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heets/sheet2.xml" ContentType="application/vnd.openxmlformats-officedocument.spreadsheetml.chartsheet+xml"/>
  <Override PartName="/xl/drawings/drawing3.xml" ContentType="application/vnd.openxmlformats-officedocument.drawing+xml"/>
  <Override PartName="/xl/chartsheets/sheet3.xml" ContentType="application/vnd.openxmlformats-officedocument.spreadsheetml.chart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87" firstSheet="6" activeTab="8" autoFilterDateGrouping="1"/>
  </bookViews>
  <sheets>
    <sheet xmlns:r="http://schemas.openxmlformats.org/officeDocument/2006/relationships" name="2018 Summary" sheetId="1" state="visible" r:id="rId1"/>
    <sheet xmlns:r="http://schemas.openxmlformats.org/officeDocument/2006/relationships" name="2019 Summary" sheetId="2" state="visible" r:id="rId2"/>
    <sheet xmlns:r="http://schemas.openxmlformats.org/officeDocument/2006/relationships" name="2020 Summary" sheetId="3" state="visible" r:id="rId3"/>
    <sheet xmlns:r="http://schemas.openxmlformats.org/officeDocument/2006/relationships" name="2021 Summary" sheetId="4" state="visible" r:id="rId4"/>
    <sheet xmlns:r="http://schemas.openxmlformats.org/officeDocument/2006/relationships" name="Average Summary" sheetId="5" state="visible" r:id="rId5"/>
    <sheet xmlns:r="http://schemas.openxmlformats.org/officeDocument/2006/relationships" name="Maximum Summary" sheetId="6" state="visible" r:id="rId6"/>
    <sheet xmlns:r="http://schemas.openxmlformats.org/officeDocument/2006/relationships" name="Lead (30-Day_Avg)" sheetId="7" state="visible" r:id="rId7"/>
    <sheet xmlns:r="http://schemas.openxmlformats.org/officeDocument/2006/relationships" name="Arsenic (Daily)" sheetId="8" state="visible" r:id="rId8"/>
    <sheet xmlns:r="http://schemas.openxmlformats.org/officeDocument/2006/relationships" name="TSP (6 day)" sheetId="9" state="visible" r:id="rId9"/>
    <sheet xmlns:r="http://schemas.openxmlformats.org/officeDocument/2006/relationships" name="Sheet1" sheetId="10" state="visible" r:id="rId10"/>
    <sheet xmlns:r="http://schemas.openxmlformats.org/officeDocument/2006/relationships" name="Summary of Monthly Averages" sheetId="11" state="visible" r:id="rId11"/>
    <sheet xmlns:r="http://schemas.openxmlformats.org/officeDocument/2006/relationships" name="As Study-2022" sheetId="12" state="visible" r:id="rId12"/>
    <sheet xmlns:r="http://schemas.openxmlformats.org/officeDocument/2006/relationships" name="Chart2" sheetId="13" state="visible" r:id="rId13"/>
    <sheet xmlns:r="http://schemas.openxmlformats.org/officeDocument/2006/relationships" name="Chart3" sheetId="14" state="visible" r:id="rId14"/>
    <sheet xmlns:r="http://schemas.openxmlformats.org/officeDocument/2006/relationships" name="Sheet2" sheetId="15" state="visible" r:id="rId15"/>
    <sheet xmlns:r="http://schemas.openxmlformats.org/officeDocument/2006/relationships" name="Chart1" sheetId="16" state="visible" r:id="rId16"/>
    <sheet xmlns:r="http://schemas.openxmlformats.org/officeDocument/2006/relationships" name="Table" sheetId="17" state="visible" r:id="rId17"/>
    <sheet xmlns:r="http://schemas.openxmlformats.org/officeDocument/2006/relationships" name="Individual Days" sheetId="18" state="visible" r:id="rId18"/>
    <sheet xmlns:r="http://schemas.openxmlformats.org/officeDocument/2006/relationships" name="Permit Threshold Summary" sheetId="19" state="visible" r:id="rId19"/>
    <sheet xmlns:r="http://schemas.openxmlformats.org/officeDocument/2006/relationships" name="2025 Lead Permit Screen" sheetId="20" state="visible" r:id="rId20"/>
    <sheet xmlns:r="http://schemas.openxmlformats.org/officeDocument/2006/relationships" name="2025 Arsenic Permit Screen" sheetId="21" state="visible" r:id="rId21"/>
    <sheet xmlns:r="http://schemas.openxmlformats.org/officeDocument/2006/relationships" name="2025 Trigger Events" sheetId="22" state="visible" r:id="rId22"/>
    <sheet xmlns:r="http://schemas.openxmlformats.org/officeDocument/2006/relationships" name="Pre-2025 Threshold Summary" sheetId="23" state="visible" r:id="rId23"/>
    <sheet xmlns:r="http://schemas.openxmlformats.org/officeDocument/2006/relationships" name="Pre-2025 Trigger Events" sheetId="24" state="visible" r:id="rId24"/>
    <sheet xmlns:r="http://schemas.openxmlformats.org/officeDocument/2006/relationships" name="2025-02-19 Event Detail" sheetId="25" state="visible" r:id="rId25"/>
  </sheets>
  <definedNames>
    <definedName name="Date_Range_Pb_2014">'Lead (30-Day_Avg)'!#REF!</definedName>
    <definedName name="Lead_Table_2014">'Lead (30-Day_Avg)'!#REF!</definedName>
    <definedName name="Month_Num_Arsenic">'Arsenic (Daily)'!#REF!</definedName>
    <definedName name="Month_Num_Lead">'Lead (30-Day_Avg)'!#REF!</definedName>
    <definedName name="Reporting_Limit_Table">#REF!</definedName>
    <definedName name="Station_1_As_2014">'Arsenic (Daily)'!#REF!</definedName>
    <definedName name="Station_1_Pb_2014">'Lead (30-Day_Avg)'!#REF!</definedName>
    <definedName name="Station_2_As_2014">'Arsenic (Daily)'!#REF!</definedName>
    <definedName name="Station_2_Pb_2014">'Lead (30-Day_Avg)'!#REF!</definedName>
    <definedName name="Station_4_As_2014">'Arsenic (Daily)'!#REF!</definedName>
    <definedName name="Station_4_Pb_2014">'Lead (30-Day_Avg)'!#REF!</definedName>
    <definedName name="Station_5_As_2014">'Arsenic (Daily)'!#REF!</definedName>
    <definedName name="Station_5_Pb_2014">'Lead (30-Day_Avg)'!#REF!</definedName>
    <definedName name="Date_Range_Pb_2014" localSheetId="0">'Lead (30-Day_Avg)'!#REF!</definedName>
    <definedName name="Lead_Table_2014" localSheetId="0">'Lead (30-Day_Avg)'!#REF!</definedName>
    <definedName name="Month_Num_Arsenic" localSheetId="0">'Arsenic (Daily)'!#REF!</definedName>
    <definedName name="Month_Num_Lead" localSheetId="0">'Lead (30-Day_Avg)'!#REF!</definedName>
    <definedName name="Reporting_Limit_Table" localSheetId="0">#REF!</definedName>
    <definedName name="Station_1_As_2014" localSheetId="0">'Arsenic (Daily)'!#REF!</definedName>
    <definedName name="Station_1_Pb_2014" localSheetId="0">'Lead (30-Day_Avg)'!#REF!</definedName>
    <definedName name="Station_2_As_2014" localSheetId="0">'Arsenic (Daily)'!#REF!</definedName>
    <definedName name="Station_2_Pb_2014" localSheetId="0">'Lead (30-Day_Avg)'!#REF!</definedName>
    <definedName name="Station_4_As_2014" localSheetId="0">'Arsenic (Daily)'!#REF!</definedName>
    <definedName name="Station_4_Pb_2014" localSheetId="0">'Lead (30-Day_Avg)'!#REF!</definedName>
    <definedName name="Station_5_As_2014" localSheetId="0">'Arsenic (Daily)'!#REF!</definedName>
    <definedName name="Station_5_Pb_2014" localSheetId="0">'Lead (30-Day_Avg)'!#REF!</definedName>
    <definedName name="Date_Range_Pb_2014" localSheetId="2">'Lead (30-Day_Avg)'!#REF!</definedName>
    <definedName name="Lead_Table_2014" localSheetId="2">'Lead (30-Day_Avg)'!#REF!</definedName>
    <definedName name="Month_Num_Arsenic" localSheetId="2">'Arsenic (Daily)'!#REF!</definedName>
    <definedName name="Month_Num_Lead" localSheetId="2">'Lead (30-Day_Avg)'!#REF!</definedName>
    <definedName name="Reporting_Limit_Table" localSheetId="2">#REF!</definedName>
    <definedName name="Station_1_As_2014" localSheetId="2">'Arsenic (Daily)'!#REF!</definedName>
    <definedName name="Station_1_Pb_2014" localSheetId="2">'Lead (30-Day_Avg)'!#REF!</definedName>
    <definedName name="Station_2_As_2014" localSheetId="2">'Arsenic (Daily)'!#REF!</definedName>
    <definedName name="Station_2_Pb_2014" localSheetId="2">'Lead (30-Day_Avg)'!#REF!</definedName>
    <definedName name="Station_4_As_2014" localSheetId="2">'Arsenic (Daily)'!#REF!</definedName>
    <definedName name="Station_4_Pb_2014" localSheetId="2">'Lead (30-Day_Avg)'!#REF!</definedName>
    <definedName name="Station_5_As_2014" localSheetId="2">'Arsenic (Daily)'!#REF!</definedName>
    <definedName name="Station_5_Pb_2014" localSheetId="2">'Lead (30-Day_Avg)'!#REF!</definedName>
    <definedName name="Date_Range_Pb_2014" localSheetId="3">'Lead (30-Day_Avg)'!#REF!</definedName>
    <definedName name="Lead_Table_2014" localSheetId="3">'Lead (30-Day_Avg)'!#REF!</definedName>
    <definedName name="Month_Num_Arsenic" localSheetId="3">'Arsenic (Daily)'!#REF!</definedName>
    <definedName name="Month_Num_Lead" localSheetId="3">'Lead (30-Day_Avg)'!#REF!</definedName>
    <definedName name="Reporting_Limit_Table" localSheetId="3">#REF!</definedName>
    <definedName name="Station_1_As_2014" localSheetId="3">'Arsenic (Daily)'!#REF!</definedName>
    <definedName name="Station_1_Pb_2014" localSheetId="3">'Lead (30-Day_Avg)'!#REF!</definedName>
    <definedName name="Station_2_As_2014" localSheetId="3">'Arsenic (Daily)'!#REF!</definedName>
    <definedName name="Station_2_Pb_2014" localSheetId="3">'Lead (30-Day_Avg)'!#REF!</definedName>
    <definedName name="Station_4_As_2014" localSheetId="3">'Arsenic (Daily)'!#REF!</definedName>
    <definedName name="Station_4_Pb_2014" localSheetId="3">'Lead (30-Day_Avg)'!#REF!</definedName>
    <definedName name="Station_5_As_2014" localSheetId="3">'Arsenic (Daily)'!#REF!</definedName>
    <definedName name="Station_5_Pb_2014" localSheetId="3">'Lead (30-Day_Avg)'!#REF!</definedName>
    <definedName name="Date_Range_Pb_2014" localSheetId="5">'Lead (30-Day_Avg)'!#REF!</definedName>
    <definedName name="Lead_Table_2014" localSheetId="5">'Lead (30-Day_Avg)'!#REF!</definedName>
    <definedName name="Month_Num_Arsenic" localSheetId="5">'Arsenic (Daily)'!#REF!</definedName>
    <definedName name="Month_Num_Lead" localSheetId="5">'Lead (30-Day_Avg)'!#REF!</definedName>
    <definedName name="Reporting_Limit_Table" localSheetId="5">#REF!</definedName>
    <definedName name="Station_1_As_2014" localSheetId="5">'Arsenic (Daily)'!#REF!</definedName>
    <definedName name="Station_1_Pb_2014" localSheetId="5">'Lead (30-Day_Avg)'!#REF!</definedName>
    <definedName name="Station_2_As_2014" localSheetId="5">'Arsenic (Daily)'!#REF!</definedName>
    <definedName name="Station_2_Pb_2014" localSheetId="5">'Lead (30-Day_Avg)'!#REF!</definedName>
    <definedName name="Station_4_As_2014" localSheetId="5">'Arsenic (Daily)'!#REF!</definedName>
    <definedName name="Station_4_Pb_2014" localSheetId="5">'Lead (30-Day_Avg)'!#REF!</definedName>
    <definedName name="Station_5_As_2014" localSheetId="5">'Arsenic (Daily)'!#REF!</definedName>
    <definedName name="Station_5_Pb_2014" localSheetId="5">'Lead (30-Day_Avg)'!#REF!</definedName>
    <definedName name="_xlnm.Print_Titles" localSheetId="6">'Lead (30-Day_Avg)'!$1:$4</definedName>
    <definedName name="_xlnm._FilterDatabase" localSheetId="11" hidden="1">'As Study-2022'!$A$3:$H$22</definedName>
    <definedName name="_xlnm._FilterDatabase" localSheetId="14" hidden="1">'Individual Days'!$L$3:$O$369</definedName>
    <definedName name="_xlnm._FilterDatabase" localSheetId="16" hidden="1">'2025 Lead Permit Screen'!$A$1:$P$366</definedName>
    <definedName name="_xlnm._FilterDatabase" localSheetId="17" hidden="1">'2025 Arsenic Permit Screen'!$A$1:$I$366</definedName>
    <definedName name="_xlnm._FilterDatabase" localSheetId="18" hidden="1">'2025 Trigger Events'!$A$1:$H$2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[$-F800]dddd\,\ mmmm\ dd\,\ yyyy"/>
    <numFmt numFmtId="165" formatCode="0.000"/>
    <numFmt numFmtId="166" formatCode="0.0%"/>
    <numFmt numFmtId="167" formatCode="0.0"/>
    <numFmt numFmtId="168" formatCode="0.000_);[Red]\(0.000\)"/>
    <numFmt numFmtId="169" formatCode="yyyy-mm-dd"/>
    <numFmt numFmtId="170" formatCode="0.0000"/>
    <numFmt numFmtId="171" formatCode="yyyy-mm-dd h:mm:ss"/>
  </numFmts>
  <fonts count="44">
    <font>
      <name val="Arial"/>
      <color indexed="8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indexed="8"/>
      <sz val="10"/>
    </font>
    <font>
      <name val="Calibri"/>
      <family val="2"/>
      <b val="1"/>
      <color indexed="8"/>
      <sz val="11"/>
      <scheme val="minor"/>
    </font>
    <font>
      <name val="Calibri"/>
      <family val="2"/>
      <color indexed="8"/>
      <sz val="11"/>
      <scheme val="minor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  <u val="single"/>
      <scheme val="minor"/>
    </font>
    <font>
      <name val="Calibri"/>
      <family val="2"/>
      <i val="1"/>
      <color indexed="8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  <vertAlign val="superscript"/>
      <scheme val="minor"/>
    </font>
    <font>
      <name val="Calibri"/>
      <family val="2"/>
      <b val="1"/>
      <i val="1"/>
      <color indexed="8"/>
      <sz val="11"/>
      <scheme val="minor"/>
    </font>
    <font>
      <name val="Arial"/>
      <family val="2"/>
      <b val="1"/>
      <color indexed="8"/>
      <sz val="10"/>
    </font>
    <font>
      <name val="Arial"/>
      <family val="2"/>
      <b val="1"/>
      <color indexed="8"/>
      <sz val="10"/>
      <u val="single"/>
    </font>
    <font>
      <name val="Arial"/>
      <family val="2"/>
      <b val="1"/>
      <i val="1"/>
      <color rgb="FFFF0000"/>
      <sz val="10"/>
    </font>
    <font>
      <name val="Calibri"/>
      <family val="2"/>
      <b val="1"/>
      <color indexed="8"/>
      <sz val="12"/>
      <scheme val="minor"/>
    </font>
    <font>
      <name val="Calibri"/>
      <family val="2"/>
      <b val="1"/>
      <color indexed="8"/>
      <sz val="10"/>
      <u val="single"/>
      <scheme val="minor"/>
    </font>
    <font>
      <name val="Calibri"/>
      <family val="2"/>
      <b val="1"/>
      <i val="1"/>
      <color rgb="FFFF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indexed="8"/>
      <sz val="10"/>
      <u val="single"/>
      <scheme val="minor"/>
    </font>
    <font>
      <name val="Calibri"/>
      <family val="2"/>
      <color indexed="8"/>
      <sz val="11"/>
    </font>
    <font>
      <name val="Calibri"/>
      <family val="2"/>
      <b val="1"/>
      <i val="1"/>
      <color rgb="FF0000FF"/>
      <sz val="11"/>
    </font>
    <font>
      <name val="Calibri"/>
      <family val="2"/>
      <b val="1"/>
      <color rgb="FF0000FF"/>
      <sz val="11"/>
      <scheme val="minor"/>
    </font>
    <font>
      <name val="Calibri"/>
      <family val="2"/>
      <color indexed="8"/>
      <sz val="11"/>
      <u val="single"/>
      <scheme val="minor"/>
    </font>
    <font>
      <name val="Calibri"/>
      <family val="2"/>
      <color indexed="8"/>
      <sz val="12"/>
      <scheme val="minor"/>
    </font>
    <font>
      <name val="Calibri"/>
      <family val="2"/>
      <b val="1"/>
      <color rgb="FFFF0000"/>
      <sz val="12"/>
      <scheme val="minor"/>
    </font>
    <font>
      <name val="Arial"/>
      <family val="2"/>
      <sz val="8"/>
    </font>
    <font>
      <name val="Calibri"/>
      <family val="2"/>
      <b val="1"/>
      <color indexed="8"/>
      <sz val="12"/>
      <vertAlign val="superscript"/>
      <scheme val="minor"/>
    </font>
    <font>
      <name val="Calibri"/>
      <family val="2"/>
      <b val="1"/>
      <i val="1"/>
      <color rgb="FFFF0000"/>
      <sz val="12"/>
      <scheme val="minor"/>
    </font>
    <font>
      <name val="Calibri"/>
      <family val="2"/>
      <color indexed="8"/>
      <sz val="14"/>
    </font>
    <font>
      <name val="Arial"/>
      <family val="2"/>
      <color indexed="8"/>
      <sz val="12"/>
    </font>
    <font>
      <name val="Arial"/>
      <family val="2"/>
      <b val="1"/>
      <color indexed="8"/>
      <sz val="12"/>
    </font>
    <font>
      <name val="Calibri"/>
      <family val="2"/>
      <b val="1"/>
      <i val="1"/>
      <color rgb="FF0000FF"/>
      <sz val="11"/>
      <scheme val="minor"/>
    </font>
    <font>
      <b val="1"/>
      <color rgb="00FFFFFF"/>
    </font>
    <font>
      <b val="1"/>
    </font>
    <font>
      <b val="1"/>
      <sz val="14"/>
    </font>
  </fonts>
  <fills count="23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6">
    <xf numFmtId="0" fontId="0" fillId="0" borderId="0"/>
    <xf numFmtId="0" fontId="9" fillId="0" borderId="0"/>
    <xf numFmtId="9" fontId="9" fillId="0" borderId="0"/>
    <xf numFmtId="0" fontId="5" fillId="0" borderId="0"/>
    <xf numFmtId="9" fontId="5" fillId="0" borderId="0"/>
    <xf numFmtId="0" fontId="5" fillId="0" borderId="0"/>
  </cellStyleXfs>
  <cellXfs count="1151">
    <xf numFmtId="0" fontId="0" fillId="0" borderId="0" pivotButton="0" quotePrefix="0" xfId="0"/>
    <xf numFmtId="0" fontId="7" fillId="0" borderId="8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8" fillId="0" borderId="0" pivotButton="0" quotePrefix="0" xfId="0"/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164" fontId="8" fillId="0" borderId="9" applyAlignment="1" pivotButton="0" quotePrefix="0" xfId="0">
      <alignment horizontal="center"/>
    </xf>
    <xf numFmtId="164" fontId="8" fillId="2" borderId="9" applyAlignment="1" pivotButton="0" quotePrefix="0" xfId="0">
      <alignment horizontal="center"/>
    </xf>
    <xf numFmtId="164" fontId="8" fillId="5" borderId="9" applyAlignment="1" pivotButton="0" quotePrefix="0" xfId="0">
      <alignment horizontal="center"/>
    </xf>
    <xf numFmtId="165" fontId="8" fillId="5" borderId="2" applyAlignment="1" pivotButton="0" quotePrefix="0" xfId="0">
      <alignment horizontal="center"/>
    </xf>
    <xf numFmtId="165" fontId="8" fillId="5" borderId="3" applyAlignment="1" pivotButton="0" quotePrefix="0" xfId="0">
      <alignment horizontal="center"/>
    </xf>
    <xf numFmtId="165" fontId="8" fillId="5" borderId="1" applyAlignment="1" pivotButton="0" quotePrefix="0" xfId="0">
      <alignment horizontal="center"/>
    </xf>
    <xf numFmtId="165" fontId="8" fillId="5" borderId="11" applyAlignment="1" pivotButton="0" quotePrefix="0" xfId="0">
      <alignment horizontal="center"/>
    </xf>
    <xf numFmtId="165" fontId="8" fillId="5" borderId="0" applyAlignment="1" pivotButton="0" quotePrefix="0" xfId="0">
      <alignment horizontal="center"/>
    </xf>
    <xf numFmtId="165" fontId="8" fillId="5" borderId="14" applyAlignment="1" pivotButton="0" quotePrefix="0" xfId="0">
      <alignment horizontal="center"/>
    </xf>
    <xf numFmtId="165" fontId="8" fillId="6" borderId="2" applyAlignment="1" pivotButton="0" quotePrefix="0" xfId="0">
      <alignment horizontal="center"/>
    </xf>
    <xf numFmtId="165" fontId="8" fillId="6" borderId="11" applyAlignment="1" pivotButton="0" quotePrefix="0" xfId="0">
      <alignment horizontal="center"/>
    </xf>
    <xf numFmtId="165" fontId="8" fillId="6" borderId="3" applyAlignment="1" pivotButton="0" quotePrefix="0" xfId="0">
      <alignment horizontal="center"/>
    </xf>
    <xf numFmtId="165" fontId="7" fillId="0" borderId="0" pivotButton="0" quotePrefix="0" xfId="0"/>
    <xf numFmtId="165" fontId="8" fillId="6" borderId="1" applyAlignment="1" pivotButton="0" quotePrefix="0" xfId="0">
      <alignment horizontal="center"/>
    </xf>
    <xf numFmtId="165" fontId="8" fillId="0" borderId="0" applyAlignment="1" pivotButton="0" quotePrefix="0" xfId="0">
      <alignment horizontal="right"/>
    </xf>
    <xf numFmtId="0" fontId="7" fillId="0" borderId="0" pivotButton="0" quotePrefix="0" xfId="0"/>
    <xf numFmtId="0" fontId="5" fillId="0" borderId="0" pivotButton="0" quotePrefix="0" xfId="3"/>
    <xf numFmtId="0" fontId="7" fillId="5" borderId="0" applyAlignment="1" pivotButton="0" quotePrefix="0" xfId="0">
      <alignment horizontal="center"/>
    </xf>
    <xf numFmtId="165" fontId="5" fillId="0" borderId="10" applyAlignment="1" pivotButton="0" quotePrefix="0" xfId="3">
      <alignment horizontal="center" vertical="center"/>
    </xf>
    <xf numFmtId="165" fontId="5" fillId="0" borderId="0" applyAlignment="1" pivotButton="0" quotePrefix="0" xfId="3">
      <alignment horizontal="center" vertical="center"/>
    </xf>
    <xf numFmtId="166" fontId="8" fillId="0" borderId="15" applyAlignment="1" pivotButton="0" quotePrefix="0" xfId="4">
      <alignment horizontal="center" vertical="center"/>
    </xf>
    <xf numFmtId="0" fontId="4" fillId="0" borderId="0" applyAlignment="1" pivotButton="0" quotePrefix="0" xfId="3">
      <alignment horizontal="right" vertical="center" indent="1"/>
    </xf>
    <xf numFmtId="165" fontId="8" fillId="0" borderId="0" applyAlignment="1" pivotButton="0" quotePrefix="0" xfId="3">
      <alignment horizontal="right" vertical="center" indent="1"/>
    </xf>
    <xf numFmtId="165" fontId="7" fillId="7" borderId="0" applyAlignment="1" pivotButton="0" quotePrefix="0" xfId="3">
      <alignment horizontal="right" vertical="center" indent="1"/>
    </xf>
    <xf numFmtId="165" fontId="10" fillId="7" borderId="8" applyAlignment="1" pivotButton="0" quotePrefix="0" xfId="3">
      <alignment horizontal="center" vertical="center"/>
    </xf>
    <xf numFmtId="165" fontId="10" fillId="7" borderId="16" applyAlignment="1" pivotButton="0" quotePrefix="0" xfId="3">
      <alignment horizontal="center" vertical="center"/>
    </xf>
    <xf numFmtId="166" fontId="7" fillId="7" borderId="17" applyAlignment="1" pivotButton="0" quotePrefix="0" xfId="4">
      <alignment horizontal="center" vertical="center"/>
    </xf>
    <xf numFmtId="165" fontId="15" fillId="0" borderId="0" applyAlignment="1" pivotButton="0" quotePrefix="0" xfId="3">
      <alignment horizontal="left" vertical="center"/>
    </xf>
    <xf numFmtId="0" fontId="16" fillId="0" borderId="0" applyAlignment="1" pivotButton="0" quotePrefix="0" xfId="3">
      <alignment vertical="center"/>
    </xf>
    <xf numFmtId="0" fontId="10" fillId="0" borderId="0" applyAlignment="1" pivotButton="0" quotePrefix="0" xfId="3">
      <alignment vertical="center"/>
    </xf>
    <xf numFmtId="0" fontId="5" fillId="0" borderId="0" applyAlignment="1" pivotButton="0" quotePrefix="0" xfId="3">
      <alignment vertical="center"/>
    </xf>
    <xf numFmtId="0" fontId="5" fillId="0" borderId="7" applyAlignment="1" pivotButton="0" quotePrefix="0" xfId="3">
      <alignment vertical="center"/>
    </xf>
    <xf numFmtId="0" fontId="10" fillId="0" borderId="13" applyAlignment="1" pivotButton="0" quotePrefix="0" xfId="3">
      <alignment horizontal="center" vertical="center"/>
    </xf>
    <xf numFmtId="0" fontId="5" fillId="0" borderId="12" applyAlignment="1" pivotButton="0" quotePrefix="0" xfId="3">
      <alignment vertical="center"/>
    </xf>
    <xf numFmtId="0" fontId="13" fillId="0" borderId="0" applyAlignment="1" pivotButton="0" quotePrefix="0" xfId="3">
      <alignment horizontal="center" vertical="center"/>
    </xf>
    <xf numFmtId="0" fontId="14" fillId="0" borderId="10" applyAlignment="1" pivotButton="0" quotePrefix="0" xfId="3">
      <alignment horizontal="center" vertical="center"/>
    </xf>
    <xf numFmtId="0" fontId="14" fillId="0" borderId="0" applyAlignment="1" pivotButton="0" quotePrefix="0" xfId="3">
      <alignment horizontal="center" vertical="center"/>
    </xf>
    <xf numFmtId="0" fontId="14" fillId="0" borderId="15" applyAlignment="1" pivotButton="0" quotePrefix="0" xfId="3">
      <alignment horizontal="center" vertical="center"/>
    </xf>
    <xf numFmtId="165" fontId="8" fillId="5" borderId="2" applyAlignment="1" pivotButton="0" quotePrefix="0" xfId="1">
      <alignment horizontal="center"/>
    </xf>
    <xf numFmtId="165" fontId="8" fillId="6" borderId="14" applyAlignment="1" pivotButton="0" quotePrefix="0" xfId="0">
      <alignment horizontal="center"/>
    </xf>
    <xf numFmtId="164" fontId="8" fillId="9" borderId="9" applyAlignment="1" pivotButton="0" quotePrefix="0" xfId="0">
      <alignment horizontal="center"/>
    </xf>
    <xf numFmtId="10" fontId="19" fillId="0" borderId="0" pivotButton="0" quotePrefix="0" xfId="2"/>
    <xf numFmtId="0" fontId="7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2">
      <alignment horizontal="center"/>
    </xf>
    <xf numFmtId="165" fontId="20" fillId="0" borderId="0" applyAlignment="1" pivotButton="0" quotePrefix="0" xfId="0">
      <alignment horizontal="center"/>
    </xf>
    <xf numFmtId="166" fontId="22" fillId="0" borderId="0" applyAlignment="1" pivotButton="0" quotePrefix="0" xfId="2">
      <alignment horizontal="center"/>
    </xf>
    <xf numFmtId="0" fontId="22" fillId="0" borderId="0" applyAlignment="1" pivotButton="0" quotePrefix="0" xfId="0">
      <alignment horizontal="center"/>
    </xf>
    <xf numFmtId="165" fontId="0" fillId="0" borderId="0" pivotButton="0" quotePrefix="0" xfId="0"/>
    <xf numFmtId="0" fontId="3" fillId="0" borderId="0" pivotButton="0" quotePrefix="0" xfId="5"/>
    <xf numFmtId="0" fontId="7" fillId="0" borderId="0" applyAlignment="1" pivotButton="0" quotePrefix="0" xfId="5">
      <alignment horizontal="center"/>
    </xf>
    <xf numFmtId="0" fontId="3" fillId="9" borderId="0" pivotButton="0" quotePrefix="0" xfId="5"/>
    <xf numFmtId="165" fontId="8" fillId="0" borderId="0" applyAlignment="1" pivotButton="0" quotePrefix="0" xfId="5">
      <alignment horizontal="right"/>
    </xf>
    <xf numFmtId="165" fontId="3" fillId="0" borderId="0" pivotButton="0" quotePrefix="0" xfId="5"/>
    <xf numFmtId="165" fontId="10" fillId="0" borderId="0" applyAlignment="1" pivotButton="0" quotePrefix="0" xfId="3">
      <alignment horizontal="center" vertical="center"/>
    </xf>
    <xf numFmtId="165" fontId="0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/>
    </xf>
    <xf numFmtId="1" fontId="7" fillId="0" borderId="0" pivotButton="0" quotePrefix="0" xfId="0"/>
    <xf numFmtId="165" fontId="23" fillId="7" borderId="18" applyAlignment="1" pivotButton="0" quotePrefix="0" xfId="0">
      <alignment horizontal="center" vertical="center"/>
    </xf>
    <xf numFmtId="0" fontId="2" fillId="0" borderId="0" pivotButton="0" quotePrefix="0" xfId="3"/>
    <xf numFmtId="0" fontId="10" fillId="0" borderId="0" pivotButton="0" quotePrefix="0" xfId="3"/>
    <xf numFmtId="0" fontId="24" fillId="0" borderId="22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3" applyAlignment="1" pivotButton="0" quotePrefix="0" xfId="0">
      <alignment horizontal="center" vertical="center"/>
    </xf>
    <xf numFmtId="0" fontId="5" fillId="0" borderId="2" applyAlignment="1" pivotButton="0" quotePrefix="0" xfId="3">
      <alignment horizontal="center" vertical="center"/>
    </xf>
    <xf numFmtId="0" fontId="5" fillId="0" borderId="1" applyAlignment="1" pivotButton="0" quotePrefix="0" xfId="3">
      <alignment horizontal="center" vertical="center"/>
    </xf>
    <xf numFmtId="0" fontId="5" fillId="0" borderId="3" applyAlignment="1" pivotButton="0" quotePrefix="0" xfId="3">
      <alignment horizontal="center" vertical="center"/>
    </xf>
    <xf numFmtId="0" fontId="5" fillId="0" borderId="22" applyAlignment="1" pivotButton="0" quotePrefix="0" xfId="3">
      <alignment horizontal="center" vertical="center"/>
    </xf>
    <xf numFmtId="0" fontId="5" fillId="0" borderId="24" applyAlignment="1" pivotButton="0" quotePrefix="0" xfId="3">
      <alignment horizontal="center" vertical="center"/>
    </xf>
    <xf numFmtId="0" fontId="5" fillId="0" borderId="23" applyAlignment="1" pivotButton="0" quotePrefix="0" xfId="3">
      <alignment horizontal="center" vertical="center"/>
    </xf>
    <xf numFmtId="165" fontId="5" fillId="0" borderId="2" applyAlignment="1" pivotButton="0" quotePrefix="0" xfId="3">
      <alignment horizontal="center" vertical="center"/>
    </xf>
    <xf numFmtId="165" fontId="5" fillId="0" borderId="1" applyAlignment="1" pivotButton="0" quotePrefix="0" xfId="3">
      <alignment horizontal="center" vertical="center"/>
    </xf>
    <xf numFmtId="165" fontId="5" fillId="0" borderId="3" applyAlignment="1" pivotButton="0" quotePrefix="0" xfId="3">
      <alignment horizontal="center" vertical="center"/>
    </xf>
    <xf numFmtId="165" fontId="5" fillId="0" borderId="22" applyAlignment="1" pivotButton="0" quotePrefix="0" xfId="3">
      <alignment horizontal="center" vertical="center"/>
    </xf>
    <xf numFmtId="165" fontId="5" fillId="0" borderId="24" applyAlignment="1" pivotButton="0" quotePrefix="0" xfId="3">
      <alignment horizontal="center" vertical="center"/>
    </xf>
    <xf numFmtId="165" fontId="5" fillId="0" borderId="23" applyAlignment="1" pivotButton="0" quotePrefix="0" xfId="3">
      <alignment horizontal="center" vertical="center"/>
    </xf>
    <xf numFmtId="165" fontId="5" fillId="0" borderId="19" applyAlignment="1" pivotButton="0" quotePrefix="0" xfId="3">
      <alignment horizontal="center" vertical="center"/>
    </xf>
    <xf numFmtId="165" fontId="5" fillId="0" borderId="21" applyAlignment="1" pivotButton="0" quotePrefix="0" xfId="3">
      <alignment horizontal="center" vertical="center"/>
    </xf>
    <xf numFmtId="165" fontId="5" fillId="0" borderId="20" applyAlignment="1" pivotButton="0" quotePrefix="0" xfId="3">
      <alignment horizontal="center" vertical="center"/>
    </xf>
    <xf numFmtId="165" fontId="10" fillId="7" borderId="25" applyAlignment="1" pivotButton="0" quotePrefix="0" xfId="3">
      <alignment horizontal="center" vertical="center"/>
    </xf>
    <xf numFmtId="165" fontId="10" fillId="7" borderId="26" applyAlignment="1" pivotButton="0" quotePrefix="0" xfId="3">
      <alignment horizontal="center" vertical="center"/>
    </xf>
    <xf numFmtId="165" fontId="10" fillId="7" borderId="28" applyAlignment="1" pivotButton="0" quotePrefix="0" xfId="3">
      <alignment horizontal="center" vertical="center"/>
    </xf>
    <xf numFmtId="0" fontId="10" fillId="7" borderId="25" applyAlignment="1" pivotButton="0" quotePrefix="0" xfId="3">
      <alignment horizontal="center" vertical="center"/>
    </xf>
    <xf numFmtId="0" fontId="10" fillId="7" borderId="26" applyAlignment="1" pivotButton="0" quotePrefix="0" xfId="3">
      <alignment horizontal="center" vertical="center"/>
    </xf>
    <xf numFmtId="0" fontId="10" fillId="7" borderId="27" applyAlignment="1" pivotButton="0" quotePrefix="0" xfId="3">
      <alignment horizontal="center" vertical="center"/>
    </xf>
    <xf numFmtId="165" fontId="10" fillId="7" borderId="18" applyAlignment="1" pivotButton="0" quotePrefix="0" xfId="3">
      <alignment horizontal="center" vertical="center"/>
    </xf>
    <xf numFmtId="166" fontId="10" fillId="0" borderId="0" applyAlignment="1" pivotButton="0" quotePrefix="0" xfId="2">
      <alignment horizontal="center"/>
    </xf>
    <xf numFmtId="0" fontId="13" fillId="0" borderId="0" pivotButton="0" quotePrefix="0" xfId="3"/>
    <xf numFmtId="165" fontId="10" fillId="8" borderId="1" applyAlignment="1" pivotButton="0" quotePrefix="0" xfId="3">
      <alignment horizontal="center" vertical="center"/>
    </xf>
    <xf numFmtId="165" fontId="25" fillId="10" borderId="2" applyAlignment="1" pivotButton="0" quotePrefix="0" xfId="0">
      <alignment horizontal="center"/>
    </xf>
    <xf numFmtId="165" fontId="25" fillId="10" borderId="3" applyAlignment="1" pivotButton="0" quotePrefix="0" xfId="0">
      <alignment horizontal="center"/>
    </xf>
    <xf numFmtId="165" fontId="25" fillId="10" borderId="1" applyAlignment="1" pivotButton="0" quotePrefix="0" xfId="0">
      <alignment horizontal="center"/>
    </xf>
    <xf numFmtId="165" fontId="25" fillId="10" borderId="1" applyAlignment="1" pivotButton="0" quotePrefix="0" xfId="1">
      <alignment horizontal="center"/>
    </xf>
    <xf numFmtId="165" fontId="25" fillId="10" borderId="3" applyAlignment="1" pivotButton="0" quotePrefix="0" xfId="1">
      <alignment horizontal="center"/>
    </xf>
    <xf numFmtId="165" fontId="25" fillId="10" borderId="14" applyAlignment="1" pivotButton="0" quotePrefix="0" xfId="0">
      <alignment horizontal="center"/>
    </xf>
    <xf numFmtId="165" fontId="7" fillId="10" borderId="0" applyAlignment="1" pivotButton="0" quotePrefix="0" xfId="0">
      <alignment horizontal="right"/>
    </xf>
    <xf numFmtId="165" fontId="25" fillId="10" borderId="11" applyAlignment="1" pivotButton="0" quotePrefix="0" xfId="0">
      <alignment horizontal="center"/>
    </xf>
    <xf numFmtId="165" fontId="26" fillId="10" borderId="3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0" borderId="1" applyAlignment="1" pivotButton="0" quotePrefix="0" xfId="3">
      <alignment horizontal="center" vertical="center"/>
    </xf>
    <xf numFmtId="165" fontId="7" fillId="10" borderId="1" applyAlignment="1" pivotButton="0" quotePrefix="0" xfId="0">
      <alignment horizontal="center" vertical="center"/>
    </xf>
    <xf numFmtId="166" fontId="5" fillId="0" borderId="0" pivotButton="0" quotePrefix="0" xfId="2"/>
    <xf numFmtId="165" fontId="7" fillId="10" borderId="1" applyAlignment="1" pivotButton="0" quotePrefix="0" xfId="0">
      <alignment horizontal="center"/>
    </xf>
    <xf numFmtId="0" fontId="7" fillId="5" borderId="1" applyAlignment="1" pivotButton="0" quotePrefix="0" xfId="0">
      <alignment horizontal="center" wrapText="1"/>
    </xf>
    <xf numFmtId="165" fontId="8" fillId="0" borderId="14" applyAlignment="1" pivotButton="0" quotePrefix="0" xfId="1">
      <alignment horizontal="center"/>
    </xf>
    <xf numFmtId="164" fontId="8" fillId="0" borderId="29" applyAlignment="1" pivotButton="0" quotePrefix="0" xfId="0">
      <alignment horizontal="center"/>
    </xf>
    <xf numFmtId="164" fontId="8" fillId="0" borderId="30" applyAlignment="1" pivotButton="0" quotePrefix="0" xfId="0">
      <alignment horizontal="center"/>
    </xf>
    <xf numFmtId="165" fontId="25" fillId="0" borderId="2" applyAlignment="1" pivotButton="0" quotePrefix="0" xfId="0">
      <alignment horizontal="center"/>
    </xf>
    <xf numFmtId="0" fontId="24" fillId="0" borderId="31" applyAlignment="1" pivotButton="0" quotePrefix="0" xfId="0">
      <alignment horizontal="center" vertical="center"/>
    </xf>
    <xf numFmtId="0" fontId="24" fillId="0" borderId="32" applyAlignment="1" pivotButton="0" quotePrefix="0" xfId="0">
      <alignment horizontal="center" vertical="center"/>
    </xf>
    <xf numFmtId="0" fontId="24" fillId="0" borderId="33" applyAlignment="1" pivotButton="0" quotePrefix="0" xfId="0">
      <alignment horizontal="center" vertical="center"/>
    </xf>
    <xf numFmtId="165" fontId="8" fillId="0" borderId="38" applyAlignment="1" pivotButton="0" quotePrefix="0" xfId="0">
      <alignment horizontal="center"/>
    </xf>
    <xf numFmtId="165" fontId="8" fillId="0" borderId="34" applyAlignment="1" pivotButton="0" quotePrefix="0" xfId="0">
      <alignment horizontal="center"/>
    </xf>
    <xf numFmtId="165" fontId="8" fillId="0" borderId="36" applyAlignment="1" pivotButton="0" quotePrefix="0" xfId="0">
      <alignment horizontal="center"/>
    </xf>
    <xf numFmtId="165" fontId="8" fillId="0" borderId="35" applyAlignment="1" pivotButton="0" quotePrefix="0" xfId="0">
      <alignment horizontal="center"/>
    </xf>
    <xf numFmtId="165" fontId="8" fillId="0" borderId="39" applyAlignment="1" pivotButton="0" quotePrefix="0" xfId="0">
      <alignment horizontal="center"/>
    </xf>
    <xf numFmtId="165" fontId="8" fillId="0" borderId="22" applyAlignment="1" pivotButton="0" quotePrefix="0" xfId="0">
      <alignment horizontal="center"/>
    </xf>
    <xf numFmtId="165" fontId="8" fillId="0" borderId="40" applyAlignment="1" pivotButton="0" quotePrefix="0" xfId="0">
      <alignment horizontal="center"/>
    </xf>
    <xf numFmtId="165" fontId="8" fillId="0" borderId="24" applyAlignment="1" pivotButton="0" quotePrefix="0" xfId="0">
      <alignment horizontal="center"/>
    </xf>
    <xf numFmtId="165" fontId="8" fillId="0" borderId="23" applyAlignment="1" pivotButton="0" quotePrefix="0" xfId="0">
      <alignment horizontal="center"/>
    </xf>
    <xf numFmtId="165" fontId="8" fillId="0" borderId="37" applyAlignment="1" pivotButton="0" quotePrefix="0" xfId="0">
      <alignment horizontal="center"/>
    </xf>
    <xf numFmtId="165" fontId="25" fillId="0" borderId="3" applyAlignment="1" pivotButton="0" quotePrefix="0" xfId="0">
      <alignment horizontal="center"/>
    </xf>
    <xf numFmtId="165" fontId="8" fillId="0" borderId="3" applyAlignment="1" pivotButton="0" quotePrefix="0" xfId="0">
      <alignment horizontal="center" vertical="center"/>
    </xf>
    <xf numFmtId="165" fontId="26" fillId="2" borderId="2" applyAlignment="1" pivotButton="0" quotePrefix="0" xfId="0">
      <alignment horizontal="center"/>
    </xf>
    <xf numFmtId="165" fontId="26" fillId="0" borderId="3" applyAlignment="1" pivotButton="0" quotePrefix="0" xfId="0">
      <alignment horizontal="center"/>
    </xf>
    <xf numFmtId="0" fontId="28" fillId="6" borderId="0" pivotButton="0" quotePrefix="0" xfId="0"/>
    <xf numFmtId="165" fontId="7" fillId="7" borderId="18" applyAlignment="1" pivotButton="0" quotePrefix="0" xfId="0">
      <alignment horizontal="center" vertical="center"/>
    </xf>
    <xf numFmtId="165" fontId="10" fillId="7" borderId="27" applyAlignment="1" pivotButton="0" quotePrefix="0" xfId="3">
      <alignment horizontal="center" vertical="center"/>
    </xf>
    <xf numFmtId="0" fontId="5" fillId="0" borderId="42" pivotButton="0" quotePrefix="0" xfId="3"/>
    <xf numFmtId="0" fontId="5" fillId="0" borderId="43" pivotButton="0" quotePrefix="0" xfId="3"/>
    <xf numFmtId="165" fontId="8" fillId="0" borderId="16" applyAlignment="1" pivotButton="0" quotePrefix="0" xfId="0">
      <alignment horizontal="center"/>
    </xf>
    <xf numFmtId="165" fontId="5" fillId="0" borderId="0" applyAlignment="1" pivotButton="0" quotePrefix="0" xfId="3">
      <alignment horizontal="center"/>
    </xf>
    <xf numFmtId="165" fontId="8" fillId="2" borderId="14" applyAlignment="1" pivotButton="0" quotePrefix="0" xfId="1">
      <alignment horizontal="center"/>
    </xf>
    <xf numFmtId="165" fontId="2" fillId="0" borderId="1" applyAlignment="1" pivotButton="0" quotePrefix="0" xfId="3">
      <alignment horizontal="center" vertical="center"/>
    </xf>
    <xf numFmtId="165" fontId="8" fillId="0" borderId="22" applyAlignment="1" pivotButton="0" quotePrefix="0" xfId="1">
      <alignment horizontal="center"/>
    </xf>
    <xf numFmtId="165" fontId="8" fillId="0" borderId="23" applyAlignment="1" pivotButton="0" quotePrefix="0" xfId="1">
      <alignment horizontal="center"/>
    </xf>
    <xf numFmtId="165" fontId="8" fillId="0" borderId="37" applyAlignment="1" pivotButton="0" quotePrefix="0" xfId="1">
      <alignment horizontal="center"/>
    </xf>
    <xf numFmtId="165" fontId="8" fillId="0" borderId="24" applyAlignment="1" pivotButton="0" quotePrefix="0" xfId="1">
      <alignment horizontal="center"/>
    </xf>
    <xf numFmtId="165" fontId="8" fillId="0" borderId="40" applyAlignment="1" pivotButton="0" quotePrefix="0" xfId="1">
      <alignment horizontal="center"/>
    </xf>
    <xf numFmtId="165" fontId="25" fillId="2" borderId="2" applyAlignment="1" pivotButton="0" quotePrefix="0" xfId="0">
      <alignment horizontal="center"/>
    </xf>
    <xf numFmtId="165" fontId="25" fillId="2" borderId="11" applyAlignment="1" pivotButton="0" quotePrefix="0" xfId="0">
      <alignment horizontal="center"/>
    </xf>
    <xf numFmtId="165" fontId="25" fillId="2" borderId="14" applyAlignment="1" pivotButton="0" quotePrefix="0" xfId="0">
      <alignment horizontal="center"/>
    </xf>
    <xf numFmtId="165" fontId="25" fillId="2" borderId="3" applyAlignment="1" pivotButton="0" quotePrefix="0" xfId="0">
      <alignment horizontal="center"/>
    </xf>
    <xf numFmtId="165" fontId="25" fillId="2" borderId="1" applyAlignment="1" pivotButton="0" quotePrefix="0" xfId="0">
      <alignment horizontal="center"/>
    </xf>
    <xf numFmtId="165" fontId="25" fillId="0" borderId="1" applyAlignment="1" pivotButton="0" quotePrefix="0" xfId="0">
      <alignment horizontal="center"/>
    </xf>
    <xf numFmtId="165" fontId="8" fillId="5" borderId="16" applyAlignment="1" pivotButton="0" quotePrefix="0" xfId="0">
      <alignment horizontal="center"/>
    </xf>
    <xf numFmtId="164" fontId="8" fillId="9" borderId="30" applyAlignment="1" pivotButton="0" quotePrefix="0" xfId="0">
      <alignment horizontal="center"/>
    </xf>
    <xf numFmtId="165" fontId="5" fillId="0" borderId="0" pivotButton="0" quotePrefix="0" xfId="3"/>
    <xf numFmtId="0" fontId="13" fillId="0" borderId="0" applyAlignment="1" pivotButton="0" quotePrefix="0" xfId="3">
      <alignment horizontal="center"/>
    </xf>
    <xf numFmtId="0" fontId="13" fillId="0" borderId="0" applyAlignment="1" pivotButton="0" quotePrefix="0" xfId="3">
      <alignment horizontal="left"/>
    </xf>
    <xf numFmtId="164" fontId="8" fillId="9" borderId="29" applyAlignment="1" pivotButton="0" quotePrefix="0" xfId="0">
      <alignment horizontal="center"/>
    </xf>
    <xf numFmtId="0" fontId="26" fillId="0" borderId="0" pivotButton="0" quotePrefix="0" xfId="3"/>
    <xf numFmtId="0" fontId="30" fillId="0" borderId="0" pivotButton="0" quotePrefix="0" xfId="3"/>
    <xf numFmtId="0" fontId="26" fillId="0" borderId="0" applyAlignment="1" pivotButton="0" quotePrefix="0" xfId="3">
      <alignment horizontal="center"/>
    </xf>
    <xf numFmtId="0" fontId="30" fillId="0" borderId="0" applyAlignment="1" pivotButton="0" quotePrefix="0" xfId="3">
      <alignment horizontal="center"/>
    </xf>
    <xf numFmtId="165" fontId="26" fillId="0" borderId="0" applyAlignment="1" pivotButton="0" quotePrefix="0" xfId="3">
      <alignment horizontal="center" vertical="center"/>
    </xf>
    <xf numFmtId="165" fontId="30" fillId="0" borderId="0" applyAlignment="1" pivotButton="0" quotePrefix="0" xfId="3">
      <alignment horizontal="center" vertical="center"/>
    </xf>
    <xf numFmtId="165" fontId="26" fillId="0" borderId="44" applyAlignment="1" pivotButton="0" quotePrefix="0" xfId="3">
      <alignment horizontal="center" vertical="center"/>
    </xf>
    <xf numFmtId="165" fontId="26" fillId="0" borderId="45" applyAlignment="1" pivotButton="0" quotePrefix="0" xfId="3">
      <alignment horizontal="center" vertical="center"/>
    </xf>
    <xf numFmtId="165" fontId="30" fillId="0" borderId="45" applyAlignment="1" pivotButton="0" quotePrefix="0" xfId="3">
      <alignment horizontal="center" vertical="center"/>
    </xf>
    <xf numFmtId="165" fontId="30" fillId="0" borderId="46" applyAlignment="1" pivotButton="0" quotePrefix="0" xfId="3">
      <alignment horizontal="center" vertical="center"/>
    </xf>
    <xf numFmtId="165" fontId="26" fillId="10" borderId="45" applyAlignment="1" pivotButton="0" quotePrefix="0" xfId="3">
      <alignment horizontal="center" vertical="center"/>
    </xf>
    <xf numFmtId="165" fontId="30" fillId="0" borderId="44" applyAlignment="1" pivotButton="0" quotePrefix="0" xfId="3">
      <alignment horizontal="center" vertical="center"/>
    </xf>
    <xf numFmtId="165" fontId="8" fillId="2" borderId="22" applyAlignment="1" pivotButton="0" quotePrefix="0" xfId="0">
      <alignment horizontal="center"/>
    </xf>
    <xf numFmtId="165" fontId="8" fillId="2" borderId="23" applyAlignment="1" pivotButton="0" quotePrefix="0" xfId="0">
      <alignment horizontal="center"/>
    </xf>
    <xf numFmtId="165" fontId="8" fillId="2" borderId="37" applyAlignment="1" pivotButton="0" quotePrefix="0" xfId="0">
      <alignment horizontal="center"/>
    </xf>
    <xf numFmtId="165" fontId="8" fillId="2" borderId="24" applyAlignment="1" pivotButton="0" quotePrefix="0" xfId="0">
      <alignment horizontal="center"/>
    </xf>
    <xf numFmtId="165" fontId="8" fillId="2" borderId="40" applyAlignment="1" pivotButton="0" quotePrefix="0" xfId="0">
      <alignment horizontal="center"/>
    </xf>
    <xf numFmtId="165" fontId="16" fillId="0" borderId="1" applyAlignment="1" pivotButton="0" quotePrefix="0" xfId="3">
      <alignment horizontal="center" vertical="center"/>
    </xf>
    <xf numFmtId="165" fontId="25" fillId="0" borderId="11" applyAlignment="1" pivotButton="0" quotePrefix="0" xfId="0">
      <alignment horizontal="center"/>
    </xf>
    <xf numFmtId="165" fontId="5" fillId="0" borderId="47" applyAlignment="1" pivotButton="0" quotePrefix="0" xfId="3">
      <alignment horizontal="center" vertical="center"/>
    </xf>
    <xf numFmtId="165" fontId="5" fillId="0" borderId="48" applyAlignment="1" pivotButton="0" quotePrefix="0" xfId="3">
      <alignment horizontal="center" vertical="center"/>
    </xf>
    <xf numFmtId="165" fontId="5" fillId="0" borderId="49" applyAlignment="1" pivotButton="0" quotePrefix="0" xfId="3">
      <alignment horizontal="center" vertical="center"/>
    </xf>
    <xf numFmtId="165" fontId="5" fillId="0" borderId="50" applyAlignment="1" pivotButton="0" quotePrefix="0" xfId="3">
      <alignment horizontal="center" vertical="center"/>
    </xf>
    <xf numFmtId="165" fontId="5" fillId="0" borderId="11" applyAlignment="1" pivotButton="0" quotePrefix="0" xfId="3">
      <alignment horizontal="center" vertical="center"/>
    </xf>
    <xf numFmtId="0" fontId="5" fillId="0" borderId="11" applyAlignment="1" pivotButton="0" quotePrefix="0" xfId="3">
      <alignment horizontal="center" vertical="center"/>
    </xf>
    <xf numFmtId="0" fontId="5" fillId="0" borderId="37" applyAlignment="1" pivotButton="0" quotePrefix="0" xfId="3">
      <alignment horizontal="center" vertical="center"/>
    </xf>
    <xf numFmtId="165" fontId="5" fillId="0" borderId="51" applyAlignment="1" pivotButton="0" quotePrefix="0" xfId="3">
      <alignment horizontal="center" vertical="center"/>
    </xf>
    <xf numFmtId="165" fontId="5" fillId="0" borderId="14" applyAlignment="1" pivotButton="0" quotePrefix="0" xfId="3">
      <alignment horizontal="center" vertical="center"/>
    </xf>
    <xf numFmtId="165" fontId="5" fillId="0" borderId="40" applyAlignment="1" pivotButton="0" quotePrefix="0" xfId="3">
      <alignment horizontal="center" vertical="center"/>
    </xf>
    <xf numFmtId="165" fontId="5" fillId="0" borderId="34" applyAlignment="1" pivotButton="0" quotePrefix="0" xfId="3">
      <alignment horizontal="center" vertical="center"/>
    </xf>
    <xf numFmtId="165" fontId="5" fillId="0" borderId="36" applyAlignment="1" pivotButton="0" quotePrefix="0" xfId="3">
      <alignment horizontal="center" vertical="center"/>
    </xf>
    <xf numFmtId="165" fontId="5" fillId="0" borderId="35" applyAlignment="1" pivotButton="0" quotePrefix="0" xfId="3">
      <alignment horizontal="center" vertical="center"/>
    </xf>
    <xf numFmtId="165" fontId="5" fillId="0" borderId="52" applyAlignment="1" pivotButton="0" quotePrefix="0" xfId="3">
      <alignment horizontal="center" vertical="center"/>
    </xf>
    <xf numFmtId="165" fontId="5" fillId="0" borderId="53" applyAlignment="1" pivotButton="0" quotePrefix="0" xfId="3">
      <alignment horizontal="center" vertical="center"/>
    </xf>
    <xf numFmtId="165" fontId="5" fillId="0" borderId="54" applyAlignment="1" pivotButton="0" quotePrefix="0" xfId="3">
      <alignment horizontal="center" vertical="center"/>
    </xf>
    <xf numFmtId="165" fontId="5" fillId="9" borderId="2" applyAlignment="1" pivotButton="0" quotePrefix="0" xfId="3">
      <alignment horizontal="center" vertical="center"/>
    </xf>
    <xf numFmtId="165" fontId="5" fillId="9" borderId="1" applyAlignment="1" pivotButton="0" quotePrefix="0" xfId="3">
      <alignment horizontal="center" vertical="center"/>
    </xf>
    <xf numFmtId="165" fontId="5" fillId="9" borderId="3" applyAlignment="1" pivotButton="0" quotePrefix="0" xfId="3">
      <alignment horizontal="center" vertical="center"/>
    </xf>
    <xf numFmtId="165" fontId="5" fillId="9" borderId="22" applyAlignment="1" pivotButton="0" quotePrefix="0" xfId="3">
      <alignment horizontal="center" vertical="center"/>
    </xf>
    <xf numFmtId="165" fontId="5" fillId="9" borderId="24" applyAlignment="1" pivotButton="0" quotePrefix="0" xfId="3">
      <alignment horizontal="center" vertical="center"/>
    </xf>
    <xf numFmtId="165" fontId="5" fillId="9" borderId="23" applyAlignment="1" pivotButton="0" quotePrefix="0" xfId="3">
      <alignment horizontal="center" vertical="center"/>
    </xf>
    <xf numFmtId="165" fontId="5" fillId="0" borderId="37" applyAlignment="1" pivotButton="0" quotePrefix="0" xfId="3">
      <alignment horizontal="center" vertical="center"/>
    </xf>
    <xf numFmtId="17" fontId="2" fillId="0" borderId="55" applyAlignment="1" pivotButton="0" quotePrefix="0" xfId="3">
      <alignment horizontal="center"/>
    </xf>
    <xf numFmtId="17" fontId="2" fillId="0" borderId="56" applyAlignment="1" pivotButton="0" quotePrefix="0" xfId="3">
      <alignment horizontal="center"/>
    </xf>
    <xf numFmtId="17" fontId="2" fillId="0" borderId="57" applyAlignment="1" pivotButton="0" quotePrefix="0" xfId="3">
      <alignment horizontal="center"/>
    </xf>
    <xf numFmtId="165" fontId="5" fillId="8" borderId="36" applyAlignment="1" pivotButton="0" quotePrefix="0" xfId="3">
      <alignment horizontal="center" vertical="center"/>
    </xf>
    <xf numFmtId="165" fontId="5" fillId="8" borderId="35" applyAlignment="1" pivotButton="0" quotePrefix="0" xfId="3">
      <alignment horizontal="center" vertical="center"/>
    </xf>
    <xf numFmtId="165" fontId="26" fillId="9" borderId="3" applyAlignment="1" pivotButton="0" quotePrefix="0" xfId="3">
      <alignment horizontal="center" vertical="center"/>
    </xf>
    <xf numFmtId="165" fontId="26" fillId="9" borderId="1" applyAlignment="1" pivotButton="0" quotePrefix="0" xfId="3">
      <alignment horizontal="center" vertical="center"/>
    </xf>
    <xf numFmtId="165" fontId="26" fillId="8" borderId="34" applyAlignment="1" pivotButton="0" quotePrefix="0" xfId="3">
      <alignment horizontal="center" vertical="center"/>
    </xf>
    <xf numFmtId="0" fontId="0" fillId="0" borderId="58" applyAlignment="1" pivotButton="0" quotePrefix="0" xfId="0">
      <alignment horizontal="center"/>
    </xf>
    <xf numFmtId="0" fontId="0" fillId="0" borderId="59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9" borderId="1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9" borderId="15" applyAlignment="1" pivotButton="0" quotePrefix="0" xfId="0">
      <alignment horizontal="center"/>
    </xf>
    <xf numFmtId="165" fontId="20" fillId="12" borderId="0" applyAlignment="1" pivotButton="0" quotePrefix="0" xfId="0">
      <alignment horizontal="center"/>
    </xf>
    <xf numFmtId="165" fontId="20" fillId="13" borderId="0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165" fontId="25" fillId="13" borderId="36" applyAlignment="1" pivotButton="0" quotePrefix="0" xfId="3">
      <alignment horizontal="center" vertical="center"/>
    </xf>
    <xf numFmtId="165" fontId="25" fillId="13" borderId="19" applyAlignment="1" pivotButton="0" quotePrefix="0" xfId="3">
      <alignment horizontal="center" vertical="center"/>
    </xf>
    <xf numFmtId="165" fontId="5" fillId="5" borderId="2" applyAlignment="1" pivotButton="0" quotePrefix="0" xfId="3">
      <alignment horizontal="center" vertical="center"/>
    </xf>
    <xf numFmtId="165" fontId="5" fillId="5" borderId="1" applyAlignment="1" pivotButton="0" quotePrefix="0" xfId="3">
      <alignment horizontal="center" vertical="center"/>
    </xf>
    <xf numFmtId="165" fontId="5" fillId="9" borderId="36" applyAlignment="1" pivotButton="0" quotePrefix="0" xfId="3">
      <alignment horizontal="center" vertical="center"/>
    </xf>
    <xf numFmtId="165" fontId="5" fillId="9" borderId="14" applyAlignment="1" pivotButton="0" quotePrefix="0" xfId="3">
      <alignment horizontal="center" vertical="center"/>
    </xf>
    <xf numFmtId="165" fontId="5" fillId="0" borderId="38" applyAlignment="1" pivotButton="0" quotePrefix="0" xfId="3">
      <alignment horizontal="center" vertical="center"/>
    </xf>
    <xf numFmtId="165" fontId="5" fillId="0" borderId="61" applyAlignment="1" pivotButton="0" quotePrefix="0" xfId="3">
      <alignment horizontal="center" vertical="center"/>
    </xf>
    <xf numFmtId="165" fontId="5" fillId="5" borderId="14" applyAlignment="1" pivotButton="0" quotePrefix="0" xfId="3">
      <alignment horizontal="center" vertical="center"/>
    </xf>
    <xf numFmtId="165" fontId="20" fillId="13" borderId="55" applyAlignment="1" pivotButton="0" quotePrefix="0" xfId="0">
      <alignment horizontal="center"/>
    </xf>
    <xf numFmtId="165" fontId="20" fillId="0" borderId="56" applyAlignment="1" pivotButton="0" quotePrefix="0" xfId="0">
      <alignment horizontal="center"/>
    </xf>
    <xf numFmtId="165" fontId="20" fillId="9" borderId="56" applyAlignment="1" pivotButton="0" quotePrefix="0" xfId="0">
      <alignment horizontal="center"/>
    </xf>
    <xf numFmtId="165" fontId="20" fillId="13" borderId="56" applyAlignment="1" pivotButton="0" quotePrefix="0" xfId="0">
      <alignment horizontal="center"/>
    </xf>
    <xf numFmtId="165" fontId="20" fillId="5" borderId="56" applyAlignment="1" pivotButton="0" quotePrefix="0" xfId="0">
      <alignment horizontal="center"/>
    </xf>
    <xf numFmtId="165" fontId="20" fillId="0" borderId="57" applyAlignment="1" pivotButton="0" quotePrefix="0" xfId="0">
      <alignment horizontal="center"/>
    </xf>
    <xf numFmtId="165" fontId="20" fillId="0" borderId="62" applyAlignment="1" pivotButton="0" quotePrefix="0" xfId="0">
      <alignment horizontal="center"/>
    </xf>
    <xf numFmtId="165" fontId="20" fillId="0" borderId="55" applyAlignment="1" pivotButton="0" quotePrefix="0" xfId="0">
      <alignment horizontal="center"/>
    </xf>
    <xf numFmtId="17" fontId="2" fillId="5" borderId="56" applyAlignment="1" pivotButton="0" quotePrefix="0" xfId="3">
      <alignment horizontal="center"/>
    </xf>
    <xf numFmtId="0" fontId="27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/>
    </xf>
    <xf numFmtId="165" fontId="20" fillId="9" borderId="62" applyAlignment="1" pivotButton="0" quotePrefix="0" xfId="0">
      <alignment horizontal="center"/>
    </xf>
    <xf numFmtId="165" fontId="8" fillId="8" borderId="2" applyAlignment="1" pivotButton="0" quotePrefix="0" xfId="1">
      <alignment horizontal="center"/>
    </xf>
    <xf numFmtId="165" fontId="8" fillId="8" borderId="3" applyAlignment="1" pivotButton="0" quotePrefix="0" xfId="1">
      <alignment horizontal="center"/>
    </xf>
    <xf numFmtId="165" fontId="8" fillId="8" borderId="11" applyAlignment="1" pivotButton="0" quotePrefix="0" xfId="1">
      <alignment horizontal="center"/>
    </xf>
    <xf numFmtId="165" fontId="25" fillId="0" borderId="3" applyAlignment="1" pivotButton="0" quotePrefix="0" xfId="1">
      <alignment horizontal="center"/>
    </xf>
    <xf numFmtId="165" fontId="26" fillId="4" borderId="36" applyAlignment="1" pivotButton="0" quotePrefix="0" xfId="3">
      <alignment horizontal="center" vertical="center"/>
    </xf>
    <xf numFmtId="0" fontId="22" fillId="0" borderId="0" applyAlignment="1" pivotButton="0" quotePrefix="1" xfId="0">
      <alignment vertical="center"/>
    </xf>
    <xf numFmtId="165" fontId="8" fillId="0" borderId="2" applyAlignment="1" pivotButton="0" quotePrefix="0" xfId="1">
      <alignment horizontal="center"/>
    </xf>
    <xf numFmtId="165" fontId="8" fillId="0" borderId="3" applyAlignment="1" pivotButton="0" quotePrefix="0" xfId="1">
      <alignment horizontal="center"/>
    </xf>
    <xf numFmtId="165" fontId="8" fillId="0" borderId="1" applyAlignment="1" pivotButton="0" quotePrefix="0" xfId="1">
      <alignment horizontal="center"/>
    </xf>
    <xf numFmtId="165" fontId="8" fillId="0" borderId="11" applyAlignment="1" pivotButton="0" quotePrefix="0" xfId="1">
      <alignment horizontal="center"/>
    </xf>
    <xf numFmtId="0" fontId="7" fillId="0" borderId="7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14" fillId="0" borderId="0" pivotButton="0" quotePrefix="0" xfId="0"/>
    <xf numFmtId="165" fontId="8" fillId="11" borderId="3" applyAlignment="1" pivotButton="0" quotePrefix="0" xfId="0">
      <alignment horizontal="center"/>
    </xf>
    <xf numFmtId="165" fontId="8" fillId="0" borderId="2" applyAlignment="1" pivotButton="0" quotePrefix="0" xfId="0">
      <alignment horizontal="center"/>
    </xf>
    <xf numFmtId="165" fontId="8" fillId="0" borderId="3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165" fontId="8" fillId="0" borderId="11" applyAlignment="1" pivotButton="0" quotePrefix="0" xfId="0">
      <alignment horizontal="center"/>
    </xf>
    <xf numFmtId="165" fontId="8" fillId="0" borderId="0" applyAlignment="1" pivotButton="0" quotePrefix="0" xfId="0">
      <alignment horizontal="center"/>
    </xf>
    <xf numFmtId="165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1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8" fillId="2" borderId="11" applyAlignment="1" pivotButton="0" quotePrefix="0" xfId="0">
      <alignment horizontal="center"/>
    </xf>
    <xf numFmtId="165" fontId="8" fillId="2" borderId="2" applyAlignment="1" pivotButton="0" quotePrefix="0" xfId="0">
      <alignment horizontal="center"/>
    </xf>
    <xf numFmtId="165" fontId="8" fillId="2" borderId="3" applyAlignment="1" pivotButton="0" quotePrefix="0" xfId="0">
      <alignment horizontal="center"/>
    </xf>
    <xf numFmtId="165" fontId="8" fillId="2" borderId="1" applyAlignment="1" pivotButton="0" quotePrefix="0" xfId="0">
      <alignment horizontal="center"/>
    </xf>
    <xf numFmtId="165" fontId="8" fillId="2" borderId="11" applyAlignment="1" pivotButton="0" quotePrefix="0" xfId="0">
      <alignment horizontal="center"/>
    </xf>
    <xf numFmtId="165" fontId="8" fillId="2" borderId="2" applyAlignment="1" pivotButton="0" quotePrefix="0" xfId="1">
      <alignment horizontal="center"/>
    </xf>
    <xf numFmtId="165" fontId="8" fillId="2" borderId="3" applyAlignment="1" pivotButton="0" quotePrefix="0" xfId="1">
      <alignment horizontal="center"/>
    </xf>
    <xf numFmtId="165" fontId="8" fillId="2" borderId="1" applyAlignment="1" pivotButton="0" quotePrefix="0" xfId="1">
      <alignment horizontal="center"/>
    </xf>
    <xf numFmtId="165" fontId="8" fillId="2" borderId="11" applyAlignment="1" pivotButton="0" quotePrefix="0" xfId="1">
      <alignment horizontal="center"/>
    </xf>
    <xf numFmtId="0" fontId="8" fillId="0" borderId="14" applyAlignment="1" pivotButton="0" quotePrefix="0" xfId="0">
      <alignment horizontal="center"/>
    </xf>
    <xf numFmtId="0" fontId="8" fillId="2" borderId="14" applyAlignment="1" pivotButton="0" quotePrefix="0" xfId="0">
      <alignment horizontal="center"/>
    </xf>
    <xf numFmtId="165" fontId="8" fillId="0" borderId="14" applyAlignment="1" pivotButton="0" quotePrefix="0" xfId="0">
      <alignment horizontal="center"/>
    </xf>
    <xf numFmtId="165" fontId="8" fillId="2" borderId="14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5" fontId="8" fillId="6" borderId="0" applyAlignment="1" pivotButton="0" quotePrefix="0" xfId="0">
      <alignment horizontal="right" indent="1"/>
    </xf>
    <xf numFmtId="0" fontId="8" fillId="6" borderId="0" applyAlignment="1" pivotButton="0" quotePrefix="0" xfId="0">
      <alignment horizontal="center" vertical="center"/>
    </xf>
    <xf numFmtId="165" fontId="8" fillId="6" borderId="0" applyAlignment="1" pivotButton="0" quotePrefix="0" xfId="0">
      <alignment horizontal="center" vertical="center"/>
    </xf>
    <xf numFmtId="0" fontId="8" fillId="6" borderId="0" pivotButton="0" quotePrefix="0" xfId="0"/>
    <xf numFmtId="166" fontId="7" fillId="0" borderId="0" pivotButton="0" quotePrefix="0" xfId="2"/>
    <xf numFmtId="165" fontId="8" fillId="0" borderId="0" applyAlignment="1" pivotButton="0" quotePrefix="0" xfId="0">
      <alignment horizontal="right" indent="1"/>
    </xf>
    <xf numFmtId="165" fontId="7" fillId="10" borderId="0" applyAlignment="1" pivotButton="0" quotePrefix="0" xfId="0">
      <alignment horizontal="center"/>
    </xf>
    <xf numFmtId="165" fontId="7" fillId="10" borderId="18" pivotButton="0" quotePrefix="0" xfId="0"/>
    <xf numFmtId="165" fontId="8" fillId="0" borderId="0" pivotButton="0" quotePrefix="0" xfId="0"/>
    <xf numFmtId="165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/>
    </xf>
    <xf numFmtId="0" fontId="8" fillId="7" borderId="0" pivotButton="0" quotePrefix="0" xfId="0"/>
    <xf numFmtId="0" fontId="14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165" fontId="8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/>
    </xf>
    <xf numFmtId="1" fontId="8" fillId="7" borderId="0" applyAlignment="1" pivotButton="0" quotePrefix="0" xfId="0">
      <alignment horizontal="center" vertical="center"/>
    </xf>
    <xf numFmtId="165" fontId="8" fillId="0" borderId="16" applyAlignment="1" pivotButton="0" quotePrefix="0" xfId="0">
      <alignment horizontal="right" indent="1"/>
    </xf>
    <xf numFmtId="0" fontId="8" fillId="0" borderId="16" applyAlignment="1" pivotButton="0" quotePrefix="0" xfId="0">
      <alignment horizontal="center" vertical="center"/>
    </xf>
    <xf numFmtId="165" fontId="8" fillId="0" borderId="16" applyAlignment="1" pivotButton="0" quotePrefix="0" xfId="0">
      <alignment horizontal="center" vertical="center"/>
    </xf>
    <xf numFmtId="0" fontId="26" fillId="0" borderId="0" pivotButton="0" quotePrefix="1" xfId="0"/>
    <xf numFmtId="0" fontId="7" fillId="6" borderId="0" pivotButton="0" quotePrefix="0" xfId="0"/>
    <xf numFmtId="0" fontId="8" fillId="5" borderId="0" applyAlignment="1" pivotButton="0" quotePrefix="0" xfId="0">
      <alignment horizontal="center"/>
    </xf>
    <xf numFmtId="0" fontId="8" fillId="0" borderId="16" applyAlignment="1" pivotButton="0" quotePrefix="0" xfId="0">
      <alignment horizontal="center"/>
    </xf>
    <xf numFmtId="0" fontId="7" fillId="7" borderId="18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/>
    </xf>
    <xf numFmtId="0" fontId="8" fillId="0" borderId="16" pivotButton="0" quotePrefix="0" xfId="0"/>
    <xf numFmtId="0" fontId="8" fillId="0" borderId="0" pivotButton="0" quotePrefix="1" xfId="0"/>
    <xf numFmtId="0" fontId="26" fillId="9" borderId="0" pivotButton="0" quotePrefix="0" xfId="0"/>
    <xf numFmtId="1" fontId="8" fillId="0" borderId="0" pivotButton="0" quotePrefix="0" xfId="0"/>
    <xf numFmtId="165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165" fontId="1" fillId="0" borderId="0" applyAlignment="1" pivotButton="0" quotePrefix="0" xfId="0">
      <alignment horizontal="center" vertical="center"/>
    </xf>
    <xf numFmtId="165" fontId="1" fillId="0" borderId="3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66" fontId="8" fillId="0" borderId="0" applyAlignment="1" pivotButton="0" quotePrefix="0" xfId="2">
      <alignment horizontal="center"/>
    </xf>
    <xf numFmtId="166" fontId="7" fillId="0" borderId="0" applyAlignment="1" pivotButton="0" quotePrefix="0" xfId="2">
      <alignment horizontal="center"/>
    </xf>
    <xf numFmtId="0" fontId="8" fillId="5" borderId="0" pivotButton="0" quotePrefix="0" xfId="0"/>
    <xf numFmtId="0" fontId="7" fillId="6" borderId="0" applyAlignment="1" pivotButton="0" quotePrefix="0" xfId="0">
      <alignment horizontal="center" vertical="center"/>
    </xf>
    <xf numFmtId="165" fontId="25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26" fillId="0" borderId="0" applyAlignment="1" pivotButton="0" quotePrefix="1" xfId="0">
      <alignment horizontal="center" vertical="center"/>
    </xf>
    <xf numFmtId="166" fontId="8" fillId="0" borderId="0" pivotButton="0" quotePrefix="0" xfId="2"/>
    <xf numFmtId="165" fontId="26" fillId="0" borderId="2" applyAlignment="1" pivotButton="0" quotePrefix="0" xfId="0">
      <alignment horizontal="center"/>
    </xf>
    <xf numFmtId="165" fontId="26" fillId="0" borderId="11" applyAlignment="1" pivotButton="0" quotePrefix="0" xfId="1">
      <alignment horizontal="center"/>
    </xf>
    <xf numFmtId="165" fontId="26" fillId="0" borderId="0" applyAlignment="1" pivotButton="0" quotePrefix="0" xfId="0">
      <alignment horizontal="center" vertical="center"/>
    </xf>
    <xf numFmtId="165" fontId="26" fillId="0" borderId="3" applyAlignment="1" pivotButton="0" quotePrefix="0" xfId="1">
      <alignment horizontal="center"/>
    </xf>
    <xf numFmtId="0" fontId="26" fillId="0" borderId="0" pivotButton="0" quotePrefix="0" xfId="0"/>
    <xf numFmtId="0" fontId="8" fillId="0" borderId="59" applyAlignment="1" pivotButton="0" quotePrefix="0" xfId="0">
      <alignment horizontal="center"/>
    </xf>
    <xf numFmtId="0" fontId="8" fillId="0" borderId="58" applyAlignment="1" pivotButton="0" quotePrefix="0" xfId="0">
      <alignment horizontal="center"/>
    </xf>
    <xf numFmtId="0" fontId="8" fillId="0" borderId="10" applyAlignment="1" pivotButton="0" quotePrefix="0" xfId="0">
      <alignment horizontal="center"/>
    </xf>
    <xf numFmtId="0" fontId="8" fillId="0" borderId="8" applyAlignment="1" pivotButton="0" quotePrefix="0" xfId="0">
      <alignment horizontal="center"/>
    </xf>
    <xf numFmtId="166" fontId="8" fillId="0" borderId="60" applyAlignment="1" pivotButton="0" quotePrefix="0" xfId="2">
      <alignment horizontal="center"/>
    </xf>
    <xf numFmtId="166" fontId="8" fillId="0" borderId="15" applyAlignment="1" pivotButton="0" quotePrefix="0" xfId="2">
      <alignment horizontal="center"/>
    </xf>
    <xf numFmtId="166" fontId="8" fillId="0" borderId="17" applyAlignment="1" pivotButton="0" quotePrefix="0" xfId="2">
      <alignment horizontal="center"/>
    </xf>
    <xf numFmtId="165" fontId="8" fillId="2" borderId="3" applyAlignment="1" pivotButton="0" quotePrefix="0" xfId="0">
      <alignment horizontal="left" indent="1"/>
    </xf>
    <xf numFmtId="165" fontId="8" fillId="2" borderId="2" applyAlignment="1" pivotButton="0" quotePrefix="0" xfId="0">
      <alignment horizontal="left" indent="1"/>
    </xf>
    <xf numFmtId="165" fontId="8" fillId="2" borderId="11" applyAlignment="1" pivotButton="0" quotePrefix="0" xfId="0">
      <alignment horizontal="left" indent="1"/>
    </xf>
    <xf numFmtId="165" fontId="8" fillId="2" borderId="1" applyAlignment="1" pivotButton="0" quotePrefix="0" xfId="0">
      <alignment horizontal="left" indent="1"/>
    </xf>
    <xf numFmtId="165" fontId="8" fillId="2" borderId="14" applyAlignment="1" pivotButton="0" quotePrefix="0" xfId="0">
      <alignment horizontal="left" indent="1"/>
    </xf>
    <xf numFmtId="165" fontId="8" fillId="0" borderId="2" applyAlignment="1" pivotButton="0" quotePrefix="0" xfId="0">
      <alignment horizontal="left" indent="1"/>
    </xf>
    <xf numFmtId="165" fontId="8" fillId="0" borderId="3" applyAlignment="1" pivotButton="0" quotePrefix="0" xfId="0">
      <alignment horizontal="left" indent="1"/>
    </xf>
    <xf numFmtId="165" fontId="8" fillId="0" borderId="11" applyAlignment="1" pivotButton="0" quotePrefix="0" xfId="0">
      <alignment horizontal="left" indent="1"/>
    </xf>
    <xf numFmtId="165" fontId="8" fillId="0" borderId="1" applyAlignment="1" pivotButton="0" quotePrefix="0" xfId="0">
      <alignment horizontal="left" indent="1"/>
    </xf>
    <xf numFmtId="165" fontId="8" fillId="0" borderId="14" applyAlignment="1" pivotButton="0" quotePrefix="0" xfId="0">
      <alignment horizontal="left" indent="1"/>
    </xf>
    <xf numFmtId="165" fontId="25" fillId="0" borderId="24" applyAlignment="1" pivotButton="0" quotePrefix="0" xfId="0">
      <alignment horizontal="center"/>
    </xf>
    <xf numFmtId="165" fontId="25" fillId="0" borderId="23" applyAlignment="1" pivotButton="0" quotePrefix="0" xfId="0">
      <alignment horizontal="center"/>
    </xf>
    <xf numFmtId="165" fontId="8" fillId="6" borderId="16" applyAlignment="1" pivotButton="0" quotePrefix="0" xfId="0">
      <alignment horizontal="center" vertical="center"/>
    </xf>
    <xf numFmtId="165" fontId="8" fillId="6" borderId="16" applyAlignment="1" pivotButton="0" quotePrefix="0" xfId="0">
      <alignment horizontal="right" indent="1"/>
    </xf>
    <xf numFmtId="165" fontId="25" fillId="0" borderId="23" applyAlignment="1" pivotButton="0" quotePrefix="0" xfId="1">
      <alignment horizontal="center"/>
    </xf>
    <xf numFmtId="167" fontId="0" fillId="0" borderId="2" applyAlignment="1" pivotButton="0" quotePrefix="0" xfId="0">
      <alignment horizontal="center"/>
    </xf>
    <xf numFmtId="167" fontId="22" fillId="0" borderId="2" applyAlignment="1" pivotButton="0" quotePrefix="0" xfId="0">
      <alignment horizontal="center"/>
    </xf>
    <xf numFmtId="167" fontId="0" fillId="5" borderId="2" applyAlignment="1" pivotButton="0" quotePrefix="0" xfId="0">
      <alignment horizontal="center"/>
    </xf>
    <xf numFmtId="167" fontId="0" fillId="5" borderId="34" applyAlignment="1" pivotButton="0" quotePrefix="0" xfId="0">
      <alignment horizontal="center"/>
    </xf>
    <xf numFmtId="165" fontId="26" fillId="0" borderId="11" applyAlignment="1" pivotButton="0" quotePrefix="0" xfId="0">
      <alignment horizontal="center"/>
    </xf>
    <xf numFmtId="165" fontId="26" fillId="0" borderId="1" applyAlignment="1" pivotButton="0" quotePrefix="0" xfId="1">
      <alignment horizontal="center"/>
    </xf>
    <xf numFmtId="165" fontId="25" fillId="0" borderId="22" applyAlignment="1" pivotButton="0" quotePrefix="0" xfId="0">
      <alignment horizontal="center"/>
    </xf>
    <xf numFmtId="165" fontId="25" fillId="0" borderId="37" applyAlignment="1" pivotButton="0" quotePrefix="0" xfId="0">
      <alignment horizontal="center"/>
    </xf>
    <xf numFmtId="165" fontId="26" fillId="2" borderId="22" applyAlignment="1" pivotButton="0" quotePrefix="0" xfId="0">
      <alignment horizontal="center"/>
    </xf>
    <xf numFmtId="165" fontId="26" fillId="0" borderId="35" applyAlignment="1" pivotButton="0" quotePrefix="0" xfId="0">
      <alignment horizontal="center"/>
    </xf>
    <xf numFmtId="165" fontId="26" fillId="2" borderId="2" applyAlignment="1" pivotButton="0" quotePrefix="0" xfId="1">
      <alignment horizontal="center"/>
    </xf>
    <xf numFmtId="165" fontId="26" fillId="0" borderId="2" applyAlignment="1" pivotButton="0" quotePrefix="0" xfId="1">
      <alignment horizontal="center"/>
    </xf>
    <xf numFmtId="0" fontId="32" fillId="0" borderId="0" pivotButton="0" quotePrefix="0" xfId="0"/>
    <xf numFmtId="0" fontId="23" fillId="14" borderId="25" applyAlignment="1" pivotButton="0" quotePrefix="0" xfId="0">
      <alignment horizontal="center"/>
    </xf>
    <xf numFmtId="0" fontId="23" fillId="14" borderId="26" applyAlignment="1" pivotButton="0" quotePrefix="0" xfId="0">
      <alignment horizontal="center"/>
    </xf>
    <xf numFmtId="0" fontId="23" fillId="14" borderId="27" applyAlignment="1" pivotButton="0" quotePrefix="0" xfId="0">
      <alignment horizontal="center"/>
    </xf>
    <xf numFmtId="0" fontId="23" fillId="12" borderId="25" applyAlignment="1" pivotButton="0" quotePrefix="0" xfId="0">
      <alignment horizontal="center"/>
    </xf>
    <xf numFmtId="164" fontId="32" fillId="0" borderId="62" applyAlignment="1" pivotButton="0" quotePrefix="0" xfId="0">
      <alignment horizontal="center"/>
    </xf>
    <xf numFmtId="165" fontId="33" fillId="0" borderId="34" applyAlignment="1" pivotButton="0" quotePrefix="0" xfId="0">
      <alignment horizontal="center"/>
    </xf>
    <xf numFmtId="165" fontId="32" fillId="0" borderId="36" applyAlignment="1" pivotButton="0" quotePrefix="0" xfId="0">
      <alignment horizontal="center"/>
    </xf>
    <xf numFmtId="165" fontId="32" fillId="0" borderId="35" applyAlignment="1" pivotButton="0" quotePrefix="0" xfId="0">
      <alignment horizontal="center"/>
    </xf>
    <xf numFmtId="165" fontId="32" fillId="0" borderId="34" applyAlignment="1" pivotButton="0" quotePrefix="0" xfId="0">
      <alignment horizontal="center"/>
    </xf>
    <xf numFmtId="164" fontId="32" fillId="0" borderId="56" applyAlignment="1" pivotButton="0" quotePrefix="0" xfId="0">
      <alignment horizontal="center"/>
    </xf>
    <xf numFmtId="165" fontId="32" fillId="0" borderId="2" applyAlignment="1" pivotButton="0" quotePrefix="0" xfId="0">
      <alignment horizontal="center"/>
    </xf>
    <xf numFmtId="165" fontId="32" fillId="0" borderId="1" applyAlignment="1" pivotButton="0" quotePrefix="0" xfId="0">
      <alignment horizontal="center"/>
    </xf>
    <xf numFmtId="165" fontId="32" fillId="0" borderId="3" applyAlignment="1" pivotButton="0" quotePrefix="0" xfId="0">
      <alignment horizontal="center"/>
    </xf>
    <xf numFmtId="165" fontId="33" fillId="0" borderId="2" applyAlignment="1" pivotButton="0" quotePrefix="0" xfId="0">
      <alignment horizontal="center"/>
    </xf>
    <xf numFmtId="165" fontId="32" fillId="0" borderId="31" applyAlignment="1" pivotButton="0" quotePrefix="0" xfId="0">
      <alignment horizontal="center"/>
    </xf>
    <xf numFmtId="165" fontId="32" fillId="0" borderId="32" applyAlignment="1" pivotButton="0" quotePrefix="0" xfId="0">
      <alignment horizontal="center"/>
    </xf>
    <xf numFmtId="165" fontId="32" fillId="0" borderId="33" applyAlignment="1" pivotButton="0" quotePrefix="0" xfId="0">
      <alignment horizontal="center"/>
    </xf>
    <xf numFmtId="0" fontId="32" fillId="0" borderId="57" pivotButton="0" quotePrefix="0" xfId="0"/>
    <xf numFmtId="165" fontId="32" fillId="0" borderId="22" applyAlignment="1" pivotButton="0" quotePrefix="0" xfId="0">
      <alignment horizontal="center"/>
    </xf>
    <xf numFmtId="165" fontId="32" fillId="0" borderId="24" applyAlignment="1" pivotButton="0" quotePrefix="0" xfId="0">
      <alignment horizontal="center"/>
    </xf>
    <xf numFmtId="165" fontId="32" fillId="0" borderId="23" applyAlignment="1" pivotButton="0" quotePrefix="0" xfId="0">
      <alignment horizontal="center"/>
    </xf>
    <xf numFmtId="0" fontId="23" fillId="12" borderId="28" applyAlignment="1" pivotButton="0" quotePrefix="0" xfId="0">
      <alignment horizontal="center"/>
    </xf>
    <xf numFmtId="165" fontId="32" fillId="0" borderId="38" applyAlignment="1" pivotButton="0" quotePrefix="0" xfId="0">
      <alignment horizontal="center"/>
    </xf>
    <xf numFmtId="165" fontId="32" fillId="0" borderId="14" applyAlignment="1" pivotButton="0" quotePrefix="0" xfId="0">
      <alignment horizontal="center"/>
    </xf>
    <xf numFmtId="165" fontId="32" fillId="0" borderId="40" applyAlignment="1" pivotButton="0" quotePrefix="0" xfId="0">
      <alignment horizontal="center"/>
    </xf>
    <xf numFmtId="0" fontId="23" fillId="14" borderId="18" applyAlignment="1" pivotButton="0" quotePrefix="0" xfId="0">
      <alignment horizontal="center"/>
    </xf>
    <xf numFmtId="0" fontId="32" fillId="0" borderId="62" applyAlignment="1" pivotButton="0" quotePrefix="0" xfId="0">
      <alignment horizontal="center"/>
    </xf>
    <xf numFmtId="0" fontId="32" fillId="0" borderId="56" applyAlignment="1" pivotButton="0" quotePrefix="0" xfId="0">
      <alignment horizontal="center"/>
    </xf>
    <xf numFmtId="0" fontId="32" fillId="0" borderId="57" applyAlignment="1" pivotButton="0" quotePrefix="0" xfId="0">
      <alignment horizontal="center"/>
    </xf>
    <xf numFmtId="165" fontId="26" fillId="2" borderId="3" applyAlignment="1" pivotButton="0" quotePrefix="0" xfId="1">
      <alignment horizontal="center"/>
    </xf>
    <xf numFmtId="165" fontId="26" fillId="0" borderId="1" applyAlignment="1" pivotButton="0" quotePrefix="0" xfId="0">
      <alignment horizontal="center"/>
    </xf>
    <xf numFmtId="165" fontId="26" fillId="0" borderId="23" applyAlignment="1" pivotButton="0" quotePrefix="0" xfId="1">
      <alignment horizontal="center"/>
    </xf>
    <xf numFmtId="164" fontId="8" fillId="14" borderId="9" applyAlignment="1" pivotButton="0" quotePrefix="0" xfId="0">
      <alignment horizontal="center"/>
    </xf>
    <xf numFmtId="164" fontId="8" fillId="14" borderId="29" applyAlignment="1" pivotButton="0" quotePrefix="0" xfId="0">
      <alignment horizontal="center"/>
    </xf>
    <xf numFmtId="164" fontId="8" fillId="14" borderId="30" applyAlignment="1" pivotButton="0" quotePrefix="0" xfId="0">
      <alignment horizontal="center"/>
    </xf>
    <xf numFmtId="165" fontId="26" fillId="0" borderId="14" applyAlignment="1" pivotButton="0" quotePrefix="0" xfId="0">
      <alignment horizontal="center"/>
    </xf>
    <xf numFmtId="165" fontId="26" fillId="2" borderId="37" applyAlignment="1" pivotButton="0" quotePrefix="0" xfId="0">
      <alignment horizontal="center"/>
    </xf>
    <xf numFmtId="165" fontId="26" fillId="2" borderId="40" applyAlignment="1" pivotButton="0" quotePrefix="0" xfId="0">
      <alignment horizontal="center"/>
    </xf>
    <xf numFmtId="165" fontId="26" fillId="2" borderId="11" applyAlignment="1" pivotButton="0" quotePrefix="0" xfId="0">
      <alignment horizontal="center"/>
    </xf>
    <xf numFmtId="165" fontId="8" fillId="0" borderId="34" applyAlignment="1" pivotButton="0" quotePrefix="0" xfId="1">
      <alignment horizontal="center"/>
    </xf>
    <xf numFmtId="165" fontId="8" fillId="0" borderId="35" applyAlignment="1" pivotButton="0" quotePrefix="0" xfId="1">
      <alignment horizontal="center"/>
    </xf>
    <xf numFmtId="165" fontId="8" fillId="0" borderId="39" applyAlignment="1" pivotButton="0" quotePrefix="0" xfId="1">
      <alignment horizontal="center"/>
    </xf>
    <xf numFmtId="165" fontId="8" fillId="0" borderId="36" applyAlignment="1" pivotButton="0" quotePrefix="0" xfId="1">
      <alignment horizontal="center"/>
    </xf>
    <xf numFmtId="165" fontId="8" fillId="0" borderId="38" applyAlignment="1" pivotButton="0" quotePrefix="0" xfId="1">
      <alignment horizontal="center"/>
    </xf>
    <xf numFmtId="165" fontId="26" fillId="0" borderId="34" applyAlignment="1" pivotButton="0" quotePrefix="0" xfId="1">
      <alignment horizontal="center"/>
    </xf>
    <xf numFmtId="164" fontId="23" fillId="14" borderId="9" applyAlignment="1" pivotButton="0" quotePrefix="0" xfId="0">
      <alignment horizontal="center"/>
    </xf>
    <xf numFmtId="0" fontId="23" fillId="14" borderId="0" pivotButton="0" quotePrefix="0" xfId="0"/>
    <xf numFmtId="0" fontId="8" fillId="14" borderId="0" pivotButton="0" quotePrefix="0" xfId="0"/>
    <xf numFmtId="165" fontId="26" fillId="2" borderId="11" applyAlignment="1" pivotButton="0" quotePrefix="0" xfId="1">
      <alignment horizontal="center"/>
    </xf>
    <xf numFmtId="165" fontId="26" fillId="2" borderId="1" applyAlignment="1" pivotButton="0" quotePrefix="0" xfId="1">
      <alignment horizontal="center"/>
    </xf>
    <xf numFmtId="165" fontId="26" fillId="2" borderId="14" applyAlignment="1" pivotButton="0" quotePrefix="0" xfId="1">
      <alignment horizontal="center"/>
    </xf>
    <xf numFmtId="165" fontId="26" fillId="0" borderId="0" applyAlignment="1" pivotButton="0" quotePrefix="0" xfId="0">
      <alignment horizontal="right" indent="1"/>
    </xf>
    <xf numFmtId="165" fontId="26" fillId="2" borderId="1" applyAlignment="1" pivotButton="0" quotePrefix="0" xfId="0">
      <alignment horizontal="center"/>
    </xf>
    <xf numFmtId="165" fontId="26" fillId="2" borderId="14" applyAlignment="1" pivotButton="0" quotePrefix="0" xfId="0">
      <alignment horizontal="center"/>
    </xf>
    <xf numFmtId="165" fontId="7" fillId="0" borderId="44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165" fontId="8" fillId="9" borderId="2" applyAlignment="1" pivotButton="0" quotePrefix="0" xfId="0">
      <alignment horizontal="center"/>
    </xf>
    <xf numFmtId="165" fontId="8" fillId="9" borderId="3" applyAlignment="1" pivotButton="0" quotePrefix="0" xfId="0">
      <alignment horizontal="center"/>
    </xf>
    <xf numFmtId="165" fontId="8" fillId="9" borderId="1" applyAlignment="1" pivotButton="0" quotePrefix="0" xfId="0">
      <alignment horizontal="center"/>
    </xf>
    <xf numFmtId="165" fontId="8" fillId="9" borderId="11" applyAlignment="1" pivotButton="0" quotePrefix="0" xfId="0">
      <alignment horizontal="center"/>
    </xf>
    <xf numFmtId="165" fontId="26" fillId="0" borderId="14" applyAlignment="1" pivotButton="0" quotePrefix="0" xfId="1">
      <alignment horizontal="center"/>
    </xf>
    <xf numFmtId="1" fontId="8" fillId="9" borderId="0" pivotButton="0" quotePrefix="0" xfId="0"/>
    <xf numFmtId="165" fontId="8" fillId="13" borderId="2" applyAlignment="1" pivotButton="0" quotePrefix="0" xfId="0">
      <alignment horizontal="center"/>
    </xf>
    <xf numFmtId="164" fontId="8" fillId="13" borderId="9" applyAlignment="1" pivotButton="0" quotePrefix="0" xfId="0">
      <alignment horizontal="center"/>
    </xf>
    <xf numFmtId="165" fontId="8" fillId="13" borderId="3" applyAlignment="1" pivotButton="0" quotePrefix="0" xfId="0">
      <alignment horizontal="center"/>
    </xf>
    <xf numFmtId="165" fontId="8" fillId="13" borderId="11" applyAlignment="1" pivotButton="0" quotePrefix="0" xfId="0">
      <alignment horizontal="center"/>
    </xf>
    <xf numFmtId="165" fontId="8" fillId="13" borderId="1" applyAlignment="1" pivotButton="0" quotePrefix="0" xfId="0">
      <alignment horizontal="center"/>
    </xf>
    <xf numFmtId="165" fontId="8" fillId="13" borderId="14" applyAlignment="1" pivotButton="0" quotePrefix="0" xfId="0">
      <alignment horizontal="center"/>
    </xf>
    <xf numFmtId="165" fontId="8" fillId="13" borderId="0" applyAlignment="1" pivotButton="0" quotePrefix="0" xfId="0">
      <alignment horizontal="right" indent="1"/>
    </xf>
    <xf numFmtId="0" fontId="8" fillId="13" borderId="0" pivotButton="0" quotePrefix="0" xfId="0"/>
    <xf numFmtId="165" fontId="8" fillId="13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/>
    </xf>
    <xf numFmtId="165" fontId="26" fillId="13" borderId="3" applyAlignment="1" pivotButton="0" quotePrefix="0" xfId="0">
      <alignment horizontal="center"/>
    </xf>
    <xf numFmtId="0" fontId="8" fillId="13" borderId="0" applyAlignment="1" pivotButton="0" quotePrefix="0" xfId="0">
      <alignment horizontal="center" vertical="center"/>
    </xf>
    <xf numFmtId="0" fontId="7" fillId="14" borderId="0" applyAlignment="1" pivotButton="0" quotePrefix="0" xfId="0">
      <alignment horizontal="center"/>
    </xf>
    <xf numFmtId="165" fontId="25" fillId="13" borderId="3" applyAlignment="1" pivotButton="0" quotePrefix="0" xfId="0">
      <alignment horizontal="center"/>
    </xf>
    <xf numFmtId="165" fontId="8" fillId="13" borderId="2" applyAlignment="1" pivotButton="0" quotePrefix="0" xfId="1">
      <alignment horizontal="center"/>
    </xf>
    <xf numFmtId="165" fontId="8" fillId="13" borderId="3" applyAlignment="1" pivotButton="0" quotePrefix="0" xfId="1">
      <alignment horizontal="center"/>
    </xf>
    <xf numFmtId="165" fontId="8" fillId="13" borderId="1" applyAlignment="1" pivotButton="0" quotePrefix="0" xfId="1">
      <alignment horizontal="center"/>
    </xf>
    <xf numFmtId="165" fontId="8" fillId="13" borderId="11" applyAlignment="1" pivotButton="0" quotePrefix="0" xfId="1">
      <alignment horizontal="center"/>
    </xf>
    <xf numFmtId="165" fontId="8" fillId="13" borderId="14" applyAlignment="1" pivotButton="0" quotePrefix="0" xfId="1">
      <alignment horizontal="center"/>
    </xf>
    <xf numFmtId="165" fontId="25" fillId="13" borderId="14" applyAlignment="1" pivotButton="0" quotePrefix="0" xfId="0">
      <alignment horizontal="center"/>
    </xf>
    <xf numFmtId="0" fontId="8" fillId="13" borderId="2" applyAlignment="1" pivotButton="0" quotePrefix="0" xfId="0">
      <alignment horizontal="center"/>
    </xf>
    <xf numFmtId="0" fontId="8" fillId="13" borderId="3" applyAlignment="1" pivotButton="0" quotePrefix="0" xfId="0">
      <alignment horizontal="center"/>
    </xf>
    <xf numFmtId="0" fontId="8" fillId="13" borderId="11" applyAlignment="1" pivotButton="0" quotePrefix="0" xfId="0">
      <alignment horizontal="center"/>
    </xf>
    <xf numFmtId="0" fontId="8" fillId="13" borderId="1" applyAlignment="1" pivotButton="0" quotePrefix="0" xfId="0">
      <alignment horizontal="center"/>
    </xf>
    <xf numFmtId="0" fontId="8" fillId="13" borderId="14" applyAlignment="1" pivotButton="0" quotePrefix="0" xfId="0">
      <alignment horizontal="center"/>
    </xf>
    <xf numFmtId="164" fontId="8" fillId="13" borderId="30" applyAlignment="1" pivotButton="0" quotePrefix="0" xfId="0">
      <alignment horizontal="center"/>
    </xf>
    <xf numFmtId="165" fontId="8" fillId="13" borderId="22" applyAlignment="1" pivotButton="0" quotePrefix="0" xfId="0">
      <alignment horizontal="center"/>
    </xf>
    <xf numFmtId="165" fontId="8" fillId="13" borderId="23" applyAlignment="1" pivotButton="0" quotePrefix="0" xfId="0">
      <alignment horizontal="center"/>
    </xf>
    <xf numFmtId="165" fontId="8" fillId="13" borderId="37" applyAlignment="1" pivotButton="0" quotePrefix="0" xfId="0">
      <alignment horizontal="center"/>
    </xf>
    <xf numFmtId="165" fontId="8" fillId="13" borderId="24" applyAlignment="1" pivotButton="0" quotePrefix="0" xfId="0">
      <alignment horizontal="center"/>
    </xf>
    <xf numFmtId="165" fontId="8" fillId="13" borderId="40" applyAlignment="1" pivotButton="0" quotePrefix="0" xfId="0">
      <alignment horizontal="center"/>
    </xf>
    <xf numFmtId="164" fontId="8" fillId="13" borderId="29" applyAlignment="1" pivotButton="0" quotePrefix="0" xfId="0">
      <alignment horizontal="center"/>
    </xf>
    <xf numFmtId="165" fontId="8" fillId="13" borderId="16" applyAlignment="1" pivotButton="0" quotePrefix="0" xfId="0">
      <alignment horizontal="center" vertical="center"/>
    </xf>
    <xf numFmtId="0" fontId="8" fillId="13" borderId="16" applyAlignment="1" pivotButton="0" quotePrefix="0" xfId="0">
      <alignment horizontal="center" vertical="center"/>
    </xf>
    <xf numFmtId="165" fontId="26" fillId="13" borderId="0" applyAlignment="1" pivotButton="0" quotePrefix="0" xfId="0">
      <alignment horizontal="center" vertical="center"/>
    </xf>
    <xf numFmtId="165" fontId="8" fillId="13" borderId="34" applyAlignment="1" pivotButton="0" quotePrefix="0" xfId="0">
      <alignment horizontal="center"/>
    </xf>
    <xf numFmtId="165" fontId="8" fillId="13" borderId="35" applyAlignment="1" pivotButton="0" quotePrefix="0" xfId="0">
      <alignment horizontal="center"/>
    </xf>
    <xf numFmtId="165" fontId="8" fillId="13" borderId="39" applyAlignment="1" pivotButton="0" quotePrefix="0" xfId="0">
      <alignment horizontal="center"/>
    </xf>
    <xf numFmtId="165" fontId="8" fillId="13" borderId="36" applyAlignment="1" pivotButton="0" quotePrefix="0" xfId="0">
      <alignment horizontal="center"/>
    </xf>
    <xf numFmtId="165" fontId="8" fillId="13" borderId="38" applyAlignment="1" pivotButton="0" quotePrefix="0" xfId="0">
      <alignment horizontal="center"/>
    </xf>
    <xf numFmtId="165" fontId="8" fillId="13" borderId="22" applyAlignment="1" pivotButton="0" quotePrefix="0" xfId="0">
      <alignment horizontal="left" indent="1"/>
    </xf>
    <xf numFmtId="165" fontId="8" fillId="13" borderId="23" applyAlignment="1" pivotButton="0" quotePrefix="0" xfId="0">
      <alignment horizontal="left" indent="1"/>
    </xf>
    <xf numFmtId="165" fontId="8" fillId="13" borderId="37" applyAlignment="1" pivotButton="0" quotePrefix="0" xfId="0">
      <alignment horizontal="left" indent="1"/>
    </xf>
    <xf numFmtId="165" fontId="8" fillId="13" borderId="24" applyAlignment="1" pivotButton="0" quotePrefix="0" xfId="0">
      <alignment horizontal="left" indent="1"/>
    </xf>
    <xf numFmtId="165" fontId="8" fillId="13" borderId="40" applyAlignment="1" pivotButton="0" quotePrefix="0" xfId="0">
      <alignment horizontal="left" indent="1"/>
    </xf>
    <xf numFmtId="165" fontId="8" fillId="13" borderId="34" applyAlignment="1" pivotButton="0" quotePrefix="0" xfId="0">
      <alignment horizontal="left" indent="1"/>
    </xf>
    <xf numFmtId="165" fontId="8" fillId="13" borderId="35" applyAlignment="1" pivotButton="0" quotePrefix="0" xfId="0">
      <alignment horizontal="left" indent="1"/>
    </xf>
    <xf numFmtId="165" fontId="8" fillId="13" borderId="39" applyAlignment="1" pivotButton="0" quotePrefix="0" xfId="0">
      <alignment horizontal="left" indent="1"/>
    </xf>
    <xf numFmtId="165" fontId="8" fillId="13" borderId="36" applyAlignment="1" pivotButton="0" quotePrefix="0" xfId="0">
      <alignment horizontal="left" indent="1"/>
    </xf>
    <xf numFmtId="165" fontId="8" fillId="13" borderId="38" applyAlignment="1" pivotButton="0" quotePrefix="0" xfId="0">
      <alignment horizontal="left" indent="1"/>
    </xf>
    <xf numFmtId="165" fontId="25" fillId="13" borderId="2" applyAlignment="1" pivotButton="0" quotePrefix="0" xfId="0">
      <alignment horizontal="center"/>
    </xf>
    <xf numFmtId="165" fontId="8" fillId="13" borderId="22" applyAlignment="1" pivotButton="0" quotePrefix="0" xfId="1">
      <alignment horizontal="center"/>
    </xf>
    <xf numFmtId="165" fontId="8" fillId="13" borderId="23" applyAlignment="1" pivotButton="0" quotePrefix="0" xfId="1">
      <alignment horizontal="center"/>
    </xf>
    <xf numFmtId="165" fontId="8" fillId="13" borderId="24" applyAlignment="1" pivotButton="0" quotePrefix="0" xfId="1">
      <alignment horizontal="center"/>
    </xf>
    <xf numFmtId="165" fontId="26" fillId="13" borderId="1" applyAlignment="1" pivotButton="0" quotePrefix="0" xfId="0">
      <alignment horizontal="center"/>
    </xf>
    <xf numFmtId="165" fontId="8" fillId="13" borderId="34" applyAlignment="1" pivotButton="0" quotePrefix="0" xfId="1">
      <alignment horizontal="center"/>
    </xf>
    <xf numFmtId="165" fontId="8" fillId="13" borderId="35" applyAlignment="1" pivotButton="0" quotePrefix="0" xfId="1">
      <alignment horizontal="center"/>
    </xf>
    <xf numFmtId="165" fontId="8" fillId="13" borderId="36" applyAlignment="1" pivotButton="0" quotePrefix="0" xfId="1">
      <alignment horizontal="center"/>
    </xf>
    <xf numFmtId="165" fontId="26" fillId="13" borderId="2" applyAlignment="1" pivotButton="0" quotePrefix="0" xfId="1">
      <alignment horizontal="center"/>
    </xf>
    <xf numFmtId="165" fontId="26" fillId="13" borderId="0" applyAlignment="1" pivotButton="0" quotePrefix="0" xfId="0">
      <alignment horizontal="right" indent="1"/>
    </xf>
    <xf numFmtId="165" fontId="26" fillId="13" borderId="3" applyAlignment="1" pivotButton="0" quotePrefix="0" xfId="1">
      <alignment horizontal="center"/>
    </xf>
    <xf numFmtId="165" fontId="8" fillId="13" borderId="37" applyAlignment="1" pivotButton="0" quotePrefix="0" xfId="1">
      <alignment horizontal="center"/>
    </xf>
    <xf numFmtId="165" fontId="8" fillId="13" borderId="40" applyAlignment="1" pivotButton="0" quotePrefix="0" xfId="1">
      <alignment horizontal="center"/>
    </xf>
    <xf numFmtId="165" fontId="26" fillId="13" borderId="2" applyAlignment="1" pivotButton="0" quotePrefix="0" xfId="0">
      <alignment horizontal="center"/>
    </xf>
    <xf numFmtId="165" fontId="26" fillId="13" borderId="1" applyAlignment="1" pivotButton="0" quotePrefix="0" xfId="1">
      <alignment horizontal="center"/>
    </xf>
    <xf numFmtId="165" fontId="26" fillId="13" borderId="11" applyAlignment="1" pivotButton="0" quotePrefix="0" xfId="0">
      <alignment horizontal="center"/>
    </xf>
    <xf numFmtId="165" fontId="8" fillId="13" borderId="39" applyAlignment="1" pivotButton="0" quotePrefix="0" xfId="1">
      <alignment horizontal="center"/>
    </xf>
    <xf numFmtId="165" fontId="8" fillId="13" borderId="38" applyAlignment="1" pivotButton="0" quotePrefix="0" xfId="1">
      <alignment horizontal="center"/>
    </xf>
    <xf numFmtId="165" fontId="7" fillId="13" borderId="45" applyAlignment="1" pivotButton="0" quotePrefix="0" xfId="0">
      <alignment horizontal="center" vertical="center"/>
    </xf>
    <xf numFmtId="165" fontId="7" fillId="13" borderId="46" applyAlignment="1" pivotButton="0" quotePrefix="0" xfId="0">
      <alignment horizontal="center" vertical="center"/>
    </xf>
    <xf numFmtId="165" fontId="8" fillId="13" borderId="0" pivotButton="0" quotePrefix="0" xfId="0"/>
    <xf numFmtId="165" fontId="25" fillId="13" borderId="1" applyAlignment="1" pivotButton="0" quotePrefix="0" xfId="0">
      <alignment horizontal="center"/>
    </xf>
    <xf numFmtId="165" fontId="29" fillId="13" borderId="3" applyAlignment="1" pivotButton="0" quotePrefix="0" xfId="0">
      <alignment horizontal="center" vertical="center"/>
    </xf>
    <xf numFmtId="165" fontId="25" fillId="13" borderId="23" applyAlignment="1" pivotButton="0" quotePrefix="0" xfId="0">
      <alignment horizontal="center"/>
    </xf>
    <xf numFmtId="165" fontId="8" fillId="13" borderId="16" applyAlignment="1" pivotButton="0" quotePrefix="0" xfId="0">
      <alignment horizontal="right" indent="1"/>
    </xf>
    <xf numFmtId="165" fontId="25" fillId="13" borderId="16" applyAlignment="1" pivotButton="0" quotePrefix="0" xfId="0">
      <alignment horizontal="center" vertical="center"/>
    </xf>
    <xf numFmtId="0" fontId="8" fillId="13" borderId="16" applyAlignment="1" pivotButton="0" quotePrefix="0" xfId="0">
      <alignment horizontal="center"/>
    </xf>
    <xf numFmtId="165" fontId="25" fillId="13" borderId="0" applyAlignment="1" pivotButton="0" quotePrefix="0" xfId="0">
      <alignment horizontal="center" vertical="center"/>
    </xf>
    <xf numFmtId="165" fontId="25" fillId="13" borderId="3" applyAlignment="1" pivotButton="0" quotePrefix="0" xfId="1">
      <alignment horizontal="center"/>
    </xf>
    <xf numFmtId="165" fontId="25" fillId="13" borderId="1" applyAlignment="1" pivotButton="0" quotePrefix="0" xfId="1">
      <alignment horizontal="center"/>
    </xf>
    <xf numFmtId="0" fontId="7" fillId="8" borderId="18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8" fillId="8" borderId="0" pivotButton="0" quotePrefix="0" xfId="0"/>
    <xf numFmtId="0" fontId="14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165" fontId="8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/>
    </xf>
    <xf numFmtId="1" fontId="8" fillId="8" borderId="0" applyAlignment="1" pivotButton="0" quotePrefix="0" xfId="0">
      <alignment horizontal="center" vertical="center"/>
    </xf>
    <xf numFmtId="165" fontId="7" fillId="8" borderId="18" applyAlignment="1" pivotButton="0" quotePrefix="0" xfId="0">
      <alignment horizontal="center" vertical="center"/>
    </xf>
    <xf numFmtId="0" fontId="7" fillId="8" borderId="18" applyAlignment="1" pivotButton="0" quotePrefix="0" xfId="0">
      <alignment horizontal="center"/>
    </xf>
    <xf numFmtId="165" fontId="26" fillId="0" borderId="23" applyAlignment="1" pivotButton="0" quotePrefix="0" xfId="0">
      <alignment horizontal="center"/>
    </xf>
    <xf numFmtId="165" fontId="26" fillId="0" borderId="24" applyAlignment="1" pivotButton="0" quotePrefix="0" xfId="0">
      <alignment horizontal="center"/>
    </xf>
    <xf numFmtId="165" fontId="26" fillId="0" borderId="16" applyAlignment="1" pivotButton="0" quotePrefix="0" xfId="0">
      <alignment horizontal="right" indent="1"/>
    </xf>
    <xf numFmtId="165" fontId="8" fillId="15" borderId="14" applyAlignment="1" pivotButton="0" quotePrefix="0" xfId="0">
      <alignment horizontal="center"/>
    </xf>
    <xf numFmtId="165" fontId="8" fillId="15" borderId="3" applyAlignment="1" pivotButton="0" quotePrefix="0" xfId="0">
      <alignment horizontal="center"/>
    </xf>
    <xf numFmtId="165" fontId="8" fillId="15" borderId="0" applyAlignment="1" pivotButton="0" quotePrefix="0" xfId="0">
      <alignment horizontal="right" indent="1"/>
    </xf>
    <xf numFmtId="165" fontId="8" fillId="15" borderId="0" applyAlignment="1" pivotButton="0" quotePrefix="0" xfId="0">
      <alignment horizontal="center" vertical="center"/>
    </xf>
    <xf numFmtId="0" fontId="8" fillId="13" borderId="16" pivotButton="0" quotePrefix="0" xfId="0"/>
    <xf numFmtId="165" fontId="8" fillId="2" borderId="34" applyAlignment="1" pivotButton="0" quotePrefix="0" xfId="0">
      <alignment horizontal="center"/>
    </xf>
    <xf numFmtId="165" fontId="8" fillId="2" borderId="35" applyAlignment="1" pivotButton="0" quotePrefix="0" xfId="0">
      <alignment horizontal="center"/>
    </xf>
    <xf numFmtId="165" fontId="8" fillId="2" borderId="39" applyAlignment="1" pivotButton="0" quotePrefix="0" xfId="0">
      <alignment horizontal="center"/>
    </xf>
    <xf numFmtId="165" fontId="8" fillId="2" borderId="36" applyAlignment="1" pivotButton="0" quotePrefix="0" xfId="0">
      <alignment horizontal="center"/>
    </xf>
    <xf numFmtId="165" fontId="8" fillId="2" borderId="38" applyAlignment="1" pivotButton="0" quotePrefix="0" xfId="0">
      <alignment horizontal="center"/>
    </xf>
    <xf numFmtId="0" fontId="23" fillId="0" borderId="0" applyAlignment="1" pivotButton="0" quotePrefix="0" xfId="1">
      <alignment vertical="center"/>
    </xf>
    <xf numFmtId="0" fontId="23" fillId="0" borderId="7" applyAlignment="1" pivotButton="0" quotePrefix="0" xfId="0">
      <alignment horizontal="center"/>
    </xf>
    <xf numFmtId="0" fontId="32" fillId="0" borderId="10" pivotButton="0" quotePrefix="0" xfId="0"/>
    <xf numFmtId="0" fontId="23" fillId="0" borderId="18" applyAlignment="1" pivotButton="0" quotePrefix="0" xfId="0">
      <alignment horizontal="center"/>
    </xf>
    <xf numFmtId="0" fontId="23" fillId="0" borderId="0" pivotButton="0" quotePrefix="0" xfId="0"/>
    <xf numFmtId="0" fontId="23" fillId="0" borderId="0" applyAlignment="1" pivotButton="0" quotePrefix="0" xfId="0">
      <alignment horizontal="center"/>
    </xf>
    <xf numFmtId="0" fontId="23" fillId="0" borderId="8" applyAlignment="1" pivotButton="0" quotePrefix="0" xfId="0">
      <alignment horizontal="center"/>
    </xf>
    <xf numFmtId="0" fontId="23" fillId="0" borderId="4" applyAlignment="1" pivotButton="0" quotePrefix="0" xfId="0">
      <alignment horizontal="center"/>
    </xf>
    <xf numFmtId="0" fontId="23" fillId="0" borderId="5" applyAlignment="1" pivotButton="0" quotePrefix="0" xfId="0">
      <alignment horizontal="center"/>
    </xf>
    <xf numFmtId="0" fontId="23" fillId="0" borderId="46" applyAlignment="1" pivotButton="0" quotePrefix="0" xfId="0">
      <alignment horizontal="center"/>
    </xf>
    <xf numFmtId="0" fontId="23" fillId="0" borderId="65" applyAlignment="1" pivotButton="0" quotePrefix="0" xfId="0">
      <alignment horizontal="center"/>
    </xf>
    <xf numFmtId="0" fontId="32" fillId="0" borderId="0" applyAlignment="1" pivotButton="0" quotePrefix="0" xfId="0">
      <alignment horizontal="left"/>
    </xf>
    <xf numFmtId="167" fontId="32" fillId="0" borderId="0" applyAlignment="1" pivotButton="0" quotePrefix="0" xfId="0">
      <alignment horizontal="center"/>
    </xf>
    <xf numFmtId="164" fontId="32" fillId="0" borderId="29" applyAlignment="1" pivotButton="0" quotePrefix="0" xfId="0">
      <alignment horizontal="center"/>
    </xf>
    <xf numFmtId="167" fontId="36" fillId="0" borderId="34" applyAlignment="1" pivotButton="0" quotePrefix="0" xfId="0">
      <alignment horizontal="center"/>
    </xf>
    <xf numFmtId="167" fontId="36" fillId="0" borderId="35" applyAlignment="1" pivotButton="0" quotePrefix="0" xfId="0">
      <alignment horizontal="center"/>
    </xf>
    <xf numFmtId="167" fontId="36" fillId="0" borderId="55" applyAlignment="1" pivotButton="0" quotePrefix="0" xfId="0">
      <alignment horizontal="center"/>
    </xf>
    <xf numFmtId="165" fontId="33" fillId="0" borderId="55" applyAlignment="1" pivotButton="0" quotePrefix="0" xfId="0">
      <alignment horizontal="center"/>
    </xf>
    <xf numFmtId="165" fontId="32" fillId="0" borderId="50" applyAlignment="1" pivotButton="0" quotePrefix="0" xfId="0">
      <alignment horizontal="center"/>
    </xf>
    <xf numFmtId="165" fontId="32" fillId="0" borderId="51" applyAlignment="1" pivotButton="0" quotePrefix="0" xfId="0">
      <alignment horizontal="center"/>
    </xf>
    <xf numFmtId="165" fontId="32" fillId="0" borderId="19" applyAlignment="1" pivotButton="0" quotePrefix="0" xfId="0">
      <alignment horizontal="center"/>
    </xf>
    <xf numFmtId="165" fontId="32" fillId="0" borderId="43" applyAlignment="1" pivotButton="0" quotePrefix="0" xfId="0">
      <alignment horizontal="center"/>
    </xf>
    <xf numFmtId="164" fontId="32" fillId="0" borderId="9" applyAlignment="1" pivotButton="0" quotePrefix="0" xfId="0">
      <alignment horizontal="center"/>
    </xf>
    <xf numFmtId="167" fontId="36" fillId="0" borderId="2" applyAlignment="1" pivotButton="0" quotePrefix="0" xfId="0">
      <alignment horizontal="center"/>
    </xf>
    <xf numFmtId="167" fontId="32" fillId="0" borderId="2" applyAlignment="1" pivotButton="0" quotePrefix="0" xfId="0">
      <alignment horizontal="center"/>
    </xf>
    <xf numFmtId="167" fontId="32" fillId="0" borderId="3" applyAlignment="1" pivotButton="0" quotePrefix="0" xfId="0">
      <alignment horizontal="center"/>
    </xf>
    <xf numFmtId="167" fontId="36" fillId="0" borderId="56" applyAlignment="1" pivotButton="0" quotePrefix="0" xfId="0">
      <alignment horizontal="center"/>
    </xf>
    <xf numFmtId="165" fontId="36" fillId="0" borderId="56" applyAlignment="1" pivotButton="0" quotePrefix="0" xfId="0">
      <alignment horizontal="center"/>
    </xf>
    <xf numFmtId="165" fontId="32" fillId="0" borderId="11" applyAlignment="1" pivotButton="0" quotePrefix="0" xfId="0">
      <alignment horizontal="center"/>
    </xf>
    <xf numFmtId="165" fontId="36" fillId="0" borderId="63" applyAlignment="1" pivotButton="0" quotePrefix="0" xfId="0">
      <alignment horizontal="center"/>
    </xf>
    <xf numFmtId="167" fontId="32" fillId="0" borderId="56" applyAlignment="1" pivotButton="0" quotePrefix="0" xfId="0">
      <alignment horizontal="center"/>
    </xf>
    <xf numFmtId="165" fontId="32" fillId="0" borderId="56" applyAlignment="1" pivotButton="0" quotePrefix="0" xfId="0">
      <alignment horizontal="center"/>
    </xf>
    <xf numFmtId="165" fontId="32" fillId="0" borderId="63" applyAlignment="1" pivotButton="0" quotePrefix="0" xfId="0">
      <alignment horizontal="center"/>
    </xf>
    <xf numFmtId="164" fontId="32" fillId="5" borderId="9" applyAlignment="1" pivotButton="0" quotePrefix="0" xfId="0">
      <alignment horizontal="center"/>
    </xf>
    <xf numFmtId="167" fontId="32" fillId="5" borderId="2" applyAlignment="1" pivotButton="0" quotePrefix="0" xfId="0">
      <alignment horizontal="center"/>
    </xf>
    <xf numFmtId="167" fontId="32" fillId="5" borderId="3" applyAlignment="1" pivotButton="0" quotePrefix="0" xfId="0">
      <alignment horizontal="center"/>
    </xf>
    <xf numFmtId="167" fontId="32" fillId="5" borderId="56" applyAlignment="1" pivotButton="0" quotePrefix="0" xfId="0">
      <alignment horizontal="center"/>
    </xf>
    <xf numFmtId="165" fontId="32" fillId="0" borderId="56" applyAlignment="1" pivotButton="0" quotePrefix="0" xfId="1">
      <alignment horizontal="center"/>
    </xf>
    <xf numFmtId="165" fontId="32" fillId="0" borderId="11" applyAlignment="1" pivotButton="0" quotePrefix="0" xfId="1">
      <alignment horizontal="center"/>
    </xf>
    <xf numFmtId="165" fontId="32" fillId="0" borderId="14" applyAlignment="1" pivotButton="0" quotePrefix="0" xfId="1">
      <alignment horizontal="center"/>
    </xf>
    <xf numFmtId="165" fontId="32" fillId="0" borderId="2" applyAlignment="1" pivotButton="0" quotePrefix="0" xfId="1">
      <alignment horizontal="center"/>
    </xf>
    <xf numFmtId="165" fontId="32" fillId="0" borderId="63" applyAlignment="1" pivotButton="0" quotePrefix="0" xfId="1">
      <alignment horizontal="center"/>
    </xf>
    <xf numFmtId="165" fontId="32" fillId="0" borderId="57" applyAlignment="1" pivotButton="0" quotePrefix="0" xfId="0">
      <alignment horizontal="center"/>
    </xf>
    <xf numFmtId="165" fontId="32" fillId="0" borderId="37" applyAlignment="1" pivotButton="0" quotePrefix="0" xfId="0">
      <alignment horizontal="center"/>
    </xf>
    <xf numFmtId="165" fontId="32" fillId="0" borderId="64" applyAlignment="1" pivotButton="0" quotePrefix="0" xfId="0">
      <alignment horizontal="center"/>
    </xf>
    <xf numFmtId="164" fontId="33" fillId="0" borderId="9" applyAlignment="1" pivotButton="0" quotePrefix="0" xfId="0">
      <alignment horizontal="center"/>
    </xf>
    <xf numFmtId="167" fontId="33" fillId="0" borderId="2" applyAlignment="1" pivotButton="0" quotePrefix="0" xfId="0">
      <alignment horizontal="center"/>
    </xf>
    <xf numFmtId="167" fontId="33" fillId="0" borderId="3" applyAlignment="1" pivotButton="0" quotePrefix="0" xfId="0">
      <alignment horizontal="center"/>
    </xf>
    <xf numFmtId="167" fontId="33" fillId="0" borderId="56" applyAlignment="1" pivotButton="0" quotePrefix="0" xfId="0">
      <alignment horizontal="center"/>
    </xf>
    <xf numFmtId="165" fontId="36" fillId="0" borderId="57" applyAlignment="1" pivotButton="0" quotePrefix="0" xfId="0">
      <alignment horizontal="center"/>
    </xf>
    <xf numFmtId="165" fontId="32" fillId="0" borderId="0" applyAlignment="1" pivotButton="0" quotePrefix="0" xfId="0">
      <alignment horizontal="center"/>
    </xf>
    <xf numFmtId="165" fontId="32" fillId="5" borderId="0" applyAlignment="1" pivotButton="0" quotePrefix="0" xfId="0">
      <alignment horizontal="center"/>
    </xf>
    <xf numFmtId="167" fontId="32" fillId="0" borderId="31" applyAlignment="1" pivotButton="0" quotePrefix="0" xfId="0">
      <alignment horizontal="center"/>
    </xf>
    <xf numFmtId="167" fontId="32" fillId="0" borderId="33" applyAlignment="1" pivotButton="0" quotePrefix="0" xfId="0">
      <alignment horizontal="center"/>
    </xf>
    <xf numFmtId="167" fontId="32" fillId="0" borderId="66" applyAlignment="1" pivotButton="0" quotePrefix="0" xfId="0">
      <alignment horizontal="center"/>
    </xf>
    <xf numFmtId="167" fontId="33" fillId="0" borderId="31" applyAlignment="1" pivotButton="0" quotePrefix="0" xfId="0">
      <alignment horizontal="center"/>
    </xf>
    <xf numFmtId="164" fontId="32" fillId="0" borderId="30" applyAlignment="1" pivotButton="0" quotePrefix="0" xfId="0">
      <alignment horizontal="center"/>
    </xf>
    <xf numFmtId="167" fontId="32" fillId="0" borderId="55" applyAlignment="1" pivotButton="0" quotePrefix="0" xfId="0">
      <alignment horizontal="center"/>
    </xf>
    <xf numFmtId="167" fontId="32" fillId="0" borderId="19" applyAlignment="1" pivotButton="0" quotePrefix="0" xfId="0">
      <alignment horizontal="center"/>
    </xf>
    <xf numFmtId="167" fontId="32" fillId="0" borderId="20" applyAlignment="1" pivotButton="0" quotePrefix="0" xfId="0">
      <alignment horizontal="center"/>
    </xf>
    <xf numFmtId="167" fontId="32" fillId="0" borderId="43" applyAlignment="1" pivotButton="0" quotePrefix="0" xfId="0">
      <alignment horizontal="center"/>
    </xf>
    <xf numFmtId="167" fontId="32" fillId="0" borderId="63" applyAlignment="1" pivotButton="0" quotePrefix="0" xfId="0">
      <alignment horizontal="center"/>
    </xf>
    <xf numFmtId="167" fontId="32" fillId="0" borderId="62" applyAlignment="1" pivotButton="0" quotePrefix="0" xfId="0">
      <alignment horizontal="center"/>
    </xf>
    <xf numFmtId="167" fontId="32" fillId="15" borderId="2" applyAlignment="1" pivotButton="0" quotePrefix="0" xfId="0">
      <alignment horizontal="center"/>
    </xf>
    <xf numFmtId="167" fontId="32" fillId="0" borderId="57" applyAlignment="1" pivotButton="0" quotePrefix="0" xfId="0">
      <alignment horizontal="center"/>
    </xf>
    <xf numFmtId="167" fontId="32" fillId="0" borderId="22" applyAlignment="1" pivotButton="0" quotePrefix="0" xfId="0">
      <alignment horizontal="center"/>
    </xf>
    <xf numFmtId="167" fontId="32" fillId="0" borderId="23" applyAlignment="1" pivotButton="0" quotePrefix="0" xfId="0">
      <alignment horizontal="center"/>
    </xf>
    <xf numFmtId="167" fontId="32" fillId="0" borderId="64" applyAlignment="1" pivotButton="0" quotePrefix="0" xfId="0">
      <alignment horizontal="center"/>
    </xf>
    <xf numFmtId="168" fontId="8" fillId="0" borderId="0" applyAlignment="1" pivotButton="0" quotePrefix="0" xfId="0">
      <alignment horizontal="center"/>
    </xf>
    <xf numFmtId="165" fontId="26" fillId="2" borderId="3" applyAlignment="1" pivotButton="0" quotePrefix="0" xfId="0">
      <alignment horizontal="center"/>
    </xf>
    <xf numFmtId="165" fontId="26" fillId="13" borderId="11" applyAlignment="1" pivotButton="0" quotePrefix="0" xfId="1">
      <alignment horizontal="center"/>
    </xf>
    <xf numFmtId="0" fontId="37" fillId="16" borderId="0" pivotButton="0" quotePrefix="0" xfId="0"/>
    <xf numFmtId="0" fontId="38" fillId="0" borderId="0" pivotButton="0" quotePrefix="0" xfId="0"/>
    <xf numFmtId="0" fontId="39" fillId="0" borderId="0" pivotButton="0" quotePrefix="0" xfId="0"/>
    <xf numFmtId="0" fontId="39" fillId="0" borderId="0" applyAlignment="1" pivotButton="0" quotePrefix="0" xfId="0">
      <alignment horizontal="center"/>
    </xf>
    <xf numFmtId="165" fontId="38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17" fontId="38" fillId="0" borderId="0" pivotButton="0" quotePrefix="0" xfId="0"/>
    <xf numFmtId="17" fontId="38" fillId="0" borderId="16" pivotButton="0" quotePrefix="0" xfId="0"/>
    <xf numFmtId="165" fontId="38" fillId="0" borderId="16" applyAlignment="1" pivotButton="0" quotePrefix="0" xfId="0">
      <alignment horizontal="center"/>
    </xf>
    <xf numFmtId="165" fontId="1" fillId="13" borderId="1" applyAlignment="1" pivotButton="0" quotePrefix="0" xfId="0">
      <alignment horizontal="center"/>
    </xf>
    <xf numFmtId="165" fontId="8" fillId="2" borderId="22" applyAlignment="1" pivotButton="0" quotePrefix="0" xfId="1">
      <alignment horizontal="center"/>
    </xf>
    <xf numFmtId="165" fontId="8" fillId="2" borderId="23" applyAlignment="1" pivotButton="0" quotePrefix="0" xfId="1">
      <alignment horizontal="center"/>
    </xf>
    <xf numFmtId="165" fontId="8" fillId="2" borderId="37" applyAlignment="1" pivotButton="0" quotePrefix="0" xfId="1">
      <alignment horizontal="center"/>
    </xf>
    <xf numFmtId="165" fontId="8" fillId="2" borderId="24" applyAlignment="1" pivotButton="0" quotePrefix="0" xfId="1">
      <alignment horizontal="center"/>
    </xf>
    <xf numFmtId="165" fontId="8" fillId="2" borderId="40" applyAlignment="1" pivotButton="0" quotePrefix="0" xfId="1">
      <alignment horizontal="center"/>
    </xf>
    <xf numFmtId="165" fontId="26" fillId="0" borderId="36" applyAlignment="1" pivotButton="0" quotePrefix="0" xfId="0">
      <alignment horizontal="center"/>
    </xf>
    <xf numFmtId="165" fontId="26" fillId="2" borderId="22" applyAlignment="1" pivotButton="0" quotePrefix="0" xfId="1">
      <alignment horizontal="center"/>
    </xf>
    <xf numFmtId="165" fontId="8" fillId="17" borderId="2" applyAlignment="1" pivotButton="0" quotePrefix="0" xfId="0">
      <alignment horizontal="center"/>
    </xf>
    <xf numFmtId="165" fontId="25" fillId="2" borderId="2" applyAlignment="1" pivotButton="0" quotePrefix="0" xfId="1">
      <alignment horizontal="center"/>
    </xf>
    <xf numFmtId="165" fontId="25" fillId="0" borderId="0" applyAlignment="1" pivotButton="0" quotePrefix="0" xfId="0">
      <alignment horizontal="right" indent="1"/>
    </xf>
    <xf numFmtId="165" fontId="25" fillId="13" borderId="0" applyAlignment="1" pivotButton="0" quotePrefix="0" xfId="0">
      <alignment horizontal="right" indent="1"/>
    </xf>
    <xf numFmtId="165" fontId="25" fillId="13" borderId="11" applyAlignment="1" pivotButton="0" quotePrefix="0" xfId="1">
      <alignment horizontal="center"/>
    </xf>
    <xf numFmtId="165" fontId="1" fillId="13" borderId="3" applyAlignment="1" pivotButton="0" quotePrefix="1" xfId="1">
      <alignment horizontal="center"/>
    </xf>
    <xf numFmtId="164" fontId="8" fillId="8" borderId="9" applyAlignment="1" pivotButton="0" quotePrefix="0" xfId="0">
      <alignment horizontal="center"/>
    </xf>
    <xf numFmtId="0" fontId="38" fillId="0" borderId="10" applyAlignment="1" pivotButton="0" quotePrefix="0" xfId="0">
      <alignment horizontal="right"/>
    </xf>
    <xf numFmtId="165" fontId="38" fillId="0" borderId="0" pivotButton="0" quotePrefix="0" xfId="0"/>
    <xf numFmtId="0" fontId="38" fillId="0" borderId="10" pivotButton="0" quotePrefix="0" xfId="0"/>
    <xf numFmtId="0" fontId="38" fillId="0" borderId="8" pivotButton="0" quotePrefix="0" xfId="0"/>
    <xf numFmtId="0" fontId="38" fillId="0" borderId="16" pivotButton="0" quotePrefix="0" xfId="0"/>
    <xf numFmtId="0" fontId="39" fillId="0" borderId="8" applyAlignment="1" pivotButton="0" quotePrefix="0" xfId="0">
      <alignment horizontal="center"/>
    </xf>
    <xf numFmtId="0" fontId="39" fillId="0" borderId="16" applyAlignment="1" pivotButton="0" quotePrefix="0" xfId="0">
      <alignment horizontal="center"/>
    </xf>
    <xf numFmtId="0" fontId="38" fillId="0" borderId="10" applyAlignment="1" pivotButton="0" quotePrefix="0" xfId="0">
      <alignment horizontal="center"/>
    </xf>
    <xf numFmtId="0" fontId="38" fillId="0" borderId="58" applyAlignment="1" pivotButton="0" quotePrefix="0" xfId="0">
      <alignment horizontal="center"/>
    </xf>
    <xf numFmtId="0" fontId="38" fillId="0" borderId="59" applyAlignment="1" pivotButton="0" quotePrefix="0" xfId="0">
      <alignment horizontal="center"/>
    </xf>
    <xf numFmtId="0" fontId="38" fillId="0" borderId="54" pivotButton="0" quotePrefix="0" xfId="0"/>
    <xf numFmtId="0" fontId="39" fillId="0" borderId="5" applyAlignment="1" pivotButton="0" quotePrefix="0" xfId="0">
      <alignment horizontal="center"/>
    </xf>
    <xf numFmtId="0" fontId="38" fillId="0" borderId="49" applyAlignment="1" pivotButton="0" quotePrefix="0" xfId="0">
      <alignment horizontal="center"/>
    </xf>
    <xf numFmtId="0" fontId="38" fillId="0" borderId="54" applyAlignment="1" pivotButton="0" quotePrefix="0" xfId="0">
      <alignment horizontal="center"/>
    </xf>
    <xf numFmtId="0" fontId="38" fillId="0" borderId="5" applyAlignment="1" pivotButton="0" quotePrefix="0" xfId="0">
      <alignment horizontal="center"/>
    </xf>
    <xf numFmtId="17" fontId="38" fillId="8" borderId="0" pivotButton="0" quotePrefix="0" xfId="0"/>
    <xf numFmtId="0" fontId="38" fillId="8" borderId="10" applyAlignment="1" pivotButton="0" quotePrefix="0" xfId="0">
      <alignment horizontal="center"/>
    </xf>
    <xf numFmtId="0" fontId="38" fillId="8" borderId="0" applyAlignment="1" pivotButton="0" quotePrefix="0" xfId="0">
      <alignment horizontal="center"/>
    </xf>
    <xf numFmtId="0" fontId="38" fillId="8" borderId="54" applyAlignment="1" pivotButton="0" quotePrefix="0" xfId="0">
      <alignment horizontal="center"/>
    </xf>
    <xf numFmtId="165" fontId="8" fillId="13" borderId="0" applyAlignment="1" pivotButton="0" quotePrefix="0" xfId="0">
      <alignment horizontal="center"/>
    </xf>
    <xf numFmtId="165" fontId="8" fillId="0" borderId="8" applyAlignment="1" pivotButton="0" quotePrefix="0" xfId="0">
      <alignment horizontal="center"/>
    </xf>
    <xf numFmtId="165" fontId="1" fillId="13" borderId="0" applyAlignment="1" pivotButton="0" quotePrefix="0" xfId="0">
      <alignment horizontal="right" indent="1"/>
    </xf>
    <xf numFmtId="167" fontId="32" fillId="0" borderId="34" applyAlignment="1" pivotButton="0" quotePrefix="0" xfId="0">
      <alignment horizontal="center"/>
    </xf>
    <xf numFmtId="167" fontId="32" fillId="0" borderId="35" applyAlignment="1" pivotButton="0" quotePrefix="0" xfId="0">
      <alignment horizontal="center"/>
    </xf>
    <xf numFmtId="167" fontId="32" fillId="0" borderId="67" applyAlignment="1" pivotButton="0" quotePrefix="0" xfId="0">
      <alignment horizontal="center"/>
    </xf>
    <xf numFmtId="165" fontId="26" fillId="18" borderId="3" applyAlignment="1" pivotButton="0" quotePrefix="0" xfId="1">
      <alignment horizontal="center"/>
    </xf>
    <xf numFmtId="165" fontId="26" fillId="18" borderId="0" applyAlignment="1" pivotButton="0" quotePrefix="0" xfId="0">
      <alignment horizontal="right" indent="1"/>
    </xf>
    <xf numFmtId="165" fontId="26" fillId="0" borderId="16" applyAlignment="1" pivotButton="0" quotePrefix="0" xfId="0">
      <alignment horizontal="center" vertical="center"/>
    </xf>
    <xf numFmtId="165" fontId="40" fillId="13" borderId="3" applyAlignment="1" pivotButton="0" quotePrefix="0" xfId="0">
      <alignment horizontal="center"/>
    </xf>
    <xf numFmtId="165" fontId="40" fillId="13" borderId="1" applyAlignment="1" pivotButton="0" quotePrefix="0" xfId="0">
      <alignment horizontal="center"/>
    </xf>
    <xf numFmtId="165" fontId="40" fillId="0" borderId="3" applyAlignment="1" pivotButton="0" quotePrefix="0" xfId="0">
      <alignment horizontal="center"/>
    </xf>
    <xf numFmtId="165" fontId="26" fillId="8" borderId="3" applyAlignment="1" pivotButton="0" quotePrefix="0" xfId="0">
      <alignment horizontal="center"/>
    </xf>
    <xf numFmtId="1" fontId="7" fillId="4" borderId="18" applyAlignment="1" pivotButton="0" quotePrefix="0" xfId="0">
      <alignment horizontal="center"/>
    </xf>
    <xf numFmtId="164" fontId="32" fillId="9" borderId="9" applyAlignment="1" pivotButton="0" quotePrefix="0" xfId="0">
      <alignment horizontal="center"/>
    </xf>
    <xf numFmtId="167" fontId="32" fillId="9" borderId="56" applyAlignment="1" pivotButton="0" quotePrefix="0" xfId="0">
      <alignment horizontal="center"/>
    </xf>
    <xf numFmtId="167" fontId="32" fillId="9" borderId="2" applyAlignment="1" pivotButton="0" quotePrefix="0" xfId="0">
      <alignment horizontal="center"/>
    </xf>
    <xf numFmtId="167" fontId="32" fillId="9" borderId="3" applyAlignment="1" pivotButton="0" quotePrefix="0" xfId="0">
      <alignment horizontal="center"/>
    </xf>
    <xf numFmtId="167" fontId="32" fillId="9" borderId="63" applyAlignment="1" pivotButton="0" quotePrefix="0" xfId="0">
      <alignment horizontal="center"/>
    </xf>
    <xf numFmtId="164" fontId="7" fillId="9" borderId="9" applyAlignment="1" pivotButton="0" quotePrefix="0" xfId="0">
      <alignment horizontal="center"/>
    </xf>
    <xf numFmtId="164" fontId="7" fillId="18" borderId="9" applyAlignment="1" pivotButton="0" quotePrefix="0" xfId="0">
      <alignment horizontal="center"/>
    </xf>
    <xf numFmtId="165" fontId="26" fillId="0" borderId="34" applyAlignment="1" pivotButton="0" quotePrefix="0" xfId="0">
      <alignment horizontal="center"/>
    </xf>
    <xf numFmtId="165" fontId="8" fillId="13" borderId="16" applyAlignment="1" pivotButton="0" quotePrefix="0" xfId="0">
      <alignment horizontal="center"/>
    </xf>
    <xf numFmtId="165" fontId="26" fillId="0" borderId="22" applyAlignment="1" pivotButton="0" quotePrefix="0" xfId="0">
      <alignment horizontal="center"/>
    </xf>
    <xf numFmtId="165" fontId="8" fillId="2" borderId="35" applyAlignment="1" pivotButton="0" quotePrefix="0" xfId="1">
      <alignment horizontal="center"/>
    </xf>
    <xf numFmtId="165" fontId="8" fillId="2" borderId="34" applyAlignment="1" pivotButton="0" quotePrefix="0" xfId="1">
      <alignment horizontal="center"/>
    </xf>
    <xf numFmtId="165" fontId="8" fillId="2" borderId="39" applyAlignment="1" pivotButton="0" quotePrefix="0" xfId="1">
      <alignment horizontal="center"/>
    </xf>
    <xf numFmtId="165" fontId="8" fillId="2" borderId="36" applyAlignment="1" pivotButton="0" quotePrefix="0" xfId="1">
      <alignment horizontal="center"/>
    </xf>
    <xf numFmtId="165" fontId="8" fillId="2" borderId="38" applyAlignment="1" pivotButton="0" quotePrefix="0" xfId="1">
      <alignment horizontal="center"/>
    </xf>
    <xf numFmtId="2" fontId="32" fillId="0" borderId="0" pivotButton="0" quotePrefix="0" xfId="0"/>
    <xf numFmtId="0" fontId="7" fillId="5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8" fillId="0" borderId="12" applyAlignment="1" pivotButton="0" quotePrefix="0" xfId="0">
      <alignment horizontal="center"/>
    </xf>
    <xf numFmtId="0" fontId="8" fillId="0" borderId="13" applyAlignment="1" pivotButton="0" quotePrefix="0" xfId="0">
      <alignment horizontal="center"/>
    </xf>
    <xf numFmtId="0" fontId="10" fillId="0" borderId="41" applyAlignment="1" pivotButton="0" quotePrefix="0" xfId="3">
      <alignment horizontal="center"/>
    </xf>
    <xf numFmtId="0" fontId="23" fillId="0" borderId="7" applyAlignment="1" pivotButton="0" quotePrefix="0" xfId="0">
      <alignment horizontal="center"/>
    </xf>
    <xf numFmtId="0" fontId="32" fillId="0" borderId="12" applyAlignment="1" pivotButton="0" quotePrefix="0" xfId="0">
      <alignment horizontal="center"/>
    </xf>
    <xf numFmtId="0" fontId="23" fillId="0" borderId="13" applyAlignment="1" pivotButton="0" quotePrefix="0" xfId="0">
      <alignment horizontal="center"/>
    </xf>
    <xf numFmtId="0" fontId="39" fillId="0" borderId="58" applyAlignment="1" pivotButton="0" quotePrefix="0" xfId="0">
      <alignment horizontal="center"/>
    </xf>
    <xf numFmtId="0" fontId="39" fillId="0" borderId="59" applyAlignment="1" pivotButton="0" quotePrefix="0" xfId="0">
      <alignment horizontal="center"/>
    </xf>
    <xf numFmtId="0" fontId="39" fillId="0" borderId="60" applyAlignment="1" pivotButton="0" quotePrefix="0" xfId="0">
      <alignment horizontal="center"/>
    </xf>
    <xf numFmtId="0" fontId="39" fillId="5" borderId="0" applyAlignment="1" pivotButton="0" quotePrefix="0" xfId="0">
      <alignment horizontal="center"/>
    </xf>
    <xf numFmtId="0" fontId="39" fillId="13" borderId="0" applyAlignment="1" pivotButton="0" quotePrefix="0" xfId="0">
      <alignment horizontal="center"/>
    </xf>
    <xf numFmtId="164" fontId="32" fillId="0" borderId="42" applyAlignment="1" pivotButton="0" quotePrefix="0" xfId="0">
      <alignment horizontal="center"/>
    </xf>
    <xf numFmtId="165" fontId="5" fillId="0" borderId="10" applyAlignment="1" pivotButton="0" quotePrefix="0" xfId="3">
      <alignment horizontal="center" vertical="center"/>
    </xf>
    <xf numFmtId="165" fontId="10" fillId="0" borderId="0" applyAlignment="1" pivotButton="0" quotePrefix="0" xfId="3">
      <alignment horizontal="center" vertical="center"/>
    </xf>
    <xf numFmtId="165" fontId="8" fillId="0" borderId="0" applyAlignment="1" pivotButton="0" quotePrefix="0" xfId="3">
      <alignment horizontal="right" vertical="center" indent="1"/>
    </xf>
    <xf numFmtId="165" fontId="5" fillId="0" borderId="0" applyAlignment="1" pivotButton="0" quotePrefix="0" xfId="3">
      <alignment horizontal="center" vertical="center"/>
    </xf>
    <xf numFmtId="165" fontId="7" fillId="7" borderId="0" applyAlignment="1" pivotButton="0" quotePrefix="0" xfId="3">
      <alignment horizontal="right" vertical="center" indent="1"/>
    </xf>
    <xf numFmtId="165" fontId="10" fillId="7" borderId="8" applyAlignment="1" pivotButton="0" quotePrefix="0" xfId="3">
      <alignment horizontal="center" vertical="center"/>
    </xf>
    <xf numFmtId="165" fontId="10" fillId="7" borderId="16" applyAlignment="1" pivotButton="0" quotePrefix="0" xfId="3">
      <alignment horizontal="center" vertical="center"/>
    </xf>
    <xf numFmtId="165" fontId="15" fillId="0" borderId="0" applyAlignment="1" pivotButton="0" quotePrefix="0" xfId="3">
      <alignment horizontal="left" vertical="center"/>
    </xf>
    <xf numFmtId="0" fontId="0" fillId="0" borderId="41" pivotButton="0" quotePrefix="0" xfId="0"/>
    <xf numFmtId="165" fontId="5" fillId="0" borderId="19" applyAlignment="1" pivotButton="0" quotePrefix="0" xfId="3">
      <alignment horizontal="center" vertical="center"/>
    </xf>
    <xf numFmtId="165" fontId="5" fillId="0" borderId="21" applyAlignment="1" pivotButton="0" quotePrefix="0" xfId="3">
      <alignment horizontal="center" vertical="center"/>
    </xf>
    <xf numFmtId="165" fontId="5" fillId="0" borderId="20" applyAlignment="1" pivotButton="0" quotePrefix="0" xfId="3">
      <alignment horizontal="center" vertical="center"/>
    </xf>
    <xf numFmtId="165" fontId="5" fillId="0" borderId="0" applyAlignment="1" pivotButton="0" quotePrefix="0" xfId="3">
      <alignment horizontal="center"/>
    </xf>
    <xf numFmtId="165" fontId="5" fillId="0" borderId="2" applyAlignment="1" pivotButton="0" quotePrefix="0" xfId="3">
      <alignment horizontal="center" vertical="center"/>
    </xf>
    <xf numFmtId="165" fontId="5" fillId="0" borderId="1" applyAlignment="1" pivotButton="0" quotePrefix="0" xfId="3">
      <alignment horizontal="center" vertical="center"/>
    </xf>
    <xf numFmtId="165" fontId="5" fillId="0" borderId="3" applyAlignment="1" pivotButton="0" quotePrefix="0" xfId="3">
      <alignment horizontal="center" vertical="center"/>
    </xf>
    <xf numFmtId="165" fontId="5" fillId="0" borderId="22" applyAlignment="1" pivotButton="0" quotePrefix="0" xfId="3">
      <alignment horizontal="center" vertical="center"/>
    </xf>
    <xf numFmtId="165" fontId="5" fillId="0" borderId="24" applyAlignment="1" pivotButton="0" quotePrefix="0" xfId="3">
      <alignment horizontal="center" vertical="center"/>
    </xf>
    <xf numFmtId="165" fontId="5" fillId="0" borderId="23" applyAlignment="1" pivotButton="0" quotePrefix="0" xfId="3">
      <alignment horizontal="center" vertical="center"/>
    </xf>
    <xf numFmtId="165" fontId="10" fillId="7" borderId="25" applyAlignment="1" pivotButton="0" quotePrefix="0" xfId="3">
      <alignment horizontal="center" vertical="center"/>
    </xf>
    <xf numFmtId="165" fontId="10" fillId="7" borderId="26" applyAlignment="1" pivotButton="0" quotePrefix="0" xfId="3">
      <alignment horizontal="center" vertical="center"/>
    </xf>
    <xf numFmtId="165" fontId="10" fillId="7" borderId="28" applyAlignment="1" pivotButton="0" quotePrefix="0" xfId="3">
      <alignment horizontal="center" vertical="center"/>
    </xf>
    <xf numFmtId="165" fontId="10" fillId="7" borderId="27" applyAlignment="1" pivotButton="0" quotePrefix="0" xfId="3">
      <alignment horizontal="center" vertical="center"/>
    </xf>
    <xf numFmtId="165" fontId="10" fillId="7" borderId="18" applyAlignment="1" pivotButton="0" quotePrefix="0" xfId="3">
      <alignment horizontal="center" vertical="center"/>
    </xf>
    <xf numFmtId="165" fontId="5" fillId="0" borderId="47" applyAlignment="1" pivotButton="0" quotePrefix="0" xfId="3">
      <alignment horizontal="center" vertical="center"/>
    </xf>
    <xf numFmtId="165" fontId="5" fillId="0" borderId="48" applyAlignment="1" pivotButton="0" quotePrefix="0" xfId="3">
      <alignment horizontal="center" vertical="center"/>
    </xf>
    <xf numFmtId="165" fontId="5" fillId="0" borderId="49" applyAlignment="1" pivotButton="0" quotePrefix="0" xfId="3">
      <alignment horizontal="center" vertical="center"/>
    </xf>
    <xf numFmtId="165" fontId="5" fillId="0" borderId="50" applyAlignment="1" pivotButton="0" quotePrefix="0" xfId="3">
      <alignment horizontal="center" vertical="center"/>
    </xf>
    <xf numFmtId="165" fontId="5" fillId="0" borderId="11" applyAlignment="1" pivotButton="0" quotePrefix="0" xfId="3">
      <alignment horizontal="center" vertical="center"/>
    </xf>
    <xf numFmtId="165" fontId="7" fillId="10" borderId="1" applyAlignment="1" pivotButton="0" quotePrefix="0" xfId="0">
      <alignment horizontal="center" vertical="center"/>
    </xf>
    <xf numFmtId="165" fontId="23" fillId="7" borderId="18" applyAlignment="1" pivotButton="0" quotePrefix="0" xfId="0">
      <alignment horizontal="center" vertical="center"/>
    </xf>
    <xf numFmtId="165" fontId="7" fillId="10" borderId="1" applyAlignment="1" pivotButton="0" quotePrefix="0" xfId="0">
      <alignment horizontal="center"/>
    </xf>
    <xf numFmtId="165" fontId="16" fillId="0" borderId="1" applyAlignment="1" pivotButton="0" quotePrefix="0" xfId="3">
      <alignment horizontal="center" vertical="center"/>
    </xf>
    <xf numFmtId="165" fontId="10" fillId="8" borderId="1" applyAlignment="1" pivotButton="0" quotePrefix="0" xfId="3">
      <alignment horizontal="center" vertical="center"/>
    </xf>
    <xf numFmtId="165" fontId="5" fillId="0" borderId="0" pivotButton="0" quotePrefix="0" xfId="3"/>
    <xf numFmtId="165" fontId="2" fillId="0" borderId="1" applyAlignment="1" pivotButton="0" quotePrefix="0" xfId="3">
      <alignment horizontal="center" vertical="center"/>
    </xf>
    <xf numFmtId="165" fontId="26" fillId="0" borderId="44" applyAlignment="1" pivotButton="0" quotePrefix="0" xfId="3">
      <alignment horizontal="center" vertical="center"/>
    </xf>
    <xf numFmtId="165" fontId="26" fillId="0" borderId="0" applyAlignment="1" pivotButton="0" quotePrefix="0" xfId="3">
      <alignment horizontal="center" vertical="center"/>
    </xf>
    <xf numFmtId="165" fontId="26" fillId="0" borderId="45" applyAlignment="1" pivotButton="0" quotePrefix="0" xfId="3">
      <alignment horizontal="center" vertical="center"/>
    </xf>
    <xf numFmtId="165" fontId="26" fillId="10" borderId="45" applyAlignment="1" pivotButton="0" quotePrefix="0" xfId="3">
      <alignment horizontal="center" vertical="center"/>
    </xf>
    <xf numFmtId="165" fontId="30" fillId="0" borderId="45" applyAlignment="1" pivotButton="0" quotePrefix="0" xfId="3">
      <alignment horizontal="center" vertical="center"/>
    </xf>
    <xf numFmtId="165" fontId="30" fillId="0" borderId="0" applyAlignment="1" pivotButton="0" quotePrefix="0" xfId="3">
      <alignment horizontal="center" vertical="center"/>
    </xf>
    <xf numFmtId="165" fontId="30" fillId="0" borderId="46" applyAlignment="1" pivotButton="0" quotePrefix="0" xfId="3">
      <alignment horizontal="center" vertical="center"/>
    </xf>
    <xf numFmtId="165" fontId="30" fillId="0" borderId="44" applyAlignment="1" pivotButton="0" quotePrefix="0" xfId="3">
      <alignment horizontal="center" vertical="center"/>
    </xf>
    <xf numFmtId="165" fontId="5" fillId="0" borderId="51" applyAlignment="1" pivotButton="0" quotePrefix="0" xfId="3">
      <alignment horizontal="center" vertical="center"/>
    </xf>
    <xf numFmtId="165" fontId="20" fillId="0" borderId="0" applyAlignment="1" pivotButton="0" quotePrefix="0" xfId="0">
      <alignment horizontal="center"/>
    </xf>
    <xf numFmtId="165" fontId="5" fillId="0" borderId="14" applyAlignment="1" pivotButton="0" quotePrefix="0" xfId="3">
      <alignment horizontal="center" vertical="center"/>
    </xf>
    <xf numFmtId="165" fontId="20" fillId="12" borderId="0" applyAlignment="1" pivotButton="0" quotePrefix="0" xfId="0">
      <alignment horizontal="center"/>
    </xf>
    <xf numFmtId="165" fontId="5" fillId="0" borderId="37" applyAlignment="1" pivotButton="0" quotePrefix="0" xfId="3">
      <alignment horizontal="center" vertical="center"/>
    </xf>
    <xf numFmtId="165" fontId="5" fillId="0" borderId="40" applyAlignment="1" pivotButton="0" quotePrefix="0" xfId="3">
      <alignment horizontal="center" vertical="center"/>
    </xf>
    <xf numFmtId="165" fontId="5" fillId="0" borderId="34" applyAlignment="1" pivotButton="0" quotePrefix="0" xfId="3">
      <alignment horizontal="center" vertical="center"/>
    </xf>
    <xf numFmtId="165" fontId="5" fillId="0" borderId="36" applyAlignment="1" pivotButton="0" quotePrefix="0" xfId="3">
      <alignment horizontal="center" vertical="center"/>
    </xf>
    <xf numFmtId="165" fontId="5" fillId="0" borderId="35" applyAlignment="1" pivotButton="0" quotePrefix="0" xfId="3">
      <alignment horizontal="center" vertical="center"/>
    </xf>
    <xf numFmtId="165" fontId="26" fillId="4" borderId="36" applyAlignment="1" pivotButton="0" quotePrefix="0" xfId="3">
      <alignment horizontal="center" vertical="center"/>
    </xf>
    <xf numFmtId="165" fontId="5" fillId="0" borderId="52" applyAlignment="1" pivotButton="0" quotePrefix="0" xfId="3">
      <alignment horizontal="center" vertical="center"/>
    </xf>
    <xf numFmtId="165" fontId="5" fillId="0" borderId="53" applyAlignment="1" pivotButton="0" quotePrefix="0" xfId="3">
      <alignment horizontal="center" vertical="center"/>
    </xf>
    <xf numFmtId="165" fontId="5" fillId="0" borderId="54" applyAlignment="1" pivotButton="0" quotePrefix="0" xfId="3">
      <alignment horizontal="center" vertical="center"/>
    </xf>
    <xf numFmtId="165" fontId="5" fillId="9" borderId="2" applyAlignment="1" pivotButton="0" quotePrefix="0" xfId="3">
      <alignment horizontal="center" vertical="center"/>
    </xf>
    <xf numFmtId="165" fontId="5" fillId="9" borderId="1" applyAlignment="1" pivotButton="0" quotePrefix="0" xfId="3">
      <alignment horizontal="center" vertical="center"/>
    </xf>
    <xf numFmtId="165" fontId="5" fillId="9" borderId="3" applyAlignment="1" pivotButton="0" quotePrefix="0" xfId="3">
      <alignment horizontal="center" vertical="center"/>
    </xf>
    <xf numFmtId="165" fontId="20" fillId="13" borderId="0" applyAlignment="1" pivotButton="0" quotePrefix="0" xfId="0">
      <alignment horizontal="center"/>
    </xf>
    <xf numFmtId="165" fontId="26" fillId="9" borderId="1" applyAlignment="1" pivotButton="0" quotePrefix="0" xfId="3">
      <alignment horizontal="center" vertical="center"/>
    </xf>
    <xf numFmtId="165" fontId="26" fillId="9" borderId="3" applyAlignment="1" pivotButton="0" quotePrefix="0" xfId="3">
      <alignment horizontal="center" vertical="center"/>
    </xf>
    <xf numFmtId="165" fontId="5" fillId="9" borderId="22" applyAlignment="1" pivotButton="0" quotePrefix="0" xfId="3">
      <alignment horizontal="center" vertical="center"/>
    </xf>
    <xf numFmtId="165" fontId="5" fillId="9" borderId="24" applyAlignment="1" pivotButton="0" quotePrefix="0" xfId="3">
      <alignment horizontal="center" vertical="center"/>
    </xf>
    <xf numFmtId="165" fontId="5" fillId="9" borderId="23" applyAlignment="1" pivotButton="0" quotePrefix="0" xfId="3">
      <alignment horizontal="center" vertical="center"/>
    </xf>
    <xf numFmtId="165" fontId="26" fillId="8" borderId="34" applyAlignment="1" pivotButton="0" quotePrefix="0" xfId="3">
      <alignment horizontal="center" vertical="center"/>
    </xf>
    <xf numFmtId="165" fontId="5" fillId="8" borderId="36" applyAlignment="1" pivotButton="0" quotePrefix="0" xfId="3">
      <alignment horizontal="center" vertical="center"/>
    </xf>
    <xf numFmtId="165" fontId="5" fillId="8" borderId="35" applyAlignment="1" pivotButton="0" quotePrefix="0" xfId="3">
      <alignment horizontal="center" vertical="center"/>
    </xf>
    <xf numFmtId="165" fontId="0" fillId="0" borderId="0" pivotButton="0" quotePrefix="0" xfId="0"/>
    <xf numFmtId="165" fontId="25" fillId="13" borderId="19" applyAlignment="1" pivotButton="0" quotePrefix="0" xfId="3">
      <alignment horizontal="center" vertical="center"/>
    </xf>
    <xf numFmtId="165" fontId="20" fillId="13" borderId="55" applyAlignment="1" pivotButton="0" quotePrefix="0" xfId="0">
      <alignment horizontal="center"/>
    </xf>
    <xf numFmtId="165" fontId="6" fillId="0" borderId="0" applyAlignment="1" pivotButton="0" quotePrefix="0" xfId="0">
      <alignment horizontal="left"/>
    </xf>
    <xf numFmtId="165" fontId="20" fillId="0" borderId="56" applyAlignment="1" pivotButton="0" quotePrefix="0" xfId="0">
      <alignment horizontal="center"/>
    </xf>
    <xf numFmtId="165" fontId="20" fillId="9" borderId="56" applyAlignment="1" pivotButton="0" quotePrefix="0" xfId="0">
      <alignment horizontal="center"/>
    </xf>
    <xf numFmtId="165" fontId="5" fillId="9" borderId="14" applyAlignment="1" pivotButton="0" quotePrefix="0" xfId="3">
      <alignment horizontal="center" vertical="center"/>
    </xf>
    <xf numFmtId="165" fontId="20" fillId="0" borderId="57" applyAlignment="1" pivotButton="0" quotePrefix="0" xfId="0">
      <alignment horizontal="center"/>
    </xf>
    <xf numFmtId="165" fontId="5" fillId="0" borderId="38" applyAlignment="1" pivotButton="0" quotePrefix="0" xfId="3">
      <alignment horizontal="center" vertical="center"/>
    </xf>
    <xf numFmtId="165" fontId="20" fillId="0" borderId="55" applyAlignment="1" pivotButton="0" quotePrefix="0" xfId="0">
      <alignment horizontal="center"/>
    </xf>
    <xf numFmtId="165" fontId="25" fillId="13" borderId="36" applyAlignment="1" pivotButton="0" quotePrefix="0" xfId="3">
      <alignment horizontal="center" vertical="center"/>
    </xf>
    <xf numFmtId="165" fontId="20" fillId="13" borderId="56" applyAlignment="1" pivotButton="0" quotePrefix="0" xfId="0">
      <alignment horizontal="center"/>
    </xf>
    <xf numFmtId="165" fontId="5" fillId="9" borderId="36" applyAlignment="1" pivotButton="0" quotePrefix="0" xfId="3">
      <alignment horizontal="center" vertical="center"/>
    </xf>
    <xf numFmtId="165" fontId="5" fillId="0" borderId="61" applyAlignment="1" pivotButton="0" quotePrefix="0" xfId="3">
      <alignment horizontal="center" vertical="center"/>
    </xf>
    <xf numFmtId="165" fontId="20" fillId="0" borderId="62" applyAlignment="1" pivotButton="0" quotePrefix="0" xfId="0">
      <alignment horizontal="center"/>
    </xf>
    <xf numFmtId="165" fontId="5" fillId="5" borderId="2" applyAlignment="1" pivotButton="0" quotePrefix="0" xfId="3">
      <alignment horizontal="center" vertical="center"/>
    </xf>
    <xf numFmtId="165" fontId="5" fillId="5" borderId="1" applyAlignment="1" pivotButton="0" quotePrefix="0" xfId="3">
      <alignment horizontal="center" vertical="center"/>
    </xf>
    <xf numFmtId="165" fontId="5" fillId="5" borderId="14" applyAlignment="1" pivotButton="0" quotePrefix="0" xfId="3">
      <alignment horizontal="center" vertical="center"/>
    </xf>
    <xf numFmtId="165" fontId="20" fillId="5" borderId="56" applyAlignment="1" pivotButton="0" quotePrefix="0" xfId="0">
      <alignment horizontal="center"/>
    </xf>
    <xf numFmtId="165" fontId="20" fillId="9" borderId="62" applyAlignment="1" pivotButton="0" quotePrefix="0" xfId="0">
      <alignment horizontal="center"/>
    </xf>
    <xf numFmtId="165" fontId="8" fillId="0" borderId="0" pivotButton="0" quotePrefix="0" xfId="0"/>
    <xf numFmtId="165" fontId="7" fillId="7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  <xf numFmtId="165" fontId="14" fillId="0" borderId="0" applyAlignment="1" pivotButton="0" quotePrefix="0" xfId="0">
      <alignment horizontal="center"/>
    </xf>
    <xf numFmtId="164" fontId="8" fillId="0" borderId="9" applyAlignment="1" pivotButton="0" quotePrefix="0" xfId="0">
      <alignment horizontal="center"/>
    </xf>
    <xf numFmtId="165" fontId="8" fillId="0" borderId="2" applyAlignment="1" pivotButton="0" quotePrefix="0" xfId="0">
      <alignment horizontal="center"/>
    </xf>
    <xf numFmtId="165" fontId="8" fillId="0" borderId="3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165" fontId="8" fillId="0" borderId="11" applyAlignment="1" pivotButton="0" quotePrefix="0" xfId="0">
      <alignment horizontal="center"/>
    </xf>
    <xf numFmtId="165" fontId="8" fillId="0" borderId="0" applyAlignment="1" pivotButton="0" quotePrefix="0" xfId="0">
      <alignment horizontal="center"/>
    </xf>
    <xf numFmtId="165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right"/>
    </xf>
    <xf numFmtId="165" fontId="7" fillId="0" borderId="0" pivotButton="0" quotePrefix="0" xfId="0"/>
    <xf numFmtId="165" fontId="7" fillId="10" borderId="0" applyAlignment="1" pivotButton="0" quotePrefix="0" xfId="0">
      <alignment horizontal="right"/>
    </xf>
    <xf numFmtId="165" fontId="7" fillId="10" borderId="0" applyAlignment="1" pivotButton="0" quotePrefix="0" xfId="0">
      <alignment horizontal="center"/>
    </xf>
    <xf numFmtId="164" fontId="8" fillId="2" borderId="9" applyAlignment="1" pivotButton="0" quotePrefix="0" xfId="0">
      <alignment horizontal="center"/>
    </xf>
    <xf numFmtId="165" fontId="8" fillId="2" borderId="2" applyAlignment="1" pivotButton="0" quotePrefix="0" xfId="0">
      <alignment horizontal="center"/>
    </xf>
    <xf numFmtId="165" fontId="8" fillId="2" borderId="3" applyAlignment="1" pivotButton="0" quotePrefix="0" xfId="0">
      <alignment horizontal="center"/>
    </xf>
    <xf numFmtId="165" fontId="8" fillId="2" borderId="1" applyAlignment="1" pivotButton="0" quotePrefix="0" xfId="0">
      <alignment horizontal="center"/>
    </xf>
    <xf numFmtId="165" fontId="8" fillId="2" borderId="11" applyAlignment="1" pivotButton="0" quotePrefix="0" xfId="0">
      <alignment horizontal="center"/>
    </xf>
    <xf numFmtId="165" fontId="7" fillId="10" borderId="18" pivotButton="0" quotePrefix="0" xfId="0"/>
    <xf numFmtId="164" fontId="8" fillId="13" borderId="9" applyAlignment="1" pivotButton="0" quotePrefix="0" xfId="0">
      <alignment horizontal="center"/>
    </xf>
    <xf numFmtId="165" fontId="8" fillId="13" borderId="2" applyAlignment="1" pivotButton="0" quotePrefix="0" xfId="0">
      <alignment horizontal="center"/>
    </xf>
    <xf numFmtId="165" fontId="8" fillId="13" borderId="3" applyAlignment="1" pivotButton="0" quotePrefix="0" xfId="0">
      <alignment horizontal="center"/>
    </xf>
    <xf numFmtId="165" fontId="8" fillId="13" borderId="1" applyAlignment="1" pivotButton="0" quotePrefix="0" xfId="0">
      <alignment horizontal="center"/>
    </xf>
    <xf numFmtId="165" fontId="8" fillId="13" borderId="11" applyAlignment="1" pivotButton="0" quotePrefix="0" xfId="0">
      <alignment horizontal="center"/>
    </xf>
    <xf numFmtId="165" fontId="8" fillId="13" borderId="0" applyAlignment="1" pivotButton="0" quotePrefix="0" xfId="0">
      <alignment horizontal="center" vertical="center"/>
    </xf>
    <xf numFmtId="165" fontId="8" fillId="6" borderId="2" applyAlignment="1" pivotButton="0" quotePrefix="0" xfId="0">
      <alignment horizontal="center"/>
    </xf>
    <xf numFmtId="165" fontId="8" fillId="6" borderId="0" applyAlignment="1" pivotButton="0" quotePrefix="0" xfId="0">
      <alignment horizontal="center" vertical="center"/>
    </xf>
    <xf numFmtId="165" fontId="25" fillId="10" borderId="2" applyAlignment="1" pivotButton="0" quotePrefix="0" xfId="0">
      <alignment horizontal="center"/>
    </xf>
    <xf numFmtId="165" fontId="8" fillId="6" borderId="11" applyAlignment="1" pivotButton="0" quotePrefix="0" xfId="0">
      <alignment horizontal="center"/>
    </xf>
    <xf numFmtId="165" fontId="25" fillId="10" borderId="3" applyAlignment="1" pivotButton="0" quotePrefix="0" xfId="0">
      <alignment horizontal="center"/>
    </xf>
    <xf numFmtId="165" fontId="25" fillId="13" borderId="3" applyAlignment="1" pivotButton="0" quotePrefix="0" xfId="0">
      <alignment horizontal="center"/>
    </xf>
    <xf numFmtId="165" fontId="25" fillId="10" borderId="1" applyAlignment="1" pivotButton="0" quotePrefix="0" xfId="0">
      <alignment horizontal="center"/>
    </xf>
    <xf numFmtId="165" fontId="8" fillId="6" borderId="3" applyAlignment="1" pivotButton="0" quotePrefix="0" xfId="0">
      <alignment horizontal="center"/>
    </xf>
    <xf numFmtId="165" fontId="8" fillId="5" borderId="0" applyAlignment="1" pivotButton="0" quotePrefix="0" xfId="0">
      <alignment horizontal="center"/>
    </xf>
    <xf numFmtId="165" fontId="25" fillId="6" borderId="0" applyAlignment="1" pivotButton="0" quotePrefix="0" xfId="0">
      <alignment horizontal="center" vertical="center"/>
    </xf>
    <xf numFmtId="164" fontId="8" fillId="0" borderId="30" applyAlignment="1" pivotButton="0" quotePrefix="0" xfId="0">
      <alignment horizontal="center"/>
    </xf>
    <xf numFmtId="165" fontId="8" fillId="0" borderId="22" applyAlignment="1" pivotButton="0" quotePrefix="0" xfId="0">
      <alignment horizontal="center"/>
    </xf>
    <xf numFmtId="165" fontId="8" fillId="0" borderId="23" applyAlignment="1" pivotButton="0" quotePrefix="0" xfId="0">
      <alignment horizontal="center"/>
    </xf>
    <xf numFmtId="165" fontId="8" fillId="0" borderId="24" applyAlignment="1" pivotButton="0" quotePrefix="0" xfId="0">
      <alignment horizontal="center"/>
    </xf>
    <xf numFmtId="165" fontId="8" fillId="0" borderId="37" applyAlignment="1" pivotButton="0" quotePrefix="0" xfId="0">
      <alignment horizontal="center"/>
    </xf>
    <xf numFmtId="165" fontId="8" fillId="0" borderId="16" applyAlignment="1" pivotButton="0" quotePrefix="0" xfId="0">
      <alignment horizontal="center"/>
    </xf>
    <xf numFmtId="165" fontId="8" fillId="0" borderId="16" applyAlignment="1" pivotButton="0" quotePrefix="0" xfId="0">
      <alignment horizontal="center" vertical="center"/>
    </xf>
    <xf numFmtId="164" fontId="8" fillId="0" borderId="29" applyAlignment="1" pivotButton="0" quotePrefix="0" xfId="0">
      <alignment horizontal="center"/>
    </xf>
    <xf numFmtId="165" fontId="8" fillId="0" borderId="34" applyAlignment="1" pivotButton="0" quotePrefix="0" xfId="0">
      <alignment horizontal="center"/>
    </xf>
    <xf numFmtId="165" fontId="8" fillId="0" borderId="35" applyAlignment="1" pivotButton="0" quotePrefix="0" xfId="0">
      <alignment horizontal="center"/>
    </xf>
    <xf numFmtId="165" fontId="8" fillId="0" borderId="36" applyAlignment="1" pivotButton="0" quotePrefix="0" xfId="0">
      <alignment horizontal="center"/>
    </xf>
    <xf numFmtId="165" fontId="8" fillId="0" borderId="39" applyAlignment="1" pivotButton="0" quotePrefix="0" xfId="0">
      <alignment horizontal="center"/>
    </xf>
    <xf numFmtId="165" fontId="8" fillId="0" borderId="14" applyAlignment="1" pivotButton="0" quotePrefix="0" xfId="0">
      <alignment horizontal="center"/>
    </xf>
    <xf numFmtId="165" fontId="8" fillId="13" borderId="14" applyAlignment="1" pivotButton="0" quotePrefix="0" xfId="0">
      <alignment horizontal="center"/>
    </xf>
    <xf numFmtId="165" fontId="8" fillId="2" borderId="14" applyAlignment="1" pivotButton="0" quotePrefix="0" xfId="0">
      <alignment horizontal="center"/>
    </xf>
    <xf numFmtId="165" fontId="8" fillId="7" borderId="0" applyAlignment="1" pivotButton="0" quotePrefix="0" xfId="0">
      <alignment horizontal="center" vertical="center"/>
    </xf>
    <xf numFmtId="165" fontId="8" fillId="2" borderId="2" applyAlignment="1" pivotButton="0" quotePrefix="0" xfId="1">
      <alignment horizontal="center"/>
    </xf>
    <xf numFmtId="165" fontId="8" fillId="2" borderId="3" applyAlignment="1" pivotButton="0" quotePrefix="0" xfId="1">
      <alignment horizontal="center"/>
    </xf>
    <xf numFmtId="165" fontId="8" fillId="2" borderId="1" applyAlignment="1" pivotButton="0" quotePrefix="0" xfId="1">
      <alignment horizontal="center"/>
    </xf>
    <xf numFmtId="165" fontId="8" fillId="2" borderId="11" applyAlignment="1" pivotButton="0" quotePrefix="0" xfId="1">
      <alignment horizontal="center"/>
    </xf>
    <xf numFmtId="165" fontId="8" fillId="13" borderId="2" applyAlignment="1" pivotButton="0" quotePrefix="0" xfId="1">
      <alignment horizontal="center"/>
    </xf>
    <xf numFmtId="165" fontId="8" fillId="13" borderId="3" applyAlignment="1" pivotButton="0" quotePrefix="0" xfId="1">
      <alignment horizontal="center"/>
    </xf>
    <xf numFmtId="165" fontId="8" fillId="13" borderId="1" applyAlignment="1" pivotButton="0" quotePrefix="0" xfId="1">
      <alignment horizontal="center"/>
    </xf>
    <xf numFmtId="165" fontId="8" fillId="13" borderId="11" applyAlignment="1" pivotButton="0" quotePrefix="0" xfId="1">
      <alignment horizontal="center"/>
    </xf>
    <xf numFmtId="165" fontId="8" fillId="13" borderId="14" applyAlignment="1" pivotButton="0" quotePrefix="0" xfId="1">
      <alignment horizontal="center"/>
    </xf>
    <xf numFmtId="165" fontId="8" fillId="0" borderId="2" applyAlignment="1" pivotButton="0" quotePrefix="0" xfId="1">
      <alignment horizontal="center"/>
    </xf>
    <xf numFmtId="165" fontId="8" fillId="0" borderId="3" applyAlignment="1" pivotButton="0" quotePrefix="0" xfId="1">
      <alignment horizontal="center"/>
    </xf>
    <xf numFmtId="165" fontId="8" fillId="0" borderId="1" applyAlignment="1" pivotButton="0" quotePrefix="0" xfId="1">
      <alignment horizontal="center"/>
    </xf>
    <xf numFmtId="165" fontId="8" fillId="0" borderId="11" applyAlignment="1" pivotButton="0" quotePrefix="0" xfId="1">
      <alignment horizontal="center"/>
    </xf>
    <xf numFmtId="165" fontId="8" fillId="0" borderId="14" applyAlignment="1" pivotButton="0" quotePrefix="0" xfId="1">
      <alignment horizontal="center"/>
    </xf>
    <xf numFmtId="165" fontId="25" fillId="10" borderId="3" applyAlignment="1" pivotButton="0" quotePrefix="0" xfId="1">
      <alignment horizontal="center"/>
    </xf>
    <xf numFmtId="165" fontId="25" fillId="10" borderId="1" applyAlignment="1" pivotButton="0" quotePrefix="0" xfId="1">
      <alignment horizontal="center"/>
    </xf>
    <xf numFmtId="165" fontId="8" fillId="6" borderId="14" applyAlignment="1" pivotButton="0" quotePrefix="0" xfId="0">
      <alignment horizontal="center"/>
    </xf>
    <xf numFmtId="165" fontId="25" fillId="0" borderId="2" applyAlignment="1" pivotButton="0" quotePrefix="0" xfId="0">
      <alignment horizontal="center"/>
    </xf>
    <xf numFmtId="165" fontId="25" fillId="13" borderId="14" applyAlignment="1" pivotButton="0" quotePrefix="0" xfId="0">
      <alignment horizontal="center"/>
    </xf>
    <xf numFmtId="165" fontId="25" fillId="10" borderId="14" applyAlignment="1" pivotButton="0" quotePrefix="0" xfId="0">
      <alignment horizontal="center"/>
    </xf>
    <xf numFmtId="165" fontId="8" fillId="0" borderId="38" applyAlignment="1" pivotButton="0" quotePrefix="0" xfId="0">
      <alignment horizontal="center"/>
    </xf>
    <xf numFmtId="164" fontId="8" fillId="9" borderId="9" applyAlignment="1" pivotButton="0" quotePrefix="0" xfId="0">
      <alignment horizontal="center"/>
    </xf>
    <xf numFmtId="165" fontId="25" fillId="0" borderId="3" applyAlignment="1" pivotButton="0" quotePrefix="0" xfId="0">
      <alignment horizontal="center"/>
    </xf>
    <xf numFmtId="165" fontId="8" fillId="2" borderId="14" applyAlignment="1" pivotButton="0" quotePrefix="0" xfId="1">
      <alignment horizontal="center"/>
    </xf>
    <xf numFmtId="165" fontId="26" fillId="2" borderId="2" applyAlignment="1" pivotButton="0" quotePrefix="0" xfId="0">
      <alignment horizontal="center"/>
    </xf>
    <xf numFmtId="165" fontId="26" fillId="0" borderId="3" applyAlignment="1" pivotButton="0" quotePrefix="0" xfId="0">
      <alignment horizontal="center"/>
    </xf>
    <xf numFmtId="165" fontId="8" fillId="11" borderId="3" applyAlignment="1" pivotButton="0" quotePrefix="0" xfId="0">
      <alignment horizontal="center"/>
    </xf>
    <xf numFmtId="165" fontId="8" fillId="0" borderId="40" applyAlignment="1" pivotButton="0" quotePrefix="0" xfId="0">
      <alignment horizontal="center"/>
    </xf>
    <xf numFmtId="165" fontId="8" fillId="0" borderId="22" applyAlignment="1" pivotButton="0" quotePrefix="0" xfId="1">
      <alignment horizontal="center"/>
    </xf>
    <xf numFmtId="165" fontId="8" fillId="0" borderId="23" applyAlignment="1" pivotButton="0" quotePrefix="0" xfId="1">
      <alignment horizontal="center"/>
    </xf>
    <xf numFmtId="165" fontId="8" fillId="0" borderId="37" applyAlignment="1" pivotButton="0" quotePrefix="0" xfId="1">
      <alignment horizontal="center"/>
    </xf>
    <xf numFmtId="165" fontId="8" fillId="0" borderId="24" applyAlignment="1" pivotButton="0" quotePrefix="0" xfId="1">
      <alignment horizontal="center"/>
    </xf>
    <xf numFmtId="165" fontId="8" fillId="0" borderId="40" applyAlignment="1" pivotButton="0" quotePrefix="0" xfId="1">
      <alignment horizontal="center"/>
    </xf>
    <xf numFmtId="165" fontId="25" fillId="2" borderId="2" applyAlignment="1" pivotButton="0" quotePrefix="0" xfId="0">
      <alignment horizontal="center"/>
    </xf>
    <xf numFmtId="165" fontId="25" fillId="2" borderId="11" applyAlignment="1" pivotButton="0" quotePrefix="0" xfId="0">
      <alignment horizontal="center"/>
    </xf>
    <xf numFmtId="165" fontId="25" fillId="2" borderId="14" applyAlignment="1" pivotButton="0" quotePrefix="0" xfId="0">
      <alignment horizontal="center"/>
    </xf>
    <xf numFmtId="165" fontId="26" fillId="0" borderId="0" applyAlignment="1" pivotButton="0" quotePrefix="0" xfId="0">
      <alignment horizontal="center" vertical="center"/>
    </xf>
    <xf numFmtId="164" fontId="8" fillId="13" borderId="30" applyAlignment="1" pivotButton="0" quotePrefix="0" xfId="0">
      <alignment horizontal="center"/>
    </xf>
    <xf numFmtId="165" fontId="8" fillId="13" borderId="22" applyAlignment="1" pivotButton="0" quotePrefix="0" xfId="0">
      <alignment horizontal="center"/>
    </xf>
    <xf numFmtId="165" fontId="8" fillId="13" borderId="23" applyAlignment="1" pivotButton="0" quotePrefix="0" xfId="0">
      <alignment horizontal="center"/>
    </xf>
    <xf numFmtId="165" fontId="8" fillId="13" borderId="37" applyAlignment="1" pivotButton="0" quotePrefix="0" xfId="0">
      <alignment horizontal="center"/>
    </xf>
    <xf numFmtId="165" fontId="8" fillId="13" borderId="24" applyAlignment="1" pivotButton="0" quotePrefix="0" xfId="0">
      <alignment horizontal="center"/>
    </xf>
    <xf numFmtId="165" fontId="8" fillId="13" borderId="40" applyAlignment="1" pivotButton="0" quotePrefix="0" xfId="0">
      <alignment horizontal="center"/>
    </xf>
    <xf numFmtId="165" fontId="8" fillId="5" borderId="16" applyAlignment="1" pivotButton="0" quotePrefix="0" xfId="0">
      <alignment horizontal="center"/>
    </xf>
    <xf numFmtId="165" fontId="8" fillId="13" borderId="16" applyAlignment="1" pivotButton="0" quotePrefix="0" xfId="0">
      <alignment horizontal="center" vertical="center"/>
    </xf>
    <xf numFmtId="164" fontId="8" fillId="13" borderId="29" applyAlignment="1" pivotButton="0" quotePrefix="0" xfId="0">
      <alignment horizontal="center"/>
    </xf>
    <xf numFmtId="164" fontId="8" fillId="9" borderId="29" applyAlignment="1" pivotButton="0" quotePrefix="0" xfId="0">
      <alignment horizontal="center"/>
    </xf>
    <xf numFmtId="164" fontId="8" fillId="9" borderId="30" applyAlignment="1" pivotButton="0" quotePrefix="0" xfId="0">
      <alignment horizontal="center"/>
    </xf>
    <xf numFmtId="165" fontId="8" fillId="2" borderId="22" applyAlignment="1" pivotButton="0" quotePrefix="0" xfId="0">
      <alignment horizontal="center"/>
    </xf>
    <xf numFmtId="165" fontId="8" fillId="2" borderId="23" applyAlignment="1" pivotButton="0" quotePrefix="0" xfId="0">
      <alignment horizontal="center"/>
    </xf>
    <xf numFmtId="165" fontId="8" fillId="2" borderId="37" applyAlignment="1" pivotButton="0" quotePrefix="0" xfId="0">
      <alignment horizontal="center"/>
    </xf>
    <xf numFmtId="165" fontId="8" fillId="2" borderId="24" applyAlignment="1" pivotButton="0" quotePrefix="0" xfId="0">
      <alignment horizontal="center"/>
    </xf>
    <xf numFmtId="165" fontId="8" fillId="2" borderId="40" applyAlignment="1" pivotButton="0" quotePrefix="0" xfId="0">
      <alignment horizontal="center"/>
    </xf>
    <xf numFmtId="165" fontId="26" fillId="13" borderId="0" applyAlignment="1" pivotButton="0" quotePrefix="0" xfId="0">
      <alignment horizontal="center" vertical="center"/>
    </xf>
    <xf numFmtId="165" fontId="8" fillId="13" borderId="34" applyAlignment="1" pivotButton="0" quotePrefix="0" xfId="0">
      <alignment horizontal="center"/>
    </xf>
    <xf numFmtId="165" fontId="8" fillId="13" borderId="35" applyAlignment="1" pivotButton="0" quotePrefix="0" xfId="0">
      <alignment horizontal="center"/>
    </xf>
    <xf numFmtId="165" fontId="8" fillId="13" borderId="39" applyAlignment="1" pivotButton="0" quotePrefix="0" xfId="0">
      <alignment horizontal="center"/>
    </xf>
    <xf numFmtId="165" fontId="8" fillId="13" borderId="36" applyAlignment="1" pivotButton="0" quotePrefix="0" xfId="0">
      <alignment horizontal="center"/>
    </xf>
    <xf numFmtId="165" fontId="8" fillId="13" borderId="38" applyAlignment="1" pivotButton="0" quotePrefix="0" xfId="0">
      <alignment horizontal="center"/>
    </xf>
    <xf numFmtId="165" fontId="26" fillId="0" borderId="2" applyAlignment="1" pivotButton="0" quotePrefix="0" xfId="0">
      <alignment horizontal="center"/>
    </xf>
    <xf numFmtId="165" fontId="26" fillId="13" borderId="3" applyAlignment="1" pivotButton="0" quotePrefix="0" xfId="0">
      <alignment horizontal="center"/>
    </xf>
    <xf numFmtId="165" fontId="26" fillId="0" borderId="3" applyAlignment="1" pivotButton="0" quotePrefix="0" xfId="1">
      <alignment horizontal="center"/>
    </xf>
    <xf numFmtId="165" fontId="8" fillId="2" borderId="2" applyAlignment="1" pivotButton="0" quotePrefix="0" xfId="0">
      <alignment horizontal="left" indent="1"/>
    </xf>
    <xf numFmtId="165" fontId="8" fillId="2" borderId="3" applyAlignment="1" pivotButton="0" quotePrefix="0" xfId="0">
      <alignment horizontal="left" indent="1"/>
    </xf>
    <xf numFmtId="165" fontId="8" fillId="2" borderId="11" applyAlignment="1" pivotButton="0" quotePrefix="0" xfId="0">
      <alignment horizontal="left" indent="1"/>
    </xf>
    <xf numFmtId="165" fontId="8" fillId="2" borderId="1" applyAlignment="1" pivotButton="0" quotePrefix="0" xfId="0">
      <alignment horizontal="left" indent="1"/>
    </xf>
    <xf numFmtId="165" fontId="8" fillId="2" borderId="14" applyAlignment="1" pivotButton="0" quotePrefix="0" xfId="0">
      <alignment horizontal="left" indent="1"/>
    </xf>
    <xf numFmtId="165" fontId="8" fillId="0" borderId="2" applyAlignment="1" pivotButton="0" quotePrefix="0" xfId="0">
      <alignment horizontal="left" indent="1"/>
    </xf>
    <xf numFmtId="165" fontId="8" fillId="0" borderId="3" applyAlignment="1" pivotButton="0" quotePrefix="0" xfId="0">
      <alignment horizontal="left" indent="1"/>
    </xf>
    <xf numFmtId="165" fontId="8" fillId="0" borderId="11" applyAlignment="1" pivotButton="0" quotePrefix="0" xfId="0">
      <alignment horizontal="left" indent="1"/>
    </xf>
    <xf numFmtId="165" fontId="8" fillId="0" borderId="1" applyAlignment="1" pivotButton="0" quotePrefix="0" xfId="0">
      <alignment horizontal="left" indent="1"/>
    </xf>
    <xf numFmtId="165" fontId="8" fillId="0" borderId="14" applyAlignment="1" pivotButton="0" quotePrefix="0" xfId="0">
      <alignment horizontal="left" indent="1"/>
    </xf>
    <xf numFmtId="165" fontId="8" fillId="13" borderId="22" applyAlignment="1" pivotButton="0" quotePrefix="0" xfId="0">
      <alignment horizontal="left" indent="1"/>
    </xf>
    <xf numFmtId="165" fontId="8" fillId="13" borderId="23" applyAlignment="1" pivotButton="0" quotePrefix="0" xfId="0">
      <alignment horizontal="left" indent="1"/>
    </xf>
    <xf numFmtId="165" fontId="8" fillId="13" borderId="37" applyAlignment="1" pivotButton="0" quotePrefix="0" xfId="0">
      <alignment horizontal="left" indent="1"/>
    </xf>
    <xf numFmtId="165" fontId="8" fillId="13" borderId="24" applyAlignment="1" pivotButton="0" quotePrefix="0" xfId="0">
      <alignment horizontal="left" indent="1"/>
    </xf>
    <xf numFmtId="165" fontId="8" fillId="13" borderId="40" applyAlignment="1" pivotButton="0" quotePrefix="0" xfId="0">
      <alignment horizontal="left" indent="1"/>
    </xf>
    <xf numFmtId="165" fontId="8" fillId="13" borderId="34" applyAlignment="1" pivotButton="0" quotePrefix="0" xfId="0">
      <alignment horizontal="left" indent="1"/>
    </xf>
    <xf numFmtId="165" fontId="8" fillId="13" borderId="35" applyAlignment="1" pivotButton="0" quotePrefix="0" xfId="0">
      <alignment horizontal="left" indent="1"/>
    </xf>
    <xf numFmtId="165" fontId="8" fillId="13" borderId="39" applyAlignment="1" pivotButton="0" quotePrefix="0" xfId="0">
      <alignment horizontal="left" indent="1"/>
    </xf>
    <xf numFmtId="165" fontId="8" fillId="13" borderId="36" applyAlignment="1" pivotButton="0" quotePrefix="0" xfId="0">
      <alignment horizontal="left" indent="1"/>
    </xf>
    <xf numFmtId="165" fontId="8" fillId="13" borderId="38" applyAlignment="1" pivotButton="0" quotePrefix="0" xfId="0">
      <alignment horizontal="left" indent="1"/>
    </xf>
    <xf numFmtId="165" fontId="25" fillId="0" borderId="24" applyAlignment="1" pivotButton="0" quotePrefix="0" xfId="0">
      <alignment horizontal="center"/>
    </xf>
    <xf numFmtId="165" fontId="25" fillId="0" borderId="23" applyAlignment="1" pivotButton="0" quotePrefix="0" xfId="0">
      <alignment horizontal="center"/>
    </xf>
    <xf numFmtId="165" fontId="8" fillId="6" borderId="16" applyAlignment="1" pivotButton="0" quotePrefix="0" xfId="0">
      <alignment horizontal="center" vertical="center"/>
    </xf>
    <xf numFmtId="165" fontId="25" fillId="0" borderId="1" applyAlignment="1" pivotButton="0" quotePrefix="0" xfId="0">
      <alignment horizontal="center"/>
    </xf>
    <xf numFmtId="165" fontId="26" fillId="0" borderId="1" applyAlignment="1" pivotButton="0" quotePrefix="0" xfId="1">
      <alignment horizontal="center"/>
    </xf>
    <xf numFmtId="165" fontId="25" fillId="13" borderId="2" applyAlignment="1" pivotButton="0" quotePrefix="0" xfId="0">
      <alignment horizontal="center"/>
    </xf>
    <xf numFmtId="165" fontId="8" fillId="8" borderId="0" applyAlignment="1" pivotButton="0" quotePrefix="0" xfId="0">
      <alignment horizontal="center" vertical="center"/>
    </xf>
    <xf numFmtId="165" fontId="7" fillId="8" borderId="18" applyAlignment="1" pivotButton="0" quotePrefix="0" xfId="0">
      <alignment horizontal="center" vertical="center"/>
    </xf>
    <xf numFmtId="165" fontId="26" fillId="2" borderId="2" applyAlignment="1" pivotButton="0" quotePrefix="0" xfId="1">
      <alignment horizontal="center"/>
    </xf>
    <xf numFmtId="165" fontId="26" fillId="2" borderId="3" applyAlignment="1" pivotButton="0" quotePrefix="0" xfId="1">
      <alignment horizontal="center"/>
    </xf>
    <xf numFmtId="165" fontId="26" fillId="0" borderId="1" applyAlignment="1" pivotButton="0" quotePrefix="0" xfId="0">
      <alignment horizontal="center"/>
    </xf>
    <xf numFmtId="165" fontId="26" fillId="0" borderId="2" applyAlignment="1" pivotButton="0" quotePrefix="0" xfId="1">
      <alignment horizontal="center"/>
    </xf>
    <xf numFmtId="165" fontId="8" fillId="13" borderId="22" applyAlignment="1" pivotButton="0" quotePrefix="0" xfId="1">
      <alignment horizontal="center"/>
    </xf>
    <xf numFmtId="165" fontId="8" fillId="13" borderId="23" applyAlignment="1" pivotButton="0" quotePrefix="0" xfId="1">
      <alignment horizontal="center"/>
    </xf>
    <xf numFmtId="165" fontId="8" fillId="13" borderId="24" applyAlignment="1" pivotButton="0" quotePrefix="0" xfId="1">
      <alignment horizontal="center"/>
    </xf>
    <xf numFmtId="165" fontId="8" fillId="0" borderId="34" applyAlignment="1" pivotButton="0" quotePrefix="0" xfId="1">
      <alignment horizontal="center"/>
    </xf>
    <xf numFmtId="165" fontId="8" fillId="0" borderId="35" applyAlignment="1" pivotButton="0" quotePrefix="0" xfId="1">
      <alignment horizontal="center"/>
    </xf>
    <xf numFmtId="165" fontId="26" fillId="0" borderId="34" applyAlignment="1" pivotButton="0" quotePrefix="0" xfId="1">
      <alignment horizontal="center"/>
    </xf>
    <xf numFmtId="165" fontId="8" fillId="0" borderId="36" applyAlignment="1" pivotButton="0" quotePrefix="0" xfId="1">
      <alignment horizontal="center"/>
    </xf>
    <xf numFmtId="165" fontId="25" fillId="2" borderId="3" applyAlignment="1" pivotButton="0" quotePrefix="0" xfId="0">
      <alignment horizontal="center"/>
    </xf>
    <xf numFmtId="165" fontId="25" fillId="0" borderId="0" applyAlignment="1" pivotButton="0" quotePrefix="0" xfId="0">
      <alignment horizontal="center" vertical="center"/>
    </xf>
    <xf numFmtId="165" fontId="26" fillId="13" borderId="1" applyAlignment="1" pivotButton="0" quotePrefix="0" xfId="0">
      <alignment horizontal="center"/>
    </xf>
    <xf numFmtId="165" fontId="8" fillId="13" borderId="34" applyAlignment="1" pivotButton="0" quotePrefix="0" xfId="1">
      <alignment horizontal="center"/>
    </xf>
    <xf numFmtId="165" fontId="8" fillId="13" borderId="35" applyAlignment="1" pivotButton="0" quotePrefix="0" xfId="1">
      <alignment horizontal="center"/>
    </xf>
    <xf numFmtId="165" fontId="8" fillId="13" borderId="36" applyAlignment="1" pivotButton="0" quotePrefix="0" xfId="1">
      <alignment horizontal="center"/>
    </xf>
    <xf numFmtId="165" fontId="8" fillId="15" borderId="3" applyAlignment="1" pivotButton="0" quotePrefix="0" xfId="0">
      <alignment horizontal="center"/>
    </xf>
    <xf numFmtId="165" fontId="8" fillId="15" borderId="0" applyAlignment="1" pivotButton="0" quotePrefix="0" xfId="0">
      <alignment horizontal="center" vertical="center"/>
    </xf>
    <xf numFmtId="165" fontId="8" fillId="2" borderId="34" applyAlignment="1" pivotButton="0" quotePrefix="0" xfId="0">
      <alignment horizontal="center"/>
    </xf>
    <xf numFmtId="165" fontId="8" fillId="2" borderId="35" applyAlignment="1" pivotButton="0" quotePrefix="0" xfId="0">
      <alignment horizontal="center"/>
    </xf>
    <xf numFmtId="165" fontId="8" fillId="2" borderId="36" applyAlignment="1" pivotButton="0" quotePrefix="0" xfId="0">
      <alignment horizontal="center"/>
    </xf>
    <xf numFmtId="165" fontId="26" fillId="2" borderId="3" applyAlignment="1" pivotButton="0" quotePrefix="0" xfId="0">
      <alignment horizontal="center"/>
    </xf>
    <xf numFmtId="165" fontId="26" fillId="13" borderId="2" applyAlignment="1" pivotButton="0" quotePrefix="0" xfId="0">
      <alignment horizontal="center"/>
    </xf>
    <xf numFmtId="165" fontId="1" fillId="13" borderId="1" applyAlignment="1" pivotButton="0" quotePrefix="0" xfId="0">
      <alignment horizontal="center"/>
    </xf>
    <xf numFmtId="165" fontId="26" fillId="0" borderId="36" applyAlignment="1" pivotButton="0" quotePrefix="0" xfId="0">
      <alignment horizontal="center"/>
    </xf>
    <xf numFmtId="165" fontId="8" fillId="17" borderId="2" applyAlignment="1" pivotButton="0" quotePrefix="0" xfId="0">
      <alignment horizontal="center"/>
    </xf>
    <xf numFmtId="165" fontId="25" fillId="13" borderId="0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/>
    </xf>
    <xf numFmtId="165" fontId="8" fillId="13" borderId="0" applyAlignment="1" pivotButton="0" quotePrefix="0" xfId="0">
      <alignment horizontal="center"/>
    </xf>
    <xf numFmtId="164" fontId="8" fillId="8" borderId="9" applyAlignment="1" pivotButton="0" quotePrefix="0" xfId="0">
      <alignment horizontal="center"/>
    </xf>
    <xf numFmtId="164" fontId="7" fillId="9" borderId="9" applyAlignment="1" pivotButton="0" quotePrefix="0" xfId="0">
      <alignment horizontal="center"/>
    </xf>
    <xf numFmtId="165" fontId="26" fillId="2" borderId="1" applyAlignment="1" pivotButton="0" quotePrefix="0" xfId="1">
      <alignment horizontal="center"/>
    </xf>
    <xf numFmtId="164" fontId="7" fillId="18" borderId="9" applyAlignment="1" pivotButton="0" quotePrefix="0" xfId="0">
      <alignment horizontal="center"/>
    </xf>
    <xf numFmtId="165" fontId="26" fillId="0" borderId="11" applyAlignment="1" pivotButton="0" quotePrefix="0" xfId="0">
      <alignment horizontal="center"/>
    </xf>
    <xf numFmtId="165" fontId="26" fillId="2" borderId="11" applyAlignment="1" pivotButton="0" quotePrefix="0" xfId="0">
      <alignment horizontal="center"/>
    </xf>
    <xf numFmtId="165" fontId="26" fillId="0" borderId="23" applyAlignment="1" pivotButton="0" quotePrefix="0" xfId="0">
      <alignment horizontal="center"/>
    </xf>
    <xf numFmtId="165" fontId="26" fillId="0" borderId="16" applyAlignment="1" pivotButton="0" quotePrefix="0" xfId="0">
      <alignment horizontal="center" vertical="center"/>
    </xf>
    <xf numFmtId="165" fontId="26" fillId="8" borderId="3" applyAlignment="1" pivotButton="0" quotePrefix="0" xfId="0">
      <alignment horizontal="center"/>
    </xf>
    <xf numFmtId="165" fontId="26" fillId="0" borderId="11" applyAlignment="1" pivotButton="0" quotePrefix="0" xfId="1">
      <alignment horizontal="center"/>
    </xf>
    <xf numFmtId="165" fontId="26" fillId="0" borderId="34" applyAlignment="1" pivotButton="0" quotePrefix="0" xfId="0">
      <alignment horizontal="center"/>
    </xf>
    <xf numFmtId="165" fontId="8" fillId="13" borderId="16" applyAlignment="1" pivotButton="0" quotePrefix="0" xfId="0">
      <alignment horizontal="center"/>
    </xf>
    <xf numFmtId="165" fontId="26" fillId="0" borderId="22" applyAlignment="1" pivotButton="0" quotePrefix="0" xfId="0">
      <alignment horizontal="center"/>
    </xf>
    <xf numFmtId="165" fontId="8" fillId="2" borderId="39" applyAlignment="1" pivotButton="0" quotePrefix="0" xfId="0">
      <alignment horizontal="center"/>
    </xf>
    <xf numFmtId="165" fontId="8" fillId="13" borderId="37" applyAlignment="1" pivotButton="0" quotePrefix="0" xfId="1">
      <alignment horizontal="center"/>
    </xf>
    <xf numFmtId="165" fontId="8" fillId="0" borderId="39" applyAlignment="1" pivotButton="0" quotePrefix="0" xfId="1">
      <alignment horizontal="center"/>
    </xf>
    <xf numFmtId="165" fontId="8" fillId="9" borderId="2" applyAlignment="1" pivotButton="0" quotePrefix="0" xfId="0">
      <alignment horizontal="center"/>
    </xf>
    <xf numFmtId="165" fontId="8" fillId="9" borderId="3" applyAlignment="1" pivotButton="0" quotePrefix="0" xfId="0">
      <alignment horizontal="center"/>
    </xf>
    <xf numFmtId="165" fontId="8" fillId="9" borderId="1" applyAlignment="1" pivotButton="0" quotePrefix="0" xfId="0">
      <alignment horizontal="center"/>
    </xf>
    <xf numFmtId="165" fontId="8" fillId="9" borderId="11" applyAlignment="1" pivotButton="0" quotePrefix="0" xfId="0">
      <alignment horizontal="center"/>
    </xf>
    <xf numFmtId="165" fontId="8" fillId="6" borderId="1" applyAlignment="1" pivotButton="0" quotePrefix="0" xfId="0">
      <alignment horizontal="center"/>
    </xf>
    <xf numFmtId="165" fontId="8" fillId="6" borderId="0" applyAlignment="1" pivotButton="0" quotePrefix="0" xfId="0">
      <alignment horizontal="right" indent="1"/>
    </xf>
    <xf numFmtId="165" fontId="8" fillId="0" borderId="0" applyAlignment="1" pivotButton="0" quotePrefix="0" xfId="0">
      <alignment horizontal="right" indent="1"/>
    </xf>
    <xf numFmtId="165" fontId="8" fillId="13" borderId="0" applyAlignment="1" pivotButton="0" quotePrefix="0" xfId="0">
      <alignment horizontal="right" indent="1"/>
    </xf>
    <xf numFmtId="165" fontId="8" fillId="13" borderId="0" pivotButton="0" quotePrefix="0" xfId="0"/>
    <xf numFmtId="165" fontId="25" fillId="10" borderId="11" applyAlignment="1" pivotButton="0" quotePrefix="0" xfId="0">
      <alignment horizontal="center"/>
    </xf>
    <xf numFmtId="165" fontId="26" fillId="10" borderId="3" applyAlignment="1" pivotButton="0" quotePrefix="0" xfId="0">
      <alignment horizontal="center"/>
    </xf>
    <xf numFmtId="165" fontId="25" fillId="13" borderId="1" applyAlignment="1" pivotButton="0" quotePrefix="0" xfId="0">
      <alignment horizontal="center"/>
    </xf>
    <xf numFmtId="165" fontId="8" fillId="0" borderId="16" applyAlignment="1" pivotButton="0" quotePrefix="0" xfId="0">
      <alignment horizontal="right" indent="1"/>
    </xf>
    <xf numFmtId="165" fontId="8" fillId="8" borderId="2" applyAlignment="1" pivotButton="0" quotePrefix="0" xfId="1">
      <alignment horizontal="center"/>
    </xf>
    <xf numFmtId="165" fontId="8" fillId="8" borderId="3" applyAlignment="1" pivotButton="0" quotePrefix="0" xfId="1">
      <alignment horizontal="center"/>
    </xf>
    <xf numFmtId="165" fontId="8" fillId="8" borderId="11" applyAlignment="1" pivotButton="0" quotePrefix="0" xfId="1">
      <alignment horizontal="center"/>
    </xf>
    <xf numFmtId="165" fontId="8" fillId="0" borderId="3" applyAlignment="1" pivotButton="0" quotePrefix="0" xfId="0">
      <alignment horizontal="center" vertical="center"/>
    </xf>
    <xf numFmtId="164" fontId="8" fillId="5" borderId="9" applyAlignment="1" pivotButton="0" quotePrefix="0" xfId="0">
      <alignment horizontal="center"/>
    </xf>
    <xf numFmtId="165" fontId="8" fillId="5" borderId="2" applyAlignment="1" pivotButton="0" quotePrefix="0" xfId="0">
      <alignment horizontal="center"/>
    </xf>
    <xf numFmtId="165" fontId="8" fillId="5" borderId="3" applyAlignment="1" pivotButton="0" quotePrefix="0" xfId="0">
      <alignment horizontal="center"/>
    </xf>
    <xf numFmtId="165" fontId="8" fillId="5" borderId="11" applyAlignment="1" pivotButton="0" quotePrefix="0" xfId="0">
      <alignment horizontal="center"/>
    </xf>
    <xf numFmtId="165" fontId="8" fillId="5" borderId="1" applyAlignment="1" pivotButton="0" quotePrefix="0" xfId="0">
      <alignment horizontal="center"/>
    </xf>
    <xf numFmtId="165" fontId="8" fillId="5" borderId="14" applyAlignment="1" pivotButton="0" quotePrefix="0" xfId="0">
      <alignment horizontal="center"/>
    </xf>
    <xf numFmtId="165" fontId="8" fillId="5" borderId="0" applyAlignment="1" pivotButton="0" quotePrefix="0" xfId="0">
      <alignment horizontal="center" vertical="center"/>
    </xf>
    <xf numFmtId="165" fontId="29" fillId="13" borderId="3" applyAlignment="1" pivotButton="0" quotePrefix="0" xfId="0">
      <alignment horizontal="center" vertical="center"/>
    </xf>
    <xf numFmtId="165" fontId="25" fillId="2" borderId="1" applyAlignment="1" pivotButton="0" quotePrefix="0" xfId="0">
      <alignment horizontal="center"/>
    </xf>
    <xf numFmtId="165" fontId="25" fillId="13" borderId="23" applyAlignment="1" pivotButton="0" quotePrefix="0" xfId="0">
      <alignment horizontal="center"/>
    </xf>
    <xf numFmtId="165" fontId="8" fillId="13" borderId="16" applyAlignment="1" pivotButton="0" quotePrefix="0" xfId="0">
      <alignment horizontal="right" indent="1"/>
    </xf>
    <xf numFmtId="165" fontId="25" fillId="13" borderId="16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1" fillId="0" borderId="3" applyAlignment="1" pivotButton="0" quotePrefix="0" xfId="0">
      <alignment horizontal="center"/>
    </xf>
    <xf numFmtId="165" fontId="25" fillId="0" borderId="11" applyAlignment="1" pivotButton="0" quotePrefix="0" xfId="0">
      <alignment horizontal="center"/>
    </xf>
    <xf numFmtId="165" fontId="25" fillId="0" borderId="3" applyAlignment="1" pivotButton="0" quotePrefix="0" xfId="1">
      <alignment horizontal="center"/>
    </xf>
    <xf numFmtId="165" fontId="25" fillId="13" borderId="3" applyAlignment="1" pivotButton="0" quotePrefix="0" xfId="1">
      <alignment horizontal="center"/>
    </xf>
    <xf numFmtId="165" fontId="25" fillId="13" borderId="1" applyAlignment="1" pivotButton="0" quotePrefix="0" xfId="1">
      <alignment horizontal="center"/>
    </xf>
    <xf numFmtId="165" fontId="25" fillId="0" borderId="23" applyAlignment="1" pivotButton="0" quotePrefix="0" xfId="1">
      <alignment horizontal="center"/>
    </xf>
    <xf numFmtId="165" fontId="8" fillId="6" borderId="16" applyAlignment="1" pivotButton="0" quotePrefix="0" xfId="0">
      <alignment horizontal="right" indent="1"/>
    </xf>
    <xf numFmtId="165" fontId="25" fillId="0" borderId="22" applyAlignment="1" pivotButton="0" quotePrefix="0" xfId="0">
      <alignment horizontal="center"/>
    </xf>
    <xf numFmtId="165" fontId="25" fillId="0" borderId="37" applyAlignment="1" pivotButton="0" quotePrefix="0" xfId="0">
      <alignment horizontal="center"/>
    </xf>
    <xf numFmtId="165" fontId="26" fillId="2" borderId="22" applyAlignment="1" pivotButton="0" quotePrefix="0" xfId="0">
      <alignment horizontal="center"/>
    </xf>
    <xf numFmtId="165" fontId="26" fillId="0" borderId="35" applyAlignment="1" pivotButton="0" quotePrefix="0" xfId="0">
      <alignment horizontal="center"/>
    </xf>
    <xf numFmtId="164" fontId="8" fillId="14" borderId="9" applyAlignment="1" pivotButton="0" quotePrefix="0" xfId="0">
      <alignment horizontal="center"/>
    </xf>
    <xf numFmtId="164" fontId="8" fillId="14" borderId="30" applyAlignment="1" pivotButton="0" quotePrefix="0" xfId="0">
      <alignment horizontal="center"/>
    </xf>
    <xf numFmtId="165" fontId="26" fillId="0" borderId="23" applyAlignment="1" pivotButton="0" quotePrefix="0" xfId="1">
      <alignment horizontal="center"/>
    </xf>
    <xf numFmtId="164" fontId="8" fillId="14" borderId="29" applyAlignment="1" pivotButton="0" quotePrefix="0" xfId="0">
      <alignment horizontal="center"/>
    </xf>
    <xf numFmtId="165" fontId="26" fillId="13" borderId="2" applyAlignment="1" pivotButton="0" quotePrefix="0" xfId="1">
      <alignment horizontal="center"/>
    </xf>
    <xf numFmtId="164" fontId="23" fillId="14" borderId="9" applyAlignment="1" pivotButton="0" quotePrefix="0" xfId="0">
      <alignment horizontal="center"/>
    </xf>
    <xf numFmtId="165" fontId="26" fillId="0" borderId="14" applyAlignment="1" pivotButton="0" quotePrefix="0" xfId="0">
      <alignment horizontal="center"/>
    </xf>
    <xf numFmtId="165" fontId="26" fillId="2" borderId="37" applyAlignment="1" pivotButton="0" quotePrefix="0" xfId="0">
      <alignment horizontal="center"/>
    </xf>
    <xf numFmtId="165" fontId="26" fillId="2" borderId="40" applyAlignment="1" pivotButton="0" quotePrefix="0" xfId="0">
      <alignment horizontal="center"/>
    </xf>
    <xf numFmtId="165" fontId="8" fillId="13" borderId="40" applyAlignment="1" pivotButton="0" quotePrefix="0" xfId="1">
      <alignment horizontal="center"/>
    </xf>
    <xf numFmtId="165" fontId="8" fillId="0" borderId="38" applyAlignment="1" pivotButton="0" quotePrefix="0" xfId="1">
      <alignment horizontal="center"/>
    </xf>
    <xf numFmtId="165" fontId="26" fillId="0" borderId="0" applyAlignment="1" pivotButton="0" quotePrefix="0" xfId="0">
      <alignment horizontal="right" indent="1"/>
    </xf>
    <xf numFmtId="165" fontId="26" fillId="2" borderId="11" applyAlignment="1" pivotButton="0" quotePrefix="0" xfId="1">
      <alignment horizontal="center"/>
    </xf>
    <xf numFmtId="165" fontId="26" fillId="2" borderId="14" applyAlignment="1" pivotButton="0" quotePrefix="0" xfId="1">
      <alignment horizontal="center"/>
    </xf>
    <xf numFmtId="165" fontId="26" fillId="13" borderId="3" applyAlignment="1" pivotButton="0" quotePrefix="0" xfId="1">
      <alignment horizontal="center"/>
    </xf>
    <xf numFmtId="165" fontId="26" fillId="13" borderId="1" applyAlignment="1" pivotButton="0" quotePrefix="0" xfId="1">
      <alignment horizontal="center"/>
    </xf>
    <xf numFmtId="165" fontId="26" fillId="13" borderId="0" applyAlignment="1" pivotButton="0" quotePrefix="0" xfId="0">
      <alignment horizontal="right" indent="1"/>
    </xf>
    <xf numFmtId="165" fontId="26" fillId="2" borderId="1" applyAlignment="1" pivotButton="0" quotePrefix="0" xfId="0">
      <alignment horizontal="center"/>
    </xf>
    <xf numFmtId="165" fontId="26" fillId="2" borderId="14" applyAlignment="1" pivotButton="0" quotePrefix="0" xfId="0">
      <alignment horizontal="center"/>
    </xf>
    <xf numFmtId="165" fontId="26" fillId="13" borderId="11" applyAlignment="1" pivotButton="0" quotePrefix="0" xfId="0">
      <alignment horizontal="center"/>
    </xf>
    <xf numFmtId="165" fontId="8" fillId="13" borderId="39" applyAlignment="1" pivotButton="0" quotePrefix="0" xfId="1">
      <alignment horizontal="center"/>
    </xf>
    <xf numFmtId="165" fontId="8" fillId="13" borderId="38" applyAlignment="1" pivotButton="0" quotePrefix="0" xfId="1">
      <alignment horizontal="center"/>
    </xf>
    <xf numFmtId="165" fontId="7" fillId="0" borderId="44" applyAlignment="1" pivotButton="0" quotePrefix="0" xfId="0">
      <alignment horizontal="center" vertical="center"/>
    </xf>
    <xf numFmtId="165" fontId="7" fillId="13" borderId="45" applyAlignment="1" pivotButton="0" quotePrefix="0" xfId="0">
      <alignment horizontal="center" vertical="center"/>
    </xf>
    <xf numFmtId="165" fontId="7" fillId="13" borderId="46" applyAlignment="1" pivotButton="0" quotePrefix="0" xfId="0">
      <alignment horizontal="center" vertical="center"/>
    </xf>
    <xf numFmtId="165" fontId="26" fillId="0" borderId="14" applyAlignment="1" pivotButton="0" quotePrefix="0" xfId="1">
      <alignment horizontal="center"/>
    </xf>
    <xf numFmtId="165" fontId="26" fillId="0" borderId="24" applyAlignment="1" pivotButton="0" quotePrefix="0" xfId="0">
      <alignment horizontal="center"/>
    </xf>
    <xf numFmtId="165" fontId="26" fillId="0" borderId="16" applyAlignment="1" pivotButton="0" quotePrefix="0" xfId="0">
      <alignment horizontal="right" indent="1"/>
    </xf>
    <xf numFmtId="165" fontId="8" fillId="15" borderId="14" applyAlignment="1" pivotButton="0" quotePrefix="0" xfId="0">
      <alignment horizontal="center"/>
    </xf>
    <xf numFmtId="165" fontId="8" fillId="15" borderId="0" applyAlignment="1" pivotButton="0" quotePrefix="0" xfId="0">
      <alignment horizontal="right" indent="1"/>
    </xf>
    <xf numFmtId="165" fontId="8" fillId="2" borderId="38" applyAlignment="1" pivotButton="0" quotePrefix="0" xfId="0">
      <alignment horizontal="center"/>
    </xf>
    <xf numFmtId="165" fontId="26" fillId="13" borderId="11" applyAlignment="1" pivotButton="0" quotePrefix="0" xfId="1">
      <alignment horizontal="center"/>
    </xf>
    <xf numFmtId="165" fontId="26" fillId="2" borderId="22" applyAlignment="1" pivotButton="0" quotePrefix="0" xfId="1">
      <alignment horizontal="center"/>
    </xf>
    <xf numFmtId="165" fontId="8" fillId="2" borderId="23" applyAlignment="1" pivotButton="0" quotePrefix="0" xfId="1">
      <alignment horizontal="center"/>
    </xf>
    <xf numFmtId="165" fontId="8" fillId="2" borderId="37" applyAlignment="1" pivotButton="0" quotePrefix="0" xfId="1">
      <alignment horizontal="center"/>
    </xf>
    <xf numFmtId="165" fontId="8" fillId="2" borderId="24" applyAlignment="1" pivotButton="0" quotePrefix="0" xfId="1">
      <alignment horizontal="center"/>
    </xf>
    <xf numFmtId="165" fontId="8" fillId="2" borderId="40" applyAlignment="1" pivotButton="0" quotePrefix="0" xfId="1">
      <alignment horizontal="center"/>
    </xf>
    <xf numFmtId="165" fontId="8" fillId="2" borderId="22" applyAlignment="1" pivotButton="0" quotePrefix="0" xfId="1">
      <alignment horizontal="center"/>
    </xf>
    <xf numFmtId="165" fontId="25" fillId="2" borderId="2" applyAlignment="1" pivotButton="0" quotePrefix="0" xfId="1">
      <alignment horizontal="center"/>
    </xf>
    <xf numFmtId="165" fontId="25" fillId="0" borderId="0" applyAlignment="1" pivotButton="0" quotePrefix="0" xfId="0">
      <alignment horizontal="right" indent="1"/>
    </xf>
    <xf numFmtId="165" fontId="25" fillId="13" borderId="11" applyAlignment="1" pivotButton="0" quotePrefix="0" xfId="1">
      <alignment horizontal="center"/>
    </xf>
    <xf numFmtId="165" fontId="25" fillId="13" borderId="0" applyAlignment="1" pivotButton="0" quotePrefix="0" xfId="0">
      <alignment horizontal="right" indent="1"/>
    </xf>
    <xf numFmtId="165" fontId="1" fillId="13" borderId="3" applyAlignment="1" pivotButton="0" quotePrefix="1" xfId="1">
      <alignment horizontal="center"/>
    </xf>
    <xf numFmtId="165" fontId="1" fillId="13" borderId="0" applyAlignment="1" pivotButton="0" quotePrefix="0" xfId="0">
      <alignment horizontal="right" indent="1"/>
    </xf>
    <xf numFmtId="165" fontId="26" fillId="18" borderId="3" applyAlignment="1" pivotButton="0" quotePrefix="0" xfId="1">
      <alignment horizontal="center"/>
    </xf>
    <xf numFmtId="165" fontId="26" fillId="18" borderId="0" applyAlignment="1" pivotButton="0" quotePrefix="0" xfId="0">
      <alignment horizontal="right" indent="1"/>
    </xf>
    <xf numFmtId="165" fontId="40" fillId="13" borderId="3" applyAlignment="1" pivotButton="0" quotePrefix="0" xfId="0">
      <alignment horizontal="center"/>
    </xf>
    <xf numFmtId="165" fontId="40" fillId="13" borderId="1" applyAlignment="1" pivotButton="0" quotePrefix="0" xfId="0">
      <alignment horizontal="center"/>
    </xf>
    <xf numFmtId="165" fontId="40" fillId="0" borderId="3" applyAlignment="1" pivotButton="0" quotePrefix="0" xfId="0">
      <alignment horizontal="center"/>
    </xf>
    <xf numFmtId="165" fontId="8" fillId="2" borderId="34" applyAlignment="1" pivotButton="0" quotePrefix="0" xfId="1">
      <alignment horizontal="center"/>
    </xf>
    <xf numFmtId="165" fontId="8" fillId="2" borderId="35" applyAlignment="1" pivotButton="0" quotePrefix="0" xfId="1">
      <alignment horizontal="center"/>
    </xf>
    <xf numFmtId="165" fontId="8" fillId="2" borderId="39" applyAlignment="1" pivotButton="0" quotePrefix="0" xfId="1">
      <alignment horizontal="center"/>
    </xf>
    <xf numFmtId="165" fontId="8" fillId="2" borderId="36" applyAlignment="1" pivotButton="0" quotePrefix="0" xfId="1">
      <alignment horizontal="center"/>
    </xf>
    <xf numFmtId="165" fontId="8" fillId="2" borderId="38" applyAlignment="1" pivotButton="0" quotePrefix="0" xfId="1">
      <alignment horizontal="center"/>
    </xf>
    <xf numFmtId="0" fontId="23" fillId="0" borderId="12" applyAlignment="1" pivotButton="0" quotePrefix="0" xfId="0">
      <alignment horizontal="center"/>
    </xf>
    <xf numFmtId="164" fontId="32" fillId="0" borderId="29" applyAlignment="1" pivotButton="0" quotePrefix="0" xfId="0">
      <alignment horizontal="center"/>
    </xf>
    <xf numFmtId="165" fontId="33" fillId="0" borderId="55" applyAlignment="1" pivotButton="0" quotePrefix="0" xfId="0">
      <alignment horizontal="center"/>
    </xf>
    <xf numFmtId="165" fontId="32" fillId="0" borderId="50" applyAlignment="1" pivotButton="0" quotePrefix="0" xfId="0">
      <alignment horizontal="center"/>
    </xf>
    <xf numFmtId="165" fontId="32" fillId="0" borderId="51" applyAlignment="1" pivotButton="0" quotePrefix="0" xfId="0">
      <alignment horizontal="center"/>
    </xf>
    <xf numFmtId="165" fontId="32" fillId="0" borderId="19" applyAlignment="1" pivotButton="0" quotePrefix="0" xfId="0">
      <alignment horizontal="center"/>
    </xf>
    <xf numFmtId="165" fontId="32" fillId="0" borderId="43" applyAlignment="1" pivotButton="0" quotePrefix="0" xfId="0">
      <alignment horizontal="center"/>
    </xf>
    <xf numFmtId="164" fontId="32" fillId="0" borderId="9" applyAlignment="1" pivotButton="0" quotePrefix="0" xfId="0">
      <alignment horizontal="center"/>
    </xf>
    <xf numFmtId="165" fontId="36" fillId="0" borderId="56" applyAlignment="1" pivotButton="0" quotePrefix="0" xfId="0">
      <alignment horizontal="center"/>
    </xf>
    <xf numFmtId="165" fontId="32" fillId="0" borderId="11" applyAlignment="1" pivotButton="0" quotePrefix="0" xfId="0">
      <alignment horizontal="center"/>
    </xf>
    <xf numFmtId="165" fontId="32" fillId="0" borderId="14" applyAlignment="1" pivotButton="0" quotePrefix="0" xfId="0">
      <alignment horizontal="center"/>
    </xf>
    <xf numFmtId="165" fontId="32" fillId="0" borderId="2" applyAlignment="1" pivotButton="0" quotePrefix="0" xfId="0">
      <alignment horizontal="center"/>
    </xf>
    <xf numFmtId="165" fontId="36" fillId="0" borderId="63" applyAlignment="1" pivotButton="0" quotePrefix="0" xfId="0">
      <alignment horizontal="center"/>
    </xf>
    <xf numFmtId="165" fontId="32" fillId="0" borderId="56" applyAlignment="1" pivotButton="0" quotePrefix="0" xfId="0">
      <alignment horizontal="center"/>
    </xf>
    <xf numFmtId="165" fontId="32" fillId="0" borderId="63" applyAlignment="1" pivotButton="0" quotePrefix="0" xfId="0">
      <alignment horizontal="center"/>
    </xf>
    <xf numFmtId="164" fontId="32" fillId="5" borderId="9" applyAlignment="1" pivotButton="0" quotePrefix="0" xfId="0">
      <alignment horizontal="center"/>
    </xf>
    <xf numFmtId="165" fontId="32" fillId="0" borderId="56" applyAlignment="1" pivotButton="0" quotePrefix="0" xfId="1">
      <alignment horizontal="center"/>
    </xf>
    <xf numFmtId="165" fontId="32" fillId="0" borderId="11" applyAlignment="1" pivotButton="0" quotePrefix="0" xfId="1">
      <alignment horizontal="center"/>
    </xf>
    <xf numFmtId="165" fontId="32" fillId="0" borderId="14" applyAlignment="1" pivotButton="0" quotePrefix="0" xfId="1">
      <alignment horizontal="center"/>
    </xf>
    <xf numFmtId="165" fontId="32" fillId="0" borderId="2" applyAlignment="1" pivotButton="0" quotePrefix="0" xfId="1">
      <alignment horizontal="center"/>
    </xf>
    <xf numFmtId="165" fontId="32" fillId="0" borderId="63" applyAlignment="1" pivotButton="0" quotePrefix="0" xfId="1">
      <alignment horizontal="center"/>
    </xf>
    <xf numFmtId="165" fontId="32" fillId="0" borderId="57" applyAlignment="1" pivotButton="0" quotePrefix="0" xfId="0">
      <alignment horizontal="center"/>
    </xf>
    <xf numFmtId="165" fontId="32" fillId="0" borderId="37" applyAlignment="1" pivotButton="0" quotePrefix="0" xfId="0">
      <alignment horizontal="center"/>
    </xf>
    <xf numFmtId="165" fontId="32" fillId="0" borderId="40" applyAlignment="1" pivotButton="0" quotePrefix="0" xfId="0">
      <alignment horizontal="center"/>
    </xf>
    <xf numFmtId="165" fontId="32" fillId="0" borderId="22" applyAlignment="1" pivotButton="0" quotePrefix="0" xfId="0">
      <alignment horizontal="center"/>
    </xf>
    <xf numFmtId="165" fontId="32" fillId="0" borderId="64" applyAlignment="1" pivotButton="0" quotePrefix="0" xfId="0">
      <alignment horizontal="center"/>
    </xf>
    <xf numFmtId="164" fontId="33" fillId="0" borderId="9" applyAlignment="1" pivotButton="0" quotePrefix="0" xfId="0">
      <alignment horizontal="center"/>
    </xf>
    <xf numFmtId="165" fontId="36" fillId="0" borderId="57" applyAlignment="1" pivotButton="0" quotePrefix="0" xfId="0">
      <alignment horizontal="center"/>
    </xf>
    <xf numFmtId="165" fontId="32" fillId="0" borderId="0" applyAlignment="1" pivotButton="0" quotePrefix="0" xfId="0">
      <alignment horizontal="center"/>
    </xf>
    <xf numFmtId="165" fontId="32" fillId="5" borderId="0" applyAlignment="1" pivotButton="0" quotePrefix="0" xfId="0">
      <alignment horizontal="center"/>
    </xf>
    <xf numFmtId="164" fontId="32" fillId="0" borderId="30" applyAlignment="1" pivotButton="0" quotePrefix="0" xfId="0">
      <alignment horizontal="center"/>
    </xf>
    <xf numFmtId="164" fontId="32" fillId="9" borderId="9" applyAlignment="1" pivotButton="0" quotePrefix="0" xfId="0">
      <alignment horizontal="center"/>
    </xf>
    <xf numFmtId="164" fontId="32" fillId="0" borderId="42" applyAlignment="1" pivotButton="0" quotePrefix="0" xfId="0">
      <alignment horizontal="center"/>
    </xf>
    <xf numFmtId="0" fontId="39" fillId="0" borderId="44" applyAlignment="1" pivotButton="0" quotePrefix="0" xfId="0">
      <alignment horizontal="center"/>
    </xf>
    <xf numFmtId="0" fontId="0" fillId="0" borderId="59" pivotButton="0" quotePrefix="0" xfId="0"/>
    <xf numFmtId="0" fontId="0" fillId="0" borderId="60" pivotButton="0" quotePrefix="0" xfId="0"/>
    <xf numFmtId="165" fontId="38" fillId="0" borderId="0" pivotButton="0" quotePrefix="0" xfId="0"/>
    <xf numFmtId="165" fontId="38" fillId="0" borderId="0" applyAlignment="1" pivotButton="0" quotePrefix="0" xfId="0">
      <alignment horizontal="center"/>
    </xf>
    <xf numFmtId="165" fontId="38" fillId="0" borderId="16" applyAlignment="1" pivotButton="0" quotePrefix="0" xfId="0">
      <alignment horizontal="center"/>
    </xf>
    <xf numFmtId="164" fontId="32" fillId="0" borderId="62" applyAlignment="1" pivotButton="0" quotePrefix="0" xfId="0">
      <alignment horizontal="center"/>
    </xf>
    <xf numFmtId="165" fontId="33" fillId="0" borderId="34" applyAlignment="1" pivotButton="0" quotePrefix="0" xfId="0">
      <alignment horizontal="center"/>
    </xf>
    <xf numFmtId="165" fontId="32" fillId="0" borderId="36" applyAlignment="1" pivotButton="0" quotePrefix="0" xfId="0">
      <alignment horizontal="center"/>
    </xf>
    <xf numFmtId="165" fontId="32" fillId="0" borderId="35" applyAlignment="1" pivotButton="0" quotePrefix="0" xfId="0">
      <alignment horizontal="center"/>
    </xf>
    <xf numFmtId="165" fontId="32" fillId="0" borderId="34" applyAlignment="1" pivotButton="0" quotePrefix="0" xfId="0">
      <alignment horizontal="center"/>
    </xf>
    <xf numFmtId="165" fontId="32" fillId="0" borderId="38" applyAlignment="1" pivotButton="0" quotePrefix="0" xfId="0">
      <alignment horizontal="center"/>
    </xf>
    <xf numFmtId="164" fontId="32" fillId="0" borderId="56" applyAlignment="1" pivotButton="0" quotePrefix="0" xfId="0">
      <alignment horizontal="center"/>
    </xf>
    <xf numFmtId="165" fontId="32" fillId="0" borderId="1" applyAlignment="1" pivotButton="0" quotePrefix="0" xfId="0">
      <alignment horizontal="center"/>
    </xf>
    <xf numFmtId="165" fontId="32" fillId="0" borderId="3" applyAlignment="1" pivotButton="0" quotePrefix="0" xfId="0">
      <alignment horizontal="center"/>
    </xf>
    <xf numFmtId="165" fontId="33" fillId="0" borderId="2" applyAlignment="1" pivotButton="0" quotePrefix="0" xfId="0">
      <alignment horizontal="center"/>
    </xf>
    <xf numFmtId="165" fontId="32" fillId="0" borderId="31" applyAlignment="1" pivotButton="0" quotePrefix="0" xfId="0">
      <alignment horizontal="center"/>
    </xf>
    <xf numFmtId="165" fontId="32" fillId="0" borderId="32" applyAlignment="1" pivotButton="0" quotePrefix="0" xfId="0">
      <alignment horizontal="center"/>
    </xf>
    <xf numFmtId="165" fontId="32" fillId="0" borderId="33" applyAlignment="1" pivotButton="0" quotePrefix="0" xfId="0">
      <alignment horizontal="center"/>
    </xf>
    <xf numFmtId="165" fontId="32" fillId="0" borderId="24" applyAlignment="1" pivotButton="0" quotePrefix="0" xfId="0">
      <alignment horizontal="center"/>
    </xf>
    <xf numFmtId="165" fontId="32" fillId="0" borderId="23" applyAlignment="1" pivotButton="0" quotePrefix="0" xfId="0">
      <alignment horizontal="center"/>
    </xf>
    <xf numFmtId="165" fontId="8" fillId="5" borderId="2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 vertical="center"/>
    </xf>
    <xf numFmtId="165" fontId="8" fillId="0" borderId="0" applyAlignment="1" pivotButton="0" quotePrefix="0" xfId="5">
      <alignment horizontal="right"/>
    </xf>
    <xf numFmtId="165" fontId="3" fillId="0" borderId="0" pivotButton="0" quotePrefix="0" xfId="5"/>
    <xf numFmtId="0" fontId="41" fillId="19" borderId="68" applyAlignment="1" pivotButton="0" quotePrefix="0" xfId="0">
      <alignment horizontal="center" vertical="top" wrapText="1"/>
    </xf>
    <xf numFmtId="0" fontId="42" fillId="0" borderId="68" applyAlignment="1" pivotButton="0" quotePrefix="0" xfId="0">
      <alignment vertical="top" wrapText="1"/>
    </xf>
    <xf numFmtId="0" fontId="0" fillId="0" borderId="68" applyAlignment="1" pivotButton="0" quotePrefix="0" xfId="0">
      <alignment vertical="top" wrapText="1"/>
    </xf>
    <xf numFmtId="169" fontId="0" fillId="20" borderId="68" applyAlignment="1" pivotButton="0" quotePrefix="0" xfId="0">
      <alignment vertical="top" wrapText="1"/>
    </xf>
    <xf numFmtId="170" fontId="0" fillId="20" borderId="68" applyAlignment="1" pivotButton="0" quotePrefix="0" xfId="0">
      <alignment vertical="top" wrapText="1"/>
    </xf>
    <xf numFmtId="0" fontId="0" fillId="20" borderId="68" applyAlignment="1" pivotButton="0" quotePrefix="0" xfId="0">
      <alignment vertical="top" wrapText="1"/>
    </xf>
    <xf numFmtId="169" fontId="0" fillId="21" borderId="68" applyAlignment="1" pivotButton="0" quotePrefix="0" xfId="0">
      <alignment vertical="top" wrapText="1"/>
    </xf>
    <xf numFmtId="170" fontId="0" fillId="21" borderId="68" applyAlignment="1" pivotButton="0" quotePrefix="0" xfId="0">
      <alignment vertical="top" wrapText="1"/>
    </xf>
    <xf numFmtId="0" fontId="0" fillId="21" borderId="68" applyAlignment="1" pivotButton="0" quotePrefix="0" xfId="0">
      <alignment vertical="top" wrapText="1"/>
    </xf>
    <xf numFmtId="169" fontId="0" fillId="22" borderId="68" applyAlignment="1" pivotButton="0" quotePrefix="0" xfId="0">
      <alignment vertical="top" wrapText="1"/>
    </xf>
    <xf numFmtId="170" fontId="0" fillId="22" borderId="68" applyAlignment="1" pivotButton="0" quotePrefix="0" xfId="0">
      <alignment vertical="top" wrapText="1"/>
    </xf>
    <xf numFmtId="0" fontId="0" fillId="22" borderId="68" applyAlignment="1" pivotButton="0" quotePrefix="0" xfId="0">
      <alignment vertical="top" wrapText="1"/>
    </xf>
    <xf numFmtId="169" fontId="0" fillId="20" borderId="68" applyAlignment="1" pivotButton="0" quotePrefix="0" xfId="0">
      <alignment vertical="top" wrapText="1"/>
    </xf>
    <xf numFmtId="170" fontId="0" fillId="20" borderId="68" applyAlignment="1" pivotButton="0" quotePrefix="0" xfId="0">
      <alignment vertical="top" wrapText="1"/>
    </xf>
    <xf numFmtId="169" fontId="0" fillId="21" borderId="68" applyAlignment="1" pivotButton="0" quotePrefix="0" xfId="0">
      <alignment vertical="top" wrapText="1"/>
    </xf>
    <xf numFmtId="170" fontId="0" fillId="21" borderId="68" applyAlignment="1" pivotButton="0" quotePrefix="0" xfId="0">
      <alignment vertical="top" wrapText="1"/>
    </xf>
    <xf numFmtId="169" fontId="0" fillId="22" borderId="68" applyAlignment="1" pivotButton="0" quotePrefix="0" xfId="0">
      <alignment vertical="top" wrapText="1"/>
    </xf>
    <xf numFmtId="170" fontId="0" fillId="22" borderId="68" applyAlignment="1" pivotButton="0" quotePrefix="0" xfId="0">
      <alignment vertical="top" wrapText="1"/>
    </xf>
    <xf numFmtId="0" fontId="42" fillId="20" borderId="68" applyAlignment="1" pivotButton="0" quotePrefix="0" xfId="0">
      <alignment vertical="top" wrapText="1"/>
    </xf>
    <xf numFmtId="0" fontId="42" fillId="22" borderId="68" applyAlignment="1" pivotButton="0" quotePrefix="0" xfId="0">
      <alignment vertical="top" wrapText="1"/>
    </xf>
    <xf numFmtId="0" fontId="43" fillId="0" borderId="0" pivotButton="0" quotePrefix="0" xfId="0"/>
  </cellXfs>
  <cellStyles count="6">
    <cellStyle name="Normal" xfId="0" builtinId="0"/>
    <cellStyle name="Normal 2" xfId="1"/>
    <cellStyle name="Percent" xfId="2" builtinId="5"/>
    <cellStyle name="Normal 3" xfId="3"/>
    <cellStyle name="Percent 2" xfId="4"/>
    <cellStyle name="Normal 4" xfId="5"/>
  </cellStyles>
  <dxfs count="300">
    <dxf>
      <font>
        <b val="1"/>
        <color rgb="FFC00000"/>
      </font>
    </dxf>
    <dxf>
      <font>
        <b val="1"/>
        <color theme="3" tint="-0.249946592608417"/>
      </font>
      <fill>
        <patternFill>
          <bgColor theme="9" tint="0.7999816888943144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strike val="0"/>
        <color rgb="FFFF0000"/>
      </font>
    </dxf>
    <dxf>
      <font>
        <b val="1"/>
        <strike val="0"/>
        <color rgb="FFFF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9" tint="0.7999816888943144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strike val="0"/>
        <color rgb="FFFF0000"/>
      </font>
    </dxf>
    <dxf>
      <font>
        <b val="1"/>
        <strike val="0"/>
        <color rgb="FFFF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9" tint="0.7999816888943144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strike val="0"/>
        <color rgb="FFFF0000"/>
      </font>
    </dxf>
    <dxf>
      <font>
        <b val="1"/>
        <strike val="0"/>
        <color rgb="FFFF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9" tint="0.7999816888943144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9" tint="0.7999816888943144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rgb="FFC00000"/>
      </font>
    </dxf>
    <dxf>
      <font>
        <b val="1"/>
        <color rgb="FFC00000"/>
      </font>
    </dxf>
    <dxf>
      <font>
        <b val="1"/>
        <color rgb="FFC00000"/>
      </font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rgb="FFC00000"/>
      </font>
    </dxf>
    <dxf>
      <font>
        <b val="1"/>
        <color rgb="FFC00000"/>
      </font>
    </dxf>
    <dxf>
      <font>
        <b val="1"/>
        <color rgb="FFC00000"/>
      </font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9" tint="0.7999816888943144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strike val="0"/>
        <color rgb="FFFF0000"/>
      </font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9" tint="0.7999816888943144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strike val="0"/>
        <color rgb="FFFF0000"/>
      </font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9" tint="0.7999816888943144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strike val="0"/>
        <color rgb="FFFF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9" tint="0.7999816888943144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strike val="0"/>
        <color rgb="FFFF0000"/>
      </font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9" tint="0.7999816888943144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strike val="0"/>
        <color rgb="FFFF0000"/>
      </font>
    </dxf>
    <dxf>
      <font>
        <b val="1"/>
        <color rgb="FFC00000"/>
      </font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9" tint="0.7999816888943144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strike val="0"/>
        <color rgb="FFFF0000"/>
      </font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9" tint="0.7999816888943144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strike val="0"/>
        <color rgb="FFFF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9" tint="0.7999816888943144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strike val="0"/>
        <color rgb="FFFF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9" tint="0.7999816888943144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strike val="0"/>
        <color rgb="FFFF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9" tint="0.7999816888943144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strike val="0"/>
        <color rgb="FFFF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9" tint="0.7999816888943144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9" tint="0.7999816888943144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9" tint="0.7999816888943144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9" tint="0.7999816888943144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9" tint="0.7999816888943144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  <fill>
        <patternFill>
          <bgColor theme="9" tint="0.7999816888943144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strike val="0"/>
        <color rgb="FFFF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strike val="0"/>
        <color rgb="FFFF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strike val="0"/>
        <color rgb="FFFF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strike val="0"/>
        <color rgb="FFFF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strike val="0"/>
        <color rgb="FFFF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strike val="0"/>
        <color rgb="FFFF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strike val="0"/>
        <color rgb="FFFF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1"/>
        <color rgb="FFC00000"/>
      </font>
    </dxf>
    <dxf>
      <font>
        <b val="1"/>
        <color theme="3" tint="-0.249946592608417"/>
      </font>
      <fill>
        <patternFill>
          <bgColor theme="5" tint="0.7999816888943144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chartsheet" Target="/xl/chartsheets/sheet1.xml" Id="rId13"/><Relationship Type="http://schemas.openxmlformats.org/officeDocument/2006/relationships/chartsheet" Target="/xl/chartsheets/sheet2.xml" Id="rId14"/><Relationship Type="http://schemas.openxmlformats.org/officeDocument/2006/relationships/worksheet" Target="/xl/worksheets/sheet13.xml" Id="rId15"/><Relationship Type="http://schemas.openxmlformats.org/officeDocument/2006/relationships/chartsheet" Target="/xl/chartsheets/sheet3.xml" Id="rId16"/><Relationship Type="http://schemas.openxmlformats.org/officeDocument/2006/relationships/worksheet" Target="/xl/worksheets/sheet14.xml" Id="rId17"/><Relationship Type="http://schemas.openxmlformats.org/officeDocument/2006/relationships/worksheet" Target="/xl/worksheets/sheet15.xml" Id="rId18"/><Relationship Type="http://schemas.openxmlformats.org/officeDocument/2006/relationships/worksheet" Target="/xl/worksheets/sheet16.xml" Id="rId19"/><Relationship Type="http://schemas.openxmlformats.org/officeDocument/2006/relationships/worksheet" Target="/xl/worksheets/sheet17.xml" Id="rId20"/><Relationship Type="http://schemas.openxmlformats.org/officeDocument/2006/relationships/worksheet" Target="/xl/worksheets/sheet18.xml" Id="rId21"/><Relationship Type="http://schemas.openxmlformats.org/officeDocument/2006/relationships/worksheet" Target="/xl/worksheets/sheet19.xml" Id="rId22"/><Relationship Type="http://schemas.openxmlformats.org/officeDocument/2006/relationships/worksheet" Target="/xl/worksheets/sheet20.xml" Id="rId23"/><Relationship Type="http://schemas.openxmlformats.org/officeDocument/2006/relationships/worksheet" Target="/xl/worksheets/sheet21.xml" Id="rId24"/><Relationship Type="http://schemas.openxmlformats.org/officeDocument/2006/relationships/worksheet" Target="/xl/worksheets/sheet22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cke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val>
            <numRef>
              <f>'Summary of Monthly Averages'!$M$20:$M$31</f>
              <numCache>
                <formatCode>General</formatCode>
                <ptCount val="12"/>
                <pt idx="0">
                  <v>0.01344222222222222</v>
                </pt>
                <pt idx="1">
                  <v>0.0243</v>
                </pt>
                <pt idx="2">
                  <v>0.0202845945945946</v>
                </pt>
                <pt idx="3">
                  <v>0.01995885714285714</v>
                </pt>
                <pt idx="4">
                  <v>0.01766944444444445</v>
                </pt>
                <pt idx="5">
                  <v>0.01816714285714286</v>
                </pt>
                <pt idx="6">
                  <v>0.02165583333333334</v>
                </pt>
                <pt idx="7">
                  <v>0.03486583333333333</v>
                </pt>
                <pt idx="8">
                  <v>0.03007714285714286</v>
                </pt>
                <pt idx="9">
                  <v>0.02184444444444445</v>
                </pt>
                <pt idx="10">
                  <v>0.03107142857142856</v>
                </pt>
                <pt idx="11">
                  <v>0.01734916666666666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val>
            <numRef>
              <f>'Summary of Monthly Averages'!$N$20:$N$31</f>
              <numCache>
                <formatCode>General</formatCode>
                <ptCount val="12"/>
                <pt idx="0">
                  <v>0.02843783783783784</v>
                </pt>
                <pt idx="1">
                  <v>0.02184</v>
                </pt>
                <pt idx="2">
                  <v>0.03981416666666667</v>
                </pt>
                <pt idx="3">
                  <v>0.02608285714285714</v>
                </pt>
                <pt idx="4">
                  <v>0.02578432432432433</v>
                </pt>
                <pt idx="5">
                  <v>0.02374542857142857</v>
                </pt>
                <pt idx="6">
                  <v>0.02920861111111111</v>
                </pt>
                <pt idx="7">
                  <v>0.03192611111111111</v>
                </pt>
                <pt idx="8">
                  <v>0.02649428571428571</v>
                </pt>
                <pt idx="9">
                  <v>0.02079916666666667</v>
                </pt>
                <pt idx="10">
                  <v>0.02793628571428571</v>
                </pt>
                <pt idx="11">
                  <v>0.02027194444444444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val>
            <numRef>
              <f>'Summary of Monthly Averages'!$O$20:$O$31</f>
              <numCache>
                <formatCode>General</formatCode>
                <ptCount val="12"/>
                <pt idx="0">
                  <v>0.01407888888888889</v>
                </pt>
                <pt idx="1">
                  <v>0.01940030303030303</v>
                </pt>
                <pt idx="2">
                  <v>0.02173611111111111</v>
                </pt>
                <pt idx="3">
                  <v>0.02411176470588236</v>
                </pt>
                <pt idx="4">
                  <v>0.02092305555555556</v>
                </pt>
                <pt idx="5">
                  <v>0.01714285714285714</v>
                </pt>
                <pt idx="6">
                  <v>0.0451047619047619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27705208"/>
        <axId val="827706288"/>
      </lineChart>
      <catAx>
        <axId val="827705208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27706288"/>
        <crosses val="autoZero"/>
        <auto val="1"/>
        <lblAlgn val="ctr"/>
        <lblOffset val="100"/>
        <noMultiLvlLbl val="0"/>
      </catAx>
      <valAx>
        <axId val="827706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2770520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</trendlineLbl>
          </trendline>
          <xVal>
            <numRef>
              <f>Sheet2!$B$4:$B$45</f>
              <numCache>
                <formatCode>0.0</formatCode>
                <ptCount val="42"/>
                <pt idx="0">
                  <v>18.6</v>
                </pt>
                <pt idx="1">
                  <v>27.2</v>
                </pt>
                <pt idx="2">
                  <v>32.7</v>
                </pt>
                <pt idx="3">
                  <v>34.3</v>
                </pt>
                <pt idx="4">
                  <v>36.9</v>
                </pt>
                <pt idx="5">
                  <v>39.1</v>
                </pt>
                <pt idx="6">
                  <v>39.2</v>
                </pt>
                <pt idx="7">
                  <v>45.7</v>
                </pt>
                <pt idx="8">
                  <v>45.9</v>
                </pt>
                <pt idx="9">
                  <v>46.7</v>
                </pt>
                <pt idx="10">
                  <v>50.7</v>
                </pt>
                <pt idx="11">
                  <v>52.9</v>
                </pt>
                <pt idx="12">
                  <v>53.8</v>
                </pt>
                <pt idx="13">
                  <v>54.2</v>
                </pt>
                <pt idx="14">
                  <v>57</v>
                </pt>
                <pt idx="15">
                  <v>57.5</v>
                </pt>
                <pt idx="16">
                  <v>59.3</v>
                </pt>
                <pt idx="17">
                  <v>61.3</v>
                </pt>
                <pt idx="18">
                  <v>62.5</v>
                </pt>
                <pt idx="19">
                  <v>63.2</v>
                </pt>
                <pt idx="20">
                  <v>64</v>
                </pt>
                <pt idx="21">
                  <v>66</v>
                </pt>
                <pt idx="22">
                  <v>66</v>
                </pt>
                <pt idx="23">
                  <v>68.3</v>
                </pt>
                <pt idx="24">
                  <v>68.40000000000001</v>
                </pt>
                <pt idx="25">
                  <v>70.2</v>
                </pt>
                <pt idx="26">
                  <v>70.40000000000001</v>
                </pt>
                <pt idx="27">
                  <v>73.09999999999999</v>
                </pt>
                <pt idx="28">
                  <v>75.5</v>
                </pt>
                <pt idx="29">
                  <v>76.7</v>
                </pt>
                <pt idx="30">
                  <v>80.7</v>
                </pt>
                <pt idx="31">
                  <v>81.09999999999999</v>
                </pt>
                <pt idx="32">
                  <v>81.5</v>
                </pt>
                <pt idx="33">
                  <v>81.7</v>
                </pt>
                <pt idx="34">
                  <v>83.90000000000001</v>
                </pt>
                <pt idx="35">
                  <v>84.2</v>
                </pt>
                <pt idx="36">
                  <v>85.59999999999999</v>
                </pt>
                <pt idx="37">
                  <v>86.5</v>
                </pt>
                <pt idx="38">
                  <v>92.09999999999999</v>
                </pt>
                <pt idx="39">
                  <v>97.3</v>
                </pt>
                <pt idx="40">
                  <v>116</v>
                </pt>
                <pt idx="41">
                  <v>130</v>
                </pt>
              </numCache>
            </numRef>
          </xVal>
          <yVal>
            <numRef>
              <f>Sheet2!$C$4:$C$45</f>
              <numCache>
                <formatCode>0.000</formatCode>
                <ptCount val="42"/>
                <pt idx="0">
                  <v>0.7403999999999999</v>
                </pt>
                <pt idx="1">
                  <v>0.4182</v>
                </pt>
                <pt idx="2">
                  <v>1.028</v>
                </pt>
                <pt idx="3">
                  <v>0.7127</v>
                </pt>
                <pt idx="4">
                  <v>0.6919</v>
                </pt>
                <pt idx="5">
                  <v>0.4776</v>
                </pt>
                <pt idx="6">
                  <v>0.5089</v>
                </pt>
                <pt idx="7">
                  <v>0.6653</v>
                </pt>
                <pt idx="8">
                  <v>0.6363</v>
                </pt>
                <pt idx="9">
                  <v>1.129</v>
                </pt>
                <pt idx="10">
                  <v>0.6806</v>
                </pt>
                <pt idx="11">
                  <v>0.7884</v>
                </pt>
                <pt idx="12">
                  <v>0.8117</v>
                </pt>
                <pt idx="13">
                  <v>0.9858</v>
                </pt>
                <pt idx="14">
                  <v>0.8905</v>
                </pt>
                <pt idx="15">
                  <v>1.295</v>
                </pt>
                <pt idx="16">
                  <v>1.167</v>
                </pt>
                <pt idx="17">
                  <v>0.9937</v>
                </pt>
                <pt idx="18">
                  <v>0.7893</v>
                </pt>
                <pt idx="19">
                  <v>1.136</v>
                </pt>
                <pt idx="20">
                  <v>0.7722</v>
                </pt>
                <pt idx="21">
                  <v>0.9522</v>
                </pt>
                <pt idx="22">
                  <v>1.256</v>
                </pt>
                <pt idx="23">
                  <v>0.7857</v>
                </pt>
                <pt idx="24">
                  <v>0.931</v>
                </pt>
                <pt idx="25">
                  <v>0.9688</v>
                </pt>
                <pt idx="26">
                  <v>0.9666</v>
                </pt>
                <pt idx="27">
                  <v>1.299</v>
                </pt>
                <pt idx="28">
                  <v>1.181</v>
                </pt>
                <pt idx="29">
                  <v>1.003</v>
                </pt>
                <pt idx="30">
                  <v>2.609</v>
                </pt>
                <pt idx="31">
                  <v>1.333</v>
                </pt>
                <pt idx="32">
                  <v>1.419</v>
                </pt>
                <pt idx="33">
                  <v>1.172</v>
                </pt>
                <pt idx="34">
                  <v>3.116</v>
                </pt>
                <pt idx="35">
                  <v>3.899</v>
                </pt>
                <pt idx="36">
                  <v>1.272</v>
                </pt>
                <pt idx="37">
                  <v>4.894</v>
                </pt>
                <pt idx="38">
                  <v>1.292</v>
                </pt>
                <pt idx="39">
                  <v>1.339</v>
                </pt>
                <pt idx="40">
                  <v>1.359</v>
                </pt>
                <pt idx="41">
                  <v>1.343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48440607"/>
        <axId val="1348452255"/>
      </scatterChart>
      <valAx>
        <axId val="134844060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48452255"/>
        <crosses val="autoZero"/>
        <crossBetween val="midCat"/>
      </valAx>
      <valAx>
        <axId val="134845225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48440607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</trendlineLbl>
          </trendline>
          <xVal>
            <numRef>
              <f>Sheet2!$G$4:$G$41</f>
              <numCache>
                <formatCode>0.0</formatCode>
                <ptCount val="38"/>
                <pt idx="0">
                  <v>18.6</v>
                </pt>
                <pt idx="1">
                  <v>27.2</v>
                </pt>
                <pt idx="2">
                  <v>32.7</v>
                </pt>
                <pt idx="3">
                  <v>34.3</v>
                </pt>
                <pt idx="4">
                  <v>36.9</v>
                </pt>
                <pt idx="5">
                  <v>39.1</v>
                </pt>
                <pt idx="6">
                  <v>39.2</v>
                </pt>
                <pt idx="7">
                  <v>45.7</v>
                </pt>
                <pt idx="8">
                  <v>45.9</v>
                </pt>
                <pt idx="9">
                  <v>46.7</v>
                </pt>
                <pt idx="10">
                  <v>50.7</v>
                </pt>
                <pt idx="11">
                  <v>52.9</v>
                </pt>
                <pt idx="12">
                  <v>53.8</v>
                </pt>
                <pt idx="13">
                  <v>54.2</v>
                </pt>
                <pt idx="14">
                  <v>57</v>
                </pt>
                <pt idx="15">
                  <v>57.5</v>
                </pt>
                <pt idx="16">
                  <v>59.3</v>
                </pt>
                <pt idx="17">
                  <v>61.3</v>
                </pt>
                <pt idx="18">
                  <v>62.5</v>
                </pt>
                <pt idx="19">
                  <v>63.2</v>
                </pt>
                <pt idx="20">
                  <v>64</v>
                </pt>
                <pt idx="21">
                  <v>66</v>
                </pt>
                <pt idx="22">
                  <v>66</v>
                </pt>
                <pt idx="23">
                  <v>68.3</v>
                </pt>
                <pt idx="24">
                  <v>68.40000000000001</v>
                </pt>
                <pt idx="25">
                  <v>70.2</v>
                </pt>
                <pt idx="26">
                  <v>70.40000000000001</v>
                </pt>
                <pt idx="27">
                  <v>73.09999999999999</v>
                </pt>
                <pt idx="28">
                  <v>75.5</v>
                </pt>
                <pt idx="29">
                  <v>76.7</v>
                </pt>
                <pt idx="30">
                  <v>81.09999999999999</v>
                </pt>
                <pt idx="31">
                  <v>81.5</v>
                </pt>
                <pt idx="32">
                  <v>81.7</v>
                </pt>
                <pt idx="33">
                  <v>85.59999999999999</v>
                </pt>
                <pt idx="34">
                  <v>92.09999999999999</v>
                </pt>
                <pt idx="35">
                  <v>97.3</v>
                </pt>
                <pt idx="36">
                  <v>116</v>
                </pt>
                <pt idx="37">
                  <v>130</v>
                </pt>
              </numCache>
            </numRef>
          </xVal>
          <yVal>
            <numRef>
              <f>Sheet2!$H$4:$H$41</f>
              <numCache>
                <formatCode>0.000</formatCode>
                <ptCount val="38"/>
                <pt idx="0">
                  <v>0.7403999999999999</v>
                </pt>
                <pt idx="1">
                  <v>0.4182</v>
                </pt>
                <pt idx="2">
                  <v>1.028</v>
                </pt>
                <pt idx="3">
                  <v>0.7127</v>
                </pt>
                <pt idx="4">
                  <v>0.6919</v>
                </pt>
                <pt idx="5">
                  <v>0.4776</v>
                </pt>
                <pt idx="6">
                  <v>0.5089</v>
                </pt>
                <pt idx="7">
                  <v>0.6653</v>
                </pt>
                <pt idx="8">
                  <v>0.6363</v>
                </pt>
                <pt idx="9">
                  <v>1.129</v>
                </pt>
                <pt idx="10">
                  <v>0.6806</v>
                </pt>
                <pt idx="11">
                  <v>0.7884</v>
                </pt>
                <pt idx="12">
                  <v>0.8117</v>
                </pt>
                <pt idx="13">
                  <v>0.9858</v>
                </pt>
                <pt idx="14">
                  <v>0.8905</v>
                </pt>
                <pt idx="15">
                  <v>1.295</v>
                </pt>
                <pt idx="16">
                  <v>1.167</v>
                </pt>
                <pt idx="17">
                  <v>0.9937</v>
                </pt>
                <pt idx="18">
                  <v>0.7893</v>
                </pt>
                <pt idx="19">
                  <v>1.136</v>
                </pt>
                <pt idx="20">
                  <v>0.7722</v>
                </pt>
                <pt idx="21">
                  <v>0.9522</v>
                </pt>
                <pt idx="22">
                  <v>1.256</v>
                </pt>
                <pt idx="23">
                  <v>0.7857</v>
                </pt>
                <pt idx="24">
                  <v>0.931</v>
                </pt>
                <pt idx="25">
                  <v>0.9688</v>
                </pt>
                <pt idx="26">
                  <v>0.9666</v>
                </pt>
                <pt idx="27">
                  <v>1.299</v>
                </pt>
                <pt idx="28">
                  <v>1.181</v>
                </pt>
                <pt idx="29">
                  <v>1.003</v>
                </pt>
                <pt idx="30">
                  <v>1.333</v>
                </pt>
                <pt idx="31">
                  <v>1.419</v>
                </pt>
                <pt idx="32">
                  <v>1.172</v>
                </pt>
                <pt idx="33">
                  <v>1.272</v>
                </pt>
                <pt idx="34">
                  <v>1.292</v>
                </pt>
                <pt idx="35">
                  <v>1.339</v>
                </pt>
                <pt idx="36">
                  <v>1.359</v>
                </pt>
                <pt idx="37">
                  <v>1.343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48448927"/>
        <axId val="1348453087"/>
      </scatterChart>
      <valAx>
        <axId val="134844892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48453087"/>
        <crosses val="autoZero"/>
        <crossBetween val="midCat"/>
      </valAx>
      <valAx>
        <axId val="134845308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48448927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Ambient Monitor Average Pb</a:t>
            </a:r>
            <a:r>
              <a:rPr lang="en-US" sz="1600" b="1" baseline="0"/>
              <a:t xml:space="preserve"> Concentration (µg/m</a:t>
            </a:r>
            <a:r>
              <a:rPr lang="en-US" sz="1600" b="1" baseline="30000"/>
              <a:t>3</a:t>
            </a:r>
            <a:r>
              <a:rPr lang="en-US" sz="1600" b="1" baseline="0"/>
              <a:t>)</a:t>
            </a:r>
            <a:endParaRPr lang="en-US" sz="1600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Table!$B$3</f>
              <strCache>
                <ptCount val="1"/>
                <pt idx="0">
                  <v>WeekDay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Table!$B$4:$B$123</f>
              <numCache>
                <formatCode>0.000</formatCode>
                <ptCount val="120"/>
                <pt idx="0">
                  <v>0.03181</v>
                </pt>
                <pt idx="1">
                  <v>0.02048157894736842</v>
                </pt>
                <pt idx="2">
                  <v>0.0298225</v>
                </pt>
                <pt idx="3">
                  <v>0.0304</v>
                </pt>
                <pt idx="4">
                  <v>0.03483</v>
                </pt>
                <pt idx="5">
                  <v>0.02784</v>
                </pt>
                <pt idx="6">
                  <v>0.02846</v>
                </pt>
                <pt idx="7">
                  <v>0.024074</v>
                </pt>
                <pt idx="8">
                  <v>0.01667</v>
                </pt>
                <pt idx="9">
                  <v>0.02885</v>
                </pt>
                <pt idx="10">
                  <v>0.02432</v>
                </pt>
                <pt idx="11">
                  <v>0.023252</v>
                </pt>
                <pt idx="12">
                  <v>0.035525</v>
                </pt>
                <pt idx="13">
                  <v>0.03396500000000001</v>
                </pt>
                <pt idx="14">
                  <v>0.04402105263157895</v>
                </pt>
                <pt idx="15">
                  <v>0.0300725</v>
                </pt>
                <pt idx="16">
                  <v>0.033985</v>
                </pt>
                <pt idx="17">
                  <v>0.0281025</v>
                </pt>
                <pt idx="18">
                  <v>0.04495249999999999</v>
                </pt>
                <pt idx="19">
                  <v>0.034605</v>
                </pt>
                <pt idx="20">
                  <v>0.02923</v>
                </pt>
                <pt idx="21">
                  <v>0.02763000000000001</v>
                </pt>
                <pt idx="22">
                  <v>0.03355999999999999</v>
                </pt>
                <pt idx="23">
                  <v>0.04077500000000001</v>
                </pt>
                <pt idx="24">
                  <v>0.039995</v>
                </pt>
                <pt idx="25">
                  <v>0.03669000000000001</v>
                </pt>
                <pt idx="26">
                  <v>0.033815</v>
                </pt>
                <pt idx="27">
                  <v>0.04016499999999999</v>
                </pt>
                <pt idx="28">
                  <v>0.03713500000000002</v>
                </pt>
                <pt idx="29">
                  <v>0.0352975</v>
                </pt>
                <pt idx="30">
                  <v>0.03737500000000001</v>
                </pt>
                <pt idx="31">
                  <v>0.039375</v>
                </pt>
                <pt idx="32">
                  <v>0.03471</v>
                </pt>
                <pt idx="33">
                  <v>0.0286025</v>
                </pt>
                <pt idx="34">
                  <v>0.02936</v>
                </pt>
                <pt idx="35">
                  <v>0.0264155</v>
                </pt>
                <pt idx="36">
                  <v>0.02977749999999999</v>
                </pt>
                <pt idx="37">
                  <v>0.03602999999999999</v>
                </pt>
                <pt idx="38">
                  <v>0.03466</v>
                </pt>
                <pt idx="39">
                  <v>0.03526749999999999</v>
                </pt>
                <pt idx="40">
                  <v>0.03933499999999999</v>
                </pt>
                <pt idx="41">
                  <v>0.04703157894736842</v>
                </pt>
                <pt idx="42">
                  <v>0.0274725</v>
                </pt>
                <pt idx="43">
                  <v>0.03981249999999999</v>
                </pt>
                <pt idx="44">
                  <v>0.04843421052631579</v>
                </pt>
                <pt idx="45">
                  <v>0.0409975</v>
                </pt>
                <pt idx="46">
                  <v>0.02787</v>
                </pt>
                <pt idx="47">
                  <v>0.03321500000000001</v>
                </pt>
                <pt idx="48">
                  <v>0.02174210526315789</v>
                </pt>
                <pt idx="49">
                  <v>0.03570249999999999</v>
                </pt>
                <pt idx="50">
                  <v>0.03009999999999999</v>
                </pt>
                <pt idx="51">
                  <v>0.02026</v>
                </pt>
                <pt idx="52">
                  <v>0.02826499999999999</v>
                </pt>
                <pt idx="53">
                  <v>0.0290675</v>
                </pt>
                <pt idx="54">
                  <v>0.0124875</v>
                </pt>
                <pt idx="55">
                  <v>0.03880789473684211</v>
                </pt>
                <pt idx="56">
                  <v>0.03174</v>
                </pt>
                <pt idx="57">
                  <v>0.02578684210526316</v>
                </pt>
                <pt idx="58">
                  <v>0.02233000000000001</v>
                </pt>
                <pt idx="59">
                  <v>0.031275</v>
                </pt>
                <pt idx="60">
                  <v>0.0288825</v>
                </pt>
                <pt idx="61">
                  <v>0.029525</v>
                </pt>
                <pt idx="62">
                  <v>0.03360750000000001</v>
                </pt>
                <pt idx="63">
                  <v>0.02774</v>
                </pt>
                <pt idx="64">
                  <v>0.034495</v>
                </pt>
                <pt idx="65">
                  <v>0.0291375</v>
                </pt>
                <pt idx="66">
                  <v>0.037765</v>
                </pt>
                <pt idx="67">
                  <v>0.03202058823529411</v>
                </pt>
                <pt idx="68">
                  <v>0.0246375</v>
                </pt>
                <pt idx="69">
                  <v>0.0294225</v>
                </pt>
                <pt idx="70">
                  <v>0.03007894736842105</v>
                </pt>
                <pt idx="71">
                  <v>0.02881842105263158</v>
                </pt>
                <pt idx="72">
                  <v>0.0240875</v>
                </pt>
                <pt idx="73">
                  <v>0.021665</v>
                </pt>
                <pt idx="74">
                  <v>0.030385</v>
                </pt>
                <pt idx="75">
                  <v>0.02369</v>
                </pt>
                <pt idx="76">
                  <v>0.032425</v>
                </pt>
                <pt idx="77">
                  <v>0.0243575</v>
                </pt>
                <pt idx="78">
                  <v>0.01956</v>
                </pt>
                <pt idx="79">
                  <v>0.0251275</v>
                </pt>
                <pt idx="80">
                  <v>0.02489</v>
                </pt>
                <pt idx="81">
                  <v>0.0272375</v>
                </pt>
                <pt idx="82">
                  <v>0.02503</v>
                </pt>
                <pt idx="83">
                  <v>0.0263025</v>
                </pt>
                <pt idx="84">
                  <v>0.0289925</v>
                </pt>
                <pt idx="85">
                  <v>0.02203</v>
                </pt>
                <pt idx="86">
                  <v>0.0276</v>
                </pt>
                <pt idx="87">
                  <v>0.02873333333333333</v>
                </pt>
                <pt idx="88">
                  <v>0.02845</v>
                </pt>
                <pt idx="89">
                  <v>0.0221425</v>
                </pt>
                <pt idx="90">
                  <v>0.02286750000000001</v>
                </pt>
                <pt idx="91">
                  <v>0.02570999999999999</v>
                </pt>
                <pt idx="92">
                  <v>0.02988947368421052</v>
                </pt>
                <pt idx="93">
                  <v>0.0295625</v>
                </pt>
                <pt idx="94">
                  <v>0.04071</v>
                </pt>
                <pt idx="95">
                  <v>0.031105</v>
                </pt>
                <pt idx="96">
                  <v>0.0323425</v>
                </pt>
                <pt idx="97">
                  <v>0.0273425</v>
                </pt>
                <pt idx="98">
                  <v>0.02737</v>
                </pt>
                <pt idx="99">
                  <v>0.0180475</v>
                </pt>
                <pt idx="100">
                  <v>0.02071</v>
                </pt>
                <pt idx="101">
                  <v>0.029475</v>
                </pt>
                <pt idx="102">
                  <v>0.03078250000000001</v>
                </pt>
                <pt idx="103">
                  <v>0.010705</v>
                </pt>
                <pt idx="104">
                  <v>0.02024</v>
                </pt>
                <pt idx="105">
                  <v>0.03907</v>
                </pt>
              </numCache>
            </numRef>
          </val>
          <smooth val="0"/>
        </ser>
        <ser>
          <idx val="1"/>
          <order val="1"/>
          <tx>
            <strRef>
              <f>Table!$C$3</f>
              <strCache>
                <ptCount val="1"/>
                <pt idx="0">
                  <v>WeekEnd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Table!$C$4:$C$123</f>
              <numCache>
                <formatCode>0.000</formatCode>
                <ptCount val="120"/>
                <pt idx="0">
                  <v>0.0147375</v>
                </pt>
                <pt idx="1">
                  <v>0.0138775</v>
                </pt>
                <pt idx="2">
                  <v>0.0151575</v>
                </pt>
                <pt idx="3">
                  <v>0.0198375</v>
                </pt>
                <pt idx="4">
                  <v>0.01725625</v>
                </pt>
                <pt idx="5">
                  <v>0.0138825</v>
                </pt>
                <pt idx="6">
                  <v>0.02754125</v>
                </pt>
                <pt idx="7">
                  <v>0.014</v>
                </pt>
                <pt idx="8">
                  <v>0.01155875</v>
                </pt>
                <pt idx="9">
                  <v>0.00725125</v>
                </pt>
                <pt idx="10">
                  <v>0.0109</v>
                </pt>
                <pt idx="11">
                  <v>0.01165</v>
                </pt>
                <pt idx="12">
                  <v>0.01514125</v>
                </pt>
                <pt idx="13">
                  <v>0.015235</v>
                </pt>
                <pt idx="14">
                  <v>0.01871125</v>
                </pt>
                <pt idx="15">
                  <v>0.018575</v>
                </pt>
                <pt idx="16">
                  <v>0.017225</v>
                </pt>
                <pt idx="17">
                  <v>0.0265625</v>
                </pt>
                <pt idx="18">
                  <v>0.02334875</v>
                </pt>
                <pt idx="19">
                  <v>0.01453</v>
                </pt>
                <pt idx="20">
                  <v>0.014085</v>
                </pt>
                <pt idx="21">
                  <v>0.02423125</v>
                </pt>
                <pt idx="22">
                  <v>0.022075</v>
                </pt>
                <pt idx="23">
                  <v>0.024075</v>
                </pt>
                <pt idx="24">
                  <v>0.023105</v>
                </pt>
                <pt idx="25">
                  <v>0.01731875</v>
                </pt>
                <pt idx="26">
                  <v>0.02654875</v>
                </pt>
                <pt idx="27">
                  <v>0.01855</v>
                </pt>
                <pt idx="28">
                  <v>0.020175</v>
                </pt>
                <pt idx="29">
                  <v>0.0147375</v>
                </pt>
                <pt idx="30">
                  <v>0.016775</v>
                </pt>
                <pt idx="31">
                  <v>0.02056875</v>
                </pt>
                <pt idx="32">
                  <v>0.01412875</v>
                </pt>
                <pt idx="33">
                  <v>0.0161</v>
                </pt>
                <pt idx="34">
                  <v>0.01201375</v>
                </pt>
                <pt idx="35">
                  <v>0.018925</v>
                </pt>
                <pt idx="36">
                  <v>0.0200875</v>
                </pt>
                <pt idx="37">
                  <v>0.01646625</v>
                </pt>
                <pt idx="38">
                  <v>0.0169</v>
                </pt>
                <pt idx="39">
                  <v>0.01525625</v>
                </pt>
                <pt idx="40">
                  <v>0.01262</v>
                </pt>
                <pt idx="41">
                  <v>0.0196625</v>
                </pt>
                <pt idx="42">
                  <v>0.0187</v>
                </pt>
                <pt idx="43">
                  <v>0.0292375</v>
                </pt>
                <pt idx="44">
                  <v>0.0368</v>
                </pt>
                <pt idx="45">
                  <v>0.0175625</v>
                </pt>
                <pt idx="46">
                  <v>0.01268625</v>
                </pt>
                <pt idx="47">
                  <v>0.0112875</v>
                </pt>
                <pt idx="48">
                  <v>0.013975</v>
                </pt>
                <pt idx="49">
                  <v>0.01975</v>
                </pt>
                <pt idx="50">
                  <v>0.0137625</v>
                </pt>
                <pt idx="51">
                  <v>0.01254375</v>
                </pt>
                <pt idx="52">
                  <v>0.01122</v>
                </pt>
                <pt idx="53">
                  <v>0.008687499999999999</v>
                </pt>
                <pt idx="54">
                  <v>0.01774375</v>
                </pt>
                <pt idx="55">
                  <v>0.01734625</v>
                </pt>
                <pt idx="56">
                  <v>0.0047875</v>
                </pt>
                <pt idx="57">
                  <v>0.0104</v>
                </pt>
                <pt idx="58">
                  <v>0.01959375</v>
                </pt>
                <pt idx="59">
                  <v>0.01064625</v>
                </pt>
                <pt idx="60">
                  <v>0.008144999999999999</v>
                </pt>
                <pt idx="61">
                  <v>0.0105075</v>
                </pt>
                <pt idx="62">
                  <v>0.01577375</v>
                </pt>
                <pt idx="63">
                  <v>0.01369375</v>
                </pt>
                <pt idx="64">
                  <v>0.01654875</v>
                </pt>
                <pt idx="65">
                  <v>0.01355</v>
                </pt>
                <pt idx="66">
                  <v>0.0168525</v>
                </pt>
                <pt idx="67">
                  <v>0.00917625</v>
                </pt>
                <pt idx="68">
                  <v>0.011415</v>
                </pt>
                <pt idx="69">
                  <v>0.01210625</v>
                </pt>
                <pt idx="70">
                  <v>0.0180125</v>
                </pt>
                <pt idx="71">
                  <v>0.01355125</v>
                </pt>
                <pt idx="72">
                  <v>0.0102125</v>
                </pt>
                <pt idx="73">
                  <v>0.01114375</v>
                </pt>
                <pt idx="74">
                  <v>0.0142375</v>
                </pt>
                <pt idx="75">
                  <v>0.01428125</v>
                </pt>
                <pt idx="76">
                  <v>0.0095525</v>
                </pt>
                <pt idx="77">
                  <v>0.0139125</v>
                </pt>
                <pt idx="78">
                  <v>0.01038</v>
                </pt>
                <pt idx="79">
                  <v>0.01201625</v>
                </pt>
                <pt idx="80">
                  <v>0.01503125</v>
                </pt>
                <pt idx="81">
                  <v>0.01643125</v>
                </pt>
                <pt idx="82">
                  <v>0.0191625</v>
                </pt>
                <pt idx="83">
                  <v>0.0120125</v>
                </pt>
                <pt idx="84">
                  <v>0.01127</v>
                </pt>
                <pt idx="85">
                  <v>0.0123825</v>
                </pt>
                <pt idx="86">
                  <v>0.0206125</v>
                </pt>
                <pt idx="87">
                  <v>0.015175</v>
                </pt>
                <pt idx="88">
                  <v>0.01557375</v>
                </pt>
                <pt idx="89">
                  <v>0.0123625</v>
                </pt>
                <pt idx="90">
                  <v>0.009327500000000001</v>
                </pt>
                <pt idx="91">
                  <v>0.01581</v>
                </pt>
                <pt idx="92">
                  <v>0.0200125</v>
                </pt>
                <pt idx="93">
                  <v>0.0156</v>
                </pt>
                <pt idx="94">
                  <v>0.02365</v>
                </pt>
                <pt idx="95">
                  <v>0.0145375</v>
                </pt>
                <pt idx="96">
                  <v>0.020975</v>
                </pt>
                <pt idx="97">
                  <v>0.0182</v>
                </pt>
                <pt idx="98">
                  <v>0.0140625</v>
                </pt>
                <pt idx="99">
                  <v>0.006687499999999999</v>
                </pt>
                <pt idx="100">
                  <v>0.00684625</v>
                </pt>
                <pt idx="101">
                  <v>0.01067</v>
                </pt>
                <pt idx="102">
                  <v>0.0153925</v>
                </pt>
                <pt idx="103">
                  <v>0.01026875</v>
                </pt>
                <pt idx="104">
                  <v>0.013725</v>
                </pt>
                <pt idx="105">
                  <v>0.0107625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01140896"/>
        <axId val="401144816"/>
      </lineChart>
      <catAx>
        <axId val="401140896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Week (2018 - current)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01144816"/>
        <crosses val="autoZero"/>
        <auto val="1"/>
        <lblAlgn val="ctr"/>
        <lblOffset val="100"/>
        <noMultiLvlLbl val="0"/>
      </catAx>
      <valAx>
        <axId val="4011448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0114089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2.xml" Id="rId1"/></Relationships>
</file>

<file path=xl/chartsheets/_rels/sheet2.xml.rels><Relationships xmlns="http://schemas.openxmlformats.org/package/2006/relationships"><Relationship Type="http://schemas.openxmlformats.org/officeDocument/2006/relationships/drawing" Target="/xl/drawings/drawing3.xml" Id="rId1"/></Relationships>
</file>

<file path=xl/chartsheets/_rels/sheet3.xml.rels><Relationships xmlns="http://schemas.openxmlformats.org/package/2006/relationships"><Relationship Type="http://schemas.openxmlformats.org/officeDocument/2006/relationships/drawing" Target="/xl/drawings/drawing4.xml" Id="rId1"/></Relationships>
</file>

<file path=xl/chartsheets/sheet1.xml><?xml version="1.0" encoding="utf-8"?>
<chartsheet xmlns="http://schemas.openxmlformats.org/spreadsheetml/2006/main">
  <sheetPr/>
  <sheetViews>
    <sheetView zoomScale="117" workbookViewId="0" zoomToFit="1"/>
  </sheetViews>
  <pageMargins left="0.7" right="0.7" top="0.75" bottom="0.75" header="0.3" footer="0.3"/>
  <drawing xmlns:r="http://schemas.openxmlformats.org/officeDocument/2006/relationships" r:id="rId1"/>
</chartsheet>
</file>

<file path=xl/chartsheets/sheet2.xml><?xml version="1.0" encoding="utf-8"?>
<chartsheet xmlns="http://schemas.openxmlformats.org/spreadsheetml/2006/main">
  <sheetPr/>
  <sheetViews>
    <sheetView zoomScale="117" workbookViewId="0" zoomToFit="1"/>
  </sheetViews>
  <pageMargins left="0.7" right="0.7" top="0.75" bottom="0.75" header="0.3" footer="0.3"/>
  <drawing xmlns:r="http://schemas.openxmlformats.org/officeDocument/2006/relationships" r:id="rId1"/>
</chartsheet>
</file>

<file path=xl/chartsheets/sheet3.xml><?xml version="1.0" encoding="utf-8"?>
<chartsheet xmlns="http://schemas.openxmlformats.org/spreadsheetml/2006/main">
  <sheetPr/>
  <sheetViews>
    <sheetView zoomScale="117" workbookViewId="0" zoomToFit="1"/>
  </sheetViews>
  <pageMargins left="0.7" right="0.7" top="0.75" bottom="0.75" header="0.3" footer="0.3"/>
  <pageSetup orientation="landscape" verticalDpi="1200"/>
  <drawing xmlns:r="http://schemas.openxmlformats.org/officeDocument/2006/relationships"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twoCellAnchor>
    <from>
      <col>15</col>
      <colOff>366712</colOff>
      <row>17</row>
      <rowOff>204787</rowOff>
    </from>
    <to>
      <col>23</col>
      <colOff>61912</colOff>
      <row>30</row>
      <rowOff>100012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drawings/drawing3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drawings/drawing4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topLeftCell="A19" workbookViewId="0">
      <selection activeCell="L41" sqref="L41"/>
    </sheetView>
  </sheetViews>
  <sheetFormatPr baseColWidth="8" defaultColWidth="9.140625" defaultRowHeight="15"/>
  <cols>
    <col width="20.7109375" customWidth="1" style="24" min="1" max="1"/>
    <col width="12.7109375" customWidth="1" style="24" min="2" max="10"/>
    <col width="9.140625" customWidth="1" style="24" min="11" max="16384"/>
  </cols>
  <sheetData>
    <row r="1" ht="17.45" customHeight="1">
      <c r="A1" s="37" t="inlineStr">
        <is>
          <t>Weekend / Weekday Ambient Monitor Results</t>
        </is>
      </c>
      <c r="B1" s="38" t="n"/>
      <c r="C1" s="38" t="n"/>
      <c r="D1" s="38" t="n"/>
      <c r="E1" s="38" t="n"/>
      <c r="F1" s="38" t="n"/>
      <c r="G1" s="38" t="n"/>
    </row>
    <row r="2" ht="17.45" customHeight="1">
      <c r="A2" s="38" t="n"/>
      <c r="B2" s="38" t="n"/>
      <c r="C2" s="38" t="n"/>
      <c r="D2" s="38" t="n"/>
      <c r="E2" s="38" t="n"/>
      <c r="F2" s="38" t="n"/>
      <c r="G2" s="38" t="n"/>
    </row>
    <row r="3" ht="17.45" customHeight="1" thickBot="1">
      <c r="A3" s="38" t="n"/>
      <c r="B3" s="38" t="n"/>
      <c r="C3" s="38" t="n"/>
      <c r="D3" s="38" t="n"/>
      <c r="E3" s="38" t="n"/>
      <c r="F3" s="38" t="n"/>
      <c r="G3" s="38" t="n"/>
    </row>
    <row r="4" ht="20.1" customHeight="1" thickBot="1">
      <c r="A4" s="38" t="n"/>
      <c r="B4" s="39" t="n"/>
      <c r="C4" s="40" t="inlineStr">
        <is>
          <t>Lead (µg/m3)</t>
        </is>
      </c>
      <c r="D4" s="41" t="n"/>
      <c r="E4" s="39" t="n"/>
      <c r="F4" s="40" t="inlineStr">
        <is>
          <t>Arsenic (ng/m3)</t>
        </is>
      </c>
      <c r="G4" s="41" t="n"/>
    </row>
    <row r="5" ht="20.1" customHeight="1">
      <c r="A5" s="42" t="inlineStr">
        <is>
          <t>Parameter</t>
        </is>
      </c>
      <c r="B5" s="43" t="inlineStr">
        <is>
          <t>WeekEND</t>
        </is>
      </c>
      <c r="C5" s="44" t="inlineStr">
        <is>
          <t>WeekDAY</t>
        </is>
      </c>
      <c r="D5" s="45" t="inlineStr">
        <is>
          <t>% WD Diff</t>
        </is>
      </c>
      <c r="E5" s="43" t="inlineStr">
        <is>
          <t>WeekEND</t>
        </is>
      </c>
      <c r="F5" s="44" t="inlineStr">
        <is>
          <t>WeekDAY</t>
        </is>
      </c>
      <c r="G5" s="45" t="inlineStr">
        <is>
          <t>% WD Diff</t>
        </is>
      </c>
    </row>
    <row r="6" ht="20.1" customHeight="1">
      <c r="A6" s="29" t="inlineStr">
        <is>
          <t>Maximum:</t>
        </is>
      </c>
      <c r="B6" s="696">
        <f>'Lead (30-Day_Avg)'!Z5</f>
        <v/>
      </c>
      <c r="C6" s="697">
        <f>'Lead (30-Day_Avg)'!AA5</f>
        <v/>
      </c>
      <c r="D6" s="28">
        <f>(C6-B6)/B6</f>
        <v/>
      </c>
      <c r="E6" s="696">
        <f>'Arsenic (Daily)'!V5</f>
        <v/>
      </c>
      <c r="F6" s="697">
        <f>'Arsenic (Daily)'!W5</f>
        <v/>
      </c>
      <c r="G6" s="28">
        <f>(F6-E6)/E6</f>
        <v/>
      </c>
    </row>
    <row r="7" ht="20.1" customHeight="1">
      <c r="A7" s="698" t="inlineStr">
        <is>
          <t>90th percentile:</t>
        </is>
      </c>
      <c r="B7" s="696">
        <f>'Lead (30-Day_Avg)'!Z6</f>
        <v/>
      </c>
      <c r="C7" s="699">
        <f>'Lead (30-Day_Avg)'!AA6</f>
        <v/>
      </c>
      <c r="D7" s="28">
        <f>(C7-B7)/B7</f>
        <v/>
      </c>
      <c r="E7" s="696">
        <f>'Arsenic (Daily)'!V6</f>
        <v/>
      </c>
      <c r="F7" s="699">
        <f>'Arsenic (Daily)'!W6</f>
        <v/>
      </c>
      <c r="G7" s="28">
        <f>(F7-E7)/E7</f>
        <v/>
      </c>
    </row>
    <row r="8" ht="20.1" customHeight="1">
      <c r="A8" s="698" t="inlineStr">
        <is>
          <t>75th percentile:</t>
        </is>
      </c>
      <c r="B8" s="696">
        <f>'Lead (30-Day_Avg)'!Z7</f>
        <v/>
      </c>
      <c r="C8" s="699">
        <f>'Lead (30-Day_Avg)'!AA7</f>
        <v/>
      </c>
      <c r="D8" s="28">
        <f>(C8-B8)/B8</f>
        <v/>
      </c>
      <c r="E8" s="696">
        <f>'Arsenic (Daily)'!V7</f>
        <v/>
      </c>
      <c r="F8" s="699">
        <f>'Arsenic (Daily)'!W7</f>
        <v/>
      </c>
      <c r="G8" s="28">
        <f>(F8-E8)/E8</f>
        <v/>
      </c>
    </row>
    <row r="9" ht="20.1" customHeight="1" thickBot="1">
      <c r="A9" s="700" t="inlineStr">
        <is>
          <t>Average:</t>
        </is>
      </c>
      <c r="B9" s="701">
        <f>'Lead (30-Day_Avg)'!Z8</f>
        <v/>
      </c>
      <c r="C9" s="702">
        <f>'Lead (30-Day_Avg)'!AA8</f>
        <v/>
      </c>
      <c r="D9" s="34">
        <f>(C9-B9)/B9</f>
        <v/>
      </c>
      <c r="E9" s="701">
        <f>'Arsenic (Daily)'!V8</f>
        <v/>
      </c>
      <c r="F9" s="702">
        <f>'Arsenic (Daily)'!W8</f>
        <v/>
      </c>
      <c r="G9" s="34">
        <f>(F9-E9)/E9</f>
        <v/>
      </c>
    </row>
    <row r="10" ht="17.45" customHeight="1"/>
    <row r="11" ht="17.45" customHeight="1">
      <c r="A11" s="703" t="n"/>
    </row>
    <row r="12" ht="17.45" customHeight="1">
      <c r="A12" s="36" t="inlineStr">
        <is>
          <t>Excluding extraordinary events (looking at "normal" operations only).</t>
        </is>
      </c>
    </row>
    <row r="13" ht="17.45" customHeight="1"/>
    <row r="14" ht="17.45" customHeight="1"/>
    <row r="15" ht="17.45" customHeight="1" thickBot="1">
      <c r="A15" s="97" t="inlineStr">
        <is>
          <t>LEAD</t>
        </is>
      </c>
    </row>
    <row r="16" ht="17.45" customHeight="1">
      <c r="B16" s="138" t="n"/>
      <c r="C16" s="686" t="inlineStr">
        <is>
          <t>Averages</t>
        </is>
      </c>
      <c r="D16" s="704" t="n"/>
      <c r="E16" s="139" t="n"/>
      <c r="F16" s="138" t="n"/>
      <c r="G16" s="686" t="inlineStr">
        <is>
          <t>Maximum</t>
        </is>
      </c>
      <c r="H16" s="704" t="n"/>
      <c r="I16" s="139" t="n"/>
    </row>
    <row r="17" ht="17.45" customHeight="1" thickBot="1">
      <c r="A17" s="70" t="inlineStr">
        <is>
          <t>Month</t>
        </is>
      </c>
      <c r="B17" s="118" t="inlineStr">
        <is>
          <t>Station 1</t>
        </is>
      </c>
      <c r="C17" s="119" t="inlineStr">
        <is>
          <t>Station 2</t>
        </is>
      </c>
      <c r="D17" s="119" t="inlineStr">
        <is>
          <t>Station 4</t>
        </is>
      </c>
      <c r="E17" s="120" t="inlineStr">
        <is>
          <t>Station 5</t>
        </is>
      </c>
      <c r="F17" s="118" t="inlineStr">
        <is>
          <t>Station 1</t>
        </is>
      </c>
      <c r="G17" s="119" t="inlineStr">
        <is>
          <t>Station 2</t>
        </is>
      </c>
      <c r="H17" s="119" t="inlineStr">
        <is>
          <t>Station 4</t>
        </is>
      </c>
      <c r="I17" s="120" t="inlineStr">
        <is>
          <t>Station 5</t>
        </is>
      </c>
    </row>
    <row r="18" ht="17.45" customHeight="1">
      <c r="A18" s="69" t="inlineStr">
        <is>
          <t>January</t>
        </is>
      </c>
      <c r="B18" s="705">
        <f>'Lead (30-Day_Avg)'!AA400</f>
        <v/>
      </c>
      <c r="C18" s="706">
        <f>'Lead (30-Day_Avg)'!AB400</f>
        <v/>
      </c>
      <c r="D18" s="706">
        <f>'Lead (30-Day_Avg)'!AC400</f>
        <v/>
      </c>
      <c r="E18" s="707">
        <f>'Lead (30-Day_Avg)'!AD400</f>
        <v/>
      </c>
      <c r="F18" s="705">
        <f>'Lead (30-Day_Avg)'!AA401</f>
        <v/>
      </c>
      <c r="G18" s="706">
        <f>'Lead (30-Day_Avg)'!AB401</f>
        <v/>
      </c>
      <c r="H18" s="706">
        <f>'Lead (30-Day_Avg)'!AC401</f>
        <v/>
      </c>
      <c r="I18" s="707">
        <f>'Lead (30-Day_Avg)'!AD401</f>
        <v/>
      </c>
      <c r="J18" s="708">
        <f>AVERAGE(B18:E18)</f>
        <v/>
      </c>
      <c r="K18" s="96">
        <f>(J18-$B$33)/$B$33</f>
        <v/>
      </c>
    </row>
    <row r="19" ht="17.45" customHeight="1">
      <c r="A19" s="69" t="inlineStr">
        <is>
          <t>February</t>
        </is>
      </c>
      <c r="B19" s="709">
        <f>'Lead (30-Day_Avg)'!AA428</f>
        <v/>
      </c>
      <c r="C19" s="710">
        <f>'Lead (30-Day_Avg)'!AB428</f>
        <v/>
      </c>
      <c r="D19" s="710">
        <f>'Lead (30-Day_Avg)'!AC428</f>
        <v/>
      </c>
      <c r="E19" s="711">
        <f>'Lead (30-Day_Avg)'!AD428</f>
        <v/>
      </c>
      <c r="F19" s="709">
        <f>'Lead (30-Day_Avg)'!AA429</f>
        <v/>
      </c>
      <c r="G19" s="710">
        <f>'Lead (30-Day_Avg)'!AB429</f>
        <v/>
      </c>
      <c r="H19" s="710">
        <f>'Lead (30-Day_Avg)'!AC429</f>
        <v/>
      </c>
      <c r="I19" s="711">
        <f>'Lead (30-Day_Avg)'!AD429</f>
        <v/>
      </c>
      <c r="J19" s="708">
        <f>AVERAGE(B19:E19)</f>
        <v/>
      </c>
      <c r="K19" s="96">
        <f>(J19-$B$33)/$B$33</f>
        <v/>
      </c>
    </row>
    <row r="20" ht="17.45" customHeight="1">
      <c r="A20" s="69" t="inlineStr">
        <is>
          <t>March</t>
        </is>
      </c>
      <c r="B20" s="709">
        <f>'Lead (30-Day_Avg)'!AA459</f>
        <v/>
      </c>
      <c r="C20" s="710">
        <f>'Lead (30-Day_Avg)'!AB459</f>
        <v/>
      </c>
      <c r="D20" s="710">
        <f>'Lead (30-Day_Avg)'!AC459</f>
        <v/>
      </c>
      <c r="E20" s="711">
        <f>'Lead (30-Day_Avg)'!AD459</f>
        <v/>
      </c>
      <c r="F20" s="709">
        <f>'Lead (30-Day_Avg)'!AA460</f>
        <v/>
      </c>
      <c r="G20" s="710">
        <f>'Lead (30-Day_Avg)'!AB460</f>
        <v/>
      </c>
      <c r="H20" s="710">
        <f>'Lead (30-Day_Avg)'!AC460</f>
        <v/>
      </c>
      <c r="I20" s="711">
        <f>'Lead (30-Day_Avg)'!AD460</f>
        <v/>
      </c>
      <c r="J20" s="708">
        <f>AVERAGE(B20:E20)</f>
        <v/>
      </c>
      <c r="K20" s="96">
        <f>(J20-$B$33)/$B$33</f>
        <v/>
      </c>
    </row>
    <row r="21" ht="17.45" customHeight="1">
      <c r="A21" s="69" t="inlineStr">
        <is>
          <t>April</t>
        </is>
      </c>
      <c r="B21" s="709">
        <f>'Lead (30-Day_Avg)'!AA489</f>
        <v/>
      </c>
      <c r="C21" s="710">
        <f>'Lead (30-Day_Avg)'!AB489</f>
        <v/>
      </c>
      <c r="D21" s="710">
        <f>'Lead (30-Day_Avg)'!AC489</f>
        <v/>
      </c>
      <c r="E21" s="711">
        <f>'Lead (30-Day_Avg)'!AD489</f>
        <v/>
      </c>
      <c r="F21" s="709">
        <f>'Lead (30-Day_Avg)'!AA490</f>
        <v/>
      </c>
      <c r="G21" s="710">
        <f>'Lead (30-Day_Avg)'!AB490</f>
        <v/>
      </c>
      <c r="H21" s="710">
        <f>'Lead (30-Day_Avg)'!AC490</f>
        <v/>
      </c>
      <c r="I21" s="711">
        <f>'Lead (30-Day_Avg)'!AD490</f>
        <v/>
      </c>
      <c r="J21" s="708">
        <f>AVERAGE(B21:E21)</f>
        <v/>
      </c>
      <c r="K21" s="96">
        <f>(J21-$B$33)/$B$33</f>
        <v/>
      </c>
    </row>
    <row r="22" ht="17.45" customHeight="1">
      <c r="A22" s="69" t="inlineStr">
        <is>
          <t>May</t>
        </is>
      </c>
      <c r="B22" s="709">
        <f>'Lead (30-Day_Avg)'!AA520</f>
        <v/>
      </c>
      <c r="C22" s="710">
        <f>'Lead (30-Day_Avg)'!AB520</f>
        <v/>
      </c>
      <c r="D22" s="710">
        <f>'Lead (30-Day_Avg)'!AC520</f>
        <v/>
      </c>
      <c r="E22" s="711">
        <f>'Lead (30-Day_Avg)'!AD520</f>
        <v/>
      </c>
      <c r="F22" s="709">
        <f>'Lead (30-Day_Avg)'!AA521</f>
        <v/>
      </c>
      <c r="G22" s="710">
        <f>'Lead (30-Day_Avg)'!AB521</f>
        <v/>
      </c>
      <c r="H22" s="710">
        <f>'Lead (30-Day_Avg)'!AC521</f>
        <v/>
      </c>
      <c r="I22" s="711">
        <f>'Lead (30-Day_Avg)'!AD521</f>
        <v/>
      </c>
      <c r="J22" s="708">
        <f>AVERAGE(B22:E22)</f>
        <v/>
      </c>
      <c r="K22" s="96">
        <f>(J22-$B$33)/$B$33</f>
        <v/>
      </c>
    </row>
    <row r="23" ht="17.45" customHeight="1">
      <c r="A23" s="69" t="inlineStr">
        <is>
          <t>June</t>
        </is>
      </c>
      <c r="B23" s="709">
        <f>'Lead (30-Day_Avg)'!AA550</f>
        <v/>
      </c>
      <c r="C23" s="710">
        <f>'Lead (30-Day_Avg)'!AB550</f>
        <v/>
      </c>
      <c r="D23" s="710">
        <f>'Lead (30-Day_Avg)'!AC550</f>
        <v/>
      </c>
      <c r="E23" s="711">
        <f>'Lead (30-Day_Avg)'!AD550</f>
        <v/>
      </c>
      <c r="F23" s="709">
        <f>'Lead (30-Day_Avg)'!AA551</f>
        <v/>
      </c>
      <c r="G23" s="710">
        <f>'Lead (30-Day_Avg)'!AB551</f>
        <v/>
      </c>
      <c r="H23" s="710">
        <f>'Lead (30-Day_Avg)'!AC551</f>
        <v/>
      </c>
      <c r="I23" s="711">
        <f>'Lead (30-Day_Avg)'!AD551</f>
        <v/>
      </c>
      <c r="J23" s="708">
        <f>AVERAGE(B23:E23)</f>
        <v/>
      </c>
      <c r="K23" s="96">
        <f>(J23-$B$33)/$B$33</f>
        <v/>
      </c>
    </row>
    <row r="24" ht="17.45" customHeight="1">
      <c r="A24" s="69" t="inlineStr">
        <is>
          <t>July</t>
        </is>
      </c>
      <c r="B24" s="709">
        <f>'Lead (30-Day_Avg)'!AA581</f>
        <v/>
      </c>
      <c r="C24" s="710">
        <f>'Lead (30-Day_Avg)'!AB581</f>
        <v/>
      </c>
      <c r="D24" s="710">
        <f>'Lead (30-Day_Avg)'!AC581</f>
        <v/>
      </c>
      <c r="E24" s="711">
        <f>'Lead (30-Day_Avg)'!AD581</f>
        <v/>
      </c>
      <c r="F24" s="709">
        <f>'Lead (30-Day_Avg)'!AA582</f>
        <v/>
      </c>
      <c r="G24" s="710">
        <f>'Lead (30-Day_Avg)'!AB582</f>
        <v/>
      </c>
      <c r="H24" s="710">
        <f>'Lead (30-Day_Avg)'!AC582</f>
        <v/>
      </c>
      <c r="I24" s="711">
        <f>'Lead (30-Day_Avg)'!AD582</f>
        <v/>
      </c>
      <c r="J24" s="708">
        <f>AVERAGE(B24:E24)</f>
        <v/>
      </c>
      <c r="K24" s="96">
        <f>(J24-$B$33)/$B$33</f>
        <v/>
      </c>
    </row>
    <row r="25" ht="17.45" customHeight="1">
      <c r="A25" s="69" t="inlineStr">
        <is>
          <t>August</t>
        </is>
      </c>
      <c r="B25" s="709">
        <f>'Lead (30-Day_Avg)'!AA612</f>
        <v/>
      </c>
      <c r="C25" s="710">
        <f>'Lead (30-Day_Avg)'!AB612</f>
        <v/>
      </c>
      <c r="D25" s="710">
        <f>'Lead (30-Day_Avg)'!AC612</f>
        <v/>
      </c>
      <c r="E25" s="711">
        <f>'Lead (30-Day_Avg)'!AD612</f>
        <v/>
      </c>
      <c r="F25" s="709">
        <f>'Lead (30-Day_Avg)'!AA613</f>
        <v/>
      </c>
      <c r="G25" s="710">
        <f>'Lead (30-Day_Avg)'!AB613</f>
        <v/>
      </c>
      <c r="H25" s="710">
        <f>'Lead (30-Day_Avg)'!AC613</f>
        <v/>
      </c>
      <c r="I25" s="711">
        <f>'Lead (30-Day_Avg)'!AD613</f>
        <v/>
      </c>
      <c r="J25" s="708">
        <f>AVERAGE(B25:E25)</f>
        <v/>
      </c>
      <c r="K25" s="96">
        <f>(J25-$B$33)/$B$33</f>
        <v/>
      </c>
    </row>
    <row r="26" ht="17.45" customHeight="1">
      <c r="A26" s="69" t="inlineStr">
        <is>
          <t>September</t>
        </is>
      </c>
      <c r="B26" s="709">
        <f>'Lead (30-Day_Avg)'!AA642</f>
        <v/>
      </c>
      <c r="C26" s="710">
        <f>'Lead (30-Day_Avg)'!AB642</f>
        <v/>
      </c>
      <c r="D26" s="710">
        <f>'Lead (30-Day_Avg)'!AC642</f>
        <v/>
      </c>
      <c r="E26" s="711">
        <f>'Lead (30-Day_Avg)'!AD642</f>
        <v/>
      </c>
      <c r="F26" s="709">
        <f>'Lead (30-Day_Avg)'!AA643</f>
        <v/>
      </c>
      <c r="G26" s="710">
        <f>'Lead (30-Day_Avg)'!AB643</f>
        <v/>
      </c>
      <c r="H26" s="710">
        <f>'Lead (30-Day_Avg)'!AC643</f>
        <v/>
      </c>
      <c r="I26" s="711">
        <f>'Lead (30-Day_Avg)'!AD643</f>
        <v/>
      </c>
      <c r="J26" s="708">
        <f>AVERAGE(B26:E26)</f>
        <v/>
      </c>
      <c r="K26" s="96">
        <f>(J26-$B$33)/$B$33</f>
        <v/>
      </c>
    </row>
    <row r="27" ht="17.45" customHeight="1">
      <c r="A27" s="69" t="inlineStr">
        <is>
          <t>October</t>
        </is>
      </c>
      <c r="B27" s="709">
        <f>'Lead (30-Day_Avg)'!AA673</f>
        <v/>
      </c>
      <c r="C27" s="710">
        <f>'Lead (30-Day_Avg)'!AB673</f>
        <v/>
      </c>
      <c r="D27" s="710">
        <f>'Lead (30-Day_Avg)'!AC673</f>
        <v/>
      </c>
      <c r="E27" s="711">
        <f>'Lead (30-Day_Avg)'!AD673</f>
        <v/>
      </c>
      <c r="F27" s="709">
        <f>'Lead (30-Day_Avg)'!AA674</f>
        <v/>
      </c>
      <c r="G27" s="710">
        <f>'Lead (30-Day_Avg)'!AB674</f>
        <v/>
      </c>
      <c r="H27" s="710">
        <f>'Lead (30-Day_Avg)'!AC674</f>
        <v/>
      </c>
      <c r="I27" s="711">
        <f>'Lead (30-Day_Avg)'!AD674</f>
        <v/>
      </c>
      <c r="J27" s="708">
        <f>AVERAGE(B27:E27)</f>
        <v/>
      </c>
      <c r="K27" s="96">
        <f>(J27-$B$33)/$B$33</f>
        <v/>
      </c>
    </row>
    <row r="28" ht="17.45" customHeight="1">
      <c r="A28" s="69" t="inlineStr">
        <is>
          <t>November</t>
        </is>
      </c>
      <c r="B28" s="709">
        <f>'Lead (30-Day_Avg)'!AA703</f>
        <v/>
      </c>
      <c r="C28" s="710">
        <f>'Lead (30-Day_Avg)'!AB703</f>
        <v/>
      </c>
      <c r="D28" s="710">
        <f>'Lead (30-Day_Avg)'!AC703</f>
        <v/>
      </c>
      <c r="E28" s="711">
        <f>'Lead (30-Day_Avg)'!AD703</f>
        <v/>
      </c>
      <c r="F28" s="74">
        <f>'Lead (30-Day_Avg)'!AA704</f>
        <v/>
      </c>
      <c r="G28" s="710">
        <f>'Lead (30-Day_Avg)'!AB704</f>
        <v/>
      </c>
      <c r="H28" s="710">
        <f>'Lead (30-Day_Avg)'!AC704</f>
        <v/>
      </c>
      <c r="I28" s="711">
        <f>'Lead (30-Day_Avg)'!AD704</f>
        <v/>
      </c>
      <c r="J28" s="708">
        <f>AVERAGE(B28:E28)</f>
        <v/>
      </c>
      <c r="K28" s="96">
        <f>(J28-$B$33)/$B$33</f>
        <v/>
      </c>
    </row>
    <row r="29" ht="17.45" customHeight="1" thickBot="1">
      <c r="A29" s="69" t="inlineStr">
        <is>
          <t>December</t>
        </is>
      </c>
      <c r="B29" s="712">
        <f>'Lead (30-Day_Avg)'!AA734</f>
        <v/>
      </c>
      <c r="C29" s="713">
        <f>'Lead (30-Day_Avg)'!AB734</f>
        <v/>
      </c>
      <c r="D29" s="713">
        <f>'Lead (30-Day_Avg)'!AC734</f>
        <v/>
      </c>
      <c r="E29" s="714">
        <f>'Lead (30-Day_Avg)'!AD734</f>
        <v/>
      </c>
      <c r="F29" s="712">
        <f>'Lead (30-Day_Avg)'!AA735</f>
        <v/>
      </c>
      <c r="G29" s="713">
        <f>'Lead (30-Day_Avg)'!AB735</f>
        <v/>
      </c>
      <c r="H29" s="713">
        <f>'Lead (30-Day_Avg)'!AC735</f>
        <v/>
      </c>
      <c r="I29" s="714">
        <f>'Lead (30-Day_Avg)'!AD735</f>
        <v/>
      </c>
      <c r="J29" s="708">
        <f>AVERAGE(B29:E29)</f>
        <v/>
      </c>
      <c r="K29" s="96">
        <f>(J29-$B$33)/$B$33</f>
        <v/>
      </c>
    </row>
    <row r="30" ht="17.45" customHeight="1" thickBot="1">
      <c r="A30" s="69" t="n"/>
    </row>
    <row r="31" ht="17.45" customHeight="1" thickBot="1">
      <c r="B31" s="715">
        <f>'Lead (30-Day_Avg)'!AA741</f>
        <v/>
      </c>
      <c r="C31" s="716">
        <f>'Lead (30-Day_Avg)'!AB741</f>
        <v/>
      </c>
      <c r="D31" s="716">
        <f>'Lead (30-Day_Avg)'!AC741</f>
        <v/>
      </c>
      <c r="E31" s="717">
        <f>'Lead (30-Day_Avg)'!AD741</f>
        <v/>
      </c>
      <c r="F31" s="715">
        <f>'Lead (30-Day_Avg)'!AA742</f>
        <v/>
      </c>
      <c r="G31" s="716">
        <f>'Lead (30-Day_Avg)'!AB742</f>
        <v/>
      </c>
      <c r="H31" s="716">
        <f>'Lead (30-Day_Avg)'!AC742</f>
        <v/>
      </c>
      <c r="I31" s="718">
        <f>'Lead (30-Day_Avg)'!AD742</f>
        <v/>
      </c>
    </row>
    <row r="32" ht="17.45" customHeight="1" thickBot="1"/>
    <row r="33" ht="17.45" customHeight="1" thickBot="1">
      <c r="B33" s="719">
        <f>'Lead (30-Day_Avg)'!AA744</f>
        <v/>
      </c>
    </row>
    <row r="34" ht="17.45" customHeight="1"/>
    <row r="35" ht="17.45" customHeight="1"/>
    <row r="36" ht="17.45" customHeight="1" thickBot="1">
      <c r="A36" s="97" t="inlineStr">
        <is>
          <t>ARSENIC</t>
        </is>
      </c>
    </row>
    <row r="37" ht="17.45" customHeight="1">
      <c r="B37" s="138" t="n"/>
      <c r="C37" s="686" t="inlineStr">
        <is>
          <t>Averages</t>
        </is>
      </c>
      <c r="D37" s="704" t="n"/>
      <c r="E37" s="139" t="n"/>
      <c r="F37" s="138" t="n"/>
      <c r="G37" s="686" t="inlineStr">
        <is>
          <t>Maximum</t>
        </is>
      </c>
      <c r="H37" s="704" t="n"/>
      <c r="I37" s="139" t="n"/>
    </row>
    <row r="38" ht="17.45" customHeight="1" thickBot="1">
      <c r="A38" s="70" t="inlineStr">
        <is>
          <t>Month</t>
        </is>
      </c>
      <c r="B38" s="71" t="inlineStr">
        <is>
          <t>Station 1</t>
        </is>
      </c>
      <c r="C38" s="72" t="inlineStr">
        <is>
          <t>Station 2</t>
        </is>
      </c>
      <c r="D38" s="72" t="inlineStr">
        <is>
          <t>Station 4</t>
        </is>
      </c>
      <c r="E38" s="73" t="inlineStr">
        <is>
          <t>Station 5</t>
        </is>
      </c>
      <c r="F38" s="71" t="inlineStr">
        <is>
          <t>Station 1</t>
        </is>
      </c>
      <c r="G38" s="72" t="inlineStr">
        <is>
          <t>Station 2</t>
        </is>
      </c>
      <c r="H38" s="72" t="inlineStr">
        <is>
          <t>Station 4</t>
        </is>
      </c>
      <c r="I38" s="73" t="inlineStr">
        <is>
          <t>Station 5</t>
        </is>
      </c>
    </row>
    <row r="39" ht="17.45" customHeight="1" thickBot="1">
      <c r="A39" s="69" t="inlineStr">
        <is>
          <t>January</t>
        </is>
      </c>
      <c r="B39" s="720">
        <f>'Arsenic (Daily)'!V35</f>
        <v/>
      </c>
      <c r="C39" s="721">
        <f>'Arsenic (Daily)'!W35</f>
        <v/>
      </c>
      <c r="D39" s="721">
        <f>'Arsenic (Daily)'!X35</f>
        <v/>
      </c>
      <c r="E39" s="722">
        <f>'Arsenic (Daily)'!Y35</f>
        <v/>
      </c>
      <c r="F39" s="720">
        <f>'Arsenic (Daily)'!V36</f>
        <v/>
      </c>
      <c r="G39" s="721">
        <f>'Arsenic (Daily)'!W36</f>
        <v/>
      </c>
      <c r="H39" s="721">
        <f>'Arsenic (Daily)'!X36</f>
        <v/>
      </c>
      <c r="I39" s="722">
        <f>'Arsenic (Daily)'!Y36</f>
        <v/>
      </c>
      <c r="J39" s="708">
        <f>AVERAGE(B39:E39)</f>
        <v/>
      </c>
      <c r="K39" s="96">
        <f>(J39-$B$54)/$B$54</f>
        <v/>
      </c>
    </row>
    <row r="40" ht="17.45" customHeight="1">
      <c r="A40" s="69" t="inlineStr">
        <is>
          <t>February</t>
        </is>
      </c>
      <c r="B40" s="705">
        <f>'Arsenic (Daily)'!V63</f>
        <v/>
      </c>
      <c r="C40" s="706">
        <f>'Arsenic (Daily)'!W63</f>
        <v/>
      </c>
      <c r="D40" s="706">
        <f>'Arsenic (Daily)'!X63</f>
        <v/>
      </c>
      <c r="E40" s="707">
        <f>'Arsenic (Daily)'!Y63</f>
        <v/>
      </c>
      <c r="F40" s="723">
        <f>'Arsenic (Daily)'!V64</f>
        <v/>
      </c>
      <c r="G40" s="706">
        <f>'Arsenic (Daily)'!W64</f>
        <v/>
      </c>
      <c r="H40" s="706">
        <f>'Arsenic (Daily)'!X64</f>
        <v/>
      </c>
      <c r="I40" s="707">
        <f>'Arsenic (Daily)'!Y64</f>
        <v/>
      </c>
      <c r="J40" s="708">
        <f>AVERAGE(B40:E40)</f>
        <v/>
      </c>
      <c r="K40" s="96">
        <f>(J40-$B$54)/$B$54</f>
        <v/>
      </c>
    </row>
    <row r="41" ht="17.45" customHeight="1">
      <c r="A41" s="69" t="inlineStr">
        <is>
          <t>March</t>
        </is>
      </c>
      <c r="B41" s="709">
        <f>'Arsenic (Daily)'!V94</f>
        <v/>
      </c>
      <c r="C41" s="710">
        <f>'Arsenic (Daily)'!W94</f>
        <v/>
      </c>
      <c r="D41" s="710">
        <f>'Arsenic (Daily)'!X94</f>
        <v/>
      </c>
      <c r="E41" s="711">
        <f>'Arsenic (Daily)'!Y94</f>
        <v/>
      </c>
      <c r="F41" s="724">
        <f>'Arsenic (Daily)'!V95</f>
        <v/>
      </c>
      <c r="G41" s="710">
        <f>'Arsenic (Daily)'!W95</f>
        <v/>
      </c>
      <c r="H41" s="710">
        <f>'Arsenic (Daily)'!X95</f>
        <v/>
      </c>
      <c r="I41" s="711">
        <f>'Arsenic (Daily)'!Y95</f>
        <v/>
      </c>
      <c r="J41" s="708">
        <f>AVERAGE(B41:E41)</f>
        <v/>
      </c>
      <c r="K41" s="96">
        <f>(J41-$B$54)/$B$54</f>
        <v/>
      </c>
    </row>
    <row r="42" ht="17.45" customHeight="1">
      <c r="A42" s="69" t="inlineStr">
        <is>
          <t>April</t>
        </is>
      </c>
      <c r="B42" s="709">
        <f>'Arsenic (Daily)'!V125</f>
        <v/>
      </c>
      <c r="C42" s="710">
        <f>'Arsenic (Daily)'!W125</f>
        <v/>
      </c>
      <c r="D42" s="710">
        <f>'Arsenic (Daily)'!X125</f>
        <v/>
      </c>
      <c r="E42" s="711">
        <f>'Arsenic (Daily)'!Y125</f>
        <v/>
      </c>
      <c r="F42" s="724">
        <f>'Arsenic (Daily)'!V126</f>
        <v/>
      </c>
      <c r="G42" s="710">
        <f>'Arsenic (Daily)'!W126</f>
        <v/>
      </c>
      <c r="H42" s="710">
        <f>'Arsenic (Daily)'!X126</f>
        <v/>
      </c>
      <c r="I42" s="711">
        <f>'Arsenic (Daily)'!Y126</f>
        <v/>
      </c>
      <c r="J42" s="708">
        <f>AVERAGE(B42:E42)</f>
        <v/>
      </c>
      <c r="K42" s="96">
        <f>(J42-$B$54)/$B$54</f>
        <v/>
      </c>
    </row>
    <row r="43" ht="17.45" customHeight="1">
      <c r="A43" s="69" t="inlineStr">
        <is>
          <t>May</t>
        </is>
      </c>
      <c r="B43" s="709">
        <f>'Arsenic (Daily)'!V155</f>
        <v/>
      </c>
      <c r="C43" s="710">
        <f>'Arsenic (Daily)'!W155</f>
        <v/>
      </c>
      <c r="D43" s="710">
        <f>'Arsenic (Daily)'!X155</f>
        <v/>
      </c>
      <c r="E43" s="711">
        <f>'Arsenic (Daily)'!Y155</f>
        <v/>
      </c>
      <c r="F43" s="724">
        <f>'Arsenic (Daily)'!V156</f>
        <v/>
      </c>
      <c r="G43" s="710">
        <f>'Arsenic (Daily)'!W156</f>
        <v/>
      </c>
      <c r="H43" s="710">
        <f>'Arsenic (Daily)'!X156</f>
        <v/>
      </c>
      <c r="I43" s="711">
        <f>'Arsenic (Daily)'!Y156</f>
        <v/>
      </c>
      <c r="J43" s="708">
        <f>AVERAGE(B43:E43)</f>
        <v/>
      </c>
      <c r="K43" s="96">
        <f>(J43-$B$54)/$B$54</f>
        <v/>
      </c>
    </row>
    <row r="44" ht="17.45" customHeight="1">
      <c r="A44" s="69" t="inlineStr">
        <is>
          <t>June</t>
        </is>
      </c>
      <c r="B44" s="709">
        <f>'Arsenic (Daily)'!V186</f>
        <v/>
      </c>
      <c r="C44" s="710">
        <f>'Arsenic (Daily)'!W186</f>
        <v/>
      </c>
      <c r="D44" s="710">
        <f>'Arsenic (Daily)'!X186</f>
        <v/>
      </c>
      <c r="E44" s="711">
        <f>'Arsenic (Daily)'!Y186</f>
        <v/>
      </c>
      <c r="F44" s="724">
        <f>'Arsenic (Daily)'!V187</f>
        <v/>
      </c>
      <c r="G44" s="710">
        <f>'Arsenic (Daily)'!W187</f>
        <v/>
      </c>
      <c r="H44" s="710">
        <f>'Arsenic (Daily)'!X187</f>
        <v/>
      </c>
      <c r="I44" s="711">
        <f>'Arsenic (Daily)'!Y187</f>
        <v/>
      </c>
      <c r="J44" s="708">
        <f>AVERAGE(B44:E44)</f>
        <v/>
      </c>
      <c r="K44" s="96">
        <f>(J44-$B$54)/$B$54</f>
        <v/>
      </c>
    </row>
    <row r="45" ht="17.45" customHeight="1">
      <c r="A45" s="69" t="inlineStr">
        <is>
          <t>July</t>
        </is>
      </c>
      <c r="B45" s="709">
        <f>'Arsenic (Daily)'!V216</f>
        <v/>
      </c>
      <c r="C45" s="710">
        <f>'Arsenic (Daily)'!W216</f>
        <v/>
      </c>
      <c r="D45" s="710">
        <f>'Arsenic (Daily)'!X216</f>
        <v/>
      </c>
      <c r="E45" s="711">
        <f>'Arsenic (Daily)'!Y216</f>
        <v/>
      </c>
      <c r="F45" s="724">
        <f>'Arsenic (Daily)'!V217</f>
        <v/>
      </c>
      <c r="G45" s="710">
        <f>'Arsenic (Daily)'!W217</f>
        <v/>
      </c>
      <c r="H45" s="710">
        <f>'Arsenic (Daily)'!X217</f>
        <v/>
      </c>
      <c r="I45" s="711">
        <f>'Arsenic (Daily)'!Y217</f>
        <v/>
      </c>
      <c r="J45" s="708">
        <f>AVERAGE(B45:E45)</f>
        <v/>
      </c>
      <c r="K45" s="96">
        <f>(J45-$B$54)/$B$54</f>
        <v/>
      </c>
    </row>
    <row r="46" ht="17.45" customHeight="1">
      <c r="A46" s="69" t="inlineStr">
        <is>
          <t>August</t>
        </is>
      </c>
      <c r="B46" s="709">
        <f>'Arsenic (Daily)'!V247</f>
        <v/>
      </c>
      <c r="C46" s="710">
        <f>'Arsenic (Daily)'!W247</f>
        <v/>
      </c>
      <c r="D46" s="710">
        <f>'Arsenic (Daily)'!X247</f>
        <v/>
      </c>
      <c r="E46" s="711">
        <f>'Arsenic (Daily)'!Y247</f>
        <v/>
      </c>
      <c r="F46" s="724">
        <f>'Arsenic (Daily)'!V248</f>
        <v/>
      </c>
      <c r="G46" s="710">
        <f>'Arsenic (Daily)'!W248</f>
        <v/>
      </c>
      <c r="H46" s="710">
        <f>'Arsenic (Daily)'!X248</f>
        <v/>
      </c>
      <c r="I46" s="711">
        <f>'Arsenic (Daily)'!Y248</f>
        <v/>
      </c>
      <c r="J46" s="708">
        <f>AVERAGE(B46:E46)</f>
        <v/>
      </c>
      <c r="K46" s="96">
        <f>(J46-$B$54)/$B$54</f>
        <v/>
      </c>
    </row>
    <row r="47" ht="17.45" customHeight="1">
      <c r="A47" s="69" t="inlineStr">
        <is>
          <t>September</t>
        </is>
      </c>
      <c r="B47" s="709">
        <f>'Arsenic (Daily)'!V278</f>
        <v/>
      </c>
      <c r="C47" s="710">
        <f>'Arsenic (Daily)'!W278</f>
        <v/>
      </c>
      <c r="D47" s="710">
        <f>'Arsenic (Daily)'!X278</f>
        <v/>
      </c>
      <c r="E47" s="711">
        <f>'Arsenic (Daily)'!Y278</f>
        <v/>
      </c>
      <c r="F47" s="724">
        <f>'Arsenic (Daily)'!V279</f>
        <v/>
      </c>
      <c r="G47" s="710">
        <f>'Arsenic (Daily)'!W279</f>
        <v/>
      </c>
      <c r="H47" s="710">
        <f>'Arsenic (Daily)'!X279</f>
        <v/>
      </c>
      <c r="I47" s="711">
        <f>'Arsenic (Daily)'!Y279</f>
        <v/>
      </c>
      <c r="J47" s="708">
        <f>AVERAGE(B47:E47)</f>
        <v/>
      </c>
      <c r="K47" s="96">
        <f>(J47-$B$54)/$B$54</f>
        <v/>
      </c>
    </row>
    <row r="48" ht="17.45" customHeight="1">
      <c r="A48" s="69" t="inlineStr">
        <is>
          <t>October</t>
        </is>
      </c>
      <c r="B48" s="709">
        <f>'Arsenic (Daily)'!V308</f>
        <v/>
      </c>
      <c r="C48" s="710">
        <f>'Arsenic (Daily)'!W308</f>
        <v/>
      </c>
      <c r="D48" s="710">
        <f>'Arsenic (Daily)'!X308</f>
        <v/>
      </c>
      <c r="E48" s="711">
        <f>'Arsenic (Daily)'!Y308</f>
        <v/>
      </c>
      <c r="F48" s="724">
        <f>'Arsenic (Daily)'!V309</f>
        <v/>
      </c>
      <c r="G48" s="710">
        <f>'Arsenic (Daily)'!W309</f>
        <v/>
      </c>
      <c r="H48" s="710">
        <f>'Arsenic (Daily)'!X309</f>
        <v/>
      </c>
      <c r="I48" s="711">
        <f>'Arsenic (Daily)'!Y309</f>
        <v/>
      </c>
      <c r="J48" s="708">
        <f>AVERAGE(B48:E48)</f>
        <v/>
      </c>
      <c r="K48" s="96">
        <f>(J48-$B$54)/$B$54</f>
        <v/>
      </c>
    </row>
    <row r="49" ht="17.45" customHeight="1">
      <c r="A49" s="69" t="inlineStr">
        <is>
          <t>November</t>
        </is>
      </c>
      <c r="B49" s="709">
        <f>'Arsenic (Daily)'!V339</f>
        <v/>
      </c>
      <c r="C49" s="710">
        <f>'Arsenic (Daily)'!W339</f>
        <v/>
      </c>
      <c r="D49" s="710">
        <f>'Arsenic (Daily)'!X339</f>
        <v/>
      </c>
      <c r="E49" s="711">
        <f>'Arsenic (Daily)'!Y339</f>
        <v/>
      </c>
      <c r="F49" s="185">
        <f>'Arsenic (Daily)'!V340</f>
        <v/>
      </c>
      <c r="G49" s="75">
        <f>'Arsenic (Daily)'!W340</f>
        <v/>
      </c>
      <c r="H49" s="75">
        <f>'Arsenic (Daily)'!X340</f>
        <v/>
      </c>
      <c r="I49" s="76">
        <f>'Arsenic (Daily)'!Y340</f>
        <v/>
      </c>
      <c r="J49" s="708">
        <f>AVERAGE(B49:E49)</f>
        <v/>
      </c>
      <c r="K49" s="96">
        <f>(J49-$B$54)/$B$54</f>
        <v/>
      </c>
    </row>
    <row r="50" ht="17.45" customHeight="1" thickBot="1">
      <c r="A50" s="69" t="inlineStr">
        <is>
          <t>December</t>
        </is>
      </c>
      <c r="B50" s="712">
        <f>'Arsenic (Daily)'!V369</f>
        <v/>
      </c>
      <c r="C50" s="713">
        <f>'Arsenic (Daily)'!W369</f>
        <v/>
      </c>
      <c r="D50" s="713">
        <f>'Arsenic (Daily)'!X369</f>
        <v/>
      </c>
      <c r="E50" s="714">
        <f>'Arsenic (Daily)'!Y369</f>
        <v/>
      </c>
      <c r="F50" s="186">
        <f>'Arsenic (Daily)'!V370</f>
        <v/>
      </c>
      <c r="G50" s="78">
        <f>'Arsenic (Daily)'!W370</f>
        <v/>
      </c>
      <c r="H50" s="78">
        <f>'Arsenic (Daily)'!X370</f>
        <v/>
      </c>
      <c r="I50" s="79">
        <f>'Arsenic (Daily)'!Y370</f>
        <v/>
      </c>
      <c r="J50" s="708">
        <f>AVERAGE(B50:E50)</f>
        <v/>
      </c>
      <c r="K50" s="96">
        <f>(J50-$B$54)/$B$54</f>
        <v/>
      </c>
    </row>
    <row r="51" ht="17.45" customHeight="1" thickBot="1">
      <c r="A51" s="69" t="n"/>
    </row>
    <row r="52" ht="17.45" customHeight="1" thickBot="1">
      <c r="B52" s="715">
        <f>'Arsenic (Daily)'!V376</f>
        <v/>
      </c>
      <c r="C52" s="716">
        <f>'Arsenic (Daily)'!W376</f>
        <v/>
      </c>
      <c r="D52" s="716">
        <f>'Arsenic (Daily)'!X376</f>
        <v/>
      </c>
      <c r="E52" s="717">
        <f>'Arsenic (Daily)'!Y376</f>
        <v/>
      </c>
      <c r="F52" s="92">
        <f>'Arsenic (Daily)'!V377</f>
        <v/>
      </c>
      <c r="G52" s="93">
        <f>'Arsenic (Daily)'!W377</f>
        <v/>
      </c>
      <c r="H52" s="93">
        <f>'Arsenic (Daily)'!X377</f>
        <v/>
      </c>
      <c r="I52" s="94">
        <f>'Arsenic (Daily)'!Y377</f>
        <v/>
      </c>
    </row>
    <row r="53" ht="17.45" customHeight="1" thickBot="1"/>
    <row r="54" ht="17.45" customHeight="1" thickBot="1">
      <c r="B54" s="719">
        <f>'Arsenic (Daily)'!V379</f>
        <v/>
      </c>
    </row>
    <row r="55" ht="17.45" customHeight="1"/>
    <row r="56" ht="17.45" customHeight="1"/>
    <row r="57" ht="17.45" customHeight="1" thickBot="1">
      <c r="A57" s="725" t="inlineStr">
        <is>
          <t>98th percentile</t>
        </is>
      </c>
      <c r="B57" s="108" t="inlineStr">
        <is>
          <t>Station 1</t>
        </is>
      </c>
      <c r="C57" s="108" t="inlineStr">
        <is>
          <t>Station 2</t>
        </is>
      </c>
      <c r="D57" s="108" t="inlineStr">
        <is>
          <t>Station 4</t>
        </is>
      </c>
      <c r="E57" s="108" t="inlineStr">
        <is>
          <t>Station 5</t>
        </is>
      </c>
      <c r="F57" s="108" t="inlineStr">
        <is>
          <t>ALL Stations</t>
        </is>
      </c>
    </row>
    <row r="58" ht="17.45" customHeight="1" thickBot="1">
      <c r="A58" s="109" t="inlineStr">
        <is>
          <t>Lead (µg/m3)</t>
        </is>
      </c>
      <c r="B58" s="710">
        <f>'Lead (30-Day_Avg)'!BZ6</f>
        <v/>
      </c>
      <c r="C58" s="710">
        <f>'Lead (30-Day_Avg)'!CA6</f>
        <v/>
      </c>
      <c r="D58" s="710">
        <f>'Lead (30-Day_Avg)'!CB6</f>
        <v/>
      </c>
      <c r="E58" s="710">
        <f>'Lead (30-Day_Avg)'!CC6</f>
        <v/>
      </c>
      <c r="F58" s="710">
        <f>'Lead (30-Day_Avg)'!CD6</f>
        <v/>
      </c>
      <c r="G58" s="726" t="n">
        <v>0.075</v>
      </c>
      <c r="H58" s="111">
        <f>(G58-F58)/F58</f>
        <v/>
      </c>
    </row>
    <row r="59" ht="17.45" customHeight="1" thickBot="1">
      <c r="A59" s="109" t="inlineStr">
        <is>
          <t>Arsenic (ng/m3)</t>
        </is>
      </c>
      <c r="B59" s="710">
        <f>'Arsenic (Daily)'!BV6</f>
        <v/>
      </c>
      <c r="C59" s="710">
        <f>'Arsenic (Daily)'!BW6</f>
        <v/>
      </c>
      <c r="D59" s="710">
        <f>'Arsenic (Daily)'!BX6</f>
        <v/>
      </c>
      <c r="E59" s="710">
        <f>'Arsenic (Daily)'!BY6</f>
        <v/>
      </c>
      <c r="F59" s="710">
        <f>'Arsenic (Daily)'!BZ6</f>
        <v/>
      </c>
      <c r="G59" s="726" t="n">
        <v>2.5</v>
      </c>
      <c r="H59" s="111">
        <f>(G59-F59)/F59</f>
        <v/>
      </c>
    </row>
    <row r="60" ht="17.45" customHeight="1"/>
    <row r="61" ht="17.45" customHeight="1"/>
    <row r="62" ht="35.1" customHeight="1" thickBot="1">
      <c r="A62" s="727" t="inlineStr">
        <is>
          <t>98th percentile</t>
        </is>
      </c>
      <c r="B62" s="108" t="inlineStr">
        <is>
          <t>Station 1</t>
        </is>
      </c>
      <c r="C62" s="108" t="inlineStr">
        <is>
          <t>Station 2</t>
        </is>
      </c>
      <c r="D62" s="108" t="inlineStr">
        <is>
          <t>Station 4</t>
        </is>
      </c>
      <c r="E62" s="108" t="inlineStr">
        <is>
          <t>Station 5</t>
        </is>
      </c>
      <c r="F62" s="108" t="inlineStr">
        <is>
          <t>ALL Stations</t>
        </is>
      </c>
      <c r="G62" s="113" t="inlineStr">
        <is>
          <t>Proposed Limit</t>
        </is>
      </c>
    </row>
    <row r="63" ht="17.45" customHeight="1" thickBot="1">
      <c r="A63" s="109" t="inlineStr">
        <is>
          <t>Lead (µg/m3)</t>
        </is>
      </c>
      <c r="B63" s="728" t="n">
        <v>0.06355399999999996</v>
      </c>
      <c r="C63" s="728" t="n">
        <v>0.06016199999999998</v>
      </c>
      <c r="D63" s="728" t="n">
        <v>0.0664</v>
      </c>
      <c r="E63" s="728" t="n">
        <v>0.0646</v>
      </c>
      <c r="F63" s="728" t="n">
        <v>0.06434799999999996</v>
      </c>
      <c r="G63" s="726" t="n">
        <v>0.075</v>
      </c>
    </row>
    <row r="64" ht="17.45" customHeight="1" thickBot="1">
      <c r="A64" s="109" t="inlineStr">
        <is>
          <t>Arsenic (ng/m3)</t>
        </is>
      </c>
      <c r="B64" s="728" t="n">
        <v>2.045459999999999</v>
      </c>
      <c r="C64" s="728" t="n">
        <v>2.023839999999999</v>
      </c>
      <c r="D64" s="728" t="n">
        <v>1.749</v>
      </c>
      <c r="E64" s="728" t="n">
        <v>1.858</v>
      </c>
      <c r="F64" s="728" t="n">
        <v>1.932819999999999</v>
      </c>
      <c r="G64" s="726" t="n">
        <v>2.5</v>
      </c>
    </row>
    <row r="65" ht="17.45" customHeight="1"/>
    <row r="66" ht="17.45" customHeight="1"/>
    <row r="67" ht="17.45" customHeight="1"/>
  </sheetData>
  <mergeCells count="4">
    <mergeCell ref="G16:H16"/>
    <mergeCell ref="C37:D37"/>
    <mergeCell ref="C16:D16"/>
    <mergeCell ref="G37:H3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topLeftCell="A22" workbookViewId="0">
      <selection activeCell="A61" sqref="A61"/>
    </sheetView>
  </sheetViews>
  <sheetFormatPr baseColWidth="8" defaultColWidth="9.140625" defaultRowHeight="15"/>
  <cols>
    <col width="20.7109375" customWidth="1" style="24" min="1" max="1"/>
    <col width="12.7109375" customWidth="1" style="24" min="2" max="10"/>
    <col width="9.140625" customWidth="1" style="24" min="11" max="16384"/>
  </cols>
  <sheetData>
    <row r="1" ht="17.45" customHeight="1">
      <c r="A1" s="37" t="inlineStr">
        <is>
          <t>Weekend / Weekday Ambient Monitor Results</t>
        </is>
      </c>
      <c r="B1" s="38" t="n"/>
      <c r="C1" s="38" t="n"/>
      <c r="D1" s="38" t="n"/>
      <c r="E1" s="38" t="n"/>
      <c r="F1" s="38" t="n"/>
      <c r="G1" s="38" t="n"/>
    </row>
    <row r="2" ht="17.45" customHeight="1">
      <c r="A2" s="38" t="n"/>
      <c r="B2" s="38" t="n"/>
      <c r="C2" s="38" t="n"/>
      <c r="D2" s="38" t="n"/>
      <c r="E2" s="38" t="n"/>
      <c r="F2" s="38" t="n"/>
      <c r="G2" s="38" t="n"/>
    </row>
    <row r="3" ht="17.45" customHeight="1" thickBot="1">
      <c r="A3" s="38" t="n"/>
      <c r="B3" s="38" t="n"/>
      <c r="C3" s="38" t="n"/>
      <c r="D3" s="38" t="n"/>
      <c r="E3" s="38" t="n"/>
      <c r="F3" s="38" t="n"/>
      <c r="G3" s="38" t="n"/>
    </row>
    <row r="4" ht="20.1" customHeight="1" thickBot="1">
      <c r="A4" s="38" t="n"/>
      <c r="B4" s="39" t="n"/>
      <c r="C4" s="40" t="inlineStr">
        <is>
          <t>Lead (µg/m3)</t>
        </is>
      </c>
      <c r="D4" s="41" t="n"/>
      <c r="E4" s="39" t="n"/>
      <c r="F4" s="40" t="inlineStr">
        <is>
          <t>Arsenic (ng/m3)</t>
        </is>
      </c>
      <c r="G4" s="41" t="n"/>
    </row>
    <row r="5" ht="20.1" customHeight="1">
      <c r="A5" s="42" t="inlineStr">
        <is>
          <t>Parameter</t>
        </is>
      </c>
      <c r="B5" s="43" t="inlineStr">
        <is>
          <t>WeekEND</t>
        </is>
      </c>
      <c r="C5" s="44" t="inlineStr">
        <is>
          <t>WeekDAY</t>
        </is>
      </c>
      <c r="D5" s="45" t="inlineStr">
        <is>
          <t>% WD Diff</t>
        </is>
      </c>
      <c r="E5" s="43" t="inlineStr">
        <is>
          <t>WeekEND</t>
        </is>
      </c>
      <c r="F5" s="44" t="inlineStr">
        <is>
          <t>WeekDAY</t>
        </is>
      </c>
      <c r="G5" s="45" t="inlineStr">
        <is>
          <t>% WD Diff</t>
        </is>
      </c>
    </row>
    <row r="6" ht="20.1" customHeight="1">
      <c r="A6" s="29" t="inlineStr">
        <is>
          <t>Maximum:</t>
        </is>
      </c>
      <c r="B6" s="696">
        <f>'Lead (30-Day_Avg)'!Z5</f>
        <v/>
      </c>
      <c r="C6" s="697">
        <f>'Lead (30-Day_Avg)'!AA5</f>
        <v/>
      </c>
      <c r="D6" s="28">
        <f>(C6-B6)/B6</f>
        <v/>
      </c>
      <c r="E6" s="696">
        <f>'Arsenic (Daily)'!V5</f>
        <v/>
      </c>
      <c r="F6" s="697">
        <f>'Arsenic (Daily)'!W5</f>
        <v/>
      </c>
      <c r="G6" s="28">
        <f>(F6-E6)/E6</f>
        <v/>
      </c>
    </row>
    <row r="7" ht="20.1" customHeight="1">
      <c r="A7" s="698" t="inlineStr">
        <is>
          <t>90th percentile:</t>
        </is>
      </c>
      <c r="B7" s="696">
        <f>'Lead (30-Day_Avg)'!Z6</f>
        <v/>
      </c>
      <c r="C7" s="699">
        <f>'Lead (30-Day_Avg)'!AA6</f>
        <v/>
      </c>
      <c r="D7" s="28">
        <f>(C7-B7)/B7</f>
        <v/>
      </c>
      <c r="E7" s="696">
        <f>'Arsenic (Daily)'!V6</f>
        <v/>
      </c>
      <c r="F7" s="699">
        <f>'Arsenic (Daily)'!W6</f>
        <v/>
      </c>
      <c r="G7" s="28">
        <f>(F7-E7)/E7</f>
        <v/>
      </c>
    </row>
    <row r="8" ht="20.1" customHeight="1">
      <c r="A8" s="698" t="inlineStr">
        <is>
          <t>75th percentile:</t>
        </is>
      </c>
      <c r="B8" s="696">
        <f>'Lead (30-Day_Avg)'!Z7</f>
        <v/>
      </c>
      <c r="C8" s="699">
        <f>'Lead (30-Day_Avg)'!AA7</f>
        <v/>
      </c>
      <c r="D8" s="28">
        <f>(C8-B8)/B8</f>
        <v/>
      </c>
      <c r="E8" s="696">
        <f>'Arsenic (Daily)'!V7</f>
        <v/>
      </c>
      <c r="F8" s="699">
        <f>'Arsenic (Daily)'!W7</f>
        <v/>
      </c>
      <c r="G8" s="28">
        <f>(F8-E8)/E8</f>
        <v/>
      </c>
    </row>
    <row r="9" ht="20.1" customHeight="1" thickBot="1">
      <c r="A9" s="700" t="inlineStr">
        <is>
          <t>Average:</t>
        </is>
      </c>
      <c r="B9" s="701">
        <f>'Lead (30-Day_Avg)'!Z8</f>
        <v/>
      </c>
      <c r="C9" s="702">
        <f>'Lead (30-Day_Avg)'!AA8</f>
        <v/>
      </c>
      <c r="D9" s="34">
        <f>(C9-B9)/B9</f>
        <v/>
      </c>
      <c r="E9" s="701">
        <f>'Arsenic (Daily)'!V8</f>
        <v/>
      </c>
      <c r="F9" s="702">
        <f>'Arsenic (Daily)'!W8</f>
        <v/>
      </c>
      <c r="G9" s="34">
        <f>(F9-E9)/E9</f>
        <v/>
      </c>
    </row>
    <row r="10" ht="17.45" customHeight="1"/>
    <row r="11" ht="17.45" customHeight="1">
      <c r="A11" s="703" t="n"/>
    </row>
    <row r="12" ht="17.45" customHeight="1">
      <c r="A12" s="36" t="inlineStr">
        <is>
          <t>Excluding extraordinary events (looking at "normal" operations only).</t>
        </is>
      </c>
    </row>
    <row r="13" ht="17.45" customHeight="1"/>
    <row r="14" ht="17.45" customHeight="1"/>
    <row r="15" ht="17.45" customHeight="1" thickBot="1">
      <c r="A15" s="97" t="inlineStr">
        <is>
          <t>LEAD</t>
        </is>
      </c>
    </row>
    <row r="16" ht="17.45" customHeight="1">
      <c r="B16" s="138" t="n"/>
      <c r="C16" s="686" t="inlineStr">
        <is>
          <t>Averages</t>
        </is>
      </c>
      <c r="D16" s="704" t="n"/>
      <c r="E16" s="139" t="n"/>
      <c r="F16" s="138" t="n"/>
      <c r="G16" s="686" t="inlineStr">
        <is>
          <t>Maximum</t>
        </is>
      </c>
      <c r="H16" s="704" t="n"/>
      <c r="I16" s="139" t="n"/>
    </row>
    <row r="17" ht="17.45" customHeight="1" thickBot="1">
      <c r="A17" s="70" t="inlineStr">
        <is>
          <t>Month</t>
        </is>
      </c>
      <c r="B17" s="118" t="inlineStr">
        <is>
          <t>Station 1</t>
        </is>
      </c>
      <c r="C17" s="119" t="inlineStr">
        <is>
          <t>Station 2</t>
        </is>
      </c>
      <c r="D17" s="119" t="inlineStr">
        <is>
          <t>Station 4</t>
        </is>
      </c>
      <c r="E17" s="120" t="inlineStr">
        <is>
          <t>Station 5</t>
        </is>
      </c>
      <c r="F17" s="118" t="inlineStr">
        <is>
          <t>Station 1</t>
        </is>
      </c>
      <c r="G17" s="119" t="inlineStr">
        <is>
          <t>Station 2</t>
        </is>
      </c>
      <c r="H17" s="119" t="inlineStr">
        <is>
          <t>Station 4</t>
        </is>
      </c>
      <c r="I17" s="120" t="inlineStr">
        <is>
          <t>Station 5</t>
        </is>
      </c>
    </row>
    <row r="18" ht="17.45" customHeight="1">
      <c r="A18" s="69" t="inlineStr">
        <is>
          <t>January</t>
        </is>
      </c>
      <c r="B18" s="705">
        <f>'Lead (30-Day_Avg)'!AA400</f>
        <v/>
      </c>
      <c r="C18" s="706">
        <f>'Lead (30-Day_Avg)'!AB400</f>
        <v/>
      </c>
      <c r="D18" s="706">
        <f>'Lead (30-Day_Avg)'!AC400</f>
        <v/>
      </c>
      <c r="E18" s="707">
        <f>'Lead (30-Day_Avg)'!AD400</f>
        <v/>
      </c>
      <c r="F18" s="705">
        <f>'Lead (30-Day_Avg)'!AA401</f>
        <v/>
      </c>
      <c r="G18" s="706">
        <f>'Lead (30-Day_Avg)'!AB401</f>
        <v/>
      </c>
      <c r="H18" s="706">
        <f>'Lead (30-Day_Avg)'!AC401</f>
        <v/>
      </c>
      <c r="I18" s="707">
        <f>'Lead (30-Day_Avg)'!AD401</f>
        <v/>
      </c>
      <c r="J18" s="708">
        <f>AVERAGE(B18:E18)</f>
        <v/>
      </c>
      <c r="K18" s="96">
        <f>(J18-$B$33)/$B$33</f>
        <v/>
      </c>
    </row>
    <row r="19" ht="17.45" customHeight="1">
      <c r="A19" s="69" t="inlineStr">
        <is>
          <t>February</t>
        </is>
      </c>
      <c r="B19" s="709">
        <f>'Lead (30-Day_Avg)'!AA428</f>
        <v/>
      </c>
      <c r="C19" s="710">
        <f>'Lead (30-Day_Avg)'!AB428</f>
        <v/>
      </c>
      <c r="D19" s="710">
        <f>'Lead (30-Day_Avg)'!AC428</f>
        <v/>
      </c>
      <c r="E19" s="711">
        <f>'Lead (30-Day_Avg)'!AD428</f>
        <v/>
      </c>
      <c r="F19" s="709">
        <f>'Lead (30-Day_Avg)'!AA429</f>
        <v/>
      </c>
      <c r="G19" s="710">
        <f>'Lead (30-Day_Avg)'!AB429</f>
        <v/>
      </c>
      <c r="H19" s="710">
        <f>'Lead (30-Day_Avg)'!AC429</f>
        <v/>
      </c>
      <c r="I19" s="711">
        <f>'Lead (30-Day_Avg)'!AD429</f>
        <v/>
      </c>
      <c r="J19" s="708">
        <f>AVERAGE(B19:E19)</f>
        <v/>
      </c>
      <c r="K19" s="96">
        <f>(J19-$B$33)/$B$33</f>
        <v/>
      </c>
    </row>
    <row r="20" ht="17.45" customHeight="1">
      <c r="A20" s="69" t="inlineStr">
        <is>
          <t>March</t>
        </is>
      </c>
      <c r="B20" s="709">
        <f>'Lead (30-Day_Avg)'!AA459</f>
        <v/>
      </c>
      <c r="C20" s="710">
        <f>'Lead (30-Day_Avg)'!AB459</f>
        <v/>
      </c>
      <c r="D20" s="710">
        <f>'Lead (30-Day_Avg)'!AC459</f>
        <v/>
      </c>
      <c r="E20" s="711">
        <f>'Lead (30-Day_Avg)'!AD459</f>
        <v/>
      </c>
      <c r="F20" s="709">
        <f>'Lead (30-Day_Avg)'!AA460</f>
        <v/>
      </c>
      <c r="G20" s="710">
        <f>'Lead (30-Day_Avg)'!AB460</f>
        <v/>
      </c>
      <c r="H20" s="710">
        <f>'Lead (30-Day_Avg)'!AC460</f>
        <v/>
      </c>
      <c r="I20" s="711">
        <f>'Lead (30-Day_Avg)'!AD460</f>
        <v/>
      </c>
      <c r="J20" s="708">
        <f>AVERAGE(B20:E20)</f>
        <v/>
      </c>
      <c r="K20" s="96">
        <f>(J20-$B$33)/$B$33</f>
        <v/>
      </c>
    </row>
    <row r="21" ht="17.45" customHeight="1">
      <c r="A21" s="69" t="inlineStr">
        <is>
          <t>April</t>
        </is>
      </c>
      <c r="B21" s="709">
        <f>'Lead (30-Day_Avg)'!AA489</f>
        <v/>
      </c>
      <c r="C21" s="710">
        <f>'Lead (30-Day_Avg)'!AB489</f>
        <v/>
      </c>
      <c r="D21" s="710">
        <f>'Lead (30-Day_Avg)'!AC489</f>
        <v/>
      </c>
      <c r="E21" s="711">
        <f>'Lead (30-Day_Avg)'!AD489</f>
        <v/>
      </c>
      <c r="F21" s="709">
        <f>'Lead (30-Day_Avg)'!AA490</f>
        <v/>
      </c>
      <c r="G21" s="710">
        <f>'Lead (30-Day_Avg)'!AB490</f>
        <v/>
      </c>
      <c r="H21" s="710">
        <f>'Lead (30-Day_Avg)'!AC490</f>
        <v/>
      </c>
      <c r="I21" s="711">
        <f>'Lead (30-Day_Avg)'!AD490</f>
        <v/>
      </c>
      <c r="J21" s="708">
        <f>AVERAGE(B21:E21)</f>
        <v/>
      </c>
      <c r="K21" s="96">
        <f>(J21-$B$33)/$B$33</f>
        <v/>
      </c>
    </row>
    <row r="22" ht="17.45" customHeight="1">
      <c r="A22" s="69" t="inlineStr">
        <is>
          <t>May</t>
        </is>
      </c>
      <c r="B22" s="709">
        <f>'Lead (30-Day_Avg)'!AA520</f>
        <v/>
      </c>
      <c r="C22" s="710">
        <f>'Lead (30-Day_Avg)'!AB520</f>
        <v/>
      </c>
      <c r="D22" s="710">
        <f>'Lead (30-Day_Avg)'!AC520</f>
        <v/>
      </c>
      <c r="E22" s="711">
        <f>'Lead (30-Day_Avg)'!AD520</f>
        <v/>
      </c>
      <c r="F22" s="709">
        <f>'Lead (30-Day_Avg)'!AA521</f>
        <v/>
      </c>
      <c r="G22" s="710">
        <f>'Lead (30-Day_Avg)'!AB521</f>
        <v/>
      </c>
      <c r="H22" s="710">
        <f>'Lead (30-Day_Avg)'!AC521</f>
        <v/>
      </c>
      <c r="I22" s="711">
        <f>'Lead (30-Day_Avg)'!AD521</f>
        <v/>
      </c>
      <c r="J22" s="708">
        <f>AVERAGE(B22:E22)</f>
        <v/>
      </c>
      <c r="K22" s="96">
        <f>(J22-$B$33)/$B$33</f>
        <v/>
      </c>
    </row>
    <row r="23" ht="17.45" customHeight="1">
      <c r="A23" s="69" t="inlineStr">
        <is>
          <t>June</t>
        </is>
      </c>
      <c r="B23" s="709">
        <f>'Lead (30-Day_Avg)'!AA550</f>
        <v/>
      </c>
      <c r="C23" s="710">
        <f>'Lead (30-Day_Avg)'!AB550</f>
        <v/>
      </c>
      <c r="D23" s="710">
        <f>'Lead (30-Day_Avg)'!AC550</f>
        <v/>
      </c>
      <c r="E23" s="711">
        <f>'Lead (30-Day_Avg)'!AD550</f>
        <v/>
      </c>
      <c r="F23" s="709">
        <f>'Lead (30-Day_Avg)'!AA551</f>
        <v/>
      </c>
      <c r="G23" s="710">
        <f>'Lead (30-Day_Avg)'!AB551</f>
        <v/>
      </c>
      <c r="H23" s="710">
        <f>'Lead (30-Day_Avg)'!AC551</f>
        <v/>
      </c>
      <c r="I23" s="711">
        <f>'Lead (30-Day_Avg)'!AD551</f>
        <v/>
      </c>
      <c r="J23" s="708">
        <f>AVERAGE(B23:E23)</f>
        <v/>
      </c>
      <c r="K23" s="96">
        <f>(J23-$B$33)/$B$33</f>
        <v/>
      </c>
    </row>
    <row r="24" ht="17.45" customHeight="1">
      <c r="A24" s="69" t="inlineStr">
        <is>
          <t>July</t>
        </is>
      </c>
      <c r="B24" s="709">
        <f>'Lead (30-Day_Avg)'!AA581</f>
        <v/>
      </c>
      <c r="C24" s="710">
        <f>'Lead (30-Day_Avg)'!AB581</f>
        <v/>
      </c>
      <c r="D24" s="710">
        <f>'Lead (30-Day_Avg)'!AC581</f>
        <v/>
      </c>
      <c r="E24" s="711">
        <f>'Lead (30-Day_Avg)'!AD581</f>
        <v/>
      </c>
      <c r="F24" s="709">
        <f>'Lead (30-Day_Avg)'!AA582</f>
        <v/>
      </c>
      <c r="G24" s="710">
        <f>'Lead (30-Day_Avg)'!AB582</f>
        <v/>
      </c>
      <c r="H24" s="710">
        <f>'Lead (30-Day_Avg)'!AC582</f>
        <v/>
      </c>
      <c r="I24" s="711">
        <f>'Lead (30-Day_Avg)'!AD582</f>
        <v/>
      </c>
      <c r="J24" s="708">
        <f>AVERAGE(B24:E24)</f>
        <v/>
      </c>
      <c r="K24" s="96">
        <f>(J24-$B$33)/$B$33</f>
        <v/>
      </c>
    </row>
    <row r="25" ht="17.45" customHeight="1">
      <c r="A25" s="69" t="inlineStr">
        <is>
          <t>August</t>
        </is>
      </c>
      <c r="B25" s="709">
        <f>'Lead (30-Day_Avg)'!AA612</f>
        <v/>
      </c>
      <c r="C25" s="710">
        <f>'Lead (30-Day_Avg)'!AB612</f>
        <v/>
      </c>
      <c r="D25" s="710">
        <f>'Lead (30-Day_Avg)'!AC612</f>
        <v/>
      </c>
      <c r="E25" s="711">
        <f>'Lead (30-Day_Avg)'!AD612</f>
        <v/>
      </c>
      <c r="F25" s="709">
        <f>'Lead (30-Day_Avg)'!AA613</f>
        <v/>
      </c>
      <c r="G25" s="710">
        <f>'Lead (30-Day_Avg)'!AB613</f>
        <v/>
      </c>
      <c r="H25" s="710">
        <f>'Lead (30-Day_Avg)'!AC613</f>
        <v/>
      </c>
      <c r="I25" s="711">
        <f>'Lead (30-Day_Avg)'!AD613</f>
        <v/>
      </c>
      <c r="J25" s="708">
        <f>AVERAGE(B25:E25)</f>
        <v/>
      </c>
      <c r="K25" s="96">
        <f>(J25-$B$33)/$B$33</f>
        <v/>
      </c>
    </row>
    <row r="26" ht="17.45" customHeight="1">
      <c r="A26" s="69" t="inlineStr">
        <is>
          <t>September</t>
        </is>
      </c>
      <c r="B26" s="709">
        <f>'Lead (30-Day_Avg)'!AA642</f>
        <v/>
      </c>
      <c r="C26" s="710">
        <f>'Lead (30-Day_Avg)'!AB642</f>
        <v/>
      </c>
      <c r="D26" s="710">
        <f>'Lead (30-Day_Avg)'!AC642</f>
        <v/>
      </c>
      <c r="E26" s="711">
        <f>'Lead (30-Day_Avg)'!AD642</f>
        <v/>
      </c>
      <c r="F26" s="709">
        <f>'Lead (30-Day_Avg)'!AA643</f>
        <v/>
      </c>
      <c r="G26" s="710">
        <f>'Lead (30-Day_Avg)'!AB643</f>
        <v/>
      </c>
      <c r="H26" s="710">
        <f>'Lead (30-Day_Avg)'!AC643</f>
        <v/>
      </c>
      <c r="I26" s="711">
        <f>'Lead (30-Day_Avg)'!AD643</f>
        <v/>
      </c>
      <c r="J26" s="708">
        <f>AVERAGE(B26:E26)</f>
        <v/>
      </c>
      <c r="K26" s="96">
        <f>(J26-$B$33)/$B$33</f>
        <v/>
      </c>
    </row>
    <row r="27" ht="17.45" customHeight="1">
      <c r="A27" s="69" t="inlineStr">
        <is>
          <t>October</t>
        </is>
      </c>
      <c r="B27" s="709">
        <f>'Lead (30-Day_Avg)'!AA673</f>
        <v/>
      </c>
      <c r="C27" s="710">
        <f>'Lead (30-Day_Avg)'!AB673</f>
        <v/>
      </c>
      <c r="D27" s="710">
        <f>'Lead (30-Day_Avg)'!AC673</f>
        <v/>
      </c>
      <c r="E27" s="711">
        <f>'Lead (30-Day_Avg)'!AD673</f>
        <v/>
      </c>
      <c r="F27" s="709">
        <f>'Lead (30-Day_Avg)'!AA674</f>
        <v/>
      </c>
      <c r="G27" s="710">
        <f>'Lead (30-Day_Avg)'!AB674</f>
        <v/>
      </c>
      <c r="H27" s="710">
        <f>'Lead (30-Day_Avg)'!AC674</f>
        <v/>
      </c>
      <c r="I27" s="711">
        <f>'Lead (30-Day_Avg)'!AD674</f>
        <v/>
      </c>
      <c r="J27" s="708">
        <f>AVERAGE(B27:E27)</f>
        <v/>
      </c>
      <c r="K27" s="96">
        <f>(J27-$B$33)/$B$33</f>
        <v/>
      </c>
    </row>
    <row r="28" ht="17.45" customHeight="1">
      <c r="A28" s="69" t="inlineStr">
        <is>
          <t>November</t>
        </is>
      </c>
      <c r="B28" s="709">
        <f>'Lead (30-Day_Avg)'!AA703</f>
        <v/>
      </c>
      <c r="C28" s="710">
        <f>'Lead (30-Day_Avg)'!AB703</f>
        <v/>
      </c>
      <c r="D28" s="710">
        <f>'Lead (30-Day_Avg)'!AC703</f>
        <v/>
      </c>
      <c r="E28" s="711">
        <f>'Lead (30-Day_Avg)'!AD703</f>
        <v/>
      </c>
      <c r="F28" s="74">
        <f>'Lead (30-Day_Avg)'!AA704</f>
        <v/>
      </c>
      <c r="G28" s="710">
        <f>'Lead (30-Day_Avg)'!AB704</f>
        <v/>
      </c>
      <c r="H28" s="710">
        <f>'Lead (30-Day_Avg)'!AC704</f>
        <v/>
      </c>
      <c r="I28" s="711">
        <f>'Lead (30-Day_Avg)'!AD704</f>
        <v/>
      </c>
      <c r="J28" s="708">
        <f>AVERAGE(B28:E28)</f>
        <v/>
      </c>
      <c r="K28" s="96">
        <f>(J28-$B$33)/$B$33</f>
        <v/>
      </c>
    </row>
    <row r="29" ht="17.45" customHeight="1" thickBot="1">
      <c r="A29" s="69" t="inlineStr">
        <is>
          <t>December</t>
        </is>
      </c>
      <c r="B29" s="712">
        <f>'Lead (30-Day_Avg)'!AA734</f>
        <v/>
      </c>
      <c r="C29" s="713">
        <f>'Lead (30-Day_Avg)'!AB734</f>
        <v/>
      </c>
      <c r="D29" s="713">
        <f>'Lead (30-Day_Avg)'!AC734</f>
        <v/>
      </c>
      <c r="E29" s="714">
        <f>'Lead (30-Day_Avg)'!AD734</f>
        <v/>
      </c>
      <c r="F29" s="712">
        <f>'Lead (30-Day_Avg)'!AA735</f>
        <v/>
      </c>
      <c r="G29" s="713">
        <f>'Lead (30-Day_Avg)'!AB735</f>
        <v/>
      </c>
      <c r="H29" s="713">
        <f>'Lead (30-Day_Avg)'!AC735</f>
        <v/>
      </c>
      <c r="I29" s="714">
        <f>'Lead (30-Day_Avg)'!AD735</f>
        <v/>
      </c>
      <c r="J29" s="708">
        <f>AVERAGE(B29:E29)</f>
        <v/>
      </c>
      <c r="K29" s="96">
        <f>(J29-$B$33)/$B$33</f>
        <v/>
      </c>
    </row>
    <row r="30" ht="17.45" customHeight="1" thickBot="1">
      <c r="A30" s="69" t="n"/>
    </row>
    <row r="31" ht="17.45" customHeight="1" thickBot="1">
      <c r="B31" s="715">
        <f>'Lead (30-Day_Avg)'!AA741</f>
        <v/>
      </c>
      <c r="C31" s="716">
        <f>'Lead (30-Day_Avg)'!AB741</f>
        <v/>
      </c>
      <c r="D31" s="716">
        <f>'Lead (30-Day_Avg)'!AC741</f>
        <v/>
      </c>
      <c r="E31" s="717">
        <f>'Lead (30-Day_Avg)'!AD741</f>
        <v/>
      </c>
      <c r="F31" s="715">
        <f>'Lead (30-Day_Avg)'!AA742</f>
        <v/>
      </c>
      <c r="G31" s="716">
        <f>'Lead (30-Day_Avg)'!AB742</f>
        <v/>
      </c>
      <c r="H31" s="716">
        <f>'Lead (30-Day_Avg)'!AC742</f>
        <v/>
      </c>
      <c r="I31" s="718">
        <f>'Lead (30-Day_Avg)'!AD742</f>
        <v/>
      </c>
    </row>
    <row r="32" ht="17.45" customHeight="1" thickBot="1"/>
    <row r="33" ht="17.45" customHeight="1" thickBot="1">
      <c r="B33" s="719">
        <f>'Lead (30-Day_Avg)'!AA744</f>
        <v/>
      </c>
    </row>
    <row r="34" ht="17.45" customHeight="1"/>
    <row r="35" ht="17.45" customHeight="1"/>
    <row r="36" ht="17.45" customHeight="1" thickBot="1">
      <c r="A36" s="97" t="inlineStr">
        <is>
          <t>ARSENIC</t>
        </is>
      </c>
    </row>
    <row r="37" ht="17.45" customHeight="1">
      <c r="B37" s="138" t="n"/>
      <c r="C37" s="686" t="inlineStr">
        <is>
          <t>Averages</t>
        </is>
      </c>
      <c r="D37" s="704" t="n"/>
      <c r="E37" s="139" t="n"/>
      <c r="F37" s="138" t="n"/>
      <c r="G37" s="686" t="inlineStr">
        <is>
          <t>Maximum</t>
        </is>
      </c>
      <c r="H37" s="704" t="n"/>
      <c r="I37" s="139" t="n"/>
    </row>
    <row r="38" ht="17.45" customHeight="1" thickBot="1">
      <c r="A38" s="70" t="inlineStr">
        <is>
          <t>Month</t>
        </is>
      </c>
      <c r="B38" s="71" t="inlineStr">
        <is>
          <t>Station 1</t>
        </is>
      </c>
      <c r="C38" s="72" t="inlineStr">
        <is>
          <t>Station 2</t>
        </is>
      </c>
      <c r="D38" s="72" t="inlineStr">
        <is>
          <t>Station 4</t>
        </is>
      </c>
      <c r="E38" s="73" t="inlineStr">
        <is>
          <t>Station 5</t>
        </is>
      </c>
      <c r="F38" s="71" t="inlineStr">
        <is>
          <t>Station 1</t>
        </is>
      </c>
      <c r="G38" s="72" t="inlineStr">
        <is>
          <t>Station 2</t>
        </is>
      </c>
      <c r="H38" s="72" t="inlineStr">
        <is>
          <t>Station 4</t>
        </is>
      </c>
      <c r="I38" s="73" t="inlineStr">
        <is>
          <t>Station 5</t>
        </is>
      </c>
    </row>
    <row r="39" ht="17.45" customHeight="1">
      <c r="A39" s="69" t="inlineStr">
        <is>
          <t>January</t>
        </is>
      </c>
      <c r="B39" s="705">
        <f>'Arsenic (Daily)'!V400</f>
        <v/>
      </c>
      <c r="C39" s="706">
        <f>'Arsenic (Daily)'!W400</f>
        <v/>
      </c>
      <c r="D39" s="706">
        <f>'Arsenic (Daily)'!X400</f>
        <v/>
      </c>
      <c r="E39" s="707">
        <f>'Arsenic (Daily)'!Y400</f>
        <v/>
      </c>
      <c r="F39" s="705">
        <f>'Arsenic (Daily)'!V401</f>
        <v/>
      </c>
      <c r="G39" s="706">
        <f>'Arsenic (Daily)'!W401</f>
        <v/>
      </c>
      <c r="H39" s="706">
        <f>'Arsenic (Daily)'!X401</f>
        <v/>
      </c>
      <c r="I39" s="707">
        <f>'Arsenic (Daily)'!Y401</f>
        <v/>
      </c>
      <c r="J39" s="708">
        <f>AVERAGE(B39:E39)</f>
        <v/>
      </c>
      <c r="K39" s="96">
        <f>(J39-$B$54)/$B$54</f>
        <v/>
      </c>
    </row>
    <row r="40" ht="17.45" customHeight="1">
      <c r="A40" s="69" t="inlineStr">
        <is>
          <t>February</t>
        </is>
      </c>
      <c r="B40" s="709">
        <f>'Arsenic (Daily)'!V428</f>
        <v/>
      </c>
      <c r="C40" s="710">
        <f>'Arsenic (Daily)'!W428</f>
        <v/>
      </c>
      <c r="D40" s="710">
        <f>'Arsenic (Daily)'!X428</f>
        <v/>
      </c>
      <c r="E40" s="711">
        <f>'Arsenic (Daily)'!Y428</f>
        <v/>
      </c>
      <c r="F40" s="709">
        <f>'Arsenic (Daily)'!V429</f>
        <v/>
      </c>
      <c r="G40" s="710">
        <f>'Arsenic (Daily)'!W429</f>
        <v/>
      </c>
      <c r="H40" s="710">
        <f>'Arsenic (Daily)'!X429</f>
        <v/>
      </c>
      <c r="I40" s="711">
        <f>'Arsenic (Daily)'!Y429</f>
        <v/>
      </c>
      <c r="J40" s="708">
        <f>AVERAGE(B40:E40)</f>
        <v/>
      </c>
      <c r="K40" s="96">
        <f>(J40-$B$54)/$B$54</f>
        <v/>
      </c>
    </row>
    <row r="41" ht="17.45" customHeight="1">
      <c r="A41" s="69" t="inlineStr">
        <is>
          <t>March</t>
        </is>
      </c>
      <c r="B41" s="709">
        <f>'Arsenic (Daily)'!V459</f>
        <v/>
      </c>
      <c r="C41" s="710">
        <f>'Arsenic (Daily)'!W459</f>
        <v/>
      </c>
      <c r="D41" s="710">
        <f>'Arsenic (Daily)'!X459</f>
        <v/>
      </c>
      <c r="E41" s="711">
        <f>'Arsenic (Daily)'!Y459</f>
        <v/>
      </c>
      <c r="F41" s="709">
        <f>'Arsenic (Daily)'!V460</f>
        <v/>
      </c>
      <c r="G41" s="710">
        <f>'Arsenic (Daily)'!W460</f>
        <v/>
      </c>
      <c r="H41" s="710">
        <f>'Arsenic (Daily)'!X460</f>
        <v/>
      </c>
      <c r="I41" s="711">
        <f>'Arsenic (Daily)'!Y460</f>
        <v/>
      </c>
      <c r="J41" s="708">
        <f>AVERAGE(B41:E41)</f>
        <v/>
      </c>
      <c r="K41" s="96">
        <f>(J41-$B$54)/$B$54</f>
        <v/>
      </c>
    </row>
    <row r="42" ht="17.45" customHeight="1">
      <c r="A42" s="69" t="inlineStr">
        <is>
          <t>April</t>
        </is>
      </c>
      <c r="B42" s="709">
        <f>'Arsenic (Daily)'!V490</f>
        <v/>
      </c>
      <c r="C42" s="710">
        <f>'Arsenic (Daily)'!W490</f>
        <v/>
      </c>
      <c r="D42" s="710">
        <f>'Arsenic (Daily)'!X490</f>
        <v/>
      </c>
      <c r="E42" s="711">
        <f>'Arsenic (Daily)'!Y490</f>
        <v/>
      </c>
      <c r="F42" s="709">
        <f>'Arsenic (Daily)'!V491</f>
        <v/>
      </c>
      <c r="G42" s="710">
        <f>'Arsenic (Daily)'!W491</f>
        <v/>
      </c>
      <c r="H42" s="729">
        <f>'Arsenic (Daily)'!X491</f>
        <v/>
      </c>
      <c r="I42" s="711">
        <f>'Arsenic (Daily)'!Y491</f>
        <v/>
      </c>
      <c r="J42" s="708">
        <f>AVERAGE(B42:E42)</f>
        <v/>
      </c>
      <c r="K42" s="96">
        <f>(J42-$B$54)/$B$54</f>
        <v/>
      </c>
    </row>
    <row r="43" ht="17.45" customHeight="1">
      <c r="A43" s="69" t="inlineStr">
        <is>
          <t>May</t>
        </is>
      </c>
      <c r="B43" s="709">
        <f>'Arsenic (Daily)'!V520</f>
        <v/>
      </c>
      <c r="C43" s="710">
        <f>'Arsenic (Daily)'!W520</f>
        <v/>
      </c>
      <c r="D43" s="710">
        <f>'Arsenic (Daily)'!X520</f>
        <v/>
      </c>
      <c r="E43" s="711">
        <f>'Arsenic (Daily)'!Y520</f>
        <v/>
      </c>
      <c r="F43" s="709">
        <f>'Arsenic (Daily)'!V521</f>
        <v/>
      </c>
      <c r="G43" s="710">
        <f>'Arsenic (Daily)'!W521</f>
        <v/>
      </c>
      <c r="H43" s="710">
        <f>'Arsenic (Daily)'!X521</f>
        <v/>
      </c>
      <c r="I43" s="711">
        <f>'Arsenic (Daily)'!Y521</f>
        <v/>
      </c>
      <c r="J43" s="708">
        <f>AVERAGE(B43:E43)</f>
        <v/>
      </c>
      <c r="K43" s="96">
        <f>(J43-$B$54)/$B$54</f>
        <v/>
      </c>
    </row>
    <row r="44" ht="17.45" customHeight="1">
      <c r="A44" s="69" t="inlineStr">
        <is>
          <t>June</t>
        </is>
      </c>
      <c r="B44" s="709">
        <f>'Arsenic (Daily)'!V551</f>
        <v/>
      </c>
      <c r="C44" s="710">
        <f>'Arsenic (Daily)'!W551</f>
        <v/>
      </c>
      <c r="D44" s="710">
        <f>'Arsenic (Daily)'!X551</f>
        <v/>
      </c>
      <c r="E44" s="711">
        <f>'Arsenic (Daily)'!Y551</f>
        <v/>
      </c>
      <c r="F44" s="709">
        <f>'Arsenic (Daily)'!V552</f>
        <v/>
      </c>
      <c r="G44" s="710">
        <f>'Arsenic (Daily)'!W552</f>
        <v/>
      </c>
      <c r="H44" s="710">
        <f>'Arsenic (Daily)'!X552</f>
        <v/>
      </c>
      <c r="I44" s="711">
        <f>'Arsenic (Daily)'!Y552</f>
        <v/>
      </c>
      <c r="J44" s="708">
        <f>AVERAGE(B44:E44)</f>
        <v/>
      </c>
      <c r="K44" s="96">
        <f>(J44-$B$54)/$B$54</f>
        <v/>
      </c>
    </row>
    <row r="45" ht="17.45" customHeight="1">
      <c r="A45" s="69" t="inlineStr">
        <is>
          <t>July</t>
        </is>
      </c>
      <c r="B45" s="709">
        <f>'Arsenic (Daily)'!V581</f>
        <v/>
      </c>
      <c r="C45" s="710">
        <f>'Arsenic (Daily)'!W581</f>
        <v/>
      </c>
      <c r="D45" s="710">
        <f>'Arsenic (Daily)'!X581</f>
        <v/>
      </c>
      <c r="E45" s="711">
        <f>'Arsenic (Daily)'!Y581</f>
        <v/>
      </c>
      <c r="F45" s="709">
        <f>'Arsenic (Daily)'!V582</f>
        <v/>
      </c>
      <c r="G45" s="710">
        <f>'Arsenic (Daily)'!W582</f>
        <v/>
      </c>
      <c r="H45" s="710">
        <f>'Arsenic (Daily)'!X582</f>
        <v/>
      </c>
      <c r="I45" s="711">
        <f>'Arsenic (Daily)'!Y582</f>
        <v/>
      </c>
      <c r="J45" s="708">
        <f>AVERAGE(B45:E45)</f>
        <v/>
      </c>
      <c r="K45" s="96">
        <f>(J45-$B$54)/$B$54</f>
        <v/>
      </c>
    </row>
    <row r="46" ht="17.45" customHeight="1">
      <c r="A46" s="69" t="inlineStr">
        <is>
          <t>August</t>
        </is>
      </c>
      <c r="B46" s="709">
        <f>'Arsenic (Daily)'!V612</f>
        <v/>
      </c>
      <c r="C46" s="710">
        <f>'Arsenic (Daily)'!W612</f>
        <v/>
      </c>
      <c r="D46" s="710">
        <f>'Arsenic (Daily)'!X612</f>
        <v/>
      </c>
      <c r="E46" s="711">
        <f>'Arsenic (Daily)'!Y612</f>
        <v/>
      </c>
      <c r="F46" s="709">
        <f>'Arsenic (Daily)'!V613</f>
        <v/>
      </c>
      <c r="G46" s="710">
        <f>'Arsenic (Daily)'!W613</f>
        <v/>
      </c>
      <c r="H46" s="710">
        <f>'Arsenic (Daily)'!X613</f>
        <v/>
      </c>
      <c r="I46" s="711">
        <f>'Arsenic (Daily)'!Y613</f>
        <v/>
      </c>
      <c r="J46" s="708">
        <f>AVERAGE(B46:E46)</f>
        <v/>
      </c>
      <c r="K46" s="96">
        <f>(J46-$B$54)/$B$54</f>
        <v/>
      </c>
    </row>
    <row r="47" ht="17.45" customHeight="1">
      <c r="A47" s="69" t="inlineStr">
        <is>
          <t>September</t>
        </is>
      </c>
      <c r="B47" s="709">
        <f>'Arsenic (Daily)'!V643</f>
        <v/>
      </c>
      <c r="C47" s="710">
        <f>'Arsenic (Daily)'!W643</f>
        <v/>
      </c>
      <c r="D47" s="710">
        <f>'Arsenic (Daily)'!X643</f>
        <v/>
      </c>
      <c r="E47" s="711">
        <f>'Arsenic (Daily)'!Y643</f>
        <v/>
      </c>
      <c r="F47" s="709">
        <f>'Arsenic (Daily)'!V644</f>
        <v/>
      </c>
      <c r="G47" s="710">
        <f>'Arsenic (Daily)'!W644</f>
        <v/>
      </c>
      <c r="H47" s="710">
        <f>'Arsenic (Daily)'!X644</f>
        <v/>
      </c>
      <c r="I47" s="711">
        <f>'Arsenic (Daily)'!Y644</f>
        <v/>
      </c>
      <c r="J47" s="708">
        <f>AVERAGE(B47:E47)</f>
        <v/>
      </c>
      <c r="K47" s="96">
        <f>(J47-$B$54)/$B$54</f>
        <v/>
      </c>
    </row>
    <row r="48" ht="17.45" customHeight="1">
      <c r="A48" s="69" t="inlineStr">
        <is>
          <t>October</t>
        </is>
      </c>
      <c r="B48" s="709">
        <f>'Arsenic (Daily)'!V673</f>
        <v/>
      </c>
      <c r="C48" s="710">
        <f>'Arsenic (Daily)'!W673</f>
        <v/>
      </c>
      <c r="D48" s="710">
        <f>'Arsenic (Daily)'!X673</f>
        <v/>
      </c>
      <c r="E48" s="711">
        <f>'Arsenic (Daily)'!Y673</f>
        <v/>
      </c>
      <c r="F48" s="709">
        <f>'Arsenic (Daily)'!V674</f>
        <v/>
      </c>
      <c r="G48" s="710">
        <f>'Arsenic (Daily)'!W674</f>
        <v/>
      </c>
      <c r="H48" s="710">
        <f>'Arsenic (Daily)'!X674</f>
        <v/>
      </c>
      <c r="I48" s="711">
        <f>'Arsenic (Daily)'!Y674</f>
        <v/>
      </c>
      <c r="J48" s="708">
        <f>AVERAGE(B48:E48)</f>
        <v/>
      </c>
      <c r="K48" s="96">
        <f>(J48-$B$54)/$B$54</f>
        <v/>
      </c>
    </row>
    <row r="49" ht="17.45" customHeight="1">
      <c r="A49" s="69" t="inlineStr">
        <is>
          <t>November</t>
        </is>
      </c>
      <c r="B49" s="709">
        <f>'Arsenic (Daily)'!V704</f>
        <v/>
      </c>
      <c r="C49" s="710">
        <f>'Arsenic (Daily)'!W704</f>
        <v/>
      </c>
      <c r="D49" s="710">
        <f>'Arsenic (Daily)'!X704</f>
        <v/>
      </c>
      <c r="E49" s="711">
        <f>'Arsenic (Daily)'!Y704</f>
        <v/>
      </c>
      <c r="F49" s="74">
        <f>'Arsenic (Daily)'!V705</f>
        <v/>
      </c>
      <c r="G49" s="75">
        <f>'Arsenic (Daily)'!W705</f>
        <v/>
      </c>
      <c r="H49" s="75">
        <f>'Arsenic (Daily)'!X705</f>
        <v/>
      </c>
      <c r="I49" s="76">
        <f>'Arsenic (Daily)'!Y705</f>
        <v/>
      </c>
      <c r="J49" s="708">
        <f>AVERAGE(B49:E49)</f>
        <v/>
      </c>
      <c r="K49" s="96">
        <f>(J49-$B$54)/$B$54</f>
        <v/>
      </c>
    </row>
    <row r="50" ht="17.45" customHeight="1" thickBot="1">
      <c r="A50" s="69" t="inlineStr">
        <is>
          <t>December</t>
        </is>
      </c>
      <c r="B50" s="712">
        <f>'Arsenic (Daily)'!V734</f>
        <v/>
      </c>
      <c r="C50" s="713">
        <f>'Arsenic (Daily)'!W734</f>
        <v/>
      </c>
      <c r="D50" s="713">
        <f>'Arsenic (Daily)'!X734</f>
        <v/>
      </c>
      <c r="E50" s="714">
        <f>'Arsenic (Daily)'!Y734</f>
        <v/>
      </c>
      <c r="F50" s="77">
        <f>'Arsenic (Daily)'!V735</f>
        <v/>
      </c>
      <c r="G50" s="713">
        <f>'Arsenic (Daily)'!W735</f>
        <v/>
      </c>
      <c r="H50" s="78">
        <f>'Arsenic (Daily)'!X735</f>
        <v/>
      </c>
      <c r="I50" s="79">
        <f>'Arsenic (Daily)'!Y735</f>
        <v/>
      </c>
      <c r="J50" s="708">
        <f>AVERAGE(B50:E50)</f>
        <v/>
      </c>
      <c r="K50" s="96">
        <f>(J50-$B$54)/$B$54</f>
        <v/>
      </c>
    </row>
    <row r="51" ht="17.45" customHeight="1" thickBot="1">
      <c r="A51" s="69" t="n"/>
    </row>
    <row r="52" ht="17.45" customHeight="1" thickBot="1">
      <c r="B52" s="715">
        <f>'Arsenic (Daily)'!V741</f>
        <v/>
      </c>
      <c r="C52" s="716">
        <f>'Arsenic (Daily)'!W741</f>
        <v/>
      </c>
      <c r="D52" s="716">
        <f>'Arsenic (Daily)'!X741</f>
        <v/>
      </c>
      <c r="E52" s="717">
        <f>'Arsenic (Daily)'!Y741</f>
        <v/>
      </c>
      <c r="F52" s="92">
        <f>'Arsenic (Daily)'!V742</f>
        <v/>
      </c>
      <c r="G52" s="93">
        <f>'Arsenic (Daily)'!W742</f>
        <v/>
      </c>
      <c r="H52" s="93">
        <f>'Arsenic (Daily)'!X742</f>
        <v/>
      </c>
      <c r="I52" s="94">
        <f>'Arsenic (Daily)'!Y742</f>
        <v/>
      </c>
    </row>
    <row r="53" ht="17.45" customHeight="1" thickBot="1"/>
    <row r="54" ht="17.45" customHeight="1" thickBot="1">
      <c r="B54" s="719">
        <f>'Arsenic (Daily)'!V744</f>
        <v/>
      </c>
    </row>
    <row r="55" ht="17.45" customHeight="1"/>
    <row r="56" ht="17.45" customHeight="1"/>
    <row r="57" ht="17.45" customHeight="1" thickBot="1">
      <c r="A57" s="725" t="inlineStr">
        <is>
          <t>98th percentile</t>
        </is>
      </c>
      <c r="B57" s="108" t="inlineStr">
        <is>
          <t>Station 1</t>
        </is>
      </c>
      <c r="C57" s="108" t="inlineStr">
        <is>
          <t>Station 2</t>
        </is>
      </c>
      <c r="D57" s="108" t="inlineStr">
        <is>
          <t>Station 4</t>
        </is>
      </c>
      <c r="E57" s="108" t="inlineStr">
        <is>
          <t>Station 5</t>
        </is>
      </c>
      <c r="F57" s="108" t="inlineStr">
        <is>
          <t>ALL Stations</t>
        </is>
      </c>
    </row>
    <row r="58" ht="17.45" customHeight="1" thickBot="1">
      <c r="A58" s="109" t="inlineStr">
        <is>
          <t>Lead (µg/m3)</t>
        </is>
      </c>
      <c r="B58" s="710">
        <f>'Lead (30-Day_Avg)'!BZ6</f>
        <v/>
      </c>
      <c r="C58" s="710">
        <f>'Lead (30-Day_Avg)'!CA6</f>
        <v/>
      </c>
      <c r="D58" s="710">
        <f>'Lead (30-Day_Avg)'!CB6</f>
        <v/>
      </c>
      <c r="E58" s="710">
        <f>'Lead (30-Day_Avg)'!CC6</f>
        <v/>
      </c>
      <c r="F58" s="710">
        <f>'Lead (30-Day_Avg)'!CD6</f>
        <v/>
      </c>
      <c r="G58" s="726" t="n">
        <v>0.075</v>
      </c>
      <c r="H58" s="111">
        <f>(G58-F58)/F58</f>
        <v/>
      </c>
    </row>
    <row r="59" ht="17.45" customHeight="1" thickBot="1">
      <c r="A59" s="109" t="inlineStr">
        <is>
          <t>Arsenic (ng/m3)</t>
        </is>
      </c>
      <c r="B59" s="710">
        <f>'Arsenic (Daily)'!BV6</f>
        <v/>
      </c>
      <c r="C59" s="710">
        <f>'Arsenic (Daily)'!BW6</f>
        <v/>
      </c>
      <c r="D59" s="710">
        <f>'Arsenic (Daily)'!BX6</f>
        <v/>
      </c>
      <c r="E59" s="710">
        <f>'Arsenic (Daily)'!BY6</f>
        <v/>
      </c>
      <c r="F59" s="710">
        <f>'Arsenic (Daily)'!BZ6</f>
        <v/>
      </c>
      <c r="G59" s="726" t="n">
        <v>2.5</v>
      </c>
      <c r="H59" s="111">
        <f>(G59-F59)/F59</f>
        <v/>
      </c>
    </row>
    <row r="60" ht="17.45" customHeight="1"/>
    <row r="61" ht="17.45" customHeight="1"/>
    <row r="62" ht="35.1" customHeight="1" thickBot="1">
      <c r="A62" s="727" t="inlineStr">
        <is>
          <t>98th percentile</t>
        </is>
      </c>
      <c r="B62" s="108" t="inlineStr">
        <is>
          <t>Station 1</t>
        </is>
      </c>
      <c r="C62" s="108" t="inlineStr">
        <is>
          <t>Station 2</t>
        </is>
      </c>
      <c r="D62" s="108" t="inlineStr">
        <is>
          <t>Station 4</t>
        </is>
      </c>
      <c r="E62" s="108" t="inlineStr">
        <is>
          <t>Station 5</t>
        </is>
      </c>
      <c r="F62" s="108" t="inlineStr">
        <is>
          <t>ALL Stations</t>
        </is>
      </c>
      <c r="G62" s="113" t="inlineStr">
        <is>
          <t>Proposed Limit</t>
        </is>
      </c>
    </row>
    <row r="63" ht="17.45" customHeight="1" thickBot="1">
      <c r="A63" s="109" t="inlineStr">
        <is>
          <t>Lead (µg/m3)</t>
        </is>
      </c>
      <c r="B63" s="728" t="n">
        <v>0.06355399999999996</v>
      </c>
      <c r="C63" s="728" t="n">
        <v>0.06016199999999998</v>
      </c>
      <c r="D63" s="728" t="n">
        <v>0.0664</v>
      </c>
      <c r="E63" s="728" t="n">
        <v>0.0646</v>
      </c>
      <c r="F63" s="728" t="n">
        <v>0.06434799999999996</v>
      </c>
      <c r="G63" s="726" t="n">
        <v>0.075</v>
      </c>
    </row>
    <row r="64" ht="17.45" customHeight="1" thickBot="1">
      <c r="A64" s="109" t="inlineStr">
        <is>
          <t>Arsenic (ng/m3)</t>
        </is>
      </c>
      <c r="B64" s="728" t="n">
        <v>2.045459999999999</v>
      </c>
      <c r="C64" s="728" t="n">
        <v>2.023839999999999</v>
      </c>
      <c r="D64" s="728" t="n">
        <v>1.749</v>
      </c>
      <c r="E64" s="728" t="n">
        <v>1.858</v>
      </c>
      <c r="F64" s="728" t="n">
        <v>1.932819999999999</v>
      </c>
      <c r="G64" s="726" t="n">
        <v>2.5</v>
      </c>
    </row>
    <row r="65" ht="17.45" customHeight="1"/>
    <row r="66" ht="17.45" customHeight="1"/>
    <row r="67" ht="17.45" customHeight="1"/>
  </sheetData>
  <mergeCells count="4">
    <mergeCell ref="G37:H37"/>
    <mergeCell ref="C37:D37"/>
    <mergeCell ref="G16:H16"/>
    <mergeCell ref="C16:D16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1"/>
  <sheetViews>
    <sheetView topLeftCell="A28" zoomScale="130" zoomScaleNormal="130" workbookViewId="0">
      <selection activeCell="P88" sqref="P88"/>
    </sheetView>
  </sheetViews>
  <sheetFormatPr baseColWidth="8" defaultColWidth="9.140625" defaultRowHeight="15"/>
  <cols>
    <col width="20.7109375" customWidth="1" style="24" min="1" max="1"/>
    <col width="12.7109375" customWidth="1" style="24" min="2" max="10"/>
    <col width="9.140625" customWidth="1" style="24" min="11" max="12"/>
    <col width="12.7109375" customWidth="1" style="24" min="13" max="13"/>
    <col width="9.7109375" customWidth="1" style="24" min="14" max="15"/>
    <col width="9.140625" customWidth="1" style="24" min="16" max="16384"/>
  </cols>
  <sheetData>
    <row r="1" ht="17.45" customHeight="1">
      <c r="A1" s="37" t="inlineStr">
        <is>
          <t>Weekend / Weekday Ambient Monitor Results</t>
        </is>
      </c>
      <c r="B1" s="38" t="n"/>
      <c r="C1" s="38" t="n"/>
      <c r="D1" s="38" t="n"/>
      <c r="E1" s="38" t="n"/>
      <c r="F1" s="38" t="n"/>
      <c r="G1" s="38" t="n"/>
    </row>
    <row r="2" ht="17.45" customHeight="1">
      <c r="A2" s="38" t="n"/>
      <c r="B2" s="38" t="n"/>
      <c r="C2" s="38" t="n"/>
      <c r="D2" s="38" t="n"/>
      <c r="E2" s="38" t="n"/>
      <c r="F2" s="38" t="n"/>
      <c r="G2" s="38" t="n"/>
    </row>
    <row r="3" ht="17.45" customHeight="1" thickBot="1">
      <c r="A3" s="38" t="n"/>
      <c r="B3" s="38" t="n"/>
      <c r="C3" s="38" t="n"/>
      <c r="D3" s="38" t="n"/>
      <c r="E3" s="38" t="n"/>
      <c r="F3" s="38" t="n"/>
      <c r="G3" s="38" t="n"/>
    </row>
    <row r="4" ht="20.1" customHeight="1" thickBot="1">
      <c r="A4" s="38" t="n"/>
      <c r="B4" s="39" t="n"/>
      <c r="C4" s="40" t="inlineStr">
        <is>
          <t>Lead (µg/m3)</t>
        </is>
      </c>
      <c r="D4" s="41" t="n"/>
      <c r="E4" s="39" t="n"/>
      <c r="F4" s="40" t="inlineStr">
        <is>
          <t>Arsenic (ng/m3)</t>
        </is>
      </c>
      <c r="G4" s="41" t="n"/>
    </row>
    <row r="5" ht="20.1" customHeight="1">
      <c r="A5" s="42" t="inlineStr">
        <is>
          <t>Parameter</t>
        </is>
      </c>
      <c r="B5" s="43" t="inlineStr">
        <is>
          <t>WeekEND</t>
        </is>
      </c>
      <c r="C5" s="44" t="inlineStr">
        <is>
          <t>WeekDAY</t>
        </is>
      </c>
      <c r="D5" s="45" t="inlineStr">
        <is>
          <t>% WD Diff</t>
        </is>
      </c>
      <c r="E5" s="43" t="inlineStr">
        <is>
          <t>WeekEND</t>
        </is>
      </c>
      <c r="F5" s="44" t="inlineStr">
        <is>
          <t>WeekDAY</t>
        </is>
      </c>
      <c r="G5" s="45" t="inlineStr">
        <is>
          <t>% WD Diff</t>
        </is>
      </c>
    </row>
    <row r="6" ht="20.1" customHeight="1">
      <c r="A6" s="29" t="inlineStr">
        <is>
          <t>Maximum:</t>
        </is>
      </c>
      <c r="B6" s="696">
        <f>'Lead (30-Day_Avg)'!Z5</f>
        <v/>
      </c>
      <c r="C6" s="697">
        <f>'Lead (30-Day_Avg)'!AA5</f>
        <v/>
      </c>
      <c r="D6" s="28">
        <f>(C6-B6)/B6</f>
        <v/>
      </c>
      <c r="E6" s="696">
        <f>'Arsenic (Daily)'!V5</f>
        <v/>
      </c>
      <c r="F6" s="697">
        <f>'Arsenic (Daily)'!W5</f>
        <v/>
      </c>
      <c r="G6" s="28">
        <f>(F6-E6)/E6</f>
        <v/>
      </c>
    </row>
    <row r="7" ht="20.1" customHeight="1">
      <c r="A7" s="698" t="inlineStr">
        <is>
          <t>90th percentile:</t>
        </is>
      </c>
      <c r="B7" s="696">
        <f>'Lead (30-Day_Avg)'!Z6</f>
        <v/>
      </c>
      <c r="C7" s="699">
        <f>'Lead (30-Day_Avg)'!AA6</f>
        <v/>
      </c>
      <c r="D7" s="28">
        <f>(C7-B7)/B7</f>
        <v/>
      </c>
      <c r="E7" s="696">
        <f>'Arsenic (Daily)'!V6</f>
        <v/>
      </c>
      <c r="F7" s="699">
        <f>'Arsenic (Daily)'!W6</f>
        <v/>
      </c>
      <c r="G7" s="28">
        <f>(F7-E7)/E7</f>
        <v/>
      </c>
    </row>
    <row r="8" ht="20.1" customHeight="1">
      <c r="A8" s="698" t="inlineStr">
        <is>
          <t>75th percentile:</t>
        </is>
      </c>
      <c r="B8" s="696">
        <f>'Lead (30-Day_Avg)'!Z7</f>
        <v/>
      </c>
      <c r="C8" s="699">
        <f>'Lead (30-Day_Avg)'!AA7</f>
        <v/>
      </c>
      <c r="D8" s="28">
        <f>(C8-B8)/B8</f>
        <v/>
      </c>
      <c r="E8" s="696">
        <f>'Arsenic (Daily)'!V7</f>
        <v/>
      </c>
      <c r="F8" s="699">
        <f>'Arsenic (Daily)'!W7</f>
        <v/>
      </c>
      <c r="G8" s="28">
        <f>(F8-E8)/E8</f>
        <v/>
      </c>
    </row>
    <row r="9" ht="20.1" customHeight="1" thickBot="1">
      <c r="A9" s="700" t="inlineStr">
        <is>
          <t>Average:</t>
        </is>
      </c>
      <c r="B9" s="701">
        <f>'Lead (30-Day_Avg)'!Z8</f>
        <v/>
      </c>
      <c r="C9" s="702">
        <f>'Lead (30-Day_Avg)'!AA8</f>
        <v/>
      </c>
      <c r="D9" s="34">
        <f>(C9-B9)/B9</f>
        <v/>
      </c>
      <c r="E9" s="701">
        <f>'Arsenic (Daily)'!V8</f>
        <v/>
      </c>
      <c r="F9" s="702">
        <f>'Arsenic (Daily)'!W8</f>
        <v/>
      </c>
      <c r="G9" s="34">
        <f>(F9-E9)/E9</f>
        <v/>
      </c>
    </row>
    <row r="10" ht="17.45" customHeight="1"/>
    <row r="11" ht="17.45" customHeight="1">
      <c r="A11" s="703" t="n"/>
    </row>
    <row r="12" ht="17.45" customHeight="1">
      <c r="A12" s="36" t="inlineStr">
        <is>
          <t>Excluding extraordinary events (looking at "normal" operations only).</t>
        </is>
      </c>
    </row>
    <row r="13" ht="17.45" customHeight="1"/>
    <row r="14" ht="17.45" customHeight="1"/>
    <row r="15" ht="17.45" customHeight="1" thickBot="1">
      <c r="A15" s="97" t="inlineStr">
        <is>
          <t>LEAD</t>
        </is>
      </c>
    </row>
    <row r="16" ht="17.45" customHeight="1">
      <c r="B16" s="138" t="n"/>
      <c r="C16" s="686" t="inlineStr">
        <is>
          <t>Averages</t>
        </is>
      </c>
      <c r="D16" s="704" t="n"/>
      <c r="E16" s="139" t="n"/>
      <c r="F16" s="138" t="n"/>
      <c r="G16" s="686" t="inlineStr">
        <is>
          <t>Maximum</t>
        </is>
      </c>
      <c r="H16" s="704" t="n"/>
      <c r="I16" s="139" t="n"/>
    </row>
    <row r="17" ht="17.45" customHeight="1" thickBot="1">
      <c r="A17" s="70" t="inlineStr">
        <is>
          <t>Month</t>
        </is>
      </c>
      <c r="B17" s="118" t="inlineStr">
        <is>
          <t>Station 1</t>
        </is>
      </c>
      <c r="C17" s="119" t="inlineStr">
        <is>
          <t>Station 2</t>
        </is>
      </c>
      <c r="D17" s="119" t="inlineStr">
        <is>
          <t>Station 4</t>
        </is>
      </c>
      <c r="E17" s="120" t="inlineStr">
        <is>
          <t>Station 5</t>
        </is>
      </c>
      <c r="F17" s="118" t="inlineStr">
        <is>
          <t>Station 1</t>
        </is>
      </c>
      <c r="G17" s="119" t="inlineStr">
        <is>
          <t>Station 2</t>
        </is>
      </c>
      <c r="H17" s="119" t="inlineStr">
        <is>
          <t>Station 4</t>
        </is>
      </c>
      <c r="I17" s="120" t="inlineStr">
        <is>
          <t>Station 5</t>
        </is>
      </c>
    </row>
    <row r="18" ht="17.45" customHeight="1">
      <c r="A18" s="69" t="inlineStr">
        <is>
          <t>January</t>
        </is>
      </c>
      <c r="B18" s="705">
        <f>'Lead (30-Day_Avg)'!AA765</f>
        <v/>
      </c>
      <c r="C18" s="706">
        <f>'Lead (30-Day_Avg)'!AB765</f>
        <v/>
      </c>
      <c r="D18" s="706">
        <f>'Lead (30-Day_Avg)'!AC765</f>
        <v/>
      </c>
      <c r="E18" s="707">
        <f>'Lead (30-Day_Avg)'!AD765</f>
        <v/>
      </c>
      <c r="F18" s="705">
        <f>'Lead (30-Day_Avg)'!AA766</f>
        <v/>
      </c>
      <c r="G18" s="706">
        <f>'Lead (30-Day_Avg)'!AB766</f>
        <v/>
      </c>
      <c r="H18" s="706">
        <f>'Lead (30-Day_Avg)'!AC766</f>
        <v/>
      </c>
      <c r="I18" s="707">
        <f>'Lead (30-Day_Avg)'!AD766</f>
        <v/>
      </c>
      <c r="J18" s="699">
        <f>AVERAGE(B18:E18)</f>
        <v/>
      </c>
      <c r="K18" s="96">
        <f>(J18-$B$33)/$B$33</f>
        <v/>
      </c>
      <c r="N18" s="24" t="n">
        <v>765</v>
      </c>
      <c r="O18" s="24">
        <f>1+N18</f>
        <v/>
      </c>
    </row>
    <row r="19" ht="17.45" customHeight="1">
      <c r="A19" s="69" t="inlineStr">
        <is>
          <t>February</t>
        </is>
      </c>
      <c r="B19" s="709">
        <f>'Lead (30-Day_Avg)'!AA795</f>
        <v/>
      </c>
      <c r="C19" s="710">
        <f>'Lead (30-Day_Avg)'!AB795</f>
        <v/>
      </c>
      <c r="D19" s="710">
        <f>'Lead (30-Day_Avg)'!AC795</f>
        <v/>
      </c>
      <c r="E19" s="711">
        <f>'Lead (30-Day_Avg)'!AD795</f>
        <v/>
      </c>
      <c r="F19" s="709">
        <f>'Lead (30-Day_Avg)'!AA796</f>
        <v/>
      </c>
      <c r="G19" s="710">
        <f>'Lead (30-Day_Avg)'!AB796</f>
        <v/>
      </c>
      <c r="H19" s="710">
        <f>'Lead (30-Day_Avg)'!AC796</f>
        <v/>
      </c>
      <c r="I19" s="711">
        <f>'Lead (30-Day_Avg)'!AD796</f>
        <v/>
      </c>
      <c r="J19" s="699">
        <f>AVERAGE(B19:E19)</f>
        <v/>
      </c>
      <c r="K19" s="96">
        <f>(J19-$B$33)/$B$33</f>
        <v/>
      </c>
      <c r="M19" s="24" t="n">
        <v>29</v>
      </c>
      <c r="N19" s="24">
        <f>N18+M19+1</f>
        <v/>
      </c>
      <c r="O19" s="24">
        <f>1+N19</f>
        <v/>
      </c>
    </row>
    <row r="20" ht="17.45" customHeight="1">
      <c r="A20" s="69" t="inlineStr">
        <is>
          <t>March</t>
        </is>
      </c>
      <c r="B20" s="709">
        <f>'Lead (30-Day_Avg)'!AA825</f>
        <v/>
      </c>
      <c r="C20" s="710">
        <f>'Lead (30-Day_Avg)'!AB825</f>
        <v/>
      </c>
      <c r="D20" s="710">
        <f>'Lead (30-Day_Avg)'!AC825</f>
        <v/>
      </c>
      <c r="E20" s="711">
        <f>'Lead (30-Day_Avg)'!AD825</f>
        <v/>
      </c>
      <c r="F20" s="709">
        <f>'Lead (30-Day_Avg)'!AA826</f>
        <v/>
      </c>
      <c r="G20" s="710">
        <f>'Lead (30-Day_Avg)'!AB826</f>
        <v/>
      </c>
      <c r="H20" s="710">
        <f>'Lead (30-Day_Avg)'!AC826</f>
        <v/>
      </c>
      <c r="I20" s="711">
        <f>'Lead (30-Day_Avg)'!AD826</f>
        <v/>
      </c>
      <c r="J20" s="699">
        <f>AVERAGE(B20:E20)</f>
        <v/>
      </c>
      <c r="K20" s="96">
        <f>(J20-$B$33)/$B$33</f>
        <v/>
      </c>
      <c r="M20" s="24" t="n">
        <v>31</v>
      </c>
      <c r="N20" s="24">
        <f>N19+M20-1</f>
        <v/>
      </c>
      <c r="O20" s="24">
        <f>1+N20</f>
        <v/>
      </c>
    </row>
    <row r="21" ht="17.45" customHeight="1">
      <c r="A21" s="69" t="inlineStr">
        <is>
          <t>April</t>
        </is>
      </c>
      <c r="B21" s="709">
        <f>'Lead (30-Day_Avg)'!AA855</f>
        <v/>
      </c>
      <c r="C21" s="710">
        <f>'Lead (30-Day_Avg)'!AB855</f>
        <v/>
      </c>
      <c r="D21" s="710">
        <f>'Lead (30-Day_Avg)'!AC855</f>
        <v/>
      </c>
      <c r="E21" s="711">
        <f>'Lead (30-Day_Avg)'!AD855</f>
        <v/>
      </c>
      <c r="F21" s="709">
        <f>'Lead (30-Day_Avg)'!AA856</f>
        <v/>
      </c>
      <c r="G21" s="710">
        <f>'Lead (30-Day_Avg)'!AB856</f>
        <v/>
      </c>
      <c r="H21" s="710">
        <f>'Lead (30-Day_Avg)'!AC856</f>
        <v/>
      </c>
      <c r="I21" s="711">
        <f>'Lead (30-Day_Avg)'!AD856</f>
        <v/>
      </c>
      <c r="J21" s="699">
        <f>AVERAGE(B21:E21)</f>
        <v/>
      </c>
      <c r="K21" s="96">
        <f>(J21-$B$33)/$B$33</f>
        <v/>
      </c>
      <c r="M21" s="24" t="n">
        <v>30</v>
      </c>
      <c r="N21" s="24" t="n">
        <v>855</v>
      </c>
      <c r="O21" s="24">
        <f>1+N21</f>
        <v/>
      </c>
    </row>
    <row r="22" ht="17.45" customHeight="1">
      <c r="A22" s="69" t="inlineStr">
        <is>
          <t>May</t>
        </is>
      </c>
      <c r="B22" s="709">
        <f>'Lead (30-Day_Avg)'!AA886</f>
        <v/>
      </c>
      <c r="C22" s="710">
        <f>'Lead (30-Day_Avg)'!AB886</f>
        <v/>
      </c>
      <c r="D22" s="710">
        <f>'Lead (30-Day_Avg)'!AC886</f>
        <v/>
      </c>
      <c r="E22" s="711">
        <f>'Lead (30-Day_Avg)'!AD886</f>
        <v/>
      </c>
      <c r="F22" s="709">
        <f>'Lead (30-Day_Avg)'!AA887</f>
        <v/>
      </c>
      <c r="G22" s="710">
        <f>'Lead (30-Day_Avg)'!AB887</f>
        <v/>
      </c>
      <c r="H22" s="710">
        <f>'Lead (30-Day_Avg)'!AC887</f>
        <v/>
      </c>
      <c r="I22" s="711">
        <f>'Lead (30-Day_Avg)'!AD887</f>
        <v/>
      </c>
      <c r="J22" s="699">
        <f>AVERAGE(B22:E22)</f>
        <v/>
      </c>
      <c r="K22" s="96">
        <f>(J22-$B$33)/$B$33</f>
        <v/>
      </c>
      <c r="M22" s="24" t="n">
        <v>31</v>
      </c>
      <c r="N22" s="24" t="n">
        <v>886</v>
      </c>
      <c r="O22" s="24">
        <f>1+N22</f>
        <v/>
      </c>
    </row>
    <row r="23" ht="17.45" customHeight="1">
      <c r="A23" s="69" t="inlineStr">
        <is>
          <t>June</t>
        </is>
      </c>
      <c r="B23" s="709">
        <f>'Lead (30-Day_Avg)'!AA916</f>
        <v/>
      </c>
      <c r="C23" s="710">
        <f>'Lead (30-Day_Avg)'!AB916</f>
        <v/>
      </c>
      <c r="D23" s="710">
        <f>'Lead (30-Day_Avg)'!AC916</f>
        <v/>
      </c>
      <c r="E23" s="711">
        <f>'Lead (30-Day_Avg)'!AD916</f>
        <v/>
      </c>
      <c r="F23" s="709">
        <f>'Lead (30-Day_Avg)'!AA917</f>
        <v/>
      </c>
      <c r="G23" s="710">
        <f>'Lead (30-Day_Avg)'!AB917</f>
        <v/>
      </c>
      <c r="H23" s="710">
        <f>'Lead (30-Day_Avg)'!AC917</f>
        <v/>
      </c>
      <c r="I23" s="711">
        <f>'Lead (30-Day_Avg)'!AD917</f>
        <v/>
      </c>
      <c r="J23" s="699">
        <f>AVERAGE(B23:E23)</f>
        <v/>
      </c>
      <c r="K23" s="96">
        <f>(J23-$B$33)/$B$33</f>
        <v/>
      </c>
      <c r="M23" s="24" t="n">
        <v>30</v>
      </c>
      <c r="N23" s="24" t="n">
        <v>916</v>
      </c>
      <c r="O23" s="24">
        <f>1+N23</f>
        <v/>
      </c>
    </row>
    <row r="24" ht="17.45" customHeight="1">
      <c r="A24" s="69" t="inlineStr">
        <is>
          <t>July</t>
        </is>
      </c>
      <c r="B24" s="709">
        <f>'Lead (30-Day_Avg)'!AA947</f>
        <v/>
      </c>
      <c r="C24" s="710">
        <f>'Lead (30-Day_Avg)'!AB947</f>
        <v/>
      </c>
      <c r="D24" s="710">
        <f>'Lead (30-Day_Avg)'!AC947</f>
        <v/>
      </c>
      <c r="E24" s="711">
        <f>'Lead (30-Day_Avg)'!AD947</f>
        <v/>
      </c>
      <c r="F24" s="709">
        <f>'Lead (30-Day_Avg)'!AA948</f>
        <v/>
      </c>
      <c r="G24" s="710">
        <f>'Lead (30-Day_Avg)'!AB948</f>
        <v/>
      </c>
      <c r="H24" s="710">
        <f>'Lead (30-Day_Avg)'!AC948</f>
        <v/>
      </c>
      <c r="I24" s="711">
        <f>'Lead (30-Day_Avg)'!AD948</f>
        <v/>
      </c>
      <c r="J24" s="699">
        <f>AVERAGE(B24:E24)</f>
        <v/>
      </c>
      <c r="K24" s="96">
        <f>(J24-$B$33)/$B$33</f>
        <v/>
      </c>
      <c r="M24" s="24" t="n">
        <v>31</v>
      </c>
      <c r="N24" s="24" t="n">
        <v>947</v>
      </c>
      <c r="O24" s="24">
        <f>1+N24</f>
        <v/>
      </c>
    </row>
    <row r="25" ht="17.45" customHeight="1">
      <c r="A25" s="69" t="inlineStr">
        <is>
          <t>August</t>
        </is>
      </c>
      <c r="B25" s="709">
        <f>'Lead (30-Day_Avg)'!AA978</f>
        <v/>
      </c>
      <c r="C25" s="710">
        <f>'Lead (30-Day_Avg)'!AB978</f>
        <v/>
      </c>
      <c r="D25" s="710">
        <f>'Lead (30-Day_Avg)'!AC978</f>
        <v/>
      </c>
      <c r="E25" s="711">
        <f>'Lead (30-Day_Avg)'!AD978</f>
        <v/>
      </c>
      <c r="F25" s="709">
        <f>'Lead (30-Day_Avg)'!AA979</f>
        <v/>
      </c>
      <c r="G25" s="710">
        <f>'Lead (30-Day_Avg)'!AB979</f>
        <v/>
      </c>
      <c r="H25" s="710">
        <f>'Lead (30-Day_Avg)'!AC979</f>
        <v/>
      </c>
      <c r="I25" s="711">
        <f>'Lead (30-Day_Avg)'!AD979</f>
        <v/>
      </c>
      <c r="J25" s="699">
        <f>AVERAGE(B25:E25)</f>
        <v/>
      </c>
      <c r="K25" s="96">
        <f>(J25-$B$33)/$B$33</f>
        <v/>
      </c>
      <c r="M25" s="24" t="n">
        <v>31</v>
      </c>
      <c r="N25" s="24" t="n">
        <v>978</v>
      </c>
      <c r="O25" s="24">
        <f>1+N25</f>
        <v/>
      </c>
    </row>
    <row r="26" ht="17.45" customHeight="1">
      <c r="A26" s="69" t="inlineStr">
        <is>
          <t>September</t>
        </is>
      </c>
      <c r="B26" s="709">
        <f>'Lead (30-Day_Avg)'!AA1008</f>
        <v/>
      </c>
      <c r="C26" s="710">
        <f>'Lead (30-Day_Avg)'!AB1008</f>
        <v/>
      </c>
      <c r="D26" s="710">
        <f>'Lead (30-Day_Avg)'!AC1008</f>
        <v/>
      </c>
      <c r="E26" s="711">
        <f>'Lead (30-Day_Avg)'!AD1008</f>
        <v/>
      </c>
      <c r="F26" s="709">
        <f>'Lead (30-Day_Avg)'!AA1009</f>
        <v/>
      </c>
      <c r="G26" s="710">
        <f>'Lead (30-Day_Avg)'!AB1009</f>
        <v/>
      </c>
      <c r="H26" s="710">
        <f>'Lead (30-Day_Avg)'!AC1009</f>
        <v/>
      </c>
      <c r="I26" s="711">
        <f>'Lead (30-Day_Avg)'!AD1009</f>
        <v/>
      </c>
      <c r="J26" s="699">
        <f>AVERAGE(B26:E26)</f>
        <v/>
      </c>
      <c r="K26" s="96">
        <f>(J26-$B$33)/$B$33</f>
        <v/>
      </c>
      <c r="M26" s="24" t="n">
        <v>30</v>
      </c>
      <c r="N26" s="24" t="n">
        <v>1008</v>
      </c>
      <c r="O26" s="24">
        <f>1+N26</f>
        <v/>
      </c>
    </row>
    <row r="27" ht="17.45" customHeight="1">
      <c r="A27" s="69" t="inlineStr">
        <is>
          <t>October</t>
        </is>
      </c>
      <c r="B27" s="709">
        <f>'Lead (30-Day_Avg)'!AA1039</f>
        <v/>
      </c>
      <c r="C27" s="710">
        <f>'Lead (30-Day_Avg)'!AB1039</f>
        <v/>
      </c>
      <c r="D27" s="710">
        <f>'Lead (30-Day_Avg)'!AC1039</f>
        <v/>
      </c>
      <c r="E27" s="711">
        <f>'Lead (30-Day_Avg)'!AD1039</f>
        <v/>
      </c>
      <c r="F27" s="709">
        <f>'Lead (30-Day_Avg)'!AA1040</f>
        <v/>
      </c>
      <c r="G27" s="710">
        <f>'Lead (30-Day_Avg)'!AB1040</f>
        <v/>
      </c>
      <c r="H27" s="710">
        <f>'Lead (30-Day_Avg)'!AC1040</f>
        <v/>
      </c>
      <c r="I27" s="711">
        <f>'Lead (30-Day_Avg)'!AD1040</f>
        <v/>
      </c>
      <c r="J27" s="699">
        <f>AVERAGE(B27:E27)</f>
        <v/>
      </c>
      <c r="K27" s="96">
        <f>(J27-$B$33)/$B$33</f>
        <v/>
      </c>
      <c r="M27" s="24" t="n">
        <v>31</v>
      </c>
      <c r="N27" s="24" t="n">
        <v>1039</v>
      </c>
      <c r="O27" s="24">
        <f>1+N27</f>
        <v/>
      </c>
    </row>
    <row r="28" ht="17.45" customHeight="1">
      <c r="A28" s="69" t="inlineStr">
        <is>
          <t>November</t>
        </is>
      </c>
      <c r="B28" s="709">
        <f>'Lead (30-Day_Avg)'!AA1069</f>
        <v/>
      </c>
      <c r="C28" s="710">
        <f>'Lead (30-Day_Avg)'!AB1069</f>
        <v/>
      </c>
      <c r="D28" s="710">
        <f>'Lead (30-Day_Avg)'!AC1069</f>
        <v/>
      </c>
      <c r="E28" s="711">
        <f>'Lead (30-Day_Avg)'!AD1069</f>
        <v/>
      </c>
      <c r="F28" s="709">
        <f>'Lead (30-Day_Avg)'!AA1070</f>
        <v/>
      </c>
      <c r="G28" s="710">
        <f>'Lead (30-Day_Avg)'!AB1070</f>
        <v/>
      </c>
      <c r="H28" s="710">
        <f>'Lead (30-Day_Avg)'!AC1070</f>
        <v/>
      </c>
      <c r="I28" s="711">
        <f>'Lead (30-Day_Avg)'!AD1070</f>
        <v/>
      </c>
      <c r="J28" s="699">
        <f>AVERAGE(B28:E28)</f>
        <v/>
      </c>
      <c r="K28" s="96">
        <f>(J28-$B$33)/$B$33</f>
        <v/>
      </c>
      <c r="M28" s="24" t="n">
        <v>30</v>
      </c>
      <c r="N28" s="24" t="n">
        <v>1069</v>
      </c>
      <c r="O28" s="24">
        <f>1+N28</f>
        <v/>
      </c>
    </row>
    <row r="29" ht="17.45" customHeight="1" thickBot="1">
      <c r="A29" s="69" t="inlineStr">
        <is>
          <t>December</t>
        </is>
      </c>
      <c r="B29" s="712">
        <f>'Lead (30-Day_Avg)'!AA1100</f>
        <v/>
      </c>
      <c r="C29" s="713">
        <f>'Lead (30-Day_Avg)'!AB1100</f>
        <v/>
      </c>
      <c r="D29" s="713">
        <f>'Lead (30-Day_Avg)'!AC1100</f>
        <v/>
      </c>
      <c r="E29" s="714">
        <f>'Lead (30-Day_Avg)'!AD1100</f>
        <v/>
      </c>
      <c r="F29" s="712">
        <f>'Lead (30-Day_Avg)'!AA1101</f>
        <v/>
      </c>
      <c r="G29" s="713">
        <f>'Lead (30-Day_Avg)'!AB1101</f>
        <v/>
      </c>
      <c r="H29" s="713">
        <f>'Lead (30-Day_Avg)'!AC1101</f>
        <v/>
      </c>
      <c r="I29" s="714">
        <f>'Lead (30-Day_Avg)'!AD1101</f>
        <v/>
      </c>
      <c r="J29" s="699">
        <f>AVERAGE(B29:E29)</f>
        <v/>
      </c>
      <c r="K29" s="96">
        <f>(J29-$B$33)/$B$33</f>
        <v/>
      </c>
      <c r="M29" s="24" t="n">
        <v>31</v>
      </c>
      <c r="N29" s="24" t="n">
        <v>1100</v>
      </c>
      <c r="O29" s="24">
        <f>1+N29</f>
        <v/>
      </c>
    </row>
    <row r="30" ht="17.45" customHeight="1" thickBot="1">
      <c r="A30" s="69" t="n"/>
    </row>
    <row r="31" ht="17.45" customHeight="1" thickBot="1">
      <c r="B31" s="715">
        <f>'Lead (30-Day_Avg)'!AA741</f>
        <v/>
      </c>
      <c r="C31" s="716">
        <f>'Lead (30-Day_Avg)'!AB741</f>
        <v/>
      </c>
      <c r="D31" s="716">
        <f>'Lead (30-Day_Avg)'!AC741</f>
        <v/>
      </c>
      <c r="E31" s="717">
        <f>'Lead (30-Day_Avg)'!AD741</f>
        <v/>
      </c>
      <c r="F31" s="715">
        <f>'Lead (30-Day_Avg)'!AA742</f>
        <v/>
      </c>
      <c r="G31" s="716">
        <f>'Lead (30-Day_Avg)'!AB742</f>
        <v/>
      </c>
      <c r="H31" s="716">
        <f>'Lead (30-Day_Avg)'!AC742</f>
        <v/>
      </c>
      <c r="I31" s="718">
        <f>'Lead (30-Day_Avg)'!AD742</f>
        <v/>
      </c>
    </row>
    <row r="32" ht="17.45" customHeight="1" thickBot="1"/>
    <row r="33" ht="17.45" customHeight="1" thickBot="1">
      <c r="B33" s="719">
        <f>'Lead (30-Day_Avg)'!AA1110</f>
        <v/>
      </c>
    </row>
    <row r="34" ht="17.45" customHeight="1"/>
    <row r="35" ht="17.45" customHeight="1"/>
    <row r="36" ht="17.45" customHeight="1" thickBot="1">
      <c r="A36" s="97" t="inlineStr">
        <is>
          <t>ARSENIC</t>
        </is>
      </c>
      <c r="M36" s="97" t="inlineStr">
        <is>
          <t>ARSENIC</t>
        </is>
      </c>
    </row>
    <row r="37" ht="17.45" customHeight="1">
      <c r="B37" s="138" t="n"/>
      <c r="C37" s="686" t="inlineStr">
        <is>
          <t>Averages</t>
        </is>
      </c>
      <c r="D37" s="704" t="n"/>
      <c r="E37" s="139" t="n"/>
      <c r="F37" s="138" t="n"/>
      <c r="G37" s="686" t="inlineStr">
        <is>
          <t>Maximum</t>
        </is>
      </c>
      <c r="H37" s="704" t="n"/>
      <c r="I37" s="139" t="n"/>
    </row>
    <row r="38" ht="17.45" customHeight="1" thickBot="1">
      <c r="A38" s="70" t="inlineStr">
        <is>
          <t>Month</t>
        </is>
      </c>
      <c r="B38" s="71" t="inlineStr">
        <is>
          <t>Station 1</t>
        </is>
      </c>
      <c r="C38" s="72" t="inlineStr">
        <is>
          <t>Station 2</t>
        </is>
      </c>
      <c r="D38" s="72" t="inlineStr">
        <is>
          <t>Station 4</t>
        </is>
      </c>
      <c r="E38" s="73" t="inlineStr">
        <is>
          <t>Station 5</t>
        </is>
      </c>
      <c r="F38" s="71" t="inlineStr">
        <is>
          <t>Station 1</t>
        </is>
      </c>
      <c r="G38" s="72" t="inlineStr">
        <is>
          <t>Station 2</t>
        </is>
      </c>
      <c r="H38" s="72" t="inlineStr">
        <is>
          <t>Station 4</t>
        </is>
      </c>
      <c r="I38" s="73" t="inlineStr">
        <is>
          <t>Station 5</t>
        </is>
      </c>
      <c r="M38" s="159" t="inlineStr">
        <is>
          <t>Month</t>
        </is>
      </c>
      <c r="N38" s="158" t="inlineStr">
        <is>
          <t>Average</t>
        </is>
      </c>
    </row>
    <row r="39" ht="17.45" customHeight="1">
      <c r="A39" s="69" t="inlineStr">
        <is>
          <t>January</t>
        </is>
      </c>
      <c r="B39" s="705">
        <f>'Arsenic (Daily)'!V765</f>
        <v/>
      </c>
      <c r="C39" s="706">
        <f>'Arsenic (Daily)'!W765</f>
        <v/>
      </c>
      <c r="D39" s="706">
        <f>'Arsenic (Daily)'!X765</f>
        <v/>
      </c>
      <c r="E39" s="707">
        <f>'Arsenic (Daily)'!Y765</f>
        <v/>
      </c>
      <c r="F39" s="705">
        <f>'Arsenic (Daily)'!V766</f>
        <v/>
      </c>
      <c r="G39" s="706">
        <f>'Arsenic (Daily)'!W766</f>
        <v/>
      </c>
      <c r="H39" s="706">
        <f>'Arsenic (Daily)'!X766</f>
        <v/>
      </c>
      <c r="I39" s="707">
        <f>'Arsenic (Daily)'!Y766</f>
        <v/>
      </c>
      <c r="J39" s="699">
        <f>AVERAGE(B39:E39)</f>
        <v/>
      </c>
      <c r="K39" s="96">
        <f>(J39-$B$54)/$B$54</f>
        <v/>
      </c>
      <c r="M39" s="69" t="inlineStr">
        <is>
          <t>January</t>
        </is>
      </c>
      <c r="N39" s="730" t="n">
        <v>1.088710222319093</v>
      </c>
    </row>
    <row r="40" ht="17.45" customHeight="1">
      <c r="A40" s="69" t="inlineStr">
        <is>
          <t>February</t>
        </is>
      </c>
      <c r="B40" s="709">
        <f>'Arsenic (Daily)'!V793</f>
        <v/>
      </c>
      <c r="C40" s="710">
        <f>'Arsenic (Daily)'!W793</f>
        <v/>
      </c>
      <c r="D40" s="710">
        <f>'Arsenic (Daily)'!X793</f>
        <v/>
      </c>
      <c r="E40" s="711">
        <f>'Arsenic (Daily)'!Y793</f>
        <v/>
      </c>
      <c r="F40" s="709">
        <f>'Arsenic (Daily)'!V794</f>
        <v/>
      </c>
      <c r="G40" s="710">
        <f>'Arsenic (Daily)'!W794</f>
        <v/>
      </c>
      <c r="H40" s="710">
        <f>'Arsenic (Daily)'!X794</f>
        <v/>
      </c>
      <c r="I40" s="711">
        <f>'Arsenic (Daily)'!Y794</f>
        <v/>
      </c>
      <c r="J40" s="699">
        <f>AVERAGE(B40:E40)</f>
        <v/>
      </c>
      <c r="K40" s="96">
        <f>(J40-$B$54)/$B$54</f>
        <v/>
      </c>
      <c r="M40" s="69" t="inlineStr">
        <is>
          <t>February</t>
        </is>
      </c>
      <c r="N40" s="730" t="n">
        <v>1.071792621703854</v>
      </c>
    </row>
    <row r="41" ht="17.45" customHeight="1">
      <c r="A41" s="69" t="inlineStr">
        <is>
          <t>March</t>
        </is>
      </c>
      <c r="B41" s="709">
        <f>'Arsenic (Daily)'!V825</f>
        <v/>
      </c>
      <c r="C41" s="710">
        <f>'Arsenic (Daily)'!W825</f>
        <v/>
      </c>
      <c r="D41" s="710">
        <f>'Arsenic (Daily)'!X825</f>
        <v/>
      </c>
      <c r="E41" s="711">
        <f>'Arsenic (Daily)'!Y825</f>
        <v/>
      </c>
      <c r="F41" s="709">
        <f>'Arsenic (Daily)'!V826</f>
        <v/>
      </c>
      <c r="G41" s="710">
        <f>'Arsenic (Daily)'!W826</f>
        <v/>
      </c>
      <c r="H41" s="710">
        <f>'Arsenic (Daily)'!X826</f>
        <v/>
      </c>
      <c r="I41" s="711">
        <f>'Arsenic (Daily)'!Y826</f>
        <v/>
      </c>
      <c r="J41" s="699">
        <f>AVERAGE(B41:E41)</f>
        <v/>
      </c>
      <c r="K41" s="96">
        <f>(J41-$B$54)/$B$54</f>
        <v/>
      </c>
      <c r="M41" s="69" t="inlineStr">
        <is>
          <t>March</t>
        </is>
      </c>
      <c r="N41" s="730" t="n">
        <v>0.5803604838709676</v>
      </c>
    </row>
    <row r="42" ht="17.45" customHeight="1">
      <c r="A42" s="69" t="inlineStr">
        <is>
          <t>April</t>
        </is>
      </c>
      <c r="B42" s="709">
        <f>'Arsenic (Daily)'!V856</f>
        <v/>
      </c>
      <c r="C42" s="710">
        <f>'Arsenic (Daily)'!W856</f>
        <v/>
      </c>
      <c r="D42" s="710">
        <f>'Arsenic (Daily)'!X856</f>
        <v/>
      </c>
      <c r="E42" s="711">
        <f>'Arsenic (Daily)'!Y856</f>
        <v/>
      </c>
      <c r="F42" s="709">
        <f>'Arsenic (Daily)'!V857</f>
        <v/>
      </c>
      <c r="G42" s="710">
        <f>'Arsenic (Daily)'!W857</f>
        <v/>
      </c>
      <c r="H42" s="731">
        <f>'Arsenic (Daily)'!X857</f>
        <v/>
      </c>
      <c r="I42" s="711">
        <f>'Arsenic (Daily)'!Y857</f>
        <v/>
      </c>
      <c r="J42" s="699">
        <f>AVERAGE(B42:E42)</f>
        <v/>
      </c>
      <c r="K42" s="96">
        <f>(J42-$B$54)/$B$54</f>
        <v/>
      </c>
      <c r="M42" s="69" t="inlineStr">
        <is>
          <t>April</t>
        </is>
      </c>
      <c r="N42" s="730" t="n">
        <v>0.6316683333333333</v>
      </c>
    </row>
    <row r="43" ht="17.45" customHeight="1">
      <c r="A43" s="69" t="inlineStr">
        <is>
          <t>May</t>
        </is>
      </c>
      <c r="B43" s="709">
        <f>'Arsenic (Daily)'!V886</f>
        <v/>
      </c>
      <c r="C43" s="710">
        <f>'Arsenic (Daily)'!W886</f>
        <v/>
      </c>
      <c r="D43" s="710">
        <f>'Arsenic (Daily)'!X886</f>
        <v/>
      </c>
      <c r="E43" s="711">
        <f>'Arsenic (Daily)'!Y886</f>
        <v/>
      </c>
      <c r="F43" s="709">
        <f>'Arsenic (Daily)'!V887</f>
        <v/>
      </c>
      <c r="G43" s="710">
        <f>'Arsenic (Daily)'!W887</f>
        <v/>
      </c>
      <c r="H43" s="710">
        <f>'Arsenic (Daily)'!X887</f>
        <v/>
      </c>
      <c r="I43" s="711">
        <f>'Arsenic (Daily)'!Y887</f>
        <v/>
      </c>
      <c r="J43" s="699">
        <f>AVERAGE(B43:E43)</f>
        <v/>
      </c>
      <c r="K43" s="96">
        <f>(J43-$B$54)/$B$54</f>
        <v/>
      </c>
      <c r="M43" s="69" t="inlineStr">
        <is>
          <t>May</t>
        </is>
      </c>
      <c r="N43" s="730" t="n">
        <v>0.7507543010752687</v>
      </c>
    </row>
    <row r="44" ht="17.45" customHeight="1">
      <c r="A44" s="69" t="inlineStr">
        <is>
          <t>June</t>
        </is>
      </c>
      <c r="B44" s="709">
        <f>'Arsenic (Daily)'!V917</f>
        <v/>
      </c>
      <c r="C44" s="710">
        <f>'Arsenic (Daily)'!W917</f>
        <v/>
      </c>
      <c r="D44" s="710">
        <f>'Arsenic (Daily)'!X917</f>
        <v/>
      </c>
      <c r="E44" s="711">
        <f>'Arsenic (Daily)'!Y917</f>
        <v/>
      </c>
      <c r="F44" s="709">
        <f>'Arsenic (Daily)'!V918</f>
        <v/>
      </c>
      <c r="G44" s="710">
        <f>'Arsenic (Daily)'!W918</f>
        <v/>
      </c>
      <c r="H44" s="710">
        <f>'Arsenic (Daily)'!X918</f>
        <v/>
      </c>
      <c r="I44" s="711">
        <f>'Arsenic (Daily)'!Y918</f>
        <v/>
      </c>
      <c r="J44" s="699">
        <f>AVERAGE(B44:E44)</f>
        <v/>
      </c>
      <c r="K44" s="96">
        <f>(J44-$B$54)/$B$54</f>
        <v/>
      </c>
      <c r="M44" s="69" t="inlineStr">
        <is>
          <t>June</t>
        </is>
      </c>
      <c r="N44" s="730" t="n">
        <v>0.6883000000000001</v>
      </c>
    </row>
    <row r="45" ht="17.45" customHeight="1">
      <c r="A45" s="69" t="inlineStr">
        <is>
          <t>July</t>
        </is>
      </c>
      <c r="B45" s="709">
        <f>'Arsenic (Daily)'!V947</f>
        <v/>
      </c>
      <c r="C45" s="710">
        <f>'Arsenic (Daily)'!W947</f>
        <v/>
      </c>
      <c r="D45" s="710">
        <f>'Arsenic (Daily)'!X947</f>
        <v/>
      </c>
      <c r="E45" s="711">
        <f>'Arsenic (Daily)'!Y947</f>
        <v/>
      </c>
      <c r="F45" s="709">
        <f>'Arsenic (Daily)'!V948</f>
        <v/>
      </c>
      <c r="G45" s="710">
        <f>'Arsenic (Daily)'!W948</f>
        <v/>
      </c>
      <c r="H45" s="710">
        <f>'Arsenic (Daily)'!X948</f>
        <v/>
      </c>
      <c r="I45" s="711">
        <f>'Arsenic (Daily)'!Y948</f>
        <v/>
      </c>
      <c r="J45" s="699">
        <f>AVERAGE(B45:E45)</f>
        <v/>
      </c>
      <c r="K45" s="96">
        <f>(J45-$B$54)/$B$54</f>
        <v/>
      </c>
      <c r="M45" s="69" t="inlineStr">
        <is>
          <t>July</t>
        </is>
      </c>
      <c r="N45" s="730" t="n">
        <v>0.8968604166666667</v>
      </c>
    </row>
    <row r="46" ht="17.45" customHeight="1">
      <c r="A46" s="69" t="inlineStr">
        <is>
          <t>August</t>
        </is>
      </c>
      <c r="B46" s="709">
        <f>'Arsenic (Daily)'!V978</f>
        <v/>
      </c>
      <c r="C46" s="710">
        <f>'Arsenic (Daily)'!W978</f>
        <v/>
      </c>
      <c r="D46" s="710">
        <f>'Arsenic (Daily)'!X978</f>
        <v/>
      </c>
      <c r="E46" s="711">
        <f>'Arsenic (Daily)'!Y978</f>
        <v/>
      </c>
      <c r="F46" s="709">
        <f>'Arsenic (Daily)'!V979</f>
        <v/>
      </c>
      <c r="G46" s="710">
        <f>'Arsenic (Daily)'!W979</f>
        <v/>
      </c>
      <c r="H46" s="710">
        <f>'Arsenic (Daily)'!X979</f>
        <v/>
      </c>
      <c r="I46" s="711">
        <f>'Arsenic (Daily)'!Y979</f>
        <v/>
      </c>
      <c r="J46" s="699">
        <f>AVERAGE(B46:E46)</f>
        <v/>
      </c>
      <c r="K46" s="96">
        <f>(J46-$B$54)/$B$54</f>
        <v/>
      </c>
      <c r="M46" s="69" t="inlineStr">
        <is>
          <t>August</t>
        </is>
      </c>
      <c r="N46" s="730" t="n">
        <v>0.9464692831541219</v>
      </c>
    </row>
    <row r="47" ht="17.45" customHeight="1">
      <c r="A47" s="69" t="inlineStr">
        <is>
          <t>September</t>
        </is>
      </c>
      <c r="B47" s="709">
        <f>'Arsenic (Daily)'!V1009</f>
        <v/>
      </c>
      <c r="C47" s="710">
        <f>'Arsenic (Daily)'!W1009</f>
        <v/>
      </c>
      <c r="D47" s="710">
        <f>'Arsenic (Daily)'!X1009</f>
        <v/>
      </c>
      <c r="E47" s="711">
        <f>'Arsenic (Daily)'!Y1009</f>
        <v/>
      </c>
      <c r="F47" s="709">
        <f>'Arsenic (Daily)'!V1010</f>
        <v/>
      </c>
      <c r="G47" s="710">
        <f>'Arsenic (Daily)'!W1010</f>
        <v/>
      </c>
      <c r="H47" s="710">
        <f>'Arsenic (Daily)'!X1010</f>
        <v/>
      </c>
      <c r="I47" s="711">
        <f>'Arsenic (Daily)'!Y1010</f>
        <v/>
      </c>
      <c r="J47" s="699">
        <f>AVERAGE(B47:E47)</f>
        <v/>
      </c>
      <c r="K47" s="96">
        <f>(J47-$B$54)/$B$54</f>
        <v/>
      </c>
      <c r="M47" s="69" t="inlineStr">
        <is>
          <t>September</t>
        </is>
      </c>
      <c r="N47" s="730" t="n">
        <v>1.321060595238095</v>
      </c>
    </row>
    <row r="48" ht="17.45" customHeight="1">
      <c r="A48" s="69" t="inlineStr">
        <is>
          <t>October</t>
        </is>
      </c>
      <c r="B48" s="709">
        <f>'Arsenic (Daily)'!V1039</f>
        <v/>
      </c>
      <c r="C48" s="710">
        <f>'Arsenic (Daily)'!W1039</f>
        <v/>
      </c>
      <c r="D48" s="710">
        <f>'Arsenic (Daily)'!X1039</f>
        <v/>
      </c>
      <c r="E48" s="711">
        <f>'Arsenic (Daily)'!Y1039</f>
        <v/>
      </c>
      <c r="F48" s="709">
        <f>'Arsenic (Daily)'!V1040</f>
        <v/>
      </c>
      <c r="G48" s="710">
        <f>'Arsenic (Daily)'!W1040</f>
        <v/>
      </c>
      <c r="H48" s="710">
        <f>'Arsenic (Daily)'!X1040</f>
        <v/>
      </c>
      <c r="I48" s="711">
        <f>'Arsenic (Daily)'!Y1040</f>
        <v/>
      </c>
      <c r="J48" s="699">
        <f>AVERAGE(B48:E48)</f>
        <v/>
      </c>
      <c r="K48" s="96">
        <f>(J48-$B$54)/$B$54</f>
        <v/>
      </c>
      <c r="M48" s="69" t="inlineStr">
        <is>
          <t>October</t>
        </is>
      </c>
      <c r="N48" s="730" t="n">
        <v>1.673791957885305</v>
      </c>
    </row>
    <row r="49" ht="17.45" customHeight="1">
      <c r="A49" s="69" t="inlineStr">
        <is>
          <t>November</t>
        </is>
      </c>
      <c r="B49" s="709">
        <f>'Arsenic (Daily)'!V1070</f>
        <v/>
      </c>
      <c r="C49" s="710">
        <f>'Arsenic (Daily)'!W1070</f>
        <v/>
      </c>
      <c r="D49" s="710">
        <f>'Arsenic (Daily)'!X1070</f>
        <v/>
      </c>
      <c r="E49" s="711">
        <f>'Arsenic (Daily)'!Y1070</f>
        <v/>
      </c>
      <c r="F49" s="709">
        <f>'Arsenic (Daily)'!V1071</f>
        <v/>
      </c>
      <c r="G49" s="710">
        <f>'Arsenic (Daily)'!W1071</f>
        <v/>
      </c>
      <c r="H49" s="710">
        <f>'Arsenic (Daily)'!X1071</f>
        <v/>
      </c>
      <c r="I49" s="711">
        <f>'Arsenic (Daily)'!Y1071</f>
        <v/>
      </c>
      <c r="J49" s="699">
        <f>AVERAGE(B49:E49)</f>
        <v/>
      </c>
      <c r="K49" s="96">
        <f>(J49-$B$54)/$B$54</f>
        <v/>
      </c>
      <c r="M49" s="69" t="inlineStr">
        <is>
          <t>November</t>
        </is>
      </c>
      <c r="N49" s="730" t="n">
        <v>1.238402380952381</v>
      </c>
    </row>
    <row r="50" ht="17.45" customHeight="1" thickBot="1">
      <c r="A50" s="69" t="inlineStr">
        <is>
          <t>December</t>
        </is>
      </c>
      <c r="B50" s="712">
        <f>'Arsenic (Daily)'!V1100</f>
        <v/>
      </c>
      <c r="C50" s="713">
        <f>'Arsenic (Daily)'!W1100</f>
        <v/>
      </c>
      <c r="D50" s="713">
        <f>'Arsenic (Daily)'!X1100</f>
        <v/>
      </c>
      <c r="E50" s="714">
        <f>'Arsenic (Daily)'!Y1100</f>
        <v/>
      </c>
      <c r="F50" s="712">
        <f>'Arsenic (Daily)'!V1101</f>
        <v/>
      </c>
      <c r="G50" s="713">
        <f>'Arsenic (Daily)'!W1101</f>
        <v/>
      </c>
      <c r="H50" s="713">
        <f>'Arsenic (Daily)'!X1101</f>
        <v/>
      </c>
      <c r="I50" s="714">
        <f>'Arsenic (Daily)'!Y1101</f>
        <v/>
      </c>
      <c r="J50" s="699">
        <f>AVERAGE(B50:E50)</f>
        <v/>
      </c>
      <c r="K50" s="96">
        <f>(J50-$B$54)/$B$54</f>
        <v/>
      </c>
      <c r="M50" s="69" t="inlineStr">
        <is>
          <t>December</t>
        </is>
      </c>
      <c r="N50" s="730" t="n">
        <v>1.606217424242424</v>
      </c>
    </row>
    <row r="51" ht="17.45" customHeight="1" thickBot="1">
      <c r="A51" s="69" t="n"/>
    </row>
    <row r="52" ht="17.45" customHeight="1" thickBot="1">
      <c r="B52" s="715">
        <f>'Arsenic (Daily)'!V741</f>
        <v/>
      </c>
      <c r="C52" s="716">
        <f>'Arsenic (Daily)'!W741</f>
        <v/>
      </c>
      <c r="D52" s="716">
        <f>'Arsenic (Daily)'!X741</f>
        <v/>
      </c>
      <c r="E52" s="717">
        <f>'Arsenic (Daily)'!Y741</f>
        <v/>
      </c>
      <c r="F52" s="92">
        <f>'Arsenic (Daily)'!V742</f>
        <v/>
      </c>
      <c r="G52" s="93">
        <f>'Arsenic (Daily)'!W742</f>
        <v/>
      </c>
      <c r="H52" s="93">
        <f>'Arsenic (Daily)'!X742</f>
        <v/>
      </c>
      <c r="I52" s="94">
        <f>'Arsenic (Daily)'!Y742</f>
        <v/>
      </c>
    </row>
    <row r="53" ht="17.45" customHeight="1" thickBot="1"/>
    <row r="54" ht="17.45" customHeight="1" thickBot="1">
      <c r="B54" s="719">
        <f>'Arsenic (Daily)'!V1110</f>
        <v/>
      </c>
    </row>
    <row r="55" ht="17.45" customHeight="1"/>
    <row r="56" ht="17.45" customHeight="1"/>
    <row r="57" ht="17.45" customHeight="1" thickBot="1">
      <c r="A57" s="725" t="inlineStr">
        <is>
          <t>98th percentile</t>
        </is>
      </c>
      <c r="B57" s="108" t="inlineStr">
        <is>
          <t>Station 1</t>
        </is>
      </c>
      <c r="C57" s="108" t="inlineStr">
        <is>
          <t>Station 2</t>
        </is>
      </c>
      <c r="D57" s="108" t="inlineStr">
        <is>
          <t>Station 4</t>
        </is>
      </c>
      <c r="E57" s="108" t="inlineStr">
        <is>
          <t>Station 5</t>
        </is>
      </c>
      <c r="F57" s="108" t="inlineStr">
        <is>
          <t>ALL Stations</t>
        </is>
      </c>
    </row>
    <row r="58" ht="17.45" customHeight="1" thickBot="1">
      <c r="A58" s="109" t="inlineStr">
        <is>
          <t>Lead (µg/m3)</t>
        </is>
      </c>
      <c r="B58" s="710">
        <f>'Lead (30-Day_Avg)'!BS6</f>
        <v/>
      </c>
      <c r="C58" s="710">
        <f>'Lead (30-Day_Avg)'!BT6</f>
        <v/>
      </c>
      <c r="D58" s="710">
        <f>'Lead (30-Day_Avg)'!BU6</f>
        <v/>
      </c>
      <c r="E58" s="710">
        <f>'Lead (30-Day_Avg)'!BV6</f>
        <v/>
      </c>
      <c r="F58" s="710">
        <f>'Lead (30-Day_Avg)'!BW6</f>
        <v/>
      </c>
      <c r="G58" s="726" t="n">
        <v>0.075</v>
      </c>
      <c r="H58" s="111">
        <f>(G58-F58)/F58</f>
        <v/>
      </c>
    </row>
    <row r="59" ht="17.45" customHeight="1" thickBot="1">
      <c r="A59" s="109" t="inlineStr">
        <is>
          <t>Arsenic (ng/m3)</t>
        </is>
      </c>
      <c r="B59" s="710">
        <f>'Arsenic (Daily)'!BV6</f>
        <v/>
      </c>
      <c r="C59" s="710">
        <f>'Arsenic (Daily)'!BW6</f>
        <v/>
      </c>
      <c r="D59" s="710">
        <f>'Arsenic (Daily)'!BX6</f>
        <v/>
      </c>
      <c r="E59" s="710">
        <f>'Arsenic (Daily)'!BY6</f>
        <v/>
      </c>
      <c r="F59" s="710">
        <f>'Arsenic (Daily)'!BZ6</f>
        <v/>
      </c>
      <c r="G59" s="726" t="n">
        <v>2.5</v>
      </c>
      <c r="H59" s="111">
        <f>(G59-F59)/F59</f>
        <v/>
      </c>
    </row>
    <row r="60" ht="17.45" customHeight="1"/>
    <row r="61" ht="17.45" customHeight="1"/>
    <row r="62" ht="35.1" customHeight="1" thickBot="1">
      <c r="A62" s="727" t="inlineStr">
        <is>
          <t>98th percentile</t>
        </is>
      </c>
      <c r="B62" s="108" t="inlineStr">
        <is>
          <t>Station 1</t>
        </is>
      </c>
      <c r="C62" s="108" t="inlineStr">
        <is>
          <t>Station 2</t>
        </is>
      </c>
      <c r="D62" s="108" t="inlineStr">
        <is>
          <t>Station 4</t>
        </is>
      </c>
      <c r="E62" s="108" t="inlineStr">
        <is>
          <t>Station 5</t>
        </is>
      </c>
      <c r="F62" s="108" t="inlineStr">
        <is>
          <t>ALL Stations</t>
        </is>
      </c>
      <c r="G62" s="113" t="inlineStr">
        <is>
          <t>Proposed Limit</t>
        </is>
      </c>
    </row>
    <row r="63" ht="17.45" customHeight="1" thickBot="1">
      <c r="A63" s="109" t="inlineStr">
        <is>
          <t>Lead (µg/m3)</t>
        </is>
      </c>
      <c r="B63" s="728" t="n">
        <v>0.05130999999999999</v>
      </c>
      <c r="C63" s="728" t="n">
        <v>0.05002199999999998</v>
      </c>
      <c r="D63" s="728" t="n">
        <v>0.05919999999999997</v>
      </c>
      <c r="E63" s="728" t="n">
        <v>0.049572</v>
      </c>
      <c r="F63" s="728" t="n">
        <v>0.05226799999999998</v>
      </c>
      <c r="G63" s="726" t="n">
        <v>0.075</v>
      </c>
    </row>
    <row r="64" ht="17.45" customHeight="1" thickBot="1">
      <c r="A64" s="109" t="inlineStr">
        <is>
          <t>Arsenic (ng/m3)</t>
        </is>
      </c>
      <c r="B64" s="710" t="n">
        <v>2.045459999999999</v>
      </c>
      <c r="C64" s="710" t="n">
        <v>2.023839999999999</v>
      </c>
      <c r="D64" s="710" t="n">
        <v>1.749</v>
      </c>
      <c r="E64" s="710" t="n">
        <v>1.858</v>
      </c>
      <c r="F64" s="710" t="n">
        <v>1.932819999999999</v>
      </c>
      <c r="G64" s="726" t="n">
        <v>2.5</v>
      </c>
    </row>
    <row r="65" ht="17.45" customHeight="1"/>
    <row r="66" ht="17.45" customHeight="1"/>
    <row r="67" ht="17.45" customHeight="1" thickBot="1">
      <c r="M67" s="159" t="inlineStr">
        <is>
          <t>Month</t>
        </is>
      </c>
      <c r="N67" s="158" t="inlineStr">
        <is>
          <t>ARSENIC</t>
        </is>
      </c>
      <c r="O67" s="158" t="inlineStr">
        <is>
          <t>LEAD</t>
        </is>
      </c>
    </row>
    <row r="68" ht="17.45" customHeight="1">
      <c r="L68" s="163" t="n">
        <v>2019</v>
      </c>
      <c r="M68" s="161" t="inlineStr">
        <is>
          <t>January</t>
        </is>
      </c>
      <c r="N68" s="732" t="n">
        <v>0.8699421146953403</v>
      </c>
      <c r="O68" s="733" t="n">
        <v>0.02556816308243727</v>
      </c>
    </row>
    <row r="69" ht="17.45" customHeight="1">
      <c r="M69" s="161" t="inlineStr">
        <is>
          <t>February</t>
        </is>
      </c>
      <c r="N69" s="734" t="n">
        <v>0.6146259740259741</v>
      </c>
      <c r="O69" s="733" t="n">
        <v>0.02558719155844156</v>
      </c>
    </row>
    <row r="70" ht="17.45" customHeight="1">
      <c r="M70" s="161" t="inlineStr">
        <is>
          <t>March</t>
        </is>
      </c>
      <c r="N70" s="734" t="n">
        <v>0.8840728718637992</v>
      </c>
      <c r="O70" s="733" t="n">
        <v>0.02511165994623656</v>
      </c>
    </row>
    <row r="71" ht="17.45" customHeight="1">
      <c r="M71" s="161" t="inlineStr">
        <is>
          <t>April</t>
        </is>
      </c>
      <c r="N71" s="734" t="n">
        <v>1.145822142857143</v>
      </c>
      <c r="O71" s="733" t="n">
        <v>0.05357934523809525</v>
      </c>
    </row>
    <row r="72" ht="17.45" customHeight="1">
      <c r="M72" s="161" t="inlineStr">
        <is>
          <t>May</t>
        </is>
      </c>
      <c r="N72" s="734" t="n">
        <v>0.7322810259856631</v>
      </c>
      <c r="O72" s="733" t="n">
        <v>0.02517015232974911</v>
      </c>
    </row>
    <row r="73" ht="17.45" customHeight="1">
      <c r="M73" s="161" t="inlineStr">
        <is>
          <t>June</t>
        </is>
      </c>
      <c r="N73" s="734" t="n">
        <v>0.8592411904761903</v>
      </c>
      <c r="O73" s="733" t="n">
        <v>0.02245183333333333</v>
      </c>
    </row>
    <row r="74" ht="17.45" customHeight="1">
      <c r="M74" s="161" t="inlineStr">
        <is>
          <t>July</t>
        </is>
      </c>
      <c r="N74" s="734" t="n">
        <v>0.9393447132616488</v>
      </c>
      <c r="O74" s="733" t="n">
        <v>0.02140836021505376</v>
      </c>
    </row>
    <row r="75" ht="17.45" customHeight="1">
      <c r="M75" s="161" t="inlineStr">
        <is>
          <t>August</t>
        </is>
      </c>
      <c r="N75" s="734" t="n">
        <v>0.978605891577061</v>
      </c>
      <c r="O75" s="733" t="n">
        <v>0.02300246863799283</v>
      </c>
    </row>
    <row r="76" ht="17.45" customHeight="1">
      <c r="M76" s="161" t="inlineStr">
        <is>
          <t>September</t>
        </is>
      </c>
      <c r="N76" s="734" t="n">
        <v>0.9468385467980296</v>
      </c>
      <c r="O76" s="733" t="n">
        <v>0.02253592980295566</v>
      </c>
    </row>
    <row r="77" ht="17.45" customHeight="1">
      <c r="M77" s="161" t="inlineStr">
        <is>
          <t>October</t>
        </is>
      </c>
      <c r="N77" s="735" t="n">
        <v>1.256877755376344</v>
      </c>
      <c r="O77" s="733" t="n">
        <v>0.0299191711469534</v>
      </c>
    </row>
    <row r="78" ht="17.45" customHeight="1">
      <c r="M78" s="161" t="inlineStr">
        <is>
          <t>November</t>
        </is>
      </c>
      <c r="N78" s="734" t="n">
        <v>1.025692023809524</v>
      </c>
      <c r="O78" s="733" t="n">
        <v>0.02340857142857143</v>
      </c>
    </row>
    <row r="79" ht="17.45" customHeight="1">
      <c r="M79" s="161" t="inlineStr">
        <is>
          <t>December</t>
        </is>
      </c>
      <c r="N79" s="734" t="n">
        <v>0.8541645597210114</v>
      </c>
      <c r="O79" s="733" t="n">
        <v>0.01892610723626852</v>
      </c>
    </row>
    <row r="80" ht="17.45" customHeight="1">
      <c r="L80" s="164" t="n">
        <v>2020</v>
      </c>
      <c r="M80" s="162" t="inlineStr">
        <is>
          <t>January</t>
        </is>
      </c>
      <c r="N80" s="736" t="n">
        <v>1.088710222319093</v>
      </c>
      <c r="O80" s="737" t="n">
        <v>0.02457520488230166</v>
      </c>
    </row>
    <row r="81" ht="17.45" customHeight="1">
      <c r="M81" s="162" t="inlineStr">
        <is>
          <t>February</t>
        </is>
      </c>
      <c r="N81" s="736" t="n">
        <v>1.071792621703854</v>
      </c>
      <c r="O81" s="737" t="n">
        <v>0.02321684077079107</v>
      </c>
    </row>
    <row r="82" ht="17.45" customHeight="1">
      <c r="M82" s="162" t="inlineStr">
        <is>
          <t>March</t>
        </is>
      </c>
      <c r="N82" s="736" t="n">
        <v>0.5803604838709676</v>
      </c>
      <c r="O82" s="737" t="n">
        <v>0.02080953853046595</v>
      </c>
    </row>
    <row r="83" ht="17.45" customHeight="1">
      <c r="M83" s="162" t="inlineStr">
        <is>
          <t>April</t>
        </is>
      </c>
      <c r="N83" s="736" t="n">
        <v>0.6316683333333333</v>
      </c>
      <c r="O83" s="737" t="n">
        <v>0.01456536309523809</v>
      </c>
    </row>
    <row r="84" ht="17.45" customHeight="1">
      <c r="M84" s="162" t="inlineStr">
        <is>
          <t>May</t>
        </is>
      </c>
      <c r="N84" s="736" t="n">
        <v>0.7507543010752687</v>
      </c>
      <c r="O84" s="737" t="n">
        <v>0.0241805958781362</v>
      </c>
    </row>
    <row r="85" ht="17.45" customHeight="1">
      <c r="M85" s="162" t="inlineStr">
        <is>
          <t>June</t>
        </is>
      </c>
      <c r="N85" s="736" t="n">
        <v>0.6883000000000001</v>
      </c>
      <c r="O85" s="737" t="n">
        <v>0.01926747619047619</v>
      </c>
    </row>
    <row r="86" ht="17.45" customHeight="1">
      <c r="M86" s="162" t="inlineStr">
        <is>
          <t>July</t>
        </is>
      </c>
      <c r="N86" s="736" t="n">
        <v>0.8968604166666667</v>
      </c>
      <c r="O86" s="737" t="n">
        <v>0.01728289874551971</v>
      </c>
    </row>
    <row r="87" ht="17.45" customHeight="1" thickBot="1">
      <c r="M87" s="162" t="inlineStr">
        <is>
          <t>August</t>
        </is>
      </c>
      <c r="N87" s="738" t="n">
        <v>0.9464692831541219</v>
      </c>
      <c r="O87" s="737" t="n">
        <v>0.01990812096774194</v>
      </c>
    </row>
    <row r="88" ht="17.45" customHeight="1">
      <c r="M88" s="162" t="inlineStr">
        <is>
          <t>September</t>
        </is>
      </c>
      <c r="N88" s="739" t="n">
        <v>1.321060595238095</v>
      </c>
      <c r="O88" s="737" t="n">
        <v>0.0248635</v>
      </c>
      <c r="P88" s="69" t="inlineStr">
        <is>
          <t>Lead in Air</t>
        </is>
      </c>
    </row>
    <row r="89" ht="17.45" customHeight="1">
      <c r="M89" s="162" t="inlineStr">
        <is>
          <t>October</t>
        </is>
      </c>
      <c r="N89" s="736" t="n">
        <v>1.673791957885305</v>
      </c>
      <c r="O89" s="737" t="n">
        <v>0.0269361917562724</v>
      </c>
      <c r="P89" s="69" t="inlineStr">
        <is>
          <t>Lead in Air</t>
        </is>
      </c>
    </row>
    <row r="90" ht="17.45" customHeight="1">
      <c r="M90" s="162" t="inlineStr">
        <is>
          <t>November</t>
        </is>
      </c>
      <c r="N90" s="736" t="n">
        <v>1.238402380952381</v>
      </c>
      <c r="O90" s="737" t="n">
        <v>0.02492834523809524</v>
      </c>
      <c r="P90" s="69" t="inlineStr">
        <is>
          <t>Lead in Air</t>
        </is>
      </c>
    </row>
    <row r="91" ht="17.45" customHeight="1" thickBot="1">
      <c r="M91" s="162" t="inlineStr">
        <is>
          <t>December</t>
        </is>
      </c>
      <c r="N91" s="738" t="n">
        <v>1.606217424242424</v>
      </c>
      <c r="O91" s="737" t="n">
        <v>0.02796565656565656</v>
      </c>
      <c r="P91" s="69" t="inlineStr">
        <is>
          <t>Lead in Air</t>
        </is>
      </c>
    </row>
    <row r="92" ht="17.45" customHeight="1"/>
    <row r="93" ht="17.45" customHeight="1"/>
    <row r="94" ht="17.45" customHeight="1"/>
    <row r="95" ht="17.45" customHeight="1"/>
    <row r="96" ht="17.45" customHeight="1"/>
    <row r="97" ht="17.45" customHeight="1"/>
    <row r="98" ht="17.45" customHeight="1"/>
    <row r="99" ht="17.45" customHeight="1"/>
    <row r="100" ht="17.45" customHeight="1"/>
    <row r="101" ht="17.45" customHeight="1"/>
    <row r="102" ht="17.45" customHeight="1"/>
    <row r="103" ht="17.45" customHeight="1"/>
    <row r="104" ht="17.45" customHeight="1"/>
    <row r="105" ht="17.45" customHeight="1"/>
    <row r="106" ht="17.45" customHeight="1"/>
    <row r="107" ht="17.45" customHeight="1"/>
    <row r="108" ht="17.45" customHeight="1"/>
    <row r="109" ht="17.45" customHeight="1"/>
    <row r="110" ht="17.45" customHeight="1"/>
    <row r="111" ht="17.45" customHeight="1"/>
    <row r="112" ht="17.45" customHeight="1"/>
    <row r="113" ht="17.45" customHeight="1"/>
    <row r="114" ht="17.45" customHeight="1"/>
    <row r="115" ht="17.45" customHeight="1"/>
    <row r="116" ht="17.45" customHeight="1"/>
    <row r="117" ht="17.45" customHeight="1"/>
    <row r="118" ht="17.45" customHeight="1"/>
    <row r="119" ht="17.45" customHeight="1"/>
    <row r="120" ht="17.45" customHeight="1"/>
    <row r="121" ht="17.45" customHeight="1"/>
    <row r="122" ht="17.45" customHeight="1"/>
    <row r="123" ht="17.45" customHeight="1"/>
    <row r="124" ht="17.45" customHeight="1"/>
    <row r="125" ht="17.45" customHeight="1"/>
    <row r="126" ht="17.45" customHeight="1"/>
    <row r="127" ht="17.45" customHeight="1"/>
    <row r="128" ht="17.45" customHeight="1"/>
    <row r="129" ht="17.45" customHeight="1"/>
    <row r="130" ht="17.45" customHeight="1"/>
    <row r="131" ht="17.45" customHeight="1"/>
    <row r="132" ht="17.45" customHeight="1"/>
    <row r="133" ht="17.45" customHeight="1"/>
    <row r="134" ht="17.45" customHeight="1"/>
    <row r="135" ht="17.45" customHeight="1"/>
    <row r="136" ht="17.45" customHeight="1"/>
    <row r="137" ht="17.45" customHeight="1"/>
    <row r="138" ht="17.45" customHeight="1"/>
    <row r="139" ht="17.45" customHeight="1"/>
    <row r="140" ht="17.45" customHeight="1"/>
    <row r="141" ht="17.45" customHeight="1"/>
    <row r="142" ht="17.45" customHeight="1"/>
    <row r="143" ht="17.45" customHeight="1"/>
    <row r="144" ht="17.45" customHeight="1"/>
    <row r="145" ht="17.45" customHeight="1"/>
    <row r="146" ht="17.45" customHeight="1"/>
    <row r="147" ht="17.45" customHeight="1"/>
    <row r="148" ht="17.45" customHeight="1"/>
    <row r="149" ht="17.45" customHeight="1"/>
    <row r="150" ht="17.45" customHeight="1"/>
    <row r="151" ht="17.45" customHeight="1"/>
    <row r="152" ht="17.45" customHeight="1"/>
    <row r="153" ht="17.45" customHeight="1"/>
    <row r="154" ht="17.45" customHeight="1"/>
    <row r="155" ht="17.45" customHeight="1"/>
    <row r="156" ht="17.45" customHeight="1"/>
    <row r="157" ht="17.45" customHeight="1"/>
    <row r="158" ht="17.45" customHeight="1"/>
    <row r="159" ht="17.45" customHeight="1"/>
    <row r="160" ht="17.45" customHeight="1"/>
    <row r="161" ht="17.45" customHeight="1"/>
    <row r="162" ht="17.45" customHeight="1"/>
    <row r="163" ht="17.45" customHeight="1"/>
    <row r="164" ht="17.45" customHeight="1"/>
    <row r="165" ht="17.45" customHeight="1"/>
    <row r="166" ht="17.45" customHeight="1"/>
    <row r="167" ht="17.45" customHeight="1"/>
    <row r="168" ht="17.45" customHeight="1"/>
    <row r="169" ht="17.45" customHeight="1"/>
    <row r="170" ht="17.45" customHeight="1"/>
    <row r="171" ht="17.45" customHeight="1"/>
    <row r="172" ht="17.45" customHeight="1"/>
    <row r="173" ht="17.45" customHeight="1"/>
    <row r="174" ht="17.45" customHeight="1"/>
    <row r="175" ht="17.45" customHeight="1"/>
    <row r="176" ht="17.45" customHeight="1"/>
    <row r="177" ht="17.45" customHeight="1"/>
    <row r="178" ht="17.45" customHeight="1"/>
    <row r="179" ht="17.45" customHeight="1"/>
    <row r="180" ht="17.45" customHeight="1"/>
    <row r="181" ht="17.45" customHeight="1"/>
    <row r="182" ht="17.45" customHeight="1"/>
    <row r="183" ht="17.45" customHeight="1"/>
    <row r="184" ht="17.45" customHeight="1"/>
    <row r="185" ht="17.45" customHeight="1"/>
    <row r="186" ht="17.45" customHeight="1"/>
    <row r="187" ht="17.45" customHeight="1"/>
    <row r="188" ht="17.45" customHeight="1"/>
    <row r="189" ht="17.45" customHeight="1"/>
    <row r="190" ht="17.45" customHeight="1"/>
    <row r="191" ht="17.45" customHeight="1"/>
    <row r="192" ht="17.45" customHeight="1"/>
    <row r="193" ht="17.45" customHeight="1"/>
    <row r="194" ht="17.45" customHeight="1"/>
    <row r="195" ht="17.45" customHeight="1"/>
    <row r="196" ht="17.45" customHeight="1"/>
    <row r="197" ht="17.45" customHeight="1"/>
    <row r="198" ht="17.45" customHeight="1"/>
    <row r="199" ht="17.45" customHeight="1"/>
    <row r="200" ht="17.45" customHeight="1"/>
    <row r="201" ht="17.45" customHeight="1"/>
    <row r="202" ht="17.45" customHeight="1"/>
    <row r="203" ht="17.45" customHeight="1"/>
    <row r="204" ht="17.45" customHeight="1"/>
    <row r="205" ht="17.45" customHeight="1"/>
    <row r="206" ht="17.45" customHeight="1"/>
    <row r="207" ht="17.45" customHeight="1"/>
    <row r="208" ht="17.45" customHeight="1"/>
    <row r="209" ht="17.45" customHeight="1"/>
    <row r="210" ht="17.45" customHeight="1"/>
    <row r="211" ht="17.45" customHeight="1"/>
    <row r="212" ht="17.45" customHeight="1"/>
    <row r="213" ht="17.45" customHeight="1"/>
    <row r="214" ht="17.45" customHeight="1"/>
    <row r="215" ht="17.45" customHeight="1"/>
    <row r="216" ht="17.45" customHeight="1"/>
    <row r="217" ht="17.45" customHeight="1"/>
    <row r="218" ht="17.45" customHeight="1"/>
    <row r="219" ht="17.45" customHeight="1"/>
    <row r="220" ht="17.45" customHeight="1"/>
    <row r="221" ht="17.45" customHeight="1"/>
    <row r="222" ht="17.45" customHeight="1"/>
    <row r="223" ht="17.45" customHeight="1"/>
    <row r="224" ht="17.45" customHeight="1"/>
    <row r="225" ht="17.45" customHeight="1"/>
    <row r="226" ht="17.45" customHeight="1"/>
    <row r="227" ht="17.45" customHeight="1"/>
    <row r="228" ht="17.45" customHeight="1"/>
    <row r="229" ht="17.45" customHeight="1"/>
    <row r="230" ht="17.45" customHeight="1"/>
    <row r="231" ht="17.45" customHeight="1"/>
    <row r="232" ht="17.45" customHeight="1"/>
    <row r="233" ht="17.45" customHeight="1"/>
    <row r="234" ht="17.45" customHeight="1"/>
    <row r="235" ht="17.45" customHeight="1"/>
    <row r="236" ht="17.45" customHeight="1"/>
    <row r="237" ht="17.45" customHeight="1"/>
    <row r="238" ht="17.45" customHeight="1"/>
    <row r="239" ht="17.45" customHeight="1"/>
    <row r="240" ht="17.45" customHeight="1"/>
    <row r="241" ht="17.45" customHeight="1"/>
    <row r="242" ht="17.45" customHeight="1"/>
    <row r="243" ht="17.45" customHeight="1"/>
    <row r="244" ht="17.45" customHeight="1"/>
    <row r="245" ht="17.45" customHeight="1"/>
    <row r="246" ht="17.45" customHeight="1"/>
    <row r="247" ht="17.45" customHeight="1"/>
    <row r="248" ht="17.45" customHeight="1"/>
    <row r="249" ht="17.45" customHeight="1"/>
    <row r="250" ht="17.45" customHeight="1"/>
    <row r="251" ht="17.45" customHeight="1"/>
    <row r="252" ht="17.45" customHeight="1"/>
    <row r="253" ht="17.45" customHeight="1"/>
    <row r="254" ht="17.45" customHeight="1"/>
    <row r="255" ht="17.45" customHeight="1"/>
    <row r="256" ht="17.45" customHeight="1"/>
    <row r="257" ht="17.45" customHeight="1"/>
    <row r="258" ht="17.45" customHeight="1"/>
    <row r="259" ht="17.45" customHeight="1"/>
    <row r="260" ht="17.45" customHeight="1"/>
    <row r="261" ht="17.45" customHeight="1"/>
    <row r="262" ht="17.45" customHeight="1"/>
    <row r="263" ht="17.45" customHeight="1"/>
    <row r="264" ht="17.45" customHeight="1"/>
    <row r="265" ht="17.45" customHeight="1"/>
    <row r="266" ht="17.45" customHeight="1"/>
    <row r="267" ht="17.45" customHeight="1"/>
    <row r="268" ht="17.45" customHeight="1"/>
    <row r="269" ht="17.45" customHeight="1"/>
    <row r="270" ht="17.45" customHeight="1"/>
    <row r="271" ht="17.45" customHeight="1"/>
    <row r="272" ht="17.45" customHeight="1"/>
    <row r="273" ht="17.45" customHeight="1"/>
    <row r="274" ht="17.45" customHeight="1"/>
    <row r="275" ht="17.45" customHeight="1"/>
    <row r="276" ht="17.45" customHeight="1"/>
    <row r="277" ht="17.45" customHeight="1"/>
    <row r="278" ht="17.45" customHeight="1"/>
    <row r="279" ht="17.45" customHeight="1"/>
    <row r="280" ht="17.45" customHeight="1"/>
    <row r="281" ht="17.45" customHeight="1"/>
    <row r="282" ht="17.45" customHeight="1"/>
    <row r="283" ht="17.45" customHeight="1"/>
    <row r="284" ht="17.45" customHeight="1"/>
    <row r="285" ht="17.45" customHeight="1"/>
    <row r="286" ht="17.45" customHeight="1"/>
    <row r="287" ht="17.45" customHeight="1"/>
    <row r="288" ht="17.45" customHeight="1"/>
    <row r="289" ht="17.45" customHeight="1"/>
    <row r="290" ht="17.45" customHeight="1"/>
    <row r="291" ht="17.45" customHeight="1"/>
    <row r="292" ht="17.45" customHeight="1"/>
    <row r="293" ht="17.45" customHeight="1"/>
    <row r="294" ht="17.45" customHeight="1"/>
    <row r="295" ht="17.45" customHeight="1"/>
    <row r="296" ht="17.45" customHeight="1"/>
    <row r="297" ht="17.45" customHeight="1"/>
    <row r="298" ht="17.45" customHeight="1"/>
    <row r="299" ht="17.45" customHeight="1"/>
    <row r="300" ht="17.45" customHeight="1"/>
  </sheetData>
  <mergeCells count="4">
    <mergeCell ref="G16:H16"/>
    <mergeCell ref="C37:D37"/>
    <mergeCell ref="C16:D16"/>
    <mergeCell ref="G37:H3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1"/>
  <sheetViews>
    <sheetView topLeftCell="A19" workbookViewId="0">
      <selection activeCell="D44" sqref="D44"/>
    </sheetView>
  </sheetViews>
  <sheetFormatPr baseColWidth="8" defaultColWidth="9.140625" defaultRowHeight="15"/>
  <cols>
    <col width="20.7109375" customWidth="1" style="24" min="1" max="1"/>
    <col width="12.7109375" customWidth="1" style="24" min="2" max="10"/>
    <col width="9.140625" customWidth="1" style="24" min="11" max="12"/>
    <col width="12.7109375" customWidth="1" style="24" min="13" max="13"/>
    <col width="9.7109375" customWidth="1" style="24" min="14" max="15"/>
    <col width="9.140625" customWidth="1" style="24" min="16" max="16384"/>
  </cols>
  <sheetData>
    <row r="1" ht="17.45" customHeight="1">
      <c r="A1" s="37" t="inlineStr">
        <is>
          <t>Monthly Ambient Monitor Statistics -- 2021</t>
        </is>
      </c>
      <c r="B1" s="38" t="n"/>
      <c r="C1" s="38" t="n"/>
      <c r="D1" s="38" t="n"/>
      <c r="E1" s="38" t="n"/>
      <c r="F1" s="38" t="n"/>
      <c r="G1" s="38" t="n"/>
    </row>
    <row r="2" ht="17.45" customHeight="1">
      <c r="A2" s="38" t="n"/>
      <c r="B2" s="38" t="n"/>
      <c r="C2" s="38" t="n"/>
      <c r="D2" s="38" t="n"/>
      <c r="E2" s="38" t="n"/>
      <c r="F2" s="38" t="n"/>
      <c r="G2" s="38" t="n"/>
    </row>
    <row r="3" ht="17.45" customHeight="1" thickBot="1">
      <c r="A3" s="38" t="n"/>
      <c r="B3" s="38" t="n"/>
      <c r="C3" s="38" t="n"/>
      <c r="D3" s="38" t="n"/>
      <c r="E3" s="38" t="n"/>
      <c r="F3" s="38" t="n"/>
      <c r="G3" s="38" t="n"/>
    </row>
    <row r="4" ht="20.1" customHeight="1" thickBot="1">
      <c r="A4" s="38" t="n"/>
      <c r="B4" s="39" t="n"/>
      <c r="C4" s="40" t="inlineStr">
        <is>
          <t>Lead (µg/m3)</t>
        </is>
      </c>
      <c r="D4" s="41" t="n"/>
      <c r="E4" s="39" t="n"/>
      <c r="F4" s="40" t="inlineStr">
        <is>
          <t>Arsenic (ng/m3)</t>
        </is>
      </c>
      <c r="G4" s="41" t="n"/>
    </row>
    <row r="5" ht="20.1" customHeight="1">
      <c r="A5" s="42" t="inlineStr">
        <is>
          <t>Parameter</t>
        </is>
      </c>
      <c r="B5" s="43" t="inlineStr">
        <is>
          <t>WeekEND</t>
        </is>
      </c>
      <c r="C5" s="44" t="inlineStr">
        <is>
          <t>WeekDAY</t>
        </is>
      </c>
      <c r="D5" s="45" t="inlineStr">
        <is>
          <t>% WD Diff</t>
        </is>
      </c>
      <c r="E5" s="43" t="inlineStr">
        <is>
          <t>WeekEND</t>
        </is>
      </c>
      <c r="F5" s="44" t="inlineStr">
        <is>
          <t>WeekDAY</t>
        </is>
      </c>
      <c r="G5" s="45" t="inlineStr">
        <is>
          <t>% WD Diff</t>
        </is>
      </c>
    </row>
    <row r="6" ht="20.1" customHeight="1">
      <c r="A6" s="29" t="inlineStr">
        <is>
          <t>Maximum:</t>
        </is>
      </c>
      <c r="B6" s="696">
        <f>'Lead (30-Day_Avg)'!Z5</f>
        <v/>
      </c>
      <c r="C6" s="697">
        <f>'Lead (30-Day_Avg)'!AA5</f>
        <v/>
      </c>
      <c r="D6" s="28">
        <f>(C6-B6)/B6</f>
        <v/>
      </c>
      <c r="E6" s="696">
        <f>'Arsenic (Daily)'!V5</f>
        <v/>
      </c>
      <c r="F6" s="697">
        <f>'Arsenic (Daily)'!W5</f>
        <v/>
      </c>
      <c r="G6" s="28">
        <f>(F6-E6)/E6</f>
        <v/>
      </c>
    </row>
    <row r="7" ht="20.1" customHeight="1">
      <c r="A7" s="698" t="inlineStr">
        <is>
          <t>90th percentile:</t>
        </is>
      </c>
      <c r="B7" s="696">
        <f>'Lead (30-Day_Avg)'!Z6</f>
        <v/>
      </c>
      <c r="C7" s="699">
        <f>'Lead (30-Day_Avg)'!AA6</f>
        <v/>
      </c>
      <c r="D7" s="28">
        <f>(C7-B7)/B7</f>
        <v/>
      </c>
      <c r="E7" s="696">
        <f>'Arsenic (Daily)'!V6</f>
        <v/>
      </c>
      <c r="F7" s="699">
        <f>'Arsenic (Daily)'!W6</f>
        <v/>
      </c>
      <c r="G7" s="28">
        <f>(F7-E7)/E7</f>
        <v/>
      </c>
    </row>
    <row r="8" ht="20.1" customHeight="1">
      <c r="A8" s="698" t="inlineStr">
        <is>
          <t>75th percentile:</t>
        </is>
      </c>
      <c r="B8" s="696">
        <f>'Lead (30-Day_Avg)'!Z7</f>
        <v/>
      </c>
      <c r="C8" s="699">
        <f>'Lead (30-Day_Avg)'!AA7</f>
        <v/>
      </c>
      <c r="D8" s="28">
        <f>(C8-B8)/B8</f>
        <v/>
      </c>
      <c r="E8" s="696">
        <f>'Arsenic (Daily)'!V7</f>
        <v/>
      </c>
      <c r="F8" s="699">
        <f>'Arsenic (Daily)'!W7</f>
        <v/>
      </c>
      <c r="G8" s="28">
        <f>(F8-E8)/E8</f>
        <v/>
      </c>
    </row>
    <row r="9" ht="20.1" customHeight="1" thickBot="1">
      <c r="A9" s="700" t="inlineStr">
        <is>
          <t>Average:</t>
        </is>
      </c>
      <c r="B9" s="701">
        <f>'Lead (30-Day_Avg)'!Z8</f>
        <v/>
      </c>
      <c r="C9" s="702">
        <f>'Lead (30-Day_Avg)'!AA8</f>
        <v/>
      </c>
      <c r="D9" s="34">
        <f>(C9-B9)/B9</f>
        <v/>
      </c>
      <c r="E9" s="701">
        <f>'Arsenic (Daily)'!V8</f>
        <v/>
      </c>
      <c r="F9" s="702">
        <f>'Arsenic (Daily)'!W8</f>
        <v/>
      </c>
      <c r="G9" s="34">
        <f>(F9-E9)/E9</f>
        <v/>
      </c>
    </row>
    <row r="10" ht="17.45" customHeight="1"/>
    <row r="11" ht="17.45" customHeight="1">
      <c r="A11" s="703" t="n"/>
    </row>
    <row r="12" ht="17.45" customHeight="1">
      <c r="A12" s="36" t="inlineStr">
        <is>
          <t>Excluding extraordinary events (looking at "normal" operations only).</t>
        </is>
      </c>
    </row>
    <row r="13" ht="17.45" customHeight="1"/>
    <row r="14" ht="17.45" customHeight="1"/>
    <row r="15" ht="17.45" customHeight="1" thickBot="1">
      <c r="A15" s="97" t="inlineStr">
        <is>
          <t>LEAD</t>
        </is>
      </c>
    </row>
    <row r="16" ht="17.45" customHeight="1">
      <c r="B16" s="138" t="n"/>
      <c r="C16" s="686" t="inlineStr">
        <is>
          <t>Averages</t>
        </is>
      </c>
      <c r="D16" s="704" t="n"/>
      <c r="E16" s="139" t="n"/>
      <c r="F16" s="138" t="n"/>
      <c r="G16" s="686" t="inlineStr">
        <is>
          <t>Maximum</t>
        </is>
      </c>
      <c r="H16" s="704" t="n"/>
      <c r="I16" s="139" t="n"/>
    </row>
    <row r="17" ht="17.45" customHeight="1" thickBot="1">
      <c r="A17" s="70" t="inlineStr">
        <is>
          <t>Month</t>
        </is>
      </c>
      <c r="B17" s="118" t="inlineStr">
        <is>
          <t>Station 1</t>
        </is>
      </c>
      <c r="C17" s="119" t="inlineStr">
        <is>
          <t>Station 2</t>
        </is>
      </c>
      <c r="D17" s="119" t="inlineStr">
        <is>
          <t>Station 4</t>
        </is>
      </c>
      <c r="E17" s="120" t="inlineStr">
        <is>
          <t>Station 5</t>
        </is>
      </c>
      <c r="F17" s="118" t="inlineStr">
        <is>
          <t>Station 1</t>
        </is>
      </c>
      <c r="G17" s="119" t="inlineStr">
        <is>
          <t>Station 2</t>
        </is>
      </c>
      <c r="H17" s="119" t="inlineStr">
        <is>
          <t>Station 4</t>
        </is>
      </c>
      <c r="I17" s="120" t="inlineStr">
        <is>
          <t>Station 5</t>
        </is>
      </c>
    </row>
    <row r="18" ht="17.45" customHeight="1">
      <c r="A18" s="69" t="inlineStr">
        <is>
          <t>January</t>
        </is>
      </c>
      <c r="B18" s="705">
        <f>'Lead (30-Day_Avg)'!AA1131</f>
        <v/>
      </c>
      <c r="C18" s="706">
        <f>'Lead (30-Day_Avg)'!AB1131</f>
        <v/>
      </c>
      <c r="D18" s="706">
        <f>'Lead (30-Day_Avg)'!AC1131</f>
        <v/>
      </c>
      <c r="E18" s="707">
        <f>'Lead (30-Day_Avg)'!AD1131</f>
        <v/>
      </c>
      <c r="F18" s="705">
        <f>'Lead (30-Day_Avg)'!AA1132</f>
        <v/>
      </c>
      <c r="G18" s="706">
        <f>'Lead (30-Day_Avg)'!AB1132</f>
        <v/>
      </c>
      <c r="H18" s="706">
        <f>'Lead (30-Day_Avg)'!AC766</f>
        <v/>
      </c>
      <c r="I18" s="707">
        <f>'Lead (30-Day_Avg)'!AD766</f>
        <v/>
      </c>
      <c r="J18" s="699">
        <f>AVERAGE(B18:E18)</f>
        <v/>
      </c>
      <c r="K18" s="96">
        <f>(J18-$B$33)/$B$33</f>
        <v/>
      </c>
      <c r="N18" s="24" t="n">
        <v>765</v>
      </c>
      <c r="O18" s="24">
        <f>1+N18</f>
        <v/>
      </c>
    </row>
    <row r="19" ht="17.45" customHeight="1">
      <c r="A19" s="69" t="inlineStr">
        <is>
          <t>February</t>
        </is>
      </c>
      <c r="B19" s="709">
        <f>'Lead (30-Day_Avg)'!AA1160</f>
        <v/>
      </c>
      <c r="C19" s="710">
        <f>'Lead (30-Day_Avg)'!AB1160</f>
        <v/>
      </c>
      <c r="D19" s="710">
        <f>'Lead (30-Day_Avg)'!AC1160</f>
        <v/>
      </c>
      <c r="E19" s="711">
        <f>'Lead (30-Day_Avg)'!AD1160</f>
        <v/>
      </c>
      <c r="F19" s="709">
        <f>'Lead (30-Day_Avg)'!AA1161</f>
        <v/>
      </c>
      <c r="G19" s="710">
        <f>'Lead (30-Day_Avg)'!AB1161</f>
        <v/>
      </c>
      <c r="H19" s="710">
        <f>'Lead (30-Day_Avg)'!AC1161</f>
        <v/>
      </c>
      <c r="I19" s="711">
        <f>'Lead (30-Day_Avg)'!AD1161</f>
        <v/>
      </c>
      <c r="J19" s="699">
        <f>AVERAGE(B19:E19)</f>
        <v/>
      </c>
      <c r="K19" s="96">
        <f>(J19-$B$33)/$B$33</f>
        <v/>
      </c>
      <c r="M19" s="24" t="n">
        <v>29</v>
      </c>
      <c r="N19" s="24">
        <f>N18+M19+1</f>
        <v/>
      </c>
      <c r="O19" s="24">
        <f>1+N19</f>
        <v/>
      </c>
    </row>
    <row r="20" ht="17.45" customHeight="1">
      <c r="A20" s="69" t="inlineStr">
        <is>
          <t>March</t>
        </is>
      </c>
      <c r="B20" s="709" t="n"/>
      <c r="C20" s="710" t="n"/>
      <c r="D20" s="710" t="n"/>
      <c r="E20" s="711" t="n"/>
      <c r="F20" s="709" t="n"/>
      <c r="G20" s="710" t="n"/>
      <c r="H20" s="710" t="n"/>
      <c r="I20" s="711" t="n"/>
      <c r="J20" s="699">
        <f>AVERAGE(B20:E20)</f>
        <v/>
      </c>
      <c r="K20" s="96">
        <f>(J20-$B$33)/$B$33</f>
        <v/>
      </c>
      <c r="M20" s="24" t="n">
        <v>31</v>
      </c>
      <c r="N20" s="24">
        <f>N19+M20-1</f>
        <v/>
      </c>
      <c r="O20" s="24">
        <f>1+N20</f>
        <v/>
      </c>
    </row>
    <row r="21" ht="17.45" customHeight="1">
      <c r="A21" s="69" t="inlineStr">
        <is>
          <t>April</t>
        </is>
      </c>
      <c r="B21" s="709" t="n"/>
      <c r="C21" s="710" t="n"/>
      <c r="D21" s="710" t="n"/>
      <c r="E21" s="711" t="n"/>
      <c r="F21" s="709" t="n"/>
      <c r="G21" s="710" t="n"/>
      <c r="H21" s="710" t="n"/>
      <c r="I21" s="711" t="n"/>
      <c r="J21" s="699">
        <f>AVERAGE(B21:E21)</f>
        <v/>
      </c>
      <c r="K21" s="96">
        <f>(J21-$B$33)/$B$33</f>
        <v/>
      </c>
      <c r="M21" s="24" t="n">
        <v>30</v>
      </c>
      <c r="N21" s="24" t="n">
        <v>855</v>
      </c>
      <c r="O21" s="24">
        <f>1+N21</f>
        <v/>
      </c>
    </row>
    <row r="22" ht="17.45" customHeight="1">
      <c r="A22" s="69" t="inlineStr">
        <is>
          <t>May</t>
        </is>
      </c>
      <c r="B22" s="709" t="n"/>
      <c r="C22" s="710" t="n"/>
      <c r="D22" s="710" t="n"/>
      <c r="E22" s="711" t="n"/>
      <c r="F22" s="709" t="n"/>
      <c r="G22" s="710" t="n"/>
      <c r="H22" s="710" t="n"/>
      <c r="I22" s="711" t="n"/>
      <c r="J22" s="699">
        <f>AVERAGE(B22:E22)</f>
        <v/>
      </c>
      <c r="K22" s="96">
        <f>(J22-$B$33)/$B$33</f>
        <v/>
      </c>
      <c r="M22" s="24" t="n">
        <v>31</v>
      </c>
      <c r="N22" s="24" t="n">
        <v>886</v>
      </c>
      <c r="O22" s="24">
        <f>1+N22</f>
        <v/>
      </c>
    </row>
    <row r="23" ht="17.45" customHeight="1">
      <c r="A23" s="69" t="inlineStr">
        <is>
          <t>June</t>
        </is>
      </c>
      <c r="B23" s="709" t="n"/>
      <c r="C23" s="710" t="n"/>
      <c r="D23" s="710" t="n"/>
      <c r="E23" s="711" t="n"/>
      <c r="F23" s="709" t="n"/>
      <c r="G23" s="710" t="n"/>
      <c r="H23" s="710" t="n"/>
      <c r="I23" s="711" t="n"/>
      <c r="J23" s="699">
        <f>AVERAGE(B23:E23)</f>
        <v/>
      </c>
      <c r="K23" s="96">
        <f>(J23-$B$33)/$B$33</f>
        <v/>
      </c>
      <c r="M23" s="24" t="n">
        <v>30</v>
      </c>
      <c r="N23" s="24" t="n">
        <v>916</v>
      </c>
      <c r="O23" s="24">
        <f>1+N23</f>
        <v/>
      </c>
    </row>
    <row r="24" ht="17.45" customHeight="1">
      <c r="A24" s="69" t="inlineStr">
        <is>
          <t>July</t>
        </is>
      </c>
      <c r="B24" s="709" t="n"/>
      <c r="C24" s="710" t="n"/>
      <c r="D24" s="710" t="n"/>
      <c r="E24" s="711" t="n"/>
      <c r="F24" s="709" t="n"/>
      <c r="G24" s="710" t="n"/>
      <c r="H24" s="710" t="n"/>
      <c r="I24" s="711" t="n"/>
      <c r="J24" s="699">
        <f>AVERAGE(B24:E24)</f>
        <v/>
      </c>
      <c r="K24" s="96">
        <f>(J24-$B$33)/$B$33</f>
        <v/>
      </c>
      <c r="M24" s="24" t="n">
        <v>31</v>
      </c>
      <c r="N24" s="24" t="n">
        <v>947</v>
      </c>
      <c r="O24" s="24">
        <f>1+N24</f>
        <v/>
      </c>
    </row>
    <row r="25" ht="17.45" customHeight="1">
      <c r="A25" s="69" t="inlineStr">
        <is>
          <t>August</t>
        </is>
      </c>
      <c r="B25" s="709" t="n"/>
      <c r="C25" s="710" t="n"/>
      <c r="D25" s="710" t="n"/>
      <c r="E25" s="711" t="n"/>
      <c r="F25" s="709" t="n"/>
      <c r="G25" s="710" t="n"/>
      <c r="H25" s="710" t="n"/>
      <c r="I25" s="711" t="n"/>
      <c r="J25" s="699">
        <f>AVERAGE(B25:E25)</f>
        <v/>
      </c>
      <c r="K25" s="96">
        <f>(J25-$B$33)/$B$33</f>
        <v/>
      </c>
      <c r="M25" s="24" t="n">
        <v>31</v>
      </c>
      <c r="N25" s="24" t="n">
        <v>978</v>
      </c>
      <c r="O25" s="24">
        <f>1+N25</f>
        <v/>
      </c>
    </row>
    <row r="26" ht="17.45" customHeight="1">
      <c r="A26" s="69" t="inlineStr">
        <is>
          <t>September</t>
        </is>
      </c>
      <c r="B26" s="709" t="n"/>
      <c r="C26" s="710" t="n"/>
      <c r="D26" s="710" t="n"/>
      <c r="E26" s="711" t="n"/>
      <c r="F26" s="709" t="n"/>
      <c r="G26" s="710" t="n"/>
      <c r="H26" s="710" t="n"/>
      <c r="I26" s="711" t="n"/>
      <c r="J26" s="699">
        <f>AVERAGE(B26:E26)</f>
        <v/>
      </c>
      <c r="K26" s="96">
        <f>(J26-$B$33)/$B$33</f>
        <v/>
      </c>
      <c r="M26" s="24" t="n">
        <v>30</v>
      </c>
      <c r="N26" s="24" t="n">
        <v>1008</v>
      </c>
      <c r="O26" s="24">
        <f>1+N26</f>
        <v/>
      </c>
    </row>
    <row r="27" ht="17.45" customHeight="1">
      <c r="A27" s="69" t="inlineStr">
        <is>
          <t>October</t>
        </is>
      </c>
      <c r="B27" s="709" t="n"/>
      <c r="C27" s="710" t="n"/>
      <c r="D27" s="710" t="n"/>
      <c r="E27" s="711" t="n"/>
      <c r="F27" s="709" t="n"/>
      <c r="G27" s="710" t="n"/>
      <c r="H27" s="710" t="n"/>
      <c r="I27" s="711" t="n"/>
      <c r="J27" s="699">
        <f>AVERAGE(B27:E27)</f>
        <v/>
      </c>
      <c r="K27" s="96">
        <f>(J27-$B$33)/$B$33</f>
        <v/>
      </c>
      <c r="M27" s="24" t="n">
        <v>31</v>
      </c>
      <c r="N27" s="24" t="n">
        <v>1039</v>
      </c>
      <c r="O27" s="24">
        <f>1+N27</f>
        <v/>
      </c>
    </row>
    <row r="28" ht="17.45" customHeight="1">
      <c r="A28" s="69" t="inlineStr">
        <is>
          <t>November</t>
        </is>
      </c>
      <c r="B28" s="709" t="n"/>
      <c r="C28" s="710" t="n"/>
      <c r="D28" s="710" t="n"/>
      <c r="E28" s="711" t="n"/>
      <c r="F28" s="709" t="n"/>
      <c r="G28" s="710" t="n"/>
      <c r="H28" s="710" t="n"/>
      <c r="I28" s="711" t="n"/>
      <c r="J28" s="699">
        <f>AVERAGE(B28:E28)</f>
        <v/>
      </c>
      <c r="K28" s="96">
        <f>(J28-$B$33)/$B$33</f>
        <v/>
      </c>
      <c r="M28" s="24" t="n">
        <v>30</v>
      </c>
      <c r="N28" s="24" t="n">
        <v>1069</v>
      </c>
      <c r="O28" s="24">
        <f>1+N28</f>
        <v/>
      </c>
    </row>
    <row r="29" ht="17.45" customHeight="1" thickBot="1">
      <c r="A29" s="69" t="inlineStr">
        <is>
          <t>December</t>
        </is>
      </c>
      <c r="B29" s="712" t="n"/>
      <c r="C29" s="713" t="n"/>
      <c r="D29" s="713" t="n"/>
      <c r="E29" s="714" t="n"/>
      <c r="F29" s="712" t="n"/>
      <c r="G29" s="713" t="n"/>
      <c r="H29" s="713" t="n"/>
      <c r="I29" s="714" t="n"/>
      <c r="J29" s="699">
        <f>AVERAGE(B29:E29)</f>
        <v/>
      </c>
      <c r="K29" s="96">
        <f>(J29-$B$33)/$B$33</f>
        <v/>
      </c>
      <c r="M29" s="24" t="n">
        <v>31</v>
      </c>
      <c r="N29" s="24" t="n">
        <v>1100</v>
      </c>
      <c r="O29" s="24">
        <f>1+N29</f>
        <v/>
      </c>
    </row>
    <row r="30" ht="17.45" customHeight="1" thickBot="1">
      <c r="A30" s="69" t="n"/>
    </row>
    <row r="31" ht="17.45" customHeight="1" thickBot="1">
      <c r="B31" s="715">
        <f>'Lead (30-Day_Avg)'!AA741</f>
        <v/>
      </c>
      <c r="C31" s="716">
        <f>'Lead (30-Day_Avg)'!AB741</f>
        <v/>
      </c>
      <c r="D31" s="716">
        <f>'Lead (30-Day_Avg)'!AC741</f>
        <v/>
      </c>
      <c r="E31" s="717">
        <f>'Lead (30-Day_Avg)'!AD741</f>
        <v/>
      </c>
      <c r="F31" s="715">
        <f>'Lead (30-Day_Avg)'!AA742</f>
        <v/>
      </c>
      <c r="G31" s="716">
        <f>'Lead (30-Day_Avg)'!AB742</f>
        <v/>
      </c>
      <c r="H31" s="716">
        <f>'Lead (30-Day_Avg)'!AC742</f>
        <v/>
      </c>
      <c r="I31" s="718">
        <f>'Lead (30-Day_Avg)'!AD742</f>
        <v/>
      </c>
    </row>
    <row r="32" ht="17.45" customHeight="1" thickBot="1"/>
    <row r="33" ht="17.45" customHeight="1" thickBot="1">
      <c r="B33" s="719">
        <f>'Lead (30-Day_Avg)'!AA1110</f>
        <v/>
      </c>
    </row>
    <row r="34" ht="17.45" customHeight="1"/>
    <row r="35" ht="17.45" customHeight="1"/>
    <row r="36" ht="17.45" customHeight="1" thickBot="1">
      <c r="A36" s="97" t="inlineStr">
        <is>
          <t>ARSENIC</t>
        </is>
      </c>
      <c r="M36" s="97" t="inlineStr">
        <is>
          <t>ARSENIC</t>
        </is>
      </c>
    </row>
    <row r="37" ht="17.45" customHeight="1">
      <c r="B37" s="138" t="n"/>
      <c r="C37" s="686" t="inlineStr">
        <is>
          <t>Averages</t>
        </is>
      </c>
      <c r="D37" s="704" t="n"/>
      <c r="E37" s="139" t="n"/>
      <c r="F37" s="138" t="n"/>
      <c r="G37" s="686" t="inlineStr">
        <is>
          <t>Maximum</t>
        </is>
      </c>
      <c r="H37" s="704" t="n"/>
      <c r="I37" s="139" t="n"/>
    </row>
    <row r="38" ht="17.45" customHeight="1" thickBot="1">
      <c r="A38" s="70" t="inlineStr">
        <is>
          <t>Month</t>
        </is>
      </c>
      <c r="B38" s="71" t="inlineStr">
        <is>
          <t>Station 1</t>
        </is>
      </c>
      <c r="C38" s="72" t="inlineStr">
        <is>
          <t>Station 2</t>
        </is>
      </c>
      <c r="D38" s="72" t="inlineStr">
        <is>
          <t>Station 4</t>
        </is>
      </c>
      <c r="E38" s="73" t="inlineStr">
        <is>
          <t>Station 5</t>
        </is>
      </c>
      <c r="F38" s="71" t="inlineStr">
        <is>
          <t>Station 1</t>
        </is>
      </c>
      <c r="G38" s="72" t="inlineStr">
        <is>
          <t>Station 2</t>
        </is>
      </c>
      <c r="H38" s="72" t="inlineStr">
        <is>
          <t>Station 4</t>
        </is>
      </c>
      <c r="I38" s="73" t="inlineStr">
        <is>
          <t>Station 5</t>
        </is>
      </c>
      <c r="M38" s="159" t="inlineStr">
        <is>
          <t>Month</t>
        </is>
      </c>
      <c r="N38" s="158" t="inlineStr">
        <is>
          <t>Average</t>
        </is>
      </c>
    </row>
    <row r="39" ht="17.45" customHeight="1">
      <c r="A39" s="69" t="inlineStr">
        <is>
          <t>January</t>
        </is>
      </c>
      <c r="B39" s="705">
        <f>'Arsenic (Daily)'!V1131</f>
        <v/>
      </c>
      <c r="C39" s="706">
        <f>'Arsenic (Daily)'!W1131</f>
        <v/>
      </c>
      <c r="D39" s="706">
        <f>'Arsenic (Daily)'!X1131</f>
        <v/>
      </c>
      <c r="E39" s="707">
        <f>'Arsenic (Daily)'!Y1131</f>
        <v/>
      </c>
      <c r="F39" s="705">
        <f>'Arsenic (Daily)'!V1132</f>
        <v/>
      </c>
      <c r="G39" s="706">
        <f>'Arsenic (Daily)'!W1132</f>
        <v/>
      </c>
      <c r="H39" s="706">
        <f>'Arsenic (Daily)'!X1132</f>
        <v/>
      </c>
      <c r="I39" s="707">
        <f>'Arsenic (Daily)'!Y1132</f>
        <v/>
      </c>
      <c r="J39" s="699">
        <f>AVERAGE(B39:E39)</f>
        <v/>
      </c>
      <c r="K39" s="96">
        <f>(J39-$B$54)/$B$54</f>
        <v/>
      </c>
      <c r="M39" s="69" t="inlineStr">
        <is>
          <t>January</t>
        </is>
      </c>
    </row>
    <row r="40" ht="17.45" customHeight="1">
      <c r="A40" s="69" t="inlineStr">
        <is>
          <t>February</t>
        </is>
      </c>
      <c r="B40" s="709">
        <f>'Arsenic (Daily)'!V1159</f>
        <v/>
      </c>
      <c r="C40" s="710">
        <f>'Arsenic (Daily)'!W1159</f>
        <v/>
      </c>
      <c r="D40" s="710">
        <f>'Arsenic (Daily)'!X1159</f>
        <v/>
      </c>
      <c r="E40" s="711">
        <f>'Arsenic (Daily)'!Y1159</f>
        <v/>
      </c>
      <c r="F40" s="709">
        <f>'Arsenic (Daily)'!V1160</f>
        <v/>
      </c>
      <c r="G40" s="710">
        <f>'Arsenic (Daily)'!W1160</f>
        <v/>
      </c>
      <c r="H40" s="710">
        <f>'Arsenic (Daily)'!X1160</f>
        <v/>
      </c>
      <c r="I40" s="711">
        <f>'Arsenic (Daily)'!Y1160</f>
        <v/>
      </c>
      <c r="J40" s="699">
        <f>AVERAGE(B40:E40)</f>
        <v/>
      </c>
      <c r="K40" s="96">
        <f>(J40-$B$54)/$B$54</f>
        <v/>
      </c>
      <c r="M40" s="69" t="inlineStr">
        <is>
          <t>February</t>
        </is>
      </c>
    </row>
    <row r="41" ht="17.45" customHeight="1">
      <c r="A41" s="69" t="inlineStr">
        <is>
          <t>March</t>
        </is>
      </c>
      <c r="B41" s="709" t="n"/>
      <c r="C41" s="710" t="n"/>
      <c r="D41" s="710" t="n"/>
      <c r="E41" s="711" t="n"/>
      <c r="F41" s="709" t="n"/>
      <c r="G41" s="710" t="n"/>
      <c r="H41" s="710" t="n"/>
      <c r="I41" s="711" t="n"/>
      <c r="J41" s="699">
        <f>AVERAGE(B41:E41)</f>
        <v/>
      </c>
      <c r="K41" s="96">
        <f>(J41-$B$54)/$B$54</f>
        <v/>
      </c>
      <c r="M41" s="69" t="inlineStr">
        <is>
          <t>March</t>
        </is>
      </c>
    </row>
    <row r="42" ht="17.45" customHeight="1">
      <c r="A42" s="69" t="inlineStr">
        <is>
          <t>April</t>
        </is>
      </c>
      <c r="B42" s="709" t="n"/>
      <c r="C42" s="710" t="n"/>
      <c r="D42" s="710" t="n"/>
      <c r="E42" s="711" t="n"/>
      <c r="F42" s="709" t="n"/>
      <c r="G42" s="710" t="n"/>
      <c r="H42" s="731" t="n"/>
      <c r="I42" s="711" t="n"/>
      <c r="J42" s="699">
        <f>AVERAGE(B42:E42)</f>
        <v/>
      </c>
      <c r="K42" s="96">
        <f>(J42-$B$54)/$B$54</f>
        <v/>
      </c>
      <c r="M42" s="69" t="inlineStr">
        <is>
          <t>April</t>
        </is>
      </c>
    </row>
    <row r="43" ht="17.45" customHeight="1">
      <c r="A43" s="69" t="inlineStr">
        <is>
          <t>May</t>
        </is>
      </c>
      <c r="B43" s="709" t="n"/>
      <c r="C43" s="710" t="n"/>
      <c r="D43" s="710" t="n"/>
      <c r="E43" s="711" t="n"/>
      <c r="F43" s="709" t="n"/>
      <c r="G43" s="710" t="n"/>
      <c r="H43" s="710" t="n"/>
      <c r="I43" s="711" t="n"/>
      <c r="J43" s="699">
        <f>AVERAGE(B43:E43)</f>
        <v/>
      </c>
      <c r="K43" s="96">
        <f>(J43-$B$54)/$B$54</f>
        <v/>
      </c>
      <c r="M43" s="69" t="inlineStr">
        <is>
          <t>May</t>
        </is>
      </c>
    </row>
    <row r="44" ht="17.45" customHeight="1">
      <c r="A44" s="69" t="inlineStr">
        <is>
          <t>June</t>
        </is>
      </c>
      <c r="B44" s="709" t="n"/>
      <c r="C44" s="710" t="n"/>
      <c r="D44" s="710" t="n"/>
      <c r="E44" s="711" t="n"/>
      <c r="F44" s="709" t="n"/>
      <c r="G44" s="710" t="n"/>
      <c r="H44" s="710" t="n"/>
      <c r="I44" s="711" t="n"/>
      <c r="J44" s="699">
        <f>AVERAGE(B44:E44)</f>
        <v/>
      </c>
      <c r="K44" s="96">
        <f>(J44-$B$54)/$B$54</f>
        <v/>
      </c>
      <c r="M44" s="69" t="inlineStr">
        <is>
          <t>June</t>
        </is>
      </c>
    </row>
    <row r="45" ht="17.45" customHeight="1">
      <c r="A45" s="69" t="inlineStr">
        <is>
          <t>July</t>
        </is>
      </c>
      <c r="B45" s="709" t="n"/>
      <c r="C45" s="710" t="n"/>
      <c r="D45" s="710" t="n"/>
      <c r="E45" s="711" t="n"/>
      <c r="F45" s="709" t="n"/>
      <c r="G45" s="710" t="n"/>
      <c r="H45" s="710" t="n"/>
      <c r="I45" s="711" t="n"/>
      <c r="J45" s="699">
        <f>AVERAGE(B45:E45)</f>
        <v/>
      </c>
      <c r="K45" s="96">
        <f>(J45-$B$54)/$B$54</f>
        <v/>
      </c>
      <c r="M45" s="69" t="inlineStr">
        <is>
          <t>July</t>
        </is>
      </c>
    </row>
    <row r="46" ht="17.45" customHeight="1">
      <c r="A46" s="69" t="inlineStr">
        <is>
          <t>August</t>
        </is>
      </c>
      <c r="B46" s="709" t="n"/>
      <c r="C46" s="710" t="n"/>
      <c r="D46" s="710" t="n"/>
      <c r="E46" s="711" t="n"/>
      <c r="F46" s="709" t="n"/>
      <c r="G46" s="710" t="n"/>
      <c r="H46" s="710" t="n"/>
      <c r="I46" s="711" t="n"/>
      <c r="J46" s="699">
        <f>AVERAGE(B46:E46)</f>
        <v/>
      </c>
      <c r="K46" s="96">
        <f>(J46-$B$54)/$B$54</f>
        <v/>
      </c>
      <c r="M46" s="69" t="inlineStr">
        <is>
          <t>August</t>
        </is>
      </c>
    </row>
    <row r="47" ht="17.45" customHeight="1">
      <c r="A47" s="69" t="inlineStr">
        <is>
          <t>September</t>
        </is>
      </c>
      <c r="B47" s="709" t="n"/>
      <c r="C47" s="710" t="n"/>
      <c r="D47" s="710" t="n"/>
      <c r="E47" s="711" t="n"/>
      <c r="F47" s="709" t="n"/>
      <c r="G47" s="710" t="n"/>
      <c r="H47" s="710" t="n"/>
      <c r="I47" s="711" t="n"/>
      <c r="J47" s="699">
        <f>AVERAGE(B47:E47)</f>
        <v/>
      </c>
      <c r="K47" s="96">
        <f>(J47-$B$54)/$B$54</f>
        <v/>
      </c>
      <c r="M47" s="69" t="inlineStr">
        <is>
          <t>September</t>
        </is>
      </c>
    </row>
    <row r="48" ht="17.45" customHeight="1">
      <c r="A48" s="69" t="inlineStr">
        <is>
          <t>October</t>
        </is>
      </c>
      <c r="B48" s="709" t="n"/>
      <c r="C48" s="710" t="n"/>
      <c r="D48" s="710" t="n"/>
      <c r="E48" s="711" t="n"/>
      <c r="F48" s="709" t="n"/>
      <c r="G48" s="710" t="n"/>
      <c r="H48" s="710" t="n"/>
      <c r="I48" s="711" t="n"/>
      <c r="J48" s="699">
        <f>AVERAGE(B48:E48)</f>
        <v/>
      </c>
      <c r="K48" s="96">
        <f>(J48-$B$54)/$B$54</f>
        <v/>
      </c>
      <c r="M48" s="69" t="inlineStr">
        <is>
          <t>October</t>
        </is>
      </c>
    </row>
    <row r="49" ht="17.45" customHeight="1">
      <c r="A49" s="69" t="inlineStr">
        <is>
          <t>November</t>
        </is>
      </c>
      <c r="B49" s="709" t="n"/>
      <c r="C49" s="710" t="n"/>
      <c r="D49" s="710" t="n"/>
      <c r="E49" s="711" t="n"/>
      <c r="F49" s="709" t="n"/>
      <c r="G49" s="710" t="n"/>
      <c r="H49" s="710" t="n"/>
      <c r="I49" s="711" t="n"/>
      <c r="J49" s="699">
        <f>AVERAGE(B49:E49)</f>
        <v/>
      </c>
      <c r="K49" s="96">
        <f>(J49-$B$54)/$B$54</f>
        <v/>
      </c>
      <c r="M49" s="69" t="inlineStr">
        <is>
          <t>November</t>
        </is>
      </c>
    </row>
    <row r="50" ht="17.45" customHeight="1" thickBot="1">
      <c r="A50" s="69" t="inlineStr">
        <is>
          <t>December</t>
        </is>
      </c>
      <c r="B50" s="712" t="n"/>
      <c r="C50" s="713" t="n"/>
      <c r="D50" s="713" t="n"/>
      <c r="E50" s="714" t="n"/>
      <c r="F50" s="712" t="n"/>
      <c r="G50" s="713" t="n"/>
      <c r="H50" s="713" t="n"/>
      <c r="I50" s="714" t="n"/>
      <c r="J50" s="699">
        <f>AVERAGE(B50:E50)</f>
        <v/>
      </c>
      <c r="K50" s="96">
        <f>(J50-$B$54)/$B$54</f>
        <v/>
      </c>
      <c r="M50" s="69" t="inlineStr">
        <is>
          <t>December</t>
        </is>
      </c>
    </row>
    <row r="51" ht="17.45" customHeight="1" thickBot="1">
      <c r="A51" s="69" t="n"/>
    </row>
    <row r="52" ht="17.45" customHeight="1" thickBot="1">
      <c r="B52" s="715">
        <f>'Arsenic (Daily)'!V741</f>
        <v/>
      </c>
      <c r="C52" s="716">
        <f>'Arsenic (Daily)'!W741</f>
        <v/>
      </c>
      <c r="D52" s="716">
        <f>'Arsenic (Daily)'!X741</f>
        <v/>
      </c>
      <c r="E52" s="717">
        <f>'Arsenic (Daily)'!Y741</f>
        <v/>
      </c>
      <c r="F52" s="92">
        <f>'Arsenic (Daily)'!V742</f>
        <v/>
      </c>
      <c r="G52" s="93">
        <f>'Arsenic (Daily)'!W742</f>
        <v/>
      </c>
      <c r="H52" s="93">
        <f>'Arsenic (Daily)'!X742</f>
        <v/>
      </c>
      <c r="I52" s="94">
        <f>'Arsenic (Daily)'!Y742</f>
        <v/>
      </c>
    </row>
    <row r="53" ht="17.45" customHeight="1" thickBot="1"/>
    <row r="54" ht="17.45" customHeight="1" thickBot="1">
      <c r="B54" s="719">
        <f>'Arsenic (Daily)'!V1110</f>
        <v/>
      </c>
    </row>
    <row r="55" ht="17.45" customHeight="1"/>
    <row r="56" ht="17.45" customHeight="1"/>
    <row r="57" ht="17.45" customHeight="1" thickBot="1">
      <c r="A57" s="725" t="inlineStr">
        <is>
          <t>98th percentile</t>
        </is>
      </c>
      <c r="B57" s="108" t="inlineStr">
        <is>
          <t>Station 1</t>
        </is>
      </c>
      <c r="C57" s="108" t="inlineStr">
        <is>
          <t>Station 2</t>
        </is>
      </c>
      <c r="D57" s="108" t="inlineStr">
        <is>
          <t>Station 4</t>
        </is>
      </c>
      <c r="E57" s="108" t="inlineStr">
        <is>
          <t>Station 5</t>
        </is>
      </c>
      <c r="F57" s="108" t="inlineStr">
        <is>
          <t>ALL Stations</t>
        </is>
      </c>
    </row>
    <row r="58" ht="17.45" customHeight="1" thickBot="1">
      <c r="A58" s="109" t="inlineStr">
        <is>
          <t>Lead (µg/m3)</t>
        </is>
      </c>
      <c r="B58" s="710">
        <f>'Lead (30-Day_Avg)'!BL6</f>
        <v/>
      </c>
      <c r="C58" s="710">
        <f>'Lead (30-Day_Avg)'!BM6</f>
        <v/>
      </c>
      <c r="D58" s="710">
        <f>'Lead (30-Day_Avg)'!BN6</f>
        <v/>
      </c>
      <c r="E58" s="710">
        <f>'Lead (30-Day_Avg)'!BO6</f>
        <v/>
      </c>
      <c r="F58" s="710">
        <f>'Lead (30-Day_Avg)'!BP6</f>
        <v/>
      </c>
      <c r="G58" s="726" t="n">
        <v>0.075</v>
      </c>
      <c r="H58" s="111">
        <f>(G58-F58)/F58</f>
        <v/>
      </c>
    </row>
    <row r="59" ht="17.45" customHeight="1" thickBot="1">
      <c r="A59" s="109" t="inlineStr">
        <is>
          <t>Arsenic (ng/m3)</t>
        </is>
      </c>
      <c r="B59" s="710">
        <f>'Arsenic (Daily)'!BV6</f>
        <v/>
      </c>
      <c r="C59" s="710">
        <f>'Arsenic (Daily)'!BW6</f>
        <v/>
      </c>
      <c r="D59" s="710">
        <f>'Arsenic (Daily)'!BX6</f>
        <v/>
      </c>
      <c r="E59" s="710">
        <f>'Arsenic (Daily)'!BY6</f>
        <v/>
      </c>
      <c r="F59" s="710">
        <f>'Arsenic (Daily)'!BZ6</f>
        <v/>
      </c>
      <c r="G59" s="726" t="n">
        <v>2.5</v>
      </c>
      <c r="H59" s="111">
        <f>(G59-F59)/F59</f>
        <v/>
      </c>
    </row>
    <row r="60" ht="17.45" customHeight="1"/>
    <row r="61" ht="17.45" customHeight="1"/>
    <row r="62" ht="35.1" customHeight="1" thickBot="1">
      <c r="A62" s="727" t="inlineStr">
        <is>
          <t>98th percentile</t>
        </is>
      </c>
      <c r="B62" s="108" t="inlineStr">
        <is>
          <t>Station 1</t>
        </is>
      </c>
      <c r="C62" s="108" t="inlineStr">
        <is>
          <t>Station 2</t>
        </is>
      </c>
      <c r="D62" s="108" t="inlineStr">
        <is>
          <t>Station 4</t>
        </is>
      </c>
      <c r="E62" s="108" t="inlineStr">
        <is>
          <t>Station 5</t>
        </is>
      </c>
      <c r="F62" s="108" t="inlineStr">
        <is>
          <t>ALL Stations</t>
        </is>
      </c>
      <c r="G62" s="113" t="inlineStr">
        <is>
          <t>Proposed Limit</t>
        </is>
      </c>
    </row>
    <row r="63" ht="17.45" customHeight="1" thickBot="1">
      <c r="A63" s="109" t="inlineStr">
        <is>
          <t>Lead (µg/m3)</t>
        </is>
      </c>
      <c r="B63" s="710" t="n">
        <v>0.06355399999999996</v>
      </c>
      <c r="C63" s="710" t="n">
        <v>0.06016199999999998</v>
      </c>
      <c r="D63" s="710" t="n">
        <v>0.0664</v>
      </c>
      <c r="E63" s="710" t="n">
        <v>0.0646</v>
      </c>
      <c r="F63" s="710" t="n">
        <v>0.06434799999999996</v>
      </c>
      <c r="G63" s="726" t="n">
        <v>0.075</v>
      </c>
    </row>
    <row r="64" ht="17.45" customHeight="1" thickBot="1">
      <c r="A64" s="109" t="inlineStr">
        <is>
          <t>Arsenic (ng/m3)</t>
        </is>
      </c>
      <c r="B64" s="710" t="n">
        <v>2.045459999999999</v>
      </c>
      <c r="C64" s="710" t="n">
        <v>2.023839999999999</v>
      </c>
      <c r="D64" s="710" t="n">
        <v>1.749</v>
      </c>
      <c r="E64" s="710" t="n">
        <v>1.858</v>
      </c>
      <c r="F64" s="710" t="n">
        <v>1.932819999999999</v>
      </c>
      <c r="G64" s="726" t="n">
        <v>2.5</v>
      </c>
    </row>
    <row r="65" ht="17.45" customHeight="1"/>
    <row r="66" ht="17.45" customHeight="1"/>
    <row r="67" ht="17.45" customHeight="1" thickBot="1">
      <c r="M67" s="159" t="inlineStr">
        <is>
          <t>Month</t>
        </is>
      </c>
      <c r="N67" s="158" t="inlineStr">
        <is>
          <t>ARSENIC</t>
        </is>
      </c>
      <c r="O67" s="158" t="inlineStr">
        <is>
          <t>LEAD</t>
        </is>
      </c>
    </row>
    <row r="68" ht="17.45" customHeight="1">
      <c r="L68" s="163" t="n">
        <v>2019</v>
      </c>
      <c r="M68" s="161" t="inlineStr">
        <is>
          <t>January</t>
        </is>
      </c>
      <c r="N68" s="732" t="n">
        <v>0.8699421146953403</v>
      </c>
      <c r="O68" s="733" t="n">
        <v>0.02556816308243727</v>
      </c>
    </row>
    <row r="69" ht="17.45" customHeight="1">
      <c r="M69" s="161" t="inlineStr">
        <is>
          <t>February</t>
        </is>
      </c>
      <c r="N69" s="734" t="n">
        <v>0.6146259740259741</v>
      </c>
      <c r="O69" s="733" t="n">
        <v>0.02558719155844156</v>
      </c>
    </row>
    <row r="70" ht="17.45" customHeight="1">
      <c r="M70" s="161" t="inlineStr">
        <is>
          <t>March</t>
        </is>
      </c>
      <c r="N70" s="734" t="n">
        <v>0.8840728718637992</v>
      </c>
      <c r="O70" s="733" t="n">
        <v>0.02511165994623656</v>
      </c>
    </row>
    <row r="71" ht="17.45" customHeight="1">
      <c r="M71" s="161" t="inlineStr">
        <is>
          <t>April</t>
        </is>
      </c>
      <c r="N71" s="734" t="n">
        <v>1.145822142857143</v>
      </c>
      <c r="O71" s="733" t="n">
        <v>0.05357934523809525</v>
      </c>
    </row>
    <row r="72" ht="17.45" customHeight="1">
      <c r="M72" s="161" t="inlineStr">
        <is>
          <t>May</t>
        </is>
      </c>
      <c r="N72" s="734" t="n">
        <v>0.7322810259856631</v>
      </c>
      <c r="O72" s="733" t="n">
        <v>0.02517015232974911</v>
      </c>
    </row>
    <row r="73" ht="17.45" customHeight="1">
      <c r="M73" s="161" t="inlineStr">
        <is>
          <t>June</t>
        </is>
      </c>
      <c r="N73" s="734" t="n">
        <v>0.8592411904761903</v>
      </c>
      <c r="O73" s="733" t="n">
        <v>0.02245183333333333</v>
      </c>
    </row>
    <row r="74" ht="17.45" customHeight="1">
      <c r="M74" s="161" t="inlineStr">
        <is>
          <t>July</t>
        </is>
      </c>
      <c r="N74" s="734" t="n">
        <v>0.9393447132616488</v>
      </c>
      <c r="O74" s="733" t="n">
        <v>0.02140836021505376</v>
      </c>
    </row>
    <row r="75" ht="17.45" customHeight="1">
      <c r="M75" s="161" t="inlineStr">
        <is>
          <t>August</t>
        </is>
      </c>
      <c r="N75" s="734" t="n">
        <v>0.978605891577061</v>
      </c>
      <c r="O75" s="733" t="n">
        <v>0.02300246863799283</v>
      </c>
    </row>
    <row r="76" ht="17.45" customHeight="1">
      <c r="M76" s="161" t="inlineStr">
        <is>
          <t>September</t>
        </is>
      </c>
      <c r="N76" s="734" t="n">
        <v>0.9468385467980296</v>
      </c>
      <c r="O76" s="733" t="n">
        <v>0.02253592980295566</v>
      </c>
    </row>
    <row r="77" ht="17.45" customHeight="1">
      <c r="M77" s="161" t="inlineStr">
        <is>
          <t>October</t>
        </is>
      </c>
      <c r="N77" s="735" t="n">
        <v>1.256877755376344</v>
      </c>
      <c r="O77" s="733" t="n">
        <v>0.0299191711469534</v>
      </c>
    </row>
    <row r="78" ht="17.45" customHeight="1">
      <c r="M78" s="161" t="inlineStr">
        <is>
          <t>November</t>
        </is>
      </c>
      <c r="N78" s="734" t="n">
        <v>1.025692023809524</v>
      </c>
      <c r="O78" s="733" t="n">
        <v>0.02340857142857143</v>
      </c>
    </row>
    <row r="79" ht="17.45" customHeight="1">
      <c r="M79" s="161" t="inlineStr">
        <is>
          <t>December</t>
        </is>
      </c>
      <c r="N79" s="734" t="n">
        <v>0.8541645597210114</v>
      </c>
      <c r="O79" s="733" t="n">
        <v>0.01892610723626852</v>
      </c>
    </row>
    <row r="80" ht="17.45" customHeight="1">
      <c r="L80" s="164" t="n">
        <v>2020</v>
      </c>
      <c r="M80" s="162" t="inlineStr">
        <is>
          <t>January</t>
        </is>
      </c>
      <c r="N80" s="736" t="n">
        <v>1.088710222319093</v>
      </c>
      <c r="O80" s="737" t="n">
        <v>0.02457520488230166</v>
      </c>
    </row>
    <row r="81" ht="17.45" customHeight="1">
      <c r="M81" s="162" t="inlineStr">
        <is>
          <t>February</t>
        </is>
      </c>
      <c r="N81" s="736" t="n">
        <v>1.071792621703854</v>
      </c>
      <c r="O81" s="737" t="n">
        <v>0.02321684077079107</v>
      </c>
    </row>
    <row r="82" ht="17.45" customHeight="1">
      <c r="M82" s="162" t="inlineStr">
        <is>
          <t>March</t>
        </is>
      </c>
      <c r="N82" s="736" t="n">
        <v>0.5803604838709676</v>
      </c>
      <c r="O82" s="737" t="n">
        <v>0.02080953853046595</v>
      </c>
    </row>
    <row r="83" ht="17.45" customHeight="1">
      <c r="M83" s="162" t="inlineStr">
        <is>
          <t>April</t>
        </is>
      </c>
      <c r="N83" s="736" t="n">
        <v>0.6316683333333333</v>
      </c>
      <c r="O83" s="737" t="n">
        <v>0.01456536309523809</v>
      </c>
    </row>
    <row r="84" ht="17.45" customHeight="1">
      <c r="M84" s="162" t="inlineStr">
        <is>
          <t>May</t>
        </is>
      </c>
      <c r="N84" s="736" t="n">
        <v>0.7507543010752687</v>
      </c>
      <c r="O84" s="737" t="n">
        <v>0.0241805958781362</v>
      </c>
    </row>
    <row r="85" ht="17.45" customHeight="1">
      <c r="M85" s="162" t="inlineStr">
        <is>
          <t>June</t>
        </is>
      </c>
      <c r="N85" s="736" t="n">
        <v>0.6883000000000001</v>
      </c>
      <c r="O85" s="737" t="n">
        <v>0.01926747619047619</v>
      </c>
    </row>
    <row r="86" ht="17.45" customHeight="1">
      <c r="M86" s="162" t="inlineStr">
        <is>
          <t>July</t>
        </is>
      </c>
      <c r="N86" s="736" t="n">
        <v>0.8968604166666667</v>
      </c>
      <c r="O86" s="737" t="n">
        <v>0.01728289874551971</v>
      </c>
    </row>
    <row r="87" ht="17.45" customHeight="1" thickBot="1">
      <c r="M87" s="162" t="inlineStr">
        <is>
          <t>August</t>
        </is>
      </c>
      <c r="N87" s="738" t="n">
        <v>0.9464692831541219</v>
      </c>
      <c r="O87" s="737" t="n">
        <v>0.01990812096774194</v>
      </c>
    </row>
    <row r="88" ht="17.45" customHeight="1">
      <c r="M88" s="162" t="inlineStr">
        <is>
          <t>September</t>
        </is>
      </c>
      <c r="N88" s="739" t="n">
        <v>1.321060595238095</v>
      </c>
      <c r="O88" s="737" t="n">
        <v>0.0248635</v>
      </c>
    </row>
    <row r="89" ht="17.45" customHeight="1">
      <c r="M89" s="162" t="inlineStr">
        <is>
          <t>October</t>
        </is>
      </c>
      <c r="N89" s="736" t="n">
        <v>1.673791957885305</v>
      </c>
      <c r="O89" s="737" t="n">
        <v>0.0269361917562724</v>
      </c>
    </row>
    <row r="90" ht="17.45" customHeight="1">
      <c r="M90" s="162" t="inlineStr">
        <is>
          <t>November</t>
        </is>
      </c>
      <c r="N90" s="736" t="n">
        <v>1.238402380952381</v>
      </c>
      <c r="O90" s="737" t="n">
        <v>0.02492834523809524</v>
      </c>
    </row>
    <row r="91" ht="17.45" customHeight="1" thickBot="1">
      <c r="M91" s="162" t="inlineStr">
        <is>
          <t>December</t>
        </is>
      </c>
      <c r="N91" s="738" t="n">
        <v>1.606217424242424</v>
      </c>
      <c r="O91" s="737" t="n">
        <v>0.02796565656565656</v>
      </c>
    </row>
    <row r="92" ht="17.45" customHeight="1"/>
    <row r="93" ht="17.45" customHeight="1"/>
    <row r="94" ht="17.45" customHeight="1"/>
    <row r="95" ht="17.45" customHeight="1"/>
    <row r="96" ht="17.45" customHeight="1"/>
    <row r="97" ht="17.45" customHeight="1"/>
    <row r="98" ht="17.45" customHeight="1"/>
    <row r="99" ht="17.45" customHeight="1"/>
    <row r="100" ht="17.45" customHeight="1"/>
    <row r="101" ht="17.45" customHeight="1"/>
    <row r="102" ht="17.45" customHeight="1"/>
    <row r="103" ht="17.45" customHeight="1"/>
    <row r="104" ht="17.45" customHeight="1"/>
    <row r="105" ht="17.45" customHeight="1"/>
    <row r="106" ht="17.45" customHeight="1"/>
    <row r="107" ht="17.45" customHeight="1"/>
    <row r="108" ht="17.45" customHeight="1"/>
    <row r="109" ht="17.45" customHeight="1"/>
    <row r="110" ht="17.45" customHeight="1"/>
    <row r="111" ht="17.45" customHeight="1"/>
    <row r="112" ht="17.45" customHeight="1"/>
    <row r="113" ht="17.45" customHeight="1"/>
    <row r="114" ht="17.45" customHeight="1"/>
    <row r="115" ht="17.45" customHeight="1"/>
    <row r="116" ht="17.45" customHeight="1"/>
    <row r="117" ht="17.45" customHeight="1"/>
    <row r="118" ht="17.45" customHeight="1"/>
    <row r="119" ht="17.45" customHeight="1"/>
    <row r="120" ht="17.45" customHeight="1"/>
    <row r="121" ht="17.45" customHeight="1"/>
    <row r="122" ht="17.45" customHeight="1"/>
    <row r="123" ht="17.45" customHeight="1"/>
    <row r="124" ht="17.45" customHeight="1"/>
    <row r="125" ht="17.45" customHeight="1"/>
    <row r="126" ht="17.45" customHeight="1"/>
    <row r="127" ht="17.45" customHeight="1"/>
    <row r="128" ht="17.45" customHeight="1"/>
    <row r="129" ht="17.45" customHeight="1"/>
    <row r="130" ht="17.45" customHeight="1"/>
    <row r="131" ht="17.45" customHeight="1"/>
    <row r="132" ht="17.45" customHeight="1"/>
    <row r="133" ht="17.45" customHeight="1"/>
    <row r="134" ht="17.45" customHeight="1"/>
    <row r="135" ht="17.45" customHeight="1"/>
    <row r="136" ht="17.45" customHeight="1"/>
    <row r="137" ht="17.45" customHeight="1"/>
    <row r="138" ht="17.45" customHeight="1"/>
    <row r="139" ht="17.45" customHeight="1"/>
    <row r="140" ht="17.45" customHeight="1"/>
    <row r="141" ht="17.45" customHeight="1"/>
    <row r="142" ht="17.45" customHeight="1"/>
    <row r="143" ht="17.45" customHeight="1"/>
    <row r="144" ht="17.45" customHeight="1"/>
    <row r="145" ht="17.45" customHeight="1"/>
    <row r="146" ht="17.45" customHeight="1"/>
    <row r="147" ht="17.45" customHeight="1"/>
    <row r="148" ht="17.45" customHeight="1"/>
    <row r="149" ht="17.45" customHeight="1"/>
    <row r="150" ht="17.45" customHeight="1"/>
    <row r="151" ht="17.45" customHeight="1"/>
    <row r="152" ht="17.45" customHeight="1"/>
    <row r="153" ht="17.45" customHeight="1"/>
    <row r="154" ht="17.45" customHeight="1"/>
    <row r="155" ht="17.45" customHeight="1"/>
    <row r="156" ht="17.45" customHeight="1"/>
    <row r="157" ht="17.45" customHeight="1"/>
    <row r="158" ht="17.45" customHeight="1"/>
    <row r="159" ht="17.45" customHeight="1"/>
    <row r="160" ht="17.45" customHeight="1"/>
    <row r="161" ht="17.45" customHeight="1"/>
    <row r="162" ht="17.45" customHeight="1"/>
    <row r="163" ht="17.45" customHeight="1"/>
    <row r="164" ht="17.45" customHeight="1"/>
    <row r="165" ht="17.45" customHeight="1"/>
    <row r="166" ht="17.45" customHeight="1"/>
    <row r="167" ht="17.45" customHeight="1"/>
    <row r="168" ht="17.45" customHeight="1"/>
    <row r="169" ht="17.45" customHeight="1"/>
    <row r="170" ht="17.45" customHeight="1"/>
    <row r="171" ht="17.45" customHeight="1"/>
    <row r="172" ht="17.45" customHeight="1"/>
    <row r="173" ht="17.45" customHeight="1"/>
    <row r="174" ht="17.45" customHeight="1"/>
    <row r="175" ht="17.45" customHeight="1"/>
    <row r="176" ht="17.45" customHeight="1"/>
    <row r="177" ht="17.45" customHeight="1"/>
    <row r="178" ht="17.45" customHeight="1"/>
    <row r="179" ht="17.45" customHeight="1"/>
    <row r="180" ht="17.45" customHeight="1"/>
    <row r="181" ht="17.45" customHeight="1"/>
    <row r="182" ht="17.45" customHeight="1"/>
    <row r="183" ht="17.45" customHeight="1"/>
    <row r="184" ht="17.45" customHeight="1"/>
    <row r="185" ht="17.45" customHeight="1"/>
    <row r="186" ht="17.45" customHeight="1"/>
    <row r="187" ht="17.45" customHeight="1"/>
    <row r="188" ht="17.45" customHeight="1"/>
    <row r="189" ht="17.45" customHeight="1"/>
    <row r="190" ht="17.45" customHeight="1"/>
    <row r="191" ht="17.45" customHeight="1"/>
    <row r="192" ht="17.45" customHeight="1"/>
    <row r="193" ht="17.45" customHeight="1"/>
    <row r="194" ht="17.45" customHeight="1"/>
    <row r="195" ht="17.45" customHeight="1"/>
    <row r="196" ht="17.45" customHeight="1"/>
    <row r="197" ht="17.45" customHeight="1"/>
    <row r="198" ht="17.45" customHeight="1"/>
    <row r="199" ht="17.45" customHeight="1"/>
    <row r="200" ht="17.45" customHeight="1"/>
    <row r="201" ht="17.45" customHeight="1"/>
    <row r="202" ht="17.45" customHeight="1"/>
    <row r="203" ht="17.45" customHeight="1"/>
    <row r="204" ht="17.45" customHeight="1"/>
    <row r="205" ht="17.45" customHeight="1"/>
    <row r="206" ht="17.45" customHeight="1"/>
    <row r="207" ht="17.45" customHeight="1"/>
    <row r="208" ht="17.45" customHeight="1"/>
    <row r="209" ht="17.45" customHeight="1"/>
    <row r="210" ht="17.45" customHeight="1"/>
    <row r="211" ht="17.45" customHeight="1"/>
    <row r="212" ht="17.45" customHeight="1"/>
    <row r="213" ht="17.45" customHeight="1"/>
    <row r="214" ht="17.45" customHeight="1"/>
    <row r="215" ht="17.45" customHeight="1"/>
    <row r="216" ht="17.45" customHeight="1"/>
    <row r="217" ht="17.45" customHeight="1"/>
    <row r="218" ht="17.45" customHeight="1"/>
    <row r="219" ht="17.45" customHeight="1"/>
    <row r="220" ht="17.45" customHeight="1"/>
    <row r="221" ht="17.45" customHeight="1"/>
    <row r="222" ht="17.45" customHeight="1"/>
    <row r="223" ht="17.45" customHeight="1"/>
    <row r="224" ht="17.45" customHeight="1"/>
    <row r="225" ht="17.45" customHeight="1"/>
    <row r="226" ht="17.45" customHeight="1"/>
    <row r="227" ht="17.45" customHeight="1"/>
    <row r="228" ht="17.45" customHeight="1"/>
    <row r="229" ht="17.45" customHeight="1"/>
    <row r="230" ht="17.45" customHeight="1"/>
    <row r="231" ht="17.45" customHeight="1"/>
    <row r="232" ht="17.45" customHeight="1"/>
    <row r="233" ht="17.45" customHeight="1"/>
    <row r="234" ht="17.45" customHeight="1"/>
    <row r="235" ht="17.45" customHeight="1"/>
    <row r="236" ht="17.45" customHeight="1"/>
    <row r="237" ht="17.45" customHeight="1"/>
    <row r="238" ht="17.45" customHeight="1"/>
    <row r="239" ht="17.45" customHeight="1"/>
    <row r="240" ht="17.45" customHeight="1"/>
    <row r="241" ht="17.45" customHeight="1"/>
    <row r="242" ht="17.45" customHeight="1"/>
    <row r="243" ht="17.45" customHeight="1"/>
    <row r="244" ht="17.45" customHeight="1"/>
    <row r="245" ht="17.45" customHeight="1"/>
    <row r="246" ht="17.45" customHeight="1"/>
    <row r="247" ht="17.45" customHeight="1"/>
    <row r="248" ht="17.45" customHeight="1"/>
    <row r="249" ht="17.45" customHeight="1"/>
    <row r="250" ht="17.45" customHeight="1"/>
    <row r="251" ht="17.45" customHeight="1"/>
    <row r="252" ht="17.45" customHeight="1"/>
    <row r="253" ht="17.45" customHeight="1"/>
    <row r="254" ht="17.45" customHeight="1"/>
    <row r="255" ht="17.45" customHeight="1"/>
    <row r="256" ht="17.45" customHeight="1"/>
    <row r="257" ht="17.45" customHeight="1"/>
    <row r="258" ht="17.45" customHeight="1"/>
    <row r="259" ht="17.45" customHeight="1"/>
    <row r="260" ht="17.45" customHeight="1"/>
    <row r="261" ht="17.45" customHeight="1"/>
    <row r="262" ht="17.45" customHeight="1"/>
    <row r="263" ht="17.45" customHeight="1"/>
    <row r="264" ht="17.45" customHeight="1"/>
    <row r="265" ht="17.45" customHeight="1"/>
    <row r="266" ht="17.45" customHeight="1"/>
    <row r="267" ht="17.45" customHeight="1"/>
    <row r="268" ht="17.45" customHeight="1"/>
    <row r="269" ht="17.45" customHeight="1"/>
    <row r="270" ht="17.45" customHeight="1"/>
    <row r="271" ht="17.45" customHeight="1"/>
    <row r="272" ht="17.45" customHeight="1"/>
    <row r="273" ht="17.45" customHeight="1"/>
    <row r="274" ht="17.45" customHeight="1"/>
    <row r="275" ht="17.45" customHeight="1"/>
    <row r="276" ht="17.45" customHeight="1"/>
    <row r="277" ht="17.45" customHeight="1"/>
    <row r="278" ht="17.45" customHeight="1"/>
    <row r="279" ht="17.45" customHeight="1"/>
    <row r="280" ht="17.45" customHeight="1"/>
    <row r="281" ht="17.45" customHeight="1"/>
    <row r="282" ht="17.45" customHeight="1"/>
    <row r="283" ht="17.45" customHeight="1"/>
    <row r="284" ht="17.45" customHeight="1"/>
    <row r="285" ht="17.45" customHeight="1"/>
    <row r="286" ht="17.45" customHeight="1"/>
    <row r="287" ht="17.45" customHeight="1"/>
    <row r="288" ht="17.45" customHeight="1"/>
    <row r="289" ht="17.45" customHeight="1"/>
    <row r="290" ht="17.45" customHeight="1"/>
    <row r="291" ht="17.45" customHeight="1"/>
    <row r="292" ht="17.45" customHeight="1"/>
    <row r="293" ht="17.45" customHeight="1"/>
    <row r="294" ht="17.45" customHeight="1"/>
    <row r="295" ht="17.45" customHeight="1"/>
    <row r="296" ht="17.45" customHeight="1"/>
    <row r="297" ht="17.45" customHeight="1"/>
    <row r="298" ht="17.45" customHeight="1"/>
    <row r="299" ht="17.45" customHeight="1"/>
    <row r="300" ht="17.45" customHeight="1"/>
  </sheetData>
  <mergeCells count="4">
    <mergeCell ref="G16:H16"/>
    <mergeCell ref="C37:D37"/>
    <mergeCell ref="C16:D16"/>
    <mergeCell ref="G37:H37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A52"/>
  <sheetViews>
    <sheetView zoomScale="130" zoomScaleNormal="130" workbookViewId="0">
      <pane xSplit="1" ySplit="4" topLeftCell="B23" activePane="bottomRight" state="frozen"/>
      <selection pane="topRight" activeCell="B1" sqref="B1"/>
      <selection pane="bottomLeft" activeCell="A5" sqref="A5"/>
      <selection pane="bottomRight" activeCell="J37" sqref="J37:J42"/>
    </sheetView>
  </sheetViews>
  <sheetFormatPr baseColWidth="8" defaultRowHeight="12.75"/>
  <cols>
    <col width="12.7109375" customWidth="1" min="1" max="1"/>
    <col hidden="1" width="12.7109375" customWidth="1" min="2" max="5"/>
    <col width="12.7109375" customWidth="1" min="6" max="10"/>
    <col hidden="1" width="13" customWidth="1" min="11" max="26"/>
  </cols>
  <sheetData>
    <row r="1" ht="17.45" customHeight="1"/>
    <row r="2" ht="17.45" customHeight="1" thickBot="1">
      <c r="B2" s="24" t="n"/>
      <c r="C2" s="24" t="n"/>
      <c r="D2" s="24" t="n"/>
      <c r="E2" s="24" t="n"/>
    </row>
    <row r="3" ht="17.45" customHeight="1">
      <c r="A3" s="24" t="n"/>
      <c r="B3" s="138" t="n"/>
      <c r="C3" s="686" t="inlineStr">
        <is>
          <t>Lead Averages</t>
        </is>
      </c>
      <c r="D3" s="704" t="n"/>
      <c r="E3" s="139" t="n"/>
      <c r="F3" s="138" t="n"/>
      <c r="G3" s="686" t="inlineStr">
        <is>
          <t>Arsenic Averages</t>
        </is>
      </c>
      <c r="H3" s="704" t="n"/>
      <c r="I3" s="139" t="n"/>
    </row>
    <row r="4" ht="17.45" customHeight="1" thickBot="1">
      <c r="A4" s="158" t="inlineStr">
        <is>
          <t>Month</t>
        </is>
      </c>
      <c r="B4" s="118" t="inlineStr">
        <is>
          <t>Station 1</t>
        </is>
      </c>
      <c r="C4" s="119" t="inlineStr">
        <is>
          <t>Station 2</t>
        </is>
      </c>
      <c r="D4" s="119" t="inlineStr">
        <is>
          <t>Station 4</t>
        </is>
      </c>
      <c r="E4" s="120" t="inlineStr">
        <is>
          <t>Station 5</t>
        </is>
      </c>
      <c r="F4" s="118" t="inlineStr">
        <is>
          <t>Station 1</t>
        </is>
      </c>
      <c r="G4" s="119" t="inlineStr">
        <is>
          <t>Station 2</t>
        </is>
      </c>
      <c r="H4" s="119" t="inlineStr">
        <is>
          <t>Station 4</t>
        </is>
      </c>
      <c r="I4" s="120" t="inlineStr">
        <is>
          <t>Station 5</t>
        </is>
      </c>
      <c r="J4" s="224" t="inlineStr">
        <is>
          <t>All Stations</t>
        </is>
      </c>
      <c r="W4" s="51" t="n">
        <v>0</v>
      </c>
      <c r="X4" s="51" t="n">
        <v>0</v>
      </c>
      <c r="Y4" s="51" t="n">
        <v>0</v>
      </c>
      <c r="Z4" s="51" t="n">
        <v>0</v>
      </c>
    </row>
    <row r="5" ht="17.45" customHeight="1">
      <c r="A5" s="203" t="n">
        <v>43101</v>
      </c>
      <c r="B5" s="723" t="n"/>
      <c r="C5" s="706" t="n"/>
      <c r="D5" s="706" t="n"/>
      <c r="E5" s="740" t="n"/>
      <c r="F5" s="705">
        <f>'2018 Summary'!B39</f>
        <v/>
      </c>
      <c r="G5" s="706">
        <f>'2018 Summary'!C39</f>
        <v/>
      </c>
      <c r="H5" s="706">
        <f>'2018 Summary'!D39</f>
        <v/>
      </c>
      <c r="I5" s="707">
        <f>'2018 Summary'!E39</f>
        <v/>
      </c>
      <c r="J5" s="741">
        <f>AVERAGE(F5:I5)</f>
        <v/>
      </c>
      <c r="K5" s="741" t="n"/>
      <c r="O5" s="51">
        <f>IF(F5&gt;=1.25,1,0)</f>
        <v/>
      </c>
      <c r="P5" s="51">
        <f>IF(G5&gt;=1.25,1,0)</f>
        <v/>
      </c>
      <c r="Q5" s="51">
        <f>IF(H5&gt;=1.25,1,0)</f>
        <v/>
      </c>
      <c r="R5" s="51">
        <f>IF(I5&gt;=1.25,1,0)</f>
        <v/>
      </c>
      <c r="S5" s="211">
        <f>IF(F5&gt;=1,1,0)</f>
        <v/>
      </c>
      <c r="T5" s="212">
        <f>IF(G5&gt;=1,1,0)</f>
        <v/>
      </c>
      <c r="U5" s="212">
        <f>IF(H5&gt;=1,1,0)</f>
        <v/>
      </c>
      <c r="V5" s="213">
        <f>IF(I5&gt;=1,1,0)</f>
        <v/>
      </c>
      <c r="W5" s="51">
        <f>IF(S5=1,S5+W4,0)</f>
        <v/>
      </c>
      <c r="X5" s="51">
        <f>IF(T5=1,T5+X4,0)</f>
        <v/>
      </c>
      <c r="Y5" s="51">
        <f>IF(U5=1,U5+Y4,0)</f>
        <v/>
      </c>
      <c r="Z5" s="51">
        <f>IF(V5=1,V5+Z4,0)</f>
        <v/>
      </c>
    </row>
    <row r="6" ht="17.45" customHeight="1">
      <c r="A6" s="204" t="n">
        <v>43132</v>
      </c>
      <c r="B6" s="724" t="n"/>
      <c r="C6" s="710" t="n"/>
      <c r="D6" s="710" t="n"/>
      <c r="E6" s="742" t="n"/>
      <c r="F6" s="709">
        <f>'2018 Summary'!B40</f>
        <v/>
      </c>
      <c r="G6" s="710">
        <f>'2018 Summary'!C40</f>
        <v/>
      </c>
      <c r="H6" s="710">
        <f>'2018 Summary'!D40</f>
        <v/>
      </c>
      <c r="I6" s="711">
        <f>'2018 Summary'!E40</f>
        <v/>
      </c>
      <c r="J6" s="741">
        <f>AVERAGE(F6:I6)</f>
        <v/>
      </c>
      <c r="K6" s="741" t="n"/>
      <c r="O6" s="51">
        <f>IF(F6&gt;=1.25,1,0)</f>
        <v/>
      </c>
      <c r="P6" s="51">
        <f>IF(G6&gt;=1.25,1,0)</f>
        <v/>
      </c>
      <c r="Q6" s="51">
        <f>IF(H6&gt;=1.25,1,0)</f>
        <v/>
      </c>
      <c r="R6" s="51">
        <f>IF(I6&gt;=1.25,1,0)</f>
        <v/>
      </c>
      <c r="S6" s="214">
        <f>IF(F6&gt;=1,1,0)</f>
        <v/>
      </c>
      <c r="T6" s="51">
        <f>IF(G6&gt;=1,1,0)</f>
        <v/>
      </c>
      <c r="U6" s="51">
        <f>IF(H6&gt;=1,1,0)</f>
        <v/>
      </c>
      <c r="V6" s="215">
        <f>IF(I6&gt;=1,1,0)</f>
        <v/>
      </c>
      <c r="W6" s="51">
        <f>IF(S6=1,S6+W5,0)</f>
        <v/>
      </c>
      <c r="X6" s="51">
        <f>IF(T6=1,T6+X5,0)</f>
        <v/>
      </c>
      <c r="Y6" s="51">
        <f>IF(U6=1,U6+Y5,0)</f>
        <v/>
      </c>
      <c r="Z6" s="51">
        <f>IF(V6=1,V6+Z5,0)</f>
        <v/>
      </c>
    </row>
    <row r="7" ht="17.45" customHeight="1">
      <c r="A7" s="204" t="n">
        <v>43160</v>
      </c>
      <c r="B7" s="724" t="n"/>
      <c r="C7" s="710" t="n"/>
      <c r="D7" s="710" t="n"/>
      <c r="E7" s="742" t="n"/>
      <c r="F7" s="709">
        <f>'2018 Summary'!B41</f>
        <v/>
      </c>
      <c r="G7" s="710">
        <f>'2018 Summary'!C41</f>
        <v/>
      </c>
      <c r="H7" s="710">
        <f>'2018 Summary'!D41</f>
        <v/>
      </c>
      <c r="I7" s="711">
        <f>'2018 Summary'!E41</f>
        <v/>
      </c>
      <c r="J7" s="741">
        <f>AVERAGE(F7:I7)</f>
        <v/>
      </c>
      <c r="K7" s="741" t="n"/>
      <c r="O7" s="51">
        <f>IF(F7&gt;=1.25,1,0)</f>
        <v/>
      </c>
      <c r="P7" s="51">
        <f>IF(G7&gt;=1.25,1,0)</f>
        <v/>
      </c>
      <c r="Q7" s="51">
        <f>IF(H7&gt;=1.25,1,0)</f>
        <v/>
      </c>
      <c r="R7" s="51">
        <f>IF(I7&gt;=1.25,1,0)</f>
        <v/>
      </c>
      <c r="S7" s="214">
        <f>IF(F7&gt;=1,1,0)</f>
        <v/>
      </c>
      <c r="T7" s="51">
        <f>IF(G7&gt;=1,1,0)</f>
        <v/>
      </c>
      <c r="U7" s="51">
        <f>IF(H7&gt;=1,1,0)</f>
        <v/>
      </c>
      <c r="V7" s="215">
        <f>IF(I7&gt;=1,1,0)</f>
        <v/>
      </c>
      <c r="W7" s="51">
        <f>IF(S7=1,S7+W6,0)</f>
        <v/>
      </c>
      <c r="X7" s="51">
        <f>IF(T7=1,T7+X6,0)</f>
        <v/>
      </c>
      <c r="Y7" s="51">
        <f>IF(U7=1,U7+Y6,0)</f>
        <v/>
      </c>
      <c r="Z7" s="51">
        <f>IF(V7=1,V7+Z6,0)</f>
        <v/>
      </c>
    </row>
    <row r="8" ht="17.45" customHeight="1">
      <c r="A8" s="204" t="n">
        <v>43191</v>
      </c>
      <c r="B8" s="724" t="n"/>
      <c r="C8" s="710" t="n"/>
      <c r="D8" s="710" t="n"/>
      <c r="E8" s="742" t="n"/>
      <c r="F8" s="709">
        <f>'2018 Summary'!B42</f>
        <v/>
      </c>
      <c r="G8" s="710">
        <f>'2018 Summary'!C42</f>
        <v/>
      </c>
      <c r="H8" s="710">
        <f>'2018 Summary'!D42</f>
        <v/>
      </c>
      <c r="I8" s="711">
        <f>'2018 Summary'!E42</f>
        <v/>
      </c>
      <c r="J8" s="741">
        <f>AVERAGE(F8:I8)</f>
        <v/>
      </c>
      <c r="K8" s="741" t="n"/>
      <c r="O8" s="51">
        <f>IF(F8&gt;=1.25,1,0)</f>
        <v/>
      </c>
      <c r="P8" s="51">
        <f>IF(G8&gt;=1.25,1,0)</f>
        <v/>
      </c>
      <c r="Q8" s="51">
        <f>IF(H8&gt;=1.25,1,0)</f>
        <v/>
      </c>
      <c r="R8" s="51">
        <f>IF(I8&gt;=1.25,1,0)</f>
        <v/>
      </c>
      <c r="S8" s="214">
        <f>IF(F8&gt;=1,1,0)</f>
        <v/>
      </c>
      <c r="T8" s="51">
        <f>IF(G8&gt;=1,1,0)</f>
        <v/>
      </c>
      <c r="U8" s="51">
        <f>IF(H8&gt;=1,1,0)</f>
        <v/>
      </c>
      <c r="V8" s="215">
        <f>IF(I8&gt;=1,1,0)</f>
        <v/>
      </c>
      <c r="W8" s="51">
        <f>IF(S8=1,S8+W7,0)</f>
        <v/>
      </c>
      <c r="X8" s="51">
        <f>IF(T8=1,T8+X7,0)</f>
        <v/>
      </c>
      <c r="Y8" s="51">
        <f>IF(U8=1,U8+Y7,0)</f>
        <v/>
      </c>
      <c r="Z8" s="51">
        <f>IF(V8=1,V8+Z7,0)</f>
        <v/>
      </c>
    </row>
    <row r="9" ht="17.45" customHeight="1">
      <c r="A9" s="204" t="n">
        <v>43221</v>
      </c>
      <c r="B9" s="724" t="n"/>
      <c r="C9" s="710" t="n"/>
      <c r="D9" s="710" t="n"/>
      <c r="E9" s="742" t="n"/>
      <c r="F9" s="709">
        <f>'2018 Summary'!B43</f>
        <v/>
      </c>
      <c r="G9" s="710">
        <f>'2018 Summary'!C43</f>
        <v/>
      </c>
      <c r="H9" s="710">
        <f>'2018 Summary'!D43</f>
        <v/>
      </c>
      <c r="I9" s="711">
        <f>'2018 Summary'!E43</f>
        <v/>
      </c>
      <c r="J9" s="741">
        <f>AVERAGE(F9:I9)</f>
        <v/>
      </c>
      <c r="K9" s="741" t="n"/>
      <c r="O9" s="51">
        <f>IF(F9&gt;=1.25,1,0)</f>
        <v/>
      </c>
      <c r="P9" s="51">
        <f>IF(G9&gt;=1.25,1,0)</f>
        <v/>
      </c>
      <c r="Q9" s="51">
        <f>IF(H9&gt;=1.25,1,0)</f>
        <v/>
      </c>
      <c r="R9" s="51">
        <f>IF(I9&gt;=1.25,1,0)</f>
        <v/>
      </c>
      <c r="S9" s="214">
        <f>IF(F9&gt;=1,1,0)</f>
        <v/>
      </c>
      <c r="T9" s="51">
        <f>IF(G9&gt;=1,1,0)</f>
        <v/>
      </c>
      <c r="U9" s="51">
        <f>IF(H9&gt;=1,1,0)</f>
        <v/>
      </c>
      <c r="V9" s="215">
        <f>IF(I9&gt;=1,1,0)</f>
        <v/>
      </c>
      <c r="W9" s="51">
        <f>IF(S9=1,S9+W8,0)</f>
        <v/>
      </c>
      <c r="X9" s="51">
        <f>IF(T9=1,T9+X8,0)</f>
        <v/>
      </c>
      <c r="Y9" s="51">
        <f>IF(U9=1,U9+Y8,0)</f>
        <v/>
      </c>
      <c r="Z9" s="51">
        <f>IF(V9=1,V9+Z8,0)</f>
        <v/>
      </c>
    </row>
    <row r="10" ht="17.45" customHeight="1">
      <c r="A10" s="204" t="n">
        <v>43252</v>
      </c>
      <c r="B10" s="724" t="n"/>
      <c r="C10" s="710" t="n"/>
      <c r="D10" s="710" t="n"/>
      <c r="E10" s="742" t="n"/>
      <c r="F10" s="709">
        <f>'2018 Summary'!B44</f>
        <v/>
      </c>
      <c r="G10" s="710">
        <f>'2018 Summary'!C44</f>
        <v/>
      </c>
      <c r="H10" s="710">
        <f>'2018 Summary'!D44</f>
        <v/>
      </c>
      <c r="I10" s="711">
        <f>'2018 Summary'!E44</f>
        <v/>
      </c>
      <c r="J10" s="743">
        <f>AVERAGE(F10:I10)</f>
        <v/>
      </c>
      <c r="K10" s="741" t="n"/>
      <c r="O10" s="51">
        <f>IF(F10&gt;=1.25,1,0)</f>
        <v/>
      </c>
      <c r="P10" s="51">
        <f>IF(G10&gt;=1.25,1,0)</f>
        <v/>
      </c>
      <c r="Q10" s="51">
        <f>IF(H10&gt;=1.25,1,0)</f>
        <v/>
      </c>
      <c r="R10" s="51">
        <f>IF(I10&gt;=1.25,1,0)</f>
        <v/>
      </c>
      <c r="S10" s="219">
        <f>IF(F10&gt;=1,1,0)</f>
        <v/>
      </c>
      <c r="T10" s="220">
        <f>IF(G10&gt;=1,1,0)</f>
        <v/>
      </c>
      <c r="U10" s="220">
        <f>IF(H10&gt;=1,1,0)</f>
        <v/>
      </c>
      <c r="V10" s="221">
        <f>IF(I10&gt;=1,1,0)</f>
        <v/>
      </c>
      <c r="W10" s="51">
        <f>IF(S10=1,S10+W9,0)</f>
        <v/>
      </c>
      <c r="X10" s="51">
        <f>IF(T10=1,T10+X9,0)</f>
        <v/>
      </c>
      <c r="Y10" s="51">
        <f>IF(U10=1,U10+Y9,0)</f>
        <v/>
      </c>
      <c r="Z10" s="51">
        <f>IF(V10=1,V10+Z9,0)</f>
        <v/>
      </c>
    </row>
    <row r="11" ht="17.45" customHeight="1">
      <c r="A11" s="204" t="n">
        <v>43282</v>
      </c>
      <c r="B11" s="724" t="n"/>
      <c r="C11" s="710" t="n"/>
      <c r="D11" s="710" t="n"/>
      <c r="E11" s="742" t="n"/>
      <c r="F11" s="709">
        <f>'2018 Summary'!B45</f>
        <v/>
      </c>
      <c r="G11" s="710">
        <f>'2018 Summary'!C45</f>
        <v/>
      </c>
      <c r="H11" s="710">
        <f>'2018 Summary'!D45</f>
        <v/>
      </c>
      <c r="I11" s="711">
        <f>'2018 Summary'!E45</f>
        <v/>
      </c>
      <c r="J11" s="743">
        <f>AVERAGE(F11:I11)</f>
        <v/>
      </c>
      <c r="K11" s="741" t="n"/>
      <c r="O11" s="51">
        <f>IF(F11&gt;=1.25,1,0)</f>
        <v/>
      </c>
      <c r="P11" s="51">
        <f>IF(G11&gt;=1.25,1,0)</f>
        <v/>
      </c>
      <c r="Q11" s="51">
        <f>IF(H11&gt;=1.25,1,0)</f>
        <v/>
      </c>
      <c r="R11" s="51">
        <f>IF(I11&gt;=1.25,1,0)</f>
        <v/>
      </c>
      <c r="S11" s="219">
        <f>IF(F11&gt;=1,1,0)</f>
        <v/>
      </c>
      <c r="T11" s="220">
        <f>IF(G11&gt;=1,1,0)</f>
        <v/>
      </c>
      <c r="U11" s="220">
        <f>IF(H11&gt;=1,1,0)</f>
        <v/>
      </c>
      <c r="V11" s="221">
        <f>IF(I11&gt;=1,1,0)</f>
        <v/>
      </c>
      <c r="W11" s="51">
        <f>IF(S11=1,S11+W10,0)</f>
        <v/>
      </c>
      <c r="X11" s="51">
        <f>IF(T11=1,T11+X10,0)</f>
        <v/>
      </c>
      <c r="Y11" s="51">
        <f>IF(U11=1,U11+Y10,0)</f>
        <v/>
      </c>
      <c r="Z11" s="51">
        <f>IF(V11=1,V11+Z10,0)</f>
        <v/>
      </c>
    </row>
    <row r="12" ht="17.45" customHeight="1">
      <c r="A12" s="204" t="n">
        <v>43313</v>
      </c>
      <c r="B12" s="724" t="n"/>
      <c r="C12" s="710" t="n"/>
      <c r="D12" s="710" t="n"/>
      <c r="E12" s="742" t="n"/>
      <c r="F12" s="709">
        <f>'2018 Summary'!B46</f>
        <v/>
      </c>
      <c r="G12" s="710">
        <f>'2018 Summary'!C46</f>
        <v/>
      </c>
      <c r="H12" s="710">
        <f>'2018 Summary'!D46</f>
        <v/>
      </c>
      <c r="I12" s="711">
        <f>'2018 Summary'!E46</f>
        <v/>
      </c>
      <c r="J12" s="743">
        <f>AVERAGE(F12:I12)</f>
        <v/>
      </c>
      <c r="K12" s="741" t="n"/>
      <c r="O12" s="51">
        <f>IF(F12&gt;=1.25,1,0)</f>
        <v/>
      </c>
      <c r="P12" s="51">
        <f>IF(G12&gt;=1.25,1,0)</f>
        <v/>
      </c>
      <c r="Q12" s="51">
        <f>IF(H12&gt;=1.25,1,0)</f>
        <v/>
      </c>
      <c r="R12" s="51">
        <f>IF(I12&gt;=1.25,1,0)</f>
        <v/>
      </c>
      <c r="S12" s="219">
        <f>IF(F12&gt;=1,1,0)</f>
        <v/>
      </c>
      <c r="T12" s="220">
        <f>IF(G12&gt;=1,1,0)</f>
        <v/>
      </c>
      <c r="U12" s="220">
        <f>IF(H12&gt;=1,1,0)</f>
        <v/>
      </c>
      <c r="V12" s="221">
        <f>IF(I12&gt;=1,1,0)</f>
        <v/>
      </c>
      <c r="W12" s="51">
        <f>IF(S12=1,S12+W11,0)</f>
        <v/>
      </c>
      <c r="X12" s="51">
        <f>IF(T12=1,T12+X11,0)</f>
        <v/>
      </c>
      <c r="Y12" s="51">
        <f>IF(U12=1,U12+Y11,0)</f>
        <v/>
      </c>
      <c r="Z12" s="51">
        <f>IF(V12=1,V12+Z11,0)</f>
        <v/>
      </c>
    </row>
    <row r="13" ht="17.45" customHeight="1">
      <c r="A13" s="204" t="n">
        <v>43344</v>
      </c>
      <c r="B13" s="724" t="n"/>
      <c r="C13" s="710" t="n"/>
      <c r="D13" s="710" t="n"/>
      <c r="E13" s="742" t="n"/>
      <c r="F13" s="709">
        <f>'2018 Summary'!B47</f>
        <v/>
      </c>
      <c r="G13" s="710">
        <f>'2018 Summary'!C47</f>
        <v/>
      </c>
      <c r="H13" s="710">
        <f>'2018 Summary'!D47</f>
        <v/>
      </c>
      <c r="I13" s="711">
        <f>'2018 Summary'!E47</f>
        <v/>
      </c>
      <c r="J13" s="743">
        <f>AVERAGE(F13:I13)</f>
        <v/>
      </c>
      <c r="K13" s="741" t="n"/>
      <c r="O13" s="51">
        <f>IF(F13&gt;=1.25,1,0)</f>
        <v/>
      </c>
      <c r="P13" s="51">
        <f>IF(G13&gt;=1.25,1,0)</f>
        <v/>
      </c>
      <c r="Q13" s="51">
        <f>IF(H13&gt;=1.25,1,0)</f>
        <v/>
      </c>
      <c r="R13" s="51">
        <f>IF(I13&gt;=1.25,1,0)</f>
        <v/>
      </c>
      <c r="S13" s="219">
        <f>IF(F13&gt;=1,1,0)</f>
        <v/>
      </c>
      <c r="T13" s="220">
        <f>IF(G13&gt;=1,1,0)</f>
        <v/>
      </c>
      <c r="U13" s="220">
        <f>IF(H13&gt;=1,1,0)</f>
        <v/>
      </c>
      <c r="V13" s="221">
        <f>IF(I13&gt;=1,1,0)</f>
        <v/>
      </c>
      <c r="W13" s="51">
        <f>IF(S13=1,S13+W12,0)</f>
        <v/>
      </c>
      <c r="X13" s="51">
        <f>IF(T13=1,T13+X12,0)</f>
        <v/>
      </c>
      <c r="Y13" s="51">
        <f>IF(U13=1,U13+Y12,0)</f>
        <v/>
      </c>
      <c r="Z13" s="51">
        <f>IF(V13=1,V13+Z12,0)</f>
        <v/>
      </c>
    </row>
    <row r="14" ht="17.45" customHeight="1">
      <c r="A14" s="204" t="n">
        <v>43374</v>
      </c>
      <c r="B14" s="724" t="n"/>
      <c r="C14" s="710" t="n"/>
      <c r="D14" s="710" t="n"/>
      <c r="E14" s="742" t="n"/>
      <c r="F14" s="709">
        <f>'2018 Summary'!B48</f>
        <v/>
      </c>
      <c r="G14" s="710">
        <f>'2018 Summary'!C48</f>
        <v/>
      </c>
      <c r="H14" s="710">
        <f>'2018 Summary'!D48</f>
        <v/>
      </c>
      <c r="I14" s="711">
        <f>'2018 Summary'!E48</f>
        <v/>
      </c>
      <c r="J14" s="743">
        <f>AVERAGE(F14:I14)</f>
        <v/>
      </c>
      <c r="K14" s="741" t="n"/>
      <c r="O14" s="51">
        <f>IF(F14&gt;=1.25,1,0)</f>
        <v/>
      </c>
      <c r="P14" s="51">
        <f>IF(G14&gt;=1.25,1,0)</f>
        <v/>
      </c>
      <c r="Q14" s="51">
        <f>IF(H14&gt;=1.25,1,0)</f>
        <v/>
      </c>
      <c r="R14" s="51">
        <f>IF(I14&gt;=1.25,1,0)</f>
        <v/>
      </c>
      <c r="S14" s="219">
        <f>IF(F14&gt;=1,1,0)</f>
        <v/>
      </c>
      <c r="T14" s="220">
        <f>IF(G14&gt;=1,1,0)</f>
        <v/>
      </c>
      <c r="U14" s="220">
        <f>IF(H14&gt;=1,1,0)</f>
        <v/>
      </c>
      <c r="V14" s="221">
        <f>IF(I14&gt;=1,1,0)</f>
        <v/>
      </c>
      <c r="W14" s="51">
        <f>IF(S14=1,S14+W13,0)</f>
        <v/>
      </c>
      <c r="X14" s="51">
        <f>IF(T14=1,T14+X13,0)</f>
        <v/>
      </c>
      <c r="Y14" s="51">
        <f>IF(U14=1,U14+Y13,0)</f>
        <v/>
      </c>
      <c r="Z14" s="51">
        <f>IF(V14=1,V14+Z13,0)</f>
        <v/>
      </c>
    </row>
    <row r="15" ht="17.45" customHeight="1">
      <c r="A15" s="204" t="n">
        <v>43405</v>
      </c>
      <c r="B15" s="724" t="n"/>
      <c r="C15" s="710" t="n"/>
      <c r="D15" s="710" t="n"/>
      <c r="E15" s="742" t="n"/>
      <c r="F15" s="709">
        <f>'2018 Summary'!B49</f>
        <v/>
      </c>
      <c r="G15" s="710">
        <f>'2018 Summary'!C49</f>
        <v/>
      </c>
      <c r="H15" s="710">
        <f>'2018 Summary'!D49</f>
        <v/>
      </c>
      <c r="I15" s="711">
        <f>'2018 Summary'!E49</f>
        <v/>
      </c>
      <c r="J15" s="743">
        <f>AVERAGE(F15:I15)</f>
        <v/>
      </c>
      <c r="K15" s="741" t="n"/>
      <c r="O15" s="51">
        <f>IF(F15&gt;=1.25,1,0)</f>
        <v/>
      </c>
      <c r="P15" s="51">
        <f>IF(G15&gt;=1.25,1,0)</f>
        <v/>
      </c>
      <c r="Q15" s="51">
        <f>IF(H15&gt;=1.25,1,0)</f>
        <v/>
      </c>
      <c r="R15" s="51">
        <f>IF(I15&gt;=1.25,1,0)</f>
        <v/>
      </c>
      <c r="S15" s="219">
        <f>IF(F15&gt;=1,1,0)</f>
        <v/>
      </c>
      <c r="T15" s="220">
        <f>IF(G15&gt;=1,1,0)</f>
        <v/>
      </c>
      <c r="U15" s="220">
        <f>IF(H15&gt;=1,1,0)</f>
        <v/>
      </c>
      <c r="V15" s="221">
        <f>IF(I15&gt;=1,1,0)</f>
        <v/>
      </c>
      <c r="W15" s="51">
        <f>IF(S15=1,S15+W14,0)</f>
        <v/>
      </c>
      <c r="X15" s="51">
        <f>IF(T15=1,T15+X14,0)</f>
        <v/>
      </c>
      <c r="Y15" s="51">
        <f>IF(U15=1,U15+Y14,0)</f>
        <v/>
      </c>
      <c r="Z15" s="51">
        <f>IF(V15=1,V15+Z14,0)</f>
        <v/>
      </c>
    </row>
    <row r="16" ht="17.45" customHeight="1" thickBot="1">
      <c r="A16" s="205" t="n">
        <v>43435</v>
      </c>
      <c r="B16" s="744" t="n"/>
      <c r="C16" s="713" t="n"/>
      <c r="D16" s="713" t="n"/>
      <c r="E16" s="745" t="n"/>
      <c r="F16" s="712">
        <f>'2018 Summary'!B50</f>
        <v/>
      </c>
      <c r="G16" s="713">
        <f>'2018 Summary'!C50</f>
        <v/>
      </c>
      <c r="H16" s="713">
        <f>'2018 Summary'!D50</f>
        <v/>
      </c>
      <c r="I16" s="714">
        <f>'2018 Summary'!E50</f>
        <v/>
      </c>
      <c r="J16" s="743">
        <f>AVERAGE(F16:I16)</f>
        <v/>
      </c>
      <c r="K16" s="741" t="n"/>
      <c r="O16" s="51">
        <f>IF(F16&gt;=1.25,1,0)</f>
        <v/>
      </c>
      <c r="P16" s="51">
        <f>IF(G16&gt;=1.25,1,0)</f>
        <v/>
      </c>
      <c r="Q16" s="51">
        <f>IF(H16&gt;=1.25,1,0)</f>
        <v/>
      </c>
      <c r="R16" s="51">
        <f>IF(I16&gt;=1.25,1,0)</f>
        <v/>
      </c>
      <c r="S16" s="219">
        <f>IF(F16&gt;=1,1,0)</f>
        <v/>
      </c>
      <c r="T16" s="220">
        <f>IF(G16&gt;=1,1,0)</f>
        <v/>
      </c>
      <c r="U16" s="220">
        <f>IF(H16&gt;=1,1,0)</f>
        <v/>
      </c>
      <c r="V16" s="221">
        <f>IF(I16&gt;=1,1,0)</f>
        <v/>
      </c>
      <c r="W16" s="51">
        <f>IF(S16=1,S16+W15,0)</f>
        <v/>
      </c>
      <c r="X16" s="51">
        <f>IF(T16=1,T16+X15,0)</f>
        <v/>
      </c>
      <c r="Y16" s="51">
        <f>IF(U16=1,U16+Y15,0)</f>
        <v/>
      </c>
      <c r="Z16" s="51">
        <f>IF(V16=1,V16+Z15,0)</f>
        <v/>
      </c>
    </row>
    <row r="17" ht="17.45" customHeight="1">
      <c r="A17" s="203" t="n">
        <v>43466</v>
      </c>
      <c r="B17" s="723" t="n"/>
      <c r="C17" s="706" t="n"/>
      <c r="D17" s="706" t="n"/>
      <c r="E17" s="707" t="n"/>
      <c r="F17" s="746">
        <f>'2019 Summary'!B39</f>
        <v/>
      </c>
      <c r="G17" s="747">
        <f>'2019 Summary'!C39</f>
        <v/>
      </c>
      <c r="H17" s="747">
        <f>'2019 Summary'!D39</f>
        <v/>
      </c>
      <c r="I17" s="748">
        <f>'2019 Summary'!E39</f>
        <v/>
      </c>
      <c r="J17" s="741">
        <f>AVERAGE(F17:I17)</f>
        <v/>
      </c>
      <c r="K17" s="741" t="n"/>
      <c r="O17" s="51">
        <f>IF(F17&gt;=1.25,1,0)</f>
        <v/>
      </c>
      <c r="P17" s="51">
        <f>IF(G17&gt;=1.25,1,0)</f>
        <v/>
      </c>
      <c r="Q17" s="51">
        <f>IF(H17&gt;=1.25,1,0)</f>
        <v/>
      </c>
      <c r="R17" s="51">
        <f>IF(I17&gt;=1.25,1,0)</f>
        <v/>
      </c>
      <c r="S17" s="214">
        <f>IF(F17&gt;=1,1,0)</f>
        <v/>
      </c>
      <c r="T17" s="51">
        <f>IF(G17&gt;=1,1,0)</f>
        <v/>
      </c>
      <c r="U17" s="51">
        <f>IF(H17&gt;=1,1,0)</f>
        <v/>
      </c>
      <c r="V17" s="215">
        <f>IF(I17&gt;=1,1,0)</f>
        <v/>
      </c>
      <c r="W17" s="51">
        <f>IF(S17=1,S17+W16,0)</f>
        <v/>
      </c>
      <c r="X17" s="51">
        <f>IF(T17=1,T17+X16,0)</f>
        <v/>
      </c>
      <c r="Y17" s="51">
        <f>IF(U17=1,U17+Y16,0)</f>
        <v/>
      </c>
      <c r="Z17" s="51">
        <f>IF(V17=1,V17+Z16,0)</f>
        <v/>
      </c>
    </row>
    <row r="18" ht="17.45" customHeight="1">
      <c r="A18" s="204" t="n">
        <v>43497</v>
      </c>
      <c r="B18" s="724" t="n"/>
      <c r="C18" s="710" t="n"/>
      <c r="D18" s="710" t="n"/>
      <c r="E18" s="711" t="n"/>
      <c r="F18" s="746">
        <f>'2019 Summary'!B40</f>
        <v/>
      </c>
      <c r="G18" s="747">
        <f>'2019 Summary'!C40</f>
        <v/>
      </c>
      <c r="H18" s="747">
        <f>'2019 Summary'!D40</f>
        <v/>
      </c>
      <c r="I18" s="748">
        <f>'2019 Summary'!E40</f>
        <v/>
      </c>
      <c r="J18" s="741">
        <f>AVERAGE(F18:I18)</f>
        <v/>
      </c>
      <c r="K18" s="741" t="n"/>
      <c r="O18" s="51">
        <f>IF(F18&gt;=1.25,1,0)</f>
        <v/>
      </c>
      <c r="P18" s="51">
        <f>IF(G18&gt;=1.25,1,0)</f>
        <v/>
      </c>
      <c r="Q18" s="51">
        <f>IF(H18&gt;=1.25,1,0)</f>
        <v/>
      </c>
      <c r="R18" s="51">
        <f>IF(I18&gt;=1.25,1,0)</f>
        <v/>
      </c>
      <c r="S18" s="214">
        <f>IF(F18&gt;=1,1,0)</f>
        <v/>
      </c>
      <c r="T18" s="51">
        <f>IF(G18&gt;=1,1,0)</f>
        <v/>
      </c>
      <c r="U18" s="51">
        <f>IF(H18&gt;=1,1,0)</f>
        <v/>
      </c>
      <c r="V18" s="215">
        <f>IF(I18&gt;=1,1,0)</f>
        <v/>
      </c>
      <c r="W18" s="51">
        <f>IF(S18=1,S18+W17,0)</f>
        <v/>
      </c>
      <c r="X18" s="51">
        <f>IF(T18=1,T18+X17,0)</f>
        <v/>
      </c>
      <c r="Y18" s="51">
        <f>IF(U18=1,U18+Y17,0)</f>
        <v/>
      </c>
      <c r="Z18" s="51">
        <f>IF(V18=1,V18+Z17,0)</f>
        <v/>
      </c>
    </row>
    <row r="19" ht="17.45" customHeight="1">
      <c r="A19" s="204" t="n">
        <v>43525</v>
      </c>
      <c r="B19" s="724" t="n"/>
      <c r="C19" s="710" t="n"/>
      <c r="D19" s="710" t="n"/>
      <c r="E19" s="711" t="n"/>
      <c r="F19" s="746">
        <f>'2019 Summary'!B41</f>
        <v/>
      </c>
      <c r="G19" s="747">
        <f>'2019 Summary'!C41</f>
        <v/>
      </c>
      <c r="H19" s="747">
        <f>'2019 Summary'!D41</f>
        <v/>
      </c>
      <c r="I19" s="748">
        <f>'2019 Summary'!E41</f>
        <v/>
      </c>
      <c r="J19" s="741">
        <f>AVERAGE(F19:I19)</f>
        <v/>
      </c>
      <c r="K19" s="741" t="n"/>
      <c r="O19" s="51">
        <f>IF(F19&gt;=1.25,1,0)</f>
        <v/>
      </c>
      <c r="P19" s="51">
        <f>IF(G19&gt;=1.25,1,0)</f>
        <v/>
      </c>
      <c r="Q19" s="51">
        <f>IF(H19&gt;=1.25,1,0)</f>
        <v/>
      </c>
      <c r="R19" s="51">
        <f>IF(I19&gt;=1.25,1,0)</f>
        <v/>
      </c>
      <c r="S19" s="214">
        <f>IF(F19&gt;=1,1,0)</f>
        <v/>
      </c>
      <c r="T19" s="51">
        <f>IF(G19&gt;=1,1,0)</f>
        <v/>
      </c>
      <c r="U19" s="51">
        <f>IF(H19&gt;=1,1,0)</f>
        <v/>
      </c>
      <c r="V19" s="215">
        <f>IF(I19&gt;=1,1,0)</f>
        <v/>
      </c>
      <c r="W19" s="51">
        <f>IF(S19=1,S19+W18,0)</f>
        <v/>
      </c>
      <c r="X19" s="51">
        <f>IF(T19=1,T19+X18,0)</f>
        <v/>
      </c>
      <c r="Y19" s="51">
        <f>IF(U19=1,U19+Y18,0)</f>
        <v/>
      </c>
      <c r="Z19" s="51">
        <f>IF(V19=1,V19+Z18,0)</f>
        <v/>
      </c>
    </row>
    <row r="20" ht="17.45" customHeight="1">
      <c r="A20" s="204" t="n">
        <v>43556</v>
      </c>
      <c r="B20" s="724" t="n"/>
      <c r="C20" s="710" t="n"/>
      <c r="D20" s="710" t="n"/>
      <c r="E20" s="711" t="n"/>
      <c r="F20" s="746">
        <f>'2019 Summary'!B42</f>
        <v/>
      </c>
      <c r="G20" s="747">
        <f>'2019 Summary'!C42</f>
        <v/>
      </c>
      <c r="H20" s="749">
        <f>'2019 Summary'!D42</f>
        <v/>
      </c>
      <c r="I20" s="748">
        <f>'2019 Summary'!E42</f>
        <v/>
      </c>
      <c r="J20" s="741">
        <f>AVERAGE(F20:I20)</f>
        <v/>
      </c>
      <c r="K20" s="741" t="n"/>
      <c r="O20" s="51">
        <f>IF(F20&gt;=1.25,1,0)</f>
        <v/>
      </c>
      <c r="P20" s="51">
        <f>IF(G20&gt;=1.25,1,0)</f>
        <v/>
      </c>
      <c r="Q20" s="51">
        <f>IF(H20&gt;=1.25,1,0)</f>
        <v/>
      </c>
      <c r="R20" s="51">
        <f>IF(I20&gt;=1.25,1,0)</f>
        <v/>
      </c>
      <c r="S20" s="214">
        <f>IF(F20&gt;=1,1,0)</f>
        <v/>
      </c>
      <c r="T20" s="51">
        <f>IF(G20&gt;=1,1,0)</f>
        <v/>
      </c>
      <c r="U20" s="51">
        <f>IF(H20&gt;=1,1,0)</f>
        <v/>
      </c>
      <c r="V20" s="215">
        <f>IF(I20&gt;=1,1,0)</f>
        <v/>
      </c>
      <c r="W20" s="51">
        <f>IF(S20=1,S20+W19,0)</f>
        <v/>
      </c>
      <c r="X20" s="51">
        <f>IF(T20=1,T20+X19,0)</f>
        <v/>
      </c>
      <c r="Y20" s="51">
        <f>IF(U20=1,U20+Y19,0)</f>
        <v/>
      </c>
      <c r="Z20" s="51">
        <f>IF(V20=1,V20+Z19,0)</f>
        <v/>
      </c>
      <c r="AA20" s="251" t="inlineStr">
        <is>
          <t>&lt;--Curtailment</t>
        </is>
      </c>
    </row>
    <row r="21" ht="17.45" customHeight="1">
      <c r="A21" s="204" t="n">
        <v>43586</v>
      </c>
      <c r="B21" s="724" t="n"/>
      <c r="C21" s="710" t="n"/>
      <c r="D21" s="710" t="n"/>
      <c r="E21" s="711" t="n"/>
      <c r="F21" s="746">
        <f>'2019 Summary'!B43</f>
        <v/>
      </c>
      <c r="G21" s="747">
        <f>'2019 Summary'!C43</f>
        <v/>
      </c>
      <c r="H21" s="747">
        <f>'2019 Summary'!D43</f>
        <v/>
      </c>
      <c r="I21" s="748">
        <f>'2019 Summary'!E43</f>
        <v/>
      </c>
      <c r="J21" s="741">
        <f>AVERAGE(F21:I21)</f>
        <v/>
      </c>
      <c r="K21" s="741" t="n"/>
      <c r="O21" s="51">
        <f>IF(F21&gt;=1.25,1,0)</f>
        <v/>
      </c>
      <c r="P21" s="51">
        <f>IF(G21&gt;=1.25,1,0)</f>
        <v/>
      </c>
      <c r="Q21" s="51">
        <f>IF(H21&gt;=1.25,1,0)</f>
        <v/>
      </c>
      <c r="R21" s="51">
        <f>IF(I21&gt;=1.25,1,0)</f>
        <v/>
      </c>
      <c r="S21" s="214">
        <f>IF(F21&gt;=1,1,0)</f>
        <v/>
      </c>
      <c r="T21" s="51">
        <f>IF(G21&gt;=1,1,0)</f>
        <v/>
      </c>
      <c r="U21" s="51">
        <f>IF(H21&gt;=1,1,0)</f>
        <v/>
      </c>
      <c r="V21" s="215">
        <f>IF(I21&gt;=1,1,0)</f>
        <v/>
      </c>
      <c r="W21" s="51">
        <f>IF(S21=1,S21+W20,0)</f>
        <v/>
      </c>
      <c r="X21" s="51">
        <f>IF(T21=1,T21+X20,0)</f>
        <v/>
      </c>
      <c r="Y21" s="51">
        <f>IF(U21=1,U21+Y20,0)</f>
        <v/>
      </c>
      <c r="Z21" s="51">
        <f>IF(V21=1,V21+Z20,0)</f>
        <v/>
      </c>
    </row>
    <row r="22" ht="17.45" customHeight="1">
      <c r="A22" s="204" t="n">
        <v>43617</v>
      </c>
      <c r="B22" s="724" t="n"/>
      <c r="C22" s="710" t="n"/>
      <c r="D22" s="710" t="n"/>
      <c r="E22" s="711" t="n"/>
      <c r="F22" s="746">
        <f>'2019 Summary'!B44</f>
        <v/>
      </c>
      <c r="G22" s="747">
        <f>'2019 Summary'!C44</f>
        <v/>
      </c>
      <c r="H22" s="747">
        <f>'2019 Summary'!D44</f>
        <v/>
      </c>
      <c r="I22" s="748">
        <f>'2019 Summary'!E44</f>
        <v/>
      </c>
      <c r="J22" s="741">
        <f>AVERAGE(F22:I22)</f>
        <v/>
      </c>
      <c r="K22" s="741" t="n"/>
      <c r="O22" s="51">
        <f>IF(F22&gt;=1.25,1,0)</f>
        <v/>
      </c>
      <c r="P22" s="51">
        <f>IF(G22&gt;=1.25,1,0)</f>
        <v/>
      </c>
      <c r="Q22" s="51">
        <f>IF(H22&gt;=1.25,1,0)</f>
        <v/>
      </c>
      <c r="R22" s="51">
        <f>IF(I22&gt;=1.25,1,0)</f>
        <v/>
      </c>
      <c r="S22" s="214">
        <f>IF(F22&gt;=1,1,0)</f>
        <v/>
      </c>
      <c r="T22" s="51">
        <f>IF(G22&gt;=1,1,0)</f>
        <v/>
      </c>
      <c r="U22" s="51">
        <f>IF(H22&gt;=1,1,0)</f>
        <v/>
      </c>
      <c r="V22" s="215">
        <f>IF(I22&gt;=1,1,0)</f>
        <v/>
      </c>
      <c r="W22" s="51">
        <f>IF(S22=1,S22+W21,0)</f>
        <v/>
      </c>
      <c r="X22" s="51">
        <f>IF(T22=1,T22+X21,0)</f>
        <v/>
      </c>
      <c r="Y22" s="51">
        <f>IF(U22=1,U22+Y21,0)</f>
        <v/>
      </c>
      <c r="Z22" s="51">
        <f>IF(V22=1,V22+Z21,0)</f>
        <v/>
      </c>
    </row>
    <row r="23" ht="17.45" customHeight="1">
      <c r="A23" s="204" t="n">
        <v>43647</v>
      </c>
      <c r="B23" s="724" t="n"/>
      <c r="C23" s="710" t="n"/>
      <c r="D23" s="710" t="n"/>
      <c r="E23" s="711" t="n"/>
      <c r="F23" s="746">
        <f>'2019 Summary'!B45</f>
        <v/>
      </c>
      <c r="G23" s="747">
        <f>'2019 Summary'!C45</f>
        <v/>
      </c>
      <c r="H23" s="747">
        <f>'2019 Summary'!D45</f>
        <v/>
      </c>
      <c r="I23" s="748">
        <f>'2019 Summary'!E45</f>
        <v/>
      </c>
      <c r="J23" s="741">
        <f>AVERAGE(F23:I23)</f>
        <v/>
      </c>
      <c r="K23" s="741" t="n"/>
      <c r="O23" s="51">
        <f>IF(F23&gt;=1.25,1,0)</f>
        <v/>
      </c>
      <c r="P23" s="51">
        <f>IF(G23&gt;=1.25,1,0)</f>
        <v/>
      </c>
      <c r="Q23" s="51">
        <f>IF(H23&gt;=1.25,1,0)</f>
        <v/>
      </c>
      <c r="R23" s="51">
        <f>IF(I23&gt;=1.25,1,0)</f>
        <v/>
      </c>
      <c r="S23" s="214">
        <f>IF(F23&gt;=1,1,0)</f>
        <v/>
      </c>
      <c r="T23" s="51">
        <f>IF(G23&gt;=1,1,0)</f>
        <v/>
      </c>
      <c r="U23" s="51">
        <f>IF(H23&gt;=1,1,0)</f>
        <v/>
      </c>
      <c r="V23" s="215">
        <f>IF(I23&gt;=1,1,0)</f>
        <v/>
      </c>
      <c r="W23" s="51">
        <f>IF(S23=1,S23+W22,0)</f>
        <v/>
      </c>
      <c r="X23" s="51">
        <f>IF(T23=1,T23+X22,0)</f>
        <v/>
      </c>
      <c r="Y23" s="51">
        <f>IF(U23=1,U23+Y22,0)</f>
        <v/>
      </c>
      <c r="Z23" s="51">
        <f>IF(V23=1,V23+Z22,0)</f>
        <v/>
      </c>
    </row>
    <row r="24" ht="17.45" customHeight="1">
      <c r="A24" s="204" t="n">
        <v>43678</v>
      </c>
      <c r="B24" s="724" t="n"/>
      <c r="C24" s="710" t="n"/>
      <c r="D24" s="710" t="n"/>
      <c r="E24" s="711" t="n"/>
      <c r="F24" s="746">
        <f>'2019 Summary'!B46</f>
        <v/>
      </c>
      <c r="G24" s="747">
        <f>'2019 Summary'!C46</f>
        <v/>
      </c>
      <c r="H24" s="747">
        <f>'2019 Summary'!D46</f>
        <v/>
      </c>
      <c r="I24" s="748">
        <f>'2019 Summary'!E46</f>
        <v/>
      </c>
      <c r="J24" s="741">
        <f>AVERAGE(F24:I24)</f>
        <v/>
      </c>
      <c r="K24" s="741" t="n"/>
      <c r="O24" s="51">
        <f>IF(F24&gt;=1.25,1,0)</f>
        <v/>
      </c>
      <c r="P24" s="51">
        <f>IF(G24&gt;=1.25,1,0)</f>
        <v/>
      </c>
      <c r="Q24" s="51">
        <f>IF(H24&gt;=1.25,1,0)</f>
        <v/>
      </c>
      <c r="R24" s="51">
        <f>IF(I24&gt;=1.25,1,0)</f>
        <v/>
      </c>
      <c r="S24" s="214">
        <f>IF(F24&gt;=1,1,0)</f>
        <v/>
      </c>
      <c r="T24" s="51">
        <f>IF(G24&gt;=1,1,0)</f>
        <v/>
      </c>
      <c r="U24" s="51">
        <f>IF(H24&gt;=1,1,0)</f>
        <v/>
      </c>
      <c r="V24" s="215">
        <f>IF(I24&gt;=1,1,0)</f>
        <v/>
      </c>
      <c r="W24" s="51">
        <f>IF(S24=1,S24+W23,0)</f>
        <v/>
      </c>
      <c r="X24" s="51">
        <f>IF(T24=1,T24+X23,0)</f>
        <v/>
      </c>
      <c r="Y24" s="51">
        <f>IF(U24=1,U24+Y23,0)</f>
        <v/>
      </c>
      <c r="Z24" s="51">
        <f>IF(V24=1,V24+Z23,0)</f>
        <v/>
      </c>
    </row>
    <row r="25" ht="17.45" customHeight="1">
      <c r="A25" s="204" t="n">
        <v>43709</v>
      </c>
      <c r="B25" s="724" t="n"/>
      <c r="C25" s="710" t="n"/>
      <c r="D25" s="710" t="n"/>
      <c r="E25" s="711" t="n"/>
      <c r="F25" s="746">
        <f>'2019 Summary'!B47</f>
        <v/>
      </c>
      <c r="G25" s="747">
        <f>'2019 Summary'!C47</f>
        <v/>
      </c>
      <c r="H25" s="747">
        <f>'2019 Summary'!D47</f>
        <v/>
      </c>
      <c r="I25" s="748">
        <f>'2019 Summary'!E47</f>
        <v/>
      </c>
      <c r="J25" s="741">
        <f>AVERAGE(F25:I25)</f>
        <v/>
      </c>
      <c r="K25" s="741" t="n"/>
      <c r="O25" s="51">
        <f>IF(F25&gt;=1.25,1,0)</f>
        <v/>
      </c>
      <c r="P25" s="51">
        <f>IF(G25&gt;=1.25,1,0)</f>
        <v/>
      </c>
      <c r="Q25" s="51">
        <f>IF(H25&gt;=1.25,1,0)</f>
        <v/>
      </c>
      <c r="R25" s="51">
        <f>IF(I25&gt;=1.25,1,0)</f>
        <v/>
      </c>
      <c r="S25" s="214">
        <f>IF(F25&gt;=1,1,0)</f>
        <v/>
      </c>
      <c r="T25" s="51">
        <f>IF(G25&gt;=1,1,0)</f>
        <v/>
      </c>
      <c r="U25" s="51">
        <f>IF(H25&gt;=1,1,0)</f>
        <v/>
      </c>
      <c r="V25" s="215">
        <f>IF(I25&gt;=1,1,0)</f>
        <v/>
      </c>
      <c r="W25" s="51">
        <f>IF(S25=1,S25+W24,0)</f>
        <v/>
      </c>
      <c r="X25" s="51">
        <f>IF(T25=1,T25+X24,0)</f>
        <v/>
      </c>
      <c r="Y25" s="51">
        <f>IF(U25=1,U25+Y24,0)</f>
        <v/>
      </c>
      <c r="Z25" s="51">
        <f>IF(V25=1,V25+Z24,0)</f>
        <v/>
      </c>
    </row>
    <row r="26" ht="17.45" customHeight="1">
      <c r="A26" s="204" t="n">
        <v>43739</v>
      </c>
      <c r="B26" s="724" t="n"/>
      <c r="C26" s="710" t="n"/>
      <c r="D26" s="710" t="n"/>
      <c r="E26" s="711" t="n"/>
      <c r="F26" s="746">
        <f>'2019 Summary'!B48</f>
        <v/>
      </c>
      <c r="G26" s="747">
        <f>'2019 Summary'!C48</f>
        <v/>
      </c>
      <c r="H26" s="747">
        <f>'2019 Summary'!D48</f>
        <v/>
      </c>
      <c r="I26" s="748">
        <f>'2019 Summary'!E48</f>
        <v/>
      </c>
      <c r="J26" s="743">
        <f>AVERAGE(F26:I26)</f>
        <v/>
      </c>
      <c r="K26" s="741" t="n"/>
      <c r="O26" s="51">
        <f>IF(F26&gt;=1.25,1,0)</f>
        <v/>
      </c>
      <c r="P26" s="51">
        <f>IF(G26&gt;=1.25,1,0)</f>
        <v/>
      </c>
      <c r="Q26" s="51">
        <f>IF(H26&gt;=1.25,1,0)</f>
        <v/>
      </c>
      <c r="R26" s="51">
        <f>IF(I26&gt;=1.25,1,0)</f>
        <v/>
      </c>
      <c r="S26" s="214">
        <f>IF(F26&gt;=1,1,0)</f>
        <v/>
      </c>
      <c r="T26" s="51">
        <f>IF(G26&gt;=1,1,0)</f>
        <v/>
      </c>
      <c r="U26" s="51">
        <f>IF(H26&gt;=1,1,0)</f>
        <v/>
      </c>
      <c r="V26" s="215">
        <f>IF(I26&gt;=1,1,0)</f>
        <v/>
      </c>
      <c r="W26" s="51">
        <f>IF(S26=1,S26+W25,0)</f>
        <v/>
      </c>
      <c r="X26" s="51">
        <f>IF(T26=1,T26+X25,0)</f>
        <v/>
      </c>
      <c r="Y26" s="51">
        <f>IF(U26=1,U26+Y25,0)</f>
        <v/>
      </c>
      <c r="Z26" s="51">
        <f>IF(V26=1,V26+Z25,0)</f>
        <v/>
      </c>
    </row>
    <row r="27" ht="17.45" customHeight="1">
      <c r="A27" s="204" t="n">
        <v>43770</v>
      </c>
      <c r="B27" s="724" t="n"/>
      <c r="C27" s="710" t="n"/>
      <c r="D27" s="710" t="n"/>
      <c r="E27" s="711" t="n"/>
      <c r="F27" s="746">
        <f>'2019 Summary'!B49</f>
        <v/>
      </c>
      <c r="G27" s="747">
        <f>'2019 Summary'!C49</f>
        <v/>
      </c>
      <c r="H27" s="747">
        <f>'2019 Summary'!D49</f>
        <v/>
      </c>
      <c r="I27" s="748">
        <f>'2019 Summary'!E49</f>
        <v/>
      </c>
      <c r="J27" s="743">
        <f>AVERAGE(F27:I27)</f>
        <v/>
      </c>
      <c r="K27" s="741" t="n"/>
      <c r="O27" s="51">
        <f>IF(F27&gt;=1.25,1,0)</f>
        <v/>
      </c>
      <c r="P27" s="51">
        <f>IF(G27&gt;=1.25,1,0)</f>
        <v/>
      </c>
      <c r="Q27" s="51">
        <f>IF(H27&gt;=1.25,1,0)</f>
        <v/>
      </c>
      <c r="R27" s="51">
        <f>IF(I27&gt;=1.25,1,0)</f>
        <v/>
      </c>
      <c r="S27" s="214">
        <f>IF(F27&gt;=1,1,0)</f>
        <v/>
      </c>
      <c r="T27" s="51">
        <f>IF(G27&gt;=1,1,0)</f>
        <v/>
      </c>
      <c r="U27" s="51">
        <f>IF(H27&gt;=1,1,0)</f>
        <v/>
      </c>
      <c r="V27" s="215">
        <f>IF(I27&gt;=1,1,0)</f>
        <v/>
      </c>
      <c r="W27" s="51">
        <f>IF(S27=1,S27+W26,0)</f>
        <v/>
      </c>
      <c r="X27" s="51">
        <f>IF(T27=1,T27+X26,0)</f>
        <v/>
      </c>
      <c r="Y27" s="51">
        <f>IF(U27=1,U27+Y26,0)</f>
        <v/>
      </c>
      <c r="Z27" s="51">
        <f>IF(V27=1,V27+Z26,0)</f>
        <v/>
      </c>
    </row>
    <row r="28" ht="17.45" customHeight="1" thickBot="1">
      <c r="A28" s="205" t="n">
        <v>43800</v>
      </c>
      <c r="B28" s="744" t="n"/>
      <c r="C28" s="713" t="n"/>
      <c r="D28" s="713" t="n"/>
      <c r="E28" s="714" t="n"/>
      <c r="F28" s="750">
        <f>'2019 Summary'!B50</f>
        <v/>
      </c>
      <c r="G28" s="751">
        <f>'2019 Summary'!C50</f>
        <v/>
      </c>
      <c r="H28" s="751">
        <f>'2019 Summary'!D50</f>
        <v/>
      </c>
      <c r="I28" s="752">
        <f>'2019 Summary'!E50</f>
        <v/>
      </c>
      <c r="J28" s="741">
        <f>AVERAGE(F28:I28)</f>
        <v/>
      </c>
      <c r="K28" s="741" t="n"/>
      <c r="O28" s="51">
        <f>IF(F28&gt;=1.25,1,0)</f>
        <v/>
      </c>
      <c r="P28" s="51">
        <f>IF(G28&gt;=1.25,1,0)</f>
        <v/>
      </c>
      <c r="Q28" s="51">
        <f>IF(H28&gt;=1.25,1,0)</f>
        <v/>
      </c>
      <c r="R28" s="51">
        <f>IF(I28&gt;=1.25,1,0)</f>
        <v/>
      </c>
      <c r="S28" s="214">
        <f>IF(F28&gt;=1,1,0)</f>
        <v/>
      </c>
      <c r="T28" s="51">
        <f>IF(G28&gt;=1,1,0)</f>
        <v/>
      </c>
      <c r="U28" s="51">
        <f>IF(H28&gt;=1,1,0)</f>
        <v/>
      </c>
      <c r="V28" s="215">
        <f>IF(I28&gt;=1,1,0)</f>
        <v/>
      </c>
      <c r="W28" s="51">
        <f>IF(S28=1,S28+W27,0)</f>
        <v/>
      </c>
      <c r="X28" s="51">
        <f>IF(T28=1,T28+X27,0)</f>
        <v/>
      </c>
      <c r="Y28" s="51">
        <f>IF(U28=1,U28+Y27,0)</f>
        <v/>
      </c>
      <c r="Z28" s="51">
        <f>IF(V28=1,V28+Z27,0)</f>
        <v/>
      </c>
    </row>
    <row r="29" ht="17.45" customHeight="1">
      <c r="A29" s="203" t="n">
        <v>43831</v>
      </c>
      <c r="B29" s="723" t="n"/>
      <c r="C29" s="706" t="n"/>
      <c r="D29" s="706" t="n"/>
      <c r="E29" s="740" t="n"/>
      <c r="F29" s="705">
        <f>'2020 Summary'!B39</f>
        <v/>
      </c>
      <c r="G29" s="706">
        <f>'2020 Summary'!C39</f>
        <v/>
      </c>
      <c r="H29" s="706">
        <f>'2020 Summary'!D39</f>
        <v/>
      </c>
      <c r="I29" s="707">
        <f>'2020 Summary'!E39</f>
        <v/>
      </c>
      <c r="J29" s="743">
        <f>AVERAGE(F29:I29)</f>
        <v/>
      </c>
      <c r="K29" s="741" t="n"/>
      <c r="O29" s="51">
        <f>IF(F29&gt;=1.25,1,0)</f>
        <v/>
      </c>
      <c r="P29" s="51">
        <f>IF(G29&gt;=1.25,1,0)</f>
        <v/>
      </c>
      <c r="Q29" s="51">
        <f>IF(H29&gt;=1.25,1,0)</f>
        <v/>
      </c>
      <c r="R29" s="51">
        <f>IF(I29&gt;=1.25,1,0)</f>
        <v/>
      </c>
      <c r="S29" s="214">
        <f>IF(F29&gt;=1,1,0)</f>
        <v/>
      </c>
      <c r="T29" s="51">
        <f>IF(G29&gt;=1,1,0)</f>
        <v/>
      </c>
      <c r="U29" s="51">
        <f>IF(H29&gt;=1,1,0)</f>
        <v/>
      </c>
      <c r="V29" s="215">
        <f>IF(I29&gt;=1,1,0)</f>
        <v/>
      </c>
      <c r="W29" s="51">
        <f>IF(S29=1,S29+W28,0)</f>
        <v/>
      </c>
      <c r="X29" s="51">
        <f>IF(T29=1,T29+X28,0)</f>
        <v/>
      </c>
      <c r="Y29" s="51">
        <f>IF(U29=1,U29+Y28,0)</f>
        <v/>
      </c>
      <c r="Z29" s="51">
        <f>IF(V29=1,V29+Z28,0)</f>
        <v/>
      </c>
    </row>
    <row r="30" ht="17.45" customHeight="1">
      <c r="A30" s="204" t="n">
        <v>43862</v>
      </c>
      <c r="B30" s="724" t="n"/>
      <c r="C30" s="710" t="n"/>
      <c r="D30" s="710" t="n"/>
      <c r="E30" s="742" t="n"/>
      <c r="F30" s="709">
        <f>'2020 Summary'!B40</f>
        <v/>
      </c>
      <c r="G30" s="710">
        <f>'2020 Summary'!C40</f>
        <v/>
      </c>
      <c r="H30" s="710">
        <f>'2020 Summary'!D40</f>
        <v/>
      </c>
      <c r="I30" s="711">
        <f>'2020 Summary'!E40</f>
        <v/>
      </c>
      <c r="J30" s="743">
        <f>AVERAGE(F30:I30)</f>
        <v/>
      </c>
      <c r="K30" s="741" t="n"/>
      <c r="O30" s="51">
        <f>IF(F30&gt;=1.25,1,0)</f>
        <v/>
      </c>
      <c r="P30" s="51">
        <f>IF(G30&gt;=1.25,1,0)</f>
        <v/>
      </c>
      <c r="Q30" s="51">
        <f>IF(H30&gt;=1.25,1,0)</f>
        <v/>
      </c>
      <c r="R30" s="51">
        <f>IF(I30&gt;=1.25,1,0)</f>
        <v/>
      </c>
      <c r="S30" s="214">
        <f>IF(F30&gt;=1,1,0)</f>
        <v/>
      </c>
      <c r="T30" s="51">
        <f>IF(G30&gt;=1,1,0)</f>
        <v/>
      </c>
      <c r="U30" s="51">
        <f>IF(H30&gt;=1,1,0)</f>
        <v/>
      </c>
      <c r="V30" s="215">
        <f>IF(I30&gt;=1,1,0)</f>
        <v/>
      </c>
      <c r="W30" s="51">
        <f>IF(S30=1,S30+W29,0)</f>
        <v/>
      </c>
      <c r="X30" s="51">
        <f>IF(T30=1,T30+X29,0)</f>
        <v/>
      </c>
      <c r="Y30" s="51">
        <f>IF(U30=1,U30+Y29,0)</f>
        <v/>
      </c>
      <c r="Z30" s="51">
        <f>IF(V30=1,V30+Z29,0)</f>
        <v/>
      </c>
    </row>
    <row r="31" ht="17.45" customHeight="1">
      <c r="A31" s="204" t="n">
        <v>43891</v>
      </c>
      <c r="B31" s="724" t="n"/>
      <c r="C31" s="710" t="n"/>
      <c r="D31" s="710" t="n"/>
      <c r="E31" s="742" t="n"/>
      <c r="F31" s="709">
        <f>'2020 Summary'!B41</f>
        <v/>
      </c>
      <c r="G31" s="710">
        <f>'2020 Summary'!C41</f>
        <v/>
      </c>
      <c r="H31" s="710">
        <f>'2020 Summary'!D41</f>
        <v/>
      </c>
      <c r="I31" s="711">
        <f>'2020 Summary'!E41</f>
        <v/>
      </c>
      <c r="J31" s="741">
        <f>AVERAGE(F31:I31)</f>
        <v/>
      </c>
      <c r="K31" s="741" t="n"/>
      <c r="O31" s="51">
        <f>IF(F31&gt;=1.25,1,0)</f>
        <v/>
      </c>
      <c r="P31" s="51">
        <f>IF(G31&gt;=1.25,1,0)</f>
        <v/>
      </c>
      <c r="Q31" s="51">
        <f>IF(H31&gt;=1.25,1,0)</f>
        <v/>
      </c>
      <c r="R31" s="51">
        <f>IF(I31&gt;=1.25,1,0)</f>
        <v/>
      </c>
      <c r="S31" s="214">
        <f>IF(F31&gt;=1,1,0)</f>
        <v/>
      </c>
      <c r="T31" s="51">
        <f>IF(G31&gt;=1,1,0)</f>
        <v/>
      </c>
      <c r="U31" s="51">
        <f>IF(H31&gt;=1,1,0)</f>
        <v/>
      </c>
      <c r="V31" s="215">
        <f>IF(I31&gt;=1,1,0)</f>
        <v/>
      </c>
      <c r="W31" s="51">
        <f>IF(S31=1,S31+W30,0)</f>
        <v/>
      </c>
      <c r="X31" s="51">
        <f>IF(T31=1,T31+X30,0)</f>
        <v/>
      </c>
      <c r="Y31" s="51">
        <f>IF(U31=1,U31+Y30,0)</f>
        <v/>
      </c>
      <c r="Z31" s="51">
        <f>IF(V31=1,V31+Z30,0)</f>
        <v/>
      </c>
    </row>
    <row r="32" ht="17.45" customHeight="1">
      <c r="A32" s="204" t="n">
        <v>43922</v>
      </c>
      <c r="B32" s="724" t="n"/>
      <c r="C32" s="710" t="n"/>
      <c r="D32" s="710" t="n"/>
      <c r="E32" s="742" t="n"/>
      <c r="F32" s="709">
        <f>'2020 Summary'!B42</f>
        <v/>
      </c>
      <c r="G32" s="710">
        <f>'2020 Summary'!C42</f>
        <v/>
      </c>
      <c r="H32" s="710">
        <f>'2020 Summary'!D42</f>
        <v/>
      </c>
      <c r="I32" s="711">
        <f>'2020 Summary'!E42</f>
        <v/>
      </c>
      <c r="J32" s="741">
        <f>AVERAGE(F32:I32)</f>
        <v/>
      </c>
      <c r="K32" s="741" t="n"/>
      <c r="O32" s="51">
        <f>IF(F32&gt;=1.25,1,0)</f>
        <v/>
      </c>
      <c r="P32" s="51">
        <f>IF(G32&gt;=1.25,1,0)</f>
        <v/>
      </c>
      <c r="Q32" s="51">
        <f>IF(H32&gt;=1.25,1,0)</f>
        <v/>
      </c>
      <c r="R32" s="51">
        <f>IF(I32&gt;=1.25,1,0)</f>
        <v/>
      </c>
      <c r="S32" s="214">
        <f>IF(F32&gt;=1,1,0)</f>
        <v/>
      </c>
      <c r="T32" s="51">
        <f>IF(G32&gt;=1,1,0)</f>
        <v/>
      </c>
      <c r="U32" s="51">
        <f>IF(H32&gt;=1,1,0)</f>
        <v/>
      </c>
      <c r="V32" s="215">
        <f>IF(I32&gt;=1,1,0)</f>
        <v/>
      </c>
      <c r="W32" s="51">
        <f>IF(S32=1,S32+W31,0)</f>
        <v/>
      </c>
      <c r="X32" s="51">
        <f>IF(T32=1,T32+X31,0)</f>
        <v/>
      </c>
      <c r="Y32" s="51">
        <f>IF(U32=1,U32+Y31,0)</f>
        <v/>
      </c>
      <c r="Z32" s="51">
        <f>IF(V32=1,V32+Z31,0)</f>
        <v/>
      </c>
    </row>
    <row r="33" ht="17.45" customHeight="1">
      <c r="A33" s="204" t="n">
        <v>43952</v>
      </c>
      <c r="B33" s="724" t="n"/>
      <c r="C33" s="710" t="n"/>
      <c r="D33" s="710" t="n"/>
      <c r="E33" s="742" t="n"/>
      <c r="F33" s="709">
        <f>'2020 Summary'!B43</f>
        <v/>
      </c>
      <c r="G33" s="710">
        <f>'2020 Summary'!C43</f>
        <v/>
      </c>
      <c r="H33" s="710">
        <f>'2020 Summary'!D43</f>
        <v/>
      </c>
      <c r="I33" s="711">
        <f>'2020 Summary'!E43</f>
        <v/>
      </c>
      <c r="J33" s="741">
        <f>AVERAGE(F33:I33)</f>
        <v/>
      </c>
      <c r="K33" s="741" t="n"/>
      <c r="O33" s="51">
        <f>IF(F33&gt;=1.25,1,0)</f>
        <v/>
      </c>
      <c r="P33" s="51">
        <f>IF(G33&gt;=1.25,1,0)</f>
        <v/>
      </c>
      <c r="Q33" s="51">
        <f>IF(H33&gt;=1.25,1,0)</f>
        <v/>
      </c>
      <c r="R33" s="51">
        <f>IF(I33&gt;=1.25,1,0)</f>
        <v/>
      </c>
      <c r="S33" s="214">
        <f>IF(F33&gt;=1,1,0)</f>
        <v/>
      </c>
      <c r="T33" s="51">
        <f>IF(G33&gt;=1,1,0)</f>
        <v/>
      </c>
      <c r="U33" s="51">
        <f>IF(H33&gt;=1,1,0)</f>
        <v/>
      </c>
      <c r="V33" s="215">
        <f>IF(I33&gt;=1,1,0)</f>
        <v/>
      </c>
      <c r="W33" s="51">
        <f>IF(S33=1,S33+W32,0)</f>
        <v/>
      </c>
      <c r="X33" s="51">
        <f>IF(T33=1,T33+X32,0)</f>
        <v/>
      </c>
      <c r="Y33" s="51">
        <f>IF(U33=1,U33+Y32,0)</f>
        <v/>
      </c>
      <c r="Z33" s="51">
        <f>IF(V33=1,V33+Z32,0)</f>
        <v/>
      </c>
    </row>
    <row r="34" ht="17.45" customHeight="1">
      <c r="A34" s="204" t="n">
        <v>43983</v>
      </c>
      <c r="B34" s="724" t="n"/>
      <c r="C34" s="710" t="n"/>
      <c r="D34" s="710" t="n"/>
      <c r="E34" s="742" t="n"/>
      <c r="F34" s="709">
        <f>'2020 Summary'!B44</f>
        <v/>
      </c>
      <c r="G34" s="710">
        <f>'2020 Summary'!C44</f>
        <v/>
      </c>
      <c r="H34" s="710">
        <f>'2020 Summary'!D44</f>
        <v/>
      </c>
      <c r="I34" s="711">
        <f>'2020 Summary'!E44</f>
        <v/>
      </c>
      <c r="J34" s="741">
        <f>AVERAGE(F34:I34)</f>
        <v/>
      </c>
      <c r="K34" s="741" t="n"/>
      <c r="O34" s="51">
        <f>IF(F34&gt;=1.25,1,0)</f>
        <v/>
      </c>
      <c r="P34" s="51">
        <f>IF(G34&gt;=1.25,1,0)</f>
        <v/>
      </c>
      <c r="Q34" s="51">
        <f>IF(H34&gt;=1.25,1,0)</f>
        <v/>
      </c>
      <c r="R34" s="51">
        <f>IF(I34&gt;=1.25,1,0)</f>
        <v/>
      </c>
      <c r="S34" s="214">
        <f>IF(F34&gt;=1,1,0)</f>
        <v/>
      </c>
      <c r="T34" s="51">
        <f>IF(G34&gt;=1,1,0)</f>
        <v/>
      </c>
      <c r="U34" s="51">
        <f>IF(H34&gt;=1,1,0)</f>
        <v/>
      </c>
      <c r="V34" s="215">
        <f>IF(I34&gt;=1,1,0)</f>
        <v/>
      </c>
      <c r="W34" s="51">
        <f>IF(S34=1,S34+W33,0)</f>
        <v/>
      </c>
      <c r="X34" s="51">
        <f>IF(T34=1,T34+X33,0)</f>
        <v/>
      </c>
      <c r="Y34" s="51">
        <f>IF(U34=1,U34+Y33,0)</f>
        <v/>
      </c>
      <c r="Z34" s="51">
        <f>IF(V34=1,V34+Z33,0)</f>
        <v/>
      </c>
    </row>
    <row r="35" ht="17.45" customHeight="1">
      <c r="A35" s="204" t="n">
        <v>44013</v>
      </c>
      <c r="B35" s="724" t="n"/>
      <c r="C35" s="710" t="n"/>
      <c r="D35" s="710" t="n"/>
      <c r="E35" s="742" t="n"/>
      <c r="F35" s="709">
        <f>'2020 Summary'!B45</f>
        <v/>
      </c>
      <c r="G35" s="710">
        <f>'2020 Summary'!C45</f>
        <v/>
      </c>
      <c r="H35" s="710">
        <f>'2020 Summary'!D45</f>
        <v/>
      </c>
      <c r="I35" s="711">
        <f>'2020 Summary'!E45</f>
        <v/>
      </c>
      <c r="J35" s="741">
        <f>AVERAGE(F35:I35)</f>
        <v/>
      </c>
      <c r="K35" s="741" t="n"/>
      <c r="O35" s="51">
        <f>IF(F35&gt;=1.25,1,0)</f>
        <v/>
      </c>
      <c r="P35" s="51">
        <f>IF(G35&gt;=1.25,1,0)</f>
        <v/>
      </c>
      <c r="Q35" s="51">
        <f>IF(H35&gt;=1.25,1,0)</f>
        <v/>
      </c>
      <c r="R35" s="51">
        <f>IF(I35&gt;=1.25,1,0)</f>
        <v/>
      </c>
      <c r="S35" s="214">
        <f>IF(F35&gt;=1,1,0)</f>
        <v/>
      </c>
      <c r="T35" s="51">
        <f>IF(G35&gt;=1,1,0)</f>
        <v/>
      </c>
      <c r="U35" s="51">
        <f>IF(H35&gt;=1,1,0)</f>
        <v/>
      </c>
      <c r="V35" s="215">
        <f>IF(I35&gt;=1,1,0)</f>
        <v/>
      </c>
      <c r="W35" s="51">
        <f>IF(S35=1,S35+W34,0)</f>
        <v/>
      </c>
      <c r="X35" s="51">
        <f>IF(T35=1,T35+X34,0)</f>
        <v/>
      </c>
      <c r="Y35" s="51">
        <f>IF(U35=1,U35+Y34,0)</f>
        <v/>
      </c>
      <c r="Z35" s="51">
        <f>IF(V35=1,V35+Z34,0)</f>
        <v/>
      </c>
    </row>
    <row r="36" ht="17.45" customHeight="1">
      <c r="A36" s="204" t="n">
        <v>44044</v>
      </c>
      <c r="B36" s="724" t="n"/>
      <c r="C36" s="710" t="n"/>
      <c r="D36" s="710" t="n"/>
      <c r="E36" s="742" t="n"/>
      <c r="F36" s="709">
        <f>'2020 Summary'!B46</f>
        <v/>
      </c>
      <c r="G36" s="710">
        <f>'2020 Summary'!C46</f>
        <v/>
      </c>
      <c r="H36" s="710">
        <f>'2020 Summary'!D46</f>
        <v/>
      </c>
      <c r="I36" s="711">
        <f>'2020 Summary'!E46</f>
        <v/>
      </c>
      <c r="J36" s="741">
        <f>AVERAGE(F36:I36)</f>
        <v/>
      </c>
      <c r="K36" s="741" t="n"/>
      <c r="O36" s="51">
        <f>IF(F36&gt;=1.25,1,0)</f>
        <v/>
      </c>
      <c r="P36" s="51">
        <f>IF(G36&gt;=1.25,1,0)</f>
        <v/>
      </c>
      <c r="Q36" s="51">
        <f>IF(H36&gt;=1.25,1,0)</f>
        <v/>
      </c>
      <c r="R36" s="51">
        <f>IF(I36&gt;=1.25,1,0)</f>
        <v/>
      </c>
      <c r="S36" s="214">
        <f>IF(F36&gt;=1,1,0)</f>
        <v/>
      </c>
      <c r="T36" s="51">
        <f>IF(G36&gt;=1,1,0)</f>
        <v/>
      </c>
      <c r="U36" s="51">
        <f>IF(H36&gt;=1,1,0)</f>
        <v/>
      </c>
      <c r="V36" s="215">
        <f>IF(I36&gt;=1,1,0)</f>
        <v/>
      </c>
      <c r="W36" s="51">
        <f>IF(S36=1,S36+W35,0)</f>
        <v/>
      </c>
      <c r="X36" s="51">
        <f>IF(T36=1,T36+X35,0)</f>
        <v/>
      </c>
      <c r="Y36" s="51">
        <f>IF(U36=1,U36+Y35,0)</f>
        <v/>
      </c>
      <c r="Z36" s="51">
        <f>IF(V36=1,V36+Z35,0)</f>
        <v/>
      </c>
    </row>
    <row r="37" ht="17.45" customHeight="1">
      <c r="A37" s="204" t="n">
        <v>44075</v>
      </c>
      <c r="B37" s="724" t="n"/>
      <c r="C37" s="710" t="n"/>
      <c r="D37" s="710" t="n"/>
      <c r="E37" s="742" t="n"/>
      <c r="F37" s="753">
        <f>'2020 Summary'!B47</f>
        <v/>
      </c>
      <c r="G37" s="754">
        <f>'2020 Summary'!C47</f>
        <v/>
      </c>
      <c r="H37" s="754">
        <f>'2020 Summary'!D47</f>
        <v/>
      </c>
      <c r="I37" s="755">
        <f>'2020 Summary'!E47</f>
        <v/>
      </c>
      <c r="J37" s="756">
        <f>AVERAGE(F37:I37)</f>
        <v/>
      </c>
      <c r="K37" s="51">
        <f>RANK(F37,F$5:F$41)</f>
        <v/>
      </c>
      <c r="L37" s="51">
        <f>RANK(G37,G$5:G$41)</f>
        <v/>
      </c>
      <c r="M37" s="51">
        <f>RANK(H37,H$5:H$41)</f>
        <v/>
      </c>
      <c r="N37" s="51">
        <f>RANK(I37,I$5:I$41)</f>
        <v/>
      </c>
      <c r="O37" s="51">
        <f>IF(F37&gt;=1.25,1,0)</f>
        <v/>
      </c>
      <c r="P37" s="51">
        <f>IF(G37&gt;=1.25,1,0)</f>
        <v/>
      </c>
      <c r="Q37" s="51">
        <f>IF(H37&gt;=1.25,1,0)</f>
        <v/>
      </c>
      <c r="R37" s="51">
        <f>IF(I37&gt;=1.25,1,0)</f>
        <v/>
      </c>
      <c r="S37" s="214">
        <f>IF(F37&gt;=1,1,0)</f>
        <v/>
      </c>
      <c r="T37" s="51">
        <f>IF(G37&gt;=1,1,0)</f>
        <v/>
      </c>
      <c r="U37" s="51">
        <f>IF(H37&gt;=1,1,0)</f>
        <v/>
      </c>
      <c r="V37" s="215">
        <f>IF(I37&gt;=1,1,0)</f>
        <v/>
      </c>
      <c r="W37" s="51">
        <f>IF(S37=1,S37+W36,0)</f>
        <v/>
      </c>
      <c r="X37" s="51">
        <f>IF(T37=1,T37+X36,0)</f>
        <v/>
      </c>
      <c r="Y37" s="51">
        <f>IF(U37=1,U37+Y36,0)</f>
        <v/>
      </c>
      <c r="Z37" s="51">
        <f>IF(V37=1,V37+Z36,0)</f>
        <v/>
      </c>
    </row>
    <row r="38" ht="17.45" customHeight="1">
      <c r="A38" s="204" t="n">
        <v>44105</v>
      </c>
      <c r="B38" s="724" t="n"/>
      <c r="C38" s="710" t="n"/>
      <c r="D38" s="710" t="n"/>
      <c r="E38" s="742" t="n"/>
      <c r="F38" s="753">
        <f>'2020 Summary'!B48</f>
        <v/>
      </c>
      <c r="G38" s="757">
        <f>'2020 Summary'!C48</f>
        <v/>
      </c>
      <c r="H38" s="757">
        <f>'2020 Summary'!D48</f>
        <v/>
      </c>
      <c r="I38" s="758">
        <f>'2020 Summary'!E48</f>
        <v/>
      </c>
      <c r="J38" s="756">
        <f>AVERAGE(F38:I38)</f>
        <v/>
      </c>
      <c r="K38" s="51">
        <f>RANK(F38,F$5:F$41)</f>
        <v/>
      </c>
      <c r="L38" s="51">
        <f>RANK(G38,G$5:G$41)</f>
        <v/>
      </c>
      <c r="M38" s="51">
        <f>RANK(H38,H$5:H$41)</f>
        <v/>
      </c>
      <c r="N38" s="51">
        <f>RANK(I38,I$5:I$41)</f>
        <v/>
      </c>
      <c r="O38" s="51">
        <f>IF(F38&gt;=1.25,1,0)</f>
        <v/>
      </c>
      <c r="P38" s="51">
        <f>IF(G38&gt;=1.25,1,0)</f>
        <v/>
      </c>
      <c r="Q38" s="51">
        <f>IF(H38&gt;=1.25,1,0)</f>
        <v/>
      </c>
      <c r="R38" s="51">
        <f>IF(I38&gt;=1.25,1,0)</f>
        <v/>
      </c>
      <c r="S38" s="214">
        <f>IF(F38&gt;=1,1,0)</f>
        <v/>
      </c>
      <c r="T38" s="51">
        <f>IF(G38&gt;=1,1,0)</f>
        <v/>
      </c>
      <c r="U38" s="51">
        <f>IF(H38&gt;=1,1,0)</f>
        <v/>
      </c>
      <c r="V38" s="215">
        <f>IF(I38&gt;=1,1,0)</f>
        <v/>
      </c>
      <c r="W38" s="51">
        <f>IF(S38=1,S38+W37,0)</f>
        <v/>
      </c>
      <c r="X38" s="51">
        <f>IF(T38=1,T38+X37,0)</f>
        <v/>
      </c>
      <c r="Y38" s="51">
        <f>IF(U38=1,U38+Y37,0)</f>
        <v/>
      </c>
      <c r="Z38" s="51">
        <f>IF(V38=1,V38+Z37,0)</f>
        <v/>
      </c>
    </row>
    <row r="39" ht="17.45" customHeight="1">
      <c r="A39" s="204" t="n">
        <v>44136</v>
      </c>
      <c r="B39" s="724" t="n"/>
      <c r="C39" s="710" t="n"/>
      <c r="D39" s="710" t="n"/>
      <c r="E39" s="742" t="n"/>
      <c r="F39" s="753">
        <f>'2020 Summary'!B49</f>
        <v/>
      </c>
      <c r="G39" s="754">
        <f>'2020 Summary'!C49</f>
        <v/>
      </c>
      <c r="H39" s="754">
        <f>'2020 Summary'!D49</f>
        <v/>
      </c>
      <c r="I39" s="755">
        <f>'2020 Summary'!E49</f>
        <v/>
      </c>
      <c r="J39" s="756">
        <f>AVERAGE(F39:I39)</f>
        <v/>
      </c>
      <c r="K39" s="51">
        <f>RANK(F39,F$5:F$41)</f>
        <v/>
      </c>
      <c r="L39" s="51">
        <f>RANK(G39,G$5:G$41)</f>
        <v/>
      </c>
      <c r="M39" s="51">
        <f>RANK(H39,H$5:H$41)</f>
        <v/>
      </c>
      <c r="N39" s="51">
        <f>RANK(I39,I$5:I$41)</f>
        <v/>
      </c>
      <c r="O39" s="51">
        <f>IF(F39&gt;=1.25,1,0)</f>
        <v/>
      </c>
      <c r="P39" s="51">
        <f>IF(G39&gt;=1.25,1,0)</f>
        <v/>
      </c>
      <c r="Q39" s="51">
        <f>IF(H39&gt;=1.25,1,0)</f>
        <v/>
      </c>
      <c r="R39" s="51">
        <f>IF(I39&gt;=1.25,1,0)</f>
        <v/>
      </c>
      <c r="S39" s="214">
        <f>IF(F39&gt;=1,1,0)</f>
        <v/>
      </c>
      <c r="T39" s="51">
        <f>IF(G39&gt;=1,1,0)</f>
        <v/>
      </c>
      <c r="U39" s="51">
        <f>IF(H39&gt;=1,1,0)</f>
        <v/>
      </c>
      <c r="V39" s="215">
        <f>IF(I39&gt;=1,1,0)</f>
        <v/>
      </c>
      <c r="W39" s="51">
        <f>IF(S39=1,S39+W38,0)</f>
        <v/>
      </c>
      <c r="X39" s="51">
        <f>IF(T39=1,T39+X38,0)</f>
        <v/>
      </c>
      <c r="Y39" s="51">
        <f>IF(U39=1,U39+Y38,0)</f>
        <v/>
      </c>
      <c r="Z39" s="51">
        <f>IF(V39=1,V39+Z38,0)</f>
        <v/>
      </c>
    </row>
    <row r="40" ht="17.45" customHeight="1" thickBot="1">
      <c r="A40" s="205" t="n">
        <v>44166</v>
      </c>
      <c r="B40" s="744" t="n"/>
      <c r="C40" s="713" t="n"/>
      <c r="D40" s="713" t="n"/>
      <c r="E40" s="745" t="n"/>
      <c r="F40" s="759">
        <f>'2020 Summary'!B50</f>
        <v/>
      </c>
      <c r="G40" s="760">
        <f>'2020 Summary'!C50</f>
        <v/>
      </c>
      <c r="H40" s="760">
        <f>'2020 Summary'!D50</f>
        <v/>
      </c>
      <c r="I40" s="761">
        <f>'2020 Summary'!E50</f>
        <v/>
      </c>
      <c r="J40" s="756">
        <f>AVERAGE(F40:I40)</f>
        <v/>
      </c>
      <c r="K40" s="51">
        <f>RANK(F40,F$5:F$41)</f>
        <v/>
      </c>
      <c r="L40" s="51">
        <f>RANK(G40,G$5:G$41)</f>
        <v/>
      </c>
      <c r="M40" s="51">
        <f>RANK(H40,H$5:H$41)</f>
        <v/>
      </c>
      <c r="N40" s="51">
        <f>RANK(I40,I$5:I$41)</f>
        <v/>
      </c>
      <c r="O40" s="51">
        <f>IF(F40&gt;=1.25,1,0)</f>
        <v/>
      </c>
      <c r="P40" s="51">
        <f>IF(G40&gt;=1.25,1,0)</f>
        <v/>
      </c>
      <c r="Q40" s="51">
        <f>IF(H40&gt;=1.25,1,0)</f>
        <v/>
      </c>
      <c r="R40" s="51">
        <f>IF(I40&gt;=1.25,1,0)</f>
        <v/>
      </c>
      <c r="S40" s="214">
        <f>IF(F40&gt;=1,1,0)</f>
        <v/>
      </c>
      <c r="T40" s="51">
        <f>IF(G40&gt;=1,1,0)</f>
        <v/>
      </c>
      <c r="U40" s="51">
        <f>IF(H40&gt;=1,1,0)</f>
        <v/>
      </c>
      <c r="V40" s="215">
        <f>IF(I40&gt;=1,1,0)</f>
        <v/>
      </c>
      <c r="W40" s="51">
        <f>IF(S40=1,S40+W39,0)</f>
        <v/>
      </c>
      <c r="X40" s="51">
        <f>IF(T40=1,T40+X39,0)</f>
        <v/>
      </c>
      <c r="Y40" s="51">
        <f>IF(U40=1,U40+Y39,0)</f>
        <v/>
      </c>
      <c r="Z40" s="51">
        <f>IF(V40=1,V40+Z39,0)</f>
        <v/>
      </c>
    </row>
    <row r="41" ht="17.45" customHeight="1" thickBot="1">
      <c r="A41" s="203" t="n">
        <v>44197</v>
      </c>
      <c r="B41" s="723" t="n"/>
      <c r="C41" s="706" t="n"/>
      <c r="D41" s="706" t="n"/>
      <c r="E41" s="707" t="n"/>
      <c r="F41" s="762">
        <f>'2021 Summary'!B39</f>
        <v/>
      </c>
      <c r="G41" s="763">
        <f>'2021 Summary'!C39</f>
        <v/>
      </c>
      <c r="H41" s="763">
        <f>'2021 Summary'!D39</f>
        <v/>
      </c>
      <c r="I41" s="764">
        <f>'2021 Summary'!E39</f>
        <v/>
      </c>
      <c r="J41" s="756">
        <f>AVERAGE(F41:I41)</f>
        <v/>
      </c>
      <c r="K41" s="51">
        <f>RANK(F41,F$5:F$41)</f>
        <v/>
      </c>
      <c r="L41" s="51">
        <f>RANK(G41,G$5:G$41)</f>
        <v/>
      </c>
      <c r="M41" s="51">
        <f>RANK(H41,H$5:H$41)</f>
        <v/>
      </c>
      <c r="N41" s="51">
        <f>RANK(I41,I$5:I$41)</f>
        <v/>
      </c>
      <c r="O41" s="51">
        <f>IF(F41&gt;=1.25,1,0)</f>
        <v/>
      </c>
      <c r="P41" s="51">
        <f>IF(G41&gt;=1.25,1,0)</f>
        <v/>
      </c>
      <c r="Q41" s="51">
        <f>IF(H41&gt;=1.25,1,0)</f>
        <v/>
      </c>
      <c r="R41" s="51">
        <f>IF(I41&gt;=1.25,1,0)</f>
        <v/>
      </c>
      <c r="S41" s="216">
        <f>IF(F41&gt;=1,1,0)</f>
        <v/>
      </c>
      <c r="T41" s="217">
        <f>IF(G41&gt;=1,1,0)</f>
        <v/>
      </c>
      <c r="U41" s="217">
        <f>IF(H41&gt;=1,1,0)</f>
        <v/>
      </c>
      <c r="V41" s="218">
        <f>IF(I41&gt;=1,1,0)</f>
        <v/>
      </c>
      <c r="W41" s="51">
        <f>IF(S41=1,S41+W40,0)</f>
        <v/>
      </c>
      <c r="X41" s="51">
        <f>IF(T41=1,T41+X40,0)</f>
        <v/>
      </c>
      <c r="Y41" s="51">
        <f>IF(U41=1,U41+Y40,0)</f>
        <v/>
      </c>
      <c r="Z41" s="51">
        <f>IF(V41=1,V41+Z40,0)</f>
        <v/>
      </c>
    </row>
    <row r="42" ht="17.45" customHeight="1">
      <c r="A42" s="204" t="n">
        <v>44228</v>
      </c>
      <c r="B42" s="724" t="n"/>
      <c r="C42" s="710" t="n"/>
      <c r="D42" s="710" t="n"/>
      <c r="E42" s="711" t="n"/>
      <c r="F42" s="709">
        <f>'2021 Summary'!B40</f>
        <v/>
      </c>
      <c r="G42" s="710">
        <f>'2021 Summary'!C40</f>
        <v/>
      </c>
      <c r="H42" s="710">
        <f>'2021 Summary'!D40</f>
        <v/>
      </c>
      <c r="I42" s="711">
        <f>'2021 Summary'!E40</f>
        <v/>
      </c>
      <c r="J42" s="756">
        <f>AVERAGE(F42:I42)</f>
        <v/>
      </c>
    </row>
    <row r="43" ht="17.45" customHeight="1">
      <c r="A43" s="204" t="n">
        <v>44256</v>
      </c>
      <c r="B43" s="724" t="n"/>
      <c r="C43" s="710" t="n"/>
      <c r="D43" s="710" t="n"/>
      <c r="E43" s="711" t="n"/>
      <c r="F43" s="709" t="n"/>
      <c r="G43" s="710" t="n"/>
      <c r="H43" s="710" t="n"/>
      <c r="I43" s="711" t="n"/>
    </row>
    <row r="44" ht="17.45" customHeight="1">
      <c r="A44" s="204" t="n">
        <v>44287</v>
      </c>
      <c r="B44" s="724" t="n"/>
      <c r="C44" s="710" t="n"/>
      <c r="D44" s="710" t="n"/>
      <c r="E44" s="711" t="n"/>
      <c r="F44" s="709" t="n"/>
      <c r="G44" s="710" t="n"/>
      <c r="H44" s="710" t="n"/>
      <c r="I44" s="711" t="n"/>
    </row>
    <row r="45" ht="17.45" customHeight="1">
      <c r="A45" s="204" t="n">
        <v>44317</v>
      </c>
      <c r="B45" s="724" t="n"/>
      <c r="C45" s="710" t="n"/>
      <c r="D45" s="710" t="n"/>
      <c r="E45" s="711" t="n"/>
      <c r="F45" s="709" t="n"/>
      <c r="G45" s="710" t="n"/>
      <c r="H45" s="710" t="n"/>
      <c r="I45" s="711" t="n"/>
      <c r="K45" s="765">
        <f>MAX(F5:F41)</f>
        <v/>
      </c>
      <c r="L45" s="765">
        <f>MAX(G5:G41)</f>
        <v/>
      </c>
      <c r="M45" s="765">
        <f>MAX(H5:H41)</f>
        <v/>
      </c>
      <c r="N45" s="765">
        <f>MAX(I5:I41)</f>
        <v/>
      </c>
    </row>
    <row r="46" ht="17.45" customHeight="1">
      <c r="A46" s="204" t="n">
        <v>44348</v>
      </c>
      <c r="B46" s="724" t="n"/>
      <c r="C46" s="710" t="n"/>
      <c r="D46" s="710" t="n"/>
      <c r="E46" s="711" t="n"/>
      <c r="F46" s="709" t="n"/>
      <c r="G46" s="710" t="n"/>
      <c r="H46" s="710" t="n"/>
      <c r="I46" s="711" t="n"/>
    </row>
    <row r="47" ht="17.45" customHeight="1">
      <c r="A47" s="204" t="n">
        <v>44378</v>
      </c>
      <c r="B47" s="724" t="n"/>
      <c r="C47" s="710" t="n"/>
      <c r="D47" s="710" t="n"/>
      <c r="E47" s="711" t="n"/>
      <c r="F47" s="709" t="n"/>
      <c r="G47" s="710" t="n"/>
      <c r="H47" s="710" t="n"/>
      <c r="I47" s="711" t="n"/>
    </row>
    <row r="48" ht="17.45" customHeight="1">
      <c r="A48" s="204" t="n">
        <v>44409</v>
      </c>
      <c r="B48" s="724" t="n"/>
      <c r="C48" s="710" t="n"/>
      <c r="D48" s="710" t="n"/>
      <c r="E48" s="711" t="n"/>
      <c r="F48" s="709" t="n"/>
      <c r="G48" s="710" t="n"/>
      <c r="H48" s="710" t="n"/>
      <c r="I48" s="711" t="n"/>
    </row>
    <row r="49" ht="17.45" customHeight="1">
      <c r="A49" s="204" t="n">
        <v>44440</v>
      </c>
      <c r="B49" s="724" t="n"/>
      <c r="C49" s="710" t="n"/>
      <c r="D49" s="710" t="n"/>
      <c r="E49" s="711" t="n"/>
      <c r="F49" s="709" t="n"/>
      <c r="G49" s="710" t="n"/>
      <c r="H49" s="710" t="n"/>
      <c r="I49" s="711" t="n"/>
    </row>
    <row r="50" ht="17.45" customHeight="1">
      <c r="A50" s="204" t="n">
        <v>44470</v>
      </c>
      <c r="B50" s="724" t="n"/>
      <c r="C50" s="710" t="n"/>
      <c r="D50" s="710" t="n"/>
      <c r="E50" s="711" t="n"/>
      <c r="F50" s="709" t="n"/>
      <c r="G50" s="710" t="n"/>
      <c r="H50" s="710" t="n"/>
      <c r="I50" s="711" t="n"/>
    </row>
    <row r="51" ht="17.45" customHeight="1">
      <c r="A51" s="204" t="n">
        <v>44501</v>
      </c>
      <c r="B51" s="724" t="n"/>
      <c r="C51" s="710" t="n"/>
      <c r="D51" s="710" t="n"/>
      <c r="E51" s="711" t="n"/>
      <c r="F51" s="709" t="n"/>
      <c r="G51" s="710" t="n"/>
      <c r="H51" s="710" t="n"/>
      <c r="I51" s="711" t="n"/>
    </row>
    <row r="52" ht="17.45" customHeight="1" thickBot="1">
      <c r="A52" s="205" t="n">
        <v>44531</v>
      </c>
      <c r="B52" s="744" t="n"/>
      <c r="C52" s="713" t="n"/>
      <c r="D52" s="713" t="n"/>
      <c r="E52" s="714" t="n"/>
      <c r="F52" s="712" t="n"/>
      <c r="G52" s="713" t="n"/>
      <c r="H52" s="713" t="n"/>
      <c r="I52" s="714" t="n"/>
    </row>
    <row r="53" ht="17.45" customHeight="1"/>
    <row r="54" ht="17.45" customHeight="1"/>
    <row r="55" ht="17.45" customHeight="1"/>
    <row r="56" ht="17.45" customHeight="1"/>
    <row r="57" ht="17.45" customHeight="1"/>
    <row r="58" ht="17.45" customHeight="1"/>
    <row r="59" ht="17.45" customHeight="1"/>
    <row r="60" ht="17.45" customHeight="1"/>
    <row r="61" ht="17.45" customHeight="1"/>
    <row r="62" ht="17.45" customHeight="1"/>
    <row r="63" ht="17.45" customHeight="1"/>
    <row r="64" ht="17.45" customHeight="1"/>
    <row r="65" ht="17.45" customHeight="1"/>
    <row r="66" ht="17.45" customHeight="1"/>
    <row r="67" ht="17.45" customHeight="1"/>
    <row r="68" ht="17.45" customHeight="1"/>
    <row r="69" ht="17.45" customHeight="1"/>
    <row r="70" ht="17.45" customHeight="1"/>
    <row r="71" ht="17.45" customHeight="1"/>
    <row r="72" ht="17.45" customHeight="1"/>
    <row r="73" ht="17.45" customHeight="1"/>
    <row r="74" ht="17.45" customHeight="1"/>
    <row r="75" ht="17.45" customHeight="1"/>
    <row r="76" ht="17.45" customHeight="1"/>
    <row r="77" ht="17.45" customHeight="1"/>
    <row r="78" ht="17.45" customHeight="1"/>
    <row r="79" ht="17.45" customHeight="1"/>
    <row r="80" ht="17.45" customHeight="1"/>
    <row r="81" ht="17.45" customHeight="1"/>
    <row r="82" ht="17.45" customHeight="1"/>
    <row r="83" ht="17.45" customHeight="1"/>
    <row r="84" ht="17.45" customHeight="1"/>
    <row r="85" ht="17.45" customHeight="1"/>
    <row r="86" ht="17.45" customHeight="1"/>
    <row r="87" ht="17.45" customHeight="1"/>
    <row r="88" ht="17.45" customHeight="1"/>
    <row r="89" ht="17.45" customHeight="1"/>
    <row r="90" ht="17.45" customHeight="1"/>
    <row r="91" ht="17.45" customHeight="1"/>
    <row r="92" ht="17.45" customHeight="1"/>
    <row r="93" ht="17.45" customHeight="1"/>
    <row r="94" ht="17.45" customHeight="1"/>
    <row r="95" ht="17.45" customHeight="1"/>
    <row r="96" ht="17.45" customHeight="1"/>
    <row r="97" ht="17.45" customHeight="1"/>
    <row r="98" ht="17.45" customHeight="1"/>
    <row r="99" ht="17.45" customHeight="1"/>
    <row r="100" ht="17.45" customHeight="1"/>
    <row r="101" ht="17.45" customHeight="1"/>
    <row r="102" ht="17.45" customHeight="1"/>
    <row r="103" ht="17.45" customHeight="1"/>
    <row r="104" ht="17.45" customHeight="1"/>
    <row r="105" ht="17.45" customHeight="1"/>
    <row r="106" ht="17.45" customHeight="1"/>
    <row r="107" ht="17.45" customHeight="1"/>
    <row r="108" ht="17.45" customHeight="1"/>
    <row r="109" ht="17.45" customHeight="1"/>
    <row r="110" ht="17.45" customHeight="1"/>
    <row r="111" ht="17.45" customHeight="1"/>
    <row r="112" ht="17.45" customHeight="1"/>
    <row r="113" ht="17.45" customHeight="1"/>
    <row r="114" ht="17.45" customHeight="1"/>
    <row r="115" ht="17.45" customHeight="1"/>
    <row r="116" ht="17.45" customHeight="1"/>
    <row r="117" ht="17.45" customHeight="1"/>
    <row r="118" ht="17.45" customHeight="1"/>
    <row r="119" ht="17.45" customHeight="1"/>
    <row r="120" ht="17.45" customHeight="1"/>
    <row r="121" ht="17.45" customHeight="1"/>
    <row r="122" ht="17.45" customHeight="1"/>
    <row r="123" ht="17.45" customHeight="1"/>
    <row r="124" ht="17.45" customHeight="1"/>
    <row r="125" ht="17.45" customHeight="1"/>
    <row r="126" ht="17.45" customHeight="1"/>
    <row r="127" ht="17.45" customHeight="1"/>
    <row r="128" ht="17.45" customHeight="1"/>
    <row r="129" ht="17.45" customHeight="1"/>
    <row r="130" ht="17.45" customHeight="1"/>
    <row r="131" ht="17.45" customHeight="1"/>
    <row r="132" ht="17.45" customHeight="1"/>
    <row r="133" ht="17.45" customHeight="1"/>
    <row r="134" ht="17.45" customHeight="1"/>
  </sheetData>
  <mergeCells count="2">
    <mergeCell ref="C3:D3"/>
    <mergeCell ref="G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A52"/>
  <sheetViews>
    <sheetView workbookViewId="0">
      <pane xSplit="1" ySplit="4" topLeftCell="B14" activePane="bottomRight" state="frozen"/>
      <selection pane="topRight" activeCell="B1" sqref="B1"/>
      <selection pane="bottomLeft" activeCell="A5" sqref="A5"/>
      <selection pane="bottomRight" activeCell="I42" sqref="I42"/>
    </sheetView>
  </sheetViews>
  <sheetFormatPr baseColWidth="8" defaultColWidth="9.140625" defaultRowHeight="12.75"/>
  <cols>
    <col width="12.7109375" customWidth="1" min="1" max="11"/>
  </cols>
  <sheetData>
    <row r="1" ht="17.45" customHeight="1"/>
    <row r="2" ht="17.45" customHeight="1" thickBot="1">
      <c r="B2" s="24" t="n"/>
      <c r="C2" s="24" t="n"/>
      <c r="D2" s="24" t="n"/>
      <c r="E2" s="24" t="n"/>
    </row>
    <row r="3" ht="17.45" customHeight="1">
      <c r="A3" s="24" t="n"/>
      <c r="B3" s="138" t="n"/>
      <c r="C3" s="686" t="inlineStr">
        <is>
          <t>Lead Averages</t>
        </is>
      </c>
      <c r="D3" s="704" t="n"/>
      <c r="E3" s="139" t="n"/>
      <c r="F3" s="138" t="n"/>
      <c r="G3" s="686" t="inlineStr">
        <is>
          <t>Arsenic Averages</t>
        </is>
      </c>
      <c r="H3" s="704" t="n"/>
      <c r="I3" s="139" t="n"/>
    </row>
    <row r="4" ht="17.45" customHeight="1" thickBot="1">
      <c r="A4" s="158" t="inlineStr">
        <is>
          <t>Month</t>
        </is>
      </c>
      <c r="B4" s="118" t="inlineStr">
        <is>
          <t>Station 1</t>
        </is>
      </c>
      <c r="C4" s="119" t="inlineStr">
        <is>
          <t>Station 2</t>
        </is>
      </c>
      <c r="D4" s="119" t="inlineStr">
        <is>
          <t>Station 4</t>
        </is>
      </c>
      <c r="E4" s="120" t="inlineStr">
        <is>
          <t>Station 5</t>
        </is>
      </c>
      <c r="F4" s="118" t="inlineStr">
        <is>
          <t>Station 1</t>
        </is>
      </c>
      <c r="G4" s="119" t="inlineStr">
        <is>
          <t>Station 2</t>
        </is>
      </c>
      <c r="H4" s="119" t="inlineStr">
        <is>
          <t>Station 4</t>
        </is>
      </c>
      <c r="I4" s="120" t="inlineStr">
        <is>
          <t>Station 5</t>
        </is>
      </c>
      <c r="J4" s="224" t="inlineStr">
        <is>
          <t>All Stations</t>
        </is>
      </c>
      <c r="K4" s="243" t="n"/>
      <c r="X4" s="51" t="n">
        <v>0</v>
      </c>
      <c r="Y4" s="51" t="n">
        <v>0</v>
      </c>
      <c r="Z4" s="51" t="n">
        <v>0</v>
      </c>
      <c r="AA4" s="51" t="n">
        <v>0</v>
      </c>
    </row>
    <row r="5" ht="17.45" customHeight="1">
      <c r="A5" s="203" t="n">
        <v>43101</v>
      </c>
      <c r="B5" s="723" t="n"/>
      <c r="C5" s="706" t="n"/>
      <c r="D5" s="706" t="n"/>
      <c r="E5" s="740" t="n"/>
      <c r="F5" s="766">
        <f>'2018 Summary'!F39</f>
        <v/>
      </c>
      <c r="G5" s="706">
        <f>'2018 Summary'!G39</f>
        <v/>
      </c>
      <c r="H5" s="706">
        <f>'2018 Summary'!H39</f>
        <v/>
      </c>
      <c r="I5" s="740">
        <f>'2018 Summary'!I39</f>
        <v/>
      </c>
      <c r="J5" s="767">
        <f>MAX(F5:I5)</f>
        <v/>
      </c>
      <c r="K5" s="768" t="inlineStr">
        <is>
          <t>Curtailment</t>
        </is>
      </c>
      <c r="L5" s="741" t="n"/>
      <c r="P5" s="51">
        <f>IF(F5&gt;=1.25,1,0)</f>
        <v/>
      </c>
      <c r="Q5" s="51">
        <f>IF(G5&gt;=1.25,1,0)</f>
        <v/>
      </c>
      <c r="R5" s="51">
        <f>IF(H5&gt;=1.25,1,0)</f>
        <v/>
      </c>
      <c r="S5" s="51">
        <f>IF(I5&gt;=1.25,1,0)</f>
        <v/>
      </c>
      <c r="T5" s="211">
        <f>IF(F5&gt;=1,1,0)</f>
        <v/>
      </c>
      <c r="U5" s="212">
        <f>IF(G5&gt;=1,1,0)</f>
        <v/>
      </c>
      <c r="V5" s="212">
        <f>IF(H5&gt;=1,1,0)</f>
        <v/>
      </c>
      <c r="W5" s="213">
        <f>IF(I5&gt;=1,1,0)</f>
        <v/>
      </c>
      <c r="X5" s="51">
        <f>IF(T5=1,T5+X4,0)</f>
        <v/>
      </c>
      <c r="Y5" s="51">
        <f>IF(U5=1,U5+Y4,0)</f>
        <v/>
      </c>
      <c r="Z5" s="51">
        <f>IF(V5=1,V5+Z4,0)</f>
        <v/>
      </c>
      <c r="AA5" s="51">
        <f>IF(W5=1,W5+AA4,0)</f>
        <v/>
      </c>
    </row>
    <row r="6" ht="17.45" customHeight="1">
      <c r="A6" s="204" t="n">
        <v>43132</v>
      </c>
      <c r="B6" s="724" t="n"/>
      <c r="C6" s="710" t="n"/>
      <c r="D6" s="710" t="n"/>
      <c r="E6" s="742" t="n"/>
      <c r="F6" s="709">
        <f>'2018 Summary'!F40</f>
        <v/>
      </c>
      <c r="G6" s="710">
        <f>'2018 Summary'!G40</f>
        <v/>
      </c>
      <c r="H6" s="710">
        <f>'2018 Summary'!H40</f>
        <v/>
      </c>
      <c r="I6" s="742">
        <f>'2018 Summary'!I40</f>
        <v/>
      </c>
      <c r="J6" s="769">
        <f>MAX(F6:I6)</f>
        <v/>
      </c>
      <c r="K6" s="768" t="n"/>
      <c r="L6" s="741" t="n"/>
      <c r="P6" s="51">
        <f>IF(F6&gt;=1.25,1,0)</f>
        <v/>
      </c>
      <c r="Q6" s="51">
        <f>IF(G6&gt;=1.25,1,0)</f>
        <v/>
      </c>
      <c r="R6" s="51">
        <f>IF(H6&gt;=1.25,1,0)</f>
        <v/>
      </c>
      <c r="S6" s="51">
        <f>IF(I6&gt;=1.25,1,0)</f>
        <v/>
      </c>
      <c r="T6" s="214">
        <f>IF(F6&gt;=1,1,0)</f>
        <v/>
      </c>
      <c r="U6" s="51">
        <f>IF(G6&gt;=1,1,0)</f>
        <v/>
      </c>
      <c r="V6" s="51">
        <f>IF(H6&gt;=1,1,0)</f>
        <v/>
      </c>
      <c r="W6" s="215">
        <f>IF(I6&gt;=1,1,0)</f>
        <v/>
      </c>
      <c r="X6" s="51">
        <f>IF(T6=1,T6+X5,0)</f>
        <v/>
      </c>
      <c r="Y6" s="51">
        <f>IF(U6=1,U6+Y5,0)</f>
        <v/>
      </c>
      <c r="Z6" s="51">
        <f>IF(V6=1,V6+Z5,0)</f>
        <v/>
      </c>
      <c r="AA6" s="51">
        <f>IF(W6=1,W6+AA5,0)</f>
        <v/>
      </c>
    </row>
    <row r="7" ht="17.45" customHeight="1">
      <c r="A7" s="204" t="n">
        <v>43160</v>
      </c>
      <c r="B7" s="724" t="n"/>
      <c r="C7" s="710" t="n"/>
      <c r="D7" s="710" t="n"/>
      <c r="E7" s="742" t="n"/>
      <c r="F7" s="709">
        <f>'2018 Summary'!F41</f>
        <v/>
      </c>
      <c r="G7" s="710">
        <f>'2018 Summary'!G41</f>
        <v/>
      </c>
      <c r="H7" s="710">
        <f>'2018 Summary'!H41</f>
        <v/>
      </c>
      <c r="I7" s="742">
        <f>'2018 Summary'!I41</f>
        <v/>
      </c>
      <c r="J7" s="769">
        <f>MAX(F7:I7)</f>
        <v/>
      </c>
      <c r="K7" s="768" t="n"/>
      <c r="L7" s="741" t="n"/>
      <c r="P7" s="51">
        <f>IF(F7&gt;=1.25,1,0)</f>
        <v/>
      </c>
      <c r="Q7" s="51">
        <f>IF(G7&gt;=1.25,1,0)</f>
        <v/>
      </c>
      <c r="R7" s="51">
        <f>IF(H7&gt;=1.25,1,0)</f>
        <v/>
      </c>
      <c r="S7" s="51">
        <f>IF(I7&gt;=1.25,1,0)</f>
        <v/>
      </c>
      <c r="T7" s="214">
        <f>IF(F7&gt;=1,1,0)</f>
        <v/>
      </c>
      <c r="U7" s="51">
        <f>IF(G7&gt;=1,1,0)</f>
        <v/>
      </c>
      <c r="V7" s="51">
        <f>IF(H7&gt;=1,1,0)</f>
        <v/>
      </c>
      <c r="W7" s="215">
        <f>IF(I7&gt;=1,1,0)</f>
        <v/>
      </c>
      <c r="X7" s="51">
        <f>IF(T7=1,T7+X6,0)</f>
        <v/>
      </c>
      <c r="Y7" s="51">
        <f>IF(U7=1,U7+Y6,0)</f>
        <v/>
      </c>
      <c r="Z7" s="51">
        <f>IF(V7=1,V7+Z6,0)</f>
        <v/>
      </c>
      <c r="AA7" s="51">
        <f>IF(W7=1,W7+AA6,0)</f>
        <v/>
      </c>
    </row>
    <row r="8" ht="17.45" customHeight="1">
      <c r="A8" s="204" t="n">
        <v>43191</v>
      </c>
      <c r="B8" s="724" t="n"/>
      <c r="C8" s="710" t="n"/>
      <c r="D8" s="710" t="n"/>
      <c r="E8" s="742" t="n"/>
      <c r="F8" s="709">
        <f>'2018 Summary'!F42</f>
        <v/>
      </c>
      <c r="G8" s="710">
        <f>'2018 Summary'!G42</f>
        <v/>
      </c>
      <c r="H8" s="710">
        <f>'2018 Summary'!H42</f>
        <v/>
      </c>
      <c r="I8" s="742">
        <f>'2018 Summary'!I42</f>
        <v/>
      </c>
      <c r="J8" s="769">
        <f>MAX(F8:I8)</f>
        <v/>
      </c>
      <c r="K8" s="768" t="n"/>
      <c r="L8" s="741" t="n"/>
      <c r="P8" s="51">
        <f>IF(F8&gt;=1.25,1,0)</f>
        <v/>
      </c>
      <c r="Q8" s="51">
        <f>IF(G8&gt;=1.25,1,0)</f>
        <v/>
      </c>
      <c r="R8" s="51">
        <f>IF(H8&gt;=1.25,1,0)</f>
        <v/>
      </c>
      <c r="S8" s="51">
        <f>IF(I8&gt;=1.25,1,0)</f>
        <v/>
      </c>
      <c r="T8" s="214">
        <f>IF(F8&gt;=1,1,0)</f>
        <v/>
      </c>
      <c r="U8" s="51">
        <f>IF(G8&gt;=1,1,0)</f>
        <v/>
      </c>
      <c r="V8" s="51">
        <f>IF(H8&gt;=1,1,0)</f>
        <v/>
      </c>
      <c r="W8" s="215">
        <f>IF(I8&gt;=1,1,0)</f>
        <v/>
      </c>
      <c r="X8" s="51">
        <f>IF(T8=1,T8+X7,0)</f>
        <v/>
      </c>
      <c r="Y8" s="51">
        <f>IF(U8=1,U8+Y7,0)</f>
        <v/>
      </c>
      <c r="Z8" s="51">
        <f>IF(V8=1,V8+Z7,0)</f>
        <v/>
      </c>
      <c r="AA8" s="51">
        <f>IF(W8=1,W8+AA7,0)</f>
        <v/>
      </c>
    </row>
    <row r="9" ht="17.45" customHeight="1">
      <c r="A9" s="204" t="n">
        <v>43221</v>
      </c>
      <c r="B9" s="724" t="n"/>
      <c r="C9" s="710" t="n"/>
      <c r="D9" s="710" t="n"/>
      <c r="E9" s="742" t="n"/>
      <c r="F9" s="709">
        <f>'2018 Summary'!F43</f>
        <v/>
      </c>
      <c r="G9" s="710">
        <f>'2018 Summary'!G43</f>
        <v/>
      </c>
      <c r="H9" s="710">
        <f>'2018 Summary'!H43</f>
        <v/>
      </c>
      <c r="I9" s="742">
        <f>'2018 Summary'!I43</f>
        <v/>
      </c>
      <c r="J9" s="769">
        <f>MAX(F9:I9)</f>
        <v/>
      </c>
      <c r="K9" s="768" t="n"/>
      <c r="L9" s="741" t="n"/>
      <c r="P9" s="51">
        <f>IF(F9&gt;=1.25,1,0)</f>
        <v/>
      </c>
      <c r="Q9" s="51">
        <f>IF(G9&gt;=1.25,1,0)</f>
        <v/>
      </c>
      <c r="R9" s="51">
        <f>IF(H9&gt;=1.25,1,0)</f>
        <v/>
      </c>
      <c r="S9" s="51">
        <f>IF(I9&gt;=1.25,1,0)</f>
        <v/>
      </c>
      <c r="T9" s="214">
        <f>IF(F9&gt;=1,1,0)</f>
        <v/>
      </c>
      <c r="U9" s="51">
        <f>IF(G9&gt;=1,1,0)</f>
        <v/>
      </c>
      <c r="V9" s="51">
        <f>IF(H9&gt;=1,1,0)</f>
        <v/>
      </c>
      <c r="W9" s="215">
        <f>IF(I9&gt;=1,1,0)</f>
        <v/>
      </c>
      <c r="X9" s="51">
        <f>IF(T9=1,T9+X8,0)</f>
        <v/>
      </c>
      <c r="Y9" s="51">
        <f>IF(U9=1,U9+Y8,0)</f>
        <v/>
      </c>
      <c r="Z9" s="51">
        <f>IF(V9=1,V9+Z8,0)</f>
        <v/>
      </c>
      <c r="AA9" s="51">
        <f>IF(W9=1,W9+AA8,0)</f>
        <v/>
      </c>
    </row>
    <row r="10" ht="17.45" customHeight="1">
      <c r="A10" s="204" t="n">
        <v>43252</v>
      </c>
      <c r="B10" s="724" t="n"/>
      <c r="C10" s="710" t="n"/>
      <c r="D10" s="710" t="n"/>
      <c r="E10" s="742" t="n"/>
      <c r="F10" s="753">
        <f>'2018 Summary'!F44</f>
        <v/>
      </c>
      <c r="G10" s="710">
        <f>'2018 Summary'!G44</f>
        <v/>
      </c>
      <c r="H10" s="710">
        <f>'2018 Summary'!H44</f>
        <v/>
      </c>
      <c r="I10" s="742">
        <f>'2018 Summary'!I44</f>
        <v/>
      </c>
      <c r="J10" s="770">
        <f>MAX(F10:I10)</f>
        <v/>
      </c>
      <c r="K10" s="768" t="n"/>
      <c r="L10" s="741" t="n"/>
      <c r="P10" s="51">
        <f>IF(F10&gt;=1.25,1,0)</f>
        <v/>
      </c>
      <c r="Q10" s="51">
        <f>IF(G10&gt;=1.25,1,0)</f>
        <v/>
      </c>
      <c r="R10" s="51">
        <f>IF(H10&gt;=1.25,1,0)</f>
        <v/>
      </c>
      <c r="S10" s="51">
        <f>IF(I10&gt;=1.25,1,0)</f>
        <v/>
      </c>
      <c r="T10" s="219">
        <f>IF(F10&gt;=1,1,0)</f>
        <v/>
      </c>
      <c r="U10" s="220">
        <f>IF(G10&gt;=1,1,0)</f>
        <v/>
      </c>
      <c r="V10" s="220">
        <f>IF(H10&gt;=1,1,0)</f>
        <v/>
      </c>
      <c r="W10" s="221">
        <f>IF(I10&gt;=1,1,0)</f>
        <v/>
      </c>
      <c r="X10" s="51">
        <f>IF(T10=1,T10+X9,0)</f>
        <v/>
      </c>
      <c r="Y10" s="51">
        <f>IF(U10=1,U10+Y9,0)</f>
        <v/>
      </c>
      <c r="Z10" s="51">
        <f>IF(V10=1,V10+Z9,0)</f>
        <v/>
      </c>
      <c r="AA10" s="51">
        <f>IF(W10=1,W10+AA9,0)</f>
        <v/>
      </c>
    </row>
    <row r="11" ht="17.45" customHeight="1">
      <c r="A11" s="204" t="n">
        <v>43282</v>
      </c>
      <c r="B11" s="724" t="n"/>
      <c r="C11" s="710" t="n"/>
      <c r="D11" s="710" t="n"/>
      <c r="E11" s="742" t="n"/>
      <c r="F11" s="709">
        <f>'2018 Summary'!F45</f>
        <v/>
      </c>
      <c r="G11" s="754">
        <f>'2018 Summary'!G45</f>
        <v/>
      </c>
      <c r="H11" s="710">
        <f>'2018 Summary'!H45</f>
        <v/>
      </c>
      <c r="I11" s="742">
        <f>'2018 Summary'!I45</f>
        <v/>
      </c>
      <c r="J11" s="770">
        <f>MAX(F11:I11)</f>
        <v/>
      </c>
      <c r="K11" s="768" t="n"/>
      <c r="L11" s="741" t="n"/>
      <c r="P11" s="51">
        <f>IF(F11&gt;=1.25,1,0)</f>
        <v/>
      </c>
      <c r="Q11" s="51">
        <f>IF(G11&gt;=1.25,1,0)</f>
        <v/>
      </c>
      <c r="R11" s="51">
        <f>IF(H11&gt;=1.25,1,0)</f>
        <v/>
      </c>
      <c r="S11" s="51">
        <f>IF(I11&gt;=1.25,1,0)</f>
        <v/>
      </c>
      <c r="T11" s="219">
        <f>IF(F11&gt;=1,1,0)</f>
        <v/>
      </c>
      <c r="U11" s="220">
        <f>IF(G11&gt;=1,1,0)</f>
        <v/>
      </c>
      <c r="V11" s="220">
        <f>IF(H11&gt;=1,1,0)</f>
        <v/>
      </c>
      <c r="W11" s="221">
        <f>IF(I11&gt;=1,1,0)</f>
        <v/>
      </c>
      <c r="X11" s="51">
        <f>IF(T11=1,T11+X10,0)</f>
        <v/>
      </c>
      <c r="Y11" s="51">
        <f>IF(U11=1,U11+Y10,0)</f>
        <v/>
      </c>
      <c r="Z11" s="51">
        <f>IF(V11=1,V11+Z10,0)</f>
        <v/>
      </c>
      <c r="AA11" s="51">
        <f>IF(W11=1,W11+AA10,0)</f>
        <v/>
      </c>
    </row>
    <row r="12" ht="17.45" customHeight="1">
      <c r="A12" s="204" t="n">
        <v>43313</v>
      </c>
      <c r="B12" s="724" t="n"/>
      <c r="C12" s="710" t="n"/>
      <c r="D12" s="710" t="n"/>
      <c r="E12" s="742" t="n"/>
      <c r="F12" s="753">
        <f>'2018 Summary'!F46</f>
        <v/>
      </c>
      <c r="G12" s="710">
        <f>'2018 Summary'!G46</f>
        <v/>
      </c>
      <c r="H12" s="710">
        <f>'2018 Summary'!H46</f>
        <v/>
      </c>
      <c r="I12" s="742">
        <f>'2018 Summary'!I46</f>
        <v/>
      </c>
      <c r="J12" s="770">
        <f>MAX(F12:I12)</f>
        <v/>
      </c>
      <c r="K12" s="768" t="n"/>
      <c r="L12" s="741" t="n"/>
      <c r="P12" s="51">
        <f>IF(F12&gt;=1.25,1,0)</f>
        <v/>
      </c>
      <c r="Q12" s="51">
        <f>IF(G12&gt;=1.25,1,0)</f>
        <v/>
      </c>
      <c r="R12" s="51">
        <f>IF(H12&gt;=1.25,1,0)</f>
        <v/>
      </c>
      <c r="S12" s="51">
        <f>IF(I12&gt;=1.25,1,0)</f>
        <v/>
      </c>
      <c r="T12" s="219">
        <f>IF(F12&gt;=1,1,0)</f>
        <v/>
      </c>
      <c r="U12" s="220">
        <f>IF(G12&gt;=1,1,0)</f>
        <v/>
      </c>
      <c r="V12" s="220">
        <f>IF(H12&gt;=1,1,0)</f>
        <v/>
      </c>
      <c r="W12" s="221">
        <f>IF(I12&gt;=1,1,0)</f>
        <v/>
      </c>
      <c r="X12" s="51">
        <f>IF(T12=1,T12+X11,0)</f>
        <v/>
      </c>
      <c r="Y12" s="51">
        <f>IF(U12=1,U12+Y11,0)</f>
        <v/>
      </c>
      <c r="Z12" s="51">
        <f>IF(V12=1,V12+Z11,0)</f>
        <v/>
      </c>
      <c r="AA12" s="51">
        <f>IF(W12=1,W12+AA11,0)</f>
        <v/>
      </c>
    </row>
    <row r="13" ht="17.45" customHeight="1">
      <c r="A13" s="204" t="n">
        <v>43344</v>
      </c>
      <c r="B13" s="724" t="n"/>
      <c r="C13" s="710" t="n"/>
      <c r="D13" s="710" t="n"/>
      <c r="E13" s="742" t="n"/>
      <c r="F13" s="753">
        <f>'2018 Summary'!F47</f>
        <v/>
      </c>
      <c r="G13" s="710">
        <f>'2018 Summary'!G47</f>
        <v/>
      </c>
      <c r="H13" s="710">
        <f>'2018 Summary'!H47</f>
        <v/>
      </c>
      <c r="I13" s="742">
        <f>'2018 Summary'!I47</f>
        <v/>
      </c>
      <c r="J13" s="770">
        <f>MAX(F13:I13)</f>
        <v/>
      </c>
      <c r="K13" s="768" t="n"/>
      <c r="L13" s="741" t="n"/>
      <c r="P13" s="51">
        <f>IF(F13&gt;=1.25,1,0)</f>
        <v/>
      </c>
      <c r="Q13" s="51">
        <f>IF(G13&gt;=1.25,1,0)</f>
        <v/>
      </c>
      <c r="R13" s="51">
        <f>IF(H13&gt;=1.25,1,0)</f>
        <v/>
      </c>
      <c r="S13" s="51">
        <f>IF(I13&gt;=1.25,1,0)</f>
        <v/>
      </c>
      <c r="T13" s="219">
        <f>IF(F13&gt;=1,1,0)</f>
        <v/>
      </c>
      <c r="U13" s="220">
        <f>IF(G13&gt;=1,1,0)</f>
        <v/>
      </c>
      <c r="V13" s="220">
        <f>IF(H13&gt;=1,1,0)</f>
        <v/>
      </c>
      <c r="W13" s="221">
        <f>IF(I13&gt;=1,1,0)</f>
        <v/>
      </c>
      <c r="X13" s="51">
        <f>IF(T13=1,T13+X12,0)</f>
        <v/>
      </c>
      <c r="Y13" s="51">
        <f>IF(U13=1,U13+Y12,0)</f>
        <v/>
      </c>
      <c r="Z13" s="51">
        <f>IF(V13=1,V13+Z12,0)</f>
        <v/>
      </c>
      <c r="AA13" s="51">
        <f>IF(W13=1,W13+AA12,0)</f>
        <v/>
      </c>
    </row>
    <row r="14" ht="17.45" customHeight="1">
      <c r="A14" s="204" t="n">
        <v>43374</v>
      </c>
      <c r="B14" s="724" t="n"/>
      <c r="C14" s="710" t="n"/>
      <c r="D14" s="710" t="n"/>
      <c r="E14" s="742" t="n"/>
      <c r="F14" s="709">
        <f>'2018 Summary'!F48</f>
        <v/>
      </c>
      <c r="G14" s="710">
        <f>'2018 Summary'!G48</f>
        <v/>
      </c>
      <c r="H14" s="710">
        <f>'2018 Summary'!H48</f>
        <v/>
      </c>
      <c r="I14" s="742">
        <f>'2018 Summary'!I48</f>
        <v/>
      </c>
      <c r="J14" s="769">
        <f>MAX(F14:I14)</f>
        <v/>
      </c>
      <c r="K14" s="768" t="n"/>
      <c r="L14" s="741" t="n"/>
      <c r="P14" s="51">
        <f>IF(F14&gt;=1.25,1,0)</f>
        <v/>
      </c>
      <c r="Q14" s="51">
        <f>IF(G14&gt;=1.25,1,0)</f>
        <v/>
      </c>
      <c r="R14" s="51">
        <f>IF(H14&gt;=1.25,1,0)</f>
        <v/>
      </c>
      <c r="S14" s="51">
        <f>IF(I14&gt;=1.25,1,0)</f>
        <v/>
      </c>
      <c r="T14" s="219">
        <f>IF(F14&gt;=1,1,0)</f>
        <v/>
      </c>
      <c r="U14" s="220">
        <f>IF(G14&gt;=1,1,0)</f>
        <v/>
      </c>
      <c r="V14" s="220">
        <f>IF(H14&gt;=1,1,0)</f>
        <v/>
      </c>
      <c r="W14" s="221">
        <f>IF(I14&gt;=1,1,0)</f>
        <v/>
      </c>
      <c r="X14" s="51">
        <f>IF(T14=1,T14+X13,0)</f>
        <v/>
      </c>
      <c r="Y14" s="51">
        <f>IF(U14=1,U14+Y13,0)</f>
        <v/>
      </c>
      <c r="Z14" s="51">
        <f>IF(V14=1,V14+Z13,0)</f>
        <v/>
      </c>
      <c r="AA14" s="51">
        <f>IF(W14=1,W14+AA13,0)</f>
        <v/>
      </c>
    </row>
    <row r="15" ht="17.45" customHeight="1">
      <c r="A15" s="204" t="n">
        <v>43405</v>
      </c>
      <c r="B15" s="724" t="n"/>
      <c r="C15" s="710" t="n"/>
      <c r="D15" s="710" t="n"/>
      <c r="E15" s="742" t="n"/>
      <c r="F15" s="709">
        <f>'2018 Summary'!F49</f>
        <v/>
      </c>
      <c r="G15" s="710">
        <f>'2018 Summary'!G49</f>
        <v/>
      </c>
      <c r="H15" s="710">
        <f>'2018 Summary'!H49</f>
        <v/>
      </c>
      <c r="I15" s="771">
        <f>'2018 Summary'!I49</f>
        <v/>
      </c>
      <c r="J15" s="770">
        <f>MAX(F15:I15)</f>
        <v/>
      </c>
      <c r="K15" s="768" t="n"/>
      <c r="L15" s="741" t="n"/>
      <c r="P15" s="51">
        <f>IF(F15&gt;=1.25,1,0)</f>
        <v/>
      </c>
      <c r="Q15" s="51">
        <f>IF(G15&gt;=1.25,1,0)</f>
        <v/>
      </c>
      <c r="R15" s="51">
        <f>IF(H15&gt;=1.25,1,0)</f>
        <v/>
      </c>
      <c r="S15" s="51">
        <f>IF(I15&gt;=1.25,1,0)</f>
        <v/>
      </c>
      <c r="T15" s="219">
        <f>IF(F15&gt;=1,1,0)</f>
        <v/>
      </c>
      <c r="U15" s="220">
        <f>IF(G15&gt;=1,1,0)</f>
        <v/>
      </c>
      <c r="V15" s="220">
        <f>IF(H15&gt;=1,1,0)</f>
        <v/>
      </c>
      <c r="W15" s="221">
        <f>IF(I15&gt;=1,1,0)</f>
        <v/>
      </c>
      <c r="X15" s="51">
        <f>IF(T15=1,T15+X14,0)</f>
        <v/>
      </c>
      <c r="Y15" s="51">
        <f>IF(U15=1,U15+Y14,0)</f>
        <v/>
      </c>
      <c r="Z15" s="51">
        <f>IF(V15=1,V15+Z14,0)</f>
        <v/>
      </c>
      <c r="AA15" s="51">
        <f>IF(W15=1,W15+AA14,0)</f>
        <v/>
      </c>
    </row>
    <row r="16" ht="17.45" customHeight="1" thickBot="1">
      <c r="A16" s="205" t="n">
        <v>43435</v>
      </c>
      <c r="B16" s="744" t="n"/>
      <c r="C16" s="713" t="n"/>
      <c r="D16" s="713" t="n"/>
      <c r="E16" s="745" t="n"/>
      <c r="F16" s="712">
        <f>'2018 Summary'!F50</f>
        <v/>
      </c>
      <c r="G16" s="713">
        <f>'2018 Summary'!G50</f>
        <v/>
      </c>
      <c r="H16" s="713">
        <f>'2018 Summary'!H50</f>
        <v/>
      </c>
      <c r="I16" s="745">
        <f>'2018 Summary'!I50</f>
        <v/>
      </c>
      <c r="J16" s="772">
        <f>MAX(F16:I16)</f>
        <v/>
      </c>
      <c r="K16" s="768" t="n"/>
      <c r="L16" s="741" t="n"/>
      <c r="P16" s="51">
        <f>IF(F16&gt;=1.25,1,0)</f>
        <v/>
      </c>
      <c r="Q16" s="51">
        <f>IF(G16&gt;=1.25,1,0)</f>
        <v/>
      </c>
      <c r="R16" s="51">
        <f>IF(H16&gt;=1.25,1,0)</f>
        <v/>
      </c>
      <c r="S16" s="51">
        <f>IF(I16&gt;=1.25,1,0)</f>
        <v/>
      </c>
      <c r="T16" s="219">
        <f>IF(F16&gt;=1,1,0)</f>
        <v/>
      </c>
      <c r="U16" s="220">
        <f>IF(G16&gt;=1,1,0)</f>
        <v/>
      </c>
      <c r="V16" s="220">
        <f>IF(H16&gt;=1,1,0)</f>
        <v/>
      </c>
      <c r="W16" s="221">
        <f>IF(I16&gt;=1,1,0)</f>
        <v/>
      </c>
      <c r="X16" s="51">
        <f>IF(T16=1,T16+X15,0)</f>
        <v/>
      </c>
      <c r="Y16" s="51">
        <f>IF(U16=1,U16+Y15,0)</f>
        <v/>
      </c>
      <c r="Z16" s="51">
        <f>IF(V16=1,V16+Z15,0)</f>
        <v/>
      </c>
      <c r="AA16" s="51">
        <f>IF(W16=1,W16+AA15,0)</f>
        <v/>
      </c>
    </row>
    <row r="17" ht="17.45" customHeight="1">
      <c r="A17" s="203" t="n">
        <v>43466</v>
      </c>
      <c r="B17" s="723" t="n"/>
      <c r="C17" s="706" t="n"/>
      <c r="D17" s="706" t="n"/>
      <c r="E17" s="707" t="n"/>
      <c r="F17" s="746">
        <f>'2019 Summary'!F39</f>
        <v/>
      </c>
      <c r="G17" s="747">
        <f>'2019 Summary'!G39</f>
        <v/>
      </c>
      <c r="H17" s="747">
        <f>'2019 Summary'!H39</f>
        <v/>
      </c>
      <c r="I17" s="773">
        <f>'2019 Summary'!I39</f>
        <v/>
      </c>
      <c r="J17" s="774">
        <f>MAX(F17:I17)</f>
        <v/>
      </c>
      <c r="K17" s="768" t="n"/>
      <c r="L17" s="741" t="n"/>
      <c r="P17" s="51">
        <f>IF(F17&gt;=1.25,1,0)</f>
        <v/>
      </c>
      <c r="Q17" s="51">
        <f>IF(G17&gt;=1.25,1,0)</f>
        <v/>
      </c>
      <c r="R17" s="51">
        <f>IF(H17&gt;=1.25,1,0)</f>
        <v/>
      </c>
      <c r="S17" s="51">
        <f>IF(I17&gt;=1.25,1,0)</f>
        <v/>
      </c>
      <c r="T17" s="214">
        <f>IF(F17&gt;=1,1,0)</f>
        <v/>
      </c>
      <c r="U17" s="51">
        <f>IF(G17&gt;=1,1,0)</f>
        <v/>
      </c>
      <c r="V17" s="51">
        <f>IF(H17&gt;=1,1,0)</f>
        <v/>
      </c>
      <c r="W17" s="215">
        <f>IF(I17&gt;=1,1,0)</f>
        <v/>
      </c>
      <c r="X17" s="51">
        <f>IF(T17=1,T17+X16,0)</f>
        <v/>
      </c>
      <c r="Y17" s="51">
        <f>IF(U17=1,U17+Y16,0)</f>
        <v/>
      </c>
      <c r="Z17" s="51">
        <f>IF(V17=1,V17+Z16,0)</f>
        <v/>
      </c>
      <c r="AA17" s="51">
        <f>IF(W17=1,W17+AA16,0)</f>
        <v/>
      </c>
    </row>
    <row r="18" ht="17.45" customHeight="1">
      <c r="A18" s="204" t="n">
        <v>43497</v>
      </c>
      <c r="B18" s="724" t="n"/>
      <c r="C18" s="710" t="n"/>
      <c r="D18" s="710" t="n"/>
      <c r="E18" s="711" t="n"/>
      <c r="F18" s="746">
        <f>'2019 Summary'!F40</f>
        <v/>
      </c>
      <c r="G18" s="747">
        <f>'2019 Summary'!G40</f>
        <v/>
      </c>
      <c r="H18" s="747">
        <f>'2019 Summary'!H40</f>
        <v/>
      </c>
      <c r="I18" s="773">
        <f>'2019 Summary'!I40</f>
        <v/>
      </c>
      <c r="J18" s="769">
        <f>MAX(F18:I18)</f>
        <v/>
      </c>
      <c r="K18" s="768" t="n"/>
      <c r="L18" s="741" t="n"/>
      <c r="P18" s="51">
        <f>IF(F18&gt;=1.25,1,0)</f>
        <v/>
      </c>
      <c r="Q18" s="51">
        <f>IF(G18&gt;=1.25,1,0)</f>
        <v/>
      </c>
      <c r="R18" s="51">
        <f>IF(H18&gt;=1.25,1,0)</f>
        <v/>
      </c>
      <c r="S18" s="51">
        <f>IF(I18&gt;=1.25,1,0)</f>
        <v/>
      </c>
      <c r="T18" s="214">
        <f>IF(F18&gt;=1,1,0)</f>
        <v/>
      </c>
      <c r="U18" s="51">
        <f>IF(G18&gt;=1,1,0)</f>
        <v/>
      </c>
      <c r="V18" s="51">
        <f>IF(H18&gt;=1,1,0)</f>
        <v/>
      </c>
      <c r="W18" s="215">
        <f>IF(I18&gt;=1,1,0)</f>
        <v/>
      </c>
      <c r="X18" s="51">
        <f>IF(T18=1,T18+X17,0)</f>
        <v/>
      </c>
      <c r="Y18" s="51">
        <f>IF(U18=1,U18+Y17,0)</f>
        <v/>
      </c>
      <c r="Z18" s="51">
        <f>IF(V18=1,V18+Z17,0)</f>
        <v/>
      </c>
      <c r="AA18" s="51">
        <f>IF(W18=1,W18+AA17,0)</f>
        <v/>
      </c>
    </row>
    <row r="19" ht="17.45" customHeight="1">
      <c r="A19" s="204" t="n">
        <v>43525</v>
      </c>
      <c r="B19" s="724" t="n"/>
      <c r="C19" s="710" t="n"/>
      <c r="D19" s="710" t="n"/>
      <c r="E19" s="711" t="n"/>
      <c r="F19" s="746">
        <f>'2019 Summary'!F41</f>
        <v/>
      </c>
      <c r="G19" s="747">
        <f>'2019 Summary'!G41</f>
        <v/>
      </c>
      <c r="H19" s="747">
        <f>'2019 Summary'!H41</f>
        <v/>
      </c>
      <c r="I19" s="773">
        <f>'2019 Summary'!I41</f>
        <v/>
      </c>
      <c r="J19" s="769">
        <f>MAX(F19:I19)</f>
        <v/>
      </c>
      <c r="K19" s="768" t="n"/>
      <c r="L19" s="741" t="n"/>
      <c r="P19" s="51">
        <f>IF(F19&gt;=1.25,1,0)</f>
        <v/>
      </c>
      <c r="Q19" s="51">
        <f>IF(G19&gt;=1.25,1,0)</f>
        <v/>
      </c>
      <c r="R19" s="51">
        <f>IF(H19&gt;=1.25,1,0)</f>
        <v/>
      </c>
      <c r="S19" s="51">
        <f>IF(I19&gt;=1.25,1,0)</f>
        <v/>
      </c>
      <c r="T19" s="214">
        <f>IF(F19&gt;=1,1,0)</f>
        <v/>
      </c>
      <c r="U19" s="51">
        <f>IF(G19&gt;=1,1,0)</f>
        <v/>
      </c>
      <c r="V19" s="51">
        <f>IF(H19&gt;=1,1,0)</f>
        <v/>
      </c>
      <c r="W19" s="215">
        <f>IF(I19&gt;=1,1,0)</f>
        <v/>
      </c>
      <c r="X19" s="51">
        <f>IF(T19=1,T19+X18,0)</f>
        <v/>
      </c>
      <c r="Y19" s="51">
        <f>IF(U19=1,U19+Y18,0)</f>
        <v/>
      </c>
      <c r="Z19" s="51">
        <f>IF(V19=1,V19+Z18,0)</f>
        <v/>
      </c>
      <c r="AA19" s="51">
        <f>IF(W19=1,W19+AA18,0)</f>
        <v/>
      </c>
    </row>
    <row r="20" ht="17.45" customHeight="1">
      <c r="A20" s="204" t="n">
        <v>43556</v>
      </c>
      <c r="B20" s="724" t="n"/>
      <c r="C20" s="710" t="n"/>
      <c r="D20" s="710" t="n"/>
      <c r="E20" s="711" t="n"/>
      <c r="F20" s="746">
        <f>'2019 Summary'!F42</f>
        <v/>
      </c>
      <c r="G20" s="747">
        <f>'2019 Summary'!G42</f>
        <v/>
      </c>
      <c r="H20" s="775">
        <f>'2019 Summary'!H42</f>
        <v/>
      </c>
      <c r="I20" s="773">
        <f>'2019 Summary'!I42</f>
        <v/>
      </c>
      <c r="J20" s="776">
        <f>MAX(F20:I20)</f>
        <v/>
      </c>
      <c r="K20" s="768" t="inlineStr">
        <is>
          <t>Curtailment</t>
        </is>
      </c>
      <c r="L20" s="741" t="n"/>
      <c r="P20" s="51">
        <f>IF(F20&gt;=1.25,1,0)</f>
        <v/>
      </c>
      <c r="Q20" s="51">
        <f>IF(G20&gt;=1.25,1,0)</f>
        <v/>
      </c>
      <c r="R20" s="51">
        <f>IF(H20&gt;=1.25,1,0)</f>
        <v/>
      </c>
      <c r="S20" s="51">
        <f>IF(I20&gt;=1.25,1,0)</f>
        <v/>
      </c>
      <c r="T20" s="214">
        <f>IF(F20&gt;=1,1,0)</f>
        <v/>
      </c>
      <c r="U20" s="51">
        <f>IF(G20&gt;=1,1,0)</f>
        <v/>
      </c>
      <c r="V20" s="51">
        <f>IF(H20&gt;=1,1,0)</f>
        <v/>
      </c>
      <c r="W20" s="215">
        <f>IF(I20&gt;=1,1,0)</f>
        <v/>
      </c>
      <c r="X20" s="51">
        <f>IF(T20=1,T20+X19,0)</f>
        <v/>
      </c>
      <c r="Y20" s="51">
        <f>IF(U20=1,U20+Y19,0)</f>
        <v/>
      </c>
      <c r="Z20" s="51">
        <f>IF(V20=1,V20+Z19,0)</f>
        <v/>
      </c>
      <c r="AA20" s="51">
        <f>IF(W20=1,W20+AA19,0)</f>
        <v/>
      </c>
    </row>
    <row r="21" ht="17.45" customHeight="1">
      <c r="A21" s="204" t="n">
        <v>43586</v>
      </c>
      <c r="B21" s="724" t="n"/>
      <c r="C21" s="710" t="n"/>
      <c r="D21" s="710" t="n"/>
      <c r="E21" s="711" t="n"/>
      <c r="F21" s="746">
        <f>'2019 Summary'!F43</f>
        <v/>
      </c>
      <c r="G21" s="747">
        <f>'2019 Summary'!G43</f>
        <v/>
      </c>
      <c r="H21" s="747">
        <f>'2019 Summary'!H43</f>
        <v/>
      </c>
      <c r="I21" s="773">
        <f>'2019 Summary'!I43</f>
        <v/>
      </c>
      <c r="J21" s="769">
        <f>MAX(F21:I21)</f>
        <v/>
      </c>
      <c r="K21" s="768" t="n"/>
      <c r="L21" s="741" t="n"/>
      <c r="P21" s="51">
        <f>IF(F21&gt;=1.25,1,0)</f>
        <v/>
      </c>
      <c r="Q21" s="51">
        <f>IF(G21&gt;=1.25,1,0)</f>
        <v/>
      </c>
      <c r="R21" s="51">
        <f>IF(H21&gt;=1.25,1,0)</f>
        <v/>
      </c>
      <c r="S21" s="51">
        <f>IF(I21&gt;=1.25,1,0)</f>
        <v/>
      </c>
      <c r="T21" s="214">
        <f>IF(F21&gt;=1,1,0)</f>
        <v/>
      </c>
      <c r="U21" s="51">
        <f>IF(G21&gt;=1,1,0)</f>
        <v/>
      </c>
      <c r="V21" s="51">
        <f>IF(H21&gt;=1,1,0)</f>
        <v/>
      </c>
      <c r="W21" s="215">
        <f>IF(I21&gt;=1,1,0)</f>
        <v/>
      </c>
      <c r="X21" s="51">
        <f>IF(T21=1,T21+X20,0)</f>
        <v/>
      </c>
      <c r="Y21" s="51">
        <f>IF(U21=1,U21+Y20,0)</f>
        <v/>
      </c>
      <c r="Z21" s="51">
        <f>IF(V21=1,V21+Z20,0)</f>
        <v/>
      </c>
      <c r="AA21" s="51">
        <f>IF(W21=1,W21+AA20,0)</f>
        <v/>
      </c>
    </row>
    <row r="22" ht="17.45" customHeight="1">
      <c r="A22" s="204" t="n">
        <v>43617</v>
      </c>
      <c r="B22" s="724" t="n"/>
      <c r="C22" s="710" t="n"/>
      <c r="D22" s="710" t="n"/>
      <c r="E22" s="711" t="n"/>
      <c r="F22" s="746">
        <f>'2019 Summary'!F44</f>
        <v/>
      </c>
      <c r="G22" s="777">
        <f>'2019 Summary'!G44</f>
        <v/>
      </c>
      <c r="H22" s="747">
        <f>'2019 Summary'!H44</f>
        <v/>
      </c>
      <c r="I22" s="773">
        <f>'2019 Summary'!I44</f>
        <v/>
      </c>
      <c r="J22" s="770">
        <f>MAX(F22:I22)</f>
        <v/>
      </c>
      <c r="K22" s="768" t="n"/>
      <c r="L22" s="741" t="n"/>
      <c r="P22" s="51">
        <f>IF(F22&gt;=1.25,1,0)</f>
        <v/>
      </c>
      <c r="Q22" s="51">
        <f>IF(G22&gt;=1.25,1,0)</f>
        <v/>
      </c>
      <c r="R22" s="51">
        <f>IF(H22&gt;=1.25,1,0)</f>
        <v/>
      </c>
      <c r="S22" s="51">
        <f>IF(I22&gt;=1.25,1,0)</f>
        <v/>
      </c>
      <c r="T22" s="214">
        <f>IF(F22&gt;=1,1,0)</f>
        <v/>
      </c>
      <c r="U22" s="51">
        <f>IF(G22&gt;=1,1,0)</f>
        <v/>
      </c>
      <c r="V22" s="51">
        <f>IF(H22&gt;=1,1,0)</f>
        <v/>
      </c>
      <c r="W22" s="215">
        <f>IF(I22&gt;=1,1,0)</f>
        <v/>
      </c>
      <c r="X22" s="51">
        <f>IF(T22=1,T22+X21,0)</f>
        <v/>
      </c>
      <c r="Y22" s="51">
        <f>IF(U22=1,U22+Y21,0)</f>
        <v/>
      </c>
      <c r="Z22" s="51">
        <f>IF(V22=1,V22+Z21,0)</f>
        <v/>
      </c>
      <c r="AA22" s="51">
        <f>IF(W22=1,W22+AA21,0)</f>
        <v/>
      </c>
    </row>
    <row r="23" ht="17.45" customHeight="1">
      <c r="A23" s="204" t="n">
        <v>43647</v>
      </c>
      <c r="B23" s="724" t="n"/>
      <c r="C23" s="710" t="n"/>
      <c r="D23" s="710" t="n"/>
      <c r="E23" s="711" t="n"/>
      <c r="F23" s="746">
        <f>'2019 Summary'!F45</f>
        <v/>
      </c>
      <c r="G23" s="747">
        <f>'2019 Summary'!G45</f>
        <v/>
      </c>
      <c r="H23" s="747">
        <f>'2019 Summary'!H45</f>
        <v/>
      </c>
      <c r="I23" s="773">
        <f>'2019 Summary'!I45</f>
        <v/>
      </c>
      <c r="J23" s="769">
        <f>MAX(F23:I23)</f>
        <v/>
      </c>
      <c r="K23" s="768" t="n"/>
      <c r="L23" s="741" t="n"/>
      <c r="P23" s="51">
        <f>IF(F23&gt;=1.25,1,0)</f>
        <v/>
      </c>
      <c r="Q23" s="51">
        <f>IF(G23&gt;=1.25,1,0)</f>
        <v/>
      </c>
      <c r="R23" s="51">
        <f>IF(H23&gt;=1.25,1,0)</f>
        <v/>
      </c>
      <c r="S23" s="51">
        <f>IF(I23&gt;=1.25,1,0)</f>
        <v/>
      </c>
      <c r="T23" s="214">
        <f>IF(F23&gt;=1,1,0)</f>
        <v/>
      </c>
      <c r="U23" s="51">
        <f>IF(G23&gt;=1,1,0)</f>
        <v/>
      </c>
      <c r="V23" s="51">
        <f>IF(H23&gt;=1,1,0)</f>
        <v/>
      </c>
      <c r="W23" s="215">
        <f>IF(I23&gt;=1,1,0)</f>
        <v/>
      </c>
      <c r="X23" s="51">
        <f>IF(T23=1,T23+X22,0)</f>
        <v/>
      </c>
      <c r="Y23" s="51">
        <f>IF(U23=1,U23+Y22,0)</f>
        <v/>
      </c>
      <c r="Z23" s="51">
        <f>IF(V23=1,V23+Z22,0)</f>
        <v/>
      </c>
      <c r="AA23" s="51">
        <f>IF(W23=1,W23+AA22,0)</f>
        <v/>
      </c>
    </row>
    <row r="24" ht="17.45" customHeight="1">
      <c r="A24" s="204" t="n">
        <v>43678</v>
      </c>
      <c r="B24" s="724" t="n"/>
      <c r="C24" s="710" t="n"/>
      <c r="D24" s="710" t="n"/>
      <c r="E24" s="711" t="n"/>
      <c r="F24" s="746">
        <f>'2019 Summary'!F46</f>
        <v/>
      </c>
      <c r="G24" s="747">
        <f>'2019 Summary'!G46</f>
        <v/>
      </c>
      <c r="H24" s="747">
        <f>'2019 Summary'!H46</f>
        <v/>
      </c>
      <c r="I24" s="773">
        <f>'2019 Summary'!I46</f>
        <v/>
      </c>
      <c r="J24" s="769">
        <f>MAX(F24:I24)</f>
        <v/>
      </c>
      <c r="K24" s="768" t="n"/>
      <c r="L24" s="741" t="n"/>
      <c r="P24" s="51">
        <f>IF(F24&gt;=1.25,1,0)</f>
        <v/>
      </c>
      <c r="Q24" s="51">
        <f>IF(G24&gt;=1.25,1,0)</f>
        <v/>
      </c>
      <c r="R24" s="51">
        <f>IF(H24&gt;=1.25,1,0)</f>
        <v/>
      </c>
      <c r="S24" s="51">
        <f>IF(I24&gt;=1.25,1,0)</f>
        <v/>
      </c>
      <c r="T24" s="214">
        <f>IF(F24&gt;=1,1,0)</f>
        <v/>
      </c>
      <c r="U24" s="51">
        <f>IF(G24&gt;=1,1,0)</f>
        <v/>
      </c>
      <c r="V24" s="51">
        <f>IF(H24&gt;=1,1,0)</f>
        <v/>
      </c>
      <c r="W24" s="215">
        <f>IF(I24&gt;=1,1,0)</f>
        <v/>
      </c>
      <c r="X24" s="51">
        <f>IF(T24=1,T24+X23,0)</f>
        <v/>
      </c>
      <c r="Y24" s="51">
        <f>IF(U24=1,U24+Y23,0)</f>
        <v/>
      </c>
      <c r="Z24" s="51">
        <f>IF(V24=1,V24+Z23,0)</f>
        <v/>
      </c>
      <c r="AA24" s="51">
        <f>IF(W24=1,W24+AA23,0)</f>
        <v/>
      </c>
    </row>
    <row r="25" ht="17.45" customHeight="1">
      <c r="A25" s="204" t="n">
        <v>43709</v>
      </c>
      <c r="B25" s="724" t="n"/>
      <c r="C25" s="710" t="n"/>
      <c r="D25" s="710" t="n"/>
      <c r="E25" s="711" t="n"/>
      <c r="F25" s="746">
        <f>'2019 Summary'!F47</f>
        <v/>
      </c>
      <c r="G25" s="747">
        <f>'2019 Summary'!G47</f>
        <v/>
      </c>
      <c r="H25" s="747">
        <f>'2019 Summary'!H47</f>
        <v/>
      </c>
      <c r="I25" s="773">
        <f>'2019 Summary'!I47</f>
        <v/>
      </c>
      <c r="J25" s="769">
        <f>MAX(F25:I25)</f>
        <v/>
      </c>
      <c r="K25" s="768" t="n"/>
      <c r="L25" s="741" t="n"/>
      <c r="P25" s="51">
        <f>IF(F25&gt;=1.25,1,0)</f>
        <v/>
      </c>
      <c r="Q25" s="51">
        <f>IF(G25&gt;=1.25,1,0)</f>
        <v/>
      </c>
      <c r="R25" s="51">
        <f>IF(H25&gt;=1.25,1,0)</f>
        <v/>
      </c>
      <c r="S25" s="51">
        <f>IF(I25&gt;=1.25,1,0)</f>
        <v/>
      </c>
      <c r="T25" s="214">
        <f>IF(F25&gt;=1,1,0)</f>
        <v/>
      </c>
      <c r="U25" s="51">
        <f>IF(G25&gt;=1,1,0)</f>
        <v/>
      </c>
      <c r="V25" s="51">
        <f>IF(H25&gt;=1,1,0)</f>
        <v/>
      </c>
      <c r="W25" s="215">
        <f>IF(I25&gt;=1,1,0)</f>
        <v/>
      </c>
      <c r="X25" s="51">
        <f>IF(T25=1,T25+X24,0)</f>
        <v/>
      </c>
      <c r="Y25" s="51">
        <f>IF(U25=1,U25+Y24,0)</f>
        <v/>
      </c>
      <c r="Z25" s="51">
        <f>IF(V25=1,V25+Z24,0)</f>
        <v/>
      </c>
      <c r="AA25" s="51">
        <f>IF(W25=1,W25+AA24,0)</f>
        <v/>
      </c>
    </row>
    <row r="26" ht="17.45" customHeight="1">
      <c r="A26" s="204" t="n">
        <v>43739</v>
      </c>
      <c r="B26" s="724" t="n"/>
      <c r="C26" s="710" t="n"/>
      <c r="D26" s="710" t="n"/>
      <c r="E26" s="711" t="n"/>
      <c r="F26" s="746">
        <f>'2019 Summary'!F48</f>
        <v/>
      </c>
      <c r="G26" s="747">
        <f>'2019 Summary'!G48</f>
        <v/>
      </c>
      <c r="H26" s="747">
        <f>'2019 Summary'!H48</f>
        <v/>
      </c>
      <c r="I26" s="773">
        <f>'2019 Summary'!I48</f>
        <v/>
      </c>
      <c r="J26" s="769">
        <f>MAX(F26:I26)</f>
        <v/>
      </c>
      <c r="K26" s="768" t="n"/>
      <c r="L26" s="741" t="n"/>
      <c r="P26" s="51">
        <f>IF(F26&gt;=1.25,1,0)</f>
        <v/>
      </c>
      <c r="Q26" s="51">
        <f>IF(G26&gt;=1.25,1,0)</f>
        <v/>
      </c>
      <c r="R26" s="51">
        <f>IF(H26&gt;=1.25,1,0)</f>
        <v/>
      </c>
      <c r="S26" s="51">
        <f>IF(I26&gt;=1.25,1,0)</f>
        <v/>
      </c>
      <c r="T26" s="214">
        <f>IF(F26&gt;=1,1,0)</f>
        <v/>
      </c>
      <c r="U26" s="51">
        <f>IF(G26&gt;=1,1,0)</f>
        <v/>
      </c>
      <c r="V26" s="51">
        <f>IF(H26&gt;=1,1,0)</f>
        <v/>
      </c>
      <c r="W26" s="215">
        <f>IF(I26&gt;=1,1,0)</f>
        <v/>
      </c>
      <c r="X26" s="51">
        <f>IF(T26=1,T26+X25,0)</f>
        <v/>
      </c>
      <c r="Y26" s="51">
        <f>IF(U26=1,U26+Y25,0)</f>
        <v/>
      </c>
      <c r="Z26" s="51">
        <f>IF(V26=1,V26+Z25,0)</f>
        <v/>
      </c>
      <c r="AA26" s="51">
        <f>IF(W26=1,W26+AA25,0)</f>
        <v/>
      </c>
    </row>
    <row r="27" ht="17.45" customHeight="1">
      <c r="A27" s="204" t="n">
        <v>43770</v>
      </c>
      <c r="B27" s="724" t="n"/>
      <c r="C27" s="710" t="n"/>
      <c r="D27" s="710" t="n"/>
      <c r="E27" s="711" t="n"/>
      <c r="F27" s="746">
        <f>'2019 Summary'!F49</f>
        <v/>
      </c>
      <c r="G27" s="747">
        <f>'2019 Summary'!G49</f>
        <v/>
      </c>
      <c r="H27" s="747">
        <f>'2019 Summary'!H49</f>
        <v/>
      </c>
      <c r="I27" s="773">
        <f>'2019 Summary'!I49</f>
        <v/>
      </c>
      <c r="J27" s="769">
        <f>MAX(F27:I27)</f>
        <v/>
      </c>
      <c r="K27" s="768" t="n"/>
      <c r="L27" s="741" t="n"/>
      <c r="P27" s="51">
        <f>IF(F27&gt;=1.25,1,0)</f>
        <v/>
      </c>
      <c r="Q27" s="51">
        <f>IF(G27&gt;=1.25,1,0)</f>
        <v/>
      </c>
      <c r="R27" s="51">
        <f>IF(H27&gt;=1.25,1,0)</f>
        <v/>
      </c>
      <c r="S27" s="51">
        <f>IF(I27&gt;=1.25,1,0)</f>
        <v/>
      </c>
      <c r="T27" s="214">
        <f>IF(F27&gt;=1,1,0)</f>
        <v/>
      </c>
      <c r="U27" s="51">
        <f>IF(G27&gt;=1,1,0)</f>
        <v/>
      </c>
      <c r="V27" s="51">
        <f>IF(H27&gt;=1,1,0)</f>
        <v/>
      </c>
      <c r="W27" s="215">
        <f>IF(I27&gt;=1,1,0)</f>
        <v/>
      </c>
      <c r="X27" s="51">
        <f>IF(T27=1,T27+X26,0)</f>
        <v/>
      </c>
      <c r="Y27" s="51">
        <f>IF(U27=1,U27+Y26,0)</f>
        <v/>
      </c>
      <c r="Z27" s="51">
        <f>IF(V27=1,V27+Z26,0)</f>
        <v/>
      </c>
      <c r="AA27" s="51">
        <f>IF(W27=1,W27+AA26,0)</f>
        <v/>
      </c>
    </row>
    <row r="28" ht="17.45" customHeight="1" thickBot="1">
      <c r="A28" s="205" t="n">
        <v>43800</v>
      </c>
      <c r="B28" s="744" t="n"/>
      <c r="C28" s="713" t="n"/>
      <c r="D28" s="713" t="n"/>
      <c r="E28" s="714" t="n"/>
      <c r="F28" s="750">
        <f>'2019 Summary'!F50</f>
        <v/>
      </c>
      <c r="G28" s="751">
        <f>'2019 Summary'!G50</f>
        <v/>
      </c>
      <c r="H28" s="751">
        <f>'2019 Summary'!H50</f>
        <v/>
      </c>
      <c r="I28" s="778">
        <f>'2019 Summary'!I50</f>
        <v/>
      </c>
      <c r="J28" s="772">
        <f>MAX(F28:I28)</f>
        <v/>
      </c>
      <c r="K28" s="768" t="n"/>
      <c r="L28" s="741" t="n"/>
      <c r="P28" s="51">
        <f>IF(F28&gt;=1.25,1,0)</f>
        <v/>
      </c>
      <c r="Q28" s="51">
        <f>IF(G28&gt;=1.25,1,0)</f>
        <v/>
      </c>
      <c r="R28" s="51">
        <f>IF(H28&gt;=1.25,1,0)</f>
        <v/>
      </c>
      <c r="S28" s="51">
        <f>IF(I28&gt;=1.25,1,0)</f>
        <v/>
      </c>
      <c r="T28" s="214">
        <f>IF(F28&gt;=1,1,0)</f>
        <v/>
      </c>
      <c r="U28" s="51">
        <f>IF(G28&gt;=1,1,0)</f>
        <v/>
      </c>
      <c r="V28" s="51">
        <f>IF(H28&gt;=1,1,0)</f>
        <v/>
      </c>
      <c r="W28" s="215">
        <f>IF(I28&gt;=1,1,0)</f>
        <v/>
      </c>
      <c r="X28" s="51">
        <f>IF(T28=1,T28+X27,0)</f>
        <v/>
      </c>
      <c r="Y28" s="51">
        <f>IF(U28=1,U28+Y27,0)</f>
        <v/>
      </c>
      <c r="Z28" s="51">
        <f>IF(V28=1,V28+Z27,0)</f>
        <v/>
      </c>
      <c r="AA28" s="51">
        <f>IF(W28=1,W28+AA27,0)</f>
        <v/>
      </c>
    </row>
    <row r="29" ht="17.45" customHeight="1">
      <c r="A29" s="203" t="n">
        <v>43831</v>
      </c>
      <c r="B29" s="723" t="n"/>
      <c r="C29" s="706" t="n"/>
      <c r="D29" s="706" t="n"/>
      <c r="E29" s="740" t="n"/>
      <c r="F29" s="705">
        <f>'2020 Summary'!F39</f>
        <v/>
      </c>
      <c r="G29" s="706">
        <f>'2020 Summary'!G39</f>
        <v/>
      </c>
      <c r="H29" s="706">
        <f>'2020 Summary'!H39</f>
        <v/>
      </c>
      <c r="I29" s="740">
        <f>'2020 Summary'!I39</f>
        <v/>
      </c>
      <c r="J29" s="779">
        <f>MAX(F29:I29)</f>
        <v/>
      </c>
      <c r="K29" s="768" t="n"/>
      <c r="L29" s="741" t="n"/>
      <c r="P29" s="51">
        <f>IF(F29&gt;=1.25,1,0)</f>
        <v/>
      </c>
      <c r="Q29" s="51">
        <f>IF(G29&gt;=1.25,1,0)</f>
        <v/>
      </c>
      <c r="R29" s="51">
        <f>IF(H29&gt;=1.25,1,0)</f>
        <v/>
      </c>
      <c r="S29" s="51">
        <f>IF(I29&gt;=1.25,1,0)</f>
        <v/>
      </c>
      <c r="T29" s="214">
        <f>IF(F29&gt;=1,1,0)</f>
        <v/>
      </c>
      <c r="U29" s="51">
        <f>IF(G29&gt;=1,1,0)</f>
        <v/>
      </c>
      <c r="V29" s="51">
        <f>IF(H29&gt;=1,1,0)</f>
        <v/>
      </c>
      <c r="W29" s="215">
        <f>IF(I29&gt;=1,1,0)</f>
        <v/>
      </c>
      <c r="X29" s="51">
        <f>IF(T29=1,T29+X28,0)</f>
        <v/>
      </c>
      <c r="Y29" s="51">
        <f>IF(U29=1,U29+Y28,0)</f>
        <v/>
      </c>
      <c r="Z29" s="51">
        <f>IF(V29=1,V29+Z28,0)</f>
        <v/>
      </c>
      <c r="AA29" s="51">
        <f>IF(W29=1,W29+AA28,0)</f>
        <v/>
      </c>
    </row>
    <row r="30" ht="17.45" customHeight="1">
      <c r="A30" s="204" t="n">
        <v>43862</v>
      </c>
      <c r="B30" s="724" t="n"/>
      <c r="C30" s="710" t="n"/>
      <c r="D30" s="710" t="n"/>
      <c r="E30" s="742" t="n"/>
      <c r="F30" s="709">
        <f>'2020 Summary'!F40</f>
        <v/>
      </c>
      <c r="G30" s="710">
        <f>'2020 Summary'!G40</f>
        <v/>
      </c>
      <c r="H30" s="754">
        <f>'2020 Summary'!H40</f>
        <v/>
      </c>
      <c r="I30" s="742">
        <f>'2020 Summary'!I40</f>
        <v/>
      </c>
      <c r="J30" s="770">
        <f>MAX(F30:I30)</f>
        <v/>
      </c>
      <c r="K30" s="768" t="n"/>
      <c r="L30" s="741" t="n"/>
      <c r="P30" s="51">
        <f>IF(F30&gt;=1.25,1,0)</f>
        <v/>
      </c>
      <c r="Q30" s="51">
        <f>IF(G30&gt;=1.25,1,0)</f>
        <v/>
      </c>
      <c r="R30" s="51">
        <f>IF(H30&gt;=1.25,1,0)</f>
        <v/>
      </c>
      <c r="S30" s="51">
        <f>IF(I30&gt;=1.25,1,0)</f>
        <v/>
      </c>
      <c r="T30" s="214">
        <f>IF(F30&gt;=1,1,0)</f>
        <v/>
      </c>
      <c r="U30" s="51">
        <f>IF(G30&gt;=1,1,0)</f>
        <v/>
      </c>
      <c r="V30" s="51">
        <f>IF(H30&gt;=1,1,0)</f>
        <v/>
      </c>
      <c r="W30" s="215">
        <f>IF(I30&gt;=1,1,0)</f>
        <v/>
      </c>
      <c r="X30" s="51">
        <f>IF(T30=1,T30+X29,0)</f>
        <v/>
      </c>
      <c r="Y30" s="51">
        <f>IF(U30=1,U30+Y29,0)</f>
        <v/>
      </c>
      <c r="Z30" s="51">
        <f>IF(V30=1,V30+Z29,0)</f>
        <v/>
      </c>
      <c r="AA30" s="51">
        <f>IF(W30=1,W30+AA29,0)</f>
        <v/>
      </c>
    </row>
    <row r="31" ht="17.45" customHeight="1">
      <c r="A31" s="204" t="n">
        <v>43891</v>
      </c>
      <c r="B31" s="724" t="n"/>
      <c r="C31" s="710" t="n"/>
      <c r="D31" s="710" t="n"/>
      <c r="E31" s="742" t="n"/>
      <c r="F31" s="709">
        <f>'2020 Summary'!F41</f>
        <v/>
      </c>
      <c r="G31" s="710">
        <f>'2020 Summary'!G41</f>
        <v/>
      </c>
      <c r="H31" s="710">
        <f>'2020 Summary'!H41</f>
        <v/>
      </c>
      <c r="I31" s="742">
        <f>'2020 Summary'!I41</f>
        <v/>
      </c>
      <c r="J31" s="769">
        <f>MAX(F31:I31)</f>
        <v/>
      </c>
      <c r="K31" s="768" t="n"/>
      <c r="L31" s="741" t="n"/>
      <c r="P31" s="51">
        <f>IF(F31&gt;=1.25,1,0)</f>
        <v/>
      </c>
      <c r="Q31" s="51">
        <f>IF(G31&gt;=1.25,1,0)</f>
        <v/>
      </c>
      <c r="R31" s="51">
        <f>IF(H31&gt;=1.25,1,0)</f>
        <v/>
      </c>
      <c r="S31" s="51">
        <f>IF(I31&gt;=1.25,1,0)</f>
        <v/>
      </c>
      <c r="T31" s="214">
        <f>IF(F31&gt;=1,1,0)</f>
        <v/>
      </c>
      <c r="U31" s="51">
        <f>IF(G31&gt;=1,1,0)</f>
        <v/>
      </c>
      <c r="V31" s="51">
        <f>IF(H31&gt;=1,1,0)</f>
        <v/>
      </c>
      <c r="W31" s="215">
        <f>IF(I31&gt;=1,1,0)</f>
        <v/>
      </c>
      <c r="X31" s="51">
        <f>IF(T31=1,T31+X30,0)</f>
        <v/>
      </c>
      <c r="Y31" s="51">
        <f>IF(U31=1,U31+Y30,0)</f>
        <v/>
      </c>
      <c r="Z31" s="51">
        <f>IF(V31=1,V31+Z30,0)</f>
        <v/>
      </c>
      <c r="AA31" s="51">
        <f>IF(W31=1,W31+AA30,0)</f>
        <v/>
      </c>
    </row>
    <row r="32" ht="17.45" customHeight="1">
      <c r="A32" s="204" t="n">
        <v>43922</v>
      </c>
      <c r="B32" s="724" t="n"/>
      <c r="C32" s="710" t="n"/>
      <c r="D32" s="710" t="n"/>
      <c r="E32" s="742" t="n"/>
      <c r="F32" s="709">
        <f>'2020 Summary'!F42</f>
        <v/>
      </c>
      <c r="G32" s="710">
        <f>'2020 Summary'!G42</f>
        <v/>
      </c>
      <c r="H32" s="710">
        <f>'2020 Summary'!H42</f>
        <v/>
      </c>
      <c r="I32" s="742">
        <f>'2020 Summary'!I42</f>
        <v/>
      </c>
      <c r="J32" s="769">
        <f>MAX(F32:I32)</f>
        <v/>
      </c>
      <c r="K32" s="768" t="n"/>
      <c r="L32" s="741" t="n"/>
      <c r="P32" s="51">
        <f>IF(F32&gt;=1.25,1,0)</f>
        <v/>
      </c>
      <c r="Q32" s="51">
        <f>IF(G32&gt;=1.25,1,0)</f>
        <v/>
      </c>
      <c r="R32" s="51">
        <f>IF(H32&gt;=1.25,1,0)</f>
        <v/>
      </c>
      <c r="S32" s="51">
        <f>IF(I32&gt;=1.25,1,0)</f>
        <v/>
      </c>
      <c r="T32" s="214">
        <f>IF(F32&gt;=1,1,0)</f>
        <v/>
      </c>
      <c r="U32" s="51">
        <f>IF(G32&gt;=1,1,0)</f>
        <v/>
      </c>
      <c r="V32" s="51">
        <f>IF(H32&gt;=1,1,0)</f>
        <v/>
      </c>
      <c r="W32" s="215">
        <f>IF(I32&gt;=1,1,0)</f>
        <v/>
      </c>
      <c r="X32" s="51">
        <f>IF(T32=1,T32+X31,0)</f>
        <v/>
      </c>
      <c r="Y32" s="51">
        <f>IF(U32=1,U32+Y31,0)</f>
        <v/>
      </c>
      <c r="Z32" s="51">
        <f>IF(V32=1,V32+Z31,0)</f>
        <v/>
      </c>
      <c r="AA32" s="51">
        <f>IF(W32=1,W32+AA31,0)</f>
        <v/>
      </c>
    </row>
    <row r="33" ht="17.45" customHeight="1">
      <c r="A33" s="204" t="n">
        <v>43952</v>
      </c>
      <c r="B33" s="724" t="n"/>
      <c r="C33" s="710" t="n"/>
      <c r="D33" s="710" t="n"/>
      <c r="E33" s="742" t="n"/>
      <c r="F33" s="709">
        <f>'2020 Summary'!F43</f>
        <v/>
      </c>
      <c r="G33" s="710">
        <f>'2020 Summary'!G43</f>
        <v/>
      </c>
      <c r="H33" s="710">
        <f>'2020 Summary'!H43</f>
        <v/>
      </c>
      <c r="I33" s="742">
        <f>'2020 Summary'!I43</f>
        <v/>
      </c>
      <c r="J33" s="769">
        <f>MAX(F33:I33)</f>
        <v/>
      </c>
      <c r="K33" s="768" t="n"/>
      <c r="L33" s="741" t="n"/>
      <c r="P33" s="51">
        <f>IF(F33&gt;=1.25,1,0)</f>
        <v/>
      </c>
      <c r="Q33" s="51">
        <f>IF(G33&gt;=1.25,1,0)</f>
        <v/>
      </c>
      <c r="R33" s="51">
        <f>IF(H33&gt;=1.25,1,0)</f>
        <v/>
      </c>
      <c r="S33" s="51">
        <f>IF(I33&gt;=1.25,1,0)</f>
        <v/>
      </c>
      <c r="T33" s="214">
        <f>IF(F33&gt;=1,1,0)</f>
        <v/>
      </c>
      <c r="U33" s="51">
        <f>IF(G33&gt;=1,1,0)</f>
        <v/>
      </c>
      <c r="V33" s="51">
        <f>IF(H33&gt;=1,1,0)</f>
        <v/>
      </c>
      <c r="W33" s="215">
        <f>IF(I33&gt;=1,1,0)</f>
        <v/>
      </c>
      <c r="X33" s="51">
        <f>IF(T33=1,T33+X32,0)</f>
        <v/>
      </c>
      <c r="Y33" s="51">
        <f>IF(U33=1,U33+Y32,0)</f>
        <v/>
      </c>
      <c r="Z33" s="51">
        <f>IF(V33=1,V33+Z32,0)</f>
        <v/>
      </c>
      <c r="AA33" s="51">
        <f>IF(W33=1,W33+AA32,0)</f>
        <v/>
      </c>
    </row>
    <row r="34" ht="17.45" customHeight="1">
      <c r="A34" s="204" t="n">
        <v>43983</v>
      </c>
      <c r="B34" s="724" t="n"/>
      <c r="C34" s="710" t="n"/>
      <c r="D34" s="710" t="n"/>
      <c r="E34" s="742" t="n"/>
      <c r="F34" s="709">
        <f>'2020 Summary'!F44</f>
        <v/>
      </c>
      <c r="G34" s="710">
        <f>'2020 Summary'!G44</f>
        <v/>
      </c>
      <c r="H34" s="710">
        <f>'2020 Summary'!H44</f>
        <v/>
      </c>
      <c r="I34" s="742">
        <f>'2020 Summary'!I44</f>
        <v/>
      </c>
      <c r="J34" s="769">
        <f>MAX(F34:I34)</f>
        <v/>
      </c>
      <c r="K34" s="768" t="n"/>
      <c r="L34" s="741" t="n"/>
      <c r="P34" s="51">
        <f>IF(F34&gt;=1.25,1,0)</f>
        <v/>
      </c>
      <c r="Q34" s="51">
        <f>IF(G34&gt;=1.25,1,0)</f>
        <v/>
      </c>
      <c r="R34" s="51">
        <f>IF(H34&gt;=1.25,1,0)</f>
        <v/>
      </c>
      <c r="S34" s="51">
        <f>IF(I34&gt;=1.25,1,0)</f>
        <v/>
      </c>
      <c r="T34" s="214">
        <f>IF(F34&gt;=1,1,0)</f>
        <v/>
      </c>
      <c r="U34" s="51">
        <f>IF(G34&gt;=1,1,0)</f>
        <v/>
      </c>
      <c r="V34" s="51">
        <f>IF(H34&gt;=1,1,0)</f>
        <v/>
      </c>
      <c r="W34" s="215">
        <f>IF(I34&gt;=1,1,0)</f>
        <v/>
      </c>
      <c r="X34" s="51">
        <f>IF(T34=1,T34+X33,0)</f>
        <v/>
      </c>
      <c r="Y34" s="51">
        <f>IF(U34=1,U34+Y33,0)</f>
        <v/>
      </c>
      <c r="Z34" s="51">
        <f>IF(V34=1,V34+Z33,0)</f>
        <v/>
      </c>
      <c r="AA34" s="51">
        <f>IF(W34=1,W34+AA33,0)</f>
        <v/>
      </c>
    </row>
    <row r="35" ht="17.45" customHeight="1">
      <c r="A35" s="242" t="n">
        <v>44013</v>
      </c>
      <c r="B35" s="724" t="n"/>
      <c r="C35" s="710" t="n"/>
      <c r="D35" s="710" t="n"/>
      <c r="E35" s="742" t="n"/>
      <c r="F35" s="780">
        <f>'2020 Summary'!F45</f>
        <v/>
      </c>
      <c r="G35" s="781">
        <f>'2020 Summary'!G45</f>
        <v/>
      </c>
      <c r="H35" s="781">
        <f>'2020 Summary'!H45</f>
        <v/>
      </c>
      <c r="I35" s="782">
        <f>'2020 Summary'!I45</f>
        <v/>
      </c>
      <c r="J35" s="783">
        <f>MAX(F35:I35)</f>
        <v/>
      </c>
      <c r="K35" s="768" t="inlineStr">
        <is>
          <t>Fireworks</t>
        </is>
      </c>
      <c r="L35" s="741" t="n"/>
      <c r="P35" s="51">
        <f>IF(F35&gt;=1.25,1,0)</f>
        <v/>
      </c>
      <c r="Q35" s="51">
        <f>IF(G35&gt;=1.25,1,0)</f>
        <v/>
      </c>
      <c r="R35" s="51">
        <f>IF(H35&gt;=1.25,1,0)</f>
        <v/>
      </c>
      <c r="S35" s="51">
        <f>IF(I35&gt;=1.25,1,0)</f>
        <v/>
      </c>
      <c r="T35" s="214">
        <f>IF(F35&gt;=1,1,0)</f>
        <v/>
      </c>
      <c r="U35" s="51">
        <f>IF(G35&gt;=1,1,0)</f>
        <v/>
      </c>
      <c r="V35" s="51">
        <f>IF(H35&gt;=1,1,0)</f>
        <v/>
      </c>
      <c r="W35" s="215">
        <f>IF(I35&gt;=1,1,0)</f>
        <v/>
      </c>
      <c r="X35" s="51">
        <f>IF(T35=1,T35+X34,0)</f>
        <v/>
      </c>
      <c r="Y35" s="51">
        <f>IF(U35=1,U35+Y34,0)</f>
        <v/>
      </c>
      <c r="Z35" s="51">
        <f>IF(V35=1,V35+Z34,0)</f>
        <v/>
      </c>
      <c r="AA35" s="51">
        <f>IF(W35=1,W35+AA34,0)</f>
        <v/>
      </c>
    </row>
    <row r="36" ht="17.45" customHeight="1">
      <c r="A36" s="204" t="n">
        <v>44044</v>
      </c>
      <c r="B36" s="724" t="n"/>
      <c r="C36" s="710" t="n"/>
      <c r="D36" s="710" t="n"/>
      <c r="E36" s="742" t="n"/>
      <c r="F36" s="709">
        <f>'2020 Summary'!F46</f>
        <v/>
      </c>
      <c r="G36" s="710">
        <f>'2020 Summary'!G46</f>
        <v/>
      </c>
      <c r="H36" s="710">
        <f>'2020 Summary'!H46</f>
        <v/>
      </c>
      <c r="I36" s="742">
        <f>'2020 Summary'!I46</f>
        <v/>
      </c>
      <c r="J36" s="769">
        <f>MAX(F36:I36)</f>
        <v/>
      </c>
      <c r="K36" s="768" t="n"/>
      <c r="L36" s="741" t="n"/>
      <c r="P36" s="51">
        <f>IF(F36&gt;=1.25,1,0)</f>
        <v/>
      </c>
      <c r="Q36" s="51">
        <f>IF(G36&gt;=1.25,1,0)</f>
        <v/>
      </c>
      <c r="R36" s="51">
        <f>IF(H36&gt;=1.25,1,0)</f>
        <v/>
      </c>
      <c r="S36" s="51">
        <f>IF(I36&gt;=1.25,1,0)</f>
        <v/>
      </c>
      <c r="T36" s="214">
        <f>IF(F36&gt;=1,1,0)</f>
        <v/>
      </c>
      <c r="U36" s="51">
        <f>IF(G36&gt;=1,1,0)</f>
        <v/>
      </c>
      <c r="V36" s="51">
        <f>IF(H36&gt;=1,1,0)</f>
        <v/>
      </c>
      <c r="W36" s="215">
        <f>IF(I36&gt;=1,1,0)</f>
        <v/>
      </c>
      <c r="X36" s="51">
        <f>IF(T36=1,T36+X35,0)</f>
        <v/>
      </c>
      <c r="Y36" s="51">
        <f>IF(U36=1,U36+Y35,0)</f>
        <v/>
      </c>
      <c r="Z36" s="51">
        <f>IF(V36=1,V36+Z35,0)</f>
        <v/>
      </c>
      <c r="AA36" s="51">
        <f>IF(W36=1,W36+AA35,0)</f>
        <v/>
      </c>
    </row>
    <row r="37" ht="17.45" customHeight="1">
      <c r="A37" s="204" t="n">
        <v>44075</v>
      </c>
      <c r="B37" s="724" t="n"/>
      <c r="C37" s="710" t="n"/>
      <c r="D37" s="710" t="n"/>
      <c r="E37" s="742" t="n"/>
      <c r="F37" s="709">
        <f>'2020 Summary'!F47</f>
        <v/>
      </c>
      <c r="G37" s="710">
        <f>'2020 Summary'!G47</f>
        <v/>
      </c>
      <c r="H37" s="710">
        <f>'2020 Summary'!H47</f>
        <v/>
      </c>
      <c r="I37" s="742">
        <f>'2020 Summary'!I47</f>
        <v/>
      </c>
      <c r="J37" s="769">
        <f>MAX(F37:I37)</f>
        <v/>
      </c>
      <c r="K37" s="768" t="n"/>
      <c r="L37" s="51">
        <f>RANK(F37,F$5:F$41)</f>
        <v/>
      </c>
      <c r="M37" s="51">
        <f>RANK(G37,G$5:G$41)</f>
        <v/>
      </c>
      <c r="N37" s="51">
        <f>RANK(H37,H$5:H$41)</f>
        <v/>
      </c>
      <c r="O37" s="51">
        <f>RANK(I37,I$5:I$41)</f>
        <v/>
      </c>
      <c r="P37" s="51">
        <f>IF(F37&gt;=1.25,1,0)</f>
        <v/>
      </c>
      <c r="Q37" s="51">
        <f>IF(G37&gt;=1.25,1,0)</f>
        <v/>
      </c>
      <c r="R37" s="51">
        <f>IF(H37&gt;=1.25,1,0)</f>
        <v/>
      </c>
      <c r="S37" s="51">
        <f>IF(I37&gt;=1.25,1,0)</f>
        <v/>
      </c>
      <c r="T37" s="214">
        <f>IF(F37&gt;=1,1,0)</f>
        <v/>
      </c>
      <c r="U37" s="51">
        <f>IF(G37&gt;=1,1,0)</f>
        <v/>
      </c>
      <c r="V37" s="51">
        <f>IF(H37&gt;=1,1,0)</f>
        <v/>
      </c>
      <c r="W37" s="215">
        <f>IF(I37&gt;=1,1,0)</f>
        <v/>
      </c>
      <c r="X37" s="51">
        <f>IF(T37=1,T37+X36,0)</f>
        <v/>
      </c>
      <c r="Y37" s="51">
        <f>IF(U37=1,U37+Y36,0)</f>
        <v/>
      </c>
      <c r="Z37" s="51">
        <f>IF(V37=1,V37+Z36,0)</f>
        <v/>
      </c>
      <c r="AA37" s="51">
        <f>IF(W37=1,W37+AA36,0)</f>
        <v/>
      </c>
    </row>
    <row r="38" ht="17.45" customHeight="1">
      <c r="A38" s="242" t="n">
        <v>44105</v>
      </c>
      <c r="B38" s="724" t="n"/>
      <c r="C38" s="710" t="n"/>
      <c r="D38" s="710" t="n"/>
      <c r="E38" s="742" t="n"/>
      <c r="F38" s="780">
        <f>'2020 Summary'!F48</f>
        <v/>
      </c>
      <c r="G38" s="781">
        <f>'2020 Summary'!G48</f>
        <v/>
      </c>
      <c r="H38" s="781">
        <f>'2020 Summary'!H48</f>
        <v/>
      </c>
      <c r="I38" s="782">
        <f>'2020 Summary'!I48</f>
        <v/>
      </c>
      <c r="J38" s="783">
        <f>MAX(F38:I38)</f>
        <v/>
      </c>
      <c r="K38" s="768" t="inlineStr">
        <is>
          <t>Wildfires</t>
        </is>
      </c>
      <c r="L38" s="51">
        <f>RANK(F38,F$5:F$41)</f>
        <v/>
      </c>
      <c r="M38" s="51">
        <f>RANK(G38,G$5:G$41)</f>
        <v/>
      </c>
      <c r="N38" s="51">
        <f>RANK(H38,H$5:H$41)</f>
        <v/>
      </c>
      <c r="O38" s="51">
        <f>RANK(I38,I$5:I$41)</f>
        <v/>
      </c>
      <c r="P38" s="51">
        <f>IF(F38&gt;=1.25,1,0)</f>
        <v/>
      </c>
      <c r="Q38" s="51">
        <f>IF(G38&gt;=1.25,1,0)</f>
        <v/>
      </c>
      <c r="R38" s="51">
        <f>IF(H38&gt;=1.25,1,0)</f>
        <v/>
      </c>
      <c r="S38" s="51">
        <f>IF(I38&gt;=1.25,1,0)</f>
        <v/>
      </c>
      <c r="T38" s="214">
        <f>IF(F38&gt;=1,1,0)</f>
        <v/>
      </c>
      <c r="U38" s="51">
        <f>IF(G38&gt;=1,1,0)</f>
        <v/>
      </c>
      <c r="V38" s="51">
        <f>IF(H38&gt;=1,1,0)</f>
        <v/>
      </c>
      <c r="W38" s="215">
        <f>IF(I38&gt;=1,1,0)</f>
        <v/>
      </c>
      <c r="X38" s="51">
        <f>IF(T38=1,T38+X37,0)</f>
        <v/>
      </c>
      <c r="Y38" s="51">
        <f>IF(U38=1,U38+Y37,0)</f>
        <v/>
      </c>
      <c r="Z38" s="51">
        <f>IF(V38=1,V38+Z37,0)</f>
        <v/>
      </c>
      <c r="AA38" s="51">
        <f>IF(W38=1,W38+AA37,0)</f>
        <v/>
      </c>
    </row>
    <row r="39" ht="17.45" customHeight="1">
      <c r="A39" s="204" t="n">
        <v>44136</v>
      </c>
      <c r="B39" s="724" t="n"/>
      <c r="C39" s="710" t="n"/>
      <c r="D39" s="710" t="n"/>
      <c r="E39" s="742" t="n"/>
      <c r="F39" s="709">
        <f>'2020 Summary'!F49</f>
        <v/>
      </c>
      <c r="G39" s="710">
        <f>'2020 Summary'!G49</f>
        <v/>
      </c>
      <c r="H39" s="710">
        <f>'2020 Summary'!H49</f>
        <v/>
      </c>
      <c r="I39" s="742">
        <f>'2020 Summary'!I49</f>
        <v/>
      </c>
      <c r="J39" s="769">
        <f>MAX(F39:I39)</f>
        <v/>
      </c>
      <c r="K39" s="768" t="n"/>
      <c r="L39" s="51">
        <f>RANK(F39,F$5:F$41)</f>
        <v/>
      </c>
      <c r="M39" s="51">
        <f>RANK(G39,G$5:G$41)</f>
        <v/>
      </c>
      <c r="N39" s="51">
        <f>RANK(H39,H$5:H$41)</f>
        <v/>
      </c>
      <c r="O39" s="51">
        <f>RANK(I39,I$5:I$41)</f>
        <v/>
      </c>
      <c r="P39" s="51">
        <f>IF(F39&gt;=1.25,1,0)</f>
        <v/>
      </c>
      <c r="Q39" s="51">
        <f>IF(G39&gt;=1.25,1,0)</f>
        <v/>
      </c>
      <c r="R39" s="51">
        <f>IF(H39&gt;=1.25,1,0)</f>
        <v/>
      </c>
      <c r="S39" s="51">
        <f>IF(I39&gt;=1.25,1,0)</f>
        <v/>
      </c>
      <c r="T39" s="214">
        <f>IF(F39&gt;=1,1,0)</f>
        <v/>
      </c>
      <c r="U39" s="51">
        <f>IF(G39&gt;=1,1,0)</f>
        <v/>
      </c>
      <c r="V39" s="51">
        <f>IF(H39&gt;=1,1,0)</f>
        <v/>
      </c>
      <c r="W39" s="215">
        <f>IF(I39&gt;=1,1,0)</f>
        <v/>
      </c>
      <c r="X39" s="51">
        <f>IF(T39=1,T39+X38,0)</f>
        <v/>
      </c>
      <c r="Y39" s="51">
        <f>IF(U39=1,U39+Y38,0)</f>
        <v/>
      </c>
      <c r="Z39" s="51">
        <f>IF(V39=1,V39+Z38,0)</f>
        <v/>
      </c>
      <c r="AA39" s="51">
        <f>IF(W39=1,W39+AA38,0)</f>
        <v/>
      </c>
    </row>
    <row r="40" ht="17.45" customHeight="1" thickBot="1">
      <c r="A40" s="205" t="n">
        <v>44166</v>
      </c>
      <c r="B40" s="744" t="n"/>
      <c r="C40" s="713" t="n"/>
      <c r="D40" s="713" t="n"/>
      <c r="E40" s="745" t="n"/>
      <c r="F40" s="712">
        <f>'2020 Summary'!F50</f>
        <v/>
      </c>
      <c r="G40" s="713">
        <f>'2020 Summary'!G50</f>
        <v/>
      </c>
      <c r="H40" s="713">
        <f>'2020 Summary'!H50</f>
        <v/>
      </c>
      <c r="I40" s="745">
        <f>'2020 Summary'!I50</f>
        <v/>
      </c>
      <c r="J40" s="772">
        <f>MAX(F40:I40)</f>
        <v/>
      </c>
      <c r="K40" s="768" t="n"/>
      <c r="L40" s="51">
        <f>RANK(F40,F$5:F$41)</f>
        <v/>
      </c>
      <c r="M40" s="51">
        <f>RANK(G40,G$5:G$41)</f>
        <v/>
      </c>
      <c r="N40" s="51">
        <f>RANK(H40,H$5:H$41)</f>
        <v/>
      </c>
      <c r="O40" s="51">
        <f>RANK(I40,I$5:I$41)</f>
        <v/>
      </c>
      <c r="P40" s="51">
        <f>IF(F40&gt;=1.25,1,0)</f>
        <v/>
      </c>
      <c r="Q40" s="51">
        <f>IF(G40&gt;=1.25,1,0)</f>
        <v/>
      </c>
      <c r="R40" s="51">
        <f>IF(H40&gt;=1.25,1,0)</f>
        <v/>
      </c>
      <c r="S40" s="51">
        <f>IF(I40&gt;=1.25,1,0)</f>
        <v/>
      </c>
      <c r="T40" s="214">
        <f>IF(F40&gt;=1,1,0)</f>
        <v/>
      </c>
      <c r="U40" s="51">
        <f>IF(G40&gt;=1,1,0)</f>
        <v/>
      </c>
      <c r="V40" s="51">
        <f>IF(H40&gt;=1,1,0)</f>
        <v/>
      </c>
      <c r="W40" s="215">
        <f>IF(I40&gt;=1,1,0)</f>
        <v/>
      </c>
      <c r="X40" s="51">
        <f>IF(T40=1,T40+X39,0)</f>
        <v/>
      </c>
      <c r="Y40" s="51">
        <f>IF(U40=1,U40+Y39,0)</f>
        <v/>
      </c>
      <c r="Z40" s="51">
        <f>IF(V40=1,V40+Z39,0)</f>
        <v/>
      </c>
      <c r="AA40" s="51">
        <f>IF(W40=1,W40+AA39,0)</f>
        <v/>
      </c>
    </row>
    <row r="41" ht="17.45" customHeight="1" thickBot="1">
      <c r="A41" s="203" t="n">
        <v>44197</v>
      </c>
      <c r="B41" s="723" t="n"/>
      <c r="C41" s="706" t="n"/>
      <c r="D41" s="706" t="n"/>
      <c r="E41" s="707" t="n"/>
      <c r="F41" s="753">
        <f>'2021 Summary'!F39</f>
        <v/>
      </c>
      <c r="G41" s="710">
        <f>'2021 Summary'!G39</f>
        <v/>
      </c>
      <c r="H41" s="710">
        <f>'2021 Summary'!H39</f>
        <v/>
      </c>
      <c r="I41" s="755">
        <f>'2021 Summary'!I39</f>
        <v/>
      </c>
      <c r="J41" s="784">
        <f>MAX(F41:I41)</f>
        <v/>
      </c>
      <c r="K41" s="741" t="n"/>
      <c r="L41" s="51">
        <f>RANK(F41,F$5:F$41)</f>
        <v/>
      </c>
      <c r="M41" s="51">
        <f>RANK(G41,G$5:G$41)</f>
        <v/>
      </c>
      <c r="N41" s="51">
        <f>RANK(H41,H$5:H$41)</f>
        <v/>
      </c>
      <c r="O41" s="51">
        <f>RANK(I41,I$5:I$41)</f>
        <v/>
      </c>
      <c r="P41" s="51">
        <f>IF(F41&gt;=1.25,1,0)</f>
        <v/>
      </c>
      <c r="Q41" s="51">
        <f>IF(G41&gt;=1.25,1,0)</f>
        <v/>
      </c>
      <c r="R41" s="51">
        <f>IF(H41&gt;=1.25,1,0)</f>
        <v/>
      </c>
      <c r="S41" s="51">
        <f>IF(I41&gt;=1.25,1,0)</f>
        <v/>
      </c>
      <c r="T41" s="216">
        <f>IF(F41&gt;=1,1,0)</f>
        <v/>
      </c>
      <c r="U41" s="217">
        <f>IF(G41&gt;=1,1,0)</f>
        <v/>
      </c>
      <c r="V41" s="217">
        <f>IF(H41&gt;=1,1,0)</f>
        <v/>
      </c>
      <c r="W41" s="218">
        <f>IF(I41&gt;=1,1,0)</f>
        <v/>
      </c>
      <c r="X41" s="51">
        <f>IF(T41=1,T41+X40,0)</f>
        <v/>
      </c>
      <c r="Y41" s="51">
        <f>IF(U41=1,U41+Y40,0)</f>
        <v/>
      </c>
      <c r="Z41" s="51">
        <f>IF(V41=1,V41+Z40,0)</f>
        <v/>
      </c>
      <c r="AA41" s="51">
        <f>IF(W41=1,W41+AA40,0)</f>
        <v/>
      </c>
    </row>
    <row r="42" ht="17.45" customHeight="1">
      <c r="A42" s="204" t="n">
        <v>44228</v>
      </c>
      <c r="B42" s="724" t="n"/>
      <c r="C42" s="710" t="n"/>
      <c r="D42" s="710" t="n"/>
      <c r="E42" s="711" t="n"/>
      <c r="F42" s="709" t="n"/>
      <c r="G42" s="710" t="n"/>
      <c r="H42" s="710" t="n"/>
      <c r="I42" s="711" t="n"/>
    </row>
    <row r="43" ht="17.45" customHeight="1">
      <c r="A43" s="204" t="n">
        <v>44256</v>
      </c>
      <c r="B43" s="724" t="n"/>
      <c r="C43" s="710" t="n"/>
      <c r="D43" s="710" t="n"/>
      <c r="E43" s="711" t="n"/>
      <c r="F43" s="709" t="n"/>
      <c r="G43" s="710" t="n"/>
      <c r="H43" s="710" t="n"/>
      <c r="I43" s="711" t="n"/>
    </row>
    <row r="44" ht="17.45" customHeight="1">
      <c r="A44" s="204" t="n">
        <v>44287</v>
      </c>
      <c r="B44" s="724" t="n"/>
      <c r="C44" s="710" t="n"/>
      <c r="D44" s="710" t="n"/>
      <c r="E44" s="711" t="n"/>
      <c r="F44" s="709" t="n"/>
      <c r="G44" s="710" t="n"/>
      <c r="H44" s="710" t="n"/>
      <c r="I44" s="711" t="n"/>
    </row>
    <row r="45" ht="17.45" customHeight="1">
      <c r="A45" s="204" t="n">
        <v>44317</v>
      </c>
      <c r="B45" s="724" t="n"/>
      <c r="C45" s="710" t="n"/>
      <c r="D45" s="710" t="n"/>
      <c r="E45" s="711" t="n"/>
      <c r="F45" s="709" t="n"/>
      <c r="G45" s="710" t="n"/>
      <c r="H45" s="710" t="n"/>
      <c r="I45" s="711" t="n"/>
      <c r="L45" s="765">
        <f>MAX(F5:F41)</f>
        <v/>
      </c>
      <c r="M45" s="765">
        <f>MAX(G5:G41)</f>
        <v/>
      </c>
      <c r="N45" s="765">
        <f>MAX(H5:H41)</f>
        <v/>
      </c>
      <c r="O45" s="765">
        <f>MAX(I5:I41)</f>
        <v/>
      </c>
    </row>
    <row r="46" ht="17.45" customHeight="1">
      <c r="A46" s="204" t="n">
        <v>44348</v>
      </c>
      <c r="B46" s="724" t="n"/>
      <c r="C46" s="710" t="n"/>
      <c r="D46" s="710" t="n"/>
      <c r="E46" s="711" t="n"/>
      <c r="F46" s="709" t="n"/>
      <c r="G46" s="710" t="n"/>
      <c r="H46" s="710" t="n"/>
      <c r="I46" s="711" t="n"/>
    </row>
    <row r="47" ht="17.45" customHeight="1">
      <c r="A47" s="204" t="n">
        <v>44378</v>
      </c>
      <c r="B47" s="724" t="n"/>
      <c r="C47" s="710" t="n"/>
      <c r="D47" s="710" t="n"/>
      <c r="E47" s="711" t="n"/>
      <c r="F47" s="709" t="n"/>
      <c r="G47" s="710" t="n"/>
      <c r="H47" s="710" t="n"/>
      <c r="I47" s="711" t="n"/>
    </row>
    <row r="48" ht="17.45" customHeight="1">
      <c r="A48" s="204" t="n">
        <v>44409</v>
      </c>
      <c r="B48" s="724" t="n"/>
      <c r="C48" s="710" t="n"/>
      <c r="D48" s="710" t="n"/>
      <c r="E48" s="711" t="n"/>
      <c r="F48" s="709" t="n"/>
      <c r="G48" s="710" t="n"/>
      <c r="H48" s="710" t="n"/>
      <c r="I48" s="711" t="n"/>
    </row>
    <row r="49" ht="17.45" customHeight="1">
      <c r="A49" s="204" t="n">
        <v>44440</v>
      </c>
      <c r="B49" s="724" t="n"/>
      <c r="C49" s="710" t="n"/>
      <c r="D49" s="710" t="n"/>
      <c r="E49" s="711" t="n"/>
      <c r="F49" s="709" t="n"/>
      <c r="G49" s="710" t="n"/>
      <c r="H49" s="710" t="n"/>
      <c r="I49" s="711" t="n"/>
    </row>
    <row r="50" ht="17.45" customHeight="1">
      <c r="A50" s="204" t="n">
        <v>44470</v>
      </c>
      <c r="B50" s="724" t="n"/>
      <c r="C50" s="710" t="n"/>
      <c r="D50" s="710" t="n"/>
      <c r="E50" s="711" t="n"/>
      <c r="F50" s="709" t="n"/>
      <c r="G50" s="710" t="n"/>
      <c r="H50" s="710" t="n"/>
      <c r="I50" s="711" t="n"/>
    </row>
    <row r="51" ht="17.45" customHeight="1">
      <c r="A51" s="204" t="n">
        <v>44501</v>
      </c>
      <c r="B51" s="724" t="n"/>
      <c r="C51" s="710" t="n"/>
      <c r="D51" s="710" t="n"/>
      <c r="E51" s="711" t="n"/>
      <c r="F51" s="709" t="n"/>
      <c r="G51" s="710" t="n"/>
      <c r="H51" s="710" t="n"/>
      <c r="I51" s="711" t="n"/>
    </row>
    <row r="52" ht="17.45" customHeight="1" thickBot="1">
      <c r="A52" s="205" t="n">
        <v>44531</v>
      </c>
      <c r="B52" s="744" t="n"/>
      <c r="C52" s="713" t="n"/>
      <c r="D52" s="713" t="n"/>
      <c r="E52" s="714" t="n"/>
      <c r="F52" s="712" t="n"/>
      <c r="G52" s="713" t="n"/>
      <c r="H52" s="713" t="n"/>
      <c r="I52" s="714" t="n"/>
    </row>
    <row r="53" ht="17.45" customHeight="1"/>
    <row r="54" ht="17.45" customHeight="1"/>
    <row r="55" ht="17.45" customHeight="1"/>
    <row r="56" ht="17.45" customHeight="1"/>
    <row r="57" ht="17.45" customHeight="1"/>
    <row r="58" ht="17.45" customHeight="1"/>
    <row r="59" ht="17.45" customHeight="1"/>
    <row r="60" ht="17.45" customHeight="1"/>
    <row r="61" ht="17.45" customHeight="1"/>
    <row r="62" ht="17.45" customHeight="1"/>
    <row r="63" ht="17.45" customHeight="1"/>
    <row r="64" ht="17.45" customHeight="1"/>
    <row r="65" ht="17.45" customHeight="1"/>
    <row r="66" ht="17.45" customHeight="1"/>
    <row r="67" ht="17.45" customHeight="1"/>
    <row r="68" ht="17.45" customHeight="1"/>
    <row r="69" ht="17.45" customHeight="1"/>
    <row r="70" ht="17.45" customHeight="1"/>
    <row r="71" ht="17.45" customHeight="1"/>
    <row r="72" ht="17.45" customHeight="1"/>
    <row r="73" ht="17.45" customHeight="1"/>
    <row r="74" ht="17.45" customHeight="1"/>
    <row r="75" ht="17.45" customHeight="1"/>
    <row r="76" ht="17.45" customHeight="1"/>
    <row r="77" ht="17.45" customHeight="1"/>
    <row r="78" ht="17.45" customHeight="1"/>
    <row r="79" ht="17.45" customHeight="1"/>
    <row r="80" ht="17.45" customHeight="1"/>
    <row r="81" ht="17.45" customHeight="1"/>
    <row r="82" ht="17.45" customHeight="1"/>
    <row r="83" ht="17.45" customHeight="1"/>
    <row r="84" ht="17.45" customHeight="1"/>
    <row r="85" ht="17.45" customHeight="1"/>
    <row r="86" ht="17.45" customHeight="1"/>
    <row r="87" ht="17.45" customHeight="1"/>
    <row r="88" ht="17.45" customHeight="1"/>
    <row r="89" ht="17.45" customHeight="1"/>
    <row r="90" ht="17.45" customHeight="1"/>
    <row r="91" ht="17.45" customHeight="1"/>
    <row r="92" ht="17.45" customHeight="1"/>
    <row r="93" ht="17.45" customHeight="1"/>
    <row r="94" ht="17.45" customHeight="1"/>
    <row r="95" ht="17.45" customHeight="1"/>
    <row r="96" ht="17.45" customHeight="1"/>
    <row r="97" ht="17.45" customHeight="1"/>
    <row r="98" ht="17.45" customHeight="1"/>
    <row r="99" ht="17.45" customHeight="1"/>
    <row r="100" ht="17.45" customHeight="1"/>
    <row r="101" ht="17.45" customHeight="1"/>
    <row r="102" ht="17.45" customHeight="1"/>
    <row r="103" ht="17.45" customHeight="1"/>
    <row r="104" ht="17.45" customHeight="1"/>
    <row r="105" ht="17.45" customHeight="1"/>
    <row r="106" ht="17.45" customHeight="1"/>
    <row r="107" ht="17.45" customHeight="1"/>
    <row r="108" ht="17.45" customHeight="1"/>
    <row r="109" ht="17.45" customHeight="1"/>
    <row r="110" ht="17.45" customHeight="1"/>
    <row r="111" ht="17.45" customHeight="1"/>
    <row r="112" ht="17.45" customHeight="1"/>
    <row r="113" ht="17.45" customHeight="1"/>
    <row r="114" ht="17.45" customHeight="1"/>
    <row r="115" ht="17.45" customHeight="1"/>
    <row r="116" ht="17.45" customHeight="1"/>
    <row r="117" ht="17.45" customHeight="1"/>
    <row r="118" ht="17.45" customHeight="1"/>
    <row r="119" ht="17.45" customHeight="1"/>
    <row r="120" ht="17.45" customHeight="1"/>
    <row r="121" ht="17.45" customHeight="1"/>
    <row r="122" ht="17.45" customHeight="1"/>
    <row r="123" ht="17.45" customHeight="1"/>
    <row r="124" ht="17.45" customHeight="1"/>
    <row r="125" ht="17.45" customHeight="1"/>
    <row r="126" ht="17.45" customHeight="1"/>
    <row r="127" ht="17.45" customHeight="1"/>
    <row r="128" ht="17.45" customHeight="1"/>
    <row r="129" ht="17.45" customHeight="1"/>
    <row r="130" ht="17.45" customHeight="1"/>
    <row r="131" ht="17.45" customHeight="1"/>
    <row r="132" ht="17.45" customHeight="1"/>
    <row r="133" ht="17.45" customHeight="1"/>
    <row r="134" ht="17.45" customHeight="1"/>
  </sheetData>
  <mergeCells count="2">
    <mergeCell ref="C3:D3"/>
    <mergeCell ref="G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0B050"/>
    <outlinePr summaryBelow="1" summaryRight="1"/>
    <pageSetUpPr/>
  </sheetPr>
  <dimension ref="A1:CQ4028"/>
  <sheetViews>
    <sheetView topLeftCell="C1" zoomScaleNormal="100" workbookViewId="0">
      <pane ySplit="8" topLeftCell="A2986" activePane="bottomLeft" state="frozen"/>
      <selection activeCell="C1" sqref="C1"/>
      <selection pane="bottomLeft" activeCell="D2990" sqref="D2990"/>
    </sheetView>
  </sheetViews>
  <sheetFormatPr baseColWidth="8" defaultColWidth="9.140625" defaultRowHeight="15"/>
  <cols>
    <col hidden="1" width="9.140625" customWidth="1" style="257" min="1" max="2"/>
    <col width="30.7109375" customWidth="1" style="5" min="3" max="3"/>
    <col width="8.7109375" customWidth="1" style="5" min="4" max="12"/>
    <col hidden="1" width="9" customWidth="1" style="5" min="13" max="16"/>
    <col width="9.7109375" customWidth="1" style="5" min="17" max="20"/>
    <col hidden="1" width="13" customWidth="1" style="5" min="21" max="21"/>
    <col width="12.7109375" customWidth="1" style="5" min="22" max="24"/>
    <col width="16.7109375" customWidth="1" style="5" min="25" max="25"/>
    <col width="14.7109375" customWidth="1" style="5" min="26" max="26"/>
    <col width="12.7109375" customWidth="1" style="5" min="27" max="30"/>
    <col hidden="1" width="18.7109375" customWidth="1" style="5" min="31" max="31"/>
    <col hidden="1" width="12.7109375" customWidth="1" style="5" min="32" max="32"/>
    <col width="4.7109375" customWidth="1" style="5" min="33" max="33"/>
    <col hidden="1" width="12.7109375" customWidth="1" style="5" min="34" max="34"/>
    <col width="16.7109375" customWidth="1" style="5" min="35" max="35"/>
    <col width="12.7109375" customWidth="1" style="5" min="36" max="40"/>
    <col width="3.7109375" customWidth="1" style="5" min="41" max="41"/>
    <col width="16.7109375" customWidth="1" style="5" min="42" max="42"/>
    <col width="12.7109375" customWidth="1" style="5" min="43" max="47"/>
    <col width="3.7109375" customWidth="1" style="5" min="48" max="48"/>
    <col width="16.7109375" customWidth="1" style="5" min="49" max="49"/>
    <col width="12.7109375" customWidth="1" style="5" min="50" max="54"/>
    <col width="3.7109375" customWidth="1" style="5" min="55" max="55"/>
    <col width="16.7109375" customWidth="1" style="5" min="56" max="56"/>
    <col width="12.7109375" customWidth="1" style="5" min="57" max="61"/>
    <col width="3.7109375" customWidth="1" style="5" min="62" max="62"/>
    <col width="16.7109375" customWidth="1" style="5" min="63" max="63"/>
    <col width="12.7109375" customWidth="1" style="5" min="64" max="68"/>
    <col width="4.7109375" customWidth="1" style="5" min="69" max="69"/>
    <col width="24.7109375" customWidth="1" style="5" min="70" max="70"/>
    <col width="12.7109375" customWidth="1" style="5" min="71" max="74"/>
    <col width="9.140625" customWidth="1" style="5" min="75" max="75"/>
    <col width="16.7109375" customWidth="1" style="5" min="76" max="76"/>
    <col width="12.7109375" customWidth="1" style="5" min="77" max="81"/>
    <col width="9.140625" customWidth="1" style="5" min="82" max="16384"/>
  </cols>
  <sheetData>
    <row r="1" ht="17.45" customHeight="1" thickBot="1">
      <c r="C1" s="50" t="inlineStr">
        <is>
          <t>City of Industry Plant - Ambient Lead</t>
        </is>
      </c>
    </row>
    <row r="2" ht="17.45" customHeight="1" thickBot="1">
      <c r="C2" s="50" t="inlineStr">
        <is>
          <t>(units=µg/m3)</t>
        </is>
      </c>
      <c r="W2" s="785" t="n"/>
      <c r="AN2" s="786" t="n">
        <v>0.075</v>
      </c>
      <c r="AU2" s="786" t="n">
        <v>0.075</v>
      </c>
      <c r="BB2" s="786" t="n">
        <v>0.075</v>
      </c>
      <c r="BI2" s="786" t="n">
        <v>0.075</v>
      </c>
      <c r="BP2" s="786" t="n">
        <v>0.075</v>
      </c>
      <c r="BW2" s="786" t="n">
        <v>0.075</v>
      </c>
      <c r="CD2" s="786" t="n">
        <v>0.075</v>
      </c>
      <c r="CQ2" s="786" t="n">
        <v>0.075</v>
      </c>
    </row>
    <row r="3" ht="17.45" customHeight="1" thickBot="1">
      <c r="A3" s="257" t="inlineStr">
        <is>
          <t>Month</t>
        </is>
      </c>
      <c r="B3" s="257" t="inlineStr">
        <is>
          <t>Year</t>
        </is>
      </c>
      <c r="C3" s="683" t="inlineStr">
        <is>
          <t>Monitoring</t>
        </is>
      </c>
      <c r="D3" s="787" t="inlineStr">
        <is>
          <t>Station 1</t>
        </is>
      </c>
      <c r="E3" s="788" t="n"/>
      <c r="F3" s="787" t="inlineStr">
        <is>
          <t>Station 2</t>
        </is>
      </c>
      <c r="G3" s="789" t="n"/>
      <c r="H3" s="788" t="n"/>
      <c r="I3" s="787" t="inlineStr">
        <is>
          <t>Station 4</t>
        </is>
      </c>
      <c r="J3" s="788" t="n"/>
      <c r="K3" s="787" t="inlineStr">
        <is>
          <t>Station 5</t>
        </is>
      </c>
      <c r="L3" s="788" t="n"/>
      <c r="M3" s="682" t="inlineStr">
        <is>
          <t>30-day average</t>
        </is>
      </c>
      <c r="Q3" s="681" t="inlineStr">
        <is>
          <t>Daily Results</t>
        </is>
      </c>
      <c r="AF3" s="67">
        <f>COUNTIF($D$5:$L$734,"&gt;=0.075")</f>
        <v/>
      </c>
      <c r="AH3" s="67">
        <f>COUNTIF($Q$5:$T$734,"&gt;=0.075")</f>
        <v/>
      </c>
      <c r="AI3" s="67" t="n"/>
      <c r="AJ3" s="67" t="n"/>
      <c r="AK3" s="67" t="n"/>
      <c r="AL3" s="67" t="n"/>
      <c r="AM3" s="67" t="n"/>
      <c r="AN3" s="67" t="n"/>
      <c r="AO3" s="67" t="n"/>
      <c r="AP3" s="67" t="n"/>
      <c r="AQ3" s="67" t="n"/>
      <c r="AR3" s="67" t="n"/>
      <c r="AS3" s="67" t="n"/>
      <c r="AT3" s="67" t="n"/>
      <c r="AU3" s="67" t="n"/>
      <c r="AV3" s="67" t="n"/>
      <c r="AW3" s="67" t="n"/>
      <c r="AX3" s="67" t="n"/>
      <c r="AY3" s="67" t="n"/>
      <c r="AZ3" s="67" t="n"/>
      <c r="BA3" s="67" t="n"/>
      <c r="BB3" s="67" t="n"/>
      <c r="BC3" s="67" t="n"/>
      <c r="BD3" s="67" t="n"/>
      <c r="BE3" s="67" t="n"/>
      <c r="BF3" s="67" t="n"/>
      <c r="BG3" s="67" t="n"/>
      <c r="BH3" s="67" t="n"/>
      <c r="BI3" s="67" t="n"/>
      <c r="BJ3" s="67" t="n"/>
      <c r="BK3" s="67" t="n"/>
      <c r="BL3" s="67" t="n"/>
      <c r="BM3" s="67" t="n"/>
      <c r="BN3" s="67" t="n"/>
      <c r="BO3" s="67" t="n"/>
      <c r="BP3" s="67" t="n"/>
      <c r="BQ3" s="67" t="n"/>
      <c r="BR3" s="67" t="n"/>
      <c r="BS3" s="67" t="n"/>
      <c r="BT3" s="67" t="n"/>
      <c r="BU3" s="67" t="n"/>
      <c r="BV3" s="67" t="n"/>
      <c r="BW3" s="67" t="n"/>
      <c r="BX3" s="67" t="n"/>
    </row>
    <row r="4" ht="17.45" customHeight="1" thickBot="1">
      <c r="A4" s="257">
        <f>IF(ISNUMBER(C4),MONTH(C4),"")</f>
        <v/>
      </c>
      <c r="B4" s="257">
        <f>IF(ISNUMBER(C4),YEAR(C4),"")</f>
        <v/>
      </c>
      <c r="C4" s="1" t="inlineStr">
        <is>
          <t>Dates</t>
        </is>
      </c>
      <c r="D4" s="2" t="inlineStr">
        <is>
          <t>1A</t>
        </is>
      </c>
      <c r="E4" s="3" t="inlineStr">
        <is>
          <t>1B</t>
        </is>
      </c>
      <c r="F4" s="2" t="inlineStr">
        <is>
          <t>2A</t>
        </is>
      </c>
      <c r="G4" s="4" t="inlineStr">
        <is>
          <t>2B</t>
        </is>
      </c>
      <c r="H4" s="3" t="inlineStr">
        <is>
          <t>2D</t>
        </is>
      </c>
      <c r="I4" s="2" t="inlineStr">
        <is>
          <t>4A</t>
        </is>
      </c>
      <c r="J4" s="3" t="inlineStr">
        <is>
          <t>4B</t>
        </is>
      </c>
      <c r="K4" s="2" t="inlineStr">
        <is>
          <t>5A</t>
        </is>
      </c>
      <c r="L4" s="3" t="inlineStr">
        <is>
          <t>5B</t>
        </is>
      </c>
      <c r="M4" s="682" t="inlineStr">
        <is>
          <t>Station 1</t>
        </is>
      </c>
      <c r="N4" s="682" t="inlineStr">
        <is>
          <t>Station 2</t>
        </is>
      </c>
      <c r="O4" s="682" t="inlineStr">
        <is>
          <t>Station 4</t>
        </is>
      </c>
      <c r="P4" s="682" t="inlineStr">
        <is>
          <t>Station 5</t>
        </is>
      </c>
      <c r="Q4" s="446" t="inlineStr">
        <is>
          <t>Station 1</t>
        </is>
      </c>
      <c r="R4" s="446" t="inlineStr">
        <is>
          <t>Station 2</t>
        </is>
      </c>
      <c r="S4" s="446" t="inlineStr">
        <is>
          <t>Station 4</t>
        </is>
      </c>
      <c r="T4" s="446" t="inlineStr">
        <is>
          <t>Station 5</t>
        </is>
      </c>
      <c r="V4" s="287" t="inlineStr">
        <is>
          <t>WeekEND</t>
        </is>
      </c>
      <c r="W4" s="287" t="inlineStr">
        <is>
          <t>WeekDAY</t>
        </is>
      </c>
      <c r="Z4" s="287" t="inlineStr">
        <is>
          <t>WeekEND</t>
        </is>
      </c>
      <c r="AA4" s="287" t="inlineStr">
        <is>
          <t>WeekDAY</t>
        </is>
      </c>
      <c r="AB4" s="287" t="inlineStr">
        <is>
          <t>% WD Diff</t>
        </is>
      </c>
      <c r="AC4" s="287" t="inlineStr">
        <is>
          <t>ALLDAYS</t>
        </is>
      </c>
      <c r="AE4" s="790" t="inlineStr">
        <is>
          <t>98th percentile</t>
        </is>
      </c>
      <c r="AH4" s="67">
        <f>COUNTIF($D$5:$L$734,"&gt;=0.10")</f>
        <v/>
      </c>
      <c r="AI4" s="258" t="inlineStr">
        <is>
          <t>CY 2025</t>
        </is>
      </c>
      <c r="AJ4" s="681" t="inlineStr">
        <is>
          <t>Station 1</t>
        </is>
      </c>
      <c r="AK4" s="681" t="inlineStr">
        <is>
          <t>Station 2</t>
        </is>
      </c>
      <c r="AL4" s="681" t="inlineStr">
        <is>
          <t>Station 4</t>
        </is>
      </c>
      <c r="AM4" s="681" t="inlineStr">
        <is>
          <t>Station 5</t>
        </is>
      </c>
      <c r="AN4" s="681" t="inlineStr">
        <is>
          <t>ALL Stations</t>
        </is>
      </c>
      <c r="AO4" s="67" t="n"/>
      <c r="AP4" s="258" t="inlineStr">
        <is>
          <t>CY 2024</t>
        </is>
      </c>
      <c r="AQ4" s="681" t="inlineStr">
        <is>
          <t>Station 1</t>
        </is>
      </c>
      <c r="AR4" s="681" t="inlineStr">
        <is>
          <t>Station 2</t>
        </is>
      </c>
      <c r="AS4" s="681" t="inlineStr">
        <is>
          <t>Station 4</t>
        </is>
      </c>
      <c r="AT4" s="681" t="inlineStr">
        <is>
          <t>Station 5</t>
        </is>
      </c>
      <c r="AU4" s="681" t="inlineStr">
        <is>
          <t>ALL Stations</t>
        </is>
      </c>
      <c r="AV4" s="67" t="n"/>
      <c r="AW4" s="258" t="inlineStr">
        <is>
          <t>CY 2023</t>
        </is>
      </c>
      <c r="AX4" s="681" t="inlineStr">
        <is>
          <t>Station 1</t>
        </is>
      </c>
      <c r="AY4" s="681" t="inlineStr">
        <is>
          <t>Station 2</t>
        </is>
      </c>
      <c r="AZ4" s="681" t="inlineStr">
        <is>
          <t>Station 4</t>
        </is>
      </c>
      <c r="BA4" s="681" t="inlineStr">
        <is>
          <t>Station 5</t>
        </is>
      </c>
      <c r="BB4" s="681" t="inlineStr">
        <is>
          <t>ALL Stations</t>
        </is>
      </c>
      <c r="BC4" s="67" t="n"/>
      <c r="BD4" s="258" t="inlineStr">
        <is>
          <t>CY 2022</t>
        </is>
      </c>
      <c r="BE4" s="681" t="inlineStr">
        <is>
          <t>Station 1</t>
        </is>
      </c>
      <c r="BF4" s="681" t="inlineStr">
        <is>
          <t>Station 2</t>
        </is>
      </c>
      <c r="BG4" s="681" t="inlineStr">
        <is>
          <t>Station 4</t>
        </is>
      </c>
      <c r="BH4" s="681" t="inlineStr">
        <is>
          <t>Station 5</t>
        </is>
      </c>
      <c r="BI4" s="681" t="inlineStr">
        <is>
          <t>ALL Stations</t>
        </is>
      </c>
      <c r="BJ4" s="67" t="n"/>
      <c r="BK4" s="258" t="inlineStr">
        <is>
          <t>CY 2021</t>
        </is>
      </c>
      <c r="BL4" s="681" t="inlineStr">
        <is>
          <t>Station 1</t>
        </is>
      </c>
      <c r="BM4" s="681" t="inlineStr">
        <is>
          <t>Station 2</t>
        </is>
      </c>
      <c r="BN4" s="681" t="inlineStr">
        <is>
          <t>Station 4</t>
        </is>
      </c>
      <c r="BO4" s="681" t="inlineStr">
        <is>
          <t>Station 5</t>
        </is>
      </c>
      <c r="BP4" s="681" t="inlineStr">
        <is>
          <t>ALL Stations</t>
        </is>
      </c>
      <c r="BQ4" s="67" t="n"/>
      <c r="BR4" s="258" t="inlineStr">
        <is>
          <t>CY 2020</t>
        </is>
      </c>
      <c r="BS4" s="681" t="inlineStr">
        <is>
          <t>Station 1</t>
        </is>
      </c>
      <c r="BT4" s="681" t="inlineStr">
        <is>
          <t>Station 2</t>
        </is>
      </c>
      <c r="BU4" s="681" t="inlineStr">
        <is>
          <t>Station 4</t>
        </is>
      </c>
      <c r="BV4" s="681" t="inlineStr">
        <is>
          <t>Station 5</t>
        </is>
      </c>
      <c r="BW4" s="681" t="inlineStr">
        <is>
          <t>ALL Stations</t>
        </is>
      </c>
      <c r="BX4" s="67" t="n"/>
      <c r="BY4" s="258" t="inlineStr">
        <is>
          <t>CY 2019</t>
        </is>
      </c>
      <c r="BZ4" s="681" t="inlineStr">
        <is>
          <t>Station 1</t>
        </is>
      </c>
      <c r="CA4" s="681" t="inlineStr">
        <is>
          <t>Station 2</t>
        </is>
      </c>
      <c r="CB4" s="681" t="inlineStr">
        <is>
          <t>Station 4</t>
        </is>
      </c>
      <c r="CC4" s="681" t="inlineStr">
        <is>
          <t>Station 5</t>
        </is>
      </c>
      <c r="CD4" s="681" t="inlineStr">
        <is>
          <t>ALL Stations</t>
        </is>
      </c>
      <c r="CG4" s="681" t="inlineStr">
        <is>
          <t>Station 1</t>
        </is>
      </c>
      <c r="CH4" s="681" t="inlineStr">
        <is>
          <t>Station 2</t>
        </is>
      </c>
      <c r="CI4" s="681" t="inlineStr">
        <is>
          <t>Station 4</t>
        </is>
      </c>
      <c r="CJ4" s="681" t="inlineStr">
        <is>
          <t>Station 5</t>
        </is>
      </c>
      <c r="CM4" s="681" t="inlineStr">
        <is>
          <t>Station 1</t>
        </is>
      </c>
      <c r="CN4" s="681" t="inlineStr">
        <is>
          <t>Station 2</t>
        </is>
      </c>
      <c r="CO4" s="681" t="inlineStr">
        <is>
          <t>Station 4</t>
        </is>
      </c>
      <c r="CP4" s="681" t="inlineStr">
        <is>
          <t>Station 5</t>
        </is>
      </c>
      <c r="CQ4" s="681" t="inlineStr">
        <is>
          <t>ALL Stations</t>
        </is>
      </c>
    </row>
    <row r="5" ht="17.45" customHeight="1">
      <c r="A5" s="257">
        <f>IF(ISNUMBER(C5),MONTH(C5),"")</f>
        <v/>
      </c>
      <c r="B5" s="257">
        <f>IF(ISNUMBER(C5),YEAR(C5),"")</f>
        <v/>
      </c>
      <c r="C5" s="791" t="n">
        <v>43101</v>
      </c>
      <c r="D5" s="792" t="n"/>
      <c r="E5" s="793" t="n">
        <v>0.0126</v>
      </c>
      <c r="F5" s="792" t="n"/>
      <c r="G5" s="794" t="n">
        <v>0.0117</v>
      </c>
      <c r="H5" s="793" t="n"/>
      <c r="I5" s="792" t="n"/>
      <c r="J5" s="793" t="n">
        <v>0.0115</v>
      </c>
      <c r="K5" s="795" t="n"/>
      <c r="L5" s="793" t="n">
        <v>0.014</v>
      </c>
      <c r="M5" s="796">
        <f>AVERAGE(D5:E5)</f>
        <v/>
      </c>
      <c r="N5" s="796">
        <f>AVERAGE(F5:H5)</f>
        <v/>
      </c>
      <c r="O5" s="796">
        <f>AVERAGE(I5:J5)</f>
        <v/>
      </c>
      <c r="P5" s="796">
        <f>AVERAGE(K5:L5)</f>
        <v/>
      </c>
      <c r="Q5" s="797">
        <f>IFERROR(AVERAGE(D5:E5),"")</f>
        <v/>
      </c>
      <c r="R5" s="797">
        <f>IFERROR(AVERAGE(F5:H5),"")</f>
        <v/>
      </c>
      <c r="S5" s="797">
        <f>IFERROR(AVERAGE(I5:J5),"")</f>
        <v/>
      </c>
      <c r="T5" s="797">
        <f>IFERROR(AVERAGE(K5:L5),"")</f>
        <v/>
      </c>
      <c r="V5" s="257" t="n"/>
      <c r="W5" s="797">
        <f>AVERAGE(Q5:T5)</f>
        <v/>
      </c>
      <c r="X5" s="257" t="n"/>
      <c r="Y5" s="798" t="inlineStr">
        <is>
          <t>max</t>
        </is>
      </c>
      <c r="Z5" s="799">
        <f>MAX(V5:V3300)</f>
        <v/>
      </c>
      <c r="AA5" s="799">
        <f>MAX(W5:W3300)</f>
        <v/>
      </c>
      <c r="AB5" s="325">
        <f>(AA5-Z5)/Z5</f>
        <v/>
      </c>
      <c r="AD5" s="799">
        <f>PERCENTILE(D5:L2569,0.98)</f>
        <v/>
      </c>
      <c r="AE5" s="287" t="inlineStr">
        <is>
          <t>WeekDAY</t>
        </is>
      </c>
      <c r="AF5" s="799">
        <f>PERCENTILE($W$5:$W$734,0.98)</f>
        <v/>
      </c>
      <c r="AI5" s="798" t="inlineStr">
        <is>
          <t>max</t>
        </is>
      </c>
      <c r="AJ5" s="796">
        <f>MAX($D$2562:$E$2926)</f>
        <v/>
      </c>
      <c r="AK5" s="796">
        <f>MAX($F$2562:$H$2926)</f>
        <v/>
      </c>
      <c r="AL5" s="796">
        <f>MAX($I$2562:$J$2926)</f>
        <v/>
      </c>
      <c r="AM5" s="796">
        <f>MAX($K$2562:$L$2926)</f>
        <v/>
      </c>
      <c r="AN5" s="796">
        <f>MAX($D$2562:$L$2926)</f>
        <v/>
      </c>
      <c r="AP5" s="798" t="inlineStr">
        <is>
          <t>max</t>
        </is>
      </c>
      <c r="AQ5" s="796">
        <f>MAX($D$2196:$E$2561)</f>
        <v/>
      </c>
      <c r="AR5" s="796">
        <f>MAX($F$2196:$H$2561)</f>
        <v/>
      </c>
      <c r="AS5" s="796">
        <f>MAX($I$2196:$J$2561)</f>
        <v/>
      </c>
      <c r="AT5" s="796">
        <f>MAX($K$2196:$L$2561)</f>
        <v/>
      </c>
      <c r="AU5" s="796">
        <f>MAX($D$2196:$L$2561)</f>
        <v/>
      </c>
      <c r="AW5" s="798" t="inlineStr">
        <is>
          <t>max</t>
        </is>
      </c>
      <c r="AX5" s="796">
        <f>MAX($D$1831:$E$2195)</f>
        <v/>
      </c>
      <c r="AY5" s="796">
        <f>MAX($F$1831:$H$2195)</f>
        <v/>
      </c>
      <c r="AZ5" s="796">
        <f>MAX($I$1831:$J$2195)</f>
        <v/>
      </c>
      <c r="BA5" s="796">
        <f>MAX($K$1831:$L$2195)</f>
        <v/>
      </c>
      <c r="BB5" s="796">
        <f>MAX($D$1831:$L$2195)</f>
        <v/>
      </c>
      <c r="BD5" s="798" t="inlineStr">
        <is>
          <t>max</t>
        </is>
      </c>
      <c r="BE5" s="796">
        <f>MAX($D$1466:$E$1830)</f>
        <v/>
      </c>
      <c r="BF5" s="796">
        <f>MAX($F$1466:$H$1830)</f>
        <v/>
      </c>
      <c r="BG5" s="796">
        <f>MAX($I$1466:$J$1830)</f>
        <v/>
      </c>
      <c r="BH5" s="796">
        <f>MAX($K$1466:$L$1830)</f>
        <v/>
      </c>
      <c r="BI5" s="796">
        <f>MAX($D$1466:$L$1830)</f>
        <v/>
      </c>
      <c r="BK5" s="798" t="inlineStr">
        <is>
          <t>max</t>
        </is>
      </c>
      <c r="BL5" s="796">
        <f>MAX($D$1101:$E$1465)</f>
        <v/>
      </c>
      <c r="BM5" s="796">
        <f>MAX($F$1101:$H$1465)</f>
        <v/>
      </c>
      <c r="BN5" s="796">
        <f>MAX($I$1101:$J$1465)</f>
        <v/>
      </c>
      <c r="BO5" s="796">
        <f>MAX($K$1101:$L$1465)</f>
        <v/>
      </c>
      <c r="BP5" s="796">
        <f>MAX($D$1101:$L$1465)</f>
        <v/>
      </c>
      <c r="BR5" s="798" t="inlineStr">
        <is>
          <t>max</t>
        </is>
      </c>
      <c r="BS5" s="796">
        <f>MAX($D$735:$E$1100)</f>
        <v/>
      </c>
      <c r="BT5" s="796">
        <f>MAX($F$735:$H$1100)</f>
        <v/>
      </c>
      <c r="BU5" s="796">
        <f>MAX($I$735:$J$1100)</f>
        <v/>
      </c>
      <c r="BV5" s="796">
        <f>MAX($K$735:$L$1100)</f>
        <v/>
      </c>
      <c r="BW5" s="796">
        <f>MAX($D$735:$L$1100)</f>
        <v/>
      </c>
      <c r="BY5" s="798" t="inlineStr">
        <is>
          <t>max</t>
        </is>
      </c>
      <c r="BZ5" s="796">
        <f>MAX($D$5:$E$734)</f>
        <v/>
      </c>
      <c r="CA5" s="796">
        <f>MAX($F$5:$H$734)</f>
        <v/>
      </c>
      <c r="CB5" s="796">
        <f>MAX($I$5:$J$734)</f>
        <v/>
      </c>
      <c r="CC5" s="796">
        <f>MAX($K$5:$L$734)</f>
        <v/>
      </c>
      <c r="CD5" s="796">
        <f>MAX($D$5:$L$734)</f>
        <v/>
      </c>
      <c r="CF5" s="5" t="inlineStr">
        <is>
          <t># greater than 0.100</t>
        </is>
      </c>
      <c r="CG5" s="287">
        <f>COUNTIF($D$5:$E$734,"&gt;=0.1")</f>
        <v/>
      </c>
      <c r="CH5" s="287">
        <f>COUNTIF($F$5:$H$734,"&gt;=0.1")</f>
        <v/>
      </c>
      <c r="CI5" s="287">
        <f>COUNTIF($I$5:$J$734,"&gt;=0.1")</f>
        <v/>
      </c>
      <c r="CJ5" s="287">
        <f>COUNTIF($K$5:$L$734,"&gt;=0.1")</f>
        <v/>
      </c>
      <c r="CL5" s="798" t="inlineStr">
        <is>
          <t>Average</t>
        </is>
      </c>
      <c r="CM5" s="796">
        <f>AVERAGE($D$5:$E$734)</f>
        <v/>
      </c>
      <c r="CN5" s="796">
        <f>AVERAGE($F$5:$H$734)</f>
        <v/>
      </c>
      <c r="CO5" s="796">
        <f>AVERAGE($I$5:$J$734)</f>
        <v/>
      </c>
      <c r="CP5" s="796">
        <f>AVERAGE($K$5:$L$734)</f>
        <v/>
      </c>
      <c r="CQ5" s="796">
        <f>AVERAGE($D$5:$L$734)</f>
        <v/>
      </c>
    </row>
    <row r="6" ht="17.45" customHeight="1">
      <c r="A6" s="257">
        <f>IF(ISNUMBER(C6),MONTH(C6),"")</f>
        <v/>
      </c>
      <c r="B6" s="257">
        <f>IF(ISNUMBER(C6),YEAR(C6),"")</f>
        <v/>
      </c>
      <c r="C6" s="791">
        <f>C5+1</f>
        <v/>
      </c>
      <c r="D6" s="792" t="n">
        <v>0.0271</v>
      </c>
      <c r="E6" s="793" t="n"/>
      <c r="F6" s="792" t="n"/>
      <c r="G6" s="794" t="n"/>
      <c r="H6" s="793" t="n">
        <v>0.0238</v>
      </c>
      <c r="I6" s="792" t="n">
        <v>0.0274</v>
      </c>
      <c r="J6" s="793" t="n"/>
      <c r="K6" s="795" t="n">
        <v>0.0352</v>
      </c>
      <c r="L6" s="793" t="n"/>
      <c r="M6" s="796">
        <f>AVERAGE(D5:E6)</f>
        <v/>
      </c>
      <c r="N6" s="796">
        <f>AVERAGE(F5:H6)</f>
        <v/>
      </c>
      <c r="O6" s="796">
        <f>AVERAGE(I5:J6)</f>
        <v/>
      </c>
      <c r="P6" s="796">
        <f>AVERAGE(K5:L6)</f>
        <v/>
      </c>
      <c r="Q6" s="797">
        <f>IFERROR(AVERAGE(D6:E6),"")</f>
        <v/>
      </c>
      <c r="R6" s="797">
        <f>IFERROR(AVERAGE(F6:H6),"")</f>
        <v/>
      </c>
      <c r="S6" s="797">
        <f>IFERROR(AVERAGE(I6:J6),"")</f>
        <v/>
      </c>
      <c r="T6" s="797">
        <f>IFERROR(AVERAGE(K6:L6),"")</f>
        <v/>
      </c>
      <c r="V6" s="257" t="n"/>
      <c r="W6" s="797">
        <f>AVERAGE(Q6:T6)</f>
        <v/>
      </c>
      <c r="X6" s="257" t="n"/>
      <c r="Y6" s="798" t="inlineStr">
        <is>
          <t>95th percentile</t>
        </is>
      </c>
      <c r="Z6" s="799">
        <f>PERCENTILE(V5:V3300,0.9)</f>
        <v/>
      </c>
      <c r="AA6" s="799">
        <f>PERCENTILE($W$5:$W$3300,0.9)</f>
        <v/>
      </c>
      <c r="AB6" s="325">
        <f>(AA6-Z6)/Z6</f>
        <v/>
      </c>
      <c r="AC6" s="799">
        <f>PERCENTILE(V5:W2569,0.95)</f>
        <v/>
      </c>
      <c r="AD6" s="799">
        <f>PERCENTILE(D5:L2569,0.95)</f>
        <v/>
      </c>
      <c r="AE6" s="287" t="inlineStr">
        <is>
          <t>WeekEND</t>
        </is>
      </c>
      <c r="AF6" s="799">
        <f>PERCENTILE($V$5:$V$734,0.98)</f>
        <v/>
      </c>
      <c r="AI6" s="800" t="inlineStr">
        <is>
          <t>98th percentile</t>
        </is>
      </c>
      <c r="AJ6" s="801">
        <f>PERCENTILE($D$2562:$E$2926,0.98)</f>
        <v/>
      </c>
      <c r="AK6" s="801">
        <f>PERCENTILE($F$2562:$H$2926,0.98)</f>
        <v/>
      </c>
      <c r="AL6" s="801">
        <f>PERCENTILE($I$2562:$J$2926,0.98)</f>
        <v/>
      </c>
      <c r="AM6" s="801">
        <f>PERCENTILE($K$2562:$L$2926,0.98)</f>
        <v/>
      </c>
      <c r="AN6" s="801">
        <f>PERCENTILE($D$2562:$L$2926,0.98)</f>
        <v/>
      </c>
      <c r="AP6" s="800" t="inlineStr">
        <is>
          <t>98th percentile</t>
        </is>
      </c>
      <c r="AQ6" s="801">
        <f>PERCENTILE($D$2196:$E$2561,0.98)</f>
        <v/>
      </c>
      <c r="AR6" s="801">
        <f>PERCENTILE($F$2196:$H$2561,0.98)</f>
        <v/>
      </c>
      <c r="AS6" s="801">
        <f>PERCENTILE($I$2196:$J$2561,0.98)</f>
        <v/>
      </c>
      <c r="AT6" s="801">
        <f>PERCENTILE($K$2196:$L$2561,0.98)</f>
        <v/>
      </c>
      <c r="AU6" s="801">
        <f>PERCENTILE($D$2196:$L$2561,0.98)</f>
        <v/>
      </c>
      <c r="AW6" s="800" t="inlineStr">
        <is>
          <t>98th percentile</t>
        </is>
      </c>
      <c r="AX6" s="801">
        <f>PERCENTILE($D$1831:$E$2195,0.98)</f>
        <v/>
      </c>
      <c r="AY6" s="801">
        <f>PERCENTILE($F$1831:$H$2195,0.98)</f>
        <v/>
      </c>
      <c r="AZ6" s="801">
        <f>PERCENTILE($I$1831:$J$2195,0.98)</f>
        <v/>
      </c>
      <c r="BA6" s="801">
        <f>PERCENTILE($K$1831:$L$2195,0.98)</f>
        <v/>
      </c>
      <c r="BB6" s="801">
        <f>PERCENTILE($D$1831:$L$2195,0.98)</f>
        <v/>
      </c>
      <c r="BD6" s="800" t="inlineStr">
        <is>
          <t>98th percentile</t>
        </is>
      </c>
      <c r="BE6" s="801">
        <f>PERCENTILE($D$1466:$E$1830,0.98)</f>
        <v/>
      </c>
      <c r="BF6" s="801">
        <f>PERCENTILE($F$1466:$H$1830,0.98)</f>
        <v/>
      </c>
      <c r="BG6" s="801">
        <f>PERCENTILE($I$1466:$J$1830,0.98)</f>
        <v/>
      </c>
      <c r="BH6" s="801">
        <f>PERCENTILE($K$1466:$L$1830,0.98)</f>
        <v/>
      </c>
      <c r="BI6" s="801">
        <f>PERCENTILE($D$1466:$L$1830,0.98)</f>
        <v/>
      </c>
      <c r="BK6" s="800" t="inlineStr">
        <is>
          <t>98th percentile</t>
        </is>
      </c>
      <c r="BL6" s="801">
        <f>PERCENTILE($D$1101:$E$1465,0.98)</f>
        <v/>
      </c>
      <c r="BM6" s="801">
        <f>PERCENTILE($F$1101:$H$1465,0.98)</f>
        <v/>
      </c>
      <c r="BN6" s="801">
        <f>PERCENTILE($I$1101:$J$1465,0.98)</f>
        <v/>
      </c>
      <c r="BO6" s="801">
        <f>PERCENTILE($K$1101:$L$1465,0.98)</f>
        <v/>
      </c>
      <c r="BP6" s="801">
        <f>PERCENTILE($D$1101:$L$1465,0.98)</f>
        <v/>
      </c>
      <c r="BR6" s="800" t="inlineStr">
        <is>
          <t>98th percentile</t>
        </is>
      </c>
      <c r="BS6" s="801">
        <f>PERCENTILE($D$735:$E$1100,0.98)</f>
        <v/>
      </c>
      <c r="BT6" s="801">
        <f>PERCENTILE($F$735:$H$1100,0.98)</f>
        <v/>
      </c>
      <c r="BU6" s="801">
        <f>PERCENTILE($I$735:$J$1100,0.98)</f>
        <v/>
      </c>
      <c r="BV6" s="801">
        <f>PERCENTILE($K$735:$L$1100,0.98)</f>
        <v/>
      </c>
      <c r="BW6" s="801">
        <f>PERCENTILE($D$735:$L$1100,0.98)</f>
        <v/>
      </c>
      <c r="BY6" s="800" t="inlineStr">
        <is>
          <t>98th percentile</t>
        </is>
      </c>
      <c r="BZ6" s="801">
        <f>PERCENTILE($D$5:$E$734,0.98)</f>
        <v/>
      </c>
      <c r="CA6" s="801">
        <f>PERCENTILE($F$5:$H$734,0.98)</f>
        <v/>
      </c>
      <c r="CB6" s="801">
        <f>PERCENTILE($I$5:$J$734,0.98)</f>
        <v/>
      </c>
      <c r="CC6" s="801">
        <f>PERCENTILE($K$5:$L$734,0.98)</f>
        <v/>
      </c>
      <c r="CD6" s="801">
        <f>PERCENTILE($D$5:$L$734,0.98)</f>
        <v/>
      </c>
      <c r="CF6" s="5" t="inlineStr">
        <is>
          <t># greater than 0.075</t>
        </is>
      </c>
      <c r="CG6" s="287">
        <f>COUNTIF($D$5:$E$734,"&gt;=0.075")</f>
        <v/>
      </c>
      <c r="CH6" s="287">
        <f>COUNTIF($F$5:$H$734,"&gt;=0.075")</f>
        <v/>
      </c>
      <c r="CI6" s="287">
        <f>COUNTIF($I$5:$J$734,"&gt;=0.075")</f>
        <v/>
      </c>
      <c r="CJ6" s="287">
        <f>COUNTIF($K$5:$L$734,"&gt;=0.075")</f>
        <v/>
      </c>
      <c r="CM6" s="796">
        <f>STDEVP($D$5:$E$734)</f>
        <v/>
      </c>
      <c r="CN6" s="796">
        <f>STDEVP($F$5:$H$734)</f>
        <v/>
      </c>
      <c r="CO6" s="796">
        <f>STDEVP($I$5:$J$734)</f>
        <v/>
      </c>
      <c r="CP6" s="796">
        <f>STDEVP($K$5:$L$734)</f>
        <v/>
      </c>
      <c r="CQ6" s="796">
        <f>STDEVP($D$5:$L$734)</f>
        <v/>
      </c>
    </row>
    <row r="7" ht="17.45" customHeight="1" thickBot="1">
      <c r="A7" s="257">
        <f>IF(ISNUMBER(C7),MONTH(C7),"")</f>
        <v/>
      </c>
      <c r="B7" s="257">
        <f>IF(ISNUMBER(C7),YEAR(C7),"")</f>
        <v/>
      </c>
      <c r="C7" s="791">
        <f>C6+1</f>
        <v/>
      </c>
      <c r="D7" s="792" t="n"/>
      <c r="E7" s="793" t="n">
        <v>0.0283</v>
      </c>
      <c r="F7" s="792" t="n"/>
      <c r="G7" s="794" t="n">
        <v>0.0325</v>
      </c>
      <c r="H7" s="793" t="n"/>
      <c r="I7" s="792" t="n"/>
      <c r="J7" s="793" t="n">
        <v>0.0371</v>
      </c>
      <c r="K7" s="795" t="n"/>
      <c r="L7" s="793" t="n">
        <v>0.0483</v>
      </c>
      <c r="M7" s="796">
        <f>AVERAGE(D5:E7)</f>
        <v/>
      </c>
      <c r="N7" s="796">
        <f>AVERAGE(F5:H7)</f>
        <v/>
      </c>
      <c r="O7" s="796">
        <f>AVERAGE(I5:J7)</f>
        <v/>
      </c>
      <c r="P7" s="796">
        <f>AVERAGE(K5:L7)</f>
        <v/>
      </c>
      <c r="Q7" s="797">
        <f>IFERROR(AVERAGE(D7:E7),"")</f>
        <v/>
      </c>
      <c r="R7" s="797">
        <f>IFERROR(AVERAGE(F7:H7),"")</f>
        <v/>
      </c>
      <c r="S7" s="797">
        <f>IFERROR(AVERAGE(I7:J7),"")</f>
        <v/>
      </c>
      <c r="T7" s="797">
        <f>IFERROR(AVERAGE(K7:L7),"")</f>
        <v/>
      </c>
      <c r="V7" s="257" t="n"/>
      <c r="W7" s="797">
        <f>AVERAGE(Q7:T7)</f>
        <v/>
      </c>
      <c r="X7" s="257" t="n"/>
      <c r="Y7" s="798" t="inlineStr">
        <is>
          <t>75th percentile</t>
        </is>
      </c>
      <c r="Z7" s="799">
        <f>PERCENTILE(V5:V3300,0.75)</f>
        <v/>
      </c>
      <c r="AA7" s="799">
        <f>PERCENTILE(W5:W3300,0.75)</f>
        <v/>
      </c>
      <c r="AB7" s="325">
        <f>(AA7-Z7)/Z7</f>
        <v/>
      </c>
      <c r="AC7" s="799">
        <f>PERCENTILE(V5:W2569,0.75)</f>
        <v/>
      </c>
      <c r="AE7" s="287" t="inlineStr">
        <is>
          <t>All (no events)</t>
        </is>
      </c>
      <c r="AF7" s="799">
        <f>PERCENTILE($V$5:$W$734,0.98)</f>
        <v/>
      </c>
      <c r="AH7" s="799">
        <f>PERCENTILE($D$5:$L$734,0.985)</f>
        <v/>
      </c>
      <c r="AI7" s="798" t="inlineStr">
        <is>
          <t>95th percentile</t>
        </is>
      </c>
      <c r="AJ7" s="796">
        <f>PERCENTILE($D$2562:$E$2926,0.95)</f>
        <v/>
      </c>
      <c r="AK7" s="796">
        <f>PERCENTILE($F$2562:$H$2926,0.95)</f>
        <v/>
      </c>
      <c r="AL7" s="796">
        <f>PERCENTILE($I$2562:$J$2926,0.95)</f>
        <v/>
      </c>
      <c r="AM7" s="796">
        <f>PERCENTILE($K$2562:$L$2926,0.95)</f>
        <v/>
      </c>
      <c r="AN7" s="796">
        <f>PERCENTILE($D$2562:$L$2926,0.95)</f>
        <v/>
      </c>
      <c r="AO7" s="799" t="n"/>
      <c r="AP7" s="798" t="inlineStr">
        <is>
          <t>95th percentile</t>
        </is>
      </c>
      <c r="AQ7" s="796">
        <f>PERCENTILE($D$2196:$E$2561,0.95)</f>
        <v/>
      </c>
      <c r="AR7" s="796">
        <f>PERCENTILE($F$2196:$H$2561,0.95)</f>
        <v/>
      </c>
      <c r="AS7" s="796">
        <f>PERCENTILE($I$2196:$J$2561,0.95)</f>
        <v/>
      </c>
      <c r="AT7" s="796">
        <f>PERCENTILE($K$2196:$L$2561,0.95)</f>
        <v/>
      </c>
      <c r="AU7" s="796">
        <f>PERCENTILE($D$2196:$L$2561,0.95)</f>
        <v/>
      </c>
      <c r="AV7" s="799" t="n"/>
      <c r="AW7" s="798" t="inlineStr">
        <is>
          <t>95th percentile</t>
        </is>
      </c>
      <c r="AX7" s="796">
        <f>PERCENTILE($D$1831:$E$2195,0.95)</f>
        <v/>
      </c>
      <c r="AY7" s="796">
        <f>PERCENTILE($F$1831:$H$2195,0.95)</f>
        <v/>
      </c>
      <c r="AZ7" s="796">
        <f>PERCENTILE($I$1831:$J$2195,0.95)</f>
        <v/>
      </c>
      <c r="BA7" s="796">
        <f>PERCENTILE($K$1831:$L$2195,0.95)</f>
        <v/>
      </c>
      <c r="BB7" s="796">
        <f>PERCENTILE($D$1831:$L$2195,0.95)</f>
        <v/>
      </c>
      <c r="BC7" s="799" t="n"/>
      <c r="BD7" s="798" t="inlineStr">
        <is>
          <t>95th percentile</t>
        </is>
      </c>
      <c r="BE7" s="796">
        <f>PERCENTILE($D$1466:$E$1830,0.95)</f>
        <v/>
      </c>
      <c r="BF7" s="796">
        <f>PERCENTILE($F$1466:$H$1830,0.95)</f>
        <v/>
      </c>
      <c r="BG7" s="796">
        <f>PERCENTILE($I$1466:$J$1830,0.95)</f>
        <v/>
      </c>
      <c r="BH7" s="796">
        <f>PERCENTILE($K$1466:$L$1830,0.95)</f>
        <v/>
      </c>
      <c r="BI7" s="796">
        <f>PERCENTILE($D$1466:$L$1830,0.95)</f>
        <v/>
      </c>
      <c r="BJ7" s="799" t="n"/>
      <c r="BK7" s="798" t="inlineStr">
        <is>
          <t>95th percentile</t>
        </is>
      </c>
      <c r="BL7" s="796">
        <f>PERCENTILE($D$1101:$E$1465,0.95)</f>
        <v/>
      </c>
      <c r="BM7" s="796">
        <f>PERCENTILE($F$1101:$H$1465,0.95)</f>
        <v/>
      </c>
      <c r="BN7" s="796">
        <f>PERCENTILE($I$1101:$J$1465,0.95)</f>
        <v/>
      </c>
      <c r="BO7" s="796">
        <f>PERCENTILE($K$1101:$L$1465,0.95)</f>
        <v/>
      </c>
      <c r="BP7" s="796">
        <f>PERCENTILE($D$1101:$L$1465,0.95)</f>
        <v/>
      </c>
      <c r="BQ7" s="799" t="n"/>
      <c r="BR7" s="798" t="inlineStr">
        <is>
          <t>95th percentile</t>
        </is>
      </c>
      <c r="BS7" s="796">
        <f>PERCENTILE($D$735:$E$1100,0.95)</f>
        <v/>
      </c>
      <c r="BT7" s="796">
        <f>PERCENTILE($F$735:$H$1100,0.95)</f>
        <v/>
      </c>
      <c r="BU7" s="796">
        <f>PERCENTILE($I$735:$J$1100,0.95)</f>
        <v/>
      </c>
      <c r="BV7" s="796">
        <f>PERCENTILE($K$735:$L$1100,0.95)</f>
        <v/>
      </c>
      <c r="BW7" s="796">
        <f>PERCENTILE($D$735:$L$1100,0.95)</f>
        <v/>
      </c>
      <c r="BX7" s="799" t="n"/>
      <c r="BY7" s="798" t="inlineStr">
        <is>
          <t>95th percentile</t>
        </is>
      </c>
      <c r="BZ7" s="796">
        <f>PERCENTILE($D$5:$E$734,0.95)</f>
        <v/>
      </c>
      <c r="CA7" s="796">
        <f>PERCENTILE($F$5:$H$734,0.95)</f>
        <v/>
      </c>
      <c r="CB7" s="796">
        <f>PERCENTILE($I$5:$J$734,0.95)</f>
        <v/>
      </c>
      <c r="CC7" s="796">
        <f>PERCENTILE($K$5:$L$734,0.95)</f>
        <v/>
      </c>
      <c r="CD7" s="796">
        <f>PERCENTILE($D$5:$L$734,0.95)</f>
        <v/>
      </c>
      <c r="CF7" s="5" t="inlineStr">
        <is>
          <t># greater than 0.065</t>
        </is>
      </c>
      <c r="CG7" s="287">
        <f>COUNTIF($D$5:$E$734,"&gt;=0.065")</f>
        <v/>
      </c>
      <c r="CH7" s="287">
        <f>COUNTIF($F$5:$H$734,"&gt;=0.065")</f>
        <v/>
      </c>
      <c r="CI7" s="287">
        <f>COUNTIF($I$5:$J$734,"&gt;=0.065")</f>
        <v/>
      </c>
      <c r="CJ7" s="287">
        <f>COUNTIF($K$5:$L$734,"&gt;=0.065")</f>
        <v/>
      </c>
    </row>
    <row r="8" ht="17.45" customHeight="1" thickBot="1">
      <c r="A8" s="257">
        <f>IF(ISNUMBER(C8),MONTH(C8),"")</f>
        <v/>
      </c>
      <c r="B8" s="257">
        <f>IF(ISNUMBER(C8),YEAR(C8),"")</f>
        <v/>
      </c>
      <c r="C8" s="802">
        <f>C7+1</f>
        <v/>
      </c>
      <c r="D8" s="803" t="n">
        <v>0.0258</v>
      </c>
      <c r="E8" s="804" t="n"/>
      <c r="F8" s="803" t="n">
        <v>0.0295</v>
      </c>
      <c r="G8" s="805" t="n"/>
      <c r="H8" s="804" t="n">
        <v>0.0291</v>
      </c>
      <c r="I8" s="803" t="n">
        <v>0.0706</v>
      </c>
      <c r="J8" s="804" t="n"/>
      <c r="K8" s="806" t="n">
        <v>0.0566</v>
      </c>
      <c r="L8" s="804" t="n"/>
      <c r="M8" s="796">
        <f>AVERAGE(D5:E8)</f>
        <v/>
      </c>
      <c r="N8" s="796">
        <f>AVERAGE(F5:H8)</f>
        <v/>
      </c>
      <c r="O8" s="796">
        <f>AVERAGE(I5:J8)</f>
        <v/>
      </c>
      <c r="P8" s="796">
        <f>AVERAGE(K5:L8)</f>
        <v/>
      </c>
      <c r="Q8" s="797">
        <f>IFERROR(AVERAGE(D8:E8),"")</f>
        <v/>
      </c>
      <c r="R8" s="797">
        <f>IFERROR(AVERAGE(F8:H8),"")</f>
        <v/>
      </c>
      <c r="S8" s="797">
        <f>IFERROR(AVERAGE(I8:J8),"")</f>
        <v/>
      </c>
      <c r="T8" s="797">
        <f>IFERROR(AVERAGE(K8:L8),"")</f>
        <v/>
      </c>
      <c r="V8" s="257" t="n"/>
      <c r="W8" s="797">
        <f>AVERAGE(Q8:T8)</f>
        <v/>
      </c>
      <c r="X8" s="257" t="n"/>
      <c r="Y8" s="798" t="inlineStr">
        <is>
          <t>average</t>
        </is>
      </c>
      <c r="Z8" s="799">
        <f>AVERAGE(V5:V3300)</f>
        <v/>
      </c>
      <c r="AA8" s="799">
        <f>AVERAGE(W5:W3300)</f>
        <v/>
      </c>
      <c r="AB8" s="325">
        <f>(AA8-Z8)/Z8</f>
        <v/>
      </c>
      <c r="AC8" s="799">
        <f>AVERAGE(V5:W2569)</f>
        <v/>
      </c>
      <c r="AE8" s="287" t="inlineStr">
        <is>
          <t>All (w/ Events)</t>
        </is>
      </c>
      <c r="AF8" s="807">
        <f>PERCENTILE($D$5:$L$734,0.98)</f>
        <v/>
      </c>
      <c r="AH8" s="799">
        <f>PERCENTILE($D$5:$L$734,0.99)</f>
        <v/>
      </c>
      <c r="AI8" s="798" t="inlineStr">
        <is>
          <t>90th percentile</t>
        </is>
      </c>
      <c r="AJ8" s="796">
        <f>PERCENTILE($D$2562:$E$2926,0.9)</f>
        <v/>
      </c>
      <c r="AK8" s="796">
        <f>PERCENTILE($F$2562:$H$2926,0.9)</f>
        <v/>
      </c>
      <c r="AL8" s="796">
        <f>PERCENTILE($I$2562:$J$2926,0.9)</f>
        <v/>
      </c>
      <c r="AM8" s="796">
        <f>PERCENTILE($K$2562:$L$2926,0.9)</f>
        <v/>
      </c>
      <c r="AN8" s="796">
        <f>PERCENTILE($D$2562:$L$2926,0.9)</f>
        <v/>
      </c>
      <c r="AO8" s="799" t="n"/>
      <c r="AP8" s="798" t="inlineStr">
        <is>
          <t>90th percentile</t>
        </is>
      </c>
      <c r="AQ8" s="796">
        <f>PERCENTILE($D$2196:$E$2561,0.9)</f>
        <v/>
      </c>
      <c r="AR8" s="796">
        <f>PERCENTILE($F$2196:$H$2561,0.9)</f>
        <v/>
      </c>
      <c r="AS8" s="796">
        <f>PERCENTILE($I$2196:$J$2561,0.9)</f>
        <v/>
      </c>
      <c r="AT8" s="796">
        <f>PERCENTILE($K$2196:$L$2561,0.9)</f>
        <v/>
      </c>
      <c r="AU8" s="796">
        <f>PERCENTILE($D$2196:$L$2561,0.9)</f>
        <v/>
      </c>
      <c r="AV8" s="799" t="n"/>
      <c r="AW8" s="798" t="inlineStr">
        <is>
          <t>90th percentile</t>
        </is>
      </c>
      <c r="AX8" s="796">
        <f>PERCENTILE($D$1831:$E$2195,0.9)</f>
        <v/>
      </c>
      <c r="AY8" s="796">
        <f>PERCENTILE($F$1831:$H$2195,0.9)</f>
        <v/>
      </c>
      <c r="AZ8" s="796">
        <f>PERCENTILE($I$1831:$J$2195,0.9)</f>
        <v/>
      </c>
      <c r="BA8" s="796">
        <f>PERCENTILE($K$1831:$L$2195,0.9)</f>
        <v/>
      </c>
      <c r="BB8" s="796">
        <f>PERCENTILE($D$1831:$L$2195,0.9)</f>
        <v/>
      </c>
      <c r="BC8" s="799" t="n"/>
      <c r="BD8" s="798" t="inlineStr">
        <is>
          <t>90th percentile</t>
        </is>
      </c>
      <c r="BE8" s="796">
        <f>PERCENTILE($D$1466:$E$1830,0.9)</f>
        <v/>
      </c>
      <c r="BF8" s="796">
        <f>PERCENTILE($F$1466:$H$1830,0.9)</f>
        <v/>
      </c>
      <c r="BG8" s="796">
        <f>PERCENTILE($I$1466:$J$1830,0.9)</f>
        <v/>
      </c>
      <c r="BH8" s="796">
        <f>PERCENTILE($K$1466:$L$1830,0.9)</f>
        <v/>
      </c>
      <c r="BI8" s="796">
        <f>PERCENTILE($D$1466:$L$1830,0.9)</f>
        <v/>
      </c>
      <c r="BJ8" s="799" t="n"/>
      <c r="BK8" s="798" t="inlineStr">
        <is>
          <t>90th percentile</t>
        </is>
      </c>
      <c r="BL8" s="796">
        <f>PERCENTILE($D$1101:$E$1465,0.9)</f>
        <v/>
      </c>
      <c r="BM8" s="796">
        <f>PERCENTILE($F$1101:$H$1465,0.9)</f>
        <v/>
      </c>
      <c r="BN8" s="796">
        <f>PERCENTILE($I$1101:$J$1465,0.9)</f>
        <v/>
      </c>
      <c r="BO8" s="796">
        <f>PERCENTILE($K$1101:$L$1465,0.9)</f>
        <v/>
      </c>
      <c r="BP8" s="796">
        <f>PERCENTILE($D$1101:$L$1465,0.9)</f>
        <v/>
      </c>
      <c r="BQ8" s="799" t="n"/>
      <c r="BR8" s="798" t="inlineStr">
        <is>
          <t>90th percentile</t>
        </is>
      </c>
      <c r="BS8" s="796">
        <f>PERCENTILE($D$735:$E$1100,0.9)</f>
        <v/>
      </c>
      <c r="BT8" s="796">
        <f>PERCENTILE($F$735:$H$1100,0.9)</f>
        <v/>
      </c>
      <c r="BU8" s="796">
        <f>PERCENTILE($I$735:$J$1100,0.9)</f>
        <v/>
      </c>
      <c r="BV8" s="796">
        <f>PERCENTILE($K$735:$L$1100,0.9)</f>
        <v/>
      </c>
      <c r="BW8" s="796">
        <f>PERCENTILE($D$735:$L$1100,0.9)</f>
        <v/>
      </c>
      <c r="BX8" s="799" t="n"/>
      <c r="BY8" s="798" t="inlineStr">
        <is>
          <t>90th percentile</t>
        </is>
      </c>
      <c r="BZ8" s="796">
        <f>PERCENTILE($D$5:$E$734,0.9)</f>
        <v/>
      </c>
      <c r="CA8" s="796">
        <f>PERCENTILE($F$5:$H$734,0.9)</f>
        <v/>
      </c>
      <c r="CB8" s="796">
        <f>PERCENTILE($I$5:$J$734,0.9)</f>
        <v/>
      </c>
      <c r="CC8" s="796">
        <f>PERCENTILE($K$5:$L$734,0.9)</f>
        <v/>
      </c>
      <c r="CD8" s="796">
        <f>PERCENTILE($D$5:$L$734,0.9)</f>
        <v/>
      </c>
    </row>
    <row r="9" ht="17.45" customHeight="1">
      <c r="A9" s="257">
        <f>IF(ISNUMBER(C9),MONTH(C9),"")</f>
        <v/>
      </c>
      <c r="B9" s="257">
        <f>IF(ISNUMBER(C9),YEAR(C9),"")</f>
        <v/>
      </c>
      <c r="C9" s="791">
        <f>C8+1</f>
        <v/>
      </c>
      <c r="D9" s="792" t="n"/>
      <c r="E9" s="793" t="n">
        <v>0.0356</v>
      </c>
      <c r="F9" s="792" t="n"/>
      <c r="G9" s="794" t="n">
        <v>0.0252</v>
      </c>
      <c r="H9" s="793" t="n"/>
      <c r="I9" s="792" t="n"/>
      <c r="J9" s="793" t="n">
        <v>0.032</v>
      </c>
      <c r="K9" s="795" t="n"/>
      <c r="L9" s="793" t="n">
        <v>0.0516</v>
      </c>
      <c r="M9" s="796">
        <f>AVERAGE(D5:E9)</f>
        <v/>
      </c>
      <c r="N9" s="796">
        <f>AVERAGE(F5:H9)</f>
        <v/>
      </c>
      <c r="O9" s="796">
        <f>AVERAGE(I5:J9)</f>
        <v/>
      </c>
      <c r="P9" s="796">
        <f>AVERAGE(K5:L9)</f>
        <v/>
      </c>
      <c r="Q9" s="797">
        <f>IFERROR(AVERAGE(D9:E9),"")</f>
        <v/>
      </c>
      <c r="R9" s="797">
        <f>IFERROR(AVERAGE(F9:H9),"")</f>
        <v/>
      </c>
      <c r="S9" s="797">
        <f>IFERROR(AVERAGE(I9:J9),"")</f>
        <v/>
      </c>
      <c r="T9" s="797">
        <f>IFERROR(AVERAGE(K9:L9),"")</f>
        <v/>
      </c>
      <c r="V9" s="257" t="n"/>
      <c r="W9" s="797">
        <f>AVERAGE(Q9:T9)</f>
        <v/>
      </c>
      <c r="X9" s="797">
        <f>AVERAGE(Q5:T9)</f>
        <v/>
      </c>
    </row>
    <row r="10" ht="17.45" customHeight="1">
      <c r="A10" s="257">
        <f>IF(ISNUMBER(C10),MONTH(C10),"")</f>
        <v/>
      </c>
      <c r="B10" s="257">
        <f>IF(ISNUMBER(C10),YEAR(C10),"")</f>
        <v/>
      </c>
      <c r="C10" s="808">
        <f>C9+1</f>
        <v/>
      </c>
      <c r="D10" s="809" t="n">
        <v>0.019</v>
      </c>
      <c r="E10" s="810" t="n"/>
      <c r="F10" s="809" t="n">
        <v>0.0126</v>
      </c>
      <c r="G10" s="811" t="n"/>
      <c r="H10" s="810" t="n"/>
      <c r="I10" s="809" t="n">
        <v>0.0115</v>
      </c>
      <c r="J10" s="810" t="n"/>
      <c r="K10" s="812" t="n">
        <v>0.0195</v>
      </c>
      <c r="L10" s="810" t="n"/>
      <c r="M10" s="796">
        <f>AVERAGE(D5:E10)</f>
        <v/>
      </c>
      <c r="N10" s="796">
        <f>AVERAGE(F5:H10)</f>
        <v/>
      </c>
      <c r="O10" s="796">
        <f>AVERAGE(I5:J10)</f>
        <v/>
      </c>
      <c r="P10" s="796">
        <f>AVERAGE(K5:L10)</f>
        <v/>
      </c>
      <c r="Q10" s="813">
        <f>IFERROR(AVERAGE(D10:E10),"")</f>
        <v/>
      </c>
      <c r="R10" s="813">
        <f>IFERROR(AVERAGE(F10:H10),"")</f>
        <v/>
      </c>
      <c r="S10" s="813">
        <f>IFERROR(AVERAGE(I10:J10),"")</f>
        <v/>
      </c>
      <c r="T10" s="813">
        <f>IFERROR(AVERAGE(K10:L10),"")</f>
        <v/>
      </c>
      <c r="U10" s="326" t="n"/>
      <c r="V10" s="813">
        <f>AVERAGE(Q10:T10)</f>
        <v/>
      </c>
      <c r="W10" s="445" t="n"/>
      <c r="X10" s="257" t="n"/>
      <c r="Z10" s="7" t="inlineStr">
        <is>
          <t>Station 1</t>
        </is>
      </c>
      <c r="AA10" s="7" t="inlineStr">
        <is>
          <t>Station 2</t>
        </is>
      </c>
      <c r="AB10" s="7" t="inlineStr">
        <is>
          <t>Station 4</t>
        </is>
      </c>
      <c r="AC10" s="7" t="inlineStr">
        <is>
          <t>Station 5</t>
        </is>
      </c>
    </row>
    <row r="11" ht="17.45" customHeight="1">
      <c r="A11" s="257">
        <f>IF(ISNUMBER(C11),MONTH(C11),"")</f>
        <v/>
      </c>
      <c r="B11" s="257">
        <f>IF(ISNUMBER(C11),YEAR(C11),"")</f>
        <v/>
      </c>
      <c r="C11" s="808">
        <f>C10+1</f>
        <v/>
      </c>
      <c r="D11" s="809" t="n"/>
      <c r="E11" s="810" t="n">
        <v>0.0139</v>
      </c>
      <c r="F11" s="809" t="n"/>
      <c r="G11" s="811" t="n">
        <v>0.0151</v>
      </c>
      <c r="H11" s="810" t="n"/>
      <c r="I11" s="809" t="n"/>
      <c r="J11" s="810" t="n">
        <v>0.009900000000000001</v>
      </c>
      <c r="K11" s="812" t="n"/>
      <c r="L11" s="810" t="n">
        <v>0.0164</v>
      </c>
      <c r="M11" s="796">
        <f>AVERAGE(D5:E11)</f>
        <v/>
      </c>
      <c r="N11" s="796">
        <f>AVERAGE(F5:H11)</f>
        <v/>
      </c>
      <c r="O11" s="796">
        <f>AVERAGE(I5:J11)</f>
        <v/>
      </c>
      <c r="P11" s="796">
        <f>AVERAGE(K5:L11)</f>
        <v/>
      </c>
      <c r="Q11" s="813">
        <f>IFERROR(AVERAGE(D11:E11),"")</f>
        <v/>
      </c>
      <c r="R11" s="813">
        <f>IFERROR(AVERAGE(F11:H11),"")</f>
        <v/>
      </c>
      <c r="S11" s="813">
        <f>IFERROR(AVERAGE(I11:J11),"")</f>
        <v/>
      </c>
      <c r="T11" s="813">
        <f>IFERROR(AVERAGE(K11:L11),"")</f>
        <v/>
      </c>
      <c r="U11" s="326" t="n"/>
      <c r="V11" s="813">
        <f>AVERAGE(Q11:T11)</f>
        <v/>
      </c>
      <c r="W11" s="445" t="n"/>
      <c r="X11" s="797">
        <f>AVERAGE(Q10:T11)</f>
        <v/>
      </c>
      <c r="Z11" s="785" t="inlineStr">
        <is>
          <t>Tuesday</t>
        </is>
      </c>
      <c r="AA11" s="785" t="inlineStr">
        <is>
          <t>Monday</t>
        </is>
      </c>
      <c r="AB11" s="785" t="inlineStr">
        <is>
          <t>Friday</t>
        </is>
      </c>
      <c r="AC11" s="785" t="inlineStr">
        <is>
          <t>Thursday</t>
        </is>
      </c>
    </row>
    <row r="12" ht="17.45" customHeight="1">
      <c r="A12" s="257">
        <f>IF(ISNUMBER(C12),MONTH(C12),"")</f>
        <v/>
      </c>
      <c r="B12" s="257">
        <f>IF(ISNUMBER(C12),YEAR(C12),"")</f>
        <v/>
      </c>
      <c r="C12" s="791">
        <f>C11+1</f>
        <v/>
      </c>
      <c r="D12" s="792" t="n">
        <v>0.0239</v>
      </c>
      <c r="E12" s="793" t="n"/>
      <c r="F12" s="792" t="n"/>
      <c r="G12" s="794" t="n"/>
      <c r="H12" s="793" t="n">
        <v>0.0173</v>
      </c>
      <c r="I12" s="792" t="n">
        <v>0.0168</v>
      </c>
      <c r="J12" s="793" t="n"/>
      <c r="K12" s="795" t="n">
        <v>0.0282</v>
      </c>
      <c r="L12" s="793" t="n"/>
      <c r="M12" s="796">
        <f>AVERAGE(D5:E12)</f>
        <v/>
      </c>
      <c r="N12" s="796">
        <f>AVERAGE(F5:H12)</f>
        <v/>
      </c>
      <c r="O12" s="796">
        <f>AVERAGE(I5:J12)</f>
        <v/>
      </c>
      <c r="P12" s="796">
        <f>AVERAGE(K5:L12)</f>
        <v/>
      </c>
      <c r="Q12" s="797">
        <f>IFERROR(AVERAGE(D12:E12),"")</f>
        <v/>
      </c>
      <c r="R12" s="797">
        <f>IFERROR(AVERAGE(F12:H12),"")</f>
        <v/>
      </c>
      <c r="S12" s="797">
        <f>IFERROR(AVERAGE(I12:J12),"")</f>
        <v/>
      </c>
      <c r="T12" s="797">
        <f>IFERROR(AVERAGE(K12:L12),"")</f>
        <v/>
      </c>
      <c r="V12" s="257" t="n"/>
      <c r="W12" s="797">
        <f>AVERAGE(Q12:T12)</f>
        <v/>
      </c>
      <c r="X12" s="257" t="n"/>
      <c r="Z12" s="785" t="inlineStr">
        <is>
          <t>Tuesday</t>
        </is>
      </c>
      <c r="AA12" s="785" t="n"/>
      <c r="AB12" s="785" t="inlineStr">
        <is>
          <t>Monday</t>
        </is>
      </c>
      <c r="AC12" s="785" t="inlineStr">
        <is>
          <t>Wednesday</t>
        </is>
      </c>
    </row>
    <row r="13" ht="17.45" customHeight="1">
      <c r="A13" s="257">
        <f>IF(ISNUMBER(C13),MONTH(C13),"")</f>
        <v/>
      </c>
      <c r="B13" s="257">
        <f>IF(ISNUMBER(C13),YEAR(C13),"")</f>
        <v/>
      </c>
      <c r="C13" s="791">
        <f>C12+1</f>
        <v/>
      </c>
      <c r="D13" s="792" t="n"/>
      <c r="E13" s="793" t="n">
        <v>0.00725</v>
      </c>
      <c r="F13" s="792" t="n"/>
      <c r="G13" s="794" t="n">
        <v>0.0065</v>
      </c>
      <c r="H13" s="793" t="n"/>
      <c r="I13" s="792" t="n"/>
      <c r="J13" s="793" t="n">
        <v>0.00605</v>
      </c>
      <c r="K13" s="795" t="n"/>
      <c r="L13" s="793" t="n">
        <v>0.0123</v>
      </c>
      <c r="M13" s="796">
        <f>AVERAGE(D5:E13)</f>
        <v/>
      </c>
      <c r="N13" s="796">
        <f>AVERAGE(F5:H13)</f>
        <v/>
      </c>
      <c r="O13" s="796">
        <f>AVERAGE(I5:J13)</f>
        <v/>
      </c>
      <c r="P13" s="796">
        <f>AVERAGE(K5:L13)</f>
        <v/>
      </c>
      <c r="Q13" s="797">
        <f>IFERROR(AVERAGE(D13:E13),"")</f>
        <v/>
      </c>
      <c r="R13" s="797">
        <f>IFERROR(AVERAGE(F13:H13),"")</f>
        <v/>
      </c>
      <c r="S13" s="797">
        <f>IFERROR(AVERAGE(I13:J13),"")</f>
        <v/>
      </c>
      <c r="T13" s="797">
        <f>IFERROR(AVERAGE(K13:L13),"")</f>
        <v/>
      </c>
      <c r="V13" s="257" t="n"/>
      <c r="W13" s="797">
        <f>AVERAGE(Q13:T13)</f>
        <v/>
      </c>
      <c r="X13" s="257" t="n"/>
      <c r="Z13" s="785" t="n"/>
      <c r="AA13" s="785" t="n"/>
      <c r="AB13" s="785" t="inlineStr">
        <is>
          <t>Monday</t>
        </is>
      </c>
      <c r="AC13" s="785" t="inlineStr">
        <is>
          <t>Friday</t>
        </is>
      </c>
    </row>
    <row r="14" ht="17.45" customHeight="1">
      <c r="A14" s="257">
        <f>IF(ISNUMBER(C14),MONTH(C14),"")</f>
        <v/>
      </c>
      <c r="B14" s="257">
        <f>IF(ISNUMBER(C14),YEAR(C14),"")</f>
        <v/>
      </c>
      <c r="C14" s="802">
        <f>C13+1</f>
        <v/>
      </c>
      <c r="D14" s="803" t="n">
        <v>0.0113</v>
      </c>
      <c r="E14" s="804" t="n"/>
      <c r="F14" s="803" t="n">
        <v>0.00826</v>
      </c>
      <c r="G14" s="805" t="n"/>
      <c r="H14" s="804" t="n">
        <v>0.00684</v>
      </c>
      <c r="I14" s="803" t="n">
        <v>0.0143</v>
      </c>
      <c r="J14" s="804" t="n"/>
      <c r="K14" s="806" t="n">
        <v>0.0173</v>
      </c>
      <c r="L14" s="804" t="n"/>
      <c r="M14" s="796">
        <f>AVERAGE(D5:E14)</f>
        <v/>
      </c>
      <c r="N14" s="796">
        <f>AVERAGE(F5:H14)</f>
        <v/>
      </c>
      <c r="O14" s="796">
        <f>AVERAGE(I5:J14)</f>
        <v/>
      </c>
      <c r="P14" s="796">
        <f>AVERAGE(K5:L14)</f>
        <v/>
      </c>
      <c r="Q14" s="797">
        <f>IFERROR(AVERAGE(D14:E14),"")</f>
        <v/>
      </c>
      <c r="R14" s="797">
        <f>IFERROR(AVERAGE(F14:H14),"")</f>
        <v/>
      </c>
      <c r="S14" s="797">
        <f>IFERROR(AVERAGE(I14:J14),"")</f>
        <v/>
      </c>
      <c r="T14" s="797">
        <f>IFERROR(AVERAGE(K14:L14),"")</f>
        <v/>
      </c>
      <c r="V14" s="257" t="n"/>
      <c r="W14" s="797">
        <f>AVERAGE(Q14:T14)</f>
        <v/>
      </c>
      <c r="X14" s="257" t="n"/>
      <c r="AB14" s="785" t="inlineStr">
        <is>
          <t>Tuesday</t>
        </is>
      </c>
      <c r="AC14" s="785" t="inlineStr">
        <is>
          <t>Tuesday</t>
        </is>
      </c>
    </row>
    <row r="15" ht="17.45" customHeight="1">
      <c r="A15" s="257">
        <f>IF(ISNUMBER(C15),MONTH(C15),"")</f>
        <v/>
      </c>
      <c r="B15" s="257">
        <f>IF(ISNUMBER(C15),YEAR(C15),"")</f>
        <v/>
      </c>
      <c r="C15" s="791">
        <f>C14+1</f>
        <v/>
      </c>
      <c r="D15" s="792" t="n"/>
      <c r="E15" s="793" t="n">
        <v>0.0351</v>
      </c>
      <c r="F15" s="792" t="n"/>
      <c r="G15" s="794" t="n">
        <v>0.0197</v>
      </c>
      <c r="H15" s="793" t="n"/>
      <c r="I15" s="792" t="n"/>
      <c r="J15" s="793" t="n">
        <v>0.0436</v>
      </c>
      <c r="K15" s="795" t="n"/>
      <c r="L15" s="793" t="n">
        <v>0.0423</v>
      </c>
      <c r="M15" s="796">
        <f>AVERAGE(D5:E15)</f>
        <v/>
      </c>
      <c r="N15" s="796">
        <f>AVERAGE(F5:H15)</f>
        <v/>
      </c>
      <c r="O15" s="796">
        <f>AVERAGE(I5:J15)</f>
        <v/>
      </c>
      <c r="P15" s="796">
        <f>AVERAGE(K5:L15)</f>
        <v/>
      </c>
      <c r="Q15" s="797">
        <f>IFERROR(AVERAGE(D15:E15),"")</f>
        <v/>
      </c>
      <c r="R15" s="797">
        <f>IFERROR(AVERAGE(F15:H15),"")</f>
        <v/>
      </c>
      <c r="S15" s="797">
        <f>IFERROR(AVERAGE(I15:J15),"")</f>
        <v/>
      </c>
      <c r="T15" s="797">
        <f>IFERROR(AVERAGE(K15:L15),"")</f>
        <v/>
      </c>
      <c r="V15" s="257" t="n"/>
      <c r="W15" s="797">
        <f>AVERAGE(Q15:T15)</f>
        <v/>
      </c>
      <c r="X15" s="257" t="n"/>
      <c r="AB15" s="785" t="inlineStr">
        <is>
          <t>Tuesday</t>
        </is>
      </c>
    </row>
    <row r="16" ht="17.45" customHeight="1">
      <c r="A16" s="257">
        <f>IF(ISNUMBER(C16),MONTH(C16),"")</f>
        <v/>
      </c>
      <c r="B16" s="257">
        <f>IF(ISNUMBER(C16),YEAR(C16),"")</f>
        <v/>
      </c>
      <c r="C16" s="791">
        <f>C15+1</f>
        <v/>
      </c>
      <c r="D16" s="792" t="n">
        <v>0.02</v>
      </c>
      <c r="E16" s="793" t="n"/>
      <c r="F16" s="792" t="n">
        <v>0.0276</v>
      </c>
      <c r="G16" s="794" t="n"/>
      <c r="H16" s="793" t="n"/>
      <c r="I16" s="814" t="n">
        <v>0.101</v>
      </c>
      <c r="J16" s="793" t="n"/>
      <c r="K16" s="795" t="n">
        <v>0.0321</v>
      </c>
      <c r="L16" s="793" t="n"/>
      <c r="M16" s="796">
        <f>AVERAGE(D5:E16)</f>
        <v/>
      </c>
      <c r="N16" s="796">
        <f>AVERAGE(F5:H16)</f>
        <v/>
      </c>
      <c r="O16" s="796">
        <f>AVERAGE(I5:J16)</f>
        <v/>
      </c>
      <c r="P16" s="796">
        <f>AVERAGE(K5:L16)</f>
        <v/>
      </c>
      <c r="Q16" s="797">
        <f>IFERROR(AVERAGE(D16:E16),"")</f>
        <v/>
      </c>
      <c r="R16" s="797">
        <f>IFERROR(AVERAGE(F16:H16),"")</f>
        <v/>
      </c>
      <c r="S16" s="815" t="n"/>
      <c r="T16" s="797">
        <f>IFERROR(AVERAGE(K16:L16),"")</f>
        <v/>
      </c>
      <c r="V16" s="257" t="n"/>
      <c r="W16" s="797">
        <f>AVERAGE(Q16:T16)</f>
        <v/>
      </c>
      <c r="X16" s="797">
        <f>AVERAGE(Q12:T16)</f>
        <v/>
      </c>
      <c r="Y16" s="291" t="inlineStr">
        <is>
          <t>EVENT</t>
        </is>
      </c>
    </row>
    <row r="17" ht="17.45" customHeight="1">
      <c r="A17" s="257">
        <f>IF(ISNUMBER(C17),MONTH(C17),"")</f>
        <v/>
      </c>
      <c r="B17" s="257">
        <f>IF(ISNUMBER(C17),YEAR(C17),"")</f>
        <v/>
      </c>
      <c r="C17" s="808">
        <f>C16+1</f>
        <v/>
      </c>
      <c r="D17" s="809" t="n"/>
      <c r="E17" s="810" t="n">
        <v>0.013</v>
      </c>
      <c r="F17" s="809" t="n"/>
      <c r="G17" s="811" t="n">
        <v>0.0153</v>
      </c>
      <c r="H17" s="810" t="n"/>
      <c r="I17" s="809" t="n"/>
      <c r="J17" s="810" t="n">
        <v>0.0173</v>
      </c>
      <c r="K17" s="812" t="n"/>
      <c r="L17" s="810" t="n">
        <v>0.0189</v>
      </c>
      <c r="M17" s="796">
        <f>AVERAGE(D5:E17)</f>
        <v/>
      </c>
      <c r="N17" s="796">
        <f>AVERAGE(F5:H17)</f>
        <v/>
      </c>
      <c r="O17" s="796">
        <f>AVERAGE(I5:J17)</f>
        <v/>
      </c>
      <c r="P17" s="796">
        <f>AVERAGE(K5:L17)</f>
        <v/>
      </c>
      <c r="Q17" s="813">
        <f>IFERROR(AVERAGE(D17:E17),"")</f>
        <v/>
      </c>
      <c r="R17" s="813">
        <f>IFERROR(AVERAGE(F17:H17),"")</f>
        <v/>
      </c>
      <c r="S17" s="813">
        <f>IFERROR(AVERAGE(I17:J17),"")</f>
        <v/>
      </c>
      <c r="T17" s="813">
        <f>IFERROR(AVERAGE(K17:L17),"")</f>
        <v/>
      </c>
      <c r="U17" s="326" t="n"/>
      <c r="V17" s="813">
        <f>AVERAGE(Q17:T17)</f>
        <v/>
      </c>
      <c r="W17" s="445" t="n"/>
      <c r="X17" s="257" t="n"/>
    </row>
    <row r="18" ht="17.45" customHeight="1">
      <c r="A18" s="257">
        <f>IF(ISNUMBER(C18),MONTH(C18),"")</f>
        <v/>
      </c>
      <c r="B18" s="257">
        <f>IF(ISNUMBER(C18),YEAR(C18),"")</f>
        <v/>
      </c>
      <c r="C18" s="808">
        <f>C17+1</f>
        <v/>
      </c>
      <c r="D18" s="809" t="n">
        <v>0.0119</v>
      </c>
      <c r="E18" s="810" t="n"/>
      <c r="F18" s="809" t="n"/>
      <c r="G18" s="811" t="n"/>
      <c r="H18" s="810" t="n">
        <v>0.0104</v>
      </c>
      <c r="I18" s="809" t="n">
        <v>0.00872</v>
      </c>
      <c r="J18" s="810" t="n"/>
      <c r="K18" s="812" t="n">
        <v>0.0155</v>
      </c>
      <c r="L18" s="810" t="n"/>
      <c r="M18" s="796">
        <f>AVERAGE(D5:E18)</f>
        <v/>
      </c>
      <c r="N18" s="796">
        <f>AVERAGE(F5:H18)</f>
        <v/>
      </c>
      <c r="O18" s="796">
        <f>AVERAGE(I5:J18)</f>
        <v/>
      </c>
      <c r="P18" s="796">
        <f>AVERAGE(K5:L18)</f>
        <v/>
      </c>
      <c r="Q18" s="813">
        <f>IFERROR(AVERAGE(D18:E18),"")</f>
        <v/>
      </c>
      <c r="R18" s="813">
        <f>IFERROR(AVERAGE(F18:H18),"")</f>
        <v/>
      </c>
      <c r="S18" s="813">
        <f>IFERROR(AVERAGE(I18:J18),"")</f>
        <v/>
      </c>
      <c r="T18" s="813">
        <f>IFERROR(AVERAGE(K18:L18),"")</f>
        <v/>
      </c>
      <c r="U18" s="326" t="n"/>
      <c r="V18" s="813">
        <f>AVERAGE(Q18:T18)</f>
        <v/>
      </c>
      <c r="W18" s="445" t="n"/>
      <c r="X18" s="797">
        <f>AVERAGE(Q17:T18)</f>
        <v/>
      </c>
      <c r="Z18" s="5" t="inlineStr">
        <is>
          <t>Monday</t>
        </is>
      </c>
      <c r="AA18" s="5" t="n">
        <v>3</v>
      </c>
    </row>
    <row r="19" ht="17.45" customHeight="1">
      <c r="A19" s="257">
        <f>IF(ISNUMBER(C19),MONTH(C19),"")</f>
        <v/>
      </c>
      <c r="B19" s="257">
        <f>IF(ISNUMBER(C19),YEAR(C19),"")</f>
        <v/>
      </c>
      <c r="C19" s="791">
        <f>C18+1</f>
        <v/>
      </c>
      <c r="D19" s="792" t="n"/>
      <c r="E19" s="793" t="n">
        <v>0.0304</v>
      </c>
      <c r="F19" s="792" t="n"/>
      <c r="G19" s="794" t="n">
        <v>0.0372</v>
      </c>
      <c r="H19" s="793" t="n"/>
      <c r="I19" s="792" t="n"/>
      <c r="J19" s="793" t="n">
        <v>0.0288</v>
      </c>
      <c r="K19" s="795" t="n"/>
      <c r="L19" s="793" t="n">
        <v>0.0312</v>
      </c>
      <c r="M19" s="796">
        <f>AVERAGE(D5:E19)</f>
        <v/>
      </c>
      <c r="N19" s="796">
        <f>AVERAGE(F5:H19)</f>
        <v/>
      </c>
      <c r="O19" s="796">
        <f>AVERAGE(I5:J19)</f>
        <v/>
      </c>
      <c r="P19" s="796">
        <f>AVERAGE(K5:L19)</f>
        <v/>
      </c>
      <c r="Q19" s="797">
        <f>IFERROR(AVERAGE(D19:E19),"")</f>
        <v/>
      </c>
      <c r="R19" s="797">
        <f>IFERROR(AVERAGE(F19:H19),"")</f>
        <v/>
      </c>
      <c r="S19" s="797">
        <f>IFERROR(AVERAGE(I19:J19),"")</f>
        <v/>
      </c>
      <c r="T19" s="797">
        <f>IFERROR(AVERAGE(K19:L19),"")</f>
        <v/>
      </c>
      <c r="V19" s="257" t="n"/>
      <c r="W19" s="797">
        <f>AVERAGE(Q19:T19)</f>
        <v/>
      </c>
      <c r="X19" s="257" t="n"/>
      <c r="Z19" s="5" t="inlineStr">
        <is>
          <t>Tuesday</t>
        </is>
      </c>
      <c r="AA19" s="5" t="n">
        <v>5</v>
      </c>
    </row>
    <row r="20" ht="17.45" customHeight="1">
      <c r="A20" s="257">
        <f>IF(ISNUMBER(C20),MONTH(C20),"")</f>
        <v/>
      </c>
      <c r="B20" s="257">
        <f>IF(ISNUMBER(C20),YEAR(C20),"")</f>
        <v/>
      </c>
      <c r="C20" s="802">
        <f>C19+1</f>
        <v/>
      </c>
      <c r="D20" s="803" t="n">
        <v>0.0229</v>
      </c>
      <c r="E20" s="804" t="n"/>
      <c r="F20" s="803" t="n">
        <v>0.0259</v>
      </c>
      <c r="G20" s="805" t="n"/>
      <c r="H20" s="804" t="n">
        <v>0.024</v>
      </c>
      <c r="I20" s="803" t="n">
        <v>0.0339</v>
      </c>
      <c r="J20" s="804" t="n"/>
      <c r="K20" s="806" t="n">
        <v>0.0332</v>
      </c>
      <c r="L20" s="804" t="n"/>
      <c r="M20" s="796">
        <f>AVERAGE(D5:E20)</f>
        <v/>
      </c>
      <c r="N20" s="796">
        <f>AVERAGE(F5:H20)</f>
        <v/>
      </c>
      <c r="O20" s="796">
        <f>AVERAGE(I5:J20)</f>
        <v/>
      </c>
      <c r="P20" s="796">
        <f>AVERAGE(K5:L20)</f>
        <v/>
      </c>
      <c r="Q20" s="797">
        <f>IFERROR(AVERAGE(D20:E20),"")</f>
        <v/>
      </c>
      <c r="R20" s="797">
        <f>IFERROR(AVERAGE(F20:H20),"")</f>
        <v/>
      </c>
      <c r="S20" s="797">
        <f>IFERROR(AVERAGE(I20:J20),"")</f>
        <v/>
      </c>
      <c r="T20" s="797">
        <f>IFERROR(AVERAGE(K20:L20),"")</f>
        <v/>
      </c>
      <c r="V20" s="257" t="n"/>
      <c r="W20" s="797">
        <f>AVERAGE(Q20:T20)</f>
        <v/>
      </c>
      <c r="X20" s="257" t="n"/>
      <c r="Z20" s="5" t="inlineStr">
        <is>
          <t>Wednesday</t>
        </is>
      </c>
      <c r="AA20" s="5" t="n">
        <v>1</v>
      </c>
    </row>
    <row r="21" ht="17.45" customHeight="1">
      <c r="A21" s="257">
        <f>IF(ISNUMBER(C21),MONTH(C21),"")</f>
        <v/>
      </c>
      <c r="B21" s="257">
        <f>IF(ISNUMBER(C21),YEAR(C21),"")</f>
        <v/>
      </c>
      <c r="C21" s="791">
        <f>C20+1</f>
        <v/>
      </c>
      <c r="D21" s="792" t="n"/>
      <c r="E21" s="793" t="n">
        <v>0.0292</v>
      </c>
      <c r="F21" s="792" t="n"/>
      <c r="G21" s="794" t="n">
        <v>0.0265</v>
      </c>
      <c r="H21" s="793" t="n"/>
      <c r="I21" s="792" t="n"/>
      <c r="J21" s="793" t="n">
        <v>0.0346</v>
      </c>
      <c r="K21" s="795" t="n"/>
      <c r="L21" s="793" t="n">
        <v>0.0386</v>
      </c>
      <c r="M21" s="796">
        <f>AVERAGE(D5:E21)</f>
        <v/>
      </c>
      <c r="N21" s="796">
        <f>AVERAGE(F5:H21)</f>
        <v/>
      </c>
      <c r="O21" s="796">
        <f>AVERAGE(I5:J21)</f>
        <v/>
      </c>
      <c r="P21" s="796">
        <f>AVERAGE(K5:L21)</f>
        <v/>
      </c>
      <c r="Q21" s="797">
        <f>IFERROR(AVERAGE(D21:E21),"")</f>
        <v/>
      </c>
      <c r="R21" s="797">
        <f>IFERROR(AVERAGE(F21:H21),"")</f>
        <v/>
      </c>
      <c r="S21" s="797">
        <f>IFERROR(AVERAGE(I21:J21),"")</f>
        <v/>
      </c>
      <c r="T21" s="797">
        <f>IFERROR(AVERAGE(K21:L21),"")</f>
        <v/>
      </c>
      <c r="V21" s="257" t="n"/>
      <c r="W21" s="797">
        <f>AVERAGE(Q21:T21)</f>
        <v/>
      </c>
      <c r="X21" s="257" t="n"/>
      <c r="Z21" s="5" t="inlineStr">
        <is>
          <t>Thursday</t>
        </is>
      </c>
      <c r="AA21" s="5" t="n">
        <v>1</v>
      </c>
    </row>
    <row r="22" ht="17.45" customHeight="1">
      <c r="A22" s="257">
        <f>IF(ISNUMBER(C22),MONTH(C22),"")</f>
        <v/>
      </c>
      <c r="B22" s="257">
        <f>IF(ISNUMBER(C22),YEAR(C22),"")</f>
        <v/>
      </c>
      <c r="C22" s="791">
        <f>C21+1</f>
        <v/>
      </c>
      <c r="D22" s="792" t="n">
        <v>0.0432</v>
      </c>
      <c r="E22" s="793" t="n"/>
      <c r="F22" s="792" t="n">
        <v>0.0237</v>
      </c>
      <c r="G22" s="794" t="n"/>
      <c r="H22" s="793" t="n"/>
      <c r="I22" s="792" t="n">
        <v>0.0229</v>
      </c>
      <c r="J22" s="793" t="n"/>
      <c r="K22" s="795" t="n">
        <v>0.057</v>
      </c>
      <c r="L22" s="793" t="n"/>
      <c r="M22" s="796">
        <f>AVERAGE(D5:E22)</f>
        <v/>
      </c>
      <c r="N22" s="796">
        <f>AVERAGE(F5:H22)</f>
        <v/>
      </c>
      <c r="O22" s="796">
        <f>AVERAGE(I5:J22)</f>
        <v/>
      </c>
      <c r="P22" s="796">
        <f>AVERAGE(K5:L22)</f>
        <v/>
      </c>
      <c r="Q22" s="797">
        <f>IFERROR(AVERAGE(D22:E22),"")</f>
        <v/>
      </c>
      <c r="R22" s="797">
        <f>IFERROR(AVERAGE(F22:H22),"")</f>
        <v/>
      </c>
      <c r="S22" s="797">
        <f>IFERROR(AVERAGE(I22:J22),"")</f>
        <v/>
      </c>
      <c r="T22" s="797">
        <f>IFERROR(AVERAGE(K22:L22),"")</f>
        <v/>
      </c>
      <c r="V22" s="257" t="n"/>
      <c r="W22" s="797">
        <f>AVERAGE(Q22:T22)</f>
        <v/>
      </c>
      <c r="X22" s="257" t="n"/>
      <c r="Z22" s="5" t="inlineStr">
        <is>
          <t>Friday</t>
        </is>
      </c>
      <c r="AA22" s="5" t="n">
        <v>2</v>
      </c>
    </row>
    <row r="23" ht="17.45" customHeight="1">
      <c r="A23" s="257">
        <f>IF(ISNUMBER(C23),MONTH(C23),"")</f>
        <v/>
      </c>
      <c r="B23" s="257">
        <f>IF(ISNUMBER(C23),YEAR(C23),"")</f>
        <v/>
      </c>
      <c r="C23" s="791">
        <f>C22+1</f>
        <v/>
      </c>
      <c r="D23" s="792" t="n"/>
      <c r="E23" s="793" t="n">
        <v>0.0209</v>
      </c>
      <c r="F23" s="792" t="n"/>
      <c r="G23" s="794" t="n">
        <v>0.0152</v>
      </c>
      <c r="H23" s="793" t="n"/>
      <c r="I23" s="792" t="n"/>
      <c r="J23" s="793" t="n">
        <v>0.0176</v>
      </c>
      <c r="K23" s="795" t="n"/>
      <c r="L23" s="793" t="n">
        <v>0.0245</v>
      </c>
      <c r="M23" s="796">
        <f>AVERAGE(D5:E23)</f>
        <v/>
      </c>
      <c r="N23" s="796">
        <f>AVERAGE(F5:H23)</f>
        <v/>
      </c>
      <c r="O23" s="796">
        <f>AVERAGE(I5:J23)</f>
        <v/>
      </c>
      <c r="P23" s="796">
        <f>AVERAGE(K5:L23)</f>
        <v/>
      </c>
      <c r="Q23" s="797">
        <f>IFERROR(AVERAGE(D23:E23),"")</f>
        <v/>
      </c>
      <c r="R23" s="797">
        <f>IFERROR(AVERAGE(F23:H23),"")</f>
        <v/>
      </c>
      <c r="S23" s="797">
        <f>IFERROR(AVERAGE(I23:J23),"")</f>
        <v/>
      </c>
      <c r="T23" s="797">
        <f>IFERROR(AVERAGE(K23:L23),"")</f>
        <v/>
      </c>
      <c r="V23" s="257" t="n"/>
      <c r="W23" s="797">
        <f>AVERAGE(Q23:T23)</f>
        <v/>
      </c>
      <c r="X23" s="797">
        <f>AVERAGE(Q19:T23)</f>
        <v/>
      </c>
    </row>
    <row r="24" ht="17.45" customHeight="1">
      <c r="A24" s="257">
        <f>IF(ISNUMBER(C24),MONTH(C24),"")</f>
        <v/>
      </c>
      <c r="B24" s="257">
        <f>IF(ISNUMBER(C24),YEAR(C24),"")</f>
        <v/>
      </c>
      <c r="C24" s="808">
        <f>C23+1</f>
        <v/>
      </c>
      <c r="D24" s="809" t="n">
        <v>0.0126</v>
      </c>
      <c r="E24" s="810" t="n"/>
      <c r="F24" s="809" t="n"/>
      <c r="G24" s="811" t="n"/>
      <c r="H24" s="810" t="n">
        <v>0.0252</v>
      </c>
      <c r="I24" s="809" t="n">
        <v>0.0105</v>
      </c>
      <c r="J24" s="810" t="n"/>
      <c r="K24" s="812" t="n">
        <v>0.0189</v>
      </c>
      <c r="L24" s="810" t="n"/>
      <c r="M24" s="796">
        <f>AVERAGE(D5:E24)</f>
        <v/>
      </c>
      <c r="N24" s="796">
        <f>AVERAGE(F5:H24)</f>
        <v/>
      </c>
      <c r="O24" s="796">
        <f>AVERAGE(I5:J24)</f>
        <v/>
      </c>
      <c r="P24" s="796">
        <f>AVERAGE(K5:L24)</f>
        <v/>
      </c>
      <c r="Q24" s="813">
        <f>IFERROR(AVERAGE(D24:E24),"")</f>
        <v/>
      </c>
      <c r="R24" s="813">
        <f>IFERROR(AVERAGE(F24:H24),"")</f>
        <v/>
      </c>
      <c r="S24" s="813">
        <f>IFERROR(AVERAGE(I24:J24),"")</f>
        <v/>
      </c>
      <c r="T24" s="813">
        <f>IFERROR(AVERAGE(K24:L24),"")</f>
        <v/>
      </c>
      <c r="U24" s="326" t="n"/>
      <c r="V24" s="813">
        <f>AVERAGE(Q24:T24)</f>
        <v/>
      </c>
      <c r="W24" s="445" t="n"/>
      <c r="X24" s="257" t="n"/>
    </row>
    <row r="25" ht="17.45" customHeight="1">
      <c r="A25" s="257">
        <f>IF(ISNUMBER(C25),MONTH(C25),"")</f>
        <v/>
      </c>
      <c r="B25" s="257">
        <f>IF(ISNUMBER(C25),YEAR(C25),"")</f>
        <v/>
      </c>
      <c r="C25" s="808">
        <f>C24+1</f>
        <v/>
      </c>
      <c r="D25" s="809" t="n"/>
      <c r="E25" s="810" t="n">
        <v>0.0101</v>
      </c>
      <c r="F25" s="809" t="n"/>
      <c r="G25" s="811" t="n">
        <v>0.0147</v>
      </c>
      <c r="H25" s="810" t="n"/>
      <c r="I25" s="809" t="n"/>
      <c r="J25" s="810" t="n">
        <v>0.00726</v>
      </c>
      <c r="K25" s="812" t="n"/>
      <c r="L25" s="810" t="n">
        <v>0.022</v>
      </c>
      <c r="M25" s="796">
        <f>AVERAGE(D5:E25)</f>
        <v/>
      </c>
      <c r="N25" s="796">
        <f>AVERAGE(F5:H25)</f>
        <v/>
      </c>
      <c r="O25" s="796">
        <f>AVERAGE(I5:J25)</f>
        <v/>
      </c>
      <c r="P25" s="796">
        <f>AVERAGE(K5:L25)</f>
        <v/>
      </c>
      <c r="Q25" s="813">
        <f>IFERROR(AVERAGE(D25:E25),"")</f>
        <v/>
      </c>
      <c r="R25" s="813">
        <f>IFERROR(AVERAGE(F25:H25),"")</f>
        <v/>
      </c>
      <c r="S25" s="813">
        <f>IFERROR(AVERAGE(I25:J25),"")</f>
        <v/>
      </c>
      <c r="T25" s="813">
        <f>IFERROR(AVERAGE(K25:L25),"")</f>
        <v/>
      </c>
      <c r="U25" s="326" t="n"/>
      <c r="V25" s="813">
        <f>AVERAGE(Q25:T25)</f>
        <v/>
      </c>
      <c r="W25" s="445" t="n"/>
      <c r="X25" s="797">
        <f>AVERAGE(Q24:T25)</f>
        <v/>
      </c>
    </row>
    <row r="26" ht="17.45" customHeight="1">
      <c r="A26" s="257">
        <f>IF(ISNUMBER(C26),MONTH(C26),"")</f>
        <v/>
      </c>
      <c r="B26" s="257">
        <f>IF(ISNUMBER(C26),YEAR(C26),"")</f>
        <v/>
      </c>
      <c r="C26" s="802">
        <f>C25+1</f>
        <v/>
      </c>
      <c r="D26" s="803" t="n">
        <v>0.0195</v>
      </c>
      <c r="E26" s="804" t="n"/>
      <c r="F26" s="803" t="n">
        <v>0.0216</v>
      </c>
      <c r="G26" s="805" t="n"/>
      <c r="H26" s="804" t="n">
        <v>0.0182</v>
      </c>
      <c r="I26" s="803" t="n">
        <v>0.0201</v>
      </c>
      <c r="J26" s="804" t="n"/>
      <c r="K26" s="806" t="n">
        <v>0.0496</v>
      </c>
      <c r="L26" s="804" t="n"/>
      <c r="M26" s="796">
        <f>AVERAGE(D5:E26)</f>
        <v/>
      </c>
      <c r="N26" s="796">
        <f>AVERAGE(F5:H26)</f>
        <v/>
      </c>
      <c r="O26" s="796">
        <f>AVERAGE(I5:J26)</f>
        <v/>
      </c>
      <c r="P26" s="796">
        <f>AVERAGE(K5:L26)</f>
        <v/>
      </c>
      <c r="Q26" s="797">
        <f>IFERROR(AVERAGE(D26:E26),"")</f>
        <v/>
      </c>
      <c r="R26" s="797">
        <f>IFERROR(AVERAGE(F26:H26),"")</f>
        <v/>
      </c>
      <c r="S26" s="797">
        <f>IFERROR(AVERAGE(I26:J26),"")</f>
        <v/>
      </c>
      <c r="T26" s="797">
        <f>IFERROR(AVERAGE(K26:L26),"")</f>
        <v/>
      </c>
      <c r="V26" s="257" t="n"/>
      <c r="W26" s="797">
        <f>AVERAGE(Q26:T26)</f>
        <v/>
      </c>
      <c r="X26" s="257" t="n"/>
    </row>
    <row r="27" ht="17.45" customHeight="1">
      <c r="A27" s="257">
        <f>IF(ISNUMBER(C27),MONTH(C27),"")</f>
        <v/>
      </c>
      <c r="B27" s="257">
        <f>IF(ISNUMBER(C27),YEAR(C27),"")</f>
        <v/>
      </c>
      <c r="C27" s="791">
        <f>C26+1</f>
        <v/>
      </c>
      <c r="D27" s="792" t="n"/>
      <c r="E27" s="793" t="n">
        <v>0.014</v>
      </c>
      <c r="F27" s="792" t="n"/>
      <c r="G27" s="794" t="n">
        <v>0.0412</v>
      </c>
      <c r="H27" s="793" t="n"/>
      <c r="I27" s="792" t="n"/>
      <c r="J27" s="793" t="n">
        <v>0.0272</v>
      </c>
      <c r="K27" s="795" t="n"/>
      <c r="L27" s="793" t="n">
        <v>0.06759999999999999</v>
      </c>
      <c r="M27" s="796">
        <f>AVERAGE(D5:E27)</f>
        <v/>
      </c>
      <c r="N27" s="796">
        <f>AVERAGE(F5:H27)</f>
        <v/>
      </c>
      <c r="O27" s="796">
        <f>AVERAGE(I5:J27)</f>
        <v/>
      </c>
      <c r="P27" s="796">
        <f>AVERAGE(K5:L27)</f>
        <v/>
      </c>
      <c r="Q27" s="797">
        <f>IFERROR(AVERAGE(D27:E27),"")</f>
        <v/>
      </c>
      <c r="R27" s="797">
        <f>IFERROR(AVERAGE(F27:H27),"")</f>
        <v/>
      </c>
      <c r="S27" s="797">
        <f>IFERROR(AVERAGE(I27:J27),"")</f>
        <v/>
      </c>
      <c r="T27" s="797">
        <f>IFERROR(AVERAGE(K27:L27),"")</f>
        <v/>
      </c>
      <c r="V27" s="257" t="n"/>
      <c r="W27" s="797">
        <f>AVERAGE(Q27:T27)</f>
        <v/>
      </c>
      <c r="X27" s="257" t="n"/>
    </row>
    <row r="28" ht="17.45" customHeight="1">
      <c r="A28" s="257">
        <f>IF(ISNUMBER(C28),MONTH(C28),"")</f>
        <v/>
      </c>
      <c r="B28" s="257">
        <f>IF(ISNUMBER(C28),YEAR(C28),"")</f>
        <v/>
      </c>
      <c r="C28" s="791">
        <f>C27+1</f>
        <v/>
      </c>
      <c r="D28" s="792" t="n">
        <v>0.0175</v>
      </c>
      <c r="E28" s="793" t="n"/>
      <c r="F28" s="792" t="n">
        <v>0.0408</v>
      </c>
      <c r="G28" s="794" t="n"/>
      <c r="H28" s="793" t="n"/>
      <c r="I28" s="792" t="n">
        <v>0.0188</v>
      </c>
      <c r="J28" s="793" t="n"/>
      <c r="K28" s="795" t="n">
        <v>0.0492</v>
      </c>
      <c r="L28" s="793" t="n"/>
      <c r="M28" s="796">
        <f>AVERAGE(D5:E28)</f>
        <v/>
      </c>
      <c r="N28" s="796">
        <f>AVERAGE(F5:H28)</f>
        <v/>
      </c>
      <c r="O28" s="796">
        <f>AVERAGE(I5:J28)</f>
        <v/>
      </c>
      <c r="P28" s="796">
        <f>AVERAGE(K5:L28)</f>
        <v/>
      </c>
      <c r="Q28" s="797">
        <f>IFERROR(AVERAGE(D28:E28),"")</f>
        <v/>
      </c>
      <c r="R28" s="797">
        <f>IFERROR(AVERAGE(F28:H28),"")</f>
        <v/>
      </c>
      <c r="S28" s="797">
        <f>IFERROR(AVERAGE(I28:J28),"")</f>
        <v/>
      </c>
      <c r="T28" s="797">
        <f>IFERROR(AVERAGE(K28:L28),"")</f>
        <v/>
      </c>
      <c r="V28" s="257" t="n"/>
      <c r="W28" s="797">
        <f>AVERAGE(Q28:T28)</f>
        <v/>
      </c>
      <c r="X28" s="257" t="n"/>
    </row>
    <row r="29" ht="17.45" customHeight="1">
      <c r="A29" s="257">
        <f>IF(ISNUMBER(C29),MONTH(C29),"")</f>
        <v/>
      </c>
      <c r="B29" s="257">
        <f>IF(ISNUMBER(C29),YEAR(C29),"")</f>
        <v/>
      </c>
      <c r="C29" s="791">
        <f>C28+1</f>
        <v/>
      </c>
      <c r="D29" s="792" t="n"/>
      <c r="E29" s="793" t="n">
        <v>0.025</v>
      </c>
      <c r="F29" s="792" t="n"/>
      <c r="G29" s="794" t="n">
        <v>0.0275</v>
      </c>
      <c r="H29" s="793" t="n"/>
      <c r="I29" s="792" t="n"/>
      <c r="J29" s="793" t="n">
        <v>0.0262</v>
      </c>
      <c r="K29" s="795" t="n"/>
      <c r="L29" s="793" t="n">
        <v>0.0431</v>
      </c>
      <c r="M29" s="796">
        <f>AVERAGE(D5:E29)</f>
        <v/>
      </c>
      <c r="N29" s="796">
        <f>AVERAGE(F5:H29)</f>
        <v/>
      </c>
      <c r="O29" s="796">
        <f>AVERAGE(I5:J29)</f>
        <v/>
      </c>
      <c r="P29" s="796">
        <f>AVERAGE(K5:L29)</f>
        <v/>
      </c>
      <c r="Q29" s="797">
        <f>IFERROR(AVERAGE(D29:E29),"")</f>
        <v/>
      </c>
      <c r="R29" s="797">
        <f>IFERROR(AVERAGE(F29:H29),"")</f>
        <v/>
      </c>
      <c r="S29" s="797">
        <f>IFERROR(AVERAGE(I29:J29),"")</f>
        <v/>
      </c>
      <c r="T29" s="797">
        <f>IFERROR(AVERAGE(K29:L29),"")</f>
        <v/>
      </c>
      <c r="V29" s="257" t="n"/>
      <c r="W29" s="797">
        <f>AVERAGE(Q29:T29)</f>
        <v/>
      </c>
      <c r="X29" s="257" t="n"/>
    </row>
    <row r="30" ht="17.45" customHeight="1">
      <c r="A30" s="257">
        <f>IF(ISNUMBER(C30),MONTH(C30),"")</f>
        <v/>
      </c>
      <c r="B30" s="257">
        <f>IF(ISNUMBER(C30),YEAR(C30),"")</f>
        <v/>
      </c>
      <c r="C30" s="791">
        <f>C29+1</f>
        <v/>
      </c>
      <c r="D30" s="792" t="n">
        <v>0.0193</v>
      </c>
      <c r="E30" s="793" t="n"/>
      <c r="F30" s="792" t="n"/>
      <c r="G30" s="794" t="n"/>
      <c r="H30" s="793" t="n">
        <v>0.027</v>
      </c>
      <c r="I30" s="792" t="n">
        <v>0.0316</v>
      </c>
      <c r="J30" s="793" t="n"/>
      <c r="K30" s="795" t="n">
        <v>0.0229</v>
      </c>
      <c r="L30" s="793" t="n"/>
      <c r="M30" s="796">
        <f>AVERAGE(D5:E30)</f>
        <v/>
      </c>
      <c r="N30" s="796">
        <f>AVERAGE(F5:H30)</f>
        <v/>
      </c>
      <c r="O30" s="796">
        <f>AVERAGE(I5:J30)</f>
        <v/>
      </c>
      <c r="P30" s="796">
        <f>AVERAGE(K5:L30)</f>
        <v/>
      </c>
      <c r="Q30" s="797">
        <f>IFERROR(AVERAGE(D30:E30),"")</f>
        <v/>
      </c>
      <c r="R30" s="797">
        <f>IFERROR(AVERAGE(F30:H30),"")</f>
        <v/>
      </c>
      <c r="S30" s="797">
        <f>IFERROR(AVERAGE(I30:J30),"")</f>
        <v/>
      </c>
      <c r="T30" s="797">
        <f>IFERROR(AVERAGE(K30:L30),"")</f>
        <v/>
      </c>
      <c r="V30" s="257" t="n"/>
      <c r="W30" s="797">
        <f>AVERAGE(Q30:T30)</f>
        <v/>
      </c>
      <c r="X30" s="797">
        <f>AVERAGE(Q26:T30)</f>
        <v/>
      </c>
    </row>
    <row r="31" ht="17.45" customHeight="1">
      <c r="A31" s="257">
        <f>IF(ISNUMBER(C31),MONTH(C31),"")</f>
        <v/>
      </c>
      <c r="B31" s="257">
        <f>IF(ISNUMBER(C31),YEAR(C31),"")</f>
        <v/>
      </c>
      <c r="C31" s="808">
        <f>C30+1</f>
        <v/>
      </c>
      <c r="D31" s="809" t="n"/>
      <c r="E31" s="810" t="n">
        <v>0.0137</v>
      </c>
      <c r="F31" s="809" t="n"/>
      <c r="G31" s="811" t="n">
        <v>0.0151</v>
      </c>
      <c r="H31" s="810" t="n"/>
      <c r="I31" s="809" t="n"/>
      <c r="J31" s="810" t="n">
        <v>0.0136</v>
      </c>
      <c r="K31" s="812" t="n"/>
      <c r="L31" s="810" t="n">
        <v>0.0413</v>
      </c>
      <c r="M31" s="796">
        <f>AVERAGE(D5:E31)</f>
        <v/>
      </c>
      <c r="N31" s="796">
        <f>AVERAGE(F5:H31)</f>
        <v/>
      </c>
      <c r="O31" s="796">
        <f>AVERAGE(I5:J31)</f>
        <v/>
      </c>
      <c r="P31" s="796">
        <f>AVERAGE(K5:L31)</f>
        <v/>
      </c>
      <c r="Q31" s="813">
        <f>IFERROR(AVERAGE(D31:E31),"")</f>
        <v/>
      </c>
      <c r="R31" s="813">
        <f>IFERROR(AVERAGE(F31:H31),"")</f>
        <v/>
      </c>
      <c r="S31" s="813">
        <f>IFERROR(AVERAGE(I31:J31),"")</f>
        <v/>
      </c>
      <c r="T31" s="813">
        <f>IFERROR(AVERAGE(K31:L31),"")</f>
        <v/>
      </c>
      <c r="U31" s="326" t="n"/>
      <c r="V31" s="813">
        <f>AVERAGE(Q31:T31)</f>
        <v/>
      </c>
      <c r="W31" s="445" t="n"/>
      <c r="X31" s="257" t="n"/>
    </row>
    <row r="32" ht="17.45" customHeight="1">
      <c r="A32" s="257">
        <f>IF(ISNUMBER(C32),MONTH(C32),"")</f>
        <v/>
      </c>
      <c r="B32" s="257">
        <f>IF(ISNUMBER(C32),YEAR(C32),"")</f>
        <v/>
      </c>
      <c r="C32" s="808">
        <f>C31+1</f>
        <v/>
      </c>
      <c r="D32" s="809" t="n">
        <v>0.017</v>
      </c>
      <c r="E32" s="810" t="n"/>
      <c r="F32" s="809" t="n">
        <v>0.0204</v>
      </c>
      <c r="G32" s="811" t="n"/>
      <c r="H32" s="810" t="n">
        <v>0.0214</v>
      </c>
      <c r="I32" s="809" t="n">
        <v>0.0125</v>
      </c>
      <c r="J32" s="810" t="n"/>
      <c r="K32" s="812" t="n">
        <v>0.0246</v>
      </c>
      <c r="L32" s="810" t="n"/>
      <c r="M32" s="796">
        <f>AVERAGE(D5:E32)</f>
        <v/>
      </c>
      <c r="N32" s="796">
        <f>AVERAGE(F5:H32)</f>
        <v/>
      </c>
      <c r="O32" s="796">
        <f>AVERAGE(I5:J32)</f>
        <v/>
      </c>
      <c r="P32" s="796">
        <f>AVERAGE(K5:L32)</f>
        <v/>
      </c>
      <c r="Q32" s="813">
        <f>IFERROR(AVERAGE(D32:E32),"")</f>
        <v/>
      </c>
      <c r="R32" s="813">
        <f>IFERROR(AVERAGE(F32:H32),"")</f>
        <v/>
      </c>
      <c r="S32" s="813">
        <f>IFERROR(AVERAGE(I32:J32),"")</f>
        <v/>
      </c>
      <c r="T32" s="813">
        <f>IFERROR(AVERAGE(K32:L32),"")</f>
        <v/>
      </c>
      <c r="U32" s="326" t="n"/>
      <c r="V32" s="813">
        <f>AVERAGE(Q32:T32)</f>
        <v/>
      </c>
      <c r="W32" s="445" t="n"/>
      <c r="X32" s="797">
        <f>AVERAGE(Q31:T32)</f>
        <v/>
      </c>
    </row>
    <row r="33" ht="17.45" customHeight="1">
      <c r="A33" s="257">
        <f>IF(ISNUMBER(C33),MONTH(C33),"")</f>
        <v/>
      </c>
      <c r="B33" s="257">
        <f>IF(ISNUMBER(C33),YEAR(C33),"")</f>
        <v/>
      </c>
      <c r="C33" s="791">
        <f>C32+1</f>
        <v/>
      </c>
      <c r="D33" s="792" t="n"/>
      <c r="E33" s="793" t="n">
        <v>0.0237</v>
      </c>
      <c r="F33" s="792" t="n"/>
      <c r="G33" s="794" t="n">
        <v>0.0273</v>
      </c>
      <c r="H33" s="793" t="n"/>
      <c r="I33" s="792" t="n"/>
      <c r="J33" s="793" t="n">
        <v>0.0273</v>
      </c>
      <c r="K33" s="795" t="n"/>
      <c r="L33" s="793" t="n">
        <v>0.0413</v>
      </c>
      <c r="M33" s="796">
        <f>AVERAGE(D5:E33)</f>
        <v/>
      </c>
      <c r="N33" s="796">
        <f>AVERAGE(F5:H33)</f>
        <v/>
      </c>
      <c r="O33" s="796">
        <f>AVERAGE(I5:J33)</f>
        <v/>
      </c>
      <c r="P33" s="796">
        <f>AVERAGE(K5:L33)</f>
        <v/>
      </c>
      <c r="Q33" s="797">
        <f>IFERROR(AVERAGE(D33:E33),"")</f>
        <v/>
      </c>
      <c r="R33" s="797">
        <f>IFERROR(AVERAGE(F33:H33),"")</f>
        <v/>
      </c>
      <c r="S33" s="797">
        <f>IFERROR(AVERAGE(I33:J33),"")</f>
        <v/>
      </c>
      <c r="T33" s="797">
        <f>IFERROR(AVERAGE(K33:L33),"")</f>
        <v/>
      </c>
      <c r="V33" s="257" t="n"/>
      <c r="W33" s="797">
        <f>AVERAGE(Q33:T33)</f>
        <v/>
      </c>
      <c r="X33" s="257" t="n"/>
    </row>
    <row r="34" ht="17.45" customHeight="1">
      <c r="A34" s="257">
        <f>IF(ISNUMBER(C34),MONTH(C34),"")</f>
        <v/>
      </c>
      <c r="B34" s="257">
        <f>IF(ISNUMBER(C34),YEAR(C34),"")</f>
        <v/>
      </c>
      <c r="C34" s="791">
        <f>C33+1</f>
        <v/>
      </c>
      <c r="D34" s="792" t="n">
        <v>0.0301</v>
      </c>
      <c r="E34" s="793" t="n"/>
      <c r="F34" s="792" t="n">
        <v>0.0229</v>
      </c>
      <c r="G34" s="794" t="n"/>
      <c r="H34" s="793" t="n"/>
      <c r="I34" s="792" t="n">
        <v>0.0362</v>
      </c>
      <c r="J34" s="793" t="n"/>
      <c r="K34" s="795" t="n">
        <v>0.0602</v>
      </c>
      <c r="L34" s="793" t="n"/>
      <c r="M34" s="796">
        <f>AVERAGE(D5:E34)</f>
        <v/>
      </c>
      <c r="N34" s="796">
        <f>AVERAGE(F5:H34)</f>
        <v/>
      </c>
      <c r="O34" s="796">
        <f>AVERAGE(I5:J34)</f>
        <v/>
      </c>
      <c r="P34" s="796">
        <f>AVERAGE(K5:L34)</f>
        <v/>
      </c>
      <c r="Q34" s="797">
        <f>IFERROR(AVERAGE(D34:E34),"")</f>
        <v/>
      </c>
      <c r="R34" s="797">
        <f>IFERROR(AVERAGE(F34:H34),"")</f>
        <v/>
      </c>
      <c r="S34" s="797">
        <f>IFERROR(AVERAGE(I34:J34),"")</f>
        <v/>
      </c>
      <c r="T34" s="797">
        <f>IFERROR(AVERAGE(K34:L34),"")</f>
        <v/>
      </c>
      <c r="V34" s="257" t="n"/>
      <c r="W34" s="797">
        <f>AVERAGE(Q34:T34)</f>
        <v/>
      </c>
      <c r="X34" s="257" t="n"/>
    </row>
    <row r="35" ht="17.45" customHeight="1">
      <c r="A35" s="257">
        <f>IF(ISNUMBER(C35),MONTH(C35),"")</f>
        <v/>
      </c>
      <c r="B35" s="257">
        <f>IF(ISNUMBER(C35),YEAR(C35),"")</f>
        <v/>
      </c>
      <c r="C35" s="791">
        <f>C34+1</f>
        <v/>
      </c>
      <c r="D35" s="792" t="n"/>
      <c r="E35" s="793" t="n">
        <v>0.025</v>
      </c>
      <c r="F35" s="792" t="n"/>
      <c r="G35" s="794" t="n">
        <v>0.0244</v>
      </c>
      <c r="H35" s="793" t="n"/>
      <c r="I35" s="792" t="n"/>
      <c r="J35" s="793" t="n">
        <v>0.0339</v>
      </c>
      <c r="K35" s="795" t="n"/>
      <c r="L35" s="793" t="n">
        <v>0.0646</v>
      </c>
      <c r="M35" s="796">
        <f>AVERAGE(D6:E35)</f>
        <v/>
      </c>
      <c r="N35" s="796">
        <f>AVERAGE(F6:H35)</f>
        <v/>
      </c>
      <c r="O35" s="796">
        <f>AVERAGE(I6:J35)</f>
        <v/>
      </c>
      <c r="P35" s="796">
        <f>AVERAGE(K6:L35)</f>
        <v/>
      </c>
      <c r="Q35" s="797">
        <f>IFERROR(AVERAGE(D35:E35),"")</f>
        <v/>
      </c>
      <c r="R35" s="797">
        <f>IFERROR(AVERAGE(F35:H35),"")</f>
        <v/>
      </c>
      <c r="S35" s="797">
        <f>IFERROR(AVERAGE(I35:J35),"")</f>
        <v/>
      </c>
      <c r="T35" s="797">
        <f>IFERROR(AVERAGE(K35:L35),"")</f>
        <v/>
      </c>
      <c r="V35" s="257" t="n"/>
      <c r="W35" s="797">
        <f>AVERAGE(Q35:T35)</f>
        <v/>
      </c>
      <c r="X35" s="257" t="n"/>
    </row>
    <row r="36" ht="17.45" customHeight="1">
      <c r="A36" s="257">
        <f>IF(ISNUMBER(C36),MONTH(C36),"")</f>
        <v/>
      </c>
      <c r="B36" s="257">
        <f>IF(ISNUMBER(C36),YEAR(C36),"")</f>
        <v/>
      </c>
      <c r="C36" s="791">
        <f>C35+1</f>
        <v/>
      </c>
      <c r="D36" s="792" t="n">
        <v>0.0219</v>
      </c>
      <c r="E36" s="793" t="n"/>
      <c r="F36" s="792" t="n"/>
      <c r="G36" s="794" t="n"/>
      <c r="H36" s="793" t="n">
        <v>0.0258</v>
      </c>
      <c r="I36" s="792" t="n">
        <v>0.0448</v>
      </c>
      <c r="J36" s="793" t="n"/>
      <c r="K36" s="795" t="n">
        <v>0.0541</v>
      </c>
      <c r="L36" s="793" t="n"/>
      <c r="M36" s="796">
        <f>AVERAGE(D7:E36)</f>
        <v/>
      </c>
      <c r="N36" s="796">
        <f>AVERAGE(F7:H36)</f>
        <v/>
      </c>
      <c r="O36" s="796">
        <f>AVERAGE(I7:J36)</f>
        <v/>
      </c>
      <c r="P36" s="796">
        <f>AVERAGE(K7:L36)</f>
        <v/>
      </c>
      <c r="Q36" s="797">
        <f>IFERROR(AVERAGE(D36:E36),"")</f>
        <v/>
      </c>
      <c r="R36" s="797">
        <f>IFERROR(AVERAGE(F36:H36),"")</f>
        <v/>
      </c>
      <c r="S36" s="797">
        <f>IFERROR(AVERAGE(I36:J36),"")</f>
        <v/>
      </c>
      <c r="T36" s="797">
        <f>IFERROR(AVERAGE(K36:L36),"")</f>
        <v/>
      </c>
      <c r="V36" s="257" t="n"/>
      <c r="W36" s="797">
        <f>AVERAGE(Q36:T36)</f>
        <v/>
      </c>
      <c r="X36" s="257" t="n"/>
    </row>
    <row r="37" ht="17.45" customHeight="1">
      <c r="A37" s="257">
        <f>IF(ISNUMBER(C37),MONTH(C37),"")</f>
        <v/>
      </c>
      <c r="B37" s="257">
        <f>IF(ISNUMBER(C37),YEAR(C37),"")</f>
        <v/>
      </c>
      <c r="C37" s="791">
        <f>C36+1</f>
        <v/>
      </c>
      <c r="D37" s="792" t="n"/>
      <c r="E37" s="793" t="n">
        <v>0.0268</v>
      </c>
      <c r="F37" s="792" t="n"/>
      <c r="G37" s="794" t="n">
        <v>0.0274</v>
      </c>
      <c r="H37" s="793" t="n"/>
      <c r="I37" s="792" t="n"/>
      <c r="J37" s="793" t="n">
        <v>0.0353</v>
      </c>
      <c r="K37" s="795" t="n"/>
      <c r="L37" s="793" t="n">
        <v>0.0436</v>
      </c>
      <c r="M37" s="796">
        <f>AVERAGE(D8:E37)</f>
        <v/>
      </c>
      <c r="N37" s="796">
        <f>AVERAGE(F8:H37)</f>
        <v/>
      </c>
      <c r="O37" s="796">
        <f>AVERAGE(I8:J37)</f>
        <v/>
      </c>
      <c r="P37" s="796">
        <f>AVERAGE(K8:L37)</f>
        <v/>
      </c>
      <c r="Q37" s="797">
        <f>IFERROR(AVERAGE(D37:E37),"")</f>
        <v/>
      </c>
      <c r="R37" s="797">
        <f>IFERROR(AVERAGE(F37:H37),"")</f>
        <v/>
      </c>
      <c r="S37" s="797">
        <f>IFERROR(AVERAGE(I37:J37),"")</f>
        <v/>
      </c>
      <c r="T37" s="797">
        <f>IFERROR(AVERAGE(K37:L37),"")</f>
        <v/>
      </c>
      <c r="V37" s="257" t="n"/>
      <c r="W37" s="797">
        <f>AVERAGE(Q37:T37)</f>
        <v/>
      </c>
      <c r="X37" s="797">
        <f>AVERAGE(Q33:T37)</f>
        <v/>
      </c>
    </row>
    <row r="38" ht="17.45" customHeight="1">
      <c r="A38" s="257">
        <f>IF(ISNUMBER(C38),MONTH(C38),"")</f>
        <v/>
      </c>
      <c r="B38" s="257">
        <f>IF(ISNUMBER(C38),YEAR(C38),"")</f>
        <v/>
      </c>
      <c r="C38" s="808">
        <f>C37+1</f>
        <v/>
      </c>
      <c r="D38" s="809" t="n">
        <v>0.0155</v>
      </c>
      <c r="E38" s="810" t="n"/>
      <c r="F38" s="809" t="n">
        <v>0.0157</v>
      </c>
      <c r="G38" s="811" t="n"/>
      <c r="H38" s="810" t="n">
        <v>0.0164</v>
      </c>
      <c r="I38" s="809" t="n">
        <v>0.02</v>
      </c>
      <c r="J38" s="810" t="n"/>
      <c r="K38" s="812" t="n">
        <v>0.0261</v>
      </c>
      <c r="L38" s="810" t="n"/>
      <c r="M38" s="796">
        <f>AVERAGE(D9:E38)</f>
        <v/>
      </c>
      <c r="N38" s="796">
        <f>AVERAGE(F9:H38)</f>
        <v/>
      </c>
      <c r="O38" s="796">
        <f>AVERAGE(I9:J38)</f>
        <v/>
      </c>
      <c r="P38" s="796">
        <f>AVERAGE(K9:L38)</f>
        <v/>
      </c>
      <c r="Q38" s="813">
        <f>IFERROR(AVERAGE(D38:E38),"")</f>
        <v/>
      </c>
      <c r="R38" s="813">
        <f>IFERROR(AVERAGE(F38:H38),"")</f>
        <v/>
      </c>
      <c r="S38" s="813">
        <f>IFERROR(AVERAGE(I38:J38),"")</f>
        <v/>
      </c>
      <c r="T38" s="813">
        <f>IFERROR(AVERAGE(K38:L38),"")</f>
        <v/>
      </c>
      <c r="U38" s="326" t="n"/>
      <c r="V38" s="813">
        <f>AVERAGE(Q38:T38)</f>
        <v/>
      </c>
      <c r="W38" s="445" t="n"/>
      <c r="X38" s="257" t="n"/>
    </row>
    <row r="39" ht="17.45" customHeight="1">
      <c r="A39" s="257">
        <f>IF(ISNUMBER(C39),MONTH(C39),"")</f>
        <v/>
      </c>
      <c r="B39" s="257">
        <f>IF(ISNUMBER(C39),YEAR(C39),"")</f>
        <v/>
      </c>
      <c r="C39" s="808">
        <f>C38+1</f>
        <v/>
      </c>
      <c r="D39" s="809" t="n"/>
      <c r="E39" s="810" t="n">
        <v>0.0135</v>
      </c>
      <c r="F39" s="809" t="n"/>
      <c r="G39" s="811" t="n">
        <v>0.014</v>
      </c>
      <c r="H39" s="810" t="n"/>
      <c r="I39" s="809" t="n"/>
      <c r="J39" s="810" t="n">
        <v>0.0104</v>
      </c>
      <c r="K39" s="812" t="n"/>
      <c r="L39" s="810" t="n">
        <v>0.0225</v>
      </c>
      <c r="M39" s="796">
        <f>AVERAGE(D10:E39)</f>
        <v/>
      </c>
      <c r="N39" s="796">
        <f>AVERAGE(F10:H39)</f>
        <v/>
      </c>
      <c r="O39" s="796">
        <f>AVERAGE(I10:J39)</f>
        <v/>
      </c>
      <c r="P39" s="796">
        <f>AVERAGE(K10:L39)</f>
        <v/>
      </c>
      <c r="Q39" s="813">
        <f>IFERROR(AVERAGE(D39:E39),"")</f>
        <v/>
      </c>
      <c r="R39" s="813">
        <f>IFERROR(AVERAGE(F39:H39),"")</f>
        <v/>
      </c>
      <c r="S39" s="813">
        <f>IFERROR(AVERAGE(I39:J39),"")</f>
        <v/>
      </c>
      <c r="T39" s="813">
        <f>IFERROR(AVERAGE(K39:L39),"")</f>
        <v/>
      </c>
      <c r="U39" s="326" t="n"/>
      <c r="V39" s="813">
        <f>AVERAGE(Q39:T39)</f>
        <v/>
      </c>
      <c r="W39" s="445" t="n"/>
      <c r="X39" s="797">
        <f>AVERAGE(Q38:T39)</f>
        <v/>
      </c>
    </row>
    <row r="40" ht="17.45" customHeight="1">
      <c r="A40" s="257">
        <f>IF(ISNUMBER(C40),MONTH(C40),"")</f>
        <v/>
      </c>
      <c r="B40" s="257">
        <f>IF(ISNUMBER(C40),YEAR(C40),"")</f>
        <v/>
      </c>
      <c r="C40" s="791">
        <f>C39+1</f>
        <v/>
      </c>
      <c r="D40" s="792" t="n">
        <v>0.0353</v>
      </c>
      <c r="E40" s="793" t="n"/>
      <c r="F40" s="792" t="n">
        <v>0.023</v>
      </c>
      <c r="G40" s="794" t="n"/>
      <c r="H40" s="793" t="n"/>
      <c r="I40" s="792" t="n">
        <v>0.0308</v>
      </c>
      <c r="J40" s="793" t="n"/>
      <c r="K40" s="795" t="n">
        <v>0.0337</v>
      </c>
      <c r="L40" s="793" t="n"/>
      <c r="M40" s="796">
        <f>AVERAGE(D11:E40)</f>
        <v/>
      </c>
      <c r="N40" s="796">
        <f>AVERAGE(F11:H40)</f>
        <v/>
      </c>
      <c r="O40" s="796">
        <f>AVERAGE(I11:J40)</f>
        <v/>
      </c>
      <c r="P40" s="796">
        <f>AVERAGE(K11:L40)</f>
        <v/>
      </c>
      <c r="Q40" s="797">
        <f>IFERROR(AVERAGE(D40:E40),"")</f>
        <v/>
      </c>
      <c r="R40" s="797">
        <f>IFERROR(AVERAGE(F40:H40),"")</f>
        <v/>
      </c>
      <c r="S40" s="797">
        <f>IFERROR(AVERAGE(I40:J40),"")</f>
        <v/>
      </c>
      <c r="T40" s="797">
        <f>IFERROR(AVERAGE(K40:L40),"")</f>
        <v/>
      </c>
      <c r="V40" s="257" t="n"/>
      <c r="W40" s="797">
        <f>AVERAGE(Q40:T40)</f>
        <v/>
      </c>
      <c r="X40" s="257" t="n"/>
    </row>
    <row r="41" ht="17.45" customHeight="1">
      <c r="A41" s="257">
        <f>IF(ISNUMBER(C41),MONTH(C41),"")</f>
        <v/>
      </c>
      <c r="B41" s="257">
        <f>IF(ISNUMBER(C41),YEAR(C41),"")</f>
        <v/>
      </c>
      <c r="C41" s="791">
        <f>C40+1</f>
        <v/>
      </c>
      <c r="D41" s="792" t="n"/>
      <c r="E41" s="793" t="n">
        <v>0.0182</v>
      </c>
      <c r="F41" s="792" t="n"/>
      <c r="G41" s="794" t="n">
        <v>0.0281</v>
      </c>
      <c r="H41" s="793" t="n"/>
      <c r="I41" s="792" t="n"/>
      <c r="J41" s="793" t="n">
        <v>0.0311</v>
      </c>
      <c r="K41" s="795" t="n"/>
      <c r="L41" s="793" t="n">
        <v>0.0308</v>
      </c>
      <c r="M41" s="796">
        <f>AVERAGE(D12:E41)</f>
        <v/>
      </c>
      <c r="N41" s="796">
        <f>AVERAGE(F12:H41)</f>
        <v/>
      </c>
      <c r="O41" s="796">
        <f>AVERAGE(I12:J41)</f>
        <v/>
      </c>
      <c r="P41" s="796">
        <f>AVERAGE(K12:L41)</f>
        <v/>
      </c>
      <c r="Q41" s="797">
        <f>IFERROR(AVERAGE(D41:E41),"")</f>
        <v/>
      </c>
      <c r="R41" s="797">
        <f>IFERROR(AVERAGE(F41:H41),"")</f>
        <v/>
      </c>
      <c r="S41" s="797">
        <f>IFERROR(AVERAGE(I41:J41),"")</f>
        <v/>
      </c>
      <c r="T41" s="797">
        <f>IFERROR(AVERAGE(K41:L41),"")</f>
        <v/>
      </c>
      <c r="V41" s="257" t="n"/>
      <c r="W41" s="797">
        <f>AVERAGE(Q41:T41)</f>
        <v/>
      </c>
      <c r="X41" s="257" t="n"/>
    </row>
    <row r="42" ht="17.45" customHeight="1">
      <c r="A42" s="257">
        <f>IF(ISNUMBER(C42),MONTH(C42),"")</f>
        <v/>
      </c>
      <c r="B42" s="257">
        <f>IF(ISNUMBER(C42),YEAR(C42),"")</f>
        <v/>
      </c>
      <c r="C42" s="791">
        <f>C41+1</f>
        <v/>
      </c>
      <c r="D42" s="792" t="n">
        <v>0.0163</v>
      </c>
      <c r="E42" s="793" t="n"/>
      <c r="F42" s="792" t="n"/>
      <c r="G42" s="794" t="n"/>
      <c r="H42" s="793" t="n">
        <v>0.0368</v>
      </c>
      <c r="I42" s="792" t="n">
        <v>0.0336</v>
      </c>
      <c r="J42" s="793" t="n"/>
      <c r="K42" s="795" t="n">
        <v>0.0423</v>
      </c>
      <c r="L42" s="793" t="n"/>
      <c r="M42" s="796">
        <f>AVERAGE(D13:E42)</f>
        <v/>
      </c>
      <c r="N42" s="796">
        <f>AVERAGE(F13:H42)</f>
        <v/>
      </c>
      <c r="O42" s="796">
        <f>AVERAGE(I13:J42)</f>
        <v/>
      </c>
      <c r="P42" s="796">
        <f>AVERAGE(K13:L42)</f>
        <v/>
      </c>
      <c r="Q42" s="797">
        <f>IFERROR(AVERAGE(D42:E42),"")</f>
        <v/>
      </c>
      <c r="R42" s="797">
        <f>IFERROR(AVERAGE(F42:H42),"")</f>
        <v/>
      </c>
      <c r="S42" s="797">
        <f>IFERROR(AVERAGE(I42:J42),"")</f>
        <v/>
      </c>
      <c r="T42" s="797">
        <f>IFERROR(AVERAGE(K42:L42),"")</f>
        <v/>
      </c>
      <c r="V42" s="257" t="n"/>
      <c r="W42" s="797">
        <f>AVERAGE(Q42:T42)</f>
        <v/>
      </c>
      <c r="X42" s="257" t="n"/>
    </row>
    <row r="43" ht="17.45" customHeight="1">
      <c r="A43" s="257">
        <f>IF(ISNUMBER(C43),MONTH(C43),"")</f>
        <v/>
      </c>
      <c r="B43" s="257">
        <f>IF(ISNUMBER(C43),YEAR(C43),"")</f>
        <v/>
      </c>
      <c r="C43" s="791">
        <f>C42+1</f>
        <v/>
      </c>
      <c r="D43" s="792" t="n"/>
      <c r="E43" s="793" t="n">
        <v>0.0134</v>
      </c>
      <c r="F43" s="792" t="n"/>
      <c r="G43" s="794" t="n">
        <v>0.0241</v>
      </c>
      <c r="H43" s="793" t="n"/>
      <c r="I43" s="792" t="n"/>
      <c r="J43" s="793" t="n">
        <v>0.0234</v>
      </c>
      <c r="K43" s="795" t="n"/>
      <c r="L43" s="793" t="n">
        <v>0.037</v>
      </c>
      <c r="M43" s="796">
        <f>AVERAGE(D14:E43)</f>
        <v/>
      </c>
      <c r="N43" s="796">
        <f>AVERAGE(F14:H43)</f>
        <v/>
      </c>
      <c r="O43" s="796">
        <f>AVERAGE(I14:J43)</f>
        <v/>
      </c>
      <c r="P43" s="796">
        <f>AVERAGE(K14:L43)</f>
        <v/>
      </c>
      <c r="Q43" s="797">
        <f>IFERROR(AVERAGE(D43:E43),"")</f>
        <v/>
      </c>
      <c r="R43" s="797">
        <f>IFERROR(AVERAGE(F43:H43),"")</f>
        <v/>
      </c>
      <c r="S43" s="797">
        <f>IFERROR(AVERAGE(I43:J43),"")</f>
        <v/>
      </c>
      <c r="T43" s="797">
        <f>IFERROR(AVERAGE(K43:L43),"")</f>
        <v/>
      </c>
      <c r="V43" s="257" t="n"/>
      <c r="W43" s="797">
        <f>AVERAGE(Q43:T43)</f>
        <v/>
      </c>
      <c r="X43" s="257" t="n"/>
    </row>
    <row r="44" ht="17.45" customHeight="1">
      <c r="A44" s="257">
        <f>IF(ISNUMBER(C44),MONTH(C44),"")</f>
        <v/>
      </c>
      <c r="B44" s="257">
        <f>IF(ISNUMBER(C44),YEAR(C44),"")</f>
        <v/>
      </c>
      <c r="C44" s="802">
        <f>C43+1</f>
        <v/>
      </c>
      <c r="D44" s="803" t="n">
        <v>0.0186</v>
      </c>
      <c r="E44" s="804" t="n"/>
      <c r="F44" s="803" t="n">
        <v>0.0238</v>
      </c>
      <c r="G44" s="805" t="n"/>
      <c r="H44" s="804" t="n">
        <v>0.022</v>
      </c>
      <c r="I44" s="803" t="n">
        <v>0.0255</v>
      </c>
      <c r="J44" s="804" t="n"/>
      <c r="K44" s="806" t="n">
        <v>0.0319</v>
      </c>
      <c r="L44" s="804" t="n"/>
      <c r="M44" s="796">
        <f>AVERAGE(D15:E44)</f>
        <v/>
      </c>
      <c r="N44" s="796">
        <f>AVERAGE(F15:H44)</f>
        <v/>
      </c>
      <c r="O44" s="796">
        <f>AVERAGE(I15:J44)</f>
        <v/>
      </c>
      <c r="P44" s="796">
        <f>AVERAGE(K15:L44)</f>
        <v/>
      </c>
      <c r="Q44" s="797">
        <f>IFERROR(AVERAGE(D44:E44),"")</f>
        <v/>
      </c>
      <c r="R44" s="797">
        <f>IFERROR(AVERAGE(F44:H44),"")</f>
        <v/>
      </c>
      <c r="S44" s="797">
        <f>IFERROR(AVERAGE(I44:J44),"")</f>
        <v/>
      </c>
      <c r="T44" s="797">
        <f>IFERROR(AVERAGE(K44:L44),"")</f>
        <v/>
      </c>
      <c r="V44" s="257" t="n"/>
      <c r="W44" s="797">
        <f>AVERAGE(Q44:T44)</f>
        <v/>
      </c>
      <c r="X44" s="797">
        <f>AVERAGE(Q40:T44)</f>
        <v/>
      </c>
    </row>
    <row r="45" ht="17.45" customHeight="1">
      <c r="A45" s="257">
        <f>IF(ISNUMBER(C45),MONTH(C45),"")</f>
        <v/>
      </c>
      <c r="B45" s="257">
        <f>IF(ISNUMBER(C45),YEAR(C45),"")</f>
        <v/>
      </c>
      <c r="C45" s="808">
        <f>C44+1</f>
        <v/>
      </c>
      <c r="D45" s="809" t="n"/>
      <c r="E45" s="810" t="n">
        <v>0.00731</v>
      </c>
      <c r="F45" s="809" t="n"/>
      <c r="G45" s="811" t="n">
        <v>0.007849999999999999</v>
      </c>
      <c r="H45" s="810" t="n"/>
      <c r="I45" s="809" t="n"/>
      <c r="J45" s="810" t="n">
        <v>0.011</v>
      </c>
      <c r="K45" s="812" t="n"/>
      <c r="L45" s="810" t="n">
        <v>0.0165</v>
      </c>
      <c r="M45" s="796">
        <f>AVERAGE(D16:E45)</f>
        <v/>
      </c>
      <c r="N45" s="796">
        <f>AVERAGE(F16:H45)</f>
        <v/>
      </c>
      <c r="O45" s="796">
        <f>AVERAGE(I16:J45)</f>
        <v/>
      </c>
      <c r="P45" s="796">
        <f>AVERAGE(K16:L45)</f>
        <v/>
      </c>
      <c r="Q45" s="813">
        <f>IFERROR(AVERAGE(D45:E45),"")</f>
        <v/>
      </c>
      <c r="R45" s="813">
        <f>IFERROR(AVERAGE(F45:H45),"")</f>
        <v/>
      </c>
      <c r="S45" s="813">
        <f>IFERROR(AVERAGE(I45:J45),"")</f>
        <v/>
      </c>
      <c r="T45" s="813">
        <f>IFERROR(AVERAGE(K45:L45),"")</f>
        <v/>
      </c>
      <c r="U45" s="326" t="n"/>
      <c r="V45" s="813">
        <f>AVERAGE(Q45:T45)</f>
        <v/>
      </c>
      <c r="W45" s="445" t="n"/>
      <c r="X45" s="257" t="n"/>
    </row>
    <row r="46" ht="17.45" customHeight="1">
      <c r="A46" s="257">
        <f>IF(ISNUMBER(C46),MONTH(C46),"")</f>
        <v/>
      </c>
      <c r="B46" s="257">
        <f>IF(ISNUMBER(C46),YEAR(C46),"")</f>
        <v/>
      </c>
      <c r="C46" s="808">
        <f>C45+1</f>
        <v/>
      </c>
      <c r="D46" s="809" t="n">
        <v>0.0145</v>
      </c>
      <c r="E46" s="810" t="n"/>
      <c r="F46" s="809" t="n">
        <v>0.0134</v>
      </c>
      <c r="G46" s="811" t="n"/>
      <c r="H46" s="810" t="n"/>
      <c r="I46" s="809" t="n">
        <v>0.013</v>
      </c>
      <c r="J46" s="810" t="n"/>
      <c r="K46" s="812" t="n">
        <v>0.0275</v>
      </c>
      <c r="L46" s="810" t="n"/>
      <c r="M46" s="796">
        <f>AVERAGE(D17:E46)</f>
        <v/>
      </c>
      <c r="N46" s="796">
        <f>AVERAGE(F17:H46)</f>
        <v/>
      </c>
      <c r="O46" s="796">
        <f>AVERAGE(I17:J46)</f>
        <v/>
      </c>
      <c r="P46" s="796">
        <f>AVERAGE(K17:L46)</f>
        <v/>
      </c>
      <c r="Q46" s="813">
        <f>IFERROR(AVERAGE(D46:E46),"")</f>
        <v/>
      </c>
      <c r="R46" s="813">
        <f>IFERROR(AVERAGE(F46:H46),"")</f>
        <v/>
      </c>
      <c r="S46" s="813">
        <f>IFERROR(AVERAGE(I46:J46),"")</f>
        <v/>
      </c>
      <c r="T46" s="813">
        <f>IFERROR(AVERAGE(K46:L46),"")</f>
        <v/>
      </c>
      <c r="U46" s="326" t="n"/>
      <c r="V46" s="813">
        <f>AVERAGE(Q46:T46)</f>
        <v/>
      </c>
      <c r="W46" s="445" t="n"/>
      <c r="X46" s="797">
        <f>AVERAGE(Q45:T46)</f>
        <v/>
      </c>
    </row>
    <row r="47" ht="17.45" customHeight="1">
      <c r="A47" s="257">
        <f>IF(ISNUMBER(C47),MONTH(C47),"")</f>
        <v/>
      </c>
      <c r="B47" s="257">
        <f>IF(ISNUMBER(C47),YEAR(C47),"")</f>
        <v/>
      </c>
      <c r="C47" s="791">
        <f>C46+1</f>
        <v/>
      </c>
      <c r="D47" s="792" t="n"/>
      <c r="E47" s="793" t="n">
        <v>0.023</v>
      </c>
      <c r="F47" s="792" t="n"/>
      <c r="G47" s="794" t="n">
        <v>0.0177</v>
      </c>
      <c r="H47" s="793" t="n"/>
      <c r="I47" s="792" t="n"/>
      <c r="J47" s="793" t="n">
        <v>0.014</v>
      </c>
      <c r="K47" s="795" t="n"/>
      <c r="L47" s="793" t="n">
        <v>0.0421</v>
      </c>
      <c r="M47" s="796">
        <f>AVERAGE(D18:E47)</f>
        <v/>
      </c>
      <c r="N47" s="796">
        <f>AVERAGE(F18:H47)</f>
        <v/>
      </c>
      <c r="O47" s="796">
        <f>AVERAGE(I18:J47)</f>
        <v/>
      </c>
      <c r="P47" s="796">
        <f>AVERAGE(K18:L47)</f>
        <v/>
      </c>
      <c r="Q47" s="797">
        <f>IFERROR(AVERAGE(D47:E47),"")</f>
        <v/>
      </c>
      <c r="R47" s="797">
        <f>IFERROR(AVERAGE(F47:H47),"")</f>
        <v/>
      </c>
      <c r="S47" s="797">
        <f>IFERROR(AVERAGE(I47:J47),"")</f>
        <v/>
      </c>
      <c r="T47" s="797">
        <f>IFERROR(AVERAGE(K47:L47),"")</f>
        <v/>
      </c>
      <c r="V47" s="257" t="n"/>
      <c r="W47" s="797">
        <f>AVERAGE(Q47:T47)</f>
        <v/>
      </c>
      <c r="X47" s="257" t="n"/>
    </row>
    <row r="48" ht="17.45" customHeight="1">
      <c r="A48" s="257">
        <f>IF(ISNUMBER(C48),MONTH(C48),"")</f>
        <v/>
      </c>
      <c r="B48" s="257">
        <f>IF(ISNUMBER(C48),YEAR(C48),"")</f>
        <v/>
      </c>
      <c r="C48" s="791">
        <f>C47+1</f>
        <v/>
      </c>
      <c r="D48" s="792" t="n">
        <v>0.0126</v>
      </c>
      <c r="E48" s="793" t="n"/>
      <c r="F48" s="792" t="n"/>
      <c r="G48" s="794" t="n"/>
      <c r="H48" s="793" t="n">
        <v>0.0268</v>
      </c>
      <c r="I48" s="792" t="n">
        <v>0.0157</v>
      </c>
      <c r="J48" s="793" t="n"/>
      <c r="K48" s="795" t="n">
        <v>0.0558</v>
      </c>
      <c r="L48" s="793" t="n"/>
      <c r="M48" s="796">
        <f>AVERAGE(D19:E48)</f>
        <v/>
      </c>
      <c r="N48" s="796">
        <f>AVERAGE(F19:H48)</f>
        <v/>
      </c>
      <c r="O48" s="796">
        <f>AVERAGE(I19:J48)</f>
        <v/>
      </c>
      <c r="P48" s="796">
        <f>AVERAGE(K19:L48)</f>
        <v/>
      </c>
      <c r="Q48" s="797">
        <f>IFERROR(AVERAGE(D48:E48),"")</f>
        <v/>
      </c>
      <c r="R48" s="797">
        <f>IFERROR(AVERAGE(F48:H48),"")</f>
        <v/>
      </c>
      <c r="S48" s="797">
        <f>IFERROR(AVERAGE(I48:J48),"")</f>
        <v/>
      </c>
      <c r="T48" s="797">
        <f>IFERROR(AVERAGE(K48:L48),"")</f>
        <v/>
      </c>
      <c r="V48" s="257" t="n"/>
      <c r="W48" s="797">
        <f>AVERAGE(Q48:T48)</f>
        <v/>
      </c>
      <c r="X48" s="257" t="n"/>
    </row>
    <row r="49" ht="17.45" customHeight="1">
      <c r="A49" s="257">
        <f>IF(ISNUMBER(C49),MONTH(C49),"")</f>
        <v/>
      </c>
      <c r="B49" s="257">
        <f>IF(ISNUMBER(C49),YEAR(C49),"")</f>
        <v/>
      </c>
      <c r="C49" s="791">
        <f>C48+1</f>
        <v/>
      </c>
      <c r="D49" s="792" t="n"/>
      <c r="E49" s="793" t="n">
        <v>0.0223</v>
      </c>
      <c r="F49" s="792" t="n"/>
      <c r="G49" s="794" t="n">
        <v>0.0159</v>
      </c>
      <c r="H49" s="793" t="n"/>
      <c r="I49" s="792" t="n"/>
      <c r="J49" s="793" t="n">
        <v>0.0172</v>
      </c>
      <c r="K49" s="795" t="n"/>
      <c r="L49" s="793" t="n">
        <v>0.0464</v>
      </c>
      <c r="M49" s="796">
        <f>AVERAGE(D20:E49)</f>
        <v/>
      </c>
      <c r="N49" s="796">
        <f>AVERAGE(F20:H49)</f>
        <v/>
      </c>
      <c r="O49" s="796">
        <f>AVERAGE(I20:J49)</f>
        <v/>
      </c>
      <c r="P49" s="796">
        <f>AVERAGE(K20:L49)</f>
        <v/>
      </c>
      <c r="Q49" s="797">
        <f>IFERROR(AVERAGE(D49:E49),"")</f>
        <v/>
      </c>
      <c r="R49" s="797">
        <f>IFERROR(AVERAGE(F49:H49),"")</f>
        <v/>
      </c>
      <c r="S49" s="797">
        <f>IFERROR(AVERAGE(I49:J49),"")</f>
        <v/>
      </c>
      <c r="T49" s="797">
        <f>IFERROR(AVERAGE(K49:L49),"")</f>
        <v/>
      </c>
      <c r="V49" s="257" t="n"/>
      <c r="W49" s="797">
        <f>AVERAGE(Q49:T49)</f>
        <v/>
      </c>
      <c r="X49" s="257" t="n"/>
    </row>
    <row r="50" ht="17.45" customHeight="1">
      <c r="A50" s="257">
        <f>IF(ISNUMBER(C50),MONTH(C50),"")</f>
        <v/>
      </c>
      <c r="B50" s="257">
        <f>IF(ISNUMBER(C50),YEAR(C50),"")</f>
        <v/>
      </c>
      <c r="C50" s="802">
        <f>C49+1</f>
        <v/>
      </c>
      <c r="D50" s="803" t="n">
        <v>0.0151</v>
      </c>
      <c r="E50" s="804" t="n"/>
      <c r="F50" s="803" t="n">
        <v>0.0211</v>
      </c>
      <c r="G50" s="805" t="n"/>
      <c r="H50" s="804" t="n">
        <v>0.0213</v>
      </c>
      <c r="I50" s="803" t="n">
        <v>0.0185</v>
      </c>
      <c r="J50" s="804" t="n"/>
      <c r="K50" s="806" t="n">
        <v>0.0355</v>
      </c>
      <c r="L50" s="804" t="n"/>
      <c r="M50" s="796">
        <f>AVERAGE(D21:E50)</f>
        <v/>
      </c>
      <c r="N50" s="796">
        <f>AVERAGE(F21:H50)</f>
        <v/>
      </c>
      <c r="O50" s="796">
        <f>AVERAGE(I21:J50)</f>
        <v/>
      </c>
      <c r="P50" s="796">
        <f>AVERAGE(K21:L50)</f>
        <v/>
      </c>
      <c r="Q50" s="797">
        <f>IFERROR(AVERAGE(D50:E50),"")</f>
        <v/>
      </c>
      <c r="R50" s="797">
        <f>IFERROR(AVERAGE(F50:H50),"")</f>
        <v/>
      </c>
      <c r="S50" s="797">
        <f>IFERROR(AVERAGE(I50:J50),"")</f>
        <v/>
      </c>
      <c r="T50" s="797">
        <f>IFERROR(AVERAGE(K50:L50),"")</f>
        <v/>
      </c>
      <c r="V50" s="257" t="n"/>
      <c r="W50" s="797">
        <f>AVERAGE(Q50:T50)</f>
        <v/>
      </c>
      <c r="X50" s="257" t="n"/>
    </row>
    <row r="51" ht="17.45" customHeight="1">
      <c r="A51" s="257">
        <f>IF(ISNUMBER(C51),MONTH(C51),"")</f>
        <v/>
      </c>
      <c r="B51" s="257">
        <f>IF(ISNUMBER(C51),YEAR(C51),"")</f>
        <v/>
      </c>
      <c r="C51" s="791">
        <f>C50+1</f>
        <v/>
      </c>
      <c r="D51" s="792" t="n"/>
      <c r="E51" s="793" t="n">
        <v>0.037</v>
      </c>
      <c r="F51" s="792" t="n"/>
      <c r="G51" s="794" t="n">
        <v>0.0497</v>
      </c>
      <c r="H51" s="793" t="n"/>
      <c r="I51" s="792" t="n"/>
      <c r="J51" s="793" t="n">
        <v>0.0339</v>
      </c>
      <c r="K51" s="795" t="n"/>
      <c r="L51" s="793" t="n">
        <v>0.0488</v>
      </c>
      <c r="M51" s="796">
        <f>AVERAGE(D22:E51)</f>
        <v/>
      </c>
      <c r="N51" s="796">
        <f>AVERAGE(F22:H51)</f>
        <v/>
      </c>
      <c r="O51" s="796">
        <f>AVERAGE(I22:J51)</f>
        <v/>
      </c>
      <c r="P51" s="796">
        <f>AVERAGE(K22:L51)</f>
        <v/>
      </c>
      <c r="Q51" s="797">
        <f>IFERROR(AVERAGE(D51:E51),"")</f>
        <v/>
      </c>
      <c r="R51" s="797">
        <f>IFERROR(AVERAGE(F51:H51),"")</f>
        <v/>
      </c>
      <c r="S51" s="797">
        <f>IFERROR(AVERAGE(I51:J51),"")</f>
        <v/>
      </c>
      <c r="T51" s="797">
        <f>IFERROR(AVERAGE(K51:L51),"")</f>
        <v/>
      </c>
      <c r="V51" s="257" t="n"/>
      <c r="W51" s="797">
        <f>AVERAGE(Q51:T51)</f>
        <v/>
      </c>
      <c r="X51" s="797">
        <f>AVERAGE(Q47:T51)</f>
        <v/>
      </c>
    </row>
    <row r="52" ht="17.45" customHeight="1">
      <c r="A52" s="257">
        <f>IF(ISNUMBER(C52),MONTH(C52),"")</f>
        <v/>
      </c>
      <c r="B52" s="257">
        <f>IF(ISNUMBER(C52),YEAR(C52),"")</f>
        <v/>
      </c>
      <c r="C52" s="808">
        <f>C51+1</f>
        <v/>
      </c>
      <c r="D52" s="809" t="n">
        <v>0.0169</v>
      </c>
      <c r="E52" s="810" t="n"/>
      <c r="F52" s="809" t="n">
        <v>0.0395</v>
      </c>
      <c r="G52" s="811" t="n"/>
      <c r="H52" s="810" t="n"/>
      <c r="I52" s="809" t="n">
        <v>0.0242</v>
      </c>
      <c r="J52" s="810" t="n"/>
      <c r="K52" s="812" t="n">
        <v>0.0618</v>
      </c>
      <c r="L52" s="810" t="n"/>
      <c r="M52" s="796">
        <f>AVERAGE(D23:E52)</f>
        <v/>
      </c>
      <c r="N52" s="796">
        <f>AVERAGE(F23:H52)</f>
        <v/>
      </c>
      <c r="O52" s="796">
        <f>AVERAGE(I23:J52)</f>
        <v/>
      </c>
      <c r="P52" s="796">
        <f>AVERAGE(K23:L52)</f>
        <v/>
      </c>
      <c r="Q52" s="813">
        <f>IFERROR(AVERAGE(D52:E52),"")</f>
        <v/>
      </c>
      <c r="R52" s="813">
        <f>IFERROR(AVERAGE(F52:H52),"")</f>
        <v/>
      </c>
      <c r="S52" s="813">
        <f>IFERROR(AVERAGE(I52:J52),"")</f>
        <v/>
      </c>
      <c r="T52" s="813">
        <f>IFERROR(AVERAGE(K52:L52),"")</f>
        <v/>
      </c>
      <c r="U52" s="326" t="n"/>
      <c r="V52" s="813">
        <f>AVERAGE(Q52:T52)</f>
        <v/>
      </c>
      <c r="W52" s="445" t="n"/>
      <c r="X52" s="257" t="n"/>
    </row>
    <row r="53" ht="17.45" customHeight="1">
      <c r="A53" s="257">
        <f>IF(ISNUMBER(C53),MONTH(C53),"")</f>
        <v/>
      </c>
      <c r="B53" s="257">
        <f>IF(ISNUMBER(C53),YEAR(C53),"")</f>
        <v/>
      </c>
      <c r="C53" s="808">
        <f>C52+1</f>
        <v/>
      </c>
      <c r="D53" s="809" t="n"/>
      <c r="E53" s="810" t="n">
        <v>0.0231</v>
      </c>
      <c r="F53" s="809" t="n"/>
      <c r="G53" s="811" t="n">
        <v>0.0145</v>
      </c>
      <c r="H53" s="810" t="n"/>
      <c r="I53" s="809" t="n"/>
      <c r="J53" s="810" t="n">
        <v>0.00963</v>
      </c>
      <c r="K53" s="812" t="n"/>
      <c r="L53" s="810" t="n">
        <v>0.0307</v>
      </c>
      <c r="M53" s="796">
        <f>AVERAGE(D24:E53)</f>
        <v/>
      </c>
      <c r="N53" s="796">
        <f>AVERAGE(F24:H53)</f>
        <v/>
      </c>
      <c r="O53" s="796">
        <f>AVERAGE(I24:J53)</f>
        <v/>
      </c>
      <c r="P53" s="796">
        <f>AVERAGE(K24:L53)</f>
        <v/>
      </c>
      <c r="Q53" s="813">
        <f>IFERROR(AVERAGE(D53:E53),"")</f>
        <v/>
      </c>
      <c r="R53" s="813">
        <f>IFERROR(AVERAGE(F53:H53),"")</f>
        <v/>
      </c>
      <c r="S53" s="813">
        <f>IFERROR(AVERAGE(I53:J53),"")</f>
        <v/>
      </c>
      <c r="T53" s="813">
        <f>IFERROR(AVERAGE(K53:L53),"")</f>
        <v/>
      </c>
      <c r="U53" s="326" t="n"/>
      <c r="V53" s="813">
        <f>AVERAGE(Q53:T53)</f>
        <v/>
      </c>
      <c r="W53" s="445" t="n"/>
      <c r="X53" s="797">
        <f>AVERAGE(Q52:T53)</f>
        <v/>
      </c>
    </row>
    <row r="54" ht="17.45" customHeight="1">
      <c r="A54" s="257">
        <f>IF(ISNUMBER(C54),MONTH(C54),"")</f>
        <v/>
      </c>
      <c r="B54" s="257">
        <f>IF(ISNUMBER(C54),YEAR(C54),"")</f>
        <v/>
      </c>
      <c r="C54" s="791">
        <f>C53+1</f>
        <v/>
      </c>
      <c r="D54" s="792" t="n">
        <v>0.0107</v>
      </c>
      <c r="E54" s="793" t="n"/>
      <c r="F54" s="792" t="n"/>
      <c r="G54" s="794" t="n"/>
      <c r="H54" s="793" t="n">
        <v>0.0124</v>
      </c>
      <c r="I54" s="792" t="n">
        <v>0.00643</v>
      </c>
      <c r="J54" s="793" t="n"/>
      <c r="K54" s="795" t="n">
        <v>0.0227</v>
      </c>
      <c r="L54" s="793" t="n"/>
      <c r="M54" s="796">
        <f>AVERAGE(D25:E54)</f>
        <v/>
      </c>
      <c r="N54" s="796">
        <f>AVERAGE(F25:H54)</f>
        <v/>
      </c>
      <c r="O54" s="796">
        <f>AVERAGE(I25:J54)</f>
        <v/>
      </c>
      <c r="P54" s="796">
        <f>AVERAGE(K25:L54)</f>
        <v/>
      </c>
      <c r="Q54" s="797">
        <f>IFERROR(AVERAGE(D54:E54),"")</f>
        <v/>
      </c>
      <c r="R54" s="797">
        <f>IFERROR(AVERAGE(F54:H54),"")</f>
        <v/>
      </c>
      <c r="S54" s="797">
        <f>IFERROR(AVERAGE(I54:J54),"")</f>
        <v/>
      </c>
      <c r="T54" s="797">
        <f>IFERROR(AVERAGE(K54:L54),"")</f>
        <v/>
      </c>
      <c r="V54" s="257" t="n"/>
      <c r="W54" s="797">
        <f>AVERAGE(Q54:T54)</f>
        <v/>
      </c>
      <c r="X54" s="257" t="n"/>
    </row>
    <row r="55" ht="17.45" customHeight="1">
      <c r="A55" s="257">
        <f>IF(ISNUMBER(C55),MONTH(C55),"")</f>
        <v/>
      </c>
      <c r="B55" s="257">
        <f>IF(ISNUMBER(C55),YEAR(C55),"")</f>
        <v/>
      </c>
      <c r="C55" s="791">
        <f>C54+1</f>
        <v/>
      </c>
      <c r="D55" s="792" t="n"/>
      <c r="E55" s="793" t="n">
        <v>0.0154</v>
      </c>
      <c r="F55" s="792" t="n"/>
      <c r="G55" s="794" t="n">
        <v>0.0203</v>
      </c>
      <c r="H55" s="793" t="n"/>
      <c r="I55" s="792" t="n"/>
      <c r="J55" s="793" t="n">
        <v>0.0153</v>
      </c>
      <c r="K55" s="795" t="n"/>
      <c r="L55" s="793" t="n">
        <v>0.0349</v>
      </c>
      <c r="M55" s="796">
        <f>AVERAGE(D26:E55)</f>
        <v/>
      </c>
      <c r="N55" s="796">
        <f>AVERAGE(F26:H55)</f>
        <v/>
      </c>
      <c r="O55" s="796">
        <f>AVERAGE(I26:J55)</f>
        <v/>
      </c>
      <c r="P55" s="796">
        <f>AVERAGE(K26:L55)</f>
        <v/>
      </c>
      <c r="Q55" s="797">
        <f>IFERROR(AVERAGE(D55:E55),"")</f>
        <v/>
      </c>
      <c r="R55" s="797">
        <f>IFERROR(AVERAGE(F55:H55),"")</f>
        <v/>
      </c>
      <c r="S55" s="797">
        <f>IFERROR(AVERAGE(I55:J55),"")</f>
        <v/>
      </c>
      <c r="T55" s="797">
        <f>IFERROR(AVERAGE(K55:L55),"")</f>
        <v/>
      </c>
      <c r="V55" s="257" t="n"/>
      <c r="W55" s="797">
        <f>AVERAGE(Q55:T55)</f>
        <v/>
      </c>
      <c r="X55" s="257" t="n"/>
    </row>
    <row r="56" ht="17.45" customHeight="1">
      <c r="A56" s="257">
        <f>IF(ISNUMBER(C56),MONTH(C56),"")</f>
        <v/>
      </c>
      <c r="B56" s="257">
        <f>IF(ISNUMBER(C56),YEAR(C56),"")</f>
        <v/>
      </c>
      <c r="C56" s="802">
        <f>C55+1</f>
        <v/>
      </c>
      <c r="D56" s="803" t="n">
        <v>0.074</v>
      </c>
      <c r="E56" s="804" t="n"/>
      <c r="F56" s="803" t="n">
        <v>0.022</v>
      </c>
      <c r="G56" s="805" t="n"/>
      <c r="H56" s="804" t="n">
        <v>0.0193</v>
      </c>
      <c r="I56" s="803" t="n">
        <v>0.0151</v>
      </c>
      <c r="J56" s="804" t="n"/>
      <c r="K56" s="806" t="n">
        <v>0.0319</v>
      </c>
      <c r="L56" s="804" t="n"/>
      <c r="M56" s="796">
        <f>AVERAGE(D27:E56)</f>
        <v/>
      </c>
      <c r="N56" s="796">
        <f>AVERAGE(F27:H56)</f>
        <v/>
      </c>
      <c r="O56" s="796">
        <f>AVERAGE(I27:J56)</f>
        <v/>
      </c>
      <c r="P56" s="796">
        <f>AVERAGE(K27:L56)</f>
        <v/>
      </c>
      <c r="Q56" s="797">
        <f>IFERROR(AVERAGE(D56:E56),"")</f>
        <v/>
      </c>
      <c r="R56" s="797">
        <f>IFERROR(AVERAGE(F56:H56),"")</f>
        <v/>
      </c>
      <c r="S56" s="797">
        <f>IFERROR(AVERAGE(I56:J56),"")</f>
        <v/>
      </c>
      <c r="T56" s="797">
        <f>IFERROR(AVERAGE(K56:L56),"")</f>
        <v/>
      </c>
      <c r="V56" s="257" t="n"/>
      <c r="W56" s="797">
        <f>AVERAGE(Q56:T56)</f>
        <v/>
      </c>
      <c r="X56" s="257" t="n"/>
    </row>
    <row r="57" ht="17.45" customHeight="1">
      <c r="A57" s="257">
        <f>IF(ISNUMBER(C57),MONTH(C57),"")</f>
        <v/>
      </c>
      <c r="B57" s="257">
        <f>IF(ISNUMBER(C57),YEAR(C57),"")</f>
        <v/>
      </c>
      <c r="C57" s="791">
        <f>C56+1</f>
        <v/>
      </c>
      <c r="D57" s="792" t="n"/>
      <c r="E57" s="793" t="n">
        <v>0.0319</v>
      </c>
      <c r="F57" s="792" t="n"/>
      <c r="G57" s="794" t="n">
        <v>0.0205</v>
      </c>
      <c r="H57" s="793" t="n"/>
      <c r="I57" s="792" t="n"/>
      <c r="J57" s="793" t="n">
        <v>0.0143</v>
      </c>
      <c r="K57" s="795" t="n"/>
      <c r="L57" s="793" t="n">
        <v>0.0339</v>
      </c>
      <c r="M57" s="796">
        <f>AVERAGE(D28:E57)</f>
        <v/>
      </c>
      <c r="N57" s="796">
        <f>AVERAGE(F28:H57)</f>
        <v/>
      </c>
      <c r="O57" s="796">
        <f>AVERAGE(I28:J57)</f>
        <v/>
      </c>
      <c r="P57" s="796">
        <f>AVERAGE(K28:L57)</f>
        <v/>
      </c>
      <c r="Q57" s="797">
        <f>IFERROR(AVERAGE(D57:E57),"")</f>
        <v/>
      </c>
      <c r="R57" s="797">
        <f>IFERROR(AVERAGE(F57:H57),"")</f>
        <v/>
      </c>
      <c r="S57" s="797">
        <f>IFERROR(AVERAGE(I57:J57),"")</f>
        <v/>
      </c>
      <c r="T57" s="797">
        <f>IFERROR(AVERAGE(K57:L57),"")</f>
        <v/>
      </c>
      <c r="V57" s="257" t="n"/>
      <c r="W57" s="797">
        <f>AVERAGE(Q57:T57)</f>
        <v/>
      </c>
      <c r="X57" s="257" t="n"/>
    </row>
    <row r="58" ht="17.45" customHeight="1">
      <c r="A58" s="257">
        <f>IF(ISNUMBER(C58),MONTH(C58),"")</f>
        <v/>
      </c>
      <c r="B58" s="257">
        <f>IF(ISNUMBER(C58),YEAR(C58),"")</f>
        <v/>
      </c>
      <c r="C58" s="791">
        <f>C57+1</f>
        <v/>
      </c>
      <c r="D58" s="792" t="n">
        <v>0.0189</v>
      </c>
      <c r="E58" s="793" t="n"/>
      <c r="F58" s="792" t="n">
        <v>0.0298</v>
      </c>
      <c r="G58" s="794" t="n"/>
      <c r="H58" s="793" t="n"/>
      <c r="I58" s="792" t="n">
        <v>0.021</v>
      </c>
      <c r="J58" s="793" t="n"/>
      <c r="K58" s="795" t="n">
        <v>0.0314</v>
      </c>
      <c r="L58" s="793" t="n"/>
      <c r="M58" s="796">
        <f>AVERAGE(D29:E58)</f>
        <v/>
      </c>
      <c r="N58" s="796">
        <f>AVERAGE(F29:H58)</f>
        <v/>
      </c>
      <c r="O58" s="796">
        <f>AVERAGE(I29:J58)</f>
        <v/>
      </c>
      <c r="P58" s="796">
        <f>AVERAGE(K29:L58)</f>
        <v/>
      </c>
      <c r="Q58" s="797">
        <f>IFERROR(AVERAGE(D58:E58),"")</f>
        <v/>
      </c>
      <c r="R58" s="797">
        <f>IFERROR(AVERAGE(F58:H58),"")</f>
        <v/>
      </c>
      <c r="S58" s="797">
        <f>IFERROR(AVERAGE(I58:J58),"")</f>
        <v/>
      </c>
      <c r="T58" s="797">
        <f>IFERROR(AVERAGE(K58:L58),"")</f>
        <v/>
      </c>
      <c r="V58" s="257" t="n"/>
      <c r="W58" s="797">
        <f>AVERAGE(Q58:T58)</f>
        <v/>
      </c>
      <c r="X58" s="797">
        <f>AVERAGE(Q54:T58)</f>
        <v/>
      </c>
    </row>
    <row r="59" ht="17.45" customHeight="1">
      <c r="A59" s="257">
        <f>IF(ISNUMBER(C59),MONTH(C59),"")</f>
        <v/>
      </c>
      <c r="B59" s="257">
        <f>IF(ISNUMBER(C59),YEAR(C59),"")</f>
        <v/>
      </c>
      <c r="C59" s="808">
        <f>C58+1</f>
        <v/>
      </c>
      <c r="D59" s="809" t="n"/>
      <c r="E59" s="810" t="n">
        <v>0.0105</v>
      </c>
      <c r="F59" s="809" t="n"/>
      <c r="G59" s="811" t="n">
        <v>0.0091</v>
      </c>
      <c r="H59" s="810" t="n"/>
      <c r="I59" s="809" t="n"/>
      <c r="J59" s="810" t="n">
        <v>0.0097</v>
      </c>
      <c r="K59" s="812" t="n"/>
      <c r="L59" s="810" t="n">
        <v>0.0335</v>
      </c>
      <c r="M59" s="796">
        <f>AVERAGE(D30:E59)</f>
        <v/>
      </c>
      <c r="N59" s="796">
        <f>AVERAGE(F30:H59)</f>
        <v/>
      </c>
      <c r="O59" s="796">
        <f>AVERAGE(I30:J59)</f>
        <v/>
      </c>
      <c r="P59" s="796">
        <f>AVERAGE(K30:L59)</f>
        <v/>
      </c>
      <c r="Q59" s="813">
        <f>IFERROR(AVERAGE(D59:E59),"")</f>
        <v/>
      </c>
      <c r="R59" s="813">
        <f>IFERROR(AVERAGE(F59:H59),"")</f>
        <v/>
      </c>
      <c r="S59" s="813">
        <f>IFERROR(AVERAGE(I59:J59),"")</f>
        <v/>
      </c>
      <c r="T59" s="813">
        <f>IFERROR(AVERAGE(K59:L59),"")</f>
        <v/>
      </c>
      <c r="U59" s="326" t="n"/>
      <c r="V59" s="813">
        <f>AVERAGE(Q59:T59)</f>
        <v/>
      </c>
      <c r="W59" s="445" t="n"/>
      <c r="X59" s="257" t="n"/>
    </row>
    <row r="60" ht="17.45" customHeight="1">
      <c r="A60" s="257">
        <f>IF(ISNUMBER(C60),MONTH(C60),"")</f>
        <v/>
      </c>
      <c r="B60" s="257">
        <f>IF(ISNUMBER(C60),YEAR(C60),"")</f>
        <v/>
      </c>
      <c r="C60" s="808">
        <f>C59+1</f>
        <v/>
      </c>
      <c r="D60" s="809" t="n">
        <v>0.0112</v>
      </c>
      <c r="E60" s="810" t="n"/>
      <c r="F60" s="809" t="n"/>
      <c r="G60" s="811" t="n"/>
      <c r="H60" s="810" t="n">
        <v>0.0097</v>
      </c>
      <c r="I60" s="809" t="n">
        <v>0.0101</v>
      </c>
      <c r="J60" s="810" t="n"/>
      <c r="K60" s="812" t="n">
        <v>0.0182</v>
      </c>
      <c r="L60" s="810" t="n"/>
      <c r="M60" s="796">
        <f>AVERAGE(D31:E60)</f>
        <v/>
      </c>
      <c r="N60" s="796">
        <f>AVERAGE(F31:H60)</f>
        <v/>
      </c>
      <c r="O60" s="796">
        <f>AVERAGE(I31:J60)</f>
        <v/>
      </c>
      <c r="P60" s="796">
        <f>AVERAGE(K31:L60)</f>
        <v/>
      </c>
      <c r="Q60" s="813">
        <f>IFERROR(AVERAGE(D60:E60),"")</f>
        <v/>
      </c>
      <c r="R60" s="813">
        <f>IFERROR(AVERAGE(F60:H60),"")</f>
        <v/>
      </c>
      <c r="S60" s="813">
        <f>IFERROR(AVERAGE(I60:J60),"")</f>
        <v/>
      </c>
      <c r="T60" s="813">
        <f>IFERROR(AVERAGE(K60:L60),"")</f>
        <v/>
      </c>
      <c r="U60" s="326" t="n"/>
      <c r="V60" s="813">
        <f>AVERAGE(Q60:T60)</f>
        <v/>
      </c>
      <c r="W60" s="445" t="n"/>
      <c r="X60" s="797">
        <f>AVERAGE(Q59:T60)</f>
        <v/>
      </c>
    </row>
    <row r="61" ht="17.45" customHeight="1">
      <c r="A61" s="257">
        <f>IF(ISNUMBER(C61),MONTH(C61),"")</f>
        <v/>
      </c>
      <c r="B61" s="257">
        <f>IF(ISNUMBER(C61),YEAR(C61),"")</f>
        <v/>
      </c>
      <c r="C61" s="791">
        <f>C60+1</f>
        <v/>
      </c>
      <c r="D61" s="792" t="n"/>
      <c r="E61" s="793" t="n">
        <v>0.0252</v>
      </c>
      <c r="F61" s="792" t="n"/>
      <c r="G61" s="794" t="n">
        <v>0.0149</v>
      </c>
      <c r="H61" s="793" t="n"/>
      <c r="I61" s="792" t="n"/>
      <c r="J61" s="793" t="n">
        <v>0.0132</v>
      </c>
      <c r="K61" s="795" t="n"/>
      <c r="L61" s="793" t="n">
        <v>0.0326</v>
      </c>
      <c r="M61" s="796">
        <f>AVERAGE(D32:E61)</f>
        <v/>
      </c>
      <c r="N61" s="796">
        <f>AVERAGE(F32:H61)</f>
        <v/>
      </c>
      <c r="O61" s="796">
        <f>AVERAGE(I32:J61)</f>
        <v/>
      </c>
      <c r="P61" s="796">
        <f>AVERAGE(K32:L61)</f>
        <v/>
      </c>
      <c r="Q61" s="797">
        <f>IFERROR(AVERAGE(D61:E61),"")</f>
        <v/>
      </c>
      <c r="R61" s="797">
        <f>IFERROR(AVERAGE(F61:H61),"")</f>
        <v/>
      </c>
      <c r="S61" s="797">
        <f>IFERROR(AVERAGE(I61:J61),"")</f>
        <v/>
      </c>
      <c r="T61" s="797">
        <f>IFERROR(AVERAGE(K61:L61),"")</f>
        <v/>
      </c>
      <c r="V61" s="257" t="n"/>
      <c r="W61" s="797">
        <f>AVERAGE(Q61:T61)</f>
        <v/>
      </c>
      <c r="X61" s="257" t="n"/>
    </row>
    <row r="62" ht="17.45" customHeight="1">
      <c r="A62" s="257">
        <f>IF(ISNUMBER(C62),MONTH(C62),"")</f>
        <v/>
      </c>
      <c r="B62" s="257">
        <f>IF(ISNUMBER(C62),YEAR(C62),"")</f>
        <v/>
      </c>
      <c r="C62" s="802">
        <f>C61+1</f>
        <v/>
      </c>
      <c r="D62" s="803" t="n">
        <v>0.0168</v>
      </c>
      <c r="E62" s="804" t="n"/>
      <c r="F62" s="803" t="n">
        <v>0.0134</v>
      </c>
      <c r="G62" s="805" t="n"/>
      <c r="H62" s="804" t="n">
        <v>0.0132</v>
      </c>
      <c r="I62" s="803" t="n">
        <v>0.0182</v>
      </c>
      <c r="J62" s="804" t="n"/>
      <c r="K62" s="806" t="n">
        <v>0.0213</v>
      </c>
      <c r="L62" s="804" t="n"/>
      <c r="M62" s="796">
        <f>AVERAGE(D33:E62)</f>
        <v/>
      </c>
      <c r="N62" s="796">
        <f>AVERAGE(F33:H62)</f>
        <v/>
      </c>
      <c r="O62" s="796">
        <f>AVERAGE(I33:J62)</f>
        <v/>
      </c>
      <c r="P62" s="796">
        <f>AVERAGE(K33:L62)</f>
        <v/>
      </c>
      <c r="Q62" s="797">
        <f>IFERROR(AVERAGE(D62:E62),"")</f>
        <v/>
      </c>
      <c r="R62" s="797">
        <f>IFERROR(AVERAGE(F62:H62),"")</f>
        <v/>
      </c>
      <c r="S62" s="797">
        <f>IFERROR(AVERAGE(I62:J62),"")</f>
        <v/>
      </c>
      <c r="T62" s="797">
        <f>IFERROR(AVERAGE(K62:L62),"")</f>
        <v/>
      </c>
      <c r="V62" s="257" t="n"/>
      <c r="W62" s="797">
        <f>AVERAGE(Q62:T62)</f>
        <v/>
      </c>
      <c r="X62" s="257" t="n"/>
    </row>
    <row r="63" ht="17.45" customHeight="1">
      <c r="A63" s="257">
        <f>IF(ISNUMBER(C63),MONTH(C63),"")</f>
        <v/>
      </c>
      <c r="B63" s="257">
        <f>IF(ISNUMBER(C63),YEAR(C63),"")</f>
        <v/>
      </c>
      <c r="C63" s="791">
        <f>C62+1</f>
        <v/>
      </c>
      <c r="D63" s="792" t="n"/>
      <c r="E63" s="793" t="n">
        <v>0.0162</v>
      </c>
      <c r="F63" s="792" t="n"/>
      <c r="G63" s="794" t="n">
        <v>0.0123</v>
      </c>
      <c r="H63" s="793" t="n"/>
      <c r="I63" s="792" t="n"/>
      <c r="J63" s="793" t="n">
        <v>0.0171</v>
      </c>
      <c r="K63" s="795" t="n"/>
      <c r="L63" s="793" t="n">
        <v>0.0286</v>
      </c>
      <c r="M63" s="796">
        <f>AVERAGE(D34:E63)</f>
        <v/>
      </c>
      <c r="N63" s="796">
        <f>AVERAGE(F34:H63)</f>
        <v/>
      </c>
      <c r="O63" s="796">
        <f>AVERAGE(I34:J63)</f>
        <v/>
      </c>
      <c r="P63" s="796">
        <f>AVERAGE(K34:L63)</f>
        <v/>
      </c>
      <c r="Q63" s="797">
        <f>IFERROR(AVERAGE(D63:E63),"")</f>
        <v/>
      </c>
      <c r="R63" s="797">
        <f>IFERROR(AVERAGE(F63:H63),"")</f>
        <v/>
      </c>
      <c r="S63" s="797">
        <f>IFERROR(AVERAGE(I63:J63),"")</f>
        <v/>
      </c>
      <c r="T63" s="797">
        <f>IFERROR(AVERAGE(K63:L63),"")</f>
        <v/>
      </c>
      <c r="V63" s="257" t="n"/>
      <c r="W63" s="797">
        <f>AVERAGE(Q63:T63)</f>
        <v/>
      </c>
      <c r="X63" s="257" t="n"/>
    </row>
    <row r="64" ht="17.45" customHeight="1">
      <c r="A64" s="257">
        <f>IF(ISNUMBER(C64),MONTH(C64),"")</f>
        <v/>
      </c>
      <c r="B64" s="257">
        <f>IF(ISNUMBER(C64),YEAR(C64),"")</f>
        <v/>
      </c>
      <c r="C64" s="791">
        <f>C63+1</f>
        <v/>
      </c>
      <c r="D64" s="792" t="n">
        <v>0.0191</v>
      </c>
      <c r="E64" s="793" t="n"/>
      <c r="F64" s="792" t="n">
        <v>0.0144</v>
      </c>
      <c r="G64" s="794" t="n"/>
      <c r="H64" s="793" t="n"/>
      <c r="I64" s="792" t="n">
        <v>0.0164</v>
      </c>
      <c r="J64" s="793" t="n"/>
      <c r="K64" s="795" t="n">
        <v>0.0218</v>
      </c>
      <c r="L64" s="793" t="n"/>
      <c r="M64" s="796">
        <f>AVERAGE(D35:E64)</f>
        <v/>
      </c>
      <c r="N64" s="796">
        <f>AVERAGE(F35:H64)</f>
        <v/>
      </c>
      <c r="O64" s="796">
        <f>AVERAGE(I35:J64)</f>
        <v/>
      </c>
      <c r="P64" s="796">
        <f>AVERAGE(K35:L64)</f>
        <v/>
      </c>
      <c r="Q64" s="797">
        <f>IFERROR(AVERAGE(D64:E64),"")</f>
        <v/>
      </c>
      <c r="R64" s="797">
        <f>IFERROR(AVERAGE(F64:H64),"")</f>
        <v/>
      </c>
      <c r="S64" s="797">
        <f>IFERROR(AVERAGE(I64:J64),"")</f>
        <v/>
      </c>
      <c r="T64" s="797">
        <f>IFERROR(AVERAGE(K64:L64),"")</f>
        <v/>
      </c>
      <c r="V64" s="257" t="n"/>
      <c r="W64" s="797">
        <f>AVERAGE(Q64:T64)</f>
        <v/>
      </c>
      <c r="X64" s="257" t="n"/>
    </row>
    <row r="65" ht="17.45" customHeight="1">
      <c r="A65" s="257">
        <f>IF(ISNUMBER(C65),MONTH(C65),"")</f>
        <v/>
      </c>
      <c r="B65" s="257">
        <f>IF(ISNUMBER(C65),YEAR(C65),"")</f>
        <v/>
      </c>
      <c r="C65" s="791">
        <f>C64+1</f>
        <v/>
      </c>
      <c r="D65" s="792" t="n"/>
      <c r="E65" s="793" t="n">
        <v>0.0061</v>
      </c>
      <c r="F65" s="792" t="n"/>
      <c r="G65" s="794" t="n">
        <v>0.0049</v>
      </c>
      <c r="H65" s="793" t="n"/>
      <c r="I65" s="792" t="n"/>
      <c r="J65" s="793" t="n">
        <v>0.0068</v>
      </c>
      <c r="K65" s="795" t="n"/>
      <c r="L65" s="793" t="n">
        <v>0.0142</v>
      </c>
      <c r="M65" s="796">
        <f>AVERAGE(D36:E65)</f>
        <v/>
      </c>
      <c r="N65" s="796">
        <f>AVERAGE(F36:H65)</f>
        <v/>
      </c>
      <c r="O65" s="796">
        <f>AVERAGE(I36:J65)</f>
        <v/>
      </c>
      <c r="P65" s="796">
        <f>AVERAGE(K36:L65)</f>
        <v/>
      </c>
      <c r="Q65" s="797">
        <f>IFERROR(AVERAGE(D65:E65),"")</f>
        <v/>
      </c>
      <c r="R65" s="797">
        <f>IFERROR(AVERAGE(F65:H65),"")</f>
        <v/>
      </c>
      <c r="S65" s="797">
        <f>IFERROR(AVERAGE(I65:J65),"")</f>
        <v/>
      </c>
      <c r="T65" s="797">
        <f>IFERROR(AVERAGE(K65:L65),"")</f>
        <v/>
      </c>
      <c r="V65" s="257" t="n"/>
      <c r="W65" s="797">
        <f>AVERAGE(Q65:T65)</f>
        <v/>
      </c>
      <c r="X65" s="797">
        <f>AVERAGE(Q61:T65)</f>
        <v/>
      </c>
    </row>
    <row r="66" ht="17.45" customHeight="1">
      <c r="A66" s="257">
        <f>IF(ISNUMBER(C66),MONTH(C66),"")</f>
        <v/>
      </c>
      <c r="B66" s="257">
        <f>IF(ISNUMBER(C66),YEAR(C66),"")</f>
        <v/>
      </c>
      <c r="C66" s="808">
        <f>C65+1</f>
        <v/>
      </c>
      <c r="D66" s="809" t="n">
        <v>0.0095</v>
      </c>
      <c r="E66" s="810" t="n"/>
      <c r="F66" s="809" t="n"/>
      <c r="G66" s="811" t="n"/>
      <c r="H66" s="810" t="n">
        <v>0.0145</v>
      </c>
      <c r="I66" s="809" t="n">
        <v>0.0033</v>
      </c>
      <c r="J66" s="810" t="n"/>
      <c r="K66" s="812" t="n">
        <v>0.0149</v>
      </c>
      <c r="L66" s="810" t="n"/>
      <c r="M66" s="796">
        <f>AVERAGE(D37:E66)</f>
        <v/>
      </c>
      <c r="N66" s="796">
        <f>AVERAGE(F37:H66)</f>
        <v/>
      </c>
      <c r="O66" s="796">
        <f>AVERAGE(I37:J66)</f>
        <v/>
      </c>
      <c r="P66" s="796">
        <f>AVERAGE(K37:L66)</f>
        <v/>
      </c>
      <c r="Q66" s="813">
        <f>IFERROR(AVERAGE(D66:E66),"")</f>
        <v/>
      </c>
      <c r="R66" s="813">
        <f>IFERROR(AVERAGE(F66:H66),"")</f>
        <v/>
      </c>
      <c r="S66" s="813">
        <f>IFERROR(AVERAGE(I66:J66),"")</f>
        <v/>
      </c>
      <c r="T66" s="813">
        <f>IFERROR(AVERAGE(K66:L66),"")</f>
        <v/>
      </c>
      <c r="U66" s="326" t="n"/>
      <c r="V66" s="813">
        <f>AVERAGE(Q66:T66)</f>
        <v/>
      </c>
      <c r="W66" s="445" t="n"/>
      <c r="X66" s="257" t="n"/>
    </row>
    <row r="67" ht="17.45" customHeight="1">
      <c r="A67" s="257">
        <f>IF(ISNUMBER(C67),MONTH(C67),"")</f>
        <v/>
      </c>
      <c r="B67" s="257">
        <f>IF(ISNUMBER(C67),YEAR(C67),"")</f>
        <v/>
      </c>
      <c r="C67" s="808">
        <f>C66+1</f>
        <v/>
      </c>
      <c r="D67" s="809" t="n"/>
      <c r="E67" s="810" t="n">
        <v>0.0094</v>
      </c>
      <c r="F67" s="809" t="n"/>
      <c r="G67" s="811" t="n">
        <v>0.0147</v>
      </c>
      <c r="H67" s="810" t="n"/>
      <c r="I67" s="809" t="n"/>
      <c r="J67" s="810" t="n">
        <v>0.00827</v>
      </c>
      <c r="K67" s="812" t="n"/>
      <c r="L67" s="810" t="n">
        <v>0.0179</v>
      </c>
      <c r="M67" s="796">
        <f>AVERAGE(D38:E67)</f>
        <v/>
      </c>
      <c r="N67" s="796">
        <f>AVERAGE(F38:H67)</f>
        <v/>
      </c>
      <c r="O67" s="796">
        <f>AVERAGE(I38:J67)</f>
        <v/>
      </c>
      <c r="P67" s="796">
        <f>AVERAGE(K38:L67)</f>
        <v/>
      </c>
      <c r="Q67" s="813">
        <f>IFERROR(AVERAGE(D67:E67),"")</f>
        <v/>
      </c>
      <c r="R67" s="813">
        <f>IFERROR(AVERAGE(F67:H67),"")</f>
        <v/>
      </c>
      <c r="S67" s="813">
        <f>IFERROR(AVERAGE(I67:J67),"")</f>
        <v/>
      </c>
      <c r="T67" s="813">
        <f>IFERROR(AVERAGE(K67:L67),"")</f>
        <v/>
      </c>
      <c r="U67" s="326" t="n"/>
      <c r="V67" s="813">
        <f>AVERAGE(Q67:T67)</f>
        <v/>
      </c>
      <c r="W67" s="445" t="n"/>
      <c r="X67" s="797">
        <f>AVERAGE(Q66:T67)</f>
        <v/>
      </c>
    </row>
    <row r="68" ht="17.45" customHeight="1">
      <c r="A68" s="257">
        <f>IF(ISNUMBER(C68),MONTH(C68),"")</f>
        <v/>
      </c>
      <c r="B68" s="257">
        <f>IF(ISNUMBER(C68),YEAR(C68),"")</f>
        <v/>
      </c>
      <c r="C68" s="802">
        <f>C67+1</f>
        <v/>
      </c>
      <c r="D68" s="803" t="n">
        <v>0.0211</v>
      </c>
      <c r="E68" s="804" t="n"/>
      <c r="F68" s="803" t="n">
        <v>0.0152</v>
      </c>
      <c r="G68" s="805" t="n"/>
      <c r="H68" s="804" t="n">
        <v>0.0148</v>
      </c>
      <c r="I68" s="803" t="n">
        <v>0.0192</v>
      </c>
      <c r="J68" s="804" t="n"/>
      <c r="K68" s="806" t="n">
        <v>0.0288</v>
      </c>
      <c r="L68" s="804" t="n"/>
      <c r="M68" s="796">
        <f>AVERAGE(D39:E68)</f>
        <v/>
      </c>
      <c r="N68" s="796">
        <f>AVERAGE(F39:H68)</f>
        <v/>
      </c>
      <c r="O68" s="796">
        <f>AVERAGE(I39:J68)</f>
        <v/>
      </c>
      <c r="P68" s="796">
        <f>AVERAGE(K39:L68)</f>
        <v/>
      </c>
      <c r="Q68" s="797">
        <f>IFERROR(AVERAGE(D68:E68),"")</f>
        <v/>
      </c>
      <c r="R68" s="797">
        <f>IFERROR(AVERAGE(F68:H68),"")</f>
        <v/>
      </c>
      <c r="S68" s="797">
        <f>IFERROR(AVERAGE(I68:J68),"")</f>
        <v/>
      </c>
      <c r="T68" s="797">
        <f>IFERROR(AVERAGE(K68:L68),"")</f>
        <v/>
      </c>
      <c r="V68" s="257" t="n"/>
      <c r="W68" s="797">
        <f>AVERAGE(Q68:T68)</f>
        <v/>
      </c>
      <c r="X68" s="257" t="n"/>
    </row>
    <row r="69" ht="17.45" customHeight="1">
      <c r="A69" s="257">
        <f>IF(ISNUMBER(C69),MONTH(C69),"")</f>
        <v/>
      </c>
      <c r="B69" s="257">
        <f>IF(ISNUMBER(C69),YEAR(C69),"")</f>
        <v/>
      </c>
      <c r="C69" s="791">
        <f>C68+1</f>
        <v/>
      </c>
      <c r="D69" s="792" t="n"/>
      <c r="E69" s="793" t="n">
        <v>0.0142</v>
      </c>
      <c r="F69" s="792" t="n"/>
      <c r="G69" s="794" t="n">
        <v>0.0181</v>
      </c>
      <c r="H69" s="793" t="n"/>
      <c r="I69" s="792" t="n"/>
      <c r="J69" s="793" t="n">
        <v>0.027</v>
      </c>
      <c r="K69" s="795" t="n"/>
      <c r="L69" s="793" t="n">
        <v>0.0374</v>
      </c>
      <c r="M69" s="796">
        <f>AVERAGE(D40:E69)</f>
        <v/>
      </c>
      <c r="N69" s="796">
        <f>AVERAGE(F40:H69)</f>
        <v/>
      </c>
      <c r="O69" s="796">
        <f>AVERAGE(I40:J69)</f>
        <v/>
      </c>
      <c r="P69" s="796">
        <f>AVERAGE(K40:L69)</f>
        <v/>
      </c>
      <c r="Q69" s="797">
        <f>IFERROR(AVERAGE(D69:E69),"")</f>
        <v/>
      </c>
      <c r="R69" s="797">
        <f>IFERROR(AVERAGE(F69:H69),"")</f>
        <v/>
      </c>
      <c r="S69" s="797">
        <f>IFERROR(AVERAGE(I69:J69),"")</f>
        <v/>
      </c>
      <c r="T69" s="797">
        <f>IFERROR(AVERAGE(K69:L69),"")</f>
        <v/>
      </c>
      <c r="V69" s="257" t="n"/>
      <c r="W69" s="797">
        <f>AVERAGE(Q69:T69)</f>
        <v/>
      </c>
      <c r="X69" s="257" t="n"/>
    </row>
    <row r="70" ht="17.45" customHeight="1">
      <c r="A70" s="257">
        <f>IF(ISNUMBER(C70),MONTH(C70),"")</f>
        <v/>
      </c>
      <c r="B70" s="257">
        <f>IF(ISNUMBER(C70),YEAR(C70),"")</f>
        <v/>
      </c>
      <c r="C70" s="791">
        <f>C69+1</f>
        <v/>
      </c>
      <c r="D70" s="792" t="n">
        <v>0.0232</v>
      </c>
      <c r="E70" s="793" t="n"/>
      <c r="F70" s="792" t="n">
        <v>0.0308</v>
      </c>
      <c r="G70" s="794" t="n"/>
      <c r="H70" s="793" t="n"/>
      <c r="I70" s="792" t="n">
        <v>0.0445</v>
      </c>
      <c r="J70" s="793" t="n"/>
      <c r="K70" s="795" t="n">
        <v>0.0381</v>
      </c>
      <c r="L70" s="793" t="n"/>
      <c r="M70" s="796">
        <f>AVERAGE(D41:E70)</f>
        <v/>
      </c>
      <c r="N70" s="796">
        <f>AVERAGE(F41:H70)</f>
        <v/>
      </c>
      <c r="O70" s="796">
        <f>AVERAGE(I41:J70)</f>
        <v/>
      </c>
      <c r="P70" s="796">
        <f>AVERAGE(K41:L70)</f>
        <v/>
      </c>
      <c r="Q70" s="797">
        <f>IFERROR(AVERAGE(D70:E70),"")</f>
        <v/>
      </c>
      <c r="R70" s="797">
        <f>IFERROR(AVERAGE(F70:H70),"")</f>
        <v/>
      </c>
      <c r="S70" s="797">
        <f>IFERROR(AVERAGE(I70:J70),"")</f>
        <v/>
      </c>
      <c r="T70" s="797">
        <f>IFERROR(AVERAGE(K70:L70),"")</f>
        <v/>
      </c>
      <c r="V70" s="257" t="n"/>
      <c r="W70" s="797">
        <f>AVERAGE(Q70:T70)</f>
        <v/>
      </c>
      <c r="X70" s="257" t="n"/>
    </row>
    <row r="71" ht="17.45" customHeight="1">
      <c r="A71" s="257">
        <f>IF(ISNUMBER(C71),MONTH(C71),"")</f>
        <v/>
      </c>
      <c r="B71" s="257">
        <f>IF(ISNUMBER(C71),YEAR(C71),"")</f>
        <v/>
      </c>
      <c r="C71" s="791">
        <f>C70+1</f>
        <v/>
      </c>
      <c r="D71" s="792" t="n"/>
      <c r="E71" s="793" t="n">
        <v>0.0406</v>
      </c>
      <c r="F71" s="792" t="n"/>
      <c r="G71" s="794" t="n">
        <v>0.0305</v>
      </c>
      <c r="H71" s="793" t="n"/>
      <c r="I71" s="792" t="n"/>
      <c r="J71" s="793" t="n">
        <v>0.0312</v>
      </c>
      <c r="K71" s="795" t="n"/>
      <c r="L71" s="793" t="n">
        <v>0.0549</v>
      </c>
      <c r="M71" s="796">
        <f>AVERAGE(D42:E71)</f>
        <v/>
      </c>
      <c r="N71" s="796">
        <f>AVERAGE(F42:H71)</f>
        <v/>
      </c>
      <c r="O71" s="796">
        <f>AVERAGE(I42:J71)</f>
        <v/>
      </c>
      <c r="P71" s="796">
        <f>AVERAGE(K42:L71)</f>
        <v/>
      </c>
      <c r="Q71" s="797">
        <f>IFERROR(AVERAGE(D71:E71),"")</f>
        <v/>
      </c>
      <c r="R71" s="797">
        <f>IFERROR(AVERAGE(F71:H71),"")</f>
        <v/>
      </c>
      <c r="S71" s="797">
        <f>IFERROR(AVERAGE(I71:J71),"")</f>
        <v/>
      </c>
      <c r="T71" s="797">
        <f>IFERROR(AVERAGE(K71:L71),"")</f>
        <v/>
      </c>
      <c r="V71" s="257" t="n"/>
      <c r="W71" s="797">
        <f>AVERAGE(Q71:T71)</f>
        <v/>
      </c>
      <c r="X71" s="257" t="n"/>
    </row>
    <row r="72" ht="17.45" customHeight="1">
      <c r="A72" s="257">
        <f>IF(ISNUMBER(C72),MONTH(C72),"")</f>
        <v/>
      </c>
      <c r="B72" s="257">
        <f>IF(ISNUMBER(C72),YEAR(C72),"")</f>
        <v/>
      </c>
      <c r="C72" s="791">
        <f>C71+1</f>
        <v/>
      </c>
      <c r="D72" s="792" t="n">
        <v>0.0275</v>
      </c>
      <c r="E72" s="793" t="n"/>
      <c r="F72" s="792" t="n"/>
      <c r="G72" s="794" t="n"/>
      <c r="H72" s="793" t="n">
        <v>0.0164</v>
      </c>
      <c r="I72" s="792" t="n">
        <v>0.0227</v>
      </c>
      <c r="J72" s="793" t="n"/>
      <c r="K72" s="795" t="n">
        <v>0.0358</v>
      </c>
      <c r="L72" s="793" t="n"/>
      <c r="M72" s="796">
        <f>AVERAGE(D43:E72)</f>
        <v/>
      </c>
      <c r="N72" s="796">
        <f>AVERAGE(F43:H72)</f>
        <v/>
      </c>
      <c r="O72" s="796">
        <f>AVERAGE(I43:J72)</f>
        <v/>
      </c>
      <c r="P72" s="796">
        <f>AVERAGE(K43:L72)</f>
        <v/>
      </c>
      <c r="Q72" s="797">
        <f>IFERROR(AVERAGE(D72:E72),"")</f>
        <v/>
      </c>
      <c r="R72" s="797">
        <f>IFERROR(AVERAGE(F72:H72),"")</f>
        <v/>
      </c>
      <c r="S72" s="797">
        <f>IFERROR(AVERAGE(I72:J72),"")</f>
        <v/>
      </c>
      <c r="T72" s="797">
        <f>IFERROR(AVERAGE(K72:L72),"")</f>
        <v/>
      </c>
      <c r="V72" s="257" t="n"/>
      <c r="W72" s="797">
        <f>AVERAGE(Q72:T72)</f>
        <v/>
      </c>
      <c r="X72" s="797">
        <f>AVERAGE(Q68:T72)</f>
        <v/>
      </c>
    </row>
    <row r="73" ht="17.45" customHeight="1">
      <c r="A73" s="257">
        <f>IF(ISNUMBER(C73),MONTH(C73),"")</f>
        <v/>
      </c>
      <c r="B73" s="257">
        <f>IF(ISNUMBER(C73),YEAR(C73),"")</f>
        <v/>
      </c>
      <c r="C73" s="808">
        <f>C72+1</f>
        <v/>
      </c>
      <c r="D73" s="809" t="n"/>
      <c r="E73" s="810" t="n">
        <v>0.0171</v>
      </c>
      <c r="F73" s="809" t="n"/>
      <c r="G73" s="811" t="n">
        <v>0.0046</v>
      </c>
      <c r="H73" s="810" t="n"/>
      <c r="I73" s="809" t="n"/>
      <c r="J73" s="810" t="n">
        <v>0.0046</v>
      </c>
      <c r="K73" s="812" t="n"/>
      <c r="L73" s="810" t="n">
        <v>0.0108</v>
      </c>
      <c r="M73" s="796">
        <f>AVERAGE(D44:E73)</f>
        <v/>
      </c>
      <c r="N73" s="796">
        <f>AVERAGE(F44:H73)</f>
        <v/>
      </c>
      <c r="O73" s="796">
        <f>AVERAGE(I44:J73)</f>
        <v/>
      </c>
      <c r="P73" s="796">
        <f>AVERAGE(K44:L73)</f>
        <v/>
      </c>
      <c r="Q73" s="813">
        <f>IFERROR(AVERAGE(D73:E73),"")</f>
        <v/>
      </c>
      <c r="R73" s="813">
        <f>IFERROR(AVERAGE(F73:H73),"")</f>
        <v/>
      </c>
      <c r="S73" s="813">
        <f>IFERROR(AVERAGE(I73:J73),"")</f>
        <v/>
      </c>
      <c r="T73" s="813">
        <f>IFERROR(AVERAGE(K73:L73),"")</f>
        <v/>
      </c>
      <c r="U73" s="326" t="n"/>
      <c r="V73" s="813">
        <f>AVERAGE(Q73:T73)</f>
        <v/>
      </c>
      <c r="W73" s="445" t="n"/>
      <c r="X73" s="257" t="n"/>
    </row>
    <row r="74" ht="17.45" customHeight="1">
      <c r="A74" s="257">
        <f>IF(ISNUMBER(C74),MONTH(C74),"")</f>
        <v/>
      </c>
      <c r="B74" s="257">
        <f>IF(ISNUMBER(C74),YEAR(C74),"")</f>
        <v/>
      </c>
      <c r="C74" s="808">
        <f>C73+1</f>
        <v/>
      </c>
      <c r="D74" s="809" t="n">
        <v>0.008279999999999999</v>
      </c>
      <c r="E74" s="810" t="n"/>
      <c r="F74" s="809" t="n">
        <v>0.00394</v>
      </c>
      <c r="G74" s="811" t="n"/>
      <c r="H74" s="810" t="n">
        <v>0.00362</v>
      </c>
      <c r="I74" s="809" t="n">
        <v>0.00253</v>
      </c>
      <c r="J74" s="810" t="n"/>
      <c r="K74" s="812" t="n">
        <v>0.00632</v>
      </c>
      <c r="L74" s="810" t="n"/>
      <c r="M74" s="796">
        <f>AVERAGE(D45:E74)</f>
        <v/>
      </c>
      <c r="N74" s="796">
        <f>AVERAGE(F45:H74)</f>
        <v/>
      </c>
      <c r="O74" s="796">
        <f>AVERAGE(I45:J74)</f>
        <v/>
      </c>
      <c r="P74" s="796">
        <f>AVERAGE(K45:L74)</f>
        <v/>
      </c>
      <c r="Q74" s="813">
        <f>IFERROR(AVERAGE(D74:E74),"")</f>
        <v/>
      </c>
      <c r="R74" s="813">
        <f>IFERROR(AVERAGE(F74:H74),"")</f>
        <v/>
      </c>
      <c r="S74" s="813">
        <f>IFERROR(AVERAGE(I74:J74),"")</f>
        <v/>
      </c>
      <c r="T74" s="813">
        <f>IFERROR(AVERAGE(K74:L74),"")</f>
        <v/>
      </c>
      <c r="U74" s="326" t="n"/>
      <c r="V74" s="813">
        <f>AVERAGE(Q74:T74)</f>
        <v/>
      </c>
      <c r="W74" s="445" t="n"/>
      <c r="X74" s="797">
        <f>AVERAGE(Q73:T74)</f>
        <v/>
      </c>
    </row>
    <row r="75" ht="17.45" customHeight="1">
      <c r="A75" s="257">
        <f>IF(ISNUMBER(C75),MONTH(C75),"")</f>
        <v/>
      </c>
      <c r="B75" s="257">
        <f>IF(ISNUMBER(C75),YEAR(C75),"")</f>
        <v/>
      </c>
      <c r="C75" s="791">
        <f>C74+1</f>
        <v/>
      </c>
      <c r="D75" s="792" t="n"/>
      <c r="E75" s="793" t="n">
        <v>0.0359</v>
      </c>
      <c r="F75" s="792" t="n"/>
      <c r="G75" s="794" t="n">
        <v>0.0373</v>
      </c>
      <c r="H75" s="793" t="n"/>
      <c r="I75" s="792" t="n"/>
      <c r="J75" s="793" t="n">
        <v>0.0335</v>
      </c>
      <c r="K75" s="795" t="n"/>
      <c r="L75" s="793" t="n">
        <v>0.019</v>
      </c>
      <c r="M75" s="796">
        <f>AVERAGE(D46:E75)</f>
        <v/>
      </c>
      <c r="N75" s="796">
        <f>AVERAGE(F46:H75)</f>
        <v/>
      </c>
      <c r="O75" s="796">
        <f>AVERAGE(I46:J75)</f>
        <v/>
      </c>
      <c r="P75" s="796">
        <f>AVERAGE(K46:L75)</f>
        <v/>
      </c>
      <c r="Q75" s="797">
        <f>IFERROR(AVERAGE(D75:E75),"")</f>
        <v/>
      </c>
      <c r="R75" s="797">
        <f>IFERROR(AVERAGE(F75:H75),"")</f>
        <v/>
      </c>
      <c r="S75" s="797">
        <f>IFERROR(AVERAGE(I75:J75),"")</f>
        <v/>
      </c>
      <c r="T75" s="797">
        <f>IFERROR(AVERAGE(K75:L75),"")</f>
        <v/>
      </c>
      <c r="V75" s="257" t="n"/>
      <c r="W75" s="797">
        <f>AVERAGE(Q75:T75)</f>
        <v/>
      </c>
      <c r="X75" s="257" t="n"/>
    </row>
    <row r="76" ht="17.45" customHeight="1">
      <c r="A76" s="257">
        <f>IF(ISNUMBER(C76),MONTH(C76),"")</f>
        <v/>
      </c>
      <c r="B76" s="257">
        <f>IF(ISNUMBER(C76),YEAR(C76),"")</f>
        <v/>
      </c>
      <c r="C76" s="791">
        <f>C75+1</f>
        <v/>
      </c>
      <c r="D76" s="792" t="n">
        <v>0.0168</v>
      </c>
      <c r="E76" s="793" t="n"/>
      <c r="F76" s="792" t="n">
        <v>0.0263</v>
      </c>
      <c r="G76" s="794" t="n"/>
      <c r="H76" s="793" t="n"/>
      <c r="I76" s="792" t="n">
        <v>0.0246</v>
      </c>
      <c r="J76" s="793" t="n"/>
      <c r="K76" s="795" t="n">
        <v>0.0178</v>
      </c>
      <c r="L76" s="793" t="n"/>
      <c r="M76" s="796">
        <f>AVERAGE(D47:E76)</f>
        <v/>
      </c>
      <c r="N76" s="796">
        <f>AVERAGE(F47:H76)</f>
        <v/>
      </c>
      <c r="O76" s="796">
        <f>AVERAGE(I47:J76)</f>
        <v/>
      </c>
      <c r="P76" s="796">
        <f>AVERAGE(K47:L76)</f>
        <v/>
      </c>
      <c r="Q76" s="797">
        <f>IFERROR(AVERAGE(D76:E76),"")</f>
        <v/>
      </c>
      <c r="R76" s="797">
        <f>IFERROR(AVERAGE(F76:H76),"")</f>
        <v/>
      </c>
      <c r="S76" s="797">
        <f>IFERROR(AVERAGE(I76:J76),"")</f>
        <v/>
      </c>
      <c r="T76" s="797">
        <f>IFERROR(AVERAGE(K76:L76),"")</f>
        <v/>
      </c>
      <c r="V76" s="257" t="n"/>
      <c r="W76" s="797">
        <f>AVERAGE(Q76:T76)</f>
        <v/>
      </c>
      <c r="X76" s="257" t="n"/>
    </row>
    <row r="77" ht="17.45" customHeight="1">
      <c r="A77" s="257">
        <f>IF(ISNUMBER(C77),MONTH(C77),"")</f>
        <v/>
      </c>
      <c r="B77" s="257">
        <f>IF(ISNUMBER(C77),YEAR(C77),"")</f>
        <v/>
      </c>
      <c r="C77" s="791">
        <f>C76+1</f>
        <v/>
      </c>
      <c r="D77" s="792" t="n"/>
      <c r="E77" s="793" t="n">
        <v>0.0307</v>
      </c>
      <c r="F77" s="792" t="n"/>
      <c r="G77" s="794" t="n">
        <v>0.0266</v>
      </c>
      <c r="H77" s="793" t="n"/>
      <c r="I77" s="792" t="n"/>
      <c r="J77" s="793" t="n">
        <v>0.0157</v>
      </c>
      <c r="K77" s="795" t="n"/>
      <c r="L77" s="793" t="n">
        <v>0.0233</v>
      </c>
      <c r="M77" s="796">
        <f>AVERAGE(D48:E77)</f>
        <v/>
      </c>
      <c r="N77" s="796">
        <f>AVERAGE(F48:H77)</f>
        <v/>
      </c>
      <c r="O77" s="796">
        <f>AVERAGE(I48:J77)</f>
        <v/>
      </c>
      <c r="P77" s="796">
        <f>AVERAGE(K48:L77)</f>
        <v/>
      </c>
      <c r="Q77" s="797">
        <f>IFERROR(AVERAGE(D77:E77),"")</f>
        <v/>
      </c>
      <c r="R77" s="797">
        <f>IFERROR(AVERAGE(F77:H77),"")</f>
        <v/>
      </c>
      <c r="S77" s="797">
        <f>IFERROR(AVERAGE(I77:J77),"")</f>
        <v/>
      </c>
      <c r="T77" s="797">
        <f>IFERROR(AVERAGE(K77:L77),"")</f>
        <v/>
      </c>
      <c r="V77" s="257" t="n"/>
      <c r="W77" s="797">
        <f>AVERAGE(Q77:T77)</f>
        <v/>
      </c>
      <c r="X77" s="257" t="n"/>
    </row>
    <row r="78" ht="17.45" customHeight="1">
      <c r="A78" s="257">
        <f>IF(ISNUMBER(C78),MONTH(C78),"")</f>
        <v/>
      </c>
      <c r="B78" s="257">
        <f>IF(ISNUMBER(C78),YEAR(C78),"")</f>
        <v/>
      </c>
      <c r="C78" s="791">
        <f>C77+1</f>
        <v/>
      </c>
      <c r="D78" s="792" t="n">
        <v>0.0296</v>
      </c>
      <c r="E78" s="793" t="n"/>
      <c r="F78" s="792" t="n"/>
      <c r="G78" s="794" t="n"/>
      <c r="H78" s="793" t="n">
        <v>0.0155</v>
      </c>
      <c r="I78" s="792" t="n">
        <v>0.0245</v>
      </c>
      <c r="J78" s="793" t="n"/>
      <c r="K78" s="795" t="n">
        <v>0.0198</v>
      </c>
      <c r="L78" s="793" t="n"/>
      <c r="M78" s="796">
        <f>AVERAGE(D49:E78)</f>
        <v/>
      </c>
      <c r="N78" s="796">
        <f>AVERAGE(F49:H78)</f>
        <v/>
      </c>
      <c r="O78" s="796">
        <f>AVERAGE(I49:J78)</f>
        <v/>
      </c>
      <c r="P78" s="796">
        <f>AVERAGE(K49:L78)</f>
        <v/>
      </c>
      <c r="Q78" s="797">
        <f>IFERROR(AVERAGE(D78:E78),"")</f>
        <v/>
      </c>
      <c r="R78" s="797">
        <f>IFERROR(AVERAGE(F78:H78),"")</f>
        <v/>
      </c>
      <c r="S78" s="797">
        <f>IFERROR(AVERAGE(I78:J78),"")</f>
        <v/>
      </c>
      <c r="T78" s="797">
        <f>IFERROR(AVERAGE(K78:L78),"")</f>
        <v/>
      </c>
      <c r="V78" s="257" t="n"/>
      <c r="W78" s="797">
        <f>AVERAGE(Q78:T78)</f>
        <v/>
      </c>
      <c r="X78" s="257" t="n"/>
    </row>
    <row r="79" ht="17.45" customHeight="1">
      <c r="A79" s="257">
        <f>IF(ISNUMBER(C79),MONTH(C79),"")</f>
        <v/>
      </c>
      <c r="B79" s="257">
        <f>IF(ISNUMBER(C79),YEAR(C79),"")</f>
        <v/>
      </c>
      <c r="C79" s="791">
        <f>C78+1</f>
        <v/>
      </c>
      <c r="D79" s="792" t="n"/>
      <c r="E79" s="793" t="n">
        <v>0.0268</v>
      </c>
      <c r="F79" s="792" t="n"/>
      <c r="G79" s="794" t="n">
        <v>0.0192</v>
      </c>
      <c r="H79" s="793" t="n"/>
      <c r="I79" s="792" t="n"/>
      <c r="J79" s="793" t="n">
        <v>0.0199</v>
      </c>
      <c r="K79" s="795" t="n"/>
      <c r="L79" s="793" t="n">
        <v>0.0236</v>
      </c>
      <c r="M79" s="796">
        <f>AVERAGE(D50:E79)</f>
        <v/>
      </c>
      <c r="N79" s="796">
        <f>AVERAGE(F50:H79)</f>
        <v/>
      </c>
      <c r="O79" s="796">
        <f>AVERAGE(I50:J79)</f>
        <v/>
      </c>
      <c r="P79" s="796">
        <f>AVERAGE(K50:L79)</f>
        <v/>
      </c>
      <c r="Q79" s="797">
        <f>IFERROR(AVERAGE(D79:E79),"")</f>
        <v/>
      </c>
      <c r="R79" s="797">
        <f>IFERROR(AVERAGE(F79:H79),"")</f>
        <v/>
      </c>
      <c r="S79" s="797">
        <f>IFERROR(AVERAGE(I79:J79),"")</f>
        <v/>
      </c>
      <c r="T79" s="797">
        <f>IFERROR(AVERAGE(K79:L79),"")</f>
        <v/>
      </c>
      <c r="V79" s="257" t="n"/>
      <c r="W79" s="797">
        <f>AVERAGE(Q79:T79)</f>
        <v/>
      </c>
      <c r="X79" s="797">
        <f>AVERAGE(Q75:T79)</f>
        <v/>
      </c>
    </row>
    <row r="80" ht="17.45" customHeight="1">
      <c r="A80" s="257">
        <f>IF(ISNUMBER(C80),MONTH(C80),"")</f>
        <v/>
      </c>
      <c r="B80" s="257">
        <f>IF(ISNUMBER(C80),YEAR(C80),"")</f>
        <v/>
      </c>
      <c r="C80" s="808">
        <f>C79+1</f>
        <v/>
      </c>
      <c r="D80" s="809" t="n">
        <v>0.0169</v>
      </c>
      <c r="E80" s="810" t="n"/>
      <c r="F80" s="809" t="n">
        <v>0.011</v>
      </c>
      <c r="G80" s="811" t="n"/>
      <c r="H80" s="810" t="n">
        <v>0.009820000000000001</v>
      </c>
      <c r="I80" s="809" t="n">
        <v>0.00379</v>
      </c>
      <c r="J80" s="810" t="n"/>
      <c r="K80" s="812" t="n">
        <v>0.0117</v>
      </c>
      <c r="L80" s="810" t="n"/>
      <c r="M80" s="796">
        <f>AVERAGE(D51:E80)</f>
        <v/>
      </c>
      <c r="N80" s="796">
        <f>AVERAGE(F51:H80)</f>
        <v/>
      </c>
      <c r="O80" s="796">
        <f>AVERAGE(I51:J80)</f>
        <v/>
      </c>
      <c r="P80" s="796">
        <f>AVERAGE(K51:L80)</f>
        <v/>
      </c>
      <c r="Q80" s="813">
        <f>IFERROR(AVERAGE(D80:E80),"")</f>
        <v/>
      </c>
      <c r="R80" s="813">
        <f>IFERROR(AVERAGE(F80:H80),"")</f>
        <v/>
      </c>
      <c r="S80" s="813">
        <f>IFERROR(AVERAGE(I80:J80),"")</f>
        <v/>
      </c>
      <c r="T80" s="813">
        <f>IFERROR(AVERAGE(K80:L80),"")</f>
        <v/>
      </c>
      <c r="U80" s="326" t="n"/>
      <c r="V80" s="813">
        <f>AVERAGE(Q80:T80)</f>
        <v/>
      </c>
      <c r="W80" s="445" t="n"/>
      <c r="X80" s="257" t="n"/>
    </row>
    <row r="81" ht="17.45" customHeight="1">
      <c r="A81" s="257">
        <f>IF(ISNUMBER(C81),MONTH(C81),"")</f>
        <v/>
      </c>
      <c r="B81" s="257">
        <f>IF(ISNUMBER(C81),YEAR(C81),"")</f>
        <v/>
      </c>
      <c r="C81" s="808">
        <f>C80+1</f>
        <v/>
      </c>
      <c r="D81" s="809" t="n"/>
      <c r="E81" s="810" t="n">
        <v>0.0144</v>
      </c>
      <c r="F81" s="809" t="n"/>
      <c r="G81" s="811" t="n">
        <v>0.0101</v>
      </c>
      <c r="H81" s="810" t="n"/>
      <c r="I81" s="809" t="n"/>
      <c r="J81" s="810" t="n">
        <v>0.005</v>
      </c>
      <c r="K81" s="812" t="n"/>
      <c r="L81" s="810" t="n">
        <v>0.0149</v>
      </c>
      <c r="M81" s="796">
        <f>AVERAGE(D52:E81)</f>
        <v/>
      </c>
      <c r="N81" s="796">
        <f>AVERAGE(F52:H81)</f>
        <v/>
      </c>
      <c r="O81" s="796">
        <f>AVERAGE(I52:J81)</f>
        <v/>
      </c>
      <c r="P81" s="796">
        <f>AVERAGE(K52:L81)</f>
        <v/>
      </c>
      <c r="Q81" s="813">
        <f>IFERROR(AVERAGE(D81:E81),"")</f>
        <v/>
      </c>
      <c r="R81" s="813">
        <f>IFERROR(AVERAGE(F81:H81),"")</f>
        <v/>
      </c>
      <c r="S81" s="813">
        <f>IFERROR(AVERAGE(I81:J81),"")</f>
        <v/>
      </c>
      <c r="T81" s="813">
        <f>IFERROR(AVERAGE(K81:L81),"")</f>
        <v/>
      </c>
      <c r="U81" s="326" t="n"/>
      <c r="V81" s="813">
        <f>AVERAGE(Q81:T81)</f>
        <v/>
      </c>
      <c r="W81" s="445" t="n"/>
      <c r="X81" s="797">
        <f>AVERAGE(Q80:T81)</f>
        <v/>
      </c>
    </row>
    <row r="82" ht="17.45" customHeight="1">
      <c r="A82" s="257">
        <f>IF(ISNUMBER(C82),MONTH(C82),"")</f>
        <v/>
      </c>
      <c r="B82" s="257">
        <f>IF(ISNUMBER(C82),YEAR(C82),"")</f>
        <v/>
      </c>
      <c r="C82" s="791">
        <f>C81+1</f>
        <v/>
      </c>
      <c r="D82" s="792" t="n">
        <v>0.0251</v>
      </c>
      <c r="E82" s="793" t="n"/>
      <c r="F82" s="792" t="n">
        <v>0.0229</v>
      </c>
      <c r="G82" s="794" t="n"/>
      <c r="H82" s="793" t="n"/>
      <c r="I82" s="792" t="n">
        <v>0.0285</v>
      </c>
      <c r="J82" s="793" t="n"/>
      <c r="K82" s="795" t="n">
        <v>0.0355</v>
      </c>
      <c r="L82" s="793" t="n"/>
      <c r="M82" s="796">
        <f>AVERAGE(D53:E82)</f>
        <v/>
      </c>
      <c r="N82" s="796">
        <f>AVERAGE(F53:H82)</f>
        <v/>
      </c>
      <c r="O82" s="796">
        <f>AVERAGE(I53:J82)</f>
        <v/>
      </c>
      <c r="P82" s="796">
        <f>AVERAGE(K53:L82)</f>
        <v/>
      </c>
      <c r="Q82" s="797">
        <f>IFERROR(AVERAGE(D82:E82),"")</f>
        <v/>
      </c>
      <c r="R82" s="797">
        <f>IFERROR(AVERAGE(F82:H82),"")</f>
        <v/>
      </c>
      <c r="S82" s="797">
        <f>IFERROR(AVERAGE(I82:J82),"")</f>
        <v/>
      </c>
      <c r="T82" s="797">
        <f>IFERROR(AVERAGE(K82:L82),"")</f>
        <v/>
      </c>
      <c r="V82" s="257" t="n"/>
      <c r="W82" s="797">
        <f>AVERAGE(Q82:T82)</f>
        <v/>
      </c>
      <c r="X82" s="257" t="n"/>
    </row>
    <row r="83" ht="17.45" customHeight="1">
      <c r="A83" s="257">
        <f>IF(ISNUMBER(C83),MONTH(C83),"")</f>
        <v/>
      </c>
      <c r="B83" s="257">
        <f>IF(ISNUMBER(C83),YEAR(C83),"")</f>
        <v/>
      </c>
      <c r="C83" s="791">
        <f>C82+1</f>
        <v/>
      </c>
      <c r="D83" s="792" t="n"/>
      <c r="E83" s="793" t="n">
        <v>0.0247</v>
      </c>
      <c r="F83" s="792" t="n"/>
      <c r="G83" s="794" t="n">
        <v>0.0282</v>
      </c>
      <c r="H83" s="793" t="n"/>
      <c r="I83" s="792" t="n"/>
      <c r="J83" s="793" t="n">
        <v>0.0303</v>
      </c>
      <c r="K83" s="795" t="n"/>
      <c r="L83" s="793" t="n">
        <v>0.0474</v>
      </c>
      <c r="M83" s="796">
        <f>AVERAGE(D54:E83)</f>
        <v/>
      </c>
      <c r="N83" s="796">
        <f>AVERAGE(F54:H83)</f>
        <v/>
      </c>
      <c r="O83" s="796">
        <f>AVERAGE(I54:J83)</f>
        <v/>
      </c>
      <c r="P83" s="796">
        <f>AVERAGE(K54:L83)</f>
        <v/>
      </c>
      <c r="Q83" s="797">
        <f>IFERROR(AVERAGE(D83:E83),"")</f>
        <v/>
      </c>
      <c r="R83" s="797">
        <f>IFERROR(AVERAGE(F83:H83),"")</f>
        <v/>
      </c>
      <c r="S83" s="797">
        <f>IFERROR(AVERAGE(I83:J83),"")</f>
        <v/>
      </c>
      <c r="T83" s="797">
        <f>IFERROR(AVERAGE(K83:L83),"")</f>
        <v/>
      </c>
      <c r="V83" s="257" t="n"/>
      <c r="W83" s="797">
        <f>AVERAGE(Q83:T83)</f>
        <v/>
      </c>
      <c r="X83" s="257" t="n"/>
    </row>
    <row r="84" ht="17.45" customHeight="1">
      <c r="A84" s="257">
        <f>IF(ISNUMBER(C84),MONTH(C84),"")</f>
        <v/>
      </c>
      <c r="B84" s="257">
        <f>IF(ISNUMBER(C84),YEAR(C84),"")</f>
        <v/>
      </c>
      <c r="C84" s="791">
        <f>C83+1</f>
        <v/>
      </c>
      <c r="D84" s="792" t="n">
        <v>0.0164</v>
      </c>
      <c r="E84" s="793" t="n"/>
      <c r="F84" s="792" t="n"/>
      <c r="G84" s="794" t="n"/>
      <c r="H84" s="793" t="n">
        <v>0.0244</v>
      </c>
      <c r="I84" s="792" t="n">
        <v>0.0232</v>
      </c>
      <c r="J84" s="793" t="n"/>
      <c r="K84" s="795" t="n">
        <v>0.0273</v>
      </c>
      <c r="L84" s="793" t="n"/>
      <c r="M84" s="796">
        <f>AVERAGE(D55:E84)</f>
        <v/>
      </c>
      <c r="N84" s="796">
        <f>AVERAGE(F55:H84)</f>
        <v/>
      </c>
      <c r="O84" s="796">
        <f>AVERAGE(I55:J84)</f>
        <v/>
      </c>
      <c r="P84" s="796">
        <f>AVERAGE(K55:L84)</f>
        <v/>
      </c>
      <c r="Q84" s="797">
        <f>IFERROR(AVERAGE(D84:E84),"")</f>
        <v/>
      </c>
      <c r="R84" s="797">
        <f>IFERROR(AVERAGE(F84:H84),"")</f>
        <v/>
      </c>
      <c r="S84" s="797">
        <f>IFERROR(AVERAGE(I84:J84),"")</f>
        <v/>
      </c>
      <c r="T84" s="797">
        <f>IFERROR(AVERAGE(K84:L84),"")</f>
        <v/>
      </c>
      <c r="V84" s="257" t="n"/>
      <c r="W84" s="797">
        <f>AVERAGE(Q84:T84)</f>
        <v/>
      </c>
      <c r="X84" s="257" t="n"/>
    </row>
    <row r="85" ht="17.45" customHeight="1">
      <c r="A85" s="257">
        <f>IF(ISNUMBER(C85),MONTH(C85),"")</f>
        <v/>
      </c>
      <c r="B85" s="257">
        <f>IF(ISNUMBER(C85),YEAR(C85),"")</f>
        <v/>
      </c>
      <c r="C85" s="791">
        <f>C84+1</f>
        <v/>
      </c>
      <c r="D85" s="792" t="n"/>
      <c r="E85" s="793" t="n">
        <v>0.00839</v>
      </c>
      <c r="F85" s="792" t="n"/>
      <c r="G85" s="794" t="n">
        <v>0.00817</v>
      </c>
      <c r="H85" s="793" t="n"/>
      <c r="I85" s="792" t="n"/>
      <c r="J85" s="793" t="n">
        <v>0.00608</v>
      </c>
      <c r="K85" s="795" t="n"/>
      <c r="L85" s="793" t="n">
        <v>0.0126</v>
      </c>
      <c r="M85" s="796">
        <f>AVERAGE(D56:E85)</f>
        <v/>
      </c>
      <c r="N85" s="796">
        <f>AVERAGE(F56:H85)</f>
        <v/>
      </c>
      <c r="O85" s="796">
        <f>AVERAGE(I56:J85)</f>
        <v/>
      </c>
      <c r="P85" s="796">
        <f>AVERAGE(K56:L85)</f>
        <v/>
      </c>
      <c r="Q85" s="797">
        <f>IFERROR(AVERAGE(D85:E85),"")</f>
        <v/>
      </c>
      <c r="R85" s="797">
        <f>IFERROR(AVERAGE(F85:H85),"")</f>
        <v/>
      </c>
      <c r="S85" s="797">
        <f>IFERROR(AVERAGE(I85:J85),"")</f>
        <v/>
      </c>
      <c r="T85" s="797">
        <f>IFERROR(AVERAGE(K85:L85),"")</f>
        <v/>
      </c>
      <c r="V85" s="257" t="n"/>
      <c r="W85" s="797">
        <f>AVERAGE(Q85:T85)</f>
        <v/>
      </c>
      <c r="X85" s="257" t="n"/>
    </row>
    <row r="86" ht="17.45" customHeight="1">
      <c r="A86" s="257">
        <f>IF(ISNUMBER(C86),MONTH(C86),"")</f>
        <v/>
      </c>
      <c r="B86" s="257">
        <f>IF(ISNUMBER(C86),YEAR(C86),"")</f>
        <v/>
      </c>
      <c r="C86" s="802">
        <f>C85+1</f>
        <v/>
      </c>
      <c r="D86" s="803" t="n">
        <v>0.022</v>
      </c>
      <c r="E86" s="804" t="n"/>
      <c r="F86" s="803" t="n">
        <v>0.0211</v>
      </c>
      <c r="G86" s="805" t="n"/>
      <c r="H86" s="804" t="n">
        <v>0.0205</v>
      </c>
      <c r="I86" s="803" t="n">
        <v>0.0245</v>
      </c>
      <c r="J86" s="804" t="n"/>
      <c r="K86" s="806" t="n">
        <v>0.0286</v>
      </c>
      <c r="L86" s="804" t="n"/>
      <c r="M86" s="796">
        <f>AVERAGE(D57:E86)</f>
        <v/>
      </c>
      <c r="N86" s="796">
        <f>AVERAGE(F57:H86)</f>
        <v/>
      </c>
      <c r="O86" s="796">
        <f>AVERAGE(I57:J86)</f>
        <v/>
      </c>
      <c r="P86" s="796">
        <f>AVERAGE(K57:L86)</f>
        <v/>
      </c>
      <c r="Q86" s="797">
        <f>IFERROR(AVERAGE(D86:E86),"")</f>
        <v/>
      </c>
      <c r="R86" s="797">
        <f>IFERROR(AVERAGE(F86:H86),"")</f>
        <v/>
      </c>
      <c r="S86" s="797">
        <f>IFERROR(AVERAGE(I86:J86),"")</f>
        <v/>
      </c>
      <c r="T86" s="797">
        <f>IFERROR(AVERAGE(K86:L86),"")</f>
        <v/>
      </c>
      <c r="V86" s="257" t="n"/>
      <c r="W86" s="797">
        <f>AVERAGE(Q86:T86)</f>
        <v/>
      </c>
      <c r="X86" s="797">
        <f>AVERAGE(Q82:T86)</f>
        <v/>
      </c>
    </row>
    <row r="87" ht="17.45" customHeight="1">
      <c r="A87" s="257">
        <f>IF(ISNUMBER(C87),MONTH(C87),"")</f>
        <v/>
      </c>
      <c r="B87" s="257">
        <f>IF(ISNUMBER(C87),YEAR(C87),"")</f>
        <v/>
      </c>
      <c r="C87" s="808">
        <f>C86+1</f>
        <v/>
      </c>
      <c r="D87" s="809" t="n"/>
      <c r="E87" s="810" t="n">
        <v>0.0164</v>
      </c>
      <c r="F87" s="809" t="n"/>
      <c r="G87" s="811" t="n">
        <v>0.0176</v>
      </c>
      <c r="H87" s="810" t="n"/>
      <c r="I87" s="809" t="n"/>
      <c r="J87" s="810" t="n">
        <v>0.0063</v>
      </c>
      <c r="K87" s="812" t="n"/>
      <c r="L87" s="810" t="n">
        <v>0.0164</v>
      </c>
      <c r="M87" s="796">
        <f>AVERAGE(D58:E87)</f>
        <v/>
      </c>
      <c r="N87" s="796">
        <f>AVERAGE(F58:H87)</f>
        <v/>
      </c>
      <c r="O87" s="796">
        <f>AVERAGE(I58:J87)</f>
        <v/>
      </c>
      <c r="P87" s="796">
        <f>AVERAGE(K58:L87)</f>
        <v/>
      </c>
      <c r="Q87" s="813">
        <f>IFERROR(AVERAGE(D87:E87),"")</f>
        <v/>
      </c>
      <c r="R87" s="813">
        <f>IFERROR(AVERAGE(F87:H87),"")</f>
        <v/>
      </c>
      <c r="S87" s="813">
        <f>IFERROR(AVERAGE(I87:J87),"")</f>
        <v/>
      </c>
      <c r="T87" s="813">
        <f>IFERROR(AVERAGE(K87:L87),"")</f>
        <v/>
      </c>
      <c r="U87" s="326" t="n"/>
      <c r="V87" s="813">
        <f>AVERAGE(Q87:T87)</f>
        <v/>
      </c>
      <c r="W87" s="445" t="n"/>
      <c r="X87" s="257" t="n"/>
    </row>
    <row r="88" ht="17.45" customHeight="1">
      <c r="A88" s="257">
        <f>IF(ISNUMBER(C88),MONTH(C88),"")</f>
        <v/>
      </c>
      <c r="B88" s="257">
        <f>IF(ISNUMBER(C88),YEAR(C88),"")</f>
        <v/>
      </c>
      <c r="C88" s="808">
        <f>C87+1</f>
        <v/>
      </c>
      <c r="D88" s="809" t="n">
        <v>0.0129</v>
      </c>
      <c r="E88" s="810" t="n"/>
      <c r="F88" s="809" t="n">
        <v>0.005</v>
      </c>
      <c r="G88" s="811" t="n"/>
      <c r="H88" s="810" t="n"/>
      <c r="I88" s="809" t="n">
        <v>0.0057</v>
      </c>
      <c r="J88" s="810" t="n"/>
      <c r="K88" s="812" t="n">
        <v>0.0129</v>
      </c>
      <c r="L88" s="810" t="n"/>
      <c r="M88" s="796">
        <f>AVERAGE(D59:E88)</f>
        <v/>
      </c>
      <c r="N88" s="796">
        <f>AVERAGE(F59:H88)</f>
        <v/>
      </c>
      <c r="O88" s="796">
        <f>AVERAGE(I59:J88)</f>
        <v/>
      </c>
      <c r="P88" s="796">
        <f>AVERAGE(K59:L88)</f>
        <v/>
      </c>
      <c r="Q88" s="813">
        <f>IFERROR(AVERAGE(D88:E88),"")</f>
        <v/>
      </c>
      <c r="R88" s="813">
        <f>IFERROR(AVERAGE(F88:H88),"")</f>
        <v/>
      </c>
      <c r="S88" s="813">
        <f>IFERROR(AVERAGE(I88:J88),"")</f>
        <v/>
      </c>
      <c r="T88" s="813">
        <f>IFERROR(AVERAGE(K88:L88),"")</f>
        <v/>
      </c>
      <c r="U88" s="326" t="n"/>
      <c r="V88" s="813">
        <f>AVERAGE(Q88:T88)</f>
        <v/>
      </c>
      <c r="W88" s="445" t="n"/>
      <c r="X88" s="797">
        <f>AVERAGE(Q87:T88)</f>
        <v/>
      </c>
    </row>
    <row r="89" ht="17.45" customHeight="1">
      <c r="A89" s="257">
        <f>IF(ISNUMBER(C89),MONTH(C89),"")</f>
        <v/>
      </c>
      <c r="B89" s="257">
        <f>IF(ISNUMBER(C89),YEAR(C89),"")</f>
        <v/>
      </c>
      <c r="C89" s="791">
        <f>C88+1</f>
        <v/>
      </c>
      <c r="D89" s="792" t="n"/>
      <c r="E89" s="793" t="n">
        <v>0.0346</v>
      </c>
      <c r="F89" s="792" t="n"/>
      <c r="G89" s="794" t="n">
        <v>0.0196</v>
      </c>
      <c r="H89" s="793" t="n"/>
      <c r="I89" s="792" t="n"/>
      <c r="J89" s="793" t="n">
        <v>0.0329</v>
      </c>
      <c r="K89" s="795" t="n"/>
      <c r="L89" s="793" t="n">
        <v>0.0432</v>
      </c>
      <c r="M89" s="796">
        <f>AVERAGE(D60:E89)</f>
        <v/>
      </c>
      <c r="N89" s="796">
        <f>AVERAGE(F60:H89)</f>
        <v/>
      </c>
      <c r="O89" s="796">
        <f>AVERAGE(I60:J89)</f>
        <v/>
      </c>
      <c r="P89" s="796">
        <f>AVERAGE(K60:L89)</f>
        <v/>
      </c>
      <c r="Q89" s="797">
        <f>IFERROR(AVERAGE(D89:E89),"")</f>
        <v/>
      </c>
      <c r="R89" s="797">
        <f>IFERROR(AVERAGE(F89:H89),"")</f>
        <v/>
      </c>
      <c r="S89" s="797">
        <f>IFERROR(AVERAGE(I89:J89),"")</f>
        <v/>
      </c>
      <c r="T89" s="797">
        <f>IFERROR(AVERAGE(K89:L89),"")</f>
        <v/>
      </c>
      <c r="V89" s="257" t="n"/>
      <c r="W89" s="797">
        <f>AVERAGE(Q89:T89)</f>
        <v/>
      </c>
      <c r="X89" s="257" t="n"/>
    </row>
    <row r="90" ht="17.45" customHeight="1">
      <c r="A90" s="257">
        <f>IF(ISNUMBER(C90),MONTH(C90),"")</f>
        <v/>
      </c>
      <c r="B90" s="257">
        <f>IF(ISNUMBER(C90),YEAR(C90),"")</f>
        <v/>
      </c>
      <c r="C90" s="791">
        <f>C89+1</f>
        <v/>
      </c>
      <c r="D90" s="792" t="n">
        <v>0.0505</v>
      </c>
      <c r="E90" s="793" t="n"/>
      <c r="F90" s="792" t="n"/>
      <c r="G90" s="794" t="n"/>
      <c r="H90" s="793" t="n">
        <v>0.0384</v>
      </c>
      <c r="I90" s="792" t="n">
        <v>0.0317</v>
      </c>
      <c r="J90" s="793" t="n"/>
      <c r="K90" s="795" t="n">
        <v>0.0311</v>
      </c>
      <c r="L90" s="793" t="n"/>
      <c r="M90" s="796">
        <f>AVERAGE(D61:E90)</f>
        <v/>
      </c>
      <c r="N90" s="796">
        <f>AVERAGE(F61:H90)</f>
        <v/>
      </c>
      <c r="O90" s="796">
        <f>AVERAGE(I61:J90)</f>
        <v/>
      </c>
      <c r="P90" s="796">
        <f>AVERAGE(K61:L90)</f>
        <v/>
      </c>
      <c r="Q90" s="797">
        <f>IFERROR(AVERAGE(D90:E90),"")</f>
        <v/>
      </c>
      <c r="R90" s="797">
        <f>IFERROR(AVERAGE(F90:H90),"")</f>
        <v/>
      </c>
      <c r="S90" s="797">
        <f>IFERROR(AVERAGE(I90:J90),"")</f>
        <v/>
      </c>
      <c r="T90" s="797">
        <f>IFERROR(AVERAGE(K90:L90),"")</f>
        <v/>
      </c>
      <c r="V90" s="257" t="n"/>
      <c r="W90" s="797">
        <f>AVERAGE(Q90:T90)</f>
        <v/>
      </c>
      <c r="X90" s="257" t="n"/>
    </row>
    <row r="91" ht="17.45" customHeight="1">
      <c r="A91" s="257">
        <f>IF(ISNUMBER(C91),MONTH(C91),"")</f>
        <v/>
      </c>
      <c r="B91" s="257">
        <f>IF(ISNUMBER(C91),YEAR(C91),"")</f>
        <v/>
      </c>
      <c r="C91" s="791">
        <f>C90+1</f>
        <v/>
      </c>
      <c r="D91" s="792" t="n"/>
      <c r="E91" s="793" t="n">
        <v>0.0353</v>
      </c>
      <c r="F91" s="792" t="n"/>
      <c r="G91" s="794" t="n">
        <v>0.036</v>
      </c>
      <c r="H91" s="793" t="n"/>
      <c r="I91" s="792" t="n"/>
      <c r="J91" s="793" t="n">
        <v>0.04</v>
      </c>
      <c r="K91" s="795" t="n"/>
      <c r="L91" s="793" t="n">
        <v>0.0512</v>
      </c>
      <c r="M91" s="796">
        <f>AVERAGE(D62:E91)</f>
        <v/>
      </c>
      <c r="N91" s="796">
        <f>AVERAGE(F62:H91)</f>
        <v/>
      </c>
      <c r="O91" s="796">
        <f>AVERAGE(I62:J91)</f>
        <v/>
      </c>
      <c r="P91" s="796">
        <f>AVERAGE(K62:L91)</f>
        <v/>
      </c>
      <c r="Q91" s="797">
        <f>IFERROR(AVERAGE(D91:E91),"")</f>
        <v/>
      </c>
      <c r="R91" s="797">
        <f>IFERROR(AVERAGE(F91:H91),"")</f>
        <v/>
      </c>
      <c r="S91" s="797">
        <f>IFERROR(AVERAGE(I91:J91),"")</f>
        <v/>
      </c>
      <c r="T91" s="797">
        <f>IFERROR(AVERAGE(K91:L91),"")</f>
        <v/>
      </c>
      <c r="V91" s="257" t="n"/>
      <c r="W91" s="797">
        <f>AVERAGE(Q91:T91)</f>
        <v/>
      </c>
      <c r="X91" s="257" t="n"/>
    </row>
    <row r="92" ht="17.45" customHeight="1">
      <c r="A92" s="257">
        <f>IF(ISNUMBER(C92),MONTH(C92),"")</f>
        <v/>
      </c>
      <c r="B92" s="257">
        <f>IF(ISNUMBER(C92),YEAR(C92),"")</f>
        <v/>
      </c>
      <c r="C92" s="802">
        <f>C91+1</f>
        <v/>
      </c>
      <c r="D92" s="803" t="n">
        <v>0.028</v>
      </c>
      <c r="E92" s="804" t="n"/>
      <c r="F92" s="803" t="n">
        <v>0.0383</v>
      </c>
      <c r="G92" s="805" t="n"/>
      <c r="H92" s="804" t="n">
        <v>0.0403</v>
      </c>
      <c r="I92" s="803" t="n">
        <v>0.0432</v>
      </c>
      <c r="J92" s="804" t="n"/>
      <c r="K92" s="806" t="n">
        <v>0.0314</v>
      </c>
      <c r="L92" s="804" t="n"/>
      <c r="M92" s="796">
        <f>AVERAGE(D63:E92)</f>
        <v/>
      </c>
      <c r="N92" s="796">
        <f>AVERAGE(F63:H92)</f>
        <v/>
      </c>
      <c r="O92" s="796">
        <f>AVERAGE(I63:J92)</f>
        <v/>
      </c>
      <c r="P92" s="796">
        <f>AVERAGE(K63:L92)</f>
        <v/>
      </c>
      <c r="Q92" s="797">
        <f>IFERROR(AVERAGE(D92:E92),"")</f>
        <v/>
      </c>
      <c r="R92" s="797">
        <f>IFERROR(AVERAGE(F92:H92),"")</f>
        <v/>
      </c>
      <c r="S92" s="797">
        <f>IFERROR(AVERAGE(I92:J92),"")</f>
        <v/>
      </c>
      <c r="T92" s="797">
        <f>IFERROR(AVERAGE(K92:L92),"")</f>
        <v/>
      </c>
      <c r="V92" s="257" t="n"/>
      <c r="W92" s="797">
        <f>AVERAGE(Q92:T92)</f>
        <v/>
      </c>
      <c r="X92" s="257" t="n"/>
    </row>
    <row r="93" ht="17.45" customHeight="1">
      <c r="A93" s="257">
        <f>IF(ISNUMBER(C93),MONTH(C93),"")</f>
        <v/>
      </c>
      <c r="B93" s="257">
        <f>IF(ISNUMBER(C93),YEAR(C93),"")</f>
        <v/>
      </c>
      <c r="C93" s="791">
        <f>C92+1</f>
        <v/>
      </c>
      <c r="D93" s="792" t="n"/>
      <c r="E93" s="793" t="n">
        <v>0.0248</v>
      </c>
      <c r="F93" s="792" t="n"/>
      <c r="G93" s="794" t="n">
        <v>0.0335</v>
      </c>
      <c r="H93" s="793" t="n"/>
      <c r="I93" s="792" t="n"/>
      <c r="J93" s="793" t="n">
        <v>0.0302</v>
      </c>
      <c r="K93" s="795" t="n"/>
      <c r="L93" s="793" t="n">
        <v>0.0356</v>
      </c>
      <c r="M93" s="796">
        <f>AVERAGE(D64:E93)</f>
        <v/>
      </c>
      <c r="N93" s="796">
        <f>AVERAGE(F64:H93)</f>
        <v/>
      </c>
      <c r="O93" s="796">
        <f>AVERAGE(I64:J93)</f>
        <v/>
      </c>
      <c r="P93" s="796">
        <f>AVERAGE(K64:L93)</f>
        <v/>
      </c>
      <c r="Q93" s="797">
        <f>IFERROR(AVERAGE(D93:E93),"")</f>
        <v/>
      </c>
      <c r="R93" s="797">
        <f>IFERROR(AVERAGE(F93:H93),"")</f>
        <v/>
      </c>
      <c r="S93" s="797">
        <f>IFERROR(AVERAGE(I93:J93),"")</f>
        <v/>
      </c>
      <c r="T93" s="797">
        <f>IFERROR(AVERAGE(K93:L93),"")</f>
        <v/>
      </c>
      <c r="V93" s="257" t="n"/>
      <c r="W93" s="797">
        <f>AVERAGE(Q93:T93)</f>
        <v/>
      </c>
      <c r="X93" s="797">
        <f>AVERAGE(Q89:T93)</f>
        <v/>
      </c>
    </row>
    <row r="94" ht="17.45" customHeight="1">
      <c r="A94" s="257">
        <f>IF(ISNUMBER(C94),MONTH(C94),"")</f>
        <v/>
      </c>
      <c r="B94" s="257">
        <f>IF(ISNUMBER(C94),YEAR(C94),"")</f>
        <v/>
      </c>
      <c r="C94" s="808">
        <f>C93+1</f>
        <v/>
      </c>
      <c r="D94" s="809" t="n">
        <v>0.0158</v>
      </c>
      <c r="E94" s="810" t="n"/>
      <c r="F94" s="809" t="n">
        <v>0.0216</v>
      </c>
      <c r="G94" s="811" t="n"/>
      <c r="H94" s="810" t="n"/>
      <c r="I94" s="809" t="n">
        <v>0.0126</v>
      </c>
      <c r="J94" s="810" t="n"/>
      <c r="K94" s="812" t="n">
        <v>0.0223</v>
      </c>
      <c r="L94" s="810" t="n"/>
      <c r="M94" s="796">
        <f>AVERAGE(D65:E94)</f>
        <v/>
      </c>
      <c r="N94" s="796">
        <f>AVERAGE(F65:H94)</f>
        <v/>
      </c>
      <c r="O94" s="796">
        <f>AVERAGE(I65:J94)</f>
        <v/>
      </c>
      <c r="P94" s="796">
        <f>AVERAGE(K65:L94)</f>
        <v/>
      </c>
      <c r="Q94" s="813">
        <f>IFERROR(AVERAGE(D94:E94),"")</f>
        <v/>
      </c>
      <c r="R94" s="813">
        <f>IFERROR(AVERAGE(F94:H94),"")</f>
        <v/>
      </c>
      <c r="S94" s="813">
        <f>IFERROR(AVERAGE(I94:J94),"")</f>
        <v/>
      </c>
      <c r="T94" s="813">
        <f>IFERROR(AVERAGE(K94:L94),"")</f>
        <v/>
      </c>
      <c r="U94" s="326" t="n"/>
      <c r="V94" s="813">
        <f>AVERAGE(Q94:T94)</f>
        <v/>
      </c>
      <c r="W94" s="445" t="n"/>
      <c r="X94" s="257" t="n"/>
    </row>
    <row r="95" ht="17.45" customHeight="1">
      <c r="A95" s="257">
        <f>IF(ISNUMBER(C95),MONTH(C95),"")</f>
        <v/>
      </c>
      <c r="B95" s="257">
        <f>IF(ISNUMBER(C95),YEAR(C95),"")</f>
        <v/>
      </c>
      <c r="C95" s="808">
        <f>C94+1</f>
        <v/>
      </c>
      <c r="D95" s="809" t="n"/>
      <c r="E95" s="810" t="n">
        <v>0.0218</v>
      </c>
      <c r="F95" s="809" t="n"/>
      <c r="G95" s="811" t="n">
        <v>0.011</v>
      </c>
      <c r="H95" s="810" t="n"/>
      <c r="I95" s="809" t="n"/>
      <c r="J95" s="810" t="n">
        <v>0.00513</v>
      </c>
      <c r="K95" s="812" t="n"/>
      <c r="L95" s="810" t="n">
        <v>0.0109</v>
      </c>
      <c r="M95" s="796">
        <f>AVERAGE(D66:E95)</f>
        <v/>
      </c>
      <c r="N95" s="796">
        <f>AVERAGE(F66:H95)</f>
        <v/>
      </c>
      <c r="O95" s="796">
        <f>AVERAGE(I66:J95)</f>
        <v/>
      </c>
      <c r="P95" s="796">
        <f>AVERAGE(K66:L95)</f>
        <v/>
      </c>
      <c r="Q95" s="813">
        <f>IFERROR(AVERAGE(D95:E95),"")</f>
        <v/>
      </c>
      <c r="R95" s="813">
        <f>IFERROR(AVERAGE(F95:H95),"")</f>
        <v/>
      </c>
      <c r="S95" s="813">
        <f>IFERROR(AVERAGE(I95:J95),"")</f>
        <v/>
      </c>
      <c r="T95" s="813">
        <f>IFERROR(AVERAGE(K95:L95),"")</f>
        <v/>
      </c>
      <c r="U95" s="326" t="n"/>
      <c r="V95" s="813">
        <f>AVERAGE(Q95:T95)</f>
        <v/>
      </c>
      <c r="W95" s="445" t="n"/>
      <c r="X95" s="797">
        <f>AVERAGE(Q94:T95)</f>
        <v/>
      </c>
    </row>
    <row r="96" ht="17.45" customHeight="1">
      <c r="A96" s="257">
        <f>IF(ISNUMBER(C96),MONTH(C96),"")</f>
        <v/>
      </c>
      <c r="B96" s="257">
        <f>IF(ISNUMBER(C96),YEAR(C96),"")</f>
        <v/>
      </c>
      <c r="C96" s="791">
        <f>C95+1</f>
        <v/>
      </c>
      <c r="D96" s="792" t="n">
        <v>0.0464</v>
      </c>
      <c r="E96" s="793" t="n"/>
      <c r="F96" s="792" t="n"/>
      <c r="G96" s="794" t="n"/>
      <c r="H96" s="793" t="n">
        <v>0.0242</v>
      </c>
      <c r="I96" s="792" t="n">
        <v>0.0253</v>
      </c>
      <c r="J96" s="793" t="n"/>
      <c r="K96" s="795" t="n">
        <v>0.0265</v>
      </c>
      <c r="L96" s="793" t="n"/>
      <c r="M96" s="796">
        <f>AVERAGE(D67:E96)</f>
        <v/>
      </c>
      <c r="N96" s="796">
        <f>AVERAGE(F67:H96)</f>
        <v/>
      </c>
      <c r="O96" s="796">
        <f>AVERAGE(I67:J96)</f>
        <v/>
      </c>
      <c r="P96" s="796">
        <f>AVERAGE(K67:L96)</f>
        <v/>
      </c>
      <c r="Q96" s="797">
        <f>IFERROR(AVERAGE(D96:E96),"")</f>
        <v/>
      </c>
      <c r="R96" s="797">
        <f>IFERROR(AVERAGE(F96:H96),"")</f>
        <v/>
      </c>
      <c r="S96" s="797">
        <f>IFERROR(AVERAGE(I96:J96),"")</f>
        <v/>
      </c>
      <c r="T96" s="797">
        <f>IFERROR(AVERAGE(K96:L96),"")</f>
        <v/>
      </c>
      <c r="V96" s="257" t="n"/>
      <c r="W96" s="797">
        <f>AVERAGE(Q96:T96)</f>
        <v/>
      </c>
      <c r="X96" s="257" t="n"/>
    </row>
    <row r="97" ht="17.45" customHeight="1">
      <c r="A97" s="257">
        <f>IF(ISNUMBER(C97),MONTH(C97),"")</f>
        <v/>
      </c>
      <c r="B97" s="257">
        <f>IF(ISNUMBER(C97),YEAR(C97),"")</f>
        <v/>
      </c>
      <c r="C97" s="791">
        <f>C96+1</f>
        <v/>
      </c>
      <c r="D97" s="792" t="n"/>
      <c r="E97" s="793" t="n">
        <v>0.0292</v>
      </c>
      <c r="F97" s="792" t="n"/>
      <c r="G97" s="794" t="n">
        <v>0.0463</v>
      </c>
      <c r="H97" s="793" t="n"/>
      <c r="I97" s="792" t="n"/>
      <c r="J97" s="793" t="n">
        <v>0.0508</v>
      </c>
      <c r="K97" s="795" t="n"/>
      <c r="L97" s="793" t="n">
        <v>0.05</v>
      </c>
      <c r="M97" s="796">
        <f>AVERAGE(D68:E97)</f>
        <v/>
      </c>
      <c r="N97" s="796">
        <f>AVERAGE(F68:H97)</f>
        <v/>
      </c>
      <c r="O97" s="796">
        <f>AVERAGE(I68:J97)</f>
        <v/>
      </c>
      <c r="P97" s="796">
        <f>AVERAGE(K68:L97)</f>
        <v/>
      </c>
      <c r="Q97" s="797">
        <f>IFERROR(AVERAGE(D97:E97),"")</f>
        <v/>
      </c>
      <c r="R97" s="797">
        <f>IFERROR(AVERAGE(F97:H97),"")</f>
        <v/>
      </c>
      <c r="S97" s="797">
        <f>IFERROR(AVERAGE(I97:J97),"")</f>
        <v/>
      </c>
      <c r="T97" s="797">
        <f>IFERROR(AVERAGE(K97:L97),"")</f>
        <v/>
      </c>
      <c r="V97" s="257" t="n"/>
      <c r="W97" s="797">
        <f>AVERAGE(Q97:T97)</f>
        <v/>
      </c>
      <c r="X97" s="257" t="n"/>
    </row>
    <row r="98" ht="17.45" customHeight="1">
      <c r="A98" s="257">
        <f>IF(ISNUMBER(C98),MONTH(C98),"")</f>
        <v/>
      </c>
      <c r="B98" s="257">
        <f>IF(ISNUMBER(C98),YEAR(C98),"")</f>
        <v/>
      </c>
      <c r="C98" s="802">
        <f>C97+1</f>
        <v/>
      </c>
      <c r="D98" s="803" t="n">
        <v>0.0402</v>
      </c>
      <c r="E98" s="804" t="n"/>
      <c r="F98" s="803" t="n">
        <v>0.033</v>
      </c>
      <c r="G98" s="805" t="n"/>
      <c r="H98" s="804" t="n">
        <v>0.031</v>
      </c>
      <c r="I98" s="803" t="n">
        <v>0.0267</v>
      </c>
      <c r="J98" s="804" t="n"/>
      <c r="K98" s="806" t="n">
        <v>0.0319</v>
      </c>
      <c r="L98" s="804" t="n"/>
      <c r="M98" s="796">
        <f>AVERAGE(D69:E98)</f>
        <v/>
      </c>
      <c r="N98" s="796">
        <f>AVERAGE(F69:H98)</f>
        <v/>
      </c>
      <c r="O98" s="796">
        <f>AVERAGE(I69:J98)</f>
        <v/>
      </c>
      <c r="P98" s="796">
        <f>AVERAGE(K69:L98)</f>
        <v/>
      </c>
      <c r="Q98" s="797">
        <f>IFERROR(AVERAGE(D98:E98),"")</f>
        <v/>
      </c>
      <c r="R98" s="797">
        <f>IFERROR(AVERAGE(F98:H98),"")</f>
        <v/>
      </c>
      <c r="S98" s="797">
        <f>IFERROR(AVERAGE(I98:J98),"")</f>
        <v/>
      </c>
      <c r="T98" s="797">
        <f>IFERROR(AVERAGE(K98:L98),"")</f>
        <v/>
      </c>
      <c r="V98" s="257" t="n"/>
      <c r="W98" s="797">
        <f>AVERAGE(Q98:T98)</f>
        <v/>
      </c>
      <c r="X98" s="257" t="n"/>
    </row>
    <row r="99" ht="17.45" customHeight="1">
      <c r="A99" s="257">
        <f>IF(ISNUMBER(C99),MONTH(C99),"")</f>
        <v/>
      </c>
      <c r="B99" s="257">
        <f>IF(ISNUMBER(C99),YEAR(C99),"")</f>
        <v/>
      </c>
      <c r="C99" s="791">
        <f>C98+1</f>
        <v/>
      </c>
      <c r="D99" s="792" t="n"/>
      <c r="E99" s="793" t="n">
        <v>0.0389</v>
      </c>
      <c r="F99" s="792" t="n"/>
      <c r="G99" s="794" t="n">
        <v>0.0406</v>
      </c>
      <c r="H99" s="793" t="n"/>
      <c r="I99" s="792" t="n"/>
      <c r="J99" s="793" t="n">
        <v>0.0278</v>
      </c>
      <c r="K99" s="795" t="n"/>
      <c r="L99" s="793" t="n">
        <v>0.0382</v>
      </c>
      <c r="M99" s="796">
        <f>AVERAGE(D70:E99)</f>
        <v/>
      </c>
      <c r="N99" s="796">
        <f>AVERAGE(F70:H99)</f>
        <v/>
      </c>
      <c r="O99" s="796">
        <f>AVERAGE(I70:J99)</f>
        <v/>
      </c>
      <c r="P99" s="796">
        <f>AVERAGE(K70:L99)</f>
        <v/>
      </c>
      <c r="Q99" s="797">
        <f>IFERROR(AVERAGE(D99:E99),"")</f>
        <v/>
      </c>
      <c r="R99" s="797">
        <f>IFERROR(AVERAGE(F99:H99),"")</f>
        <v/>
      </c>
      <c r="S99" s="797">
        <f>IFERROR(AVERAGE(I99:J99),"")</f>
        <v/>
      </c>
      <c r="T99" s="797">
        <f>IFERROR(AVERAGE(K99:L99),"")</f>
        <v/>
      </c>
      <c r="V99" s="257" t="n"/>
      <c r="W99" s="797">
        <f>AVERAGE(Q99:T99)</f>
        <v/>
      </c>
      <c r="X99" s="257" t="n"/>
    </row>
    <row r="100" ht="17.45" customHeight="1">
      <c r="A100" s="257">
        <f>IF(ISNUMBER(C100),MONTH(C100),"")</f>
        <v/>
      </c>
      <c r="B100" s="257">
        <f>IF(ISNUMBER(C100),YEAR(C100),"")</f>
        <v/>
      </c>
      <c r="C100" s="791">
        <f>C99+1</f>
        <v/>
      </c>
      <c r="D100" s="792" t="n">
        <v>0.0298</v>
      </c>
      <c r="E100" s="793" t="n"/>
      <c r="F100" s="792" t="n">
        <v>0.0229</v>
      </c>
      <c r="G100" s="794" t="n"/>
      <c r="H100" s="793" t="n"/>
      <c r="I100" s="792" t="n">
        <v>0.021</v>
      </c>
      <c r="J100" s="793" t="n"/>
      <c r="K100" s="795" t="n">
        <v>0.0306</v>
      </c>
      <c r="L100" s="793" t="n"/>
      <c r="M100" s="796">
        <f>AVERAGE(D71:E100)</f>
        <v/>
      </c>
      <c r="N100" s="796">
        <f>AVERAGE(F71:H100)</f>
        <v/>
      </c>
      <c r="O100" s="796">
        <f>AVERAGE(I71:J100)</f>
        <v/>
      </c>
      <c r="P100" s="796">
        <f>AVERAGE(K71:L100)</f>
        <v/>
      </c>
      <c r="Q100" s="797">
        <f>IFERROR(AVERAGE(D100:E100),"")</f>
        <v/>
      </c>
      <c r="R100" s="797">
        <f>IFERROR(AVERAGE(F100:H100),"")</f>
        <v/>
      </c>
      <c r="S100" s="797">
        <f>IFERROR(AVERAGE(I100:J100),"")</f>
        <v/>
      </c>
      <c r="T100" s="797">
        <f>IFERROR(AVERAGE(K100:L100),"")</f>
        <v/>
      </c>
      <c r="V100" s="257" t="n"/>
      <c r="W100" s="797">
        <f>AVERAGE(Q100:T100)</f>
        <v/>
      </c>
      <c r="X100" s="797">
        <f>AVERAGE(Q96:T100)</f>
        <v/>
      </c>
    </row>
    <row r="101" ht="17.45" customHeight="1">
      <c r="A101" s="257">
        <f>IF(ISNUMBER(C101),MONTH(C101),"")</f>
        <v/>
      </c>
      <c r="B101" s="257">
        <f>IF(ISNUMBER(C101),YEAR(C101),"")</f>
        <v/>
      </c>
      <c r="C101" s="808">
        <f>C100+1</f>
        <v/>
      </c>
      <c r="D101" s="809" t="n"/>
      <c r="E101" s="810" t="n">
        <v>0.0202</v>
      </c>
      <c r="F101" s="809" t="n"/>
      <c r="G101" s="811" t="n">
        <v>0.0147</v>
      </c>
      <c r="H101" s="810" t="n"/>
      <c r="I101" s="809" t="n"/>
      <c r="J101" s="810" t="n">
        <v>0.0115</v>
      </c>
      <c r="K101" s="812" t="n"/>
      <c r="L101" s="810" t="n">
        <v>0.0231</v>
      </c>
      <c r="M101" s="796">
        <f>AVERAGE(D72:E101)</f>
        <v/>
      </c>
      <c r="N101" s="796">
        <f>AVERAGE(F72:H101)</f>
        <v/>
      </c>
      <c r="O101" s="796">
        <f>AVERAGE(I72:J101)</f>
        <v/>
      </c>
      <c r="P101" s="796">
        <f>AVERAGE(K72:L101)</f>
        <v/>
      </c>
      <c r="Q101" s="813">
        <f>IFERROR(AVERAGE(D101:E101),"")</f>
        <v/>
      </c>
      <c r="R101" s="813">
        <f>IFERROR(AVERAGE(F101:H101),"")</f>
        <v/>
      </c>
      <c r="S101" s="813">
        <f>IFERROR(AVERAGE(I101:J101),"")</f>
        <v/>
      </c>
      <c r="T101" s="813">
        <f>IFERROR(AVERAGE(K101:L101),"")</f>
        <v/>
      </c>
      <c r="U101" s="326" t="n"/>
      <c r="V101" s="813">
        <f>AVERAGE(Q101:T101)</f>
        <v/>
      </c>
      <c r="W101" s="445" t="n"/>
      <c r="X101" s="257" t="n"/>
    </row>
    <row r="102" ht="17.45" customHeight="1">
      <c r="A102" s="257">
        <f>IF(ISNUMBER(C102),MONTH(C102),"")</f>
        <v/>
      </c>
      <c r="B102" s="257">
        <f>IF(ISNUMBER(C102),YEAR(C102),"")</f>
        <v/>
      </c>
      <c r="C102" s="808">
        <f>C101+1</f>
        <v/>
      </c>
      <c r="D102" s="809" t="n">
        <v>0.0139</v>
      </c>
      <c r="E102" s="810" t="n"/>
      <c r="F102" s="809" t="n"/>
      <c r="G102" s="811" t="n"/>
      <c r="H102" s="810" t="n">
        <v>0.0133</v>
      </c>
      <c r="I102" s="809" t="n">
        <v>0.009480000000000001</v>
      </c>
      <c r="J102" s="810" t="n"/>
      <c r="K102" s="812" t="n">
        <v>0.0157</v>
      </c>
      <c r="L102" s="810" t="n"/>
      <c r="M102" s="796">
        <f>AVERAGE(D73:E102)</f>
        <v/>
      </c>
      <c r="N102" s="796">
        <f>AVERAGE(F73:H102)</f>
        <v/>
      </c>
      <c r="O102" s="796">
        <f>AVERAGE(I73:J102)</f>
        <v/>
      </c>
      <c r="P102" s="796">
        <f>AVERAGE(K73:L102)</f>
        <v/>
      </c>
      <c r="Q102" s="813">
        <f>IFERROR(AVERAGE(D102:E102),"")</f>
        <v/>
      </c>
      <c r="R102" s="813">
        <f>IFERROR(AVERAGE(F102:H102),"")</f>
        <v/>
      </c>
      <c r="S102" s="813">
        <f>IFERROR(AVERAGE(I102:J102),"")</f>
        <v/>
      </c>
      <c r="T102" s="813">
        <f>IFERROR(AVERAGE(K102:L102),"")</f>
        <v/>
      </c>
      <c r="U102" s="326" t="n"/>
      <c r="V102" s="813">
        <f>AVERAGE(Q102:T102)</f>
        <v/>
      </c>
      <c r="W102" s="445" t="n"/>
      <c r="X102" s="797">
        <f>AVERAGE(Q101:T102)</f>
        <v/>
      </c>
    </row>
    <row r="103" ht="17.45" customHeight="1">
      <c r="A103" s="257">
        <f>IF(ISNUMBER(C103),MONTH(C103),"")</f>
        <v/>
      </c>
      <c r="B103" s="257">
        <f>IF(ISNUMBER(C103),YEAR(C103),"")</f>
        <v/>
      </c>
      <c r="C103" s="791">
        <f>C102+1</f>
        <v/>
      </c>
      <c r="D103" s="792" t="n"/>
      <c r="E103" s="793" t="n">
        <v>0.0388</v>
      </c>
      <c r="F103" s="792" t="n"/>
      <c r="G103" s="794" t="n">
        <v>0.0298</v>
      </c>
      <c r="H103" s="793" t="n"/>
      <c r="I103" s="792" t="n"/>
      <c r="J103" s="793" t="n">
        <v>0.0426</v>
      </c>
      <c r="K103" s="795" t="n"/>
      <c r="L103" s="793" t="n">
        <v>0.0646</v>
      </c>
      <c r="M103" s="796">
        <f>AVERAGE(D74:E103)</f>
        <v/>
      </c>
      <c r="N103" s="796">
        <f>AVERAGE(F74:H103)</f>
        <v/>
      </c>
      <c r="O103" s="796">
        <f>AVERAGE(I74:J103)</f>
        <v/>
      </c>
      <c r="P103" s="796">
        <f>AVERAGE(K74:L103)</f>
        <v/>
      </c>
      <c r="Q103" s="797">
        <f>IFERROR(AVERAGE(D103:E103),"")</f>
        <v/>
      </c>
      <c r="R103" s="797">
        <f>IFERROR(AVERAGE(F103:H103),"")</f>
        <v/>
      </c>
      <c r="S103" s="797">
        <f>IFERROR(AVERAGE(I103:J103),"")</f>
        <v/>
      </c>
      <c r="T103" s="797">
        <f>IFERROR(AVERAGE(K103:L103),"")</f>
        <v/>
      </c>
      <c r="V103" s="257" t="n"/>
      <c r="W103" s="797">
        <f>AVERAGE(Q103:T103)</f>
        <v/>
      </c>
      <c r="X103" s="257" t="n"/>
    </row>
    <row r="104" ht="17.45" customHeight="1">
      <c r="A104" s="257">
        <f>IF(ISNUMBER(C104),MONTH(C104),"")</f>
        <v/>
      </c>
      <c r="B104" s="257">
        <f>IF(ISNUMBER(C104),YEAR(C104),"")</f>
        <v/>
      </c>
      <c r="C104" s="802">
        <f>C103+1</f>
        <v/>
      </c>
      <c r="D104" s="803" t="n">
        <v>0.0434</v>
      </c>
      <c r="E104" s="804" t="n"/>
      <c r="F104" s="803" t="n">
        <v>0.0395</v>
      </c>
      <c r="G104" s="805" t="n"/>
      <c r="H104" s="804" t="n">
        <v>0.0385</v>
      </c>
      <c r="I104" s="803" t="n">
        <v>0.0247</v>
      </c>
      <c r="J104" s="804" t="n"/>
      <c r="K104" s="806" t="n">
        <v>0.053</v>
      </c>
      <c r="L104" s="804" t="n"/>
      <c r="M104" s="796">
        <f>AVERAGE(D75:E104)</f>
        <v/>
      </c>
      <c r="N104" s="796">
        <f>AVERAGE(F75:H104)</f>
        <v/>
      </c>
      <c r="O104" s="796">
        <f>AVERAGE(I75:J104)</f>
        <v/>
      </c>
      <c r="P104" s="796">
        <f>AVERAGE(K75:L104)</f>
        <v/>
      </c>
      <c r="Q104" s="797">
        <f>IFERROR(AVERAGE(D104:E104),"")</f>
        <v/>
      </c>
      <c r="R104" s="797">
        <f>IFERROR(AVERAGE(F104:H104),"")</f>
        <v/>
      </c>
      <c r="S104" s="797">
        <f>IFERROR(AVERAGE(I104:J104),"")</f>
        <v/>
      </c>
      <c r="T104" s="797">
        <f>IFERROR(AVERAGE(K104:L104),"")</f>
        <v/>
      </c>
      <c r="V104" s="257" t="n"/>
      <c r="W104" s="797">
        <f>AVERAGE(Q104:T104)</f>
        <v/>
      </c>
      <c r="X104" s="257" t="n"/>
    </row>
    <row r="105" ht="17.45" customHeight="1">
      <c r="A105" s="257">
        <f>IF(ISNUMBER(C105),MONTH(C105),"")</f>
        <v/>
      </c>
      <c r="B105" s="257">
        <f>IF(ISNUMBER(C105),YEAR(C105),"")</f>
        <v/>
      </c>
      <c r="C105" s="791">
        <f>C104+1</f>
        <v/>
      </c>
      <c r="D105" s="792" t="n"/>
      <c r="E105" s="793" t="n">
        <v>0.0416</v>
      </c>
      <c r="F105" s="792" t="n"/>
      <c r="G105" s="794" t="n">
        <v>0.0265</v>
      </c>
      <c r="H105" s="793" t="n"/>
      <c r="I105" s="792" t="n"/>
      <c r="J105" s="793" t="n">
        <v>0.0204</v>
      </c>
      <c r="K105" s="795" t="n"/>
      <c r="L105" s="793" t="n">
        <v>0.0611</v>
      </c>
      <c r="M105" s="796">
        <f>AVERAGE(D76:E105)</f>
        <v/>
      </c>
      <c r="N105" s="796">
        <f>AVERAGE(F76:H105)</f>
        <v/>
      </c>
      <c r="O105" s="796">
        <f>AVERAGE(I76:J105)</f>
        <v/>
      </c>
      <c r="P105" s="796">
        <f>AVERAGE(K76:L105)</f>
        <v/>
      </c>
      <c r="Q105" s="797">
        <f>IFERROR(AVERAGE(D105:E105),"")</f>
        <v/>
      </c>
      <c r="R105" s="797">
        <f>IFERROR(AVERAGE(F105:H105),"")</f>
        <v/>
      </c>
      <c r="S105" s="797">
        <f>IFERROR(AVERAGE(I105:J105),"")</f>
        <v/>
      </c>
      <c r="T105" s="797">
        <f>IFERROR(AVERAGE(K105:L105),"")</f>
        <v/>
      </c>
      <c r="V105" s="257" t="n"/>
      <c r="W105" s="797">
        <f>AVERAGE(Q105:T105)</f>
        <v/>
      </c>
      <c r="X105" s="257" t="n"/>
    </row>
    <row r="106" ht="17.45" customHeight="1">
      <c r="A106" s="257">
        <f>IF(ISNUMBER(C106),MONTH(C106),"")</f>
        <v/>
      </c>
      <c r="B106" s="257">
        <f>IF(ISNUMBER(C106),YEAR(C106),"")</f>
        <v/>
      </c>
      <c r="C106" s="791">
        <f>C105+1</f>
        <v/>
      </c>
      <c r="D106" s="792" t="n">
        <v>0.0505</v>
      </c>
      <c r="E106" s="793" t="n"/>
      <c r="F106" s="816" t="n">
        <v>0.0936</v>
      </c>
      <c r="G106" s="794" t="n"/>
      <c r="H106" s="793" t="n"/>
      <c r="I106" s="792" t="n">
        <v>0.0531</v>
      </c>
      <c r="J106" s="793" t="n"/>
      <c r="K106" s="817" t="n">
        <v>0.117</v>
      </c>
      <c r="L106" s="793" t="n"/>
      <c r="M106" s="796">
        <f>AVERAGE(D77:E106)</f>
        <v/>
      </c>
      <c r="N106" s="796">
        <f>AVERAGE(F77:H106)</f>
        <v/>
      </c>
      <c r="O106" s="796">
        <f>AVERAGE(I77:J106)</f>
        <v/>
      </c>
      <c r="P106" s="796">
        <f>AVERAGE(K77:L106)</f>
        <v/>
      </c>
      <c r="Q106" s="797">
        <f>IFERROR(AVERAGE(D106:E106),"")</f>
        <v/>
      </c>
      <c r="R106" s="797">
        <f>IFERROR(AVERAGE(F106:H106),"")</f>
        <v/>
      </c>
      <c r="S106" s="797">
        <f>IFERROR(AVERAGE(I106:J106),"")</f>
        <v/>
      </c>
      <c r="T106" s="815" t="n"/>
      <c r="V106" s="257" t="n"/>
      <c r="W106" s="797">
        <f>AVERAGE(Q106:T106)</f>
        <v/>
      </c>
      <c r="X106" s="327" t="inlineStr">
        <is>
          <t>EVENT</t>
        </is>
      </c>
    </row>
    <row r="107" ht="17.45" customHeight="1">
      <c r="A107" s="257">
        <f>IF(ISNUMBER(C107),MONTH(C107),"")</f>
        <v/>
      </c>
      <c r="B107" s="257">
        <f>IF(ISNUMBER(C107),YEAR(C107),"")</f>
        <v/>
      </c>
      <c r="C107" s="791">
        <f>C106+1</f>
        <v/>
      </c>
      <c r="D107" s="792" t="n"/>
      <c r="E107" s="793" t="n">
        <v>0.0226</v>
      </c>
      <c r="F107" s="792" t="n"/>
      <c r="G107" s="794" t="n">
        <v>0.0333</v>
      </c>
      <c r="H107" s="793" t="n"/>
      <c r="I107" s="792" t="n"/>
      <c r="J107" s="793" t="n">
        <v>0.0419</v>
      </c>
      <c r="K107" s="795" t="n"/>
      <c r="L107" s="793" t="n">
        <v>0.0559</v>
      </c>
      <c r="M107" s="796">
        <f>AVERAGE(D78:E107)</f>
        <v/>
      </c>
      <c r="N107" s="796">
        <f>AVERAGE(F78:H107)</f>
        <v/>
      </c>
      <c r="O107" s="796">
        <f>AVERAGE(I78:J107)</f>
        <v/>
      </c>
      <c r="P107" s="796">
        <f>AVERAGE(K78:L107)</f>
        <v/>
      </c>
      <c r="Q107" s="797">
        <f>IFERROR(AVERAGE(D107:E107),"")</f>
        <v/>
      </c>
      <c r="R107" s="797">
        <f>IFERROR(AVERAGE(F107:H107),"")</f>
        <v/>
      </c>
      <c r="S107" s="797">
        <f>IFERROR(AVERAGE(I107:J107),"")</f>
        <v/>
      </c>
      <c r="T107" s="797">
        <f>IFERROR(AVERAGE(K107:L107),"")</f>
        <v/>
      </c>
      <c r="V107" s="257" t="n"/>
      <c r="W107" s="797">
        <f>AVERAGE(Q107:T107)</f>
        <v/>
      </c>
      <c r="X107" s="797">
        <f>AVERAGE(Q103:T107)</f>
        <v/>
      </c>
    </row>
    <row r="108" ht="17.45" customHeight="1">
      <c r="A108" s="257">
        <f>IF(ISNUMBER(C108),MONTH(C108),"")</f>
        <v/>
      </c>
      <c r="B108" s="257">
        <f>IF(ISNUMBER(C108),YEAR(C108),"")</f>
        <v/>
      </c>
      <c r="C108" s="808">
        <f>C107+1</f>
        <v/>
      </c>
      <c r="D108" s="809" t="n">
        <v>0.0215</v>
      </c>
      <c r="E108" s="810" t="n"/>
      <c r="F108" s="809" t="n"/>
      <c r="G108" s="811" t="n"/>
      <c r="H108" s="810" t="n">
        <v>0.0151</v>
      </c>
      <c r="I108" s="809" t="n">
        <v>0.0151</v>
      </c>
      <c r="J108" s="810" t="n"/>
      <c r="K108" s="812" t="n">
        <v>0.0278</v>
      </c>
      <c r="L108" s="810" t="n"/>
      <c r="M108" s="796">
        <f>AVERAGE(D79:E108)</f>
        <v/>
      </c>
      <c r="N108" s="796">
        <f>AVERAGE(F79:H108)</f>
        <v/>
      </c>
      <c r="O108" s="796">
        <f>AVERAGE(I79:J108)</f>
        <v/>
      </c>
      <c r="P108" s="796">
        <f>AVERAGE(K79:L108)</f>
        <v/>
      </c>
      <c r="Q108" s="813">
        <f>IFERROR(AVERAGE(D108:E108),"")</f>
        <v/>
      </c>
      <c r="R108" s="813">
        <f>IFERROR(AVERAGE(F108:H108),"")</f>
        <v/>
      </c>
      <c r="S108" s="813">
        <f>IFERROR(AVERAGE(I108:J108),"")</f>
        <v/>
      </c>
      <c r="T108" s="813">
        <f>IFERROR(AVERAGE(K108:L108),"")</f>
        <v/>
      </c>
      <c r="U108" s="326" t="n"/>
      <c r="V108" s="813">
        <f>AVERAGE(Q108:T108)</f>
        <v/>
      </c>
      <c r="W108" s="445" t="n"/>
      <c r="X108" s="257" t="n"/>
    </row>
    <row r="109" ht="17.45" customHeight="1">
      <c r="A109" s="257">
        <f>IF(ISNUMBER(C109),MONTH(C109),"")</f>
        <v/>
      </c>
      <c r="B109" s="257">
        <f>IF(ISNUMBER(C109),YEAR(C109),"")</f>
        <v/>
      </c>
      <c r="C109" s="808">
        <f>C108+1</f>
        <v/>
      </c>
      <c r="D109" s="809" t="n"/>
      <c r="E109" s="810" t="n">
        <v>0.0135</v>
      </c>
      <c r="F109" s="809" t="n"/>
      <c r="G109" s="811" t="n">
        <v>0.0152</v>
      </c>
      <c r="H109" s="810" t="n"/>
      <c r="I109" s="809" t="n"/>
      <c r="J109" s="810" t="n">
        <v>0.00919</v>
      </c>
      <c r="K109" s="812" t="n"/>
      <c r="L109" s="810" t="n">
        <v>0.0323</v>
      </c>
      <c r="M109" s="796">
        <f>AVERAGE(D80:E109)</f>
        <v/>
      </c>
      <c r="N109" s="796">
        <f>AVERAGE(F80:H109)</f>
        <v/>
      </c>
      <c r="O109" s="796">
        <f>AVERAGE(I80:J109)</f>
        <v/>
      </c>
      <c r="P109" s="796">
        <f>AVERAGE(K80:L109)</f>
        <v/>
      </c>
      <c r="Q109" s="813">
        <f>IFERROR(AVERAGE(D109:E109),"")</f>
        <v/>
      </c>
      <c r="R109" s="813">
        <f>IFERROR(AVERAGE(F109:H109),"")</f>
        <v/>
      </c>
      <c r="S109" s="813">
        <f>IFERROR(AVERAGE(I109:J109),"")</f>
        <v/>
      </c>
      <c r="T109" s="813">
        <f>IFERROR(AVERAGE(K109:L109),"")</f>
        <v/>
      </c>
      <c r="U109" s="326" t="n"/>
      <c r="V109" s="813">
        <f>AVERAGE(Q109:T109)</f>
        <v/>
      </c>
      <c r="W109" s="445" t="n"/>
      <c r="X109" s="797">
        <f>AVERAGE(Q108:T109)</f>
        <v/>
      </c>
    </row>
    <row r="110" ht="17.45" customHeight="1">
      <c r="A110" s="257">
        <f>IF(ISNUMBER(C110),MONTH(C110),"")</f>
        <v/>
      </c>
      <c r="B110" s="257">
        <f>IF(ISNUMBER(C110),YEAR(C110),"")</f>
        <v/>
      </c>
      <c r="C110" s="802">
        <f>C109+1</f>
        <v/>
      </c>
      <c r="D110" s="803" t="n">
        <v>0.0492</v>
      </c>
      <c r="E110" s="804" t="n"/>
      <c r="F110" s="803" t="n">
        <v>0.0363</v>
      </c>
      <c r="G110" s="805" t="n"/>
      <c r="H110" s="804" t="n">
        <v>0.0344</v>
      </c>
      <c r="I110" s="803" t="n">
        <v>0.0203</v>
      </c>
      <c r="J110" s="804" t="n"/>
      <c r="K110" s="806" t="n">
        <v>0.0544</v>
      </c>
      <c r="L110" s="804" t="n"/>
      <c r="M110" s="796">
        <f>AVERAGE(D81:E110)</f>
        <v/>
      </c>
      <c r="N110" s="796">
        <f>AVERAGE(F81:H110)</f>
        <v/>
      </c>
      <c r="O110" s="796">
        <f>AVERAGE(I81:J110)</f>
        <v/>
      </c>
      <c r="P110" s="796">
        <f>AVERAGE(K81:L110)</f>
        <v/>
      </c>
      <c r="Q110" s="797">
        <f>IFERROR(AVERAGE(D110:E110),"")</f>
        <v/>
      </c>
      <c r="R110" s="797">
        <f>IFERROR(AVERAGE(F110:H110),"")</f>
        <v/>
      </c>
      <c r="S110" s="797">
        <f>IFERROR(AVERAGE(I110:J110),"")</f>
        <v/>
      </c>
      <c r="T110" s="797">
        <f>IFERROR(AVERAGE(K110:L110),"")</f>
        <v/>
      </c>
      <c r="V110" s="257" t="n"/>
      <c r="W110" s="797">
        <f>AVERAGE(Q110:T110)</f>
        <v/>
      </c>
      <c r="X110" s="257" t="n"/>
    </row>
    <row r="111" ht="17.45" customHeight="1">
      <c r="A111" s="257">
        <f>IF(ISNUMBER(C111),MONTH(C111),"")</f>
        <v/>
      </c>
      <c r="B111" s="257">
        <f>IF(ISNUMBER(C111),YEAR(C111),"")</f>
        <v/>
      </c>
      <c r="C111" s="791">
        <f>C110+1</f>
        <v/>
      </c>
      <c r="D111" s="792" t="n"/>
      <c r="E111" s="793" t="n">
        <v>0.0206</v>
      </c>
      <c r="F111" s="792" t="n"/>
      <c r="G111" s="794" t="n">
        <v>0.0288</v>
      </c>
      <c r="H111" s="793" t="n"/>
      <c r="I111" s="792" t="n"/>
      <c r="J111" s="793" t="n">
        <v>0.0253</v>
      </c>
      <c r="K111" s="795" t="n"/>
      <c r="L111" s="793" t="n">
        <v>0.0339</v>
      </c>
      <c r="M111" s="796">
        <f>AVERAGE(D82:E111)</f>
        <v/>
      </c>
      <c r="N111" s="796">
        <f>AVERAGE(F82:H111)</f>
        <v/>
      </c>
      <c r="O111" s="796">
        <f>AVERAGE(I82:J111)</f>
        <v/>
      </c>
      <c r="P111" s="796">
        <f>AVERAGE(K82:L111)</f>
        <v/>
      </c>
      <c r="Q111" s="797">
        <f>IFERROR(AVERAGE(D111:E111),"")</f>
        <v/>
      </c>
      <c r="R111" s="797">
        <f>IFERROR(AVERAGE(F111:H111),"")</f>
        <v/>
      </c>
      <c r="S111" s="797">
        <f>IFERROR(AVERAGE(I111:J111),"")</f>
        <v/>
      </c>
      <c r="T111" s="797">
        <f>IFERROR(AVERAGE(K111:L111),"")</f>
        <v/>
      </c>
      <c r="V111" s="257" t="n"/>
      <c r="W111" s="797">
        <f>AVERAGE(Q111:T111)</f>
        <v/>
      </c>
      <c r="X111" s="257" t="n"/>
    </row>
    <row r="112" ht="17.45" customHeight="1">
      <c r="A112" s="257">
        <f>IF(ISNUMBER(C112),MONTH(C112),"")</f>
        <v/>
      </c>
      <c r="B112" s="257">
        <f>IF(ISNUMBER(C112),YEAR(C112),"")</f>
        <v/>
      </c>
      <c r="C112" s="791">
        <f>C111+1</f>
        <v/>
      </c>
      <c r="D112" s="792" t="n">
        <v>0.0469</v>
      </c>
      <c r="E112" s="793" t="n"/>
      <c r="F112" s="792" t="n">
        <v>0.0237</v>
      </c>
      <c r="G112" s="794" t="n"/>
      <c r="H112" s="793" t="n"/>
      <c r="I112" s="792" t="n">
        <v>0.0207</v>
      </c>
      <c r="J112" s="793" t="n"/>
      <c r="K112" s="795" t="n">
        <v>0.0453</v>
      </c>
      <c r="L112" s="793" t="n"/>
      <c r="M112" s="796">
        <f>AVERAGE(D83:E112)</f>
        <v/>
      </c>
      <c r="N112" s="796">
        <f>AVERAGE(F83:H112)</f>
        <v/>
      </c>
      <c r="O112" s="796">
        <f>AVERAGE(I83:J112)</f>
        <v/>
      </c>
      <c r="P112" s="796">
        <f>AVERAGE(K83:L112)</f>
        <v/>
      </c>
      <c r="Q112" s="797">
        <f>IFERROR(AVERAGE(D112:E112),"")</f>
        <v/>
      </c>
      <c r="R112" s="797">
        <f>IFERROR(AVERAGE(F112:H112),"")</f>
        <v/>
      </c>
      <c r="S112" s="797">
        <f>IFERROR(AVERAGE(I112:J112),"")</f>
        <v/>
      </c>
      <c r="T112" s="797">
        <f>IFERROR(AVERAGE(K112:L112),"")</f>
        <v/>
      </c>
      <c r="V112" s="257" t="n"/>
      <c r="W112" s="797">
        <f>AVERAGE(Q112:T112)</f>
        <v/>
      </c>
      <c r="X112" s="257" t="n"/>
    </row>
    <row r="113" ht="17.45" customHeight="1">
      <c r="A113" s="257">
        <f>IF(ISNUMBER(C113),MONTH(C113),"")</f>
        <v/>
      </c>
      <c r="B113" s="257">
        <f>IF(ISNUMBER(C113),YEAR(C113),"")</f>
        <v/>
      </c>
      <c r="C113" s="791">
        <f>C112+1</f>
        <v/>
      </c>
      <c r="D113" s="792" t="n"/>
      <c r="E113" s="793" t="n">
        <v>0.0255</v>
      </c>
      <c r="F113" s="792" t="n"/>
      <c r="G113" s="794" t="n">
        <v>0.0202</v>
      </c>
      <c r="H113" s="793" t="n"/>
      <c r="I113" s="792" t="n"/>
      <c r="J113" s="793" t="n">
        <v>0.0155</v>
      </c>
      <c r="K113" s="795" t="n"/>
      <c r="L113" s="793" t="n">
        <v>0.0369</v>
      </c>
      <c r="M113" s="796">
        <f>AVERAGE(D84:E113)</f>
        <v/>
      </c>
      <c r="N113" s="796">
        <f>AVERAGE(F84:H113)</f>
        <v/>
      </c>
      <c r="O113" s="796">
        <f>AVERAGE(I84:J113)</f>
        <v/>
      </c>
      <c r="P113" s="796">
        <f>AVERAGE(K84:L113)</f>
        <v/>
      </c>
      <c r="Q113" s="797">
        <f>IFERROR(AVERAGE(D113:E113),"")</f>
        <v/>
      </c>
      <c r="R113" s="797">
        <f>IFERROR(AVERAGE(F113:H113),"")</f>
        <v/>
      </c>
      <c r="S113" s="797">
        <f>IFERROR(AVERAGE(I113:J113),"")</f>
        <v/>
      </c>
      <c r="T113" s="797">
        <f>IFERROR(AVERAGE(K113:L113),"")</f>
        <v/>
      </c>
      <c r="V113" s="257" t="n"/>
      <c r="W113" s="797">
        <f>AVERAGE(Q113:T113)</f>
        <v/>
      </c>
      <c r="X113" s="257" t="n"/>
    </row>
    <row r="114" ht="17.45" customHeight="1">
      <c r="A114" s="257">
        <f>IF(ISNUMBER(C114),MONTH(C114),"")</f>
        <v/>
      </c>
      <c r="B114" s="257">
        <f>IF(ISNUMBER(C114),YEAR(C114),"")</f>
        <v/>
      </c>
      <c r="C114" s="791">
        <f>C113+1</f>
        <v/>
      </c>
      <c r="D114" s="792" t="n">
        <v>0.0255</v>
      </c>
      <c r="E114" s="793" t="n"/>
      <c r="F114" s="792" t="n"/>
      <c r="G114" s="794" t="n"/>
      <c r="H114" s="793" t="n">
        <v>0.0236</v>
      </c>
      <c r="I114" s="792" t="n">
        <v>0.0221</v>
      </c>
      <c r="J114" s="793" t="n"/>
      <c r="K114" s="795" t="n">
        <v>0.0277</v>
      </c>
      <c r="L114" s="793" t="n"/>
      <c r="M114" s="796">
        <f>AVERAGE(D85:E114)</f>
        <v/>
      </c>
      <c r="N114" s="796">
        <f>AVERAGE(F85:H114)</f>
        <v/>
      </c>
      <c r="O114" s="796">
        <f>AVERAGE(I85:J114)</f>
        <v/>
      </c>
      <c r="P114" s="796">
        <f>AVERAGE(K85:L114)</f>
        <v/>
      </c>
      <c r="Q114" s="797">
        <f>IFERROR(AVERAGE(D114:E114),"")</f>
        <v/>
      </c>
      <c r="R114" s="797">
        <f>IFERROR(AVERAGE(F114:H114),"")</f>
        <v/>
      </c>
      <c r="S114" s="797">
        <f>IFERROR(AVERAGE(I114:J114),"")</f>
        <v/>
      </c>
      <c r="T114" s="797">
        <f>IFERROR(AVERAGE(K114:L114),"")</f>
        <v/>
      </c>
      <c r="V114" s="257" t="n"/>
      <c r="W114" s="797">
        <f>AVERAGE(Q114:T114)</f>
        <v/>
      </c>
      <c r="X114" s="797">
        <f>AVERAGE(Q110:T114)</f>
        <v/>
      </c>
    </row>
    <row r="115" ht="17.45" customHeight="1">
      <c r="A115" s="257">
        <f>IF(ISNUMBER(C115),MONTH(C115),"")</f>
        <v/>
      </c>
      <c r="B115" s="257">
        <f>IF(ISNUMBER(C115),YEAR(C115),"")</f>
        <v/>
      </c>
      <c r="C115" s="808">
        <f>C114+1</f>
        <v/>
      </c>
      <c r="D115" s="809" t="n"/>
      <c r="E115" s="810" t="n">
        <v>0.0231</v>
      </c>
      <c r="F115" s="809" t="n"/>
      <c r="G115" s="811" t="n">
        <v>0.0193</v>
      </c>
      <c r="H115" s="810" t="n"/>
      <c r="I115" s="809" t="n"/>
      <c r="J115" s="810" t="n">
        <v>0.0144</v>
      </c>
      <c r="K115" s="812" t="n"/>
      <c r="L115" s="810" t="n">
        <v>0.0297</v>
      </c>
      <c r="M115" s="796">
        <f>AVERAGE(D86:E115)</f>
        <v/>
      </c>
      <c r="N115" s="796">
        <f>AVERAGE(F86:H115)</f>
        <v/>
      </c>
      <c r="O115" s="796">
        <f>AVERAGE(I86:J115)</f>
        <v/>
      </c>
      <c r="P115" s="796">
        <f>AVERAGE(K86:L115)</f>
        <v/>
      </c>
      <c r="Q115" s="813">
        <f>IFERROR(AVERAGE(D115:E115),"")</f>
        <v/>
      </c>
      <c r="R115" s="813">
        <f>IFERROR(AVERAGE(F115:H115),"")</f>
        <v/>
      </c>
      <c r="S115" s="813">
        <f>IFERROR(AVERAGE(I115:J115),"")</f>
        <v/>
      </c>
      <c r="T115" s="813">
        <f>IFERROR(AVERAGE(K115:L115),"")</f>
        <v/>
      </c>
      <c r="U115" s="326" t="n"/>
      <c r="V115" s="813">
        <f>AVERAGE(Q115:T115)</f>
        <v/>
      </c>
      <c r="W115" s="445" t="n"/>
      <c r="X115" s="257" t="n"/>
    </row>
    <row r="116" ht="17.45" customHeight="1">
      <c r="A116" s="257">
        <f>IF(ISNUMBER(C116),MONTH(C116),"")</f>
        <v/>
      </c>
      <c r="B116" s="257">
        <f>IF(ISNUMBER(C116),YEAR(C116),"")</f>
        <v/>
      </c>
      <c r="C116" s="808">
        <f>C115+1</f>
        <v/>
      </c>
      <c r="D116" s="809" t="n">
        <v>0.0184</v>
      </c>
      <c r="E116" s="810" t="n"/>
      <c r="F116" s="809" t="n">
        <v>0.0123</v>
      </c>
      <c r="G116" s="811" t="n"/>
      <c r="H116" s="810" t="n">
        <v>0.0123</v>
      </c>
      <c r="I116" s="809" t="n">
        <v>0.0083</v>
      </c>
      <c r="J116" s="810" t="n"/>
      <c r="K116" s="812" t="n">
        <v>0.0231</v>
      </c>
      <c r="L116" s="810" t="n"/>
      <c r="M116" s="796">
        <f>AVERAGE(D87:E116)</f>
        <v/>
      </c>
      <c r="N116" s="796">
        <f>AVERAGE(F87:H116)</f>
        <v/>
      </c>
      <c r="O116" s="796">
        <f>AVERAGE(I87:J116)</f>
        <v/>
      </c>
      <c r="P116" s="796">
        <f>AVERAGE(K87:L116)</f>
        <v/>
      </c>
      <c r="Q116" s="813">
        <f>IFERROR(AVERAGE(D116:E116),"")</f>
        <v/>
      </c>
      <c r="R116" s="813">
        <f>IFERROR(AVERAGE(F116:H116),"")</f>
        <v/>
      </c>
      <c r="S116" s="813">
        <f>IFERROR(AVERAGE(I116:J116),"")</f>
        <v/>
      </c>
      <c r="T116" s="813">
        <f>IFERROR(AVERAGE(K116:L116),"")</f>
        <v/>
      </c>
      <c r="U116" s="326" t="n"/>
      <c r="V116" s="813">
        <f>AVERAGE(Q116:T116)</f>
        <v/>
      </c>
      <c r="W116" s="445" t="n"/>
      <c r="X116" s="797">
        <f>AVERAGE(Q115:T116)</f>
        <v/>
      </c>
    </row>
    <row r="117" ht="17.45" customHeight="1">
      <c r="A117" s="257">
        <f>IF(ISNUMBER(C117),MONTH(C117),"")</f>
        <v/>
      </c>
      <c r="B117" s="257">
        <f>IF(ISNUMBER(C117),YEAR(C117),"")</f>
        <v/>
      </c>
      <c r="C117" s="791">
        <f>C116+1</f>
        <v/>
      </c>
      <c r="D117" s="792" t="n"/>
      <c r="E117" s="793" t="n">
        <v>0.0402</v>
      </c>
      <c r="F117" s="792" t="n"/>
      <c r="G117" s="794" t="n">
        <v>0.0405</v>
      </c>
      <c r="H117" s="793" t="n"/>
      <c r="I117" s="792" t="n"/>
      <c r="J117" s="793" t="n">
        <v>0.0431</v>
      </c>
      <c r="K117" s="795" t="n"/>
      <c r="L117" s="793" t="n">
        <v>0.0294</v>
      </c>
      <c r="M117" s="796">
        <f>AVERAGE(D88:E117)</f>
        <v/>
      </c>
      <c r="N117" s="796">
        <f>AVERAGE(F88:H117)</f>
        <v/>
      </c>
      <c r="O117" s="796">
        <f>AVERAGE(I88:J117)</f>
        <v/>
      </c>
      <c r="P117" s="796">
        <f>AVERAGE(K88:L117)</f>
        <v/>
      </c>
      <c r="Q117" s="797">
        <f>IFERROR(AVERAGE(D117:E117),"")</f>
        <v/>
      </c>
      <c r="R117" s="797">
        <f>IFERROR(AVERAGE(F117:H117),"")</f>
        <v/>
      </c>
      <c r="S117" s="797">
        <f>IFERROR(AVERAGE(I117:J117),"")</f>
        <v/>
      </c>
      <c r="T117" s="797">
        <f>IFERROR(AVERAGE(K117:L117),"")</f>
        <v/>
      </c>
      <c r="V117" s="257" t="n"/>
      <c r="W117" s="797">
        <f>AVERAGE(Q117:T117)</f>
        <v/>
      </c>
      <c r="X117" s="257" t="n"/>
    </row>
    <row r="118" ht="17.45" customHeight="1">
      <c r="A118" s="257">
        <f>IF(ISNUMBER(C118),MONTH(C118),"")</f>
        <v/>
      </c>
      <c r="B118" s="257">
        <f>IF(ISNUMBER(C118),YEAR(C118),"")</f>
        <v/>
      </c>
      <c r="C118" s="791">
        <f>C117+1</f>
        <v/>
      </c>
      <c r="D118" s="792" t="n">
        <v>0.0405</v>
      </c>
      <c r="E118" s="793" t="n"/>
      <c r="F118" s="792" t="n">
        <v>0.0254</v>
      </c>
      <c r="G118" s="794" t="n"/>
      <c r="H118" s="793" t="n"/>
      <c r="I118" s="792" t="n">
        <v>0.0368</v>
      </c>
      <c r="J118" s="793" t="n"/>
      <c r="K118" s="795" t="n">
        <v>0.027</v>
      </c>
      <c r="L118" s="793" t="n"/>
      <c r="M118" s="796">
        <f>AVERAGE(D89:E118)</f>
        <v/>
      </c>
      <c r="N118" s="796">
        <f>AVERAGE(F89:H118)</f>
        <v/>
      </c>
      <c r="O118" s="796">
        <f>AVERAGE(I89:J118)</f>
        <v/>
      </c>
      <c r="P118" s="796">
        <f>AVERAGE(K89:L118)</f>
        <v/>
      </c>
      <c r="Q118" s="797">
        <f>IFERROR(AVERAGE(D118:E118),"")</f>
        <v/>
      </c>
      <c r="R118" s="797">
        <f>IFERROR(AVERAGE(F118:H118),"")</f>
        <v/>
      </c>
      <c r="S118" s="797">
        <f>IFERROR(AVERAGE(I118:J118),"")</f>
        <v/>
      </c>
      <c r="T118" s="797">
        <f>IFERROR(AVERAGE(K118:L118),"")</f>
        <v/>
      </c>
      <c r="V118" s="257" t="n"/>
      <c r="W118" s="797">
        <f>AVERAGE(Q118:T118)</f>
        <v/>
      </c>
      <c r="X118" s="257" t="n"/>
    </row>
    <row r="119" ht="17.45" customHeight="1">
      <c r="A119" s="257">
        <f>IF(ISNUMBER(C119),MONTH(C119),"")</f>
        <v/>
      </c>
      <c r="B119" s="257">
        <f>IF(ISNUMBER(C119),YEAR(C119),"")</f>
        <v/>
      </c>
      <c r="C119" s="791">
        <f>C118+1</f>
        <v/>
      </c>
      <c r="D119" s="792" t="n"/>
      <c r="E119" s="793" t="n">
        <v>0.031</v>
      </c>
      <c r="F119" s="792" t="n"/>
      <c r="G119" s="794" t="n">
        <v>0.0309</v>
      </c>
      <c r="H119" s="793" t="n"/>
      <c r="I119" s="792" t="n"/>
      <c r="J119" s="793" t="n">
        <v>0.0524</v>
      </c>
      <c r="K119" s="795" t="n"/>
      <c r="L119" s="793" t="n">
        <v>0.0327</v>
      </c>
      <c r="M119" s="796">
        <f>AVERAGE(D90:E119)</f>
        <v/>
      </c>
      <c r="N119" s="796">
        <f>AVERAGE(F90:H119)</f>
        <v/>
      </c>
      <c r="O119" s="796">
        <f>AVERAGE(I90:J119)</f>
        <v/>
      </c>
      <c r="P119" s="796">
        <f>AVERAGE(K90:L119)</f>
        <v/>
      </c>
      <c r="Q119" s="797">
        <f>IFERROR(AVERAGE(D119:E119),"")</f>
        <v/>
      </c>
      <c r="R119" s="797">
        <f>IFERROR(AVERAGE(F119:H119),"")</f>
        <v/>
      </c>
      <c r="S119" s="797">
        <f>IFERROR(AVERAGE(I119:J119),"")</f>
        <v/>
      </c>
      <c r="T119" s="797">
        <f>IFERROR(AVERAGE(K119:L119),"")</f>
        <v/>
      </c>
      <c r="V119" s="257" t="n"/>
      <c r="W119" s="797">
        <f>AVERAGE(Q119:T119)</f>
        <v/>
      </c>
      <c r="X119" s="257" t="n"/>
    </row>
    <row r="120" ht="17.45" customHeight="1">
      <c r="A120" s="257">
        <f>IF(ISNUMBER(C120),MONTH(C120),"")</f>
        <v/>
      </c>
      <c r="B120" s="257">
        <f>IF(ISNUMBER(C120),YEAR(C120),"")</f>
        <v/>
      </c>
      <c r="C120" s="791">
        <f>C119+1</f>
        <v/>
      </c>
      <c r="D120" s="792" t="n">
        <v>0.0349</v>
      </c>
      <c r="E120" s="793" t="n"/>
      <c r="F120" s="792" t="n"/>
      <c r="G120" s="794" t="n"/>
      <c r="H120" s="793" t="n">
        <v>0.0251</v>
      </c>
      <c r="I120" s="792" t="n">
        <v>0.0253</v>
      </c>
      <c r="J120" s="793" t="n"/>
      <c r="K120" s="795" t="n">
        <v>0.0285</v>
      </c>
      <c r="L120" s="793" t="n"/>
      <c r="M120" s="796">
        <f>AVERAGE(D91:E120)</f>
        <v/>
      </c>
      <c r="N120" s="796">
        <f>AVERAGE(F91:H120)</f>
        <v/>
      </c>
      <c r="O120" s="796">
        <f>AVERAGE(I91:J120)</f>
        <v/>
      </c>
      <c r="P120" s="796">
        <f>AVERAGE(K91:L120)</f>
        <v/>
      </c>
      <c r="Q120" s="797">
        <f>IFERROR(AVERAGE(D120:E120),"")</f>
        <v/>
      </c>
      <c r="R120" s="797">
        <f>IFERROR(AVERAGE(F120:H120),"")</f>
        <v/>
      </c>
      <c r="S120" s="797">
        <f>IFERROR(AVERAGE(I120:J120),"")</f>
        <v/>
      </c>
      <c r="T120" s="797">
        <f>IFERROR(AVERAGE(K120:L120),"")</f>
        <v/>
      </c>
      <c r="V120" s="257" t="n"/>
      <c r="W120" s="797">
        <f>AVERAGE(Q120:T120)</f>
        <v/>
      </c>
      <c r="X120" s="257" t="n"/>
    </row>
    <row r="121" ht="17.45" customHeight="1">
      <c r="A121" s="257">
        <f>IF(ISNUMBER(C121),MONTH(C121),"")</f>
        <v/>
      </c>
      <c r="B121" s="257">
        <f>IF(ISNUMBER(C121),YEAR(C121),"")</f>
        <v/>
      </c>
      <c r="C121" s="791">
        <f>C120+1</f>
        <v/>
      </c>
      <c r="D121" s="792" t="n"/>
      <c r="E121" s="793" t="n">
        <v>0.0421</v>
      </c>
      <c r="F121" s="792" t="n"/>
      <c r="G121" s="794" t="n">
        <v>0.0224</v>
      </c>
      <c r="H121" s="793" t="n"/>
      <c r="I121" s="792" t="n"/>
      <c r="J121" s="793" t="n">
        <v>0.0362</v>
      </c>
      <c r="K121" s="795" t="n"/>
      <c r="L121" s="793" t="n">
        <v>0.0353</v>
      </c>
      <c r="M121" s="796">
        <f>AVERAGE(D92:E121)</f>
        <v/>
      </c>
      <c r="N121" s="796">
        <f>AVERAGE(F92:H121)</f>
        <v/>
      </c>
      <c r="O121" s="796">
        <f>AVERAGE(I92:J121)</f>
        <v/>
      </c>
      <c r="P121" s="796">
        <f>AVERAGE(K92:L121)</f>
        <v/>
      </c>
      <c r="Q121" s="797">
        <f>IFERROR(AVERAGE(D121:E121),"")</f>
        <v/>
      </c>
      <c r="R121" s="797">
        <f>IFERROR(AVERAGE(F121:H121),"")</f>
        <v/>
      </c>
      <c r="S121" s="797">
        <f>IFERROR(AVERAGE(I121:J121),"")</f>
        <v/>
      </c>
      <c r="T121" s="797">
        <f>IFERROR(AVERAGE(K121:L121),"")</f>
        <v/>
      </c>
      <c r="V121" s="257" t="n"/>
      <c r="W121" s="797">
        <f>AVERAGE(Q121:T121)</f>
        <v/>
      </c>
      <c r="X121" s="797">
        <f>AVERAGE(Q117:T121)</f>
        <v/>
      </c>
    </row>
    <row r="122" ht="17.45" customHeight="1">
      <c r="A122" s="257">
        <f>IF(ISNUMBER(C122),MONTH(C122),"")</f>
        <v/>
      </c>
      <c r="B122" s="257">
        <f>IF(ISNUMBER(C122),YEAR(C122),"")</f>
        <v/>
      </c>
      <c r="C122" s="808">
        <f>C121+1</f>
        <v/>
      </c>
      <c r="D122" s="809" t="n">
        <v>0.0252</v>
      </c>
      <c r="E122" s="810" t="n"/>
      <c r="F122" s="809" t="n">
        <v>0.0185</v>
      </c>
      <c r="G122" s="811" t="n"/>
      <c r="H122" s="810" t="n">
        <v>0.014</v>
      </c>
      <c r="I122" s="809" t="n">
        <v>0.011</v>
      </c>
      <c r="J122" s="810" t="n"/>
      <c r="K122" s="812" t="n">
        <v>0.0252</v>
      </c>
      <c r="L122" s="810" t="n"/>
      <c r="M122" s="796">
        <f>AVERAGE(D93:E122)</f>
        <v/>
      </c>
      <c r="N122" s="796">
        <f>AVERAGE(F93:H122)</f>
        <v/>
      </c>
      <c r="O122" s="796">
        <f>AVERAGE(I93:J122)</f>
        <v/>
      </c>
      <c r="P122" s="796">
        <f>AVERAGE(K93:L122)</f>
        <v/>
      </c>
      <c r="Q122" s="813">
        <f>IFERROR(AVERAGE(D122:E122),"")</f>
        <v/>
      </c>
      <c r="R122" s="813">
        <f>IFERROR(AVERAGE(F122:H122),"")</f>
        <v/>
      </c>
      <c r="S122" s="813">
        <f>IFERROR(AVERAGE(I122:J122),"")</f>
        <v/>
      </c>
      <c r="T122" s="813">
        <f>IFERROR(AVERAGE(K122:L122),"")</f>
        <v/>
      </c>
      <c r="U122" s="326" t="n"/>
      <c r="V122" s="813">
        <f>AVERAGE(Q122:T122)</f>
        <v/>
      </c>
      <c r="W122" s="445" t="n"/>
      <c r="X122" s="257" t="n"/>
    </row>
    <row r="123" ht="17.45" customHeight="1">
      <c r="A123" s="257">
        <f>IF(ISNUMBER(C123),MONTH(C123),"")</f>
        <v/>
      </c>
      <c r="B123" s="257">
        <f>IF(ISNUMBER(C123),YEAR(C123),"")</f>
        <v/>
      </c>
      <c r="C123" s="808">
        <f>C122+1</f>
        <v/>
      </c>
      <c r="D123" s="809" t="n"/>
      <c r="E123" s="810" t="n">
        <v>0.0148</v>
      </c>
      <c r="F123" s="809" t="n"/>
      <c r="G123" s="811" t="n">
        <v>0.0177</v>
      </c>
      <c r="H123" s="810" t="n"/>
      <c r="I123" s="809" t="n"/>
      <c r="J123" s="810" t="n">
        <v>0.00625</v>
      </c>
      <c r="K123" s="812" t="n"/>
      <c r="L123" s="810" t="n">
        <v>0.0214</v>
      </c>
      <c r="M123" s="796">
        <f>AVERAGE(D94:E123)</f>
        <v/>
      </c>
      <c r="N123" s="796">
        <f>AVERAGE(F94:H123)</f>
        <v/>
      </c>
      <c r="O123" s="796">
        <f>AVERAGE(I94:J123)</f>
        <v/>
      </c>
      <c r="P123" s="796">
        <f>AVERAGE(K94:L123)</f>
        <v/>
      </c>
      <c r="Q123" s="813">
        <f>IFERROR(AVERAGE(D123:E123),"")</f>
        <v/>
      </c>
      <c r="R123" s="813">
        <f>IFERROR(AVERAGE(F123:H123),"")</f>
        <v/>
      </c>
      <c r="S123" s="813">
        <f>IFERROR(AVERAGE(I123:J123),"")</f>
        <v/>
      </c>
      <c r="T123" s="813">
        <f>IFERROR(AVERAGE(K123:L123),"")</f>
        <v/>
      </c>
      <c r="U123" s="326" t="n"/>
      <c r="V123" s="813">
        <f>AVERAGE(Q123:T123)</f>
        <v/>
      </c>
      <c r="W123" s="445" t="n"/>
      <c r="X123" s="797">
        <f>AVERAGE(Q122:T123)</f>
        <v/>
      </c>
    </row>
    <row r="124" ht="17.45" customHeight="1">
      <c r="A124" s="257">
        <f>IF(ISNUMBER(C124),MONTH(C124),"")</f>
        <v/>
      </c>
      <c r="B124" s="257">
        <f>IF(ISNUMBER(C124),YEAR(C124),"")</f>
        <v/>
      </c>
      <c r="C124" s="791">
        <f>C123+1</f>
        <v/>
      </c>
      <c r="D124" s="792" t="n">
        <v>0.0454</v>
      </c>
      <c r="E124" s="793" t="n"/>
      <c r="F124" s="792" t="n"/>
      <c r="G124" s="794" t="n"/>
      <c r="H124" s="793" t="n">
        <v>0.0213</v>
      </c>
      <c r="I124" s="792" t="n">
        <v>0.0165</v>
      </c>
      <c r="J124" s="793" t="n"/>
      <c r="K124" s="795" t="n">
        <v>0.0307</v>
      </c>
      <c r="L124" s="793" t="n"/>
      <c r="M124" s="796">
        <f>AVERAGE(D95:E124)</f>
        <v/>
      </c>
      <c r="N124" s="796">
        <f>AVERAGE(F95:H124)</f>
        <v/>
      </c>
      <c r="O124" s="796">
        <f>AVERAGE(I95:J124)</f>
        <v/>
      </c>
      <c r="P124" s="796">
        <f>AVERAGE(K95:L124)</f>
        <v/>
      </c>
      <c r="Q124" s="797">
        <f>IFERROR(AVERAGE(D124:E124),"")</f>
        <v/>
      </c>
      <c r="R124" s="797">
        <f>IFERROR(AVERAGE(F124:H124),"")</f>
        <v/>
      </c>
      <c r="S124" s="797">
        <f>IFERROR(AVERAGE(I124:J124),"")</f>
        <v/>
      </c>
      <c r="T124" s="797">
        <f>IFERROR(AVERAGE(K124:L124),"")</f>
        <v/>
      </c>
      <c r="V124" s="257" t="n"/>
      <c r="W124" s="797">
        <f>AVERAGE(Q124:T124)</f>
        <v/>
      </c>
      <c r="X124" s="257" t="n"/>
    </row>
    <row r="125" ht="17.45" customHeight="1">
      <c r="A125" s="257">
        <f>IF(ISNUMBER(C125),MONTH(C125),"")</f>
        <v/>
      </c>
      <c r="B125" s="257">
        <f>IF(ISNUMBER(C125),YEAR(C125),"")</f>
        <v/>
      </c>
      <c r="C125" s="791">
        <f>C124+1</f>
        <v/>
      </c>
      <c r="D125" s="792" t="n"/>
      <c r="E125" s="793" t="n">
        <v>0.0197</v>
      </c>
      <c r="F125" s="792" t="n"/>
      <c r="G125" s="794" t="n">
        <v>0.0179</v>
      </c>
      <c r="H125" s="793" t="n"/>
      <c r="I125" s="792" t="n"/>
      <c r="J125" s="793" t="n">
        <v>0.0169</v>
      </c>
      <c r="K125" s="795" t="n"/>
      <c r="L125" s="793" t="n">
        <v>0.03</v>
      </c>
      <c r="M125" s="796">
        <f>AVERAGE(D96:E125)</f>
        <v/>
      </c>
      <c r="N125" s="796">
        <f>AVERAGE(F96:H125)</f>
        <v/>
      </c>
      <c r="O125" s="796">
        <f>AVERAGE(I96:J125)</f>
        <v/>
      </c>
      <c r="P125" s="796">
        <f>AVERAGE(K96:L125)</f>
        <v/>
      </c>
      <c r="Q125" s="797">
        <f>IFERROR(AVERAGE(D125:E125),"")</f>
        <v/>
      </c>
      <c r="R125" s="797">
        <f>IFERROR(AVERAGE(F125:H125),"")</f>
        <v/>
      </c>
      <c r="S125" s="797">
        <f>IFERROR(AVERAGE(I125:J125),"")</f>
        <v/>
      </c>
      <c r="T125" s="797">
        <f>IFERROR(AVERAGE(K125:L125),"")</f>
        <v/>
      </c>
      <c r="V125" s="257" t="n"/>
      <c r="W125" s="797">
        <f>AVERAGE(Q125:T125)</f>
        <v/>
      </c>
      <c r="X125" s="257" t="n"/>
    </row>
    <row r="126" ht="17.45" customHeight="1">
      <c r="A126" s="257">
        <f>IF(ISNUMBER(C126),MONTH(C126),"")</f>
        <v/>
      </c>
      <c r="B126" s="257">
        <f>IF(ISNUMBER(C126),YEAR(C126),"")</f>
        <v/>
      </c>
      <c r="C126" s="791">
        <f>C125+1</f>
        <v/>
      </c>
      <c r="D126" s="792" t="n">
        <v>0.0277</v>
      </c>
      <c r="E126" s="793" t="n"/>
      <c r="F126" s="792" t="n"/>
      <c r="G126" s="794" t="n"/>
      <c r="H126" s="793" t="n">
        <v>0.0107</v>
      </c>
      <c r="I126" s="792" t="n">
        <v>0.0196</v>
      </c>
      <c r="J126" s="793" t="n"/>
      <c r="K126" s="795" t="n">
        <v>0.0227</v>
      </c>
      <c r="L126" s="793" t="n"/>
      <c r="M126" s="796">
        <f>AVERAGE(D97:E126)</f>
        <v/>
      </c>
      <c r="N126" s="796">
        <f>AVERAGE(F97:H126)</f>
        <v/>
      </c>
      <c r="O126" s="796">
        <f>AVERAGE(I97:J126)</f>
        <v/>
      </c>
      <c r="P126" s="796">
        <f>AVERAGE(K97:L126)</f>
        <v/>
      </c>
      <c r="Q126" s="797">
        <f>IFERROR(AVERAGE(D126:E126),"")</f>
        <v/>
      </c>
      <c r="R126" s="797">
        <f>IFERROR(AVERAGE(F126:H126),"")</f>
        <v/>
      </c>
      <c r="S126" s="797">
        <f>IFERROR(AVERAGE(I126:J126),"")</f>
        <v/>
      </c>
      <c r="T126" s="797">
        <f>IFERROR(AVERAGE(K126:L126),"")</f>
        <v/>
      </c>
      <c r="V126" s="257" t="n"/>
      <c r="W126" s="797">
        <f>AVERAGE(Q126:T126)</f>
        <v/>
      </c>
      <c r="X126" s="257" t="n"/>
    </row>
    <row r="127" ht="17.45" customHeight="1">
      <c r="A127" s="257">
        <f>IF(ISNUMBER(C127),MONTH(C127),"")</f>
        <v/>
      </c>
      <c r="B127" s="257">
        <f>IF(ISNUMBER(C127),YEAR(C127),"")</f>
        <v/>
      </c>
      <c r="C127" s="791">
        <f>C126+1</f>
        <v/>
      </c>
      <c r="D127" s="792" t="n"/>
      <c r="E127" s="793" t="n">
        <v>0.0263</v>
      </c>
      <c r="F127" s="792" t="n"/>
      <c r="G127" s="794" t="n">
        <v>0.0373</v>
      </c>
      <c r="H127" s="793" t="n"/>
      <c r="I127" s="792" t="n"/>
      <c r="J127" s="793" t="n">
        <v>0.0304</v>
      </c>
      <c r="K127" s="795" t="n"/>
      <c r="L127" s="793" t="n">
        <v>0.0323</v>
      </c>
      <c r="M127" s="796">
        <f>AVERAGE(D98:E127)</f>
        <v/>
      </c>
      <c r="N127" s="796">
        <f>AVERAGE(F98:H127)</f>
        <v/>
      </c>
      <c r="O127" s="796">
        <f>AVERAGE(I98:J127)</f>
        <v/>
      </c>
      <c r="P127" s="796">
        <f>AVERAGE(K98:L127)</f>
        <v/>
      </c>
      <c r="Q127" s="797">
        <f>IFERROR(AVERAGE(D127:E127),"")</f>
        <v/>
      </c>
      <c r="R127" s="797">
        <f>IFERROR(AVERAGE(F127:H127),"")</f>
        <v/>
      </c>
      <c r="S127" s="797">
        <f>IFERROR(AVERAGE(I127:J127),"")</f>
        <v/>
      </c>
      <c r="T127" s="797">
        <f>IFERROR(AVERAGE(K127:L127),"")</f>
        <v/>
      </c>
      <c r="V127" s="257" t="n"/>
      <c r="W127" s="797">
        <f>AVERAGE(Q127:T127)</f>
        <v/>
      </c>
      <c r="X127" s="257" t="n"/>
    </row>
    <row r="128" ht="17.45" customHeight="1">
      <c r="A128" s="257">
        <f>IF(ISNUMBER(C128),MONTH(C128),"")</f>
        <v/>
      </c>
      <c r="B128" s="257">
        <f>IF(ISNUMBER(C128),YEAR(C128),"")</f>
        <v/>
      </c>
      <c r="C128" s="802">
        <f>C127+1</f>
        <v/>
      </c>
      <c r="D128" s="803" t="n">
        <v>0.0325</v>
      </c>
      <c r="E128" s="804" t="n"/>
      <c r="F128" s="803" t="n">
        <v>0.0341</v>
      </c>
      <c r="G128" s="805" t="n"/>
      <c r="H128" s="804" t="n">
        <v>0.0304</v>
      </c>
      <c r="I128" s="803" t="n">
        <v>0.0509</v>
      </c>
      <c r="J128" s="804" t="n"/>
      <c r="K128" s="806" t="n">
        <v>0.041</v>
      </c>
      <c r="L128" s="804" t="n"/>
      <c r="M128" s="796">
        <f>AVERAGE(D99:E128)</f>
        <v/>
      </c>
      <c r="N128" s="796">
        <f>AVERAGE(F99:H128)</f>
        <v/>
      </c>
      <c r="O128" s="796">
        <f>AVERAGE(I99:J128)</f>
        <v/>
      </c>
      <c r="P128" s="796">
        <f>AVERAGE(K99:L128)</f>
        <v/>
      </c>
      <c r="Q128" s="797">
        <f>IFERROR(AVERAGE(D128:E128),"")</f>
        <v/>
      </c>
      <c r="R128" s="797">
        <f>IFERROR(AVERAGE(F128:H128),"")</f>
        <v/>
      </c>
      <c r="S128" s="797">
        <f>IFERROR(AVERAGE(I128:J128),"")</f>
        <v/>
      </c>
      <c r="T128" s="797">
        <f>IFERROR(AVERAGE(K128:L128),"")</f>
        <v/>
      </c>
      <c r="V128" s="257" t="n"/>
      <c r="W128" s="797">
        <f>AVERAGE(Q128:T128)</f>
        <v/>
      </c>
      <c r="X128" s="797">
        <f>AVERAGE(Q124:T128)</f>
        <v/>
      </c>
    </row>
    <row r="129" ht="17.45" customHeight="1">
      <c r="A129" s="257">
        <f>IF(ISNUMBER(C129),MONTH(C129),"")</f>
        <v/>
      </c>
      <c r="B129" s="257">
        <f>IF(ISNUMBER(C129),YEAR(C129),"")</f>
        <v/>
      </c>
      <c r="C129" s="808">
        <f>C128+1</f>
        <v/>
      </c>
      <c r="D129" s="809" t="n"/>
      <c r="E129" s="810" t="n">
        <v>0.024</v>
      </c>
      <c r="F129" s="809" t="n"/>
      <c r="G129" s="811" t="n">
        <v>0.0389</v>
      </c>
      <c r="H129" s="810" t="n"/>
      <c r="I129" s="809" t="n"/>
      <c r="J129" s="810" t="n">
        <v>0.0155</v>
      </c>
      <c r="K129" s="812" t="n"/>
      <c r="L129" s="810" t="n">
        <v>0.0387</v>
      </c>
      <c r="M129" s="796">
        <f>AVERAGE(D100:E129)</f>
        <v/>
      </c>
      <c r="N129" s="796">
        <f>AVERAGE(F100:H129)</f>
        <v/>
      </c>
      <c r="O129" s="796">
        <f>AVERAGE(I100:J129)</f>
        <v/>
      </c>
      <c r="P129" s="796">
        <f>AVERAGE(K100:L129)</f>
        <v/>
      </c>
      <c r="Q129" s="813">
        <f>IFERROR(AVERAGE(D129:E129),"")</f>
        <v/>
      </c>
      <c r="R129" s="813">
        <f>IFERROR(AVERAGE(F129:H129),"")</f>
        <v/>
      </c>
      <c r="S129" s="813">
        <f>IFERROR(AVERAGE(I129:J129),"")</f>
        <v/>
      </c>
      <c r="T129" s="813">
        <f>IFERROR(AVERAGE(K129:L129),"")</f>
        <v/>
      </c>
      <c r="U129" s="326" t="n"/>
      <c r="V129" s="813">
        <f>AVERAGE(Q129:T129)</f>
        <v/>
      </c>
      <c r="W129" s="445" t="n"/>
      <c r="X129" s="257" t="n"/>
    </row>
    <row r="130" ht="17.45" customHeight="1">
      <c r="A130" s="257">
        <f>IF(ISNUMBER(C130),MONTH(C130),"")</f>
        <v/>
      </c>
      <c r="B130" s="257">
        <f>IF(ISNUMBER(C130),YEAR(C130),"")</f>
        <v/>
      </c>
      <c r="C130" s="808">
        <f>C129+1</f>
        <v/>
      </c>
      <c r="D130" s="809" t="n">
        <v>0.0244</v>
      </c>
      <c r="E130" s="810" t="n"/>
      <c r="F130" s="809" t="n">
        <v>0.0416</v>
      </c>
      <c r="G130" s="811" t="n"/>
      <c r="H130" s="810" t="n"/>
      <c r="I130" s="809" t="n">
        <v>0.0112</v>
      </c>
      <c r="J130" s="810" t="n"/>
      <c r="K130" s="812" t="n">
        <v>0.0182</v>
      </c>
      <c r="L130" s="810" t="n"/>
      <c r="M130" s="796">
        <f>AVERAGE(D101:E130)</f>
        <v/>
      </c>
      <c r="N130" s="796">
        <f>AVERAGE(F101:H130)</f>
        <v/>
      </c>
      <c r="O130" s="796">
        <f>AVERAGE(I101:J130)</f>
        <v/>
      </c>
      <c r="P130" s="796">
        <f>AVERAGE(K101:L130)</f>
        <v/>
      </c>
      <c r="Q130" s="813">
        <f>IFERROR(AVERAGE(D130:E130),"")</f>
        <v/>
      </c>
      <c r="R130" s="813">
        <f>IFERROR(AVERAGE(F130:H130),"")</f>
        <v/>
      </c>
      <c r="S130" s="813">
        <f>IFERROR(AVERAGE(I130:J130),"")</f>
        <v/>
      </c>
      <c r="T130" s="813">
        <f>IFERROR(AVERAGE(K130:L130),"")</f>
        <v/>
      </c>
      <c r="U130" s="326" t="n"/>
      <c r="V130" s="813">
        <f>AVERAGE(Q130:T130)</f>
        <v/>
      </c>
      <c r="W130" s="445" t="n"/>
      <c r="X130" s="797">
        <f>AVERAGE(Q129:T130)</f>
        <v/>
      </c>
    </row>
    <row r="131" ht="17.45" customHeight="1">
      <c r="A131" s="257">
        <f>IF(ISNUMBER(C131),MONTH(C131),"")</f>
        <v/>
      </c>
      <c r="B131" s="257">
        <f>IF(ISNUMBER(C131),YEAR(C131),"")</f>
        <v/>
      </c>
      <c r="C131" s="791">
        <f>C130+1</f>
        <v/>
      </c>
      <c r="D131" s="792" t="n"/>
      <c r="E131" s="793" t="n">
        <v>0.0488</v>
      </c>
      <c r="F131" s="792" t="n"/>
      <c r="G131" s="794" t="n">
        <v>0.0553</v>
      </c>
      <c r="H131" s="793" t="n"/>
      <c r="I131" s="792" t="n"/>
      <c r="J131" s="793" t="n">
        <v>0.025</v>
      </c>
      <c r="K131" s="795" t="n"/>
      <c r="L131" s="793" t="n">
        <v>0.0641</v>
      </c>
      <c r="M131" s="796">
        <f>AVERAGE(D102:E131)</f>
        <v/>
      </c>
      <c r="N131" s="796">
        <f>AVERAGE(F102:H131)</f>
        <v/>
      </c>
      <c r="O131" s="796">
        <f>AVERAGE(I102:J131)</f>
        <v/>
      </c>
      <c r="P131" s="796">
        <f>AVERAGE(K102:L131)</f>
        <v/>
      </c>
      <c r="Q131" s="797">
        <f>IFERROR(AVERAGE(D131:E131),"")</f>
        <v/>
      </c>
      <c r="R131" s="797">
        <f>IFERROR(AVERAGE(F131:H131),"")</f>
        <v/>
      </c>
      <c r="S131" s="797">
        <f>IFERROR(AVERAGE(I131:J131),"")</f>
        <v/>
      </c>
      <c r="T131" s="797">
        <f>IFERROR(AVERAGE(K131:L131),"")</f>
        <v/>
      </c>
      <c r="V131" s="257" t="n"/>
      <c r="W131" s="797">
        <f>AVERAGE(Q131:T131)</f>
        <v/>
      </c>
      <c r="X131" s="257" t="n"/>
    </row>
    <row r="132" ht="17.45" customHeight="1">
      <c r="A132" s="257">
        <f>IF(ISNUMBER(C132),MONTH(C132),"")</f>
        <v/>
      </c>
      <c r="B132" s="257">
        <f>IF(ISNUMBER(C132),YEAR(C132),"")</f>
        <v/>
      </c>
      <c r="C132" s="791">
        <f>C131+1</f>
        <v/>
      </c>
      <c r="D132" s="792" t="n">
        <v>0.0487</v>
      </c>
      <c r="E132" s="793" t="n"/>
      <c r="F132" s="792" t="n"/>
      <c r="G132" s="794" t="n"/>
      <c r="H132" s="793" t="n">
        <v>0.0413</v>
      </c>
      <c r="I132" s="792" t="n">
        <v>0.0215</v>
      </c>
      <c r="J132" s="793" t="n"/>
      <c r="K132" s="795" t="n">
        <v>0.0415</v>
      </c>
      <c r="L132" s="793" t="n"/>
      <c r="M132" s="796">
        <f>AVERAGE(D103:E132)</f>
        <v/>
      </c>
      <c r="N132" s="796">
        <f>AVERAGE(F103:H132)</f>
        <v/>
      </c>
      <c r="O132" s="796">
        <f>AVERAGE(I103:J132)</f>
        <v/>
      </c>
      <c r="P132" s="796">
        <f>AVERAGE(K103:L132)</f>
        <v/>
      </c>
      <c r="Q132" s="797">
        <f>IFERROR(AVERAGE(D132:E132),"")</f>
        <v/>
      </c>
      <c r="R132" s="797">
        <f>IFERROR(AVERAGE(F132:H132),"")</f>
        <v/>
      </c>
      <c r="S132" s="797">
        <f>IFERROR(AVERAGE(I132:J132),"")</f>
        <v/>
      </c>
      <c r="T132" s="797">
        <f>IFERROR(AVERAGE(K132:L132),"")</f>
        <v/>
      </c>
      <c r="V132" s="257" t="n"/>
      <c r="W132" s="797">
        <f>AVERAGE(Q132:T132)</f>
        <v/>
      </c>
      <c r="X132" s="257" t="n"/>
    </row>
    <row r="133" ht="17.45" customHeight="1">
      <c r="A133" s="257">
        <f>IF(ISNUMBER(C133),MONTH(C133),"")</f>
        <v/>
      </c>
      <c r="B133" s="257">
        <f>IF(ISNUMBER(C133),YEAR(C133),"")</f>
        <v/>
      </c>
      <c r="C133" s="791">
        <f>C132+1</f>
        <v/>
      </c>
      <c r="D133" s="792" t="n"/>
      <c r="E133" s="793" t="n">
        <v>0.0528</v>
      </c>
      <c r="F133" s="792" t="n"/>
      <c r="G133" s="794" t="n">
        <v>0.0597</v>
      </c>
      <c r="H133" s="793" t="n"/>
      <c r="I133" s="792" t="n"/>
      <c r="J133" s="793" t="n">
        <v>0.0365</v>
      </c>
      <c r="K133" s="795" t="n"/>
      <c r="L133" s="793" t="n">
        <v>0.062</v>
      </c>
      <c r="M133" s="796">
        <f>IF(SUM(D133:E133)&gt;0,IFERROR(AVERAGE(D104:E133),""),"")</f>
        <v/>
      </c>
      <c r="N133" s="796">
        <f>IF(SUM(F133:H133)&gt;0,IFERROR(AVERAGE(F104:H133),""),"")</f>
        <v/>
      </c>
      <c r="O133" s="796">
        <f>IF(SUM(I133:J133)&gt;0,IFERROR(AVERAGE(I104:J133),""),"")</f>
        <v/>
      </c>
      <c r="P133" s="796">
        <f>IF(SUM(K133:L133)&gt;0,IFERROR(AVERAGE(K104:L133),""),"")</f>
        <v/>
      </c>
      <c r="Q133" s="797">
        <f>IFERROR(AVERAGE(D133:E133),"")</f>
        <v/>
      </c>
      <c r="R133" s="797">
        <f>IFERROR(AVERAGE(F133:H133),"")</f>
        <v/>
      </c>
      <c r="S133" s="797">
        <f>IFERROR(AVERAGE(I133:J133),"")</f>
        <v/>
      </c>
      <c r="T133" s="797">
        <f>IFERROR(AVERAGE(K133:L133),"")</f>
        <v/>
      </c>
      <c r="V133" s="257" t="n"/>
      <c r="W133" s="797">
        <f>AVERAGE(Q133:T133)</f>
        <v/>
      </c>
      <c r="X133" s="257" t="n"/>
    </row>
    <row r="134" ht="17.45" customHeight="1">
      <c r="A134" s="257">
        <f>IF(ISNUMBER(C134),MONTH(C134),"")</f>
        <v/>
      </c>
      <c r="B134" s="257">
        <f>IF(ISNUMBER(C134),YEAR(C134),"")</f>
        <v/>
      </c>
      <c r="C134" s="802">
        <f>C133+1</f>
        <v/>
      </c>
      <c r="D134" s="803" t="n">
        <v>0.0405</v>
      </c>
      <c r="E134" s="804" t="n"/>
      <c r="F134" s="803" t="n">
        <v>0.0399</v>
      </c>
      <c r="G134" s="805" t="n"/>
      <c r="H134" s="804" t="n">
        <v>0.043</v>
      </c>
      <c r="I134" s="803" t="n">
        <v>0.0186</v>
      </c>
      <c r="J134" s="804" t="n"/>
      <c r="K134" s="806" t="n">
        <v>0.0458</v>
      </c>
      <c r="L134" s="804" t="n"/>
      <c r="M134" s="796">
        <f>IF(SUM(D134:E134)&gt;0,IFERROR(AVERAGE(D105:E134),""),"")</f>
        <v/>
      </c>
      <c r="N134" s="796">
        <f>IF(SUM(F134:H134)&gt;0,IFERROR(AVERAGE(F105:H134),""),"")</f>
        <v/>
      </c>
      <c r="O134" s="796">
        <f>IF(SUM(I134:J134)&gt;0,IFERROR(AVERAGE(I105:J134),""),"")</f>
        <v/>
      </c>
      <c r="P134" s="796">
        <f>IF(SUM(K134:L134)&gt;0,IFERROR(AVERAGE(K105:L134),""),"")</f>
        <v/>
      </c>
      <c r="Q134" s="797">
        <f>IFERROR(AVERAGE(D134:E134),"")</f>
        <v/>
      </c>
      <c r="R134" s="797">
        <f>IFERROR(AVERAGE(F134:H134),"")</f>
        <v/>
      </c>
      <c r="S134" s="797">
        <f>IFERROR(AVERAGE(I134:J134),"")</f>
        <v/>
      </c>
      <c r="T134" s="797">
        <f>IFERROR(AVERAGE(K134:L134),"")</f>
        <v/>
      </c>
      <c r="V134" s="257" t="n"/>
      <c r="W134" s="797">
        <f>AVERAGE(Q134:T134)</f>
        <v/>
      </c>
      <c r="X134" s="257" t="n"/>
    </row>
    <row r="135" ht="17.45" customHeight="1">
      <c r="A135" s="257">
        <f>IF(ISNUMBER(C135),MONTH(C135),"")</f>
        <v/>
      </c>
      <c r="B135" s="257">
        <f>IF(ISNUMBER(C135),YEAR(C135),"")</f>
        <v/>
      </c>
      <c r="C135" s="791">
        <f>C134+1</f>
        <v/>
      </c>
      <c r="D135" s="792" t="n"/>
      <c r="E135" s="818" t="n">
        <v>0.0761</v>
      </c>
      <c r="F135" s="792" t="n"/>
      <c r="G135" s="794" t="n">
        <v>0.0354</v>
      </c>
      <c r="H135" s="793" t="n"/>
      <c r="I135" s="792" t="n"/>
      <c r="J135" s="793" t="n">
        <v>0.0174</v>
      </c>
      <c r="K135" s="795" t="n"/>
      <c r="L135" s="793" t="n">
        <v>0.06660000000000001</v>
      </c>
      <c r="M135" s="796">
        <f>IF(SUM(D135:E135)&gt;0,IFERROR(AVERAGE(D106:E135),""),"")</f>
        <v/>
      </c>
      <c r="N135" s="796">
        <f>IF(SUM(F135:H135)&gt;0,IFERROR(AVERAGE(F106:H135),""),"")</f>
        <v/>
      </c>
      <c r="O135" s="796">
        <f>IF(SUM(I135:J135)&gt;0,IFERROR(AVERAGE(I106:J135),""),"")</f>
        <v/>
      </c>
      <c r="P135" s="796">
        <f>IF(SUM(K135:L135)&gt;0,IFERROR(AVERAGE(K106:L135),""),"")</f>
        <v/>
      </c>
      <c r="Q135" s="797">
        <f>IFERROR(AVERAGE(D135:E135),"")</f>
        <v/>
      </c>
      <c r="R135" s="797">
        <f>IFERROR(AVERAGE(F135:H135),"")</f>
        <v/>
      </c>
      <c r="S135" s="797">
        <f>IFERROR(AVERAGE(I135:J135),"")</f>
        <v/>
      </c>
      <c r="T135" s="797">
        <f>IFERROR(AVERAGE(K135:L135),"")</f>
        <v/>
      </c>
      <c r="V135" s="257" t="n"/>
      <c r="W135" s="797">
        <f>AVERAGE(Q135:T135)</f>
        <v/>
      </c>
      <c r="X135" s="797">
        <f>AVERAGE(Q131:T135)</f>
        <v/>
      </c>
    </row>
    <row r="136" ht="17.45" customHeight="1">
      <c r="A136" s="257">
        <f>IF(ISNUMBER(C136),MONTH(C136),"")</f>
        <v/>
      </c>
      <c r="B136" s="257">
        <f>IF(ISNUMBER(C136),YEAR(C136),"")</f>
        <v/>
      </c>
      <c r="C136" s="808">
        <f>C135+1</f>
        <v/>
      </c>
      <c r="D136" s="809" t="n">
        <v>0.0264</v>
      </c>
      <c r="E136" s="810" t="n"/>
      <c r="F136" s="809" t="n">
        <v>0.0264</v>
      </c>
      <c r="G136" s="811" t="n"/>
      <c r="H136" s="810" t="n"/>
      <c r="I136" s="809" t="n">
        <v>0.0103</v>
      </c>
      <c r="J136" s="810" t="n"/>
      <c r="K136" s="812" t="n">
        <v>0.0219</v>
      </c>
      <c r="L136" s="810" t="n"/>
      <c r="M136" s="796">
        <f>IF(SUM(D136:E136)&gt;0,IFERROR(AVERAGE(D107:E136),""),"")</f>
        <v/>
      </c>
      <c r="N136" s="796">
        <f>IF(SUM(F136:H136)&gt;0,IFERROR(AVERAGE(F107:H136),""),"")</f>
        <v/>
      </c>
      <c r="O136" s="796">
        <f>IF(SUM(I136:J136)&gt;0,IFERROR(AVERAGE(I107:J136),""),"")</f>
        <v/>
      </c>
      <c r="P136" s="796">
        <f>IF(SUM(K136:L136)&gt;0,IFERROR(AVERAGE(K107:L136),""),"")</f>
        <v/>
      </c>
      <c r="Q136" s="813">
        <f>IFERROR(AVERAGE(D136:E136),"")</f>
        <v/>
      </c>
      <c r="R136" s="813">
        <f>IFERROR(AVERAGE(F136:H136),"")</f>
        <v/>
      </c>
      <c r="S136" s="813">
        <f>IFERROR(AVERAGE(I136:J136),"")</f>
        <v/>
      </c>
      <c r="T136" s="813">
        <f>IFERROR(AVERAGE(K136:L136),"")</f>
        <v/>
      </c>
      <c r="U136" s="326" t="n"/>
      <c r="V136" s="813">
        <f>AVERAGE(Q136:T136)</f>
        <v/>
      </c>
      <c r="W136" s="445" t="n"/>
      <c r="X136" s="257" t="n"/>
    </row>
    <row r="137" ht="17.45" customHeight="1">
      <c r="A137" s="257">
        <f>IF(ISNUMBER(C137),MONTH(C137),"")</f>
        <v/>
      </c>
      <c r="B137" s="257">
        <f>IF(ISNUMBER(C137),YEAR(C137),"")</f>
        <v/>
      </c>
      <c r="C137" s="808">
        <f>C136+1</f>
        <v/>
      </c>
      <c r="D137" s="809" t="n"/>
      <c r="E137" s="810" t="n">
        <v>0.0362</v>
      </c>
      <c r="F137" s="809" t="n"/>
      <c r="G137" s="811" t="n">
        <v>0.0299</v>
      </c>
      <c r="H137" s="810" t="n"/>
      <c r="I137" s="809" t="n"/>
      <c r="J137" s="810" t="n">
        <v>0.007990000000000001</v>
      </c>
      <c r="K137" s="812" t="n"/>
      <c r="L137" s="810" t="n">
        <v>0.0277</v>
      </c>
      <c r="M137" s="796">
        <f>IF(SUM(D137:E137)&gt;0,IFERROR(AVERAGE(D108:E137),""),"")</f>
        <v/>
      </c>
      <c r="N137" s="796">
        <f>IF(SUM(F137:H137)&gt;0,IFERROR(AVERAGE(F108:H137),""),"")</f>
        <v/>
      </c>
      <c r="O137" s="796">
        <f>IF(SUM(I137:J137)&gt;0,IFERROR(AVERAGE(I108:J137),""),"")</f>
        <v/>
      </c>
      <c r="P137" s="796">
        <f>IF(SUM(K137:L137)&gt;0,IFERROR(AVERAGE(K108:L137),""),"")</f>
        <v/>
      </c>
      <c r="Q137" s="813">
        <f>IFERROR(AVERAGE(D137:E137),"")</f>
        <v/>
      </c>
      <c r="R137" s="813">
        <f>IFERROR(AVERAGE(F137:H137),"")</f>
        <v/>
      </c>
      <c r="S137" s="813">
        <f>IFERROR(AVERAGE(I137:J137),"")</f>
        <v/>
      </c>
      <c r="T137" s="813">
        <f>IFERROR(AVERAGE(K137:L137),"")</f>
        <v/>
      </c>
      <c r="U137" s="326" t="n"/>
      <c r="V137" s="813">
        <f>AVERAGE(Q137:T137)</f>
        <v/>
      </c>
      <c r="W137" s="445" t="n"/>
      <c r="X137" s="797">
        <f>AVERAGE(Q136:T137)</f>
        <v/>
      </c>
    </row>
    <row r="138" ht="17.45" customHeight="1">
      <c r="A138" s="257">
        <f>IF(ISNUMBER(C138),MONTH(C138),"")</f>
        <v/>
      </c>
      <c r="B138" s="257">
        <f>IF(ISNUMBER(C138),YEAR(C138),"")</f>
        <v/>
      </c>
      <c r="C138" s="791">
        <f>C137+1</f>
        <v/>
      </c>
      <c r="D138" s="792" t="n">
        <v>0.0483</v>
      </c>
      <c r="E138" s="793" t="n"/>
      <c r="F138" s="792" t="n"/>
      <c r="G138" s="794" t="n"/>
      <c r="H138" s="793" t="n">
        <v>0.0607</v>
      </c>
      <c r="I138" s="792" t="n">
        <v>0.0268</v>
      </c>
      <c r="J138" s="793" t="n"/>
      <c r="K138" s="795" t="n">
        <v>0.0351</v>
      </c>
      <c r="L138" s="793" t="n"/>
      <c r="M138" s="796">
        <f>IF(SUM(D138:E138)&gt;0,IFERROR(AVERAGE(D109:E138),""),"")</f>
        <v/>
      </c>
      <c r="N138" s="796">
        <f>IF(SUM(F138:H138)&gt;0,IFERROR(AVERAGE(F109:H138),""),"")</f>
        <v/>
      </c>
      <c r="O138" s="796">
        <f>IF(SUM(I138:J138)&gt;0,IFERROR(AVERAGE(I109:J138),""),"")</f>
        <v/>
      </c>
      <c r="P138" s="796">
        <f>IF(SUM(K138:L138)&gt;0,IFERROR(AVERAGE(K109:L138),""),"")</f>
        <v/>
      </c>
      <c r="Q138" s="797">
        <f>IFERROR(AVERAGE(D138:E138),"")</f>
        <v/>
      </c>
      <c r="R138" s="797">
        <f>IFERROR(AVERAGE(F138:H138),"")</f>
        <v/>
      </c>
      <c r="S138" s="797">
        <f>IFERROR(AVERAGE(I138:J138),"")</f>
        <v/>
      </c>
      <c r="T138" s="797">
        <f>IFERROR(AVERAGE(K138:L138),"")</f>
        <v/>
      </c>
      <c r="V138" s="257" t="n"/>
      <c r="W138" s="797">
        <f>AVERAGE(Q138:T138)</f>
        <v/>
      </c>
      <c r="X138" s="257" t="n"/>
    </row>
    <row r="139" ht="17.45" customHeight="1">
      <c r="A139" s="257">
        <f>IF(ISNUMBER(C139),MONTH(C139),"")</f>
        <v/>
      </c>
      <c r="B139" s="257">
        <f>IF(ISNUMBER(C139),YEAR(C139),"")</f>
        <v/>
      </c>
      <c r="C139" s="791">
        <f>C138+1</f>
        <v/>
      </c>
      <c r="D139" s="792" t="n"/>
      <c r="E139" s="793" t="n">
        <v>0.0573</v>
      </c>
      <c r="F139" s="792" t="n"/>
      <c r="G139" s="794" t="n">
        <v>0.0295</v>
      </c>
      <c r="H139" s="793" t="n"/>
      <c r="I139" s="792" t="n"/>
      <c r="J139" s="793" t="n">
        <v>0.0262</v>
      </c>
      <c r="K139" s="795" t="n"/>
      <c r="L139" s="793" t="n">
        <v>0.0377</v>
      </c>
      <c r="M139" s="796">
        <f>IF(SUM(D139:E139)&gt;0,IFERROR(AVERAGE(D110:E139),""),"")</f>
        <v/>
      </c>
      <c r="N139" s="796">
        <f>IF(SUM(F139:H139)&gt;0,IFERROR(AVERAGE(F110:H139),""),"")</f>
        <v/>
      </c>
      <c r="O139" s="796">
        <f>IF(SUM(I139:J139)&gt;0,IFERROR(AVERAGE(I110:J139),""),"")</f>
        <v/>
      </c>
      <c r="P139" s="796">
        <f>IF(SUM(K139:L139)&gt;0,IFERROR(AVERAGE(K110:L139),""),"")</f>
        <v/>
      </c>
      <c r="Q139" s="797">
        <f>IFERROR(AVERAGE(D139:E139),"")</f>
        <v/>
      </c>
      <c r="R139" s="797">
        <f>IFERROR(AVERAGE(F139:H139),"")</f>
        <v/>
      </c>
      <c r="S139" s="797">
        <f>IFERROR(AVERAGE(I139:J139),"")</f>
        <v/>
      </c>
      <c r="T139" s="797">
        <f>IFERROR(AVERAGE(K139:L139),"")</f>
        <v/>
      </c>
      <c r="V139" s="257" t="n"/>
      <c r="W139" s="797">
        <f>AVERAGE(Q139:T139)</f>
        <v/>
      </c>
      <c r="X139" s="257" t="n"/>
    </row>
    <row r="140" ht="17.45" customHeight="1">
      <c r="A140" s="257">
        <f>IF(ISNUMBER(C140),MONTH(C140),"")</f>
        <v/>
      </c>
      <c r="B140" s="257">
        <f>IF(ISNUMBER(C140),YEAR(C140),"")</f>
        <v/>
      </c>
      <c r="C140" s="802">
        <f>C139+1</f>
        <v/>
      </c>
      <c r="D140" s="803" t="n">
        <v>0.0436</v>
      </c>
      <c r="E140" s="804" t="n"/>
      <c r="F140" s="803" t="n">
        <v>0.0217</v>
      </c>
      <c r="G140" s="805" t="n"/>
      <c r="H140" s="804" t="n">
        <v>0.0227</v>
      </c>
      <c r="I140" s="803" t="n">
        <v>0.0223</v>
      </c>
      <c r="J140" s="804" t="n"/>
      <c r="K140" s="806" t="n">
        <v>0.0369</v>
      </c>
      <c r="L140" s="804" t="n"/>
      <c r="M140" s="796">
        <f>IF(SUM(D140:E140)&gt;0,IFERROR(AVERAGE(D111:E140),""),"")</f>
        <v/>
      </c>
      <c r="N140" s="796">
        <f>IF(SUM(F140:H140)&gt;0,IFERROR(AVERAGE(F111:H140),""),"")</f>
        <v/>
      </c>
      <c r="O140" s="796">
        <f>IF(SUM(I140:J140)&gt;0,IFERROR(AVERAGE(I111:J140),""),"")</f>
        <v/>
      </c>
      <c r="P140" s="796">
        <f>IF(SUM(K140:L140)&gt;0,IFERROR(AVERAGE(K111:L140),""),"")</f>
        <v/>
      </c>
      <c r="Q140" s="797">
        <f>IFERROR(AVERAGE(D140:E140),"")</f>
        <v/>
      </c>
      <c r="R140" s="797">
        <f>IFERROR(AVERAGE(F140:H140),"")</f>
        <v/>
      </c>
      <c r="S140" s="797">
        <f>IFERROR(AVERAGE(I140:J140),"")</f>
        <v/>
      </c>
      <c r="T140" s="797">
        <f>IFERROR(AVERAGE(K140:L140),"")</f>
        <v/>
      </c>
      <c r="V140" s="257" t="n"/>
      <c r="W140" s="797">
        <f>AVERAGE(Q140:T140)</f>
        <v/>
      </c>
      <c r="X140" s="257" t="n"/>
    </row>
    <row r="141" ht="17.45" customHeight="1">
      <c r="A141" s="257">
        <f>IF(ISNUMBER(C141),MONTH(C141),"")</f>
        <v/>
      </c>
      <c r="B141" s="257">
        <f>IF(ISNUMBER(C141),YEAR(C141),"")</f>
        <v/>
      </c>
      <c r="C141" s="791">
        <f>C140+1</f>
        <v/>
      </c>
      <c r="D141" s="792" t="n"/>
      <c r="E141" s="793" t="n">
        <v>0.0509</v>
      </c>
      <c r="F141" s="792" t="n"/>
      <c r="G141" s="794" t="n">
        <v>0.0158</v>
      </c>
      <c r="H141" s="793" t="n"/>
      <c r="I141" s="792" t="n"/>
      <c r="J141" s="793" t="n">
        <v>0.0218</v>
      </c>
      <c r="K141" s="795" t="n"/>
      <c r="L141" s="793" t="n">
        <v>0.0353</v>
      </c>
      <c r="M141" s="796">
        <f>IF(SUM(D141:E141)&gt;0,IFERROR(AVERAGE(D112:E141),""),"")</f>
        <v/>
      </c>
      <c r="N141" s="796">
        <f>IF(SUM(F141:H141)&gt;0,IFERROR(AVERAGE(F112:H141),""),"")</f>
        <v/>
      </c>
      <c r="O141" s="796">
        <f>IF(SUM(I141:J141)&gt;0,IFERROR(AVERAGE(I112:J141),""),"")</f>
        <v/>
      </c>
      <c r="P141" s="796">
        <f>IF(SUM(K141:L141)&gt;0,IFERROR(AVERAGE(K112:L141),""),"")</f>
        <v/>
      </c>
      <c r="Q141" s="797">
        <f>IFERROR(AVERAGE(D141:E141),"")</f>
        <v/>
      </c>
      <c r="R141" s="797">
        <f>IFERROR(AVERAGE(F141:H141),"")</f>
        <v/>
      </c>
      <c r="S141" s="797">
        <f>IFERROR(AVERAGE(I141:J141),"")</f>
        <v/>
      </c>
      <c r="T141" s="797">
        <f>IFERROR(AVERAGE(K141:L141),"")</f>
        <v/>
      </c>
      <c r="V141" s="257" t="n"/>
      <c r="W141" s="797">
        <f>AVERAGE(Q141:T141)</f>
        <v/>
      </c>
      <c r="X141" s="257" t="n"/>
    </row>
    <row r="142" ht="17.45" customHeight="1">
      <c r="A142" s="257">
        <f>IF(ISNUMBER(C142),MONTH(C142),"")</f>
        <v/>
      </c>
      <c r="B142" s="257">
        <f>IF(ISNUMBER(C142),YEAR(C142),"")</f>
        <v/>
      </c>
      <c r="C142" s="791">
        <f>C141+1</f>
        <v/>
      </c>
      <c r="D142" s="792" t="n">
        <v>0.0516</v>
      </c>
      <c r="E142" s="793" t="n"/>
      <c r="F142" s="792" t="n">
        <v>0.0206</v>
      </c>
      <c r="G142" s="794" t="n"/>
      <c r="H142" s="793" t="n"/>
      <c r="I142" s="792" t="n">
        <v>0.0199</v>
      </c>
      <c r="J142" s="793" t="n"/>
      <c r="K142" s="795" t="n">
        <v>0.0296</v>
      </c>
      <c r="L142" s="793" t="n"/>
      <c r="M142" s="796">
        <f>IF(SUM(D142:E142)&gt;0,IFERROR(AVERAGE(D113:E142),""),"")</f>
        <v/>
      </c>
      <c r="N142" s="796">
        <f>IF(SUM(F142:H142)&gt;0,IFERROR(AVERAGE(F113:H142),""),"")</f>
        <v/>
      </c>
      <c r="O142" s="796">
        <f>IF(SUM(I142:J142)&gt;0,IFERROR(AVERAGE(I113:J142),""),"")</f>
        <v/>
      </c>
      <c r="P142" s="796">
        <f>IF(SUM(K142:L142)&gt;0,IFERROR(AVERAGE(K113:L142),""),"")</f>
        <v/>
      </c>
      <c r="Q142" s="797">
        <f>IFERROR(AVERAGE(D142:E142),"")</f>
        <v/>
      </c>
      <c r="R142" s="797">
        <f>IFERROR(AVERAGE(F142:H142),"")</f>
        <v/>
      </c>
      <c r="S142" s="797">
        <f>IFERROR(AVERAGE(I142:J142),"")</f>
        <v/>
      </c>
      <c r="T142" s="797">
        <f>IFERROR(AVERAGE(K142:L142),"")</f>
        <v/>
      </c>
      <c r="V142" s="257" t="n"/>
      <c r="W142" s="797">
        <f>AVERAGE(Q142:T142)</f>
        <v/>
      </c>
      <c r="X142" s="797">
        <f>AVERAGE(Q138:T142)</f>
        <v/>
      </c>
    </row>
    <row r="143" ht="17.45" customHeight="1">
      <c r="A143" s="257">
        <f>IF(ISNUMBER(C143),MONTH(C143),"")</f>
        <v/>
      </c>
      <c r="B143" s="257">
        <f>IF(ISNUMBER(C143),YEAR(C143),"")</f>
        <v/>
      </c>
      <c r="C143" s="808">
        <f>C142+1</f>
        <v/>
      </c>
      <c r="D143" s="809" t="n"/>
      <c r="E143" s="810" t="n">
        <v>0.0132</v>
      </c>
      <c r="F143" s="809" t="n"/>
      <c r="G143" s="811" t="n">
        <v>0.0116</v>
      </c>
      <c r="H143" s="810" t="n"/>
      <c r="I143" s="809" t="n"/>
      <c r="J143" s="810" t="n">
        <v>0.00775</v>
      </c>
      <c r="K143" s="812" t="n"/>
      <c r="L143" s="810" t="n">
        <v>0.0342</v>
      </c>
      <c r="M143" s="796">
        <f>IF(SUM(D143:E143)&gt;0,IFERROR(AVERAGE(D114:E143),""),"")</f>
        <v/>
      </c>
      <c r="N143" s="796">
        <f>IF(SUM(F143:H143)&gt;0,IFERROR(AVERAGE(F114:H143),""),"")</f>
        <v/>
      </c>
      <c r="O143" s="796">
        <f>IF(SUM(I143:J143)&gt;0,IFERROR(AVERAGE(I114:J143),""),"")</f>
        <v/>
      </c>
      <c r="P143" s="796">
        <f>IF(SUM(K143:L143)&gt;0,IFERROR(AVERAGE(K114:L143),""),"")</f>
        <v/>
      </c>
      <c r="Q143" s="813">
        <f>IFERROR(AVERAGE(D143:E143),"")</f>
        <v/>
      </c>
      <c r="R143" s="813">
        <f>IFERROR(AVERAGE(F143:H143),"")</f>
        <v/>
      </c>
      <c r="S143" s="813">
        <f>IFERROR(AVERAGE(I143:J143),"")</f>
        <v/>
      </c>
      <c r="T143" s="813">
        <f>IFERROR(AVERAGE(K143:L143),"")</f>
        <v/>
      </c>
      <c r="U143" s="326" t="n"/>
      <c r="V143" s="813">
        <f>AVERAGE(Q143:T143)</f>
        <v/>
      </c>
      <c r="W143" s="445" t="n"/>
      <c r="X143" s="257" t="n"/>
    </row>
    <row r="144" ht="17.45" customHeight="1">
      <c r="A144" s="257">
        <f>IF(ISNUMBER(C144),MONTH(C144),"")</f>
        <v/>
      </c>
      <c r="B144" s="257">
        <f>IF(ISNUMBER(C144),YEAR(C144),"")</f>
        <v/>
      </c>
      <c r="C144" s="808">
        <f>C143+1</f>
        <v/>
      </c>
      <c r="D144" s="809" t="n">
        <v>0.0126</v>
      </c>
      <c r="E144" s="810" t="n"/>
      <c r="F144" s="809" t="n"/>
      <c r="G144" s="811" t="n"/>
      <c r="H144" s="810" t="n">
        <v>0.0181</v>
      </c>
      <c r="I144" s="809" t="n">
        <v>0.00699</v>
      </c>
      <c r="J144" s="810" t="n"/>
      <c r="K144" s="812" t="n">
        <v>0.0118</v>
      </c>
      <c r="L144" s="810" t="n"/>
      <c r="M144" s="796">
        <f>IF(SUM(D144:E144)&gt;0,IFERROR(AVERAGE(D115:E144),""),"")</f>
        <v/>
      </c>
      <c r="N144" s="796">
        <f>IF(SUM(F144:H144)&gt;0,IFERROR(AVERAGE(F115:H144),""),"")</f>
        <v/>
      </c>
      <c r="O144" s="796">
        <f>IF(SUM(I144:J144)&gt;0,IFERROR(AVERAGE(I115:J144),""),"")</f>
        <v/>
      </c>
      <c r="P144" s="796">
        <f>IF(SUM(K144:L144)&gt;0,IFERROR(AVERAGE(K115:L144),""),"")</f>
        <v/>
      </c>
      <c r="Q144" s="813">
        <f>IFERROR(AVERAGE(D144:E144),"")</f>
        <v/>
      </c>
      <c r="R144" s="813">
        <f>IFERROR(AVERAGE(F144:H144),"")</f>
        <v/>
      </c>
      <c r="S144" s="813">
        <f>IFERROR(AVERAGE(I144:J144),"")</f>
        <v/>
      </c>
      <c r="T144" s="813">
        <f>IFERROR(AVERAGE(K144:L144),"")</f>
        <v/>
      </c>
      <c r="U144" s="326" t="n"/>
      <c r="V144" s="813">
        <f>AVERAGE(Q144:T144)</f>
        <v/>
      </c>
      <c r="W144" s="445" t="n"/>
      <c r="X144" s="797">
        <f>AVERAGE(Q143:T144)</f>
        <v/>
      </c>
    </row>
    <row r="145" ht="17.45" customHeight="1">
      <c r="A145" s="257">
        <f>IF(ISNUMBER(C145),MONTH(C145),"")</f>
        <v/>
      </c>
      <c r="B145" s="257">
        <f>IF(ISNUMBER(C145),YEAR(C145),"")</f>
        <v/>
      </c>
      <c r="C145" s="791">
        <f>C144+1</f>
        <v/>
      </c>
      <c r="D145" s="792" t="n"/>
      <c r="E145" s="793" t="n">
        <v>0.0344</v>
      </c>
      <c r="F145" s="792" t="n"/>
      <c r="G145" s="794" t="n">
        <v>0.0136</v>
      </c>
      <c r="H145" s="793" t="n"/>
      <c r="I145" s="792" t="n"/>
      <c r="J145" s="793" t="n">
        <v>0.008999999999999999</v>
      </c>
      <c r="K145" s="795" t="n"/>
      <c r="L145" s="793" t="n">
        <v>0.0315</v>
      </c>
      <c r="M145" s="796">
        <f>IF(SUM(D145:E145)&gt;0,IFERROR(AVERAGE(D116:E145),""),"")</f>
        <v/>
      </c>
      <c r="N145" s="796">
        <f>IF(SUM(F145:H145)&gt;0,IFERROR(AVERAGE(F116:H145),""),"")</f>
        <v/>
      </c>
      <c r="O145" s="796">
        <f>IF(SUM(I145:J145)&gt;0,IFERROR(AVERAGE(I116:J145),""),"")</f>
        <v/>
      </c>
      <c r="P145" s="796">
        <f>IF(SUM(K145:L145)&gt;0,IFERROR(AVERAGE(K116:L145),""),"")</f>
        <v/>
      </c>
      <c r="Q145" s="797">
        <f>IFERROR(AVERAGE(D145:E145),"")</f>
        <v/>
      </c>
      <c r="R145" s="797">
        <f>IFERROR(AVERAGE(F145:H145),"")</f>
        <v/>
      </c>
      <c r="S145" s="797">
        <f>IFERROR(AVERAGE(I145:J145),"")</f>
        <v/>
      </c>
      <c r="T145" s="797">
        <f>IFERROR(AVERAGE(K145:L145),"")</f>
        <v/>
      </c>
      <c r="V145" s="257" t="n"/>
      <c r="W145" s="797">
        <f>AVERAGE(Q145:T145)</f>
        <v/>
      </c>
      <c r="X145" s="257" t="n"/>
    </row>
    <row r="146" ht="17.45" customHeight="1">
      <c r="A146" s="257">
        <f>IF(ISNUMBER(C146),MONTH(C146),"")</f>
        <v/>
      </c>
      <c r="B146" s="257">
        <f>IF(ISNUMBER(C146),YEAR(C146),"")</f>
        <v/>
      </c>
      <c r="C146" s="802">
        <f>C145+1</f>
        <v/>
      </c>
      <c r="D146" s="803" t="n">
        <v>0.0279</v>
      </c>
      <c r="E146" s="804" t="n"/>
      <c r="F146" s="803" t="n">
        <v>0.0221</v>
      </c>
      <c r="G146" s="805" t="n"/>
      <c r="H146" s="804" t="n">
        <v>0.0219</v>
      </c>
      <c r="I146" s="803" t="n">
        <v>0.0165</v>
      </c>
      <c r="J146" s="804" t="n"/>
      <c r="K146" s="806" t="n">
        <v>0.0204</v>
      </c>
      <c r="L146" s="804" t="n"/>
      <c r="M146" s="796">
        <f>IF(SUM(D146:E146)&gt;0,IFERROR(AVERAGE(D117:E146),""),"")</f>
        <v/>
      </c>
      <c r="N146" s="796">
        <f>IF(SUM(F146:H146)&gt;0,IFERROR(AVERAGE(F117:H146),""),"")</f>
        <v/>
      </c>
      <c r="O146" s="796">
        <f>IF(SUM(I146:J146)&gt;0,IFERROR(AVERAGE(I117:J146),""),"")</f>
        <v/>
      </c>
      <c r="P146" s="796">
        <f>IF(SUM(K146:L146)&gt;0,IFERROR(AVERAGE(K117:L146),""),"")</f>
        <v/>
      </c>
      <c r="Q146" s="797">
        <f>IFERROR(AVERAGE(D146:E146),"")</f>
        <v/>
      </c>
      <c r="R146" s="797">
        <f>IFERROR(AVERAGE(F146:H146),"")</f>
        <v/>
      </c>
      <c r="S146" s="797">
        <f>IFERROR(AVERAGE(I146:J146),"")</f>
        <v/>
      </c>
      <c r="T146" s="797">
        <f>IFERROR(AVERAGE(K146:L146),"")</f>
        <v/>
      </c>
      <c r="V146" s="257" t="n"/>
      <c r="W146" s="797">
        <f>AVERAGE(Q146:T146)</f>
        <v/>
      </c>
      <c r="X146" s="257" t="n"/>
    </row>
    <row r="147" ht="17.45" customHeight="1">
      <c r="A147" s="257">
        <f>IF(ISNUMBER(C147),MONTH(C147),"")</f>
        <v/>
      </c>
      <c r="B147" s="257">
        <f>IF(ISNUMBER(C147),YEAR(C147),"")</f>
        <v/>
      </c>
      <c r="C147" s="791">
        <f>C146+1</f>
        <v/>
      </c>
      <c r="D147" s="792" t="n"/>
      <c r="E147" s="793" t="n">
        <v>0.0324</v>
      </c>
      <c r="F147" s="792" t="n"/>
      <c r="G147" s="794" t="n">
        <v>0.0253</v>
      </c>
      <c r="H147" s="793" t="n"/>
      <c r="I147" s="792" t="n"/>
      <c r="J147" s="793" t="n">
        <v>0.0294</v>
      </c>
      <c r="K147" s="795" t="n"/>
      <c r="L147" s="793" t="n">
        <v>0.0387</v>
      </c>
      <c r="M147" s="796">
        <f>IF(SUM(D147:E147)&gt;0,IFERROR(AVERAGE(D118:E147),""),"")</f>
        <v/>
      </c>
      <c r="N147" s="796">
        <f>IF(SUM(F147:H147)&gt;0,IFERROR(AVERAGE(F118:H147),""),"")</f>
        <v/>
      </c>
      <c r="O147" s="796">
        <f>IF(SUM(I147:J147)&gt;0,IFERROR(AVERAGE(I118:J147),""),"")</f>
        <v/>
      </c>
      <c r="P147" s="796">
        <f>IF(SUM(K147:L147)&gt;0,IFERROR(AVERAGE(K118:L147),""),"")</f>
        <v/>
      </c>
      <c r="Q147" s="797">
        <f>IFERROR(AVERAGE(D147:E147),"")</f>
        <v/>
      </c>
      <c r="R147" s="797">
        <f>IFERROR(AVERAGE(F147:H147),"")</f>
        <v/>
      </c>
      <c r="S147" s="797">
        <f>IFERROR(AVERAGE(I147:J147),"")</f>
        <v/>
      </c>
      <c r="T147" s="797">
        <f>IFERROR(AVERAGE(K147:L147),"")</f>
        <v/>
      </c>
      <c r="V147" s="257" t="n"/>
      <c r="W147" s="797">
        <f>AVERAGE(Q147:T147)</f>
        <v/>
      </c>
      <c r="X147" s="257" t="n"/>
    </row>
    <row r="148" ht="17.45" customHeight="1">
      <c r="A148" s="257">
        <f>IF(ISNUMBER(C148),MONTH(C148),"")</f>
        <v/>
      </c>
      <c r="B148" s="257">
        <f>IF(ISNUMBER(C148),YEAR(C148),"")</f>
        <v/>
      </c>
      <c r="C148" s="791">
        <f>C147+1</f>
        <v/>
      </c>
      <c r="D148" s="792" t="n">
        <v>0.0316</v>
      </c>
      <c r="E148" s="793" t="n"/>
      <c r="F148" s="792" t="n">
        <v>0.0274</v>
      </c>
      <c r="G148" s="794" t="n"/>
      <c r="H148" s="793" t="n"/>
      <c r="I148" s="792" t="n">
        <v>0.0244</v>
      </c>
      <c r="J148" s="793" t="n"/>
      <c r="K148" s="795" t="n">
        <v>0.0439</v>
      </c>
      <c r="L148" s="793" t="n"/>
      <c r="M148" s="796">
        <f>IF(SUM(D148:E148)&gt;0,IFERROR(AVERAGE(D119:E148),""),"")</f>
        <v/>
      </c>
      <c r="N148" s="796">
        <f>IF(SUM(F148:H148)&gt;0,IFERROR(AVERAGE(F119:H148),""),"")</f>
        <v/>
      </c>
      <c r="O148" s="796">
        <f>IF(SUM(I148:J148)&gt;0,IFERROR(AVERAGE(I119:J148),""),"")</f>
        <v/>
      </c>
      <c r="P148" s="796">
        <f>IF(SUM(K148:L148)&gt;0,IFERROR(AVERAGE(K119:L148),""),"")</f>
        <v/>
      </c>
      <c r="Q148" s="797">
        <f>IFERROR(AVERAGE(D148:E148),"")</f>
        <v/>
      </c>
      <c r="R148" s="797">
        <f>IFERROR(AVERAGE(F148:H148),"")</f>
        <v/>
      </c>
      <c r="S148" s="797">
        <f>IFERROR(AVERAGE(I148:J148),"")</f>
        <v/>
      </c>
      <c r="T148" s="797">
        <f>IFERROR(AVERAGE(K148:L148),"")</f>
        <v/>
      </c>
      <c r="V148" s="257" t="n"/>
      <c r="W148" s="797">
        <f>AVERAGE(Q148:T148)</f>
        <v/>
      </c>
      <c r="X148" s="257" t="n"/>
    </row>
    <row r="149" ht="17.45" customHeight="1">
      <c r="A149" s="257">
        <f>IF(ISNUMBER(C149),MONTH(C149),"")</f>
        <v/>
      </c>
      <c r="B149" s="257">
        <f>IF(ISNUMBER(C149),YEAR(C149),"")</f>
        <v/>
      </c>
      <c r="C149" s="791">
        <f>C148+1</f>
        <v/>
      </c>
      <c r="D149" s="792" t="n"/>
      <c r="E149" s="793" t="n">
        <v>0.0362</v>
      </c>
      <c r="F149" s="792" t="n"/>
      <c r="G149" s="794" t="n">
        <v>0.0358</v>
      </c>
      <c r="H149" s="793" t="n"/>
      <c r="I149" s="792" t="n"/>
      <c r="J149" s="793" t="n">
        <v>0.027</v>
      </c>
      <c r="K149" s="795" t="n"/>
      <c r="L149" s="793" t="n">
        <v>0.0572</v>
      </c>
      <c r="M149" s="796">
        <f>IF(SUM(D149:E149)&gt;0,IFERROR(AVERAGE(D120:E149),""),"")</f>
        <v/>
      </c>
      <c r="N149" s="796">
        <f>IF(SUM(F149:H149)&gt;0,IFERROR(AVERAGE(F120:H149),""),"")</f>
        <v/>
      </c>
      <c r="O149" s="796">
        <f>IF(SUM(I149:J149)&gt;0,IFERROR(AVERAGE(I120:J149),""),"")</f>
        <v/>
      </c>
      <c r="P149" s="796">
        <f>IF(SUM(K149:L149)&gt;0,IFERROR(AVERAGE(K120:L149),""),"")</f>
        <v/>
      </c>
      <c r="Q149" s="797">
        <f>IFERROR(AVERAGE(D149:E149),"")</f>
        <v/>
      </c>
      <c r="R149" s="797">
        <f>IFERROR(AVERAGE(F149:H149),"")</f>
        <v/>
      </c>
      <c r="S149" s="797">
        <f>IFERROR(AVERAGE(I149:J149),"")</f>
        <v/>
      </c>
      <c r="T149" s="797">
        <f>IFERROR(AVERAGE(K149:L149),"")</f>
        <v/>
      </c>
      <c r="V149" s="257" t="n"/>
      <c r="W149" s="797">
        <f>AVERAGE(Q149:T149)</f>
        <v/>
      </c>
      <c r="X149" s="797">
        <f>AVERAGE(Q145:T149)</f>
        <v/>
      </c>
    </row>
    <row r="150" ht="17.45" customHeight="1">
      <c r="A150" s="257">
        <f>IF(ISNUMBER(C150),MONTH(C150),"")</f>
        <v/>
      </c>
      <c r="B150" s="257">
        <f>IF(ISNUMBER(C150),YEAR(C150),"")</f>
        <v/>
      </c>
      <c r="C150" s="808">
        <f>C149+1</f>
        <v/>
      </c>
      <c r="D150" s="809" t="n">
        <v>0.0248</v>
      </c>
      <c r="E150" s="810" t="n"/>
      <c r="F150" s="809" t="n"/>
      <c r="G150" s="811" t="n"/>
      <c r="H150" s="810" t="n">
        <v>0.011</v>
      </c>
      <c r="I150" s="809" t="n">
        <v>0.0105</v>
      </c>
      <c r="J150" s="810" t="n"/>
      <c r="K150" s="812" t="n">
        <v>0.0161</v>
      </c>
      <c r="L150" s="810" t="n"/>
      <c r="M150" s="796">
        <f>IF(SUM(D150:E150)&gt;0,IFERROR(AVERAGE(D121:E150),""),"")</f>
        <v/>
      </c>
      <c r="N150" s="796">
        <f>IF(SUM(F150:H150)&gt;0,IFERROR(AVERAGE(F121:H150),""),"")</f>
        <v/>
      </c>
      <c r="O150" s="796">
        <f>IF(SUM(I150:J150)&gt;0,IFERROR(AVERAGE(I121:J150),""),"")</f>
        <v/>
      </c>
      <c r="P150" s="796">
        <f>IF(SUM(K150:L150)&gt;0,IFERROR(AVERAGE(K121:L150),""),"")</f>
        <v/>
      </c>
      <c r="Q150" s="813">
        <f>IFERROR(AVERAGE(D150:E150),"")</f>
        <v/>
      </c>
      <c r="R150" s="813">
        <f>IFERROR(AVERAGE(F150:H150),"")</f>
        <v/>
      </c>
      <c r="S150" s="813">
        <f>IFERROR(AVERAGE(I150:J150),"")</f>
        <v/>
      </c>
      <c r="T150" s="813">
        <f>IFERROR(AVERAGE(K150:L150),"")</f>
        <v/>
      </c>
      <c r="U150" s="326" t="n"/>
      <c r="V150" s="813">
        <f>AVERAGE(Q150:T150)</f>
        <v/>
      </c>
      <c r="W150" s="445" t="n"/>
      <c r="X150" s="257" t="n"/>
    </row>
    <row r="151" ht="17.45" customHeight="1">
      <c r="A151" s="257">
        <f>IF(ISNUMBER(C151),MONTH(C151),"")</f>
        <v/>
      </c>
      <c r="B151" s="257">
        <f>IF(ISNUMBER(C151),YEAR(C151),"")</f>
        <v/>
      </c>
      <c r="C151" s="808">
        <f>C150+1</f>
        <v/>
      </c>
      <c r="D151" s="809" t="n"/>
      <c r="E151" s="810" t="n">
        <v>0.0129</v>
      </c>
      <c r="F151" s="809" t="n"/>
      <c r="G151" s="811" t="n">
        <v>0.0107</v>
      </c>
      <c r="H151" s="810" t="n"/>
      <c r="I151" s="809" t="n"/>
      <c r="J151" s="810" t="n">
        <v>0.00698</v>
      </c>
      <c r="K151" s="812" t="n"/>
      <c r="L151" s="810" t="n">
        <v>0.0197</v>
      </c>
      <c r="M151" s="796">
        <f>IF(SUM(D151:E151)&gt;0,IFERROR(AVERAGE(D122:E151),""),"")</f>
        <v/>
      </c>
      <c r="N151" s="796">
        <f>IF(SUM(F151:H151)&gt;0,IFERROR(AVERAGE(F122:H151),""),"")</f>
        <v/>
      </c>
      <c r="O151" s="796">
        <f>IF(SUM(I151:J151)&gt;0,IFERROR(AVERAGE(I122:J151),""),"")</f>
        <v/>
      </c>
      <c r="P151" s="796">
        <f>IF(SUM(K151:L151)&gt;0,IFERROR(AVERAGE(K122:L151),""),"")</f>
        <v/>
      </c>
      <c r="Q151" s="813">
        <f>IFERROR(AVERAGE(D151:E151),"")</f>
        <v/>
      </c>
      <c r="R151" s="813">
        <f>IFERROR(AVERAGE(F151:H151),"")</f>
        <v/>
      </c>
      <c r="S151" s="813">
        <f>IFERROR(AVERAGE(I151:J151),"")</f>
        <v/>
      </c>
      <c r="T151" s="813">
        <f>IFERROR(AVERAGE(K151:L151),"")</f>
        <v/>
      </c>
      <c r="U151" s="326" t="n"/>
      <c r="V151" s="813">
        <f>AVERAGE(Q151:T151)</f>
        <v/>
      </c>
      <c r="W151" s="445" t="n"/>
      <c r="X151" s="797">
        <f>AVERAGE(Q150:T151)</f>
        <v/>
      </c>
    </row>
    <row r="152" ht="17.45" customHeight="1">
      <c r="A152" s="257">
        <f>IF(ISNUMBER(C152),MONTH(C152),"")</f>
        <v/>
      </c>
      <c r="B152" s="257">
        <f>IF(ISNUMBER(C152),YEAR(C152),"")</f>
        <v/>
      </c>
      <c r="C152" s="802">
        <f>C151+1</f>
        <v/>
      </c>
      <c r="D152" s="803" t="n">
        <v>0.0173</v>
      </c>
      <c r="E152" s="804" t="n"/>
      <c r="F152" s="803" t="n">
        <v>0.0148</v>
      </c>
      <c r="G152" s="805" t="n"/>
      <c r="H152" s="804" t="n">
        <v>0.0156</v>
      </c>
      <c r="I152" s="803" t="n">
        <v>0.0116</v>
      </c>
      <c r="J152" s="804" t="n"/>
      <c r="K152" s="806" t="n">
        <v>0.0108</v>
      </c>
      <c r="L152" s="804" t="n"/>
      <c r="M152" s="796">
        <f>IF(SUM(D152:E152)&gt;0,IFERROR(AVERAGE(D123:E152),""),"")</f>
        <v/>
      </c>
      <c r="N152" s="796">
        <f>IF(SUM(F152:H152)&gt;0,IFERROR(AVERAGE(F123:H152),""),"")</f>
        <v/>
      </c>
      <c r="O152" s="796">
        <f>IF(SUM(I152:J152)&gt;0,IFERROR(AVERAGE(I123:J152),""),"")</f>
        <v/>
      </c>
      <c r="P152" s="796">
        <f>IF(SUM(K152:L152)&gt;0,IFERROR(AVERAGE(K123:L152),""),"")</f>
        <v/>
      </c>
      <c r="Q152" s="797">
        <f>IFERROR(AVERAGE(D152:E152),"")</f>
        <v/>
      </c>
      <c r="R152" s="797">
        <f>IFERROR(AVERAGE(F152:H152),"")</f>
        <v/>
      </c>
      <c r="S152" s="797">
        <f>IFERROR(AVERAGE(I152:J152),"")</f>
        <v/>
      </c>
      <c r="T152" s="797">
        <f>IFERROR(AVERAGE(K152:L152),"")</f>
        <v/>
      </c>
      <c r="V152" s="257" t="n"/>
      <c r="W152" s="797">
        <f>AVERAGE(Q152:T152)</f>
        <v/>
      </c>
      <c r="X152" s="257" t="n"/>
    </row>
    <row r="153" ht="17.45" customHeight="1">
      <c r="A153" s="257">
        <f>IF(ISNUMBER(C153),MONTH(C153),"")</f>
        <v/>
      </c>
      <c r="B153" s="257">
        <f>IF(ISNUMBER(C153),YEAR(C153),"")</f>
        <v/>
      </c>
      <c r="C153" s="791">
        <f>C152+1</f>
        <v/>
      </c>
      <c r="D153" s="792" t="n"/>
      <c r="E153" s="793" t="n">
        <v>0.0382</v>
      </c>
      <c r="F153" s="792" t="n"/>
      <c r="G153" s="794" t="n">
        <v>0.0323</v>
      </c>
      <c r="H153" s="793" t="n"/>
      <c r="I153" s="792" t="n"/>
      <c r="J153" s="793" t="n">
        <v>0.0227</v>
      </c>
      <c r="K153" s="795" t="n"/>
      <c r="L153" s="793" t="n">
        <v>0.0259</v>
      </c>
      <c r="M153" s="796">
        <f>IF(SUM(D153:E153)&gt;0,IFERROR(AVERAGE(D124:E153),""),"")</f>
        <v/>
      </c>
      <c r="N153" s="796">
        <f>IF(SUM(F153:H153)&gt;0,IFERROR(AVERAGE(F124:H153),""),"")</f>
        <v/>
      </c>
      <c r="O153" s="796">
        <f>IF(SUM(I153:J153)&gt;0,IFERROR(AVERAGE(I124:J153),""),"")</f>
        <v/>
      </c>
      <c r="P153" s="796">
        <f>IF(SUM(K153:L153)&gt;0,IFERROR(AVERAGE(K124:L153),""),"")</f>
        <v/>
      </c>
      <c r="Q153" s="797">
        <f>IFERROR(AVERAGE(D153:E153),"")</f>
        <v/>
      </c>
      <c r="R153" s="797">
        <f>IFERROR(AVERAGE(F153:H153),"")</f>
        <v/>
      </c>
      <c r="S153" s="797">
        <f>IFERROR(AVERAGE(I153:J153),"")</f>
        <v/>
      </c>
      <c r="T153" s="797">
        <f>IFERROR(AVERAGE(K153:L153),"")</f>
        <v/>
      </c>
      <c r="V153" s="257" t="n"/>
      <c r="W153" s="797">
        <f>AVERAGE(Q153:T153)</f>
        <v/>
      </c>
      <c r="X153" s="257" t="n"/>
    </row>
    <row r="154" ht="17.45" customHeight="1">
      <c r="A154" s="257">
        <f>IF(ISNUMBER(C154),MONTH(C154),"")</f>
        <v/>
      </c>
      <c r="B154" s="257">
        <f>IF(ISNUMBER(C154),YEAR(C154),"")</f>
        <v/>
      </c>
      <c r="C154" s="791">
        <f>C153+1</f>
        <v/>
      </c>
      <c r="D154" s="792" t="n">
        <v>0.057</v>
      </c>
      <c r="E154" s="793" t="n"/>
      <c r="F154" s="792" t="n">
        <v>0.0176</v>
      </c>
      <c r="G154" s="794" t="n"/>
      <c r="H154" s="793" t="n"/>
      <c r="I154" s="792" t="n">
        <v>0.0139</v>
      </c>
      <c r="J154" s="793" t="n"/>
      <c r="K154" s="795" t="n">
        <v>0.027</v>
      </c>
      <c r="L154" s="793" t="n"/>
      <c r="M154" s="796">
        <f>IF(SUM(D154:E154)&gt;0,IFERROR(AVERAGE(D125:E154),""),"")</f>
        <v/>
      </c>
      <c r="N154" s="796">
        <f>IF(SUM(F154:H154)&gt;0,IFERROR(AVERAGE(F125:H154),""),"")</f>
        <v/>
      </c>
      <c r="O154" s="796">
        <f>IF(SUM(I154:J154)&gt;0,IFERROR(AVERAGE(I125:J154),""),"")</f>
        <v/>
      </c>
      <c r="P154" s="796">
        <f>IF(SUM(K154:L154)&gt;0,IFERROR(AVERAGE(K125:L154),""),"")</f>
        <v/>
      </c>
      <c r="Q154" s="797">
        <f>IFERROR(AVERAGE(D154:E154),"")</f>
        <v/>
      </c>
      <c r="R154" s="797">
        <f>IFERROR(AVERAGE(F154:H154),"")</f>
        <v/>
      </c>
      <c r="S154" s="797">
        <f>IFERROR(AVERAGE(I154:J154),"")</f>
        <v/>
      </c>
      <c r="T154" s="797">
        <f>IFERROR(AVERAGE(K154:L154),"")</f>
        <v/>
      </c>
      <c r="V154" s="257" t="n"/>
      <c r="W154" s="797">
        <f>AVERAGE(Q154:T154)</f>
        <v/>
      </c>
      <c r="X154" s="257" t="n"/>
    </row>
    <row r="155" ht="17.45" customHeight="1">
      <c r="A155" s="257">
        <f>IF(ISNUMBER(C155),MONTH(C155),"")</f>
        <v/>
      </c>
      <c r="B155" s="257">
        <f>IF(ISNUMBER(C155),YEAR(C155),"")</f>
        <v/>
      </c>
      <c r="C155" s="791">
        <f>C154+1</f>
        <v/>
      </c>
      <c r="D155" s="792" t="n"/>
      <c r="E155" s="793" t="n">
        <v>0.0492</v>
      </c>
      <c r="F155" s="792" t="n"/>
      <c r="G155" s="794" t="n">
        <v>0.0251</v>
      </c>
      <c r="H155" s="793" t="n"/>
      <c r="I155" s="792" t="n"/>
      <c r="J155" s="793" t="n">
        <v>0.0243</v>
      </c>
      <c r="K155" s="795" t="n"/>
      <c r="L155" s="793" t="n">
        <v>0.035</v>
      </c>
      <c r="M155" s="796">
        <f>IF(SUM(D155:E155)&gt;0,IFERROR(AVERAGE(D126:E155),""),"")</f>
        <v/>
      </c>
      <c r="N155" s="796">
        <f>IF(SUM(F155:H155)&gt;0,IFERROR(AVERAGE(F126:H155),""),"")</f>
        <v/>
      </c>
      <c r="O155" s="796">
        <f>IF(SUM(I155:J155)&gt;0,IFERROR(AVERAGE(I126:J155),""),"")</f>
        <v/>
      </c>
      <c r="P155" s="796">
        <f>IF(SUM(K155:L155)&gt;0,IFERROR(AVERAGE(K126:L155),""),"")</f>
        <v/>
      </c>
      <c r="Q155" s="797">
        <f>IFERROR(AVERAGE(D155:E155),"")</f>
        <v/>
      </c>
      <c r="R155" s="797">
        <f>IFERROR(AVERAGE(F155:H155),"")</f>
        <v/>
      </c>
      <c r="S155" s="797">
        <f>IFERROR(AVERAGE(I155:J155),"")</f>
        <v/>
      </c>
      <c r="T155" s="797">
        <f>IFERROR(AVERAGE(K155:L155),"")</f>
        <v/>
      </c>
      <c r="V155" s="257" t="n"/>
      <c r="W155" s="797">
        <f>AVERAGE(Q155:T155)</f>
        <v/>
      </c>
      <c r="X155" s="257" t="n"/>
    </row>
    <row r="156" ht="17.45" customHeight="1">
      <c r="A156" s="257">
        <f>IF(ISNUMBER(C156),MONTH(C156),"")</f>
        <v/>
      </c>
      <c r="B156" s="257">
        <f>IF(ISNUMBER(C156),YEAR(C156),"")</f>
        <v/>
      </c>
      <c r="C156" s="791">
        <f>C155+1</f>
        <v/>
      </c>
      <c r="D156" s="792" t="n">
        <v>0.0312</v>
      </c>
      <c r="E156" s="793" t="n"/>
      <c r="F156" s="792" t="n">
        <v>0.0442</v>
      </c>
      <c r="G156" s="794" t="n"/>
      <c r="H156" s="793" t="n"/>
      <c r="I156" s="792" t="n">
        <v>0.0283</v>
      </c>
      <c r="J156" s="793" t="n"/>
      <c r="K156" s="795" t="n">
        <v>0.0258</v>
      </c>
      <c r="L156" s="793" t="n"/>
      <c r="M156" s="796">
        <f>IF(SUM(D156:E156)&gt;0,IFERROR(AVERAGE(D127:E156),""),"")</f>
        <v/>
      </c>
      <c r="N156" s="796">
        <f>IF(SUM(F156:H156)&gt;0,IFERROR(AVERAGE(F127:H156),""),"")</f>
        <v/>
      </c>
      <c r="O156" s="796">
        <f>IF(SUM(I156:J156)&gt;0,IFERROR(AVERAGE(I127:J156),""),"")</f>
        <v/>
      </c>
      <c r="P156" s="796">
        <f>IF(SUM(K156:L156)&gt;0,IFERROR(AVERAGE(K127:L156),""),"")</f>
        <v/>
      </c>
      <c r="Q156" s="797">
        <f>IFERROR(AVERAGE(D156:E156),"")</f>
        <v/>
      </c>
      <c r="R156" s="797">
        <f>IFERROR(AVERAGE(F156:H156),"")</f>
        <v/>
      </c>
      <c r="S156" s="797">
        <f>IFERROR(AVERAGE(I156:J156),"")</f>
        <v/>
      </c>
      <c r="T156" s="797">
        <f>IFERROR(AVERAGE(K156:L156),"")</f>
        <v/>
      </c>
      <c r="V156" s="257" t="n"/>
      <c r="W156" s="797">
        <f>AVERAGE(Q156:T156)</f>
        <v/>
      </c>
      <c r="X156" s="797">
        <f>AVERAGE(Q152:T156)</f>
        <v/>
      </c>
    </row>
    <row r="157" ht="17.45" customHeight="1">
      <c r="A157" s="257">
        <f>IF(ISNUMBER(C157),MONTH(C157),"")</f>
        <v/>
      </c>
      <c r="B157" s="257">
        <f>IF(ISNUMBER(C157),YEAR(C157),"")</f>
        <v/>
      </c>
      <c r="C157" s="808">
        <f>C156+1</f>
        <v/>
      </c>
      <c r="D157" s="809" t="n"/>
      <c r="E157" s="810" t="n">
        <v>0.0154</v>
      </c>
      <c r="F157" s="809" t="n"/>
      <c r="G157" s="811" t="n">
        <v>0.044</v>
      </c>
      <c r="H157" s="810" t="n"/>
      <c r="I157" s="809" t="n"/>
      <c r="J157" s="810" t="n">
        <v>0.0176</v>
      </c>
      <c r="K157" s="812" t="n"/>
      <c r="L157" s="810" t="n">
        <v>0.0382</v>
      </c>
      <c r="M157" s="796">
        <f>IF(SUM(D157:E157)&gt;0,IFERROR(AVERAGE(D128:E157),""),"")</f>
        <v/>
      </c>
      <c r="N157" s="796">
        <f>IF(SUM(F157:H157)&gt;0,IFERROR(AVERAGE(F128:H157),""),"")</f>
        <v/>
      </c>
      <c r="O157" s="796">
        <f>IF(SUM(I157:J157)&gt;0,IFERROR(AVERAGE(I128:J157),""),"")</f>
        <v/>
      </c>
      <c r="P157" s="796">
        <f>IF(SUM(K157:L157)&gt;0,IFERROR(AVERAGE(K128:L157),""),"")</f>
        <v/>
      </c>
      <c r="Q157" s="813">
        <f>IFERROR(AVERAGE(D157:E157),"")</f>
        <v/>
      </c>
      <c r="R157" s="813">
        <f>IFERROR(AVERAGE(F157:H157),"")</f>
        <v/>
      </c>
      <c r="S157" s="813">
        <f>IFERROR(AVERAGE(I157:J157),"")</f>
        <v/>
      </c>
      <c r="T157" s="813">
        <f>IFERROR(AVERAGE(K157:L157),"")</f>
        <v/>
      </c>
      <c r="U157" s="326" t="n"/>
      <c r="V157" s="813">
        <f>AVERAGE(Q157:T157)</f>
        <v/>
      </c>
      <c r="W157" s="445" t="n"/>
      <c r="X157" s="257" t="n"/>
    </row>
    <row r="158" ht="17.45" customHeight="1">
      <c r="A158" s="257">
        <f>IF(ISNUMBER(C158),MONTH(C158),"")</f>
        <v/>
      </c>
      <c r="B158" s="257">
        <f>IF(ISNUMBER(C158),YEAR(C158),"")</f>
        <v/>
      </c>
      <c r="C158" s="808">
        <f>C157+1</f>
        <v/>
      </c>
      <c r="D158" s="809" t="n">
        <v>0.022</v>
      </c>
      <c r="E158" s="810" t="n"/>
      <c r="F158" s="809" t="n">
        <v>0.0203</v>
      </c>
      <c r="G158" s="811" t="n"/>
      <c r="H158" s="810" t="n">
        <v>0.022</v>
      </c>
      <c r="I158" s="809" t="n">
        <v>0.0174</v>
      </c>
      <c r="J158" s="810" t="n"/>
      <c r="K158" s="812" t="n">
        <v>0.0181</v>
      </c>
      <c r="L158" s="810" t="n"/>
      <c r="M158" s="796">
        <f>IF(SUM(D158:E158)&gt;0,IFERROR(AVERAGE(D129:E158),""),"")</f>
        <v/>
      </c>
      <c r="N158" s="796">
        <f>IF(SUM(F158:H158)&gt;0,IFERROR(AVERAGE(F129:H158),""),"")</f>
        <v/>
      </c>
      <c r="O158" s="796">
        <f>IF(SUM(I158:J158)&gt;0,IFERROR(AVERAGE(I129:J158),""),"")</f>
        <v/>
      </c>
      <c r="P158" s="796">
        <f>IF(SUM(K158:L158)&gt;0,IFERROR(AVERAGE(K129:L158),""),"")</f>
        <v/>
      </c>
      <c r="Q158" s="813">
        <f>IFERROR(AVERAGE(D158:E158),"")</f>
        <v/>
      </c>
      <c r="R158" s="813">
        <f>IFERROR(AVERAGE(F158:H158),"")</f>
        <v/>
      </c>
      <c r="S158" s="813">
        <f>IFERROR(AVERAGE(I158:J158),"")</f>
        <v/>
      </c>
      <c r="T158" s="813">
        <f>IFERROR(AVERAGE(K158:L158),"")</f>
        <v/>
      </c>
      <c r="U158" s="326" t="n"/>
      <c r="V158" s="813">
        <f>AVERAGE(Q158:T158)</f>
        <v/>
      </c>
      <c r="W158" s="445" t="n"/>
      <c r="X158" s="797">
        <f>AVERAGE(Q157:T158)</f>
        <v/>
      </c>
    </row>
    <row r="159" ht="17.45" customHeight="1">
      <c r="A159" s="257">
        <f>IF(ISNUMBER(C159),MONTH(C159),"")</f>
        <v/>
      </c>
      <c r="B159" s="257">
        <f>IF(ISNUMBER(C159),YEAR(C159),"")</f>
        <v/>
      </c>
      <c r="C159" s="791">
        <f>C158+1</f>
        <v/>
      </c>
      <c r="D159" s="792" t="n"/>
      <c r="E159" s="793" t="n">
        <v>0.0268</v>
      </c>
      <c r="F159" s="792" t="n"/>
      <c r="G159" s="794" t="n">
        <v>0.0236</v>
      </c>
      <c r="H159" s="793" t="n"/>
      <c r="I159" s="792" t="n"/>
      <c r="J159" s="793" t="n">
        <v>0.0223</v>
      </c>
      <c r="K159" s="795" t="n"/>
      <c r="L159" s="793" t="n">
        <v>0.0415</v>
      </c>
      <c r="M159" s="796">
        <f>IF(SUM(D159:E159)&gt;0,IFERROR(AVERAGE(D130:E159),""),"")</f>
        <v/>
      </c>
      <c r="N159" s="796">
        <f>IF(SUM(F159:H159)&gt;0,IFERROR(AVERAGE(F130:H159),""),"")</f>
        <v/>
      </c>
      <c r="O159" s="796">
        <f>IF(SUM(I159:J159)&gt;0,IFERROR(AVERAGE(I130:J159),""),"")</f>
        <v/>
      </c>
      <c r="P159" s="796">
        <f>IF(SUM(K159:L159)&gt;0,IFERROR(AVERAGE(K130:L159),""),"")</f>
        <v/>
      </c>
      <c r="Q159" s="797">
        <f>IFERROR(AVERAGE(D159:E159),"")</f>
        <v/>
      </c>
      <c r="R159" s="797">
        <f>IFERROR(AVERAGE(F159:H159),"")</f>
        <v/>
      </c>
      <c r="S159" s="797">
        <f>IFERROR(AVERAGE(I159:J159),"")</f>
        <v/>
      </c>
      <c r="T159" s="797">
        <f>IFERROR(AVERAGE(K159:L159),"")</f>
        <v/>
      </c>
      <c r="V159" s="257" t="n"/>
      <c r="W159" s="797">
        <f>AVERAGE(Q159:T159)</f>
        <v/>
      </c>
      <c r="X159" s="257" t="n"/>
    </row>
    <row r="160" ht="17.45" customHeight="1">
      <c r="A160" s="257">
        <f>IF(ISNUMBER(C160),MONTH(C160),"")</f>
        <v/>
      </c>
      <c r="B160" s="257">
        <f>IF(ISNUMBER(C160),YEAR(C160),"")</f>
        <v/>
      </c>
      <c r="C160" s="791">
        <f>C159+1</f>
        <v/>
      </c>
      <c r="D160" s="792" t="n">
        <v>0.0568</v>
      </c>
      <c r="E160" s="793" t="n"/>
      <c r="F160" s="792" t="n">
        <v>0.0213</v>
      </c>
      <c r="G160" s="794" t="n"/>
      <c r="H160" s="793" t="n"/>
      <c r="I160" s="792" t="n">
        <v>0.0192</v>
      </c>
      <c r="J160" s="793" t="n"/>
      <c r="K160" s="795" t="n">
        <v>0.0254</v>
      </c>
      <c r="L160" s="793" t="n"/>
      <c r="M160" s="796">
        <f>IF(SUM(D160:E160)&gt;0,IFERROR(AVERAGE(D131:E160),""),"")</f>
        <v/>
      </c>
      <c r="N160" s="796">
        <f>IF(SUM(F160:H160)&gt;0,IFERROR(AVERAGE(F131:H160),""),"")</f>
        <v/>
      </c>
      <c r="O160" s="796">
        <f>IF(SUM(I160:J160)&gt;0,IFERROR(AVERAGE(I131:J160),""),"")</f>
        <v/>
      </c>
      <c r="P160" s="796">
        <f>IF(SUM(K160:L160)&gt;0,IFERROR(AVERAGE(K131:L160),""),"")</f>
        <v/>
      </c>
      <c r="Q160" s="797">
        <f>IFERROR(AVERAGE(D160:E160),"")</f>
        <v/>
      </c>
      <c r="R160" s="797">
        <f>IFERROR(AVERAGE(F160:H160),"")</f>
        <v/>
      </c>
      <c r="S160" s="797">
        <f>IFERROR(AVERAGE(I160:J160),"")</f>
        <v/>
      </c>
      <c r="T160" s="797">
        <f>IFERROR(AVERAGE(K160:L160),"")</f>
        <v/>
      </c>
      <c r="V160" s="257" t="n"/>
      <c r="W160" s="797">
        <f>AVERAGE(Q160:T160)</f>
        <v/>
      </c>
      <c r="X160" s="257" t="n"/>
    </row>
    <row r="161" ht="17.45" customHeight="1">
      <c r="A161" s="257">
        <f>IF(ISNUMBER(C161),MONTH(C161),"")</f>
        <v/>
      </c>
      <c r="B161" s="257">
        <f>IF(ISNUMBER(C161),YEAR(C161),"")</f>
        <v/>
      </c>
      <c r="C161" s="791">
        <f>C160+1</f>
        <v/>
      </c>
      <c r="D161" s="792" t="n"/>
      <c r="E161" s="793" t="n">
        <v>0.0404</v>
      </c>
      <c r="F161" s="792" t="n"/>
      <c r="G161" s="794" t="n">
        <v>0.0273</v>
      </c>
      <c r="H161" s="793" t="n"/>
      <c r="I161" s="792" t="n"/>
      <c r="J161" s="793" t="n">
        <v>0.0254</v>
      </c>
      <c r="K161" s="795" t="n"/>
      <c r="L161" s="793" t="n">
        <v>0.0405</v>
      </c>
      <c r="M161" s="796">
        <f>IF(SUM(D161:E161)&gt;0,IFERROR(AVERAGE(D132:E161),""),"")</f>
        <v/>
      </c>
      <c r="N161" s="796">
        <f>IF(SUM(F161:H161)&gt;0,IFERROR(AVERAGE(F132:H161),""),"")</f>
        <v/>
      </c>
      <c r="O161" s="796">
        <f>IF(SUM(I161:J161)&gt;0,IFERROR(AVERAGE(I132:J161),""),"")</f>
        <v/>
      </c>
      <c r="P161" s="796">
        <f>IF(SUM(K161:L161)&gt;0,IFERROR(AVERAGE(K132:L161),""),"")</f>
        <v/>
      </c>
      <c r="Q161" s="797">
        <f>IFERROR(AVERAGE(D161:E161),"")</f>
        <v/>
      </c>
      <c r="R161" s="797">
        <f>IFERROR(AVERAGE(F161:H161),"")</f>
        <v/>
      </c>
      <c r="S161" s="797">
        <f>IFERROR(AVERAGE(I161:J161),"")</f>
        <v/>
      </c>
      <c r="T161" s="797">
        <f>IFERROR(AVERAGE(K161:L161),"")</f>
        <v/>
      </c>
      <c r="V161" s="257" t="n"/>
      <c r="W161" s="797">
        <f>AVERAGE(Q161:T161)</f>
        <v/>
      </c>
      <c r="X161" s="257" t="n"/>
    </row>
    <row r="162" ht="17.45" customHeight="1">
      <c r="A162" s="257">
        <f>IF(ISNUMBER(C162),MONTH(C162),"")</f>
        <v/>
      </c>
      <c r="B162" s="257">
        <f>IF(ISNUMBER(C162),YEAR(C162),"")</f>
        <v/>
      </c>
      <c r="C162" s="791">
        <f>C161+1</f>
        <v/>
      </c>
      <c r="D162" s="792" t="n">
        <v>0.0293</v>
      </c>
      <c r="E162" s="793" t="n"/>
      <c r="F162" s="792" t="n"/>
      <c r="G162" s="794" t="n"/>
      <c r="H162" s="793" t="n">
        <v>0.041</v>
      </c>
      <c r="I162" s="792" t="n">
        <v>0.0381</v>
      </c>
      <c r="J162" s="793" t="n"/>
      <c r="K162" s="795" t="n">
        <v>0.031</v>
      </c>
      <c r="L162" s="793" t="n"/>
      <c r="M162" s="796">
        <f>IF(SUM(D162:E162)&gt;0,IFERROR(AVERAGE(D133:E162),""),"")</f>
        <v/>
      </c>
      <c r="N162" s="796">
        <f>IF(SUM(F162:H162)&gt;0,IFERROR(AVERAGE(F133:H162),""),"")</f>
        <v/>
      </c>
      <c r="O162" s="796">
        <f>IF(SUM(I162:J162)&gt;0,IFERROR(AVERAGE(I133:J162),""),"")</f>
        <v/>
      </c>
      <c r="P162" s="796">
        <f>IF(SUM(K162:L162)&gt;0,IFERROR(AVERAGE(K133:L162),""),"")</f>
        <v/>
      </c>
      <c r="Q162" s="797">
        <f>IFERROR(AVERAGE(D162:E162),"")</f>
        <v/>
      </c>
      <c r="R162" s="797">
        <f>IFERROR(AVERAGE(F162:H162),"")</f>
        <v/>
      </c>
      <c r="S162" s="797">
        <f>IFERROR(AVERAGE(I162:J162),"")</f>
        <v/>
      </c>
      <c r="T162" s="797">
        <f>IFERROR(AVERAGE(K162:L162),"")</f>
        <v/>
      </c>
      <c r="V162" s="257" t="n"/>
      <c r="W162" s="797">
        <f>AVERAGE(Q162:T162)</f>
        <v/>
      </c>
      <c r="X162" s="257" t="n"/>
    </row>
    <row r="163" ht="17.45" customHeight="1">
      <c r="A163" s="257">
        <f>IF(ISNUMBER(C163),MONTH(C163),"")</f>
        <v/>
      </c>
      <c r="B163" s="257">
        <f>IF(ISNUMBER(C163),YEAR(C163),"")</f>
        <v/>
      </c>
      <c r="C163" s="791">
        <f>C162+1</f>
        <v/>
      </c>
      <c r="D163" s="792" t="n"/>
      <c r="E163" s="793" t="n">
        <v>0.0306</v>
      </c>
      <c r="F163" s="792" t="n"/>
      <c r="G163" s="794" t="n">
        <v>0.0362</v>
      </c>
      <c r="H163" s="793" t="n"/>
      <c r="I163" s="792" t="n"/>
      <c r="J163" s="793" t="n">
        <v>0.0359</v>
      </c>
      <c r="K163" s="795" t="n"/>
      <c r="L163" s="793" t="n">
        <v>0.0586</v>
      </c>
      <c r="M163" s="796">
        <f>IF(SUM(D163:E163)&gt;0,IFERROR(AVERAGE(D134:E163),""),"")</f>
        <v/>
      </c>
      <c r="N163" s="796">
        <f>IF(SUM(F163:H163)&gt;0,IFERROR(AVERAGE(F134:H163),""),"")</f>
        <v/>
      </c>
      <c r="O163" s="796">
        <f>IF(SUM(I163:J163)&gt;0,IFERROR(AVERAGE(I134:J163),""),"")</f>
        <v/>
      </c>
      <c r="P163" s="796">
        <f>IF(SUM(K163:L163)&gt;0,IFERROR(AVERAGE(K134:L163),""),"")</f>
        <v/>
      </c>
      <c r="Q163" s="797">
        <f>IFERROR(AVERAGE(D163:E163),"")</f>
        <v/>
      </c>
      <c r="R163" s="797">
        <f>IFERROR(AVERAGE(F163:H163),"")</f>
        <v/>
      </c>
      <c r="S163" s="797">
        <f>IFERROR(AVERAGE(I163:J163),"")</f>
        <v/>
      </c>
      <c r="T163" s="797">
        <f>IFERROR(AVERAGE(K163:L163),"")</f>
        <v/>
      </c>
      <c r="V163" s="257" t="n"/>
      <c r="W163" s="797">
        <f>AVERAGE(Q163:T163)</f>
        <v/>
      </c>
      <c r="X163" s="797">
        <f>AVERAGE(Q159:T163)</f>
        <v/>
      </c>
    </row>
    <row r="164" ht="17.45" customHeight="1">
      <c r="A164" s="257">
        <f>IF(ISNUMBER(C164),MONTH(C164),"")</f>
        <v/>
      </c>
      <c r="B164" s="257">
        <f>IF(ISNUMBER(C164),YEAR(C164),"")</f>
        <v/>
      </c>
      <c r="C164" s="808">
        <f>C163+1</f>
        <v/>
      </c>
      <c r="D164" s="809" t="n">
        <v>0.0296</v>
      </c>
      <c r="E164" s="810" t="n"/>
      <c r="F164" s="809" t="n">
        <v>0.0278</v>
      </c>
      <c r="G164" s="811" t="n"/>
      <c r="H164" s="810" t="n">
        <v>0.024</v>
      </c>
      <c r="I164" s="809" t="n">
        <v>0.0206</v>
      </c>
      <c r="J164" s="810" t="n"/>
      <c r="K164" s="812" t="n">
        <v>0.0206</v>
      </c>
      <c r="L164" s="810" t="n"/>
      <c r="M164" s="796">
        <f>IF(SUM(D164:E164)&gt;0,IFERROR(AVERAGE(D135:E164),""),"")</f>
        <v/>
      </c>
      <c r="N164" s="796">
        <f>IF(SUM(F164:H164)&gt;0,IFERROR(AVERAGE(F135:H164),""),"")</f>
        <v/>
      </c>
      <c r="O164" s="796">
        <f>IF(SUM(I164:J164)&gt;0,IFERROR(AVERAGE(I135:J164),""),"")</f>
        <v/>
      </c>
      <c r="P164" s="796">
        <f>IF(SUM(K164:L164)&gt;0,IFERROR(AVERAGE(K135:L164),""),"")</f>
        <v/>
      </c>
      <c r="Q164" s="813">
        <f>IFERROR(AVERAGE(D164:E164),"")</f>
        <v/>
      </c>
      <c r="R164" s="813">
        <f>IFERROR(AVERAGE(F164:H164),"")</f>
        <v/>
      </c>
      <c r="S164" s="813">
        <f>IFERROR(AVERAGE(I164:J164),"")</f>
        <v/>
      </c>
      <c r="T164" s="813">
        <f>IFERROR(AVERAGE(K164:L164),"")</f>
        <v/>
      </c>
      <c r="U164" s="326" t="n"/>
      <c r="V164" s="813">
        <f>AVERAGE(Q164:T164)</f>
        <v/>
      </c>
      <c r="W164" s="445" t="n"/>
      <c r="X164" s="257" t="n"/>
    </row>
    <row r="165" ht="17.45" customHeight="1">
      <c r="A165" s="257">
        <f>IF(ISNUMBER(C165),MONTH(C165),"")</f>
        <v/>
      </c>
      <c r="B165" s="257">
        <f>IF(ISNUMBER(C165),YEAR(C165),"")</f>
        <v/>
      </c>
      <c r="C165" s="808">
        <f>C164+1</f>
        <v/>
      </c>
      <c r="D165" s="809" t="n"/>
      <c r="E165" s="810" t="n">
        <v>0.0188</v>
      </c>
      <c r="F165" s="809" t="n"/>
      <c r="G165" s="811" t="n">
        <v>0.0159</v>
      </c>
      <c r="H165" s="810" t="n"/>
      <c r="I165" s="809" t="n"/>
      <c r="J165" s="810" t="n">
        <v>0.0179</v>
      </c>
      <c r="K165" s="812" t="n"/>
      <c r="L165" s="810" t="n">
        <v>0.0273</v>
      </c>
      <c r="M165" s="796">
        <f>IF(SUM(D165:E165)&gt;0,IFERROR(AVERAGE(D136:E165),""),"")</f>
        <v/>
      </c>
      <c r="N165" s="796">
        <f>IF(SUM(F165:H165)&gt;0,IFERROR(AVERAGE(F136:H165),""),"")</f>
        <v/>
      </c>
      <c r="O165" s="796">
        <f>IF(SUM(I165:J165)&gt;0,IFERROR(AVERAGE(I136:J165),""),"")</f>
        <v/>
      </c>
      <c r="P165" s="796">
        <f>IF(SUM(K165:L165)&gt;0,IFERROR(AVERAGE(K136:L165),""),"")</f>
        <v/>
      </c>
      <c r="Q165" s="813">
        <f>IFERROR(AVERAGE(D165:E165),"")</f>
        <v/>
      </c>
      <c r="R165" s="813">
        <f>IFERROR(AVERAGE(F165:H165),"")</f>
        <v/>
      </c>
      <c r="S165" s="813">
        <f>IFERROR(AVERAGE(I165:J165),"")</f>
        <v/>
      </c>
      <c r="T165" s="813">
        <f>IFERROR(AVERAGE(K165:L165),"")</f>
        <v/>
      </c>
      <c r="U165" s="326" t="n"/>
      <c r="V165" s="813">
        <f>AVERAGE(Q165:T165)</f>
        <v/>
      </c>
      <c r="W165" s="445" t="n"/>
      <c r="X165" s="797">
        <f>AVERAGE(Q164:T165)</f>
        <v/>
      </c>
    </row>
    <row r="166" ht="17.45" customHeight="1">
      <c r="A166" s="257">
        <f>IF(ISNUMBER(C166),MONTH(C166),"")</f>
        <v/>
      </c>
      <c r="B166" s="257">
        <f>IF(ISNUMBER(C166),YEAR(C166),"")</f>
        <v/>
      </c>
      <c r="C166" s="791">
        <f>C165+1</f>
        <v/>
      </c>
      <c r="D166" s="792" t="n">
        <v>0.0444</v>
      </c>
      <c r="E166" s="793" t="n"/>
      <c r="F166" s="792" t="n">
        <v>0.0641</v>
      </c>
      <c r="G166" s="794" t="n"/>
      <c r="H166" s="793" t="n"/>
      <c r="I166" s="792" t="n">
        <v>0.0426</v>
      </c>
      <c r="J166" s="793" t="n"/>
      <c r="K166" s="795" t="n">
        <v>0.0245</v>
      </c>
      <c r="L166" s="793" t="n"/>
      <c r="M166" s="796">
        <f>IF(SUM(D166:E166)&gt;0,IFERROR(AVERAGE(D137:E166),""),"")</f>
        <v/>
      </c>
      <c r="N166" s="796">
        <f>IF(SUM(F166:H166)&gt;0,IFERROR(AVERAGE(F137:H166),""),"")</f>
        <v/>
      </c>
      <c r="O166" s="796">
        <f>IF(SUM(I166:J166)&gt;0,IFERROR(AVERAGE(I137:J166),""),"")</f>
        <v/>
      </c>
      <c r="P166" s="796">
        <f>IF(SUM(K166:L166)&gt;0,IFERROR(AVERAGE(K137:L166),""),"")</f>
        <v/>
      </c>
      <c r="Q166" s="797">
        <f>IFERROR(AVERAGE(D166:E166),"")</f>
        <v/>
      </c>
      <c r="R166" s="797">
        <f>IFERROR(AVERAGE(F166:H166),"")</f>
        <v/>
      </c>
      <c r="S166" s="797">
        <f>IFERROR(AVERAGE(I166:J166),"")</f>
        <v/>
      </c>
      <c r="T166" s="797">
        <f>IFERROR(AVERAGE(K166:L166),"")</f>
        <v/>
      </c>
      <c r="V166" s="257" t="n"/>
      <c r="W166" s="797">
        <f>AVERAGE(Q166:T166)</f>
        <v/>
      </c>
      <c r="X166" s="257" t="n"/>
    </row>
    <row r="167" ht="17.45" customHeight="1">
      <c r="A167" s="257">
        <f>IF(ISNUMBER(C167),MONTH(C167),"")</f>
        <v/>
      </c>
      <c r="B167" s="257">
        <f>IF(ISNUMBER(C167),YEAR(C167),"")</f>
        <v/>
      </c>
      <c r="C167" s="791">
        <f>C166+1</f>
        <v/>
      </c>
      <c r="D167" s="792" t="n"/>
      <c r="E167" s="793" t="n">
        <v>0.0502</v>
      </c>
      <c r="F167" s="792" t="n"/>
      <c r="G167" s="794" t="n">
        <v>0.0351</v>
      </c>
      <c r="H167" s="793" t="n"/>
      <c r="I167" s="792" t="n"/>
      <c r="J167" s="793" t="n">
        <v>0.0315</v>
      </c>
      <c r="K167" s="795" t="n"/>
      <c r="L167" s="793" t="n">
        <v>0.0483</v>
      </c>
      <c r="M167" s="796">
        <f>IF(SUM(D167:E167)&gt;0,IFERROR(AVERAGE(D138:E167),""),"")</f>
        <v/>
      </c>
      <c r="N167" s="796">
        <f>IF(SUM(F167:H167)&gt;0,IFERROR(AVERAGE(F138:H167),""),"")</f>
        <v/>
      </c>
      <c r="O167" s="796">
        <f>IF(SUM(I167:J167)&gt;0,IFERROR(AVERAGE(I138:J167),""),"")</f>
        <v/>
      </c>
      <c r="P167" s="796">
        <f>IF(SUM(K167:L167)&gt;0,IFERROR(AVERAGE(K138:L167),""),"")</f>
        <v/>
      </c>
      <c r="Q167" s="797">
        <f>IFERROR(AVERAGE(D167:E167),"")</f>
        <v/>
      </c>
      <c r="R167" s="797">
        <f>IFERROR(AVERAGE(F167:H167),"")</f>
        <v/>
      </c>
      <c r="S167" s="797">
        <f>IFERROR(AVERAGE(I167:J167),"")</f>
        <v/>
      </c>
      <c r="T167" s="797">
        <f>IFERROR(AVERAGE(K167:L167),"")</f>
        <v/>
      </c>
      <c r="V167" s="257" t="n"/>
      <c r="W167" s="797">
        <f>AVERAGE(Q167:T167)</f>
        <v/>
      </c>
      <c r="X167" s="257" t="n"/>
    </row>
    <row r="168" ht="17.45" customHeight="1">
      <c r="A168" s="257">
        <f>IF(ISNUMBER(C168),MONTH(C168),"")</f>
        <v/>
      </c>
      <c r="B168" s="257">
        <f>IF(ISNUMBER(C168),YEAR(C168),"")</f>
        <v/>
      </c>
      <c r="C168" s="791">
        <f>C167+1</f>
        <v/>
      </c>
      <c r="D168" s="792" t="n">
        <v>0.0356</v>
      </c>
      <c r="E168" s="793" t="n"/>
      <c r="F168" s="792" t="n"/>
      <c r="G168" s="794" t="n"/>
      <c r="H168" s="793" t="n">
        <v>0.0457</v>
      </c>
      <c r="I168" s="792" t="n">
        <v>0.0361</v>
      </c>
      <c r="J168" s="793" t="n"/>
      <c r="K168" s="795" t="n">
        <v>0.0332</v>
      </c>
      <c r="L168" s="793" t="n"/>
      <c r="M168" s="796">
        <f>IF(SUM(D168:E168)&gt;0,IFERROR(AVERAGE(D139:E168),""),"")</f>
        <v/>
      </c>
      <c r="N168" s="796">
        <f>IF(SUM(F168:H168)&gt;0,IFERROR(AVERAGE(F139:H168),""),"")</f>
        <v/>
      </c>
      <c r="O168" s="796">
        <f>IF(SUM(I168:J168)&gt;0,IFERROR(AVERAGE(I139:J168),""),"")</f>
        <v/>
      </c>
      <c r="P168" s="796">
        <f>IF(SUM(K168:L168)&gt;0,IFERROR(AVERAGE(K139:L168),""),"")</f>
        <v/>
      </c>
      <c r="Q168" s="797">
        <f>IFERROR(AVERAGE(D168:E168),"")</f>
        <v/>
      </c>
      <c r="R168" s="797">
        <f>IFERROR(AVERAGE(F168:H168),"")</f>
        <v/>
      </c>
      <c r="S168" s="797">
        <f>IFERROR(AVERAGE(I168:J168),"")</f>
        <v/>
      </c>
      <c r="T168" s="797">
        <f>IFERROR(AVERAGE(K168:L168),"")</f>
        <v/>
      </c>
      <c r="V168" s="257" t="n"/>
      <c r="W168" s="797">
        <f>AVERAGE(Q168:T168)</f>
        <v/>
      </c>
      <c r="X168" s="257" t="n"/>
    </row>
    <row r="169" ht="17.45" customHeight="1">
      <c r="A169" s="257">
        <f>IF(ISNUMBER(C169),MONTH(C169),"")</f>
        <v/>
      </c>
      <c r="B169" s="257">
        <f>IF(ISNUMBER(C169),YEAR(C169),"")</f>
        <v/>
      </c>
      <c r="C169" s="791">
        <f>C168+1</f>
        <v/>
      </c>
      <c r="D169" s="792" t="n"/>
      <c r="E169" s="793" t="n">
        <v>0.0309</v>
      </c>
      <c r="F169" s="792" t="n"/>
      <c r="G169" s="794" t="n">
        <v>0.046</v>
      </c>
      <c r="H169" s="793" t="n"/>
      <c r="I169" s="792" t="n"/>
      <c r="J169" s="793" t="n">
        <v>0.041</v>
      </c>
      <c r="K169" s="795" t="n"/>
      <c r="L169" s="793" t="n">
        <v>0.048</v>
      </c>
      <c r="M169" s="796">
        <f>IF(SUM(D169:E169)&gt;0,IFERROR(AVERAGE(D140:E169),""),"")</f>
        <v/>
      </c>
      <c r="N169" s="796">
        <f>IF(SUM(F169:H169)&gt;0,IFERROR(AVERAGE(F140:H169),""),"")</f>
        <v/>
      </c>
      <c r="O169" s="796">
        <f>IF(SUM(I169:J169)&gt;0,IFERROR(AVERAGE(I140:J169),""),"")</f>
        <v/>
      </c>
      <c r="P169" s="796">
        <f>IF(SUM(K169:L169)&gt;0,IFERROR(AVERAGE(K140:L169),""),"")</f>
        <v/>
      </c>
      <c r="Q169" s="797">
        <f>IFERROR(AVERAGE(D169:E169),"")</f>
        <v/>
      </c>
      <c r="R169" s="797">
        <f>IFERROR(AVERAGE(F169:H169),"")</f>
        <v/>
      </c>
      <c r="S169" s="797">
        <f>IFERROR(AVERAGE(I169:J169),"")</f>
        <v/>
      </c>
      <c r="T169" s="797">
        <f>IFERROR(AVERAGE(K169:L169),"")</f>
        <v/>
      </c>
      <c r="V169" s="257" t="n"/>
      <c r="W169" s="797">
        <f>AVERAGE(Q169:T169)</f>
        <v/>
      </c>
      <c r="X169" s="257" t="n"/>
    </row>
    <row r="170" ht="17.45" customHeight="1">
      <c r="A170" s="257">
        <f>IF(ISNUMBER(C170),MONTH(C170),"")</f>
        <v/>
      </c>
      <c r="B170" s="257">
        <f>IF(ISNUMBER(C170),YEAR(C170),"")</f>
        <v/>
      </c>
      <c r="C170" s="802">
        <f>C169+1</f>
        <v/>
      </c>
      <c r="D170" s="803" t="n">
        <v>0.0457</v>
      </c>
      <c r="E170" s="804" t="n"/>
      <c r="F170" s="803" t="n">
        <v>0.0428</v>
      </c>
      <c r="G170" s="805" t="n"/>
      <c r="H170" s="804" t="n">
        <v>0.0462</v>
      </c>
      <c r="I170" s="803" t="n">
        <v>0.0303</v>
      </c>
      <c r="J170" s="804" t="n"/>
      <c r="K170" s="806" t="n">
        <v>0.0378</v>
      </c>
      <c r="L170" s="804" t="n"/>
      <c r="M170" s="796">
        <f>IF(SUM(D170:E170)&gt;0,IFERROR(AVERAGE(D141:E170),""),"")</f>
        <v/>
      </c>
      <c r="N170" s="796">
        <f>IF(SUM(F170:H170)&gt;0,IFERROR(AVERAGE(F141:H170),""),"")</f>
        <v/>
      </c>
      <c r="O170" s="796">
        <f>IF(SUM(I170:J170)&gt;0,IFERROR(AVERAGE(I141:J170),""),"")</f>
        <v/>
      </c>
      <c r="P170" s="796">
        <f>IF(SUM(K170:L170)&gt;0,IFERROR(AVERAGE(K141:L170),""),"")</f>
        <v/>
      </c>
      <c r="Q170" s="797">
        <f>IFERROR(AVERAGE(D170:E170),"")</f>
        <v/>
      </c>
      <c r="R170" s="797">
        <f>IFERROR(AVERAGE(F170:H170),"")</f>
        <v/>
      </c>
      <c r="S170" s="797">
        <f>IFERROR(AVERAGE(I170:J170),"")</f>
        <v/>
      </c>
      <c r="T170" s="797">
        <f>IFERROR(AVERAGE(K170:L170),"")</f>
        <v/>
      </c>
      <c r="V170" s="257" t="n"/>
      <c r="W170" s="797">
        <f>AVERAGE(Q170:T170)</f>
        <v/>
      </c>
      <c r="X170" s="797">
        <f>AVERAGE(Q166:T170)</f>
        <v/>
      </c>
    </row>
    <row r="171" ht="17.45" customHeight="1">
      <c r="A171" s="257">
        <f>IF(ISNUMBER(C171),MONTH(C171),"")</f>
        <v/>
      </c>
      <c r="B171" s="257">
        <f>IF(ISNUMBER(C171),YEAR(C171),"")</f>
        <v/>
      </c>
      <c r="C171" s="808">
        <f>C170+1</f>
        <v/>
      </c>
      <c r="D171" s="809" t="n"/>
      <c r="E171" s="810" t="n">
        <v>0.0272</v>
      </c>
      <c r="F171" s="809" t="n"/>
      <c r="G171" s="811" t="n">
        <v>0.033</v>
      </c>
      <c r="H171" s="810" t="n"/>
      <c r="I171" s="809" t="n"/>
      <c r="J171" s="810" t="n">
        <v>0.01</v>
      </c>
      <c r="K171" s="812" t="n"/>
      <c r="L171" s="810" t="n">
        <v>0.0625</v>
      </c>
      <c r="M171" s="796">
        <f>IF(SUM(D171:E171)&gt;0,IFERROR(AVERAGE(D142:E171),""),"")</f>
        <v/>
      </c>
      <c r="N171" s="796">
        <f>IF(SUM(F171:H171)&gt;0,IFERROR(AVERAGE(F142:H171),""),"")</f>
        <v/>
      </c>
      <c r="O171" s="796">
        <f>IF(SUM(I171:J171)&gt;0,IFERROR(AVERAGE(I142:J171),""),"")</f>
        <v/>
      </c>
      <c r="P171" s="796">
        <f>IF(SUM(K171:L171)&gt;0,IFERROR(AVERAGE(K142:L171),""),"")</f>
        <v/>
      </c>
      <c r="Q171" s="813">
        <f>IFERROR(AVERAGE(D171:E171),"")</f>
        <v/>
      </c>
      <c r="R171" s="813">
        <f>IFERROR(AVERAGE(F171:H171),"")</f>
        <v/>
      </c>
      <c r="S171" s="813">
        <f>IFERROR(AVERAGE(I171:J171),"")</f>
        <v/>
      </c>
      <c r="T171" s="813">
        <f>IFERROR(AVERAGE(K171:L171),"")</f>
        <v/>
      </c>
      <c r="U171" s="326" t="n"/>
      <c r="V171" s="813">
        <f>AVERAGE(Q171:T171)</f>
        <v/>
      </c>
      <c r="W171" s="445" t="n"/>
      <c r="X171" s="257" t="n"/>
    </row>
    <row r="172" ht="17.45" customHeight="1">
      <c r="A172" s="257">
        <f>IF(ISNUMBER(C172),MONTH(C172),"")</f>
        <v/>
      </c>
      <c r="B172" s="257">
        <f>IF(ISNUMBER(C172),YEAR(C172),"")</f>
        <v/>
      </c>
      <c r="C172" s="808">
        <f>C171+1</f>
        <v/>
      </c>
      <c r="D172" s="809" t="n">
        <v>0.0183</v>
      </c>
      <c r="E172" s="810" t="n"/>
      <c r="F172" s="809" t="n">
        <v>0.0207</v>
      </c>
      <c r="G172" s="811" t="n"/>
      <c r="H172" s="810" t="n"/>
      <c r="I172" s="809" t="n">
        <v>0.0066</v>
      </c>
      <c r="J172" s="810" t="n"/>
      <c r="K172" s="812" t="n">
        <v>0.0143</v>
      </c>
      <c r="L172" s="810" t="n"/>
      <c r="M172" s="796">
        <f>IF(SUM(D172:E172)&gt;0,IFERROR(AVERAGE(D143:E172),""),"")</f>
        <v/>
      </c>
      <c r="N172" s="796">
        <f>IF(SUM(F172:H172)&gt;0,IFERROR(AVERAGE(F143:H172),""),"")</f>
        <v/>
      </c>
      <c r="O172" s="796">
        <f>IF(SUM(I172:J172)&gt;0,IFERROR(AVERAGE(I143:J172),""),"")</f>
        <v/>
      </c>
      <c r="P172" s="796">
        <f>IF(SUM(K172:L172)&gt;0,IFERROR(AVERAGE(K143:L172),""),"")</f>
        <v/>
      </c>
      <c r="Q172" s="813">
        <f>IFERROR(AVERAGE(D172:E172),"")</f>
        <v/>
      </c>
      <c r="R172" s="813">
        <f>IFERROR(AVERAGE(F172:H172),"")</f>
        <v/>
      </c>
      <c r="S172" s="813">
        <f>IFERROR(AVERAGE(I172:J172),"")</f>
        <v/>
      </c>
      <c r="T172" s="813">
        <f>IFERROR(AVERAGE(K172:L172),"")</f>
        <v/>
      </c>
      <c r="U172" s="326" t="n"/>
      <c r="V172" s="813">
        <f>AVERAGE(Q172:T172)</f>
        <v/>
      </c>
      <c r="W172" s="445" t="n"/>
      <c r="X172" s="797">
        <f>AVERAGE(Q171:T172)</f>
        <v/>
      </c>
    </row>
    <row r="173" ht="17.45" customHeight="1">
      <c r="A173" s="257">
        <f>IF(ISNUMBER(C173),MONTH(C173),"")</f>
        <v/>
      </c>
      <c r="B173" s="257">
        <f>IF(ISNUMBER(C173),YEAR(C173),"")</f>
        <v/>
      </c>
      <c r="C173" s="791">
        <f>C172+1</f>
        <v/>
      </c>
      <c r="D173" s="792" t="n"/>
      <c r="E173" s="793" t="n">
        <v>0.0359</v>
      </c>
      <c r="F173" s="792" t="n"/>
      <c r="G173" s="794" t="n">
        <v>0.0346</v>
      </c>
      <c r="H173" s="793" t="n"/>
      <c r="I173" s="792" t="n"/>
      <c r="J173" s="793" t="n">
        <v>0.026</v>
      </c>
      <c r="K173" s="795" t="n"/>
      <c r="L173" s="793" t="n">
        <v>0.0439</v>
      </c>
      <c r="M173" s="796">
        <f>IF(SUM(D173:E173)&gt;0,IFERROR(AVERAGE(D144:E173),""),"")</f>
        <v/>
      </c>
      <c r="N173" s="796">
        <f>IF(SUM(F173:H173)&gt;0,IFERROR(AVERAGE(F144:H173),""),"")</f>
        <v/>
      </c>
      <c r="O173" s="796">
        <f>IF(SUM(I173:J173)&gt;0,IFERROR(AVERAGE(I144:J173),""),"")</f>
        <v/>
      </c>
      <c r="P173" s="796">
        <f>IF(SUM(K173:L173)&gt;0,IFERROR(AVERAGE(K144:L173),""),"")</f>
        <v/>
      </c>
      <c r="Q173" s="797">
        <f>IFERROR(AVERAGE(D173:E173),"")</f>
        <v/>
      </c>
      <c r="R173" s="797">
        <f>IFERROR(AVERAGE(F173:H173),"")</f>
        <v/>
      </c>
      <c r="S173" s="797">
        <f>IFERROR(AVERAGE(I173:J173),"")</f>
        <v/>
      </c>
      <c r="T173" s="797">
        <f>IFERROR(AVERAGE(K173:L173),"")</f>
        <v/>
      </c>
      <c r="V173" s="257" t="n"/>
      <c r="W173" s="797">
        <f>AVERAGE(Q173:T173)</f>
        <v/>
      </c>
      <c r="X173" s="257" t="n"/>
    </row>
    <row r="174" ht="17.45" customHeight="1">
      <c r="A174" s="257">
        <f>IF(ISNUMBER(C174),MONTH(C174),"")</f>
        <v/>
      </c>
      <c r="B174" s="257">
        <f>IF(ISNUMBER(C174),YEAR(C174),"")</f>
        <v/>
      </c>
      <c r="C174" s="791">
        <f>C173+1</f>
        <v/>
      </c>
      <c r="D174" s="816" t="n">
        <v>0.09279999999999999</v>
      </c>
      <c r="E174" s="793" t="n"/>
      <c r="F174" s="792" t="n"/>
      <c r="G174" s="794" t="n"/>
      <c r="H174" s="793" t="n">
        <v>0.0595</v>
      </c>
      <c r="I174" s="792" t="n">
        <v>0.0261</v>
      </c>
      <c r="J174" s="793" t="n"/>
      <c r="K174" s="795" t="n">
        <v>0.0277</v>
      </c>
      <c r="L174" s="793" t="n"/>
      <c r="M174" s="796">
        <f>IF(SUM(D174:E174)&gt;0,IFERROR(AVERAGE(D145:E174),""),"")</f>
        <v/>
      </c>
      <c r="N174" s="796">
        <f>IF(SUM(F174:H174)&gt;0,IFERROR(AVERAGE(F145:H174),""),"")</f>
        <v/>
      </c>
      <c r="O174" s="796">
        <f>IF(SUM(I174:J174)&gt;0,IFERROR(AVERAGE(I145:J174),""),"")</f>
        <v/>
      </c>
      <c r="P174" s="796">
        <f>IF(SUM(K174:L174)&gt;0,IFERROR(AVERAGE(K145:L174),""),"")</f>
        <v/>
      </c>
      <c r="Q174" s="797">
        <f>IFERROR(AVERAGE(D174:E174),"")</f>
        <v/>
      </c>
      <c r="R174" s="797">
        <f>IFERROR(AVERAGE(F174:H174),"")</f>
        <v/>
      </c>
      <c r="S174" s="797">
        <f>IFERROR(AVERAGE(I174:J174),"")</f>
        <v/>
      </c>
      <c r="T174" s="797">
        <f>IFERROR(AVERAGE(K174:L174),"")</f>
        <v/>
      </c>
      <c r="V174" s="257" t="n"/>
      <c r="W174" s="797">
        <f>AVERAGE(Q174:T174)</f>
        <v/>
      </c>
      <c r="X174" s="257" t="n"/>
    </row>
    <row r="175" ht="17.45" customHeight="1">
      <c r="A175" s="257">
        <f>IF(ISNUMBER(C175),MONTH(C175),"")</f>
        <v/>
      </c>
      <c r="B175" s="257">
        <f>IF(ISNUMBER(C175),YEAR(C175),"")</f>
        <v/>
      </c>
      <c r="C175" s="791">
        <f>C174+1</f>
        <v/>
      </c>
      <c r="D175" s="792" t="n"/>
      <c r="E175" s="793" t="n">
        <v>0.0499</v>
      </c>
      <c r="F175" s="792" t="n"/>
      <c r="G175" s="794" t="n">
        <v>0.0292</v>
      </c>
      <c r="H175" s="793" t="n"/>
      <c r="I175" s="792" t="n"/>
      <c r="J175" s="793" t="n">
        <v>0.0325</v>
      </c>
      <c r="K175" s="795" t="n"/>
      <c r="L175" s="793" t="n">
        <v>0.0355</v>
      </c>
      <c r="M175" s="796">
        <f>IF(SUM(D175:E175)&gt;0,IFERROR(AVERAGE(D146:E175),""),"")</f>
        <v/>
      </c>
      <c r="N175" s="796">
        <f>IF(SUM(F175:H175)&gt;0,IFERROR(AVERAGE(F146:H175),""),"")</f>
        <v/>
      </c>
      <c r="O175" s="796">
        <f>IF(SUM(I175:J175)&gt;0,IFERROR(AVERAGE(I146:J175),""),"")</f>
        <v/>
      </c>
      <c r="P175" s="796">
        <f>IF(SUM(K175:L175)&gt;0,IFERROR(AVERAGE(K146:L175),""),"")</f>
        <v/>
      </c>
      <c r="Q175" s="797">
        <f>IFERROR(AVERAGE(D175:E175),"")</f>
        <v/>
      </c>
      <c r="R175" s="797">
        <f>IFERROR(AVERAGE(F175:H175),"")</f>
        <v/>
      </c>
      <c r="S175" s="797">
        <f>IFERROR(AVERAGE(I175:J175),"")</f>
        <v/>
      </c>
      <c r="T175" s="797">
        <f>IFERROR(AVERAGE(K175:L175),"")</f>
        <v/>
      </c>
      <c r="V175" s="257" t="n"/>
      <c r="W175" s="797">
        <f>AVERAGE(Q175:T175)</f>
        <v/>
      </c>
      <c r="X175" s="257" t="n"/>
    </row>
    <row r="176" ht="17.45" customHeight="1">
      <c r="A176" s="257">
        <f>IF(ISNUMBER(C176),MONTH(C176),"")</f>
        <v/>
      </c>
      <c r="B176" s="257">
        <f>IF(ISNUMBER(C176),YEAR(C176),"")</f>
        <v/>
      </c>
      <c r="C176" s="802">
        <f>C175+1</f>
        <v/>
      </c>
      <c r="D176" s="803" t="n">
        <v>0.05</v>
      </c>
      <c r="E176" s="804" t="n"/>
      <c r="F176" s="803" t="n">
        <v>0.0409</v>
      </c>
      <c r="G176" s="805" t="n"/>
      <c r="H176" s="804" t="n">
        <v>0.0329</v>
      </c>
      <c r="I176" s="803" t="n">
        <v>0.0308</v>
      </c>
      <c r="J176" s="804" t="n"/>
      <c r="K176" s="806" t="n">
        <v>0.0312</v>
      </c>
      <c r="L176" s="804" t="n"/>
      <c r="M176" s="796">
        <f>IF(SUM(D176:E176)&gt;0,IFERROR(AVERAGE(D147:E176),""),"")</f>
        <v/>
      </c>
      <c r="N176" s="796">
        <f>IF(SUM(F176:H176)&gt;0,IFERROR(AVERAGE(F147:H176),""),"")</f>
        <v/>
      </c>
      <c r="O176" s="796">
        <f>IF(SUM(I176:J176)&gt;0,IFERROR(AVERAGE(I147:J176),""),"")</f>
        <v/>
      </c>
      <c r="P176" s="796">
        <f>IF(SUM(K176:L176)&gt;0,IFERROR(AVERAGE(K147:L176),""),"")</f>
        <v/>
      </c>
      <c r="Q176" s="797">
        <f>IFERROR(AVERAGE(D176:E176),"")</f>
        <v/>
      </c>
      <c r="R176" s="797">
        <f>IFERROR(AVERAGE(F176:H176),"")</f>
        <v/>
      </c>
      <c r="S176" s="797">
        <f>IFERROR(AVERAGE(I176:J176),"")</f>
        <v/>
      </c>
      <c r="T176" s="797">
        <f>IFERROR(AVERAGE(K176:L176),"")</f>
        <v/>
      </c>
      <c r="V176" s="257" t="n"/>
      <c r="W176" s="797">
        <f>AVERAGE(Q176:T176)</f>
        <v/>
      </c>
      <c r="X176" s="257" t="n"/>
    </row>
    <row r="177" ht="17.45" customHeight="1">
      <c r="A177" s="257">
        <f>IF(ISNUMBER(C177),MONTH(C177),"")</f>
        <v/>
      </c>
      <c r="B177" s="257">
        <f>IF(ISNUMBER(C177),YEAR(C177),"")</f>
        <v/>
      </c>
      <c r="C177" s="791">
        <f>C176+1</f>
        <v/>
      </c>
      <c r="D177" s="792" t="n"/>
      <c r="E177" s="793" t="n">
        <v>0.032</v>
      </c>
      <c r="F177" s="792" t="n"/>
      <c r="G177" s="794" t="n">
        <v>0.0413</v>
      </c>
      <c r="H177" s="793" t="n"/>
      <c r="I177" s="792" t="n"/>
      <c r="J177" s="793" t="n">
        <v>0.0423</v>
      </c>
      <c r="K177" s="795" t="n"/>
      <c r="L177" s="793" t="n">
        <v>0.0418</v>
      </c>
      <c r="M177" s="796">
        <f>IF(SUM(D177:E177)&gt;0,IFERROR(AVERAGE(D148:E177),""),"")</f>
        <v/>
      </c>
      <c r="N177" s="796">
        <f>IF(SUM(F177:H177)&gt;0,IFERROR(AVERAGE(F148:H177),""),"")</f>
        <v/>
      </c>
      <c r="O177" s="796">
        <f>IF(SUM(I177:J177)&gt;0,IFERROR(AVERAGE(I148:J177),""),"")</f>
        <v/>
      </c>
      <c r="P177" s="796">
        <f>IF(SUM(K177:L177)&gt;0,IFERROR(AVERAGE(K148:L177),""),"")</f>
        <v/>
      </c>
      <c r="Q177" s="797">
        <f>IFERROR(AVERAGE(D177:E177),"")</f>
        <v/>
      </c>
      <c r="R177" s="797">
        <f>IFERROR(AVERAGE(F177:H177),"")</f>
        <v/>
      </c>
      <c r="S177" s="797">
        <f>IFERROR(AVERAGE(I177:J177),"")</f>
        <v/>
      </c>
      <c r="T177" s="797">
        <f>IFERROR(AVERAGE(K177:L177),"")</f>
        <v/>
      </c>
      <c r="V177" s="257" t="n"/>
      <c r="W177" s="797">
        <f>AVERAGE(Q177:T177)</f>
        <v/>
      </c>
      <c r="X177" s="797">
        <f>AVERAGE(Q173:T177)</f>
        <v/>
      </c>
    </row>
    <row r="178" ht="17.45" customHeight="1">
      <c r="A178" s="257">
        <f>IF(ISNUMBER(C178),MONTH(C178),"")</f>
        <v/>
      </c>
      <c r="B178" s="257">
        <f>IF(ISNUMBER(C178),YEAR(C178),"")</f>
        <v/>
      </c>
      <c r="C178" s="808">
        <f>C177+1</f>
        <v/>
      </c>
      <c r="D178" s="809" t="n">
        <v>0.0198</v>
      </c>
      <c r="E178" s="810" t="n"/>
      <c r="F178" s="809" t="n">
        <v>0.0132</v>
      </c>
      <c r="G178" s="811" t="n"/>
      <c r="H178" s="810" t="n"/>
      <c r="I178" s="809" t="n">
        <v>0.00714</v>
      </c>
      <c r="J178" s="810" t="n"/>
      <c r="K178" s="812" t="n">
        <v>0.0242</v>
      </c>
      <c r="L178" s="810" t="n"/>
      <c r="M178" s="796">
        <f>IF(SUM(D178:E178)&gt;0,IFERROR(AVERAGE(D149:E178),""),"")</f>
        <v/>
      </c>
      <c r="N178" s="796">
        <f>IF(SUM(F178:H178)&gt;0,IFERROR(AVERAGE(F149:H178),""),"")</f>
        <v/>
      </c>
      <c r="O178" s="796">
        <f>IF(SUM(I178:J178)&gt;0,IFERROR(AVERAGE(I149:J178),""),"")</f>
        <v/>
      </c>
      <c r="P178" s="796">
        <f>IF(SUM(K178:L178)&gt;0,IFERROR(AVERAGE(K149:L178),""),"")</f>
        <v/>
      </c>
      <c r="Q178" s="813">
        <f>IFERROR(AVERAGE(D178:E178),"")</f>
        <v/>
      </c>
      <c r="R178" s="813">
        <f>IFERROR(AVERAGE(F178:H178),"")</f>
        <v/>
      </c>
      <c r="S178" s="813">
        <f>IFERROR(AVERAGE(I178:J178),"")</f>
        <v/>
      </c>
      <c r="T178" s="813">
        <f>IFERROR(AVERAGE(K178:L178),"")</f>
        <v/>
      </c>
      <c r="U178" s="326" t="n"/>
      <c r="V178" s="813">
        <f>AVERAGE(Q178:T178)</f>
        <v/>
      </c>
      <c r="W178" s="445" t="n"/>
      <c r="X178" s="257" t="n"/>
    </row>
    <row r="179" ht="17.45" customHeight="1">
      <c r="A179" s="257">
        <f>IF(ISNUMBER(C179),MONTH(C179),"")</f>
        <v/>
      </c>
      <c r="B179" s="257">
        <f>IF(ISNUMBER(C179),YEAR(C179),"")</f>
        <v/>
      </c>
      <c r="C179" s="808">
        <f>C178+1</f>
        <v/>
      </c>
      <c r="D179" s="809" t="n"/>
      <c r="E179" s="819" t="n">
        <v>0.0786</v>
      </c>
      <c r="F179" s="809" t="n"/>
      <c r="G179" s="811" t="n">
        <v>0.008840000000000001</v>
      </c>
      <c r="H179" s="810" t="n"/>
      <c r="I179" s="809" t="n"/>
      <c r="J179" s="810" t="n">
        <v>0.00436</v>
      </c>
      <c r="K179" s="812" t="n"/>
      <c r="L179" s="810" t="n">
        <v>0.0287</v>
      </c>
      <c r="M179" s="796">
        <f>IF(SUM(D179:E179)&gt;0,IFERROR(AVERAGE(D150:E179),""),"")</f>
        <v/>
      </c>
      <c r="N179" s="796">
        <f>IF(SUM(F179:H179)&gt;0,IFERROR(AVERAGE(F150:H179),""),"")</f>
        <v/>
      </c>
      <c r="O179" s="796">
        <f>IF(SUM(I179:J179)&gt;0,IFERROR(AVERAGE(I150:J179),""),"")</f>
        <v/>
      </c>
      <c r="P179" s="796">
        <f>IF(SUM(K179:L179)&gt;0,IFERROR(AVERAGE(K150:L179),""),"")</f>
        <v/>
      </c>
      <c r="Q179" s="813">
        <f>IFERROR(AVERAGE(D179:E179),"")</f>
        <v/>
      </c>
      <c r="R179" s="813">
        <f>IFERROR(AVERAGE(F179:H179),"")</f>
        <v/>
      </c>
      <c r="S179" s="813">
        <f>IFERROR(AVERAGE(I179:J179),"")</f>
        <v/>
      </c>
      <c r="T179" s="813">
        <f>IFERROR(AVERAGE(K179:L179),"")</f>
        <v/>
      </c>
      <c r="U179" s="326" t="n"/>
      <c r="V179" s="813">
        <f>AVERAGE(Q179:T179)</f>
        <v/>
      </c>
      <c r="W179" s="445" t="n"/>
      <c r="X179" s="797">
        <f>AVERAGE(Q178:T179)</f>
        <v/>
      </c>
    </row>
    <row r="180" ht="17.45" customHeight="1">
      <c r="A180" s="257">
        <f>IF(ISNUMBER(C180),MONTH(C180),"")</f>
        <v/>
      </c>
      <c r="B180" s="257">
        <f>IF(ISNUMBER(C180),YEAR(C180),"")</f>
        <v/>
      </c>
      <c r="C180" s="791">
        <f>C179+1</f>
        <v/>
      </c>
      <c r="D180" s="792" t="n">
        <v>0.0672</v>
      </c>
      <c r="E180" s="793" t="n"/>
      <c r="F180" s="792" t="n"/>
      <c r="G180" s="794" t="n"/>
      <c r="H180" s="793" t="n">
        <v>0.0255</v>
      </c>
      <c r="I180" s="792" t="n">
        <v>0.0313</v>
      </c>
      <c r="J180" s="793" t="n"/>
      <c r="K180" s="795" t="n">
        <v>0.0241</v>
      </c>
      <c r="L180" s="793" t="n"/>
      <c r="M180" s="796">
        <f>IF(SUM(D180:E180)&gt;0,IFERROR(AVERAGE(D151:E180),""),"")</f>
        <v/>
      </c>
      <c r="N180" s="796">
        <f>IF(SUM(F180:H180)&gt;0,IFERROR(AVERAGE(F151:H180),""),"")</f>
        <v/>
      </c>
      <c r="O180" s="796">
        <f>IF(SUM(I180:J180)&gt;0,IFERROR(AVERAGE(I151:J180),""),"")</f>
        <v/>
      </c>
      <c r="P180" s="796">
        <f>IF(SUM(K180:L180)&gt;0,IFERROR(AVERAGE(K151:L180),""),"")</f>
        <v/>
      </c>
      <c r="Q180" s="797">
        <f>IFERROR(AVERAGE(D180:E180),"")</f>
        <v/>
      </c>
      <c r="R180" s="797">
        <f>IFERROR(AVERAGE(F180:H180),"")</f>
        <v/>
      </c>
      <c r="S180" s="797">
        <f>IFERROR(AVERAGE(I180:J180),"")</f>
        <v/>
      </c>
      <c r="T180" s="797">
        <f>IFERROR(AVERAGE(K180:L180),"")</f>
        <v/>
      </c>
      <c r="V180" s="257" t="n"/>
      <c r="W180" s="797">
        <f>AVERAGE(Q180:T180)</f>
        <v/>
      </c>
      <c r="X180" s="257" t="n"/>
    </row>
    <row r="181" ht="17.45" customHeight="1">
      <c r="A181" s="257">
        <f>IF(ISNUMBER(C181),MONTH(C181),"")</f>
        <v/>
      </c>
      <c r="B181" s="257">
        <f>IF(ISNUMBER(C181),YEAR(C181),"")</f>
        <v/>
      </c>
      <c r="C181" s="791">
        <f>C180+1</f>
        <v/>
      </c>
      <c r="D181" s="792" t="n"/>
      <c r="E181" s="793" t="n">
        <v>0.0417</v>
      </c>
      <c r="F181" s="792" t="n"/>
      <c r="G181" s="794" t="n">
        <v>0.0522</v>
      </c>
      <c r="H181" s="793" t="n"/>
      <c r="I181" s="792" t="n"/>
      <c r="J181" s="793" t="n">
        <v>0.0539</v>
      </c>
      <c r="K181" s="795" t="n"/>
      <c r="L181" s="793" t="n">
        <v>0.0326</v>
      </c>
      <c r="M181" s="796">
        <f>IF(SUM(D181:E181)&gt;0,IFERROR(AVERAGE(D152:E181),""),"")</f>
        <v/>
      </c>
      <c r="N181" s="796">
        <f>IF(SUM(F181:H181)&gt;0,IFERROR(AVERAGE(F152:H181),""),"")</f>
        <v/>
      </c>
      <c r="O181" s="796">
        <f>IF(SUM(I181:J181)&gt;0,IFERROR(AVERAGE(I152:J181),""),"")</f>
        <v/>
      </c>
      <c r="P181" s="796">
        <f>IF(SUM(K181:L181)&gt;0,IFERROR(AVERAGE(K152:L181),""),"")</f>
        <v/>
      </c>
      <c r="Q181" s="797">
        <f>IFERROR(AVERAGE(D181:E181),"")</f>
        <v/>
      </c>
      <c r="R181" s="797">
        <f>IFERROR(AVERAGE(F181:H181),"")</f>
        <v/>
      </c>
      <c r="S181" s="797">
        <f>IFERROR(AVERAGE(I181:J181),"")</f>
        <v/>
      </c>
      <c r="T181" s="797">
        <f>IFERROR(AVERAGE(K181:L181),"")</f>
        <v/>
      </c>
      <c r="V181" s="257" t="n"/>
      <c r="W181" s="797">
        <f>AVERAGE(Q181:T181)</f>
        <v/>
      </c>
      <c r="X181" s="257" t="n"/>
    </row>
    <row r="182" ht="17.45" customHeight="1">
      <c r="A182" s="257">
        <f>IF(ISNUMBER(C182),MONTH(C182),"")</f>
        <v/>
      </c>
      <c r="B182" s="257">
        <f>IF(ISNUMBER(C182),YEAR(C182),"")</f>
        <v/>
      </c>
      <c r="C182" s="802">
        <f>C181+1</f>
        <v/>
      </c>
      <c r="D182" s="803" t="n">
        <v>0.0399</v>
      </c>
      <c r="E182" s="804" t="n"/>
      <c r="F182" s="803" t="n">
        <v>0.0335</v>
      </c>
      <c r="G182" s="805" t="n"/>
      <c r="H182" s="804" t="n">
        <v>0.0297</v>
      </c>
      <c r="I182" s="803" t="n">
        <v>0.03</v>
      </c>
      <c r="J182" s="804" t="n"/>
      <c r="K182" s="806" t="n">
        <v>0.0349</v>
      </c>
      <c r="L182" s="804" t="n"/>
      <c r="M182" s="796">
        <f>IF(SUM(D182:E182)&gt;0,IFERROR(AVERAGE(D153:E182),""),"")</f>
        <v/>
      </c>
      <c r="N182" s="796">
        <f>IF(SUM(F182:H182)&gt;0,IFERROR(AVERAGE(F153:H182),""),"")</f>
        <v/>
      </c>
      <c r="O182" s="796">
        <f>IF(SUM(I182:J182)&gt;0,IFERROR(AVERAGE(I153:J182),""),"")</f>
        <v/>
      </c>
      <c r="P182" s="796">
        <f>IF(SUM(K182:L182)&gt;0,IFERROR(AVERAGE(K153:L182),""),"")</f>
        <v/>
      </c>
      <c r="Q182" s="797">
        <f>IFERROR(AVERAGE(D182:E182),"")</f>
        <v/>
      </c>
      <c r="R182" s="797">
        <f>IFERROR(AVERAGE(F182:H182),"")</f>
        <v/>
      </c>
      <c r="S182" s="797">
        <f>IFERROR(AVERAGE(I182:J182),"")</f>
        <v/>
      </c>
      <c r="T182" s="797">
        <f>IFERROR(AVERAGE(K182:L182),"")</f>
        <v/>
      </c>
      <c r="V182" s="257" t="n"/>
      <c r="W182" s="797">
        <f>AVERAGE(Q182:T182)</f>
        <v/>
      </c>
      <c r="X182" s="257" t="n"/>
    </row>
    <row r="183" ht="17.45" customHeight="1">
      <c r="A183" s="257">
        <f>IF(ISNUMBER(C183),MONTH(C183),"")</f>
        <v/>
      </c>
      <c r="B183" s="257">
        <f>IF(ISNUMBER(C183),YEAR(C183),"")</f>
        <v/>
      </c>
      <c r="C183" s="791">
        <f>C182+1</f>
        <v/>
      </c>
      <c r="D183" s="792" t="n"/>
      <c r="E183" s="793" t="n">
        <v>0.0477</v>
      </c>
      <c r="F183" s="792" t="n"/>
      <c r="G183" s="794" t="n">
        <v>0.0237</v>
      </c>
      <c r="H183" s="793" t="n"/>
      <c r="I183" s="792" t="n"/>
      <c r="J183" s="793" t="n">
        <v>0.0208</v>
      </c>
      <c r="K183" s="795" t="n"/>
      <c r="L183" s="793" t="n">
        <v>0.0408</v>
      </c>
      <c r="M183" s="796">
        <f>IF(SUM(D183:E183)&gt;0,IFERROR(AVERAGE(D154:E183),""),"")</f>
        <v/>
      </c>
      <c r="N183" s="796">
        <f>IF(SUM(F183:H183)&gt;0,IFERROR(AVERAGE(F154:H183),""),"")</f>
        <v/>
      </c>
      <c r="O183" s="796">
        <f>IF(SUM(I183:J183)&gt;0,IFERROR(AVERAGE(I154:J183),""),"")</f>
        <v/>
      </c>
      <c r="P183" s="796">
        <f>IF(SUM(K183:L183)&gt;0,IFERROR(AVERAGE(K154:L183),""),"")</f>
        <v/>
      </c>
      <c r="Q183" s="797">
        <f>IFERROR(AVERAGE(D183:E183),"")</f>
        <v/>
      </c>
      <c r="R183" s="797">
        <f>IFERROR(AVERAGE(F183:H183),"")</f>
        <v/>
      </c>
      <c r="S183" s="797">
        <f>IFERROR(AVERAGE(I183:J183),"")</f>
        <v/>
      </c>
      <c r="T183" s="797">
        <f>IFERROR(AVERAGE(K183:L183),"")</f>
        <v/>
      </c>
      <c r="V183" s="257" t="n"/>
      <c r="W183" s="797">
        <f>AVERAGE(Q183:T183)</f>
        <v/>
      </c>
      <c r="X183" s="257" t="n"/>
    </row>
    <row r="184" ht="17.45" customHeight="1">
      <c r="A184" s="257">
        <f>IF(ISNUMBER(C184),MONTH(C184),"")</f>
        <v/>
      </c>
      <c r="B184" s="257">
        <f>IF(ISNUMBER(C184),YEAR(C184),"")</f>
        <v/>
      </c>
      <c r="C184" s="791">
        <f>C183+1</f>
        <v/>
      </c>
      <c r="D184" s="792" t="n">
        <v>0.0511</v>
      </c>
      <c r="E184" s="793" t="n"/>
      <c r="F184" s="792" t="n">
        <v>0.023</v>
      </c>
      <c r="G184" s="794" t="n"/>
      <c r="H184" s="793" t="n"/>
      <c r="I184" s="792" t="n">
        <v>0.0256</v>
      </c>
      <c r="J184" s="793" t="n"/>
      <c r="K184" s="795" t="n">
        <v>0.0362</v>
      </c>
      <c r="L184" s="793" t="n"/>
      <c r="M184" s="796">
        <f>IF(SUM(D184:E184)&gt;0,IFERROR(AVERAGE(D155:E184),""),"")</f>
        <v/>
      </c>
      <c r="N184" s="796">
        <f>IF(SUM(F184:H184)&gt;0,IFERROR(AVERAGE(F155:H184),""),"")</f>
        <v/>
      </c>
      <c r="O184" s="796">
        <f>IF(SUM(I184:J184)&gt;0,IFERROR(AVERAGE(I155:J184),""),"")</f>
        <v/>
      </c>
      <c r="P184" s="796">
        <f>IF(SUM(K184:L184)&gt;0,IFERROR(AVERAGE(K155:L184),""),"")</f>
        <v/>
      </c>
      <c r="Q184" s="797">
        <f>IFERROR(AVERAGE(D184:E184),"")</f>
        <v/>
      </c>
      <c r="R184" s="797">
        <f>IFERROR(AVERAGE(F184:H184),"")</f>
        <v/>
      </c>
      <c r="S184" s="797">
        <f>IFERROR(AVERAGE(I184:J184),"")</f>
        <v/>
      </c>
      <c r="T184" s="797">
        <f>IFERROR(AVERAGE(K184:L184),"")</f>
        <v/>
      </c>
      <c r="V184" s="257" t="n"/>
      <c r="W184" s="797">
        <f>AVERAGE(Q184:T184)</f>
        <v/>
      </c>
      <c r="X184" s="797">
        <f>AVERAGE(Q180:T184)</f>
        <v/>
      </c>
    </row>
    <row r="185" ht="17.45" customHeight="1">
      <c r="A185" s="257">
        <f>IF(ISNUMBER(C185),MONTH(C185),"")</f>
        <v/>
      </c>
      <c r="B185" s="257">
        <f>IF(ISNUMBER(C185),YEAR(C185),"")</f>
        <v/>
      </c>
      <c r="C185" s="808">
        <f>C184+1</f>
        <v/>
      </c>
      <c r="D185" s="809" t="n"/>
      <c r="E185" s="810" t="n">
        <v>0.0207</v>
      </c>
      <c r="F185" s="809" t="n"/>
      <c r="G185" s="811" t="n">
        <v>0.0188</v>
      </c>
      <c r="H185" s="810" t="n"/>
      <c r="I185" s="809" t="n"/>
      <c r="J185" s="810" t="n">
        <v>0.0105</v>
      </c>
      <c r="K185" s="812" t="n"/>
      <c r="L185" s="810" t="n">
        <v>0.026</v>
      </c>
      <c r="M185" s="796">
        <f>IF(SUM(D185:E185)&gt;0,IFERROR(AVERAGE(D156:E185),""),"")</f>
        <v/>
      </c>
      <c r="N185" s="796">
        <f>IF(SUM(F185:H185)&gt;0,IFERROR(AVERAGE(F156:H185),""),"")</f>
        <v/>
      </c>
      <c r="O185" s="796">
        <f>IF(SUM(I185:J185)&gt;0,IFERROR(AVERAGE(I156:J185),""),"")</f>
        <v/>
      </c>
      <c r="P185" s="796">
        <f>IF(SUM(K185:L185)&gt;0,IFERROR(AVERAGE(K156:L185),""),"")</f>
        <v/>
      </c>
      <c r="Q185" s="813">
        <f>IFERROR(AVERAGE(D185:E185),"")</f>
        <v/>
      </c>
      <c r="R185" s="813">
        <f>IFERROR(AVERAGE(F185:H185),"")</f>
        <v/>
      </c>
      <c r="S185" s="813">
        <f>IFERROR(AVERAGE(I185:J185),"")</f>
        <v/>
      </c>
      <c r="T185" s="813">
        <f>IFERROR(AVERAGE(K185:L185),"")</f>
        <v/>
      </c>
      <c r="U185" s="326" t="n"/>
      <c r="V185" s="813">
        <f>AVERAGE(Q185:T185)</f>
        <v/>
      </c>
      <c r="W185" s="445" t="n"/>
      <c r="X185" s="257" t="n"/>
    </row>
    <row r="186" ht="17.45" customHeight="1">
      <c r="A186" s="257">
        <f>IF(ISNUMBER(C186),MONTH(C186),"")</f>
        <v/>
      </c>
      <c r="B186" s="257">
        <f>IF(ISNUMBER(C186),YEAR(C186),"")</f>
        <v/>
      </c>
      <c r="C186" s="808">
        <f>C185+1</f>
        <v/>
      </c>
      <c r="D186" s="809" t="n">
        <v>0.0248</v>
      </c>
      <c r="E186" s="810" t="n"/>
      <c r="F186" s="809" t="n"/>
      <c r="G186" s="811" t="n"/>
      <c r="H186" s="810" t="n">
        <v>0.0182</v>
      </c>
      <c r="I186" s="809" t="n">
        <v>0.00625</v>
      </c>
      <c r="J186" s="810" t="n"/>
      <c r="K186" s="812" t="n">
        <v>0.0133</v>
      </c>
      <c r="L186" s="810" t="n"/>
      <c r="M186" s="796">
        <f>IF(SUM(D186:E186)&gt;0,IFERROR(AVERAGE(D157:E186),""),"")</f>
        <v/>
      </c>
      <c r="N186" s="796">
        <f>IF(SUM(F186:H186)&gt;0,IFERROR(AVERAGE(F157:H186),""),"")</f>
        <v/>
      </c>
      <c r="O186" s="796">
        <f>IF(SUM(I186:J186)&gt;0,IFERROR(AVERAGE(I157:J186),""),"")</f>
        <v/>
      </c>
      <c r="P186" s="796">
        <f>IF(SUM(K186:L186)&gt;0,IFERROR(AVERAGE(K157:L186),""),"")</f>
        <v/>
      </c>
      <c r="Q186" s="813">
        <f>IFERROR(AVERAGE(D186:E186),"")</f>
        <v/>
      </c>
      <c r="R186" s="813">
        <f>IFERROR(AVERAGE(F186:H186),"")</f>
        <v/>
      </c>
      <c r="S186" s="813">
        <f>IFERROR(AVERAGE(I186:J186),"")</f>
        <v/>
      </c>
      <c r="T186" s="813">
        <f>IFERROR(AVERAGE(K186:L186),"")</f>
        <v/>
      </c>
      <c r="U186" s="326" t="n"/>
      <c r="V186" s="813">
        <f>AVERAGE(Q186:T186)</f>
        <v/>
      </c>
      <c r="W186" s="445" t="n"/>
      <c r="X186" s="797">
        <f>AVERAGE(Q185:T186)</f>
        <v/>
      </c>
    </row>
    <row r="187" ht="17.45" customHeight="1">
      <c r="A187" s="257">
        <f>IF(ISNUMBER(C187),MONTH(C187),"")</f>
        <v/>
      </c>
      <c r="B187" s="257">
        <f>IF(ISNUMBER(C187),YEAR(C187),"")</f>
        <v/>
      </c>
      <c r="C187" s="791">
        <f>C186+1</f>
        <v/>
      </c>
      <c r="D187" s="792" t="n"/>
      <c r="E187" s="793" t="n">
        <v>0.0386</v>
      </c>
      <c r="F187" s="792" t="n"/>
      <c r="G187" s="794" t="n">
        <v>0.0354</v>
      </c>
      <c r="H187" s="793" t="n"/>
      <c r="I187" s="792" t="n"/>
      <c r="J187" s="793" t="n">
        <v>0.0313</v>
      </c>
      <c r="K187" s="795" t="n"/>
      <c r="L187" s="793" t="n">
        <v>0.0418</v>
      </c>
      <c r="M187" s="796">
        <f>IF(SUM(D187:E187)&gt;0,IFERROR(AVERAGE(D158:E187),""),"")</f>
        <v/>
      </c>
      <c r="N187" s="796">
        <f>IF(SUM(F187:H187)&gt;0,IFERROR(AVERAGE(F158:H187),""),"")</f>
        <v/>
      </c>
      <c r="O187" s="796">
        <f>IF(SUM(I187:J187)&gt;0,IFERROR(AVERAGE(I158:J187),""),"")</f>
        <v/>
      </c>
      <c r="P187" s="796">
        <f>IF(SUM(K187:L187)&gt;0,IFERROR(AVERAGE(K158:L187),""),"")</f>
        <v/>
      </c>
      <c r="Q187" s="797">
        <f>IFERROR(AVERAGE(D187:E187),"")</f>
        <v/>
      </c>
      <c r="R187" s="797">
        <f>IFERROR(AVERAGE(F187:H187),"")</f>
        <v/>
      </c>
      <c r="S187" s="797">
        <f>IFERROR(AVERAGE(I187:J187),"")</f>
        <v/>
      </c>
      <c r="T187" s="797">
        <f>IFERROR(AVERAGE(K187:L187),"")</f>
        <v/>
      </c>
      <c r="V187" s="257" t="n"/>
      <c r="W187" s="797">
        <f>AVERAGE(Q187:T187)</f>
        <v/>
      </c>
      <c r="X187" s="257" t="n"/>
    </row>
    <row r="188" ht="17.45" customHeight="1">
      <c r="A188" s="257">
        <f>IF(ISNUMBER(C188),MONTH(C188),"")</f>
        <v/>
      </c>
      <c r="B188" s="257">
        <f>IF(ISNUMBER(C188),YEAR(C188),"")</f>
        <v/>
      </c>
      <c r="C188" s="802">
        <f>C187+1</f>
        <v/>
      </c>
      <c r="D188" s="803" t="n">
        <v>0.0387</v>
      </c>
      <c r="E188" s="804" t="n"/>
      <c r="F188" s="803" t="n">
        <v>0.0212</v>
      </c>
      <c r="G188" s="805" t="n"/>
      <c r="H188" s="804" t="n">
        <v>0.0204</v>
      </c>
      <c r="I188" s="803" t="n">
        <v>0.0171</v>
      </c>
      <c r="J188" s="804" t="n"/>
      <c r="K188" s="806" t="n">
        <v>0.026</v>
      </c>
      <c r="L188" s="804" t="n"/>
      <c r="M188" s="796">
        <f>IF(SUM(D188:E188)&gt;0,IFERROR(AVERAGE(D159:E188),""),"")</f>
        <v/>
      </c>
      <c r="N188" s="796">
        <f>IF(SUM(F188:H188)&gt;0,IFERROR(AVERAGE(F159:H188),""),"")</f>
        <v/>
      </c>
      <c r="O188" s="796">
        <f>IF(SUM(I188:J188)&gt;0,IFERROR(AVERAGE(I159:J188),""),"")</f>
        <v/>
      </c>
      <c r="P188" s="796">
        <f>IF(SUM(K188:L188)&gt;0,IFERROR(AVERAGE(K159:L188),""),"")</f>
        <v/>
      </c>
      <c r="Q188" s="797">
        <f>IFERROR(AVERAGE(D188:E188),"")</f>
        <v/>
      </c>
      <c r="R188" s="797">
        <f>IFERROR(AVERAGE(F188:H188),"")</f>
        <v/>
      </c>
      <c r="S188" s="797">
        <f>IFERROR(AVERAGE(I188:J188),"")</f>
        <v/>
      </c>
      <c r="T188" s="797">
        <f>IFERROR(AVERAGE(K188:L188),"")</f>
        <v/>
      </c>
      <c r="V188" s="257" t="n"/>
      <c r="W188" s="797">
        <f>AVERAGE(Q188:T188)</f>
        <v/>
      </c>
      <c r="X188" s="257" t="n"/>
    </row>
    <row r="189" ht="17.45" customHeight="1">
      <c r="A189" s="257">
        <f>IF(ISNUMBER(C189),MONTH(C189),"")</f>
        <v/>
      </c>
      <c r="B189" s="257">
        <f>IF(ISNUMBER(C189),YEAR(C189),"")</f>
        <v/>
      </c>
      <c r="C189" s="791">
        <f>C188+1</f>
        <v/>
      </c>
      <c r="D189" s="792" t="n"/>
      <c r="E189" s="793" t="n">
        <v>0.0184</v>
      </c>
      <c r="F189" s="792" t="n"/>
      <c r="G189" s="794" t="n">
        <v>0.0209</v>
      </c>
      <c r="H189" s="793" t="n"/>
      <c r="I189" s="792" t="n"/>
      <c r="J189" s="793" t="n">
        <v>0.0129</v>
      </c>
      <c r="K189" s="795" t="n"/>
      <c r="L189" s="793" t="n">
        <v>0.0297</v>
      </c>
      <c r="M189" s="796">
        <f>IF(SUM(D189:E189)&gt;0,IFERROR(AVERAGE(D160:E189),""),"")</f>
        <v/>
      </c>
      <c r="N189" s="796">
        <f>IF(SUM(F189:H189)&gt;0,IFERROR(AVERAGE(F160:H189),""),"")</f>
        <v/>
      </c>
      <c r="O189" s="796">
        <f>IF(SUM(I189:J189)&gt;0,IFERROR(AVERAGE(I160:J189),""),"")</f>
        <v/>
      </c>
      <c r="P189" s="796">
        <f>IF(SUM(K189:L189)&gt;0,IFERROR(AVERAGE(K160:L189),""),"")</f>
        <v/>
      </c>
      <c r="Q189" s="797">
        <f>IFERROR(AVERAGE(D189:E189),"")</f>
        <v/>
      </c>
      <c r="R189" s="797">
        <f>IFERROR(AVERAGE(F189:H189),"")</f>
        <v/>
      </c>
      <c r="S189" s="797">
        <f>IFERROR(AVERAGE(I189:J189),"")</f>
        <v/>
      </c>
      <c r="T189" s="797">
        <f>IFERROR(AVERAGE(K189:L189),"")</f>
        <v/>
      </c>
      <c r="V189" s="257" t="n"/>
      <c r="W189" s="797">
        <f>AVERAGE(Q189:T189)</f>
        <v/>
      </c>
      <c r="X189" s="257" t="n"/>
    </row>
    <row r="190" ht="17.45" customHeight="1">
      <c r="A190" s="257">
        <f>IF(ISNUMBER(C190),MONTH(C190),"")</f>
        <v/>
      </c>
      <c r="B190" s="257">
        <f>IF(ISNUMBER(C190),YEAR(C190),"")</f>
        <v/>
      </c>
      <c r="C190" s="791">
        <f>C189+1</f>
        <v/>
      </c>
      <c r="D190" s="792" t="n">
        <v>0.0329</v>
      </c>
      <c r="E190" s="793" t="n"/>
      <c r="F190" s="792" t="n">
        <v>0.0429</v>
      </c>
      <c r="G190" s="794" t="n"/>
      <c r="H190" s="793" t="n"/>
      <c r="I190" s="792" t="n">
        <v>0.0268</v>
      </c>
      <c r="J190" s="793" t="n"/>
      <c r="K190" s="795" t="n">
        <v>0.0272</v>
      </c>
      <c r="L190" s="793" t="n"/>
      <c r="M190" s="796">
        <f>IF(SUM(D190:E190)&gt;0,IFERROR(AVERAGE(D161:E190),""),"")</f>
        <v/>
      </c>
      <c r="N190" s="796">
        <f>IF(SUM(F190:H190)&gt;0,IFERROR(AVERAGE(F161:H190),""),"")</f>
        <v/>
      </c>
      <c r="O190" s="796">
        <f>IF(SUM(I190:J190)&gt;0,IFERROR(AVERAGE(I161:J190),""),"")</f>
        <v/>
      </c>
      <c r="P190" s="796">
        <f>IF(SUM(K190:L190)&gt;0,IFERROR(AVERAGE(K161:L190),""),"")</f>
        <v/>
      </c>
      <c r="Q190" s="797">
        <f>IFERROR(AVERAGE(D190:E190),"")</f>
        <v/>
      </c>
      <c r="R190" s="797">
        <f>IFERROR(AVERAGE(F190:H190),"")</f>
        <v/>
      </c>
      <c r="S190" s="797">
        <f>IFERROR(AVERAGE(I190:J190),"")</f>
        <v/>
      </c>
      <c r="T190" s="797">
        <f>IFERROR(AVERAGE(K190:L190),"")</f>
        <v/>
      </c>
      <c r="V190" s="257" t="n"/>
      <c r="W190" s="797">
        <f>AVERAGE(Q190:T190)</f>
        <v/>
      </c>
      <c r="X190" s="257" t="n"/>
    </row>
    <row r="191" ht="17.45" customHeight="1">
      <c r="A191" s="257">
        <f>IF(ISNUMBER(C191),MONTH(C191),"")</f>
        <v/>
      </c>
      <c r="B191" s="257">
        <f>IF(ISNUMBER(C191),YEAR(C191),"")</f>
        <v/>
      </c>
      <c r="C191" s="791">
        <f>C190+1</f>
        <v/>
      </c>
      <c r="D191" s="792" t="n"/>
      <c r="E191" s="793" t="n">
        <v>0.0511</v>
      </c>
      <c r="F191" s="792" t="n"/>
      <c r="G191" s="794" t="n">
        <v>0.0655</v>
      </c>
      <c r="H191" s="793" t="n"/>
      <c r="I191" s="792" t="n"/>
      <c r="J191" s="793" t="n">
        <v>0.0337</v>
      </c>
      <c r="K191" s="795" t="n"/>
      <c r="L191" s="793" t="n">
        <v>0.0646</v>
      </c>
      <c r="M191" s="796">
        <f>IF(SUM(D191:E191)&gt;0,IFERROR(AVERAGE(D162:E191),""),"")</f>
        <v/>
      </c>
      <c r="N191" s="796">
        <f>IF(SUM(F191:H191)&gt;0,IFERROR(AVERAGE(F162:H191),""),"")</f>
        <v/>
      </c>
      <c r="O191" s="796">
        <f>IF(SUM(I191:J191)&gt;0,IFERROR(AVERAGE(I162:J191),""),"")</f>
        <v/>
      </c>
      <c r="P191" s="796">
        <f>IF(SUM(K191:L191)&gt;0,IFERROR(AVERAGE(K162:L191),""),"")</f>
        <v/>
      </c>
      <c r="Q191" s="797">
        <f>IFERROR(AVERAGE(D191:E191),"")</f>
        <v/>
      </c>
      <c r="R191" s="797">
        <f>IFERROR(AVERAGE(F191:H191),"")</f>
        <v/>
      </c>
      <c r="S191" s="797">
        <f>IFERROR(AVERAGE(I191:J191),"")</f>
        <v/>
      </c>
      <c r="T191" s="797">
        <f>IFERROR(AVERAGE(K191:L191),"")</f>
        <v/>
      </c>
      <c r="V191" s="257" t="n"/>
      <c r="W191" s="797">
        <f>AVERAGE(Q191:T191)</f>
        <v/>
      </c>
      <c r="X191" s="797">
        <f>AVERAGE(Q187:T191)</f>
        <v/>
      </c>
    </row>
    <row r="192" ht="17.45" customHeight="1">
      <c r="A192" s="257">
        <f>IF(ISNUMBER(C192),MONTH(C192),"")</f>
        <v/>
      </c>
      <c r="B192" s="257">
        <f>IF(ISNUMBER(C192),YEAR(C192),"")</f>
        <v/>
      </c>
      <c r="C192" s="808">
        <f>C191+1</f>
        <v/>
      </c>
      <c r="D192" s="809" t="n">
        <v>0.0378</v>
      </c>
      <c r="E192" s="810" t="n"/>
      <c r="F192" s="809" t="n"/>
      <c r="G192" s="811" t="n"/>
      <c r="H192" s="810" t="n">
        <v>0.0336</v>
      </c>
      <c r="I192" s="809" t="n">
        <v>0.0172</v>
      </c>
      <c r="J192" s="810" t="n"/>
      <c r="K192" s="812" t="n">
        <v>0.0337</v>
      </c>
      <c r="L192" s="810" t="n"/>
      <c r="M192" s="796">
        <f>IF(SUM(D192:E192)&gt;0,IFERROR(AVERAGE(D163:E192),""),"")</f>
        <v/>
      </c>
      <c r="N192" s="796">
        <f>IF(SUM(F192:H192)&gt;0,IFERROR(AVERAGE(F163:H192),""),"")</f>
        <v/>
      </c>
      <c r="O192" s="796">
        <f>IF(SUM(I192:J192)&gt;0,IFERROR(AVERAGE(I163:J192),""),"")</f>
        <v/>
      </c>
      <c r="P192" s="796">
        <f>IF(SUM(K192:L192)&gt;0,IFERROR(AVERAGE(K163:L192),""),"")</f>
        <v/>
      </c>
      <c r="Q192" s="813">
        <f>IFERROR(AVERAGE(D192:E192),"")</f>
        <v/>
      </c>
      <c r="R192" s="813">
        <f>IFERROR(AVERAGE(F192:H192),"")</f>
        <v/>
      </c>
      <c r="S192" s="813">
        <f>IFERROR(AVERAGE(I192:J192),"")</f>
        <v/>
      </c>
      <c r="T192" s="813">
        <f>IFERROR(AVERAGE(K192:L192),"")</f>
        <v/>
      </c>
      <c r="U192" s="326" t="n"/>
      <c r="V192" s="813">
        <f>AVERAGE(Q192:T192)</f>
        <v/>
      </c>
      <c r="W192" s="445" t="n"/>
      <c r="X192" s="257" t="n"/>
    </row>
    <row r="193" ht="17.45" customHeight="1">
      <c r="A193" s="257">
        <f>IF(ISNUMBER(C193),MONTH(C193),"")</f>
        <v/>
      </c>
      <c r="B193" s="257">
        <f>IF(ISNUMBER(C193),YEAR(C193),"")</f>
        <v/>
      </c>
      <c r="C193" s="808">
        <f>C192+1</f>
        <v/>
      </c>
      <c r="D193" s="809" t="n"/>
      <c r="E193" s="810" t="n">
        <v>0.0329</v>
      </c>
      <c r="F193" s="809" t="n"/>
      <c r="G193" s="811" t="n">
        <v>0.0192</v>
      </c>
      <c r="H193" s="810" t="n"/>
      <c r="I193" s="809" t="n"/>
      <c r="J193" s="810" t="n">
        <v>0.00839</v>
      </c>
      <c r="K193" s="812" t="n"/>
      <c r="L193" s="810" t="n">
        <v>0.0296</v>
      </c>
      <c r="M193" s="796">
        <f>IF(SUM(D193:E193)&gt;0,IFERROR(AVERAGE(D164:E193),""),"")</f>
        <v/>
      </c>
      <c r="N193" s="796">
        <f>IF(SUM(F193:H193)&gt;0,IFERROR(AVERAGE(F164:H193),""),"")</f>
        <v/>
      </c>
      <c r="O193" s="796">
        <f>IF(SUM(I193:J193)&gt;0,IFERROR(AVERAGE(I164:J193),""),"")</f>
        <v/>
      </c>
      <c r="P193" s="796">
        <f>IF(SUM(K193:L193)&gt;0,IFERROR(AVERAGE(K164:L193),""),"")</f>
        <v/>
      </c>
      <c r="Q193" s="813">
        <f>IFERROR(AVERAGE(D193:E193),"")</f>
        <v/>
      </c>
      <c r="R193" s="813">
        <f>IFERROR(AVERAGE(F193:H193),"")</f>
        <v/>
      </c>
      <c r="S193" s="813">
        <f>IFERROR(AVERAGE(I193:J193),"")</f>
        <v/>
      </c>
      <c r="T193" s="813">
        <f>IFERROR(AVERAGE(K193:L193),"")</f>
        <v/>
      </c>
      <c r="U193" s="326" t="n"/>
      <c r="V193" s="813">
        <f>AVERAGE(Q193:T193)</f>
        <v/>
      </c>
      <c r="W193" s="445" t="n"/>
      <c r="X193" s="797">
        <f>AVERAGE(Q192:T193)</f>
        <v/>
      </c>
    </row>
    <row r="194" ht="17.45" customHeight="1">
      <c r="A194" s="257">
        <f>IF(ISNUMBER(C194),MONTH(C194),"")</f>
        <v/>
      </c>
      <c r="B194" s="257">
        <f>IF(ISNUMBER(C194),YEAR(C194),"")</f>
        <v/>
      </c>
      <c r="C194" s="802">
        <f>C193+1</f>
        <v/>
      </c>
      <c r="D194" s="803" t="n">
        <v>0.0682</v>
      </c>
      <c r="E194" s="804" t="n"/>
      <c r="F194" s="803" t="n">
        <v>0.0395</v>
      </c>
      <c r="G194" s="805" t="n"/>
      <c r="H194" s="804" t="n">
        <v>0.0381</v>
      </c>
      <c r="I194" s="803" t="n">
        <v>0.0263</v>
      </c>
      <c r="J194" s="804" t="n"/>
      <c r="K194" s="806" t="n">
        <v>0.0394</v>
      </c>
      <c r="L194" s="804" t="n"/>
      <c r="M194" s="796">
        <f>IF(SUM(D194:E194)&gt;0,IFERROR(AVERAGE(D165:E194),""),"")</f>
        <v/>
      </c>
      <c r="N194" s="796">
        <f>IF(SUM(F194:H194)&gt;0,IFERROR(AVERAGE(F165:H194),""),"")</f>
        <v/>
      </c>
      <c r="O194" s="796">
        <f>IF(SUM(I194:J194)&gt;0,IFERROR(AVERAGE(I165:J194),""),"")</f>
        <v/>
      </c>
      <c r="P194" s="796">
        <f>IF(SUM(K194:L194)&gt;0,IFERROR(AVERAGE(K165:L194),""),"")</f>
        <v/>
      </c>
      <c r="Q194" s="797">
        <f>IFERROR(AVERAGE(D194:E194),"")</f>
        <v/>
      </c>
      <c r="R194" s="797">
        <f>IFERROR(AVERAGE(F194:H194),"")</f>
        <v/>
      </c>
      <c r="S194" s="797">
        <f>IFERROR(AVERAGE(I194:J194),"")</f>
        <v/>
      </c>
      <c r="T194" s="797">
        <f>IFERROR(AVERAGE(K194:L194),"")</f>
        <v/>
      </c>
      <c r="V194" s="257" t="n"/>
      <c r="W194" s="797">
        <f>AVERAGE(Q194:T194)</f>
        <v/>
      </c>
      <c r="X194" s="257" t="n"/>
    </row>
    <row r="195" ht="17.45" customHeight="1">
      <c r="A195" s="257">
        <f>IF(ISNUMBER(C195),MONTH(C195),"")</f>
        <v/>
      </c>
      <c r="B195" s="257">
        <f>IF(ISNUMBER(C195),YEAR(C195),"")</f>
        <v/>
      </c>
      <c r="C195" s="791">
        <f>C194+1</f>
        <v/>
      </c>
      <c r="D195" s="792" t="n"/>
      <c r="E195" s="793" t="n">
        <v>0.0456</v>
      </c>
      <c r="F195" s="792" t="n"/>
      <c r="G195" s="794" t="n">
        <v>0.0323</v>
      </c>
      <c r="H195" s="793" t="n"/>
      <c r="I195" s="792" t="n"/>
      <c r="J195" s="793" t="n">
        <v>0.0295</v>
      </c>
      <c r="K195" s="795" t="n"/>
      <c r="L195" s="793" t="n">
        <v>0.0483</v>
      </c>
      <c r="M195" s="796">
        <f>IF(SUM(D195:E195)&gt;0,IFERROR(AVERAGE(D166:E195),""),"")</f>
        <v/>
      </c>
      <c r="N195" s="796">
        <f>IF(SUM(F195:H195)&gt;0,IFERROR(AVERAGE(F166:H195),""),"")</f>
        <v/>
      </c>
      <c r="O195" s="796">
        <f>IF(SUM(I195:J195)&gt;0,IFERROR(AVERAGE(I166:J195),""),"")</f>
        <v/>
      </c>
      <c r="P195" s="796">
        <f>IF(SUM(K195:L195)&gt;0,IFERROR(AVERAGE(K166:L195),""),"")</f>
        <v/>
      </c>
      <c r="Q195" s="797">
        <f>IFERROR(AVERAGE(D195:E195),"")</f>
        <v/>
      </c>
      <c r="R195" s="797">
        <f>IFERROR(AVERAGE(F195:H195),"")</f>
        <v/>
      </c>
      <c r="S195" s="797">
        <f>IFERROR(AVERAGE(I195:J195),"")</f>
        <v/>
      </c>
      <c r="T195" s="797">
        <f>IFERROR(AVERAGE(K195:L195),"")</f>
        <v/>
      </c>
      <c r="V195" s="257" t="n"/>
      <c r="W195" s="797">
        <f>AVERAGE(Q195:T195)</f>
        <v/>
      </c>
      <c r="X195" s="257" t="n"/>
    </row>
    <row r="196" ht="17.45" customHeight="1">
      <c r="A196" s="257">
        <f>IF(ISNUMBER(C196),MONTH(C196),"")</f>
        <v/>
      </c>
      <c r="B196" s="257">
        <f>IF(ISNUMBER(C196),YEAR(C196),"")</f>
        <v/>
      </c>
      <c r="C196" s="791">
        <f>C195+1</f>
        <v/>
      </c>
      <c r="D196" s="792" t="n">
        <v>0.0415</v>
      </c>
      <c r="E196" s="793" t="n"/>
      <c r="F196" s="792" t="n"/>
      <c r="G196" s="794" t="n"/>
      <c r="H196" s="793" t="n">
        <v>0.0388</v>
      </c>
      <c r="I196" s="792" t="n">
        <v>0.0268</v>
      </c>
      <c r="J196" s="793" t="n"/>
      <c r="K196" s="795" t="n">
        <v>0.0426</v>
      </c>
      <c r="L196" s="793" t="n"/>
      <c r="M196" s="796">
        <f>IF(SUM(D196:E196)&gt;0,IFERROR(AVERAGE(D167:E196),""),"")</f>
        <v/>
      </c>
      <c r="N196" s="796">
        <f>IF(SUM(F196:H196)&gt;0,IFERROR(AVERAGE(F167:H196),""),"")</f>
        <v/>
      </c>
      <c r="O196" s="796">
        <f>IF(SUM(I196:J196)&gt;0,IFERROR(AVERAGE(I167:J196),""),"")</f>
        <v/>
      </c>
      <c r="P196" s="796">
        <f>IF(SUM(K196:L196)&gt;0,IFERROR(AVERAGE(K167:L196),""),"")</f>
        <v/>
      </c>
      <c r="Q196" s="797">
        <f>IFERROR(AVERAGE(D196:E196),"")</f>
        <v/>
      </c>
      <c r="R196" s="797">
        <f>IFERROR(AVERAGE(F196:H196),"")</f>
        <v/>
      </c>
      <c r="S196" s="797">
        <f>IFERROR(AVERAGE(I196:J196),"")</f>
        <v/>
      </c>
      <c r="T196" s="797">
        <f>IFERROR(AVERAGE(K196:L196),"")</f>
        <v/>
      </c>
      <c r="V196" s="257" t="n"/>
      <c r="W196" s="797">
        <f>AVERAGE(Q196:T196)</f>
        <v/>
      </c>
      <c r="X196" s="257" t="n"/>
    </row>
    <row r="197" ht="17.45" customHeight="1">
      <c r="A197" s="257">
        <f>IF(ISNUMBER(C197),MONTH(C197),"")</f>
        <v/>
      </c>
      <c r="B197" s="257">
        <f>IF(ISNUMBER(C197),YEAR(C197),"")</f>
        <v/>
      </c>
      <c r="C197" s="791">
        <f>C196+1</f>
        <v/>
      </c>
      <c r="D197" s="792" t="n"/>
      <c r="E197" s="793" t="n">
        <v>0.0473</v>
      </c>
      <c r="F197" s="792" t="n"/>
      <c r="G197" s="794" t="n">
        <v>0.0347</v>
      </c>
      <c r="H197" s="793" t="n"/>
      <c r="I197" s="792" t="n"/>
      <c r="J197" s="793" t="n">
        <v>0.0289</v>
      </c>
      <c r="K197" s="795" t="n"/>
      <c r="L197" s="793" t="n">
        <v>0.0456</v>
      </c>
      <c r="M197" s="796">
        <f>IF(SUM(D197:E197)&gt;0,IFERROR(AVERAGE(D168:E197),""),"")</f>
        <v/>
      </c>
      <c r="N197" s="796">
        <f>IF(SUM(F197:H197)&gt;0,IFERROR(AVERAGE(F168:H197),""),"")</f>
        <v/>
      </c>
      <c r="O197" s="796">
        <f>IF(SUM(I197:J197)&gt;0,IFERROR(AVERAGE(I168:J197),""),"")</f>
        <v/>
      </c>
      <c r="P197" s="796">
        <f>IF(SUM(K197:L197)&gt;0,IFERROR(AVERAGE(K168:L197),""),"")</f>
        <v/>
      </c>
      <c r="Q197" s="797">
        <f>IFERROR(AVERAGE(D197:E197),"")</f>
        <v/>
      </c>
      <c r="R197" s="797">
        <f>IFERROR(AVERAGE(F197:H197),"")</f>
        <v/>
      </c>
      <c r="S197" s="797">
        <f>IFERROR(AVERAGE(I197:J197),"")</f>
        <v/>
      </c>
      <c r="T197" s="797">
        <f>IFERROR(AVERAGE(K197:L197),"")</f>
        <v/>
      </c>
      <c r="V197" s="257" t="n"/>
      <c r="W197" s="797">
        <f>AVERAGE(Q197:T197)</f>
        <v/>
      </c>
      <c r="X197" s="257" t="n"/>
    </row>
    <row r="198" ht="17.45" customHeight="1">
      <c r="A198" s="257">
        <f>IF(ISNUMBER(C198),MONTH(C198),"")</f>
        <v/>
      </c>
      <c r="B198" s="257">
        <f>IF(ISNUMBER(C198),YEAR(C198),"")</f>
        <v/>
      </c>
      <c r="C198" s="791">
        <f>C197+1</f>
        <v/>
      </c>
      <c r="D198" s="792" t="n">
        <v>0.0428</v>
      </c>
      <c r="E198" s="793" t="n"/>
      <c r="F198" s="792" t="n"/>
      <c r="G198" s="794" t="n"/>
      <c r="H198" s="793" t="n">
        <v>0.0589</v>
      </c>
      <c r="I198" s="792" t="n">
        <v>0.0283</v>
      </c>
      <c r="J198" s="793" t="n"/>
      <c r="K198" s="795" t="n">
        <v>0.0387</v>
      </c>
      <c r="L198" s="793" t="n"/>
      <c r="M198" s="796">
        <f>IF(SUM(D198:E198)&gt;0,IFERROR(AVERAGE(D169:E198),""),"")</f>
        <v/>
      </c>
      <c r="N198" s="796">
        <f>IF(SUM(F198:H198)&gt;0,IFERROR(AVERAGE(F169:H198),""),"")</f>
        <v/>
      </c>
      <c r="O198" s="796">
        <f>IF(SUM(I198:J198)&gt;0,IFERROR(AVERAGE(I169:J198),""),"")</f>
        <v/>
      </c>
      <c r="P198" s="796">
        <f>IF(SUM(K198:L198)&gt;0,IFERROR(AVERAGE(K169:L198),""),"")</f>
        <v/>
      </c>
      <c r="Q198" s="797">
        <f>IFERROR(AVERAGE(D198:E198),"")</f>
        <v/>
      </c>
      <c r="R198" s="797">
        <f>IFERROR(AVERAGE(F198:H198),"")</f>
        <v/>
      </c>
      <c r="S198" s="797">
        <f>IFERROR(AVERAGE(I198:J198),"")</f>
        <v/>
      </c>
      <c r="T198" s="797">
        <f>IFERROR(AVERAGE(K198:L198),"")</f>
        <v/>
      </c>
      <c r="V198" s="257" t="n"/>
      <c r="W198" s="797">
        <f>AVERAGE(Q198:T198)</f>
        <v/>
      </c>
      <c r="X198" s="797">
        <f>AVERAGE(Q194:T198)</f>
        <v/>
      </c>
    </row>
    <row r="199" ht="17.45" customHeight="1">
      <c r="A199" s="257">
        <f>IF(ISNUMBER(C199),MONTH(C199),"")</f>
        <v/>
      </c>
      <c r="B199" s="257">
        <f>IF(ISNUMBER(C199),YEAR(C199),"")</f>
        <v/>
      </c>
      <c r="C199" s="808">
        <f>C198+1</f>
        <v/>
      </c>
      <c r="D199" s="809" t="n"/>
      <c r="E199" s="810" t="n">
        <v>0.0177</v>
      </c>
      <c r="F199" s="809" t="n"/>
      <c r="G199" s="811" t="n">
        <v>0.0167</v>
      </c>
      <c r="H199" s="810" t="n"/>
      <c r="I199" s="809" t="n"/>
      <c r="J199" s="810" t="n">
        <v>0.0283</v>
      </c>
      <c r="K199" s="812" t="n"/>
      <c r="L199" s="810" t="n">
        <v>0.0328</v>
      </c>
      <c r="M199" s="796">
        <f>IF(SUM(D199:E199)&gt;0,IFERROR(AVERAGE(D170:E199),""),"")</f>
        <v/>
      </c>
      <c r="N199" s="796">
        <f>IF(SUM(F199:H199)&gt;0,IFERROR(AVERAGE(F170:H199),""),"")</f>
        <v/>
      </c>
      <c r="O199" s="796">
        <f>IF(SUM(I199:J199)&gt;0,IFERROR(AVERAGE(I170:J199),""),"")</f>
        <v/>
      </c>
      <c r="P199" s="796">
        <f>IF(SUM(K199:L199)&gt;0,IFERROR(AVERAGE(K170:L199),""),"")</f>
        <v/>
      </c>
      <c r="Q199" s="813">
        <f>IFERROR(AVERAGE(D199:E199),"")</f>
        <v/>
      </c>
      <c r="R199" s="813">
        <f>IFERROR(AVERAGE(F199:H199),"")</f>
        <v/>
      </c>
      <c r="S199" s="813">
        <f>IFERROR(AVERAGE(I199:J199),"")</f>
        <v/>
      </c>
      <c r="T199" s="813">
        <f>IFERROR(AVERAGE(K199:L199),"")</f>
        <v/>
      </c>
      <c r="U199" s="326" t="n"/>
      <c r="V199" s="813">
        <f>AVERAGE(Q199:T199)</f>
        <v/>
      </c>
      <c r="W199" s="445" t="n"/>
      <c r="X199" s="257" t="n"/>
    </row>
    <row r="200" ht="17.45" customHeight="1">
      <c r="A200" s="257">
        <f>IF(ISNUMBER(C200),MONTH(C200),"")</f>
        <v/>
      </c>
      <c r="B200" s="257">
        <f>IF(ISNUMBER(C200),YEAR(C200),"")</f>
        <v/>
      </c>
      <c r="C200" s="808">
        <f>C199+1</f>
        <v/>
      </c>
      <c r="D200" s="809" t="n">
        <v>0.0188</v>
      </c>
      <c r="E200" s="810" t="n"/>
      <c r="F200" s="809" t="n">
        <v>0.009299999999999999</v>
      </c>
      <c r="G200" s="811" t="n"/>
      <c r="H200" s="810" t="n">
        <v>0.0111</v>
      </c>
      <c r="I200" s="809" t="n">
        <v>0.0063</v>
      </c>
      <c r="J200" s="810" t="n"/>
      <c r="K200" s="812" t="n">
        <v>0.0176</v>
      </c>
      <c r="L200" s="810" t="n"/>
      <c r="M200" s="796">
        <f>IF(SUM(D200:E200)&gt;0,IFERROR(AVERAGE(D171:E200),""),"")</f>
        <v/>
      </c>
      <c r="N200" s="796">
        <f>IF(SUM(F200:H200)&gt;0,IFERROR(AVERAGE(F171:H200),""),"")</f>
        <v/>
      </c>
      <c r="O200" s="796">
        <f>IF(SUM(I200:J200)&gt;0,IFERROR(AVERAGE(I171:J200),""),"")</f>
        <v/>
      </c>
      <c r="P200" s="796">
        <f>IF(SUM(K200:L200)&gt;0,IFERROR(AVERAGE(K171:L200),""),"")</f>
        <v/>
      </c>
      <c r="Q200" s="813">
        <f>IFERROR(AVERAGE(D200:E200),"")</f>
        <v/>
      </c>
      <c r="R200" s="813">
        <f>IFERROR(AVERAGE(F200:H200),"")</f>
        <v/>
      </c>
      <c r="S200" s="813">
        <f>IFERROR(AVERAGE(I200:J200),"")</f>
        <v/>
      </c>
      <c r="T200" s="813">
        <f>IFERROR(AVERAGE(K200:L200),"")</f>
        <v/>
      </c>
      <c r="U200" s="326" t="n"/>
      <c r="V200" s="813">
        <f>AVERAGE(Q200:T200)</f>
        <v/>
      </c>
      <c r="W200" s="445" t="n"/>
      <c r="X200" s="797">
        <f>AVERAGE(Q199:T200)</f>
        <v/>
      </c>
    </row>
    <row r="201" ht="17.45" customHeight="1">
      <c r="A201" s="257">
        <f>IF(ISNUMBER(C201),MONTH(C201),"")</f>
        <v/>
      </c>
      <c r="B201" s="257">
        <f>IF(ISNUMBER(C201),YEAR(C201),"")</f>
        <v/>
      </c>
      <c r="C201" s="791">
        <f>C200+1</f>
        <v/>
      </c>
      <c r="D201" s="792" t="n"/>
      <c r="E201" s="793" t="n">
        <v>0.0634</v>
      </c>
      <c r="F201" s="792" t="n"/>
      <c r="G201" s="794" t="n">
        <v>0.0265</v>
      </c>
      <c r="H201" s="793" t="n"/>
      <c r="I201" s="792" t="n"/>
      <c r="J201" s="793" t="n">
        <v>0.0172</v>
      </c>
      <c r="K201" s="795" t="n"/>
      <c r="L201" s="793" t="n">
        <v>0.0364</v>
      </c>
      <c r="M201" s="796">
        <f>IF(SUM(D201:E201)&gt;0,IFERROR(AVERAGE(D172:E201),""),"")</f>
        <v/>
      </c>
      <c r="N201" s="796">
        <f>IF(SUM(F201:H201)&gt;0,IFERROR(AVERAGE(F172:H201),""),"")</f>
        <v/>
      </c>
      <c r="O201" s="796">
        <f>IF(SUM(I201:J201)&gt;0,IFERROR(AVERAGE(I172:J201),""),"")</f>
        <v/>
      </c>
      <c r="P201" s="796">
        <f>IF(SUM(K201:L201)&gt;0,IFERROR(AVERAGE(K172:L201),""),"")</f>
        <v/>
      </c>
      <c r="Q201" s="797">
        <f>IFERROR(AVERAGE(D201:E201),"")</f>
        <v/>
      </c>
      <c r="R201" s="797">
        <f>IFERROR(AVERAGE(F201:H201),"")</f>
        <v/>
      </c>
      <c r="S201" s="797">
        <f>IFERROR(AVERAGE(I201:J201),"")</f>
        <v/>
      </c>
      <c r="T201" s="797">
        <f>IFERROR(AVERAGE(K201:L201),"")</f>
        <v/>
      </c>
      <c r="V201" s="257" t="n"/>
      <c r="W201" s="797">
        <f>AVERAGE(Q201:T201)</f>
        <v/>
      </c>
      <c r="X201" s="257" t="n"/>
    </row>
    <row r="202" ht="17.45" customHeight="1">
      <c r="A202" s="257">
        <f>IF(ISNUMBER(C202),MONTH(C202),"")</f>
        <v/>
      </c>
      <c r="B202" s="257">
        <f>IF(ISNUMBER(C202),YEAR(C202),"")</f>
        <v/>
      </c>
      <c r="C202" s="791">
        <f>C201+1</f>
        <v/>
      </c>
      <c r="D202" s="792" t="n">
        <v>0.0696</v>
      </c>
      <c r="E202" s="793" t="n"/>
      <c r="F202" s="792" t="n">
        <v>0.0302</v>
      </c>
      <c r="G202" s="794" t="n"/>
      <c r="H202" s="793" t="n"/>
      <c r="I202" s="792" t="n">
        <v>0.0271</v>
      </c>
      <c r="J202" s="793" t="n"/>
      <c r="K202" s="795" t="n">
        <v>0.0265</v>
      </c>
      <c r="L202" s="793" t="n"/>
      <c r="M202" s="796">
        <f>IF(SUM(D202:E202)&gt;0,IFERROR(AVERAGE(D173:E202),""),"")</f>
        <v/>
      </c>
      <c r="N202" s="796">
        <f>IF(SUM(F202:H202)&gt;0,IFERROR(AVERAGE(F173:H202),""),"")</f>
        <v/>
      </c>
      <c r="O202" s="796">
        <f>IF(SUM(I202:J202)&gt;0,IFERROR(AVERAGE(I173:J202),""),"")</f>
        <v/>
      </c>
      <c r="P202" s="796">
        <f>IF(SUM(K202:L202)&gt;0,IFERROR(AVERAGE(K173:L202),""),"")</f>
        <v/>
      </c>
      <c r="Q202" s="797">
        <f>IFERROR(AVERAGE(D202:E202),"")</f>
        <v/>
      </c>
      <c r="R202" s="797">
        <f>IFERROR(AVERAGE(F202:H202),"")</f>
        <v/>
      </c>
      <c r="S202" s="797">
        <f>IFERROR(AVERAGE(I202:J202),"")</f>
        <v/>
      </c>
      <c r="T202" s="797">
        <f>IFERROR(AVERAGE(K202:L202),"")</f>
        <v/>
      </c>
      <c r="V202" s="257" t="n"/>
      <c r="W202" s="797">
        <f>AVERAGE(Q202:T202)</f>
        <v/>
      </c>
      <c r="X202" s="257" t="n"/>
    </row>
    <row r="203" ht="17.45" customHeight="1">
      <c r="A203" s="257">
        <f>IF(ISNUMBER(C203),MONTH(C203),"")</f>
        <v/>
      </c>
      <c r="B203" s="257">
        <f>IF(ISNUMBER(C203),YEAR(C203),"")</f>
        <v/>
      </c>
      <c r="C203" s="791">
        <f>C202+1</f>
        <v/>
      </c>
      <c r="D203" s="792" t="n"/>
      <c r="E203" s="793" t="n">
        <v>0.0505</v>
      </c>
      <c r="F203" s="792" t="n"/>
      <c r="G203" s="794" t="n">
        <v>0.0289</v>
      </c>
      <c r="H203" s="793" t="n"/>
      <c r="I203" s="792" t="n"/>
      <c r="J203" s="793" t="n">
        <v>0.0225</v>
      </c>
      <c r="K203" s="795" t="n"/>
      <c r="L203" s="793" t="n">
        <v>0.0516</v>
      </c>
      <c r="M203" s="796">
        <f>IF(SUM(D203:E203)&gt;0,IFERROR(AVERAGE(D174:E203),""),"")</f>
        <v/>
      </c>
      <c r="N203" s="796">
        <f>IF(SUM(F203:H203)&gt;0,IFERROR(AVERAGE(F174:H203),""),"")</f>
        <v/>
      </c>
      <c r="O203" s="796">
        <f>IF(SUM(I203:J203)&gt;0,IFERROR(AVERAGE(I174:J203),""),"")</f>
        <v/>
      </c>
      <c r="P203" s="796">
        <f>IF(SUM(K203:L203)&gt;0,IFERROR(AVERAGE(K174:L203),""),"")</f>
        <v/>
      </c>
      <c r="Q203" s="797">
        <f>IFERROR(AVERAGE(D203:E203),"")</f>
        <v/>
      </c>
      <c r="R203" s="797">
        <f>IFERROR(AVERAGE(F203:H203),"")</f>
        <v/>
      </c>
      <c r="S203" s="797">
        <f>IFERROR(AVERAGE(I203:J203),"")</f>
        <v/>
      </c>
      <c r="T203" s="797">
        <f>IFERROR(AVERAGE(K203:L203),"")</f>
        <v/>
      </c>
      <c r="V203" s="257" t="n"/>
      <c r="W203" s="797">
        <f>AVERAGE(Q203:T203)</f>
        <v/>
      </c>
      <c r="X203" s="257" t="n"/>
    </row>
    <row r="204" ht="17.45" customHeight="1">
      <c r="A204" s="257">
        <f>IF(ISNUMBER(C204),MONTH(C204),"")</f>
        <v/>
      </c>
      <c r="B204" s="257">
        <f>IF(ISNUMBER(C204),YEAR(C204),"")</f>
        <v/>
      </c>
      <c r="C204" s="791">
        <f>C203+1</f>
        <v/>
      </c>
      <c r="D204" s="792" t="n">
        <v>0.0453</v>
      </c>
      <c r="E204" s="793" t="n"/>
      <c r="F204" s="792" t="n"/>
      <c r="G204" s="794" t="n"/>
      <c r="H204" s="793" t="n">
        <v>0.0298</v>
      </c>
      <c r="I204" s="792" t="n">
        <v>0.0227</v>
      </c>
      <c r="J204" s="793" t="n"/>
      <c r="K204" s="795" t="n">
        <v>0.0419</v>
      </c>
      <c r="L204" s="793" t="n"/>
      <c r="M204" s="796">
        <f>IF(SUM(D204:E204)&gt;0,IFERROR(AVERAGE(D175:E204),""),"")</f>
        <v/>
      </c>
      <c r="N204" s="796">
        <f>IF(SUM(F204:H204)&gt;0,IFERROR(AVERAGE(F175:H204),""),"")</f>
        <v/>
      </c>
      <c r="O204" s="796">
        <f>IF(SUM(I204:J204)&gt;0,IFERROR(AVERAGE(I175:J204),""),"")</f>
        <v/>
      </c>
      <c r="P204" s="796">
        <f>IF(SUM(K204:L204)&gt;0,IFERROR(AVERAGE(K175:L204),""),"")</f>
        <v/>
      </c>
      <c r="Q204" s="797">
        <f>IFERROR(AVERAGE(D204:E204),"")</f>
        <v/>
      </c>
      <c r="R204" s="797">
        <f>IFERROR(AVERAGE(F204:H204),"")</f>
        <v/>
      </c>
      <c r="S204" s="797">
        <f>IFERROR(AVERAGE(I204:J204),"")</f>
        <v/>
      </c>
      <c r="T204" s="797">
        <f>IFERROR(AVERAGE(K204:L204),"")</f>
        <v/>
      </c>
      <c r="V204" s="257" t="n"/>
      <c r="W204" s="797">
        <f>AVERAGE(Q204:T204)</f>
        <v/>
      </c>
      <c r="X204" s="257" t="n"/>
    </row>
    <row r="205" ht="17.45" customHeight="1">
      <c r="A205" s="257">
        <f>IF(ISNUMBER(C205),MONTH(C205),"")</f>
        <v/>
      </c>
      <c r="B205" s="257">
        <f>IF(ISNUMBER(C205),YEAR(C205),"")</f>
        <v/>
      </c>
      <c r="C205" s="791">
        <f>C204+1</f>
        <v/>
      </c>
      <c r="D205" s="792" t="n"/>
      <c r="E205" s="793" t="n">
        <v>0.0523</v>
      </c>
      <c r="F205" s="792" t="n"/>
      <c r="G205" s="794" t="n">
        <v>0.0244</v>
      </c>
      <c r="H205" s="793" t="n"/>
      <c r="I205" s="792" t="n"/>
      <c r="J205" s="793" t="n">
        <v>0.0198</v>
      </c>
      <c r="K205" s="795" t="n"/>
      <c r="L205" s="793" t="n">
        <v>0.0561</v>
      </c>
      <c r="M205" s="796">
        <f>IF(SUM(D205:E205)&gt;0,IFERROR(AVERAGE(D176:E205),""),"")</f>
        <v/>
      </c>
      <c r="N205" s="796">
        <f>IF(SUM(F205:H205)&gt;0,IFERROR(AVERAGE(F176:H205),""),"")</f>
        <v/>
      </c>
      <c r="O205" s="796">
        <f>IF(SUM(I205:J205)&gt;0,IFERROR(AVERAGE(I176:J205),""),"")</f>
        <v/>
      </c>
      <c r="P205" s="796">
        <f>IF(SUM(K205:L205)&gt;0,IFERROR(AVERAGE(K176:L205),""),"")</f>
        <v/>
      </c>
      <c r="Q205" s="797">
        <f>IFERROR(AVERAGE(D205:E205),"")</f>
        <v/>
      </c>
      <c r="R205" s="797">
        <f>IFERROR(AVERAGE(F205:H205),"")</f>
        <v/>
      </c>
      <c r="S205" s="797">
        <f>IFERROR(AVERAGE(I205:J205),"")</f>
        <v/>
      </c>
      <c r="T205" s="797">
        <f>IFERROR(AVERAGE(K205:L205),"")</f>
        <v/>
      </c>
      <c r="V205" s="257" t="n"/>
      <c r="W205" s="797">
        <f>AVERAGE(Q205:T205)</f>
        <v/>
      </c>
      <c r="X205" s="797">
        <f>AVERAGE(Q201:T205)</f>
        <v/>
      </c>
    </row>
    <row r="206" ht="17.45" customHeight="1">
      <c r="A206" s="257">
        <f>IF(ISNUMBER(C206),MONTH(C206),"")</f>
        <v/>
      </c>
      <c r="B206" s="257">
        <f>IF(ISNUMBER(C206),YEAR(C206),"")</f>
        <v/>
      </c>
      <c r="C206" s="808">
        <f>C205+1</f>
        <v/>
      </c>
      <c r="D206" s="809" t="n">
        <v>0.0204</v>
      </c>
      <c r="E206" s="810" t="n"/>
      <c r="F206" s="809" t="n">
        <v>0.0206</v>
      </c>
      <c r="G206" s="811" t="n"/>
      <c r="H206" s="810" t="n">
        <v>0.0208</v>
      </c>
      <c r="I206" s="809" t="n">
        <v>0.0122</v>
      </c>
      <c r="J206" s="810" t="n"/>
      <c r="K206" s="812" t="n">
        <v>0.0239</v>
      </c>
      <c r="L206" s="810" t="n"/>
      <c r="M206" s="796">
        <f>IF(SUM(D206:E206)&gt;0,IFERROR(AVERAGE(D177:E206),""),"")</f>
        <v/>
      </c>
      <c r="N206" s="796">
        <f>IF(SUM(F206:H206)&gt;0,IFERROR(AVERAGE(F177:H206),""),"")</f>
        <v/>
      </c>
      <c r="O206" s="796">
        <f>IF(SUM(I206:J206)&gt;0,IFERROR(AVERAGE(I177:J206),""),"")</f>
        <v/>
      </c>
      <c r="P206" s="796">
        <f>IF(SUM(K206:L206)&gt;0,IFERROR(AVERAGE(K177:L206),""),"")</f>
        <v/>
      </c>
      <c r="Q206" s="813">
        <f>IFERROR(AVERAGE(D206:E206),"")</f>
        <v/>
      </c>
      <c r="R206" s="813">
        <f>IFERROR(AVERAGE(F206:H206),"")</f>
        <v/>
      </c>
      <c r="S206" s="813">
        <f>IFERROR(AVERAGE(I206:J206),"")</f>
        <v/>
      </c>
      <c r="T206" s="813">
        <f>IFERROR(AVERAGE(K206:L206),"")</f>
        <v/>
      </c>
      <c r="U206" s="326" t="n"/>
      <c r="V206" s="813">
        <f>AVERAGE(Q206:T206)</f>
        <v/>
      </c>
      <c r="W206" s="445" t="n"/>
      <c r="X206" s="257" t="n"/>
    </row>
    <row r="207" ht="17.45" customHeight="1">
      <c r="A207" s="257">
        <f>IF(ISNUMBER(C207),MONTH(C207),"")</f>
        <v/>
      </c>
      <c r="B207" s="257">
        <f>IF(ISNUMBER(C207),YEAR(C207),"")</f>
        <v/>
      </c>
      <c r="C207" s="808">
        <f>C206+1</f>
        <v/>
      </c>
      <c r="D207" s="809" t="n"/>
      <c r="E207" s="810" t="n">
        <v>0.0218</v>
      </c>
      <c r="F207" s="809" t="n"/>
      <c r="G207" s="811" t="n">
        <v>0.0187</v>
      </c>
      <c r="H207" s="810" t="n"/>
      <c r="I207" s="809" t="n"/>
      <c r="J207" s="810" t="n">
        <v>0.0132</v>
      </c>
      <c r="K207" s="812" t="n"/>
      <c r="L207" s="810" t="n">
        <v>0.0305</v>
      </c>
      <c r="M207" s="796">
        <f>IF(SUM(D207:E207)&gt;0,IFERROR(AVERAGE(D178:E207),""),"")</f>
        <v/>
      </c>
      <c r="N207" s="796">
        <f>IF(SUM(F207:H207)&gt;0,IFERROR(AVERAGE(F178:H207),""),"")</f>
        <v/>
      </c>
      <c r="O207" s="796">
        <f>IF(SUM(I207:J207)&gt;0,IFERROR(AVERAGE(I178:J207),""),"")</f>
        <v/>
      </c>
      <c r="P207" s="796">
        <f>IF(SUM(K207:L207)&gt;0,IFERROR(AVERAGE(K178:L207),""),"")</f>
        <v/>
      </c>
      <c r="Q207" s="813">
        <f>IFERROR(AVERAGE(D207:E207),"")</f>
        <v/>
      </c>
      <c r="R207" s="813">
        <f>IFERROR(AVERAGE(F207:H207),"")</f>
        <v/>
      </c>
      <c r="S207" s="813">
        <f>IFERROR(AVERAGE(I207:J207),"")</f>
        <v/>
      </c>
      <c r="T207" s="813">
        <f>IFERROR(AVERAGE(K207:L207),"")</f>
        <v/>
      </c>
      <c r="U207" s="326" t="n"/>
      <c r="V207" s="813">
        <f>AVERAGE(Q207:T207)</f>
        <v/>
      </c>
      <c r="W207" s="445" t="n"/>
      <c r="X207" s="797">
        <f>AVERAGE(Q206:T207)</f>
        <v/>
      </c>
    </row>
    <row r="208" ht="17.45" customHeight="1">
      <c r="A208" s="257">
        <f>IF(ISNUMBER(C208),MONTH(C208),"")</f>
        <v/>
      </c>
      <c r="B208" s="257">
        <f>IF(ISNUMBER(C208),YEAR(C208),"")</f>
        <v/>
      </c>
      <c r="C208" s="791">
        <f>C207+1</f>
        <v/>
      </c>
      <c r="D208" s="792" t="n">
        <v>0.0544</v>
      </c>
      <c r="E208" s="793" t="n"/>
      <c r="F208" s="792" t="n">
        <v>0.0388</v>
      </c>
      <c r="G208" s="794" t="n"/>
      <c r="H208" s="793" t="n"/>
      <c r="I208" s="792" t="n">
        <v>0.0467</v>
      </c>
      <c r="J208" s="793" t="n"/>
      <c r="K208" s="795" t="n">
        <v>0.0348</v>
      </c>
      <c r="L208" s="793" t="n"/>
      <c r="M208" s="796">
        <f>IF(SUM(D208:E208)&gt;0,IFERROR(AVERAGE(D179:E208),""),"")</f>
        <v/>
      </c>
      <c r="N208" s="796">
        <f>IF(SUM(F208:H208)&gt;0,IFERROR(AVERAGE(F179:H208),""),"")</f>
        <v/>
      </c>
      <c r="O208" s="796">
        <f>IF(SUM(I208:J208)&gt;0,IFERROR(AVERAGE(I179:J208),""),"")</f>
        <v/>
      </c>
      <c r="P208" s="796">
        <f>IF(SUM(K208:L208)&gt;0,IFERROR(AVERAGE(K179:L208),""),"")</f>
        <v/>
      </c>
      <c r="Q208" s="797">
        <f>IFERROR(AVERAGE(D208:E208),"")</f>
        <v/>
      </c>
      <c r="R208" s="797">
        <f>IFERROR(AVERAGE(F208:H208),"")</f>
        <v/>
      </c>
      <c r="S208" s="797">
        <f>IFERROR(AVERAGE(I208:J208),"")</f>
        <v/>
      </c>
      <c r="T208" s="797">
        <f>IFERROR(AVERAGE(K208:L208),"")</f>
        <v/>
      </c>
      <c r="V208" s="257" t="n"/>
      <c r="W208" s="797">
        <f>AVERAGE(Q208:T208)</f>
        <v/>
      </c>
      <c r="X208" s="257" t="n"/>
    </row>
    <row r="209" ht="17.45" customHeight="1">
      <c r="A209" s="257">
        <f>IF(ISNUMBER(C209),MONTH(C209),"")</f>
        <v/>
      </c>
      <c r="B209" s="257">
        <f>IF(ISNUMBER(C209),YEAR(C209),"")</f>
        <v/>
      </c>
      <c r="C209" s="791">
        <f>C208+1</f>
        <v/>
      </c>
      <c r="D209" s="792" t="n"/>
      <c r="E209" s="793" t="n">
        <v>0.0516</v>
      </c>
      <c r="F209" s="792" t="n"/>
      <c r="G209" s="794" t="n">
        <v>0.039</v>
      </c>
      <c r="H209" s="793" t="n"/>
      <c r="I209" s="792" t="n"/>
      <c r="J209" s="793" t="n">
        <v>0.0305</v>
      </c>
      <c r="K209" s="795" t="n"/>
      <c r="L209" s="793" t="n">
        <v>0.0408</v>
      </c>
      <c r="M209" s="796">
        <f>IF(SUM(D209:E209)&gt;0,IFERROR(AVERAGE(D180:E209),""),"")</f>
        <v/>
      </c>
      <c r="N209" s="796">
        <f>IF(SUM(F209:H209)&gt;0,IFERROR(AVERAGE(F180:H209),""),"")</f>
        <v/>
      </c>
      <c r="O209" s="796">
        <f>IF(SUM(I209:J209)&gt;0,IFERROR(AVERAGE(I180:J209),""),"")</f>
        <v/>
      </c>
      <c r="P209" s="796">
        <f>IF(SUM(K209:L209)&gt;0,IFERROR(AVERAGE(K180:L209),""),"")</f>
        <v/>
      </c>
      <c r="Q209" s="797">
        <f>IFERROR(AVERAGE(D209:E209),"")</f>
        <v/>
      </c>
      <c r="R209" s="797">
        <f>IFERROR(AVERAGE(F209:H209),"")</f>
        <v/>
      </c>
      <c r="S209" s="797">
        <f>IFERROR(AVERAGE(I209:J209),"")</f>
        <v/>
      </c>
      <c r="T209" s="797">
        <f>IFERROR(AVERAGE(K209:L209),"")</f>
        <v/>
      </c>
      <c r="V209" s="257" t="n"/>
      <c r="W209" s="797">
        <f>AVERAGE(Q209:T209)</f>
        <v/>
      </c>
      <c r="X209" s="257" t="n"/>
    </row>
    <row r="210" ht="17.45" customHeight="1">
      <c r="A210" s="257">
        <f>IF(ISNUMBER(C210),MONTH(C210),"")</f>
        <v/>
      </c>
      <c r="B210" s="257">
        <f>IF(ISNUMBER(C210),YEAR(C210),"")</f>
        <v/>
      </c>
      <c r="C210" s="791">
        <f>C209+1</f>
        <v/>
      </c>
      <c r="D210" s="792" t="n">
        <v>0.0416</v>
      </c>
      <c r="E210" s="793" t="n"/>
      <c r="F210" s="792" t="n"/>
      <c r="G210" s="794" t="n"/>
      <c r="H210" s="793" t="n">
        <v>0.0305</v>
      </c>
      <c r="I210" s="792" t="n">
        <v>0.0265</v>
      </c>
      <c r="J210" s="793" t="n"/>
      <c r="K210" s="795" t="n">
        <v>0.0318</v>
      </c>
      <c r="L210" s="793" t="n"/>
      <c r="M210" s="796">
        <f>IF(SUM(D210:E210)&gt;0,IFERROR(AVERAGE(D181:E210),""),"")</f>
        <v/>
      </c>
      <c r="N210" s="796">
        <f>IF(SUM(F210:H210)&gt;0,IFERROR(AVERAGE(F181:H210),""),"")</f>
        <v/>
      </c>
      <c r="O210" s="796">
        <f>IF(SUM(I210:J210)&gt;0,IFERROR(AVERAGE(I181:J210),""),"")</f>
        <v/>
      </c>
      <c r="P210" s="796">
        <f>IF(SUM(K210:L210)&gt;0,IFERROR(AVERAGE(K181:L210),""),"")</f>
        <v/>
      </c>
      <c r="Q210" s="797">
        <f>IFERROR(AVERAGE(D210:E210),"")</f>
        <v/>
      </c>
      <c r="R210" s="797">
        <f>IFERROR(AVERAGE(F210:H210),"")</f>
        <v/>
      </c>
      <c r="S210" s="797">
        <f>IFERROR(AVERAGE(I210:J210),"")</f>
        <v/>
      </c>
      <c r="T210" s="797">
        <f>IFERROR(AVERAGE(K210:L210),"")</f>
        <v/>
      </c>
      <c r="V210" s="257" t="n"/>
      <c r="W210" s="797">
        <f>AVERAGE(Q210:T210)</f>
        <v/>
      </c>
      <c r="X210" s="257" t="n"/>
    </row>
    <row r="211" ht="17.45" customHeight="1">
      <c r="A211" s="257">
        <f>IF(ISNUMBER(C211),MONTH(C211),"")</f>
        <v/>
      </c>
      <c r="B211" s="257">
        <f>IF(ISNUMBER(C211),YEAR(C211),"")</f>
        <v/>
      </c>
      <c r="C211" s="791">
        <f>C210+1</f>
        <v/>
      </c>
      <c r="D211" s="792" t="n"/>
      <c r="E211" s="793" t="n">
        <v>0.0381</v>
      </c>
      <c r="F211" s="792" t="n"/>
      <c r="G211" s="794" t="n">
        <v>0.0218</v>
      </c>
      <c r="H211" s="793" t="n"/>
      <c r="I211" s="792" t="n"/>
      <c r="J211" s="793" t="n">
        <v>0.0209</v>
      </c>
      <c r="K211" s="795" t="n"/>
      <c r="L211" s="793" t="n">
        <v>0.0392</v>
      </c>
      <c r="M211" s="796">
        <f>IF(SUM(D211:E211)&gt;0,IFERROR(AVERAGE(D182:E211),""),"")</f>
        <v/>
      </c>
      <c r="N211" s="796">
        <f>IF(SUM(F211:H211)&gt;0,IFERROR(AVERAGE(F182:H211),""),"")</f>
        <v/>
      </c>
      <c r="O211" s="796">
        <f>IF(SUM(I211:J211)&gt;0,IFERROR(AVERAGE(I182:J211),""),"")</f>
        <v/>
      </c>
      <c r="P211" s="796">
        <f>IF(SUM(K211:L211)&gt;0,IFERROR(AVERAGE(K182:L211),""),"")</f>
        <v/>
      </c>
      <c r="Q211" s="797">
        <f>IFERROR(AVERAGE(D211:E211),"")</f>
        <v/>
      </c>
      <c r="R211" s="797">
        <f>IFERROR(AVERAGE(F211:H211),"")</f>
        <v/>
      </c>
      <c r="S211" s="797">
        <f>IFERROR(AVERAGE(I211:J211),"")</f>
        <v/>
      </c>
      <c r="T211" s="797">
        <f>IFERROR(AVERAGE(K211:L211),"")</f>
        <v/>
      </c>
      <c r="V211" s="257" t="n"/>
      <c r="W211" s="797">
        <f>AVERAGE(Q211:T211)</f>
        <v/>
      </c>
      <c r="X211" s="257" t="n"/>
    </row>
    <row r="212" ht="17.45" customHeight="1">
      <c r="A212" s="257">
        <f>IF(ISNUMBER(C212),MONTH(C212),"")</f>
        <v/>
      </c>
      <c r="B212" s="257">
        <f>IF(ISNUMBER(C212),YEAR(C212),"")</f>
        <v/>
      </c>
      <c r="C212" s="802">
        <f>C211+1</f>
        <v/>
      </c>
      <c r="D212" s="803" t="n">
        <v>0.0291</v>
      </c>
      <c r="E212" s="804" t="n"/>
      <c r="F212" s="803" t="n">
        <v>0.0434</v>
      </c>
      <c r="G212" s="805" t="n"/>
      <c r="H212" s="804" t="n">
        <v>0.0413</v>
      </c>
      <c r="I212" s="803" t="n">
        <v>0.0237</v>
      </c>
      <c r="J212" s="804" t="n"/>
      <c r="K212" s="806" t="n">
        <v>0.0238</v>
      </c>
      <c r="L212" s="804" t="n"/>
      <c r="M212" s="796">
        <f>IF(SUM(D212:E212)&gt;0,IFERROR(AVERAGE(D183:E212),""),"")</f>
        <v/>
      </c>
      <c r="N212" s="796">
        <f>IF(SUM(F212:H212)&gt;0,IFERROR(AVERAGE(F183:H212),""),"")</f>
        <v/>
      </c>
      <c r="O212" s="796">
        <f>IF(SUM(I212:J212)&gt;0,IFERROR(AVERAGE(I183:J212),""),"")</f>
        <v/>
      </c>
      <c r="P212" s="796">
        <f>IF(SUM(K212:L212)&gt;0,IFERROR(AVERAGE(K183:L212),""),"")</f>
        <v/>
      </c>
      <c r="Q212" s="797">
        <f>IFERROR(AVERAGE(D212:E212),"")</f>
        <v/>
      </c>
      <c r="R212" s="797">
        <f>IFERROR(AVERAGE(F212:H212),"")</f>
        <v/>
      </c>
      <c r="S212" s="797">
        <f>IFERROR(AVERAGE(I212:J212),"")</f>
        <v/>
      </c>
      <c r="T212" s="797">
        <f>IFERROR(AVERAGE(K212:L212),"")</f>
        <v/>
      </c>
      <c r="V212" s="257" t="n"/>
      <c r="W212" s="797">
        <f>AVERAGE(Q212:T212)</f>
        <v/>
      </c>
      <c r="X212" s="797">
        <f>AVERAGE(Q208:T212)</f>
        <v/>
      </c>
    </row>
    <row r="213" ht="17.45" customHeight="1">
      <c r="A213" s="257">
        <f>IF(ISNUMBER(C213),MONTH(C213),"")</f>
        <v/>
      </c>
      <c r="B213" s="257">
        <f>IF(ISNUMBER(C213),YEAR(C213),"")</f>
        <v/>
      </c>
      <c r="C213" s="808">
        <f>C212+1</f>
        <v/>
      </c>
      <c r="D213" s="809" t="n"/>
      <c r="E213" s="810" t="n">
        <v>0.0133</v>
      </c>
      <c r="F213" s="809" t="n"/>
      <c r="G213" s="811" t="n">
        <v>0.0132</v>
      </c>
      <c r="H213" s="810" t="n"/>
      <c r="I213" s="809" t="n"/>
      <c r="J213" s="810" t="n">
        <v>0.0146</v>
      </c>
      <c r="K213" s="812" t="n"/>
      <c r="L213" s="810" t="n">
        <v>0.0231</v>
      </c>
      <c r="M213" s="796">
        <f>IF(SUM(D213:E213)&gt;0,IFERROR(AVERAGE(D184:E213),""),"")</f>
        <v/>
      </c>
      <c r="N213" s="796">
        <f>IF(SUM(F213:H213)&gt;0,IFERROR(AVERAGE(F184:H213),""),"")</f>
        <v/>
      </c>
      <c r="O213" s="796">
        <f>IF(SUM(I213:J213)&gt;0,IFERROR(AVERAGE(I184:J213),""),"")</f>
        <v/>
      </c>
      <c r="P213" s="796">
        <f>IF(SUM(K213:L213)&gt;0,IFERROR(AVERAGE(K184:L213),""),"")</f>
        <v/>
      </c>
      <c r="Q213" s="813">
        <f>IFERROR(AVERAGE(D213:E213),"")</f>
        <v/>
      </c>
      <c r="R213" s="813">
        <f>IFERROR(AVERAGE(F213:H213),"")</f>
        <v/>
      </c>
      <c r="S213" s="813">
        <f>IFERROR(AVERAGE(I213:J213),"")</f>
        <v/>
      </c>
      <c r="T213" s="813">
        <f>IFERROR(AVERAGE(K213:L213),"")</f>
        <v/>
      </c>
      <c r="U213" s="326" t="n"/>
      <c r="V213" s="813">
        <f>AVERAGE(Q213:T213)</f>
        <v/>
      </c>
      <c r="W213" s="445" t="n"/>
      <c r="X213" s="257" t="n"/>
    </row>
    <row r="214" ht="17.45" customHeight="1">
      <c r="A214" s="257">
        <f>IF(ISNUMBER(C214),MONTH(C214),"")</f>
        <v/>
      </c>
      <c r="B214" s="257">
        <f>IF(ISNUMBER(C214),YEAR(C214),"")</f>
        <v/>
      </c>
      <c r="C214" s="808">
        <f>C213+1</f>
        <v/>
      </c>
      <c r="D214" s="809" t="n">
        <v>0.0147</v>
      </c>
      <c r="E214" s="810" t="n"/>
      <c r="F214" s="809" t="n">
        <v>0.0127</v>
      </c>
      <c r="G214" s="811" t="n"/>
      <c r="H214" s="810" t="n"/>
      <c r="I214" s="809" t="n">
        <v>0.0094</v>
      </c>
      <c r="J214" s="810" t="n"/>
      <c r="K214" s="812" t="n">
        <v>0.0169</v>
      </c>
      <c r="L214" s="810" t="n"/>
      <c r="M214" s="796">
        <f>IF(SUM(D214:E214)&gt;0,IFERROR(AVERAGE(D185:E214),""),"")</f>
        <v/>
      </c>
      <c r="N214" s="796">
        <f>IF(SUM(F214:H214)&gt;0,IFERROR(AVERAGE(F185:H214),""),"")</f>
        <v/>
      </c>
      <c r="O214" s="796">
        <f>IF(SUM(I214:J214)&gt;0,IFERROR(AVERAGE(I185:J214),""),"")</f>
        <v/>
      </c>
      <c r="P214" s="796">
        <f>IF(SUM(K214:L214)&gt;0,IFERROR(AVERAGE(K185:L214),""),"")</f>
        <v/>
      </c>
      <c r="Q214" s="813">
        <f>IFERROR(AVERAGE(D214:E214),"")</f>
        <v/>
      </c>
      <c r="R214" s="813">
        <f>IFERROR(AVERAGE(F214:H214),"")</f>
        <v/>
      </c>
      <c r="S214" s="813">
        <f>IFERROR(AVERAGE(I214:J214),"")</f>
        <v/>
      </c>
      <c r="T214" s="813">
        <f>IFERROR(AVERAGE(K214:L214),"")</f>
        <v/>
      </c>
      <c r="U214" s="326" t="n"/>
      <c r="V214" s="813">
        <f>AVERAGE(Q214:T214)</f>
        <v/>
      </c>
      <c r="W214" s="445" t="n"/>
      <c r="X214" s="797">
        <f>AVERAGE(Q213:T214)</f>
        <v/>
      </c>
    </row>
    <row r="215" ht="17.45" customHeight="1">
      <c r="A215" s="257">
        <f>IF(ISNUMBER(C215),MONTH(C215),"")</f>
        <v/>
      </c>
      <c r="B215" s="257">
        <f>IF(ISNUMBER(C215),YEAR(C215),"")</f>
        <v/>
      </c>
      <c r="C215" s="791">
        <f>C214+1</f>
        <v/>
      </c>
      <c r="D215" s="792" t="n"/>
      <c r="E215" s="793" t="n">
        <v>0.0345</v>
      </c>
      <c r="F215" s="792" t="n"/>
      <c r="G215" s="794" t="n">
        <v>0.0728</v>
      </c>
      <c r="H215" s="793" t="n"/>
      <c r="I215" s="792" t="n"/>
      <c r="J215" s="793" t="n">
        <v>0.0315</v>
      </c>
      <c r="K215" s="795" t="n"/>
      <c r="L215" s="793" t="n">
        <v>0.0349</v>
      </c>
      <c r="M215" s="796">
        <f>IF(SUM(D215:E215)&gt;0,IFERROR(AVERAGE(D186:E215),""),"")</f>
        <v/>
      </c>
      <c r="N215" s="796">
        <f>IF(SUM(F215:H215)&gt;0,IFERROR(AVERAGE(F186:H215),""),"")</f>
        <v/>
      </c>
      <c r="O215" s="796">
        <f>IF(SUM(I215:J215)&gt;0,IFERROR(AVERAGE(I186:J215),""),"")</f>
        <v/>
      </c>
      <c r="P215" s="796">
        <f>IF(SUM(K215:L215)&gt;0,IFERROR(AVERAGE(K186:L215),""),"")</f>
        <v/>
      </c>
      <c r="Q215" s="797">
        <f>IFERROR(AVERAGE(D215:E215),"")</f>
        <v/>
      </c>
      <c r="R215" s="797">
        <f>IFERROR(AVERAGE(F215:H215),"")</f>
        <v/>
      </c>
      <c r="S215" s="797">
        <f>IFERROR(AVERAGE(I215:J215),"")</f>
        <v/>
      </c>
      <c r="T215" s="797">
        <f>IFERROR(AVERAGE(K215:L215),"")</f>
        <v/>
      </c>
      <c r="V215" s="257" t="n"/>
      <c r="W215" s="797">
        <f>AVERAGE(Q215:T215)</f>
        <v/>
      </c>
      <c r="X215" s="257" t="n"/>
    </row>
    <row r="216" ht="17.45" customHeight="1">
      <c r="A216" s="257">
        <f>IF(ISNUMBER(C216),MONTH(C216),"")</f>
        <v/>
      </c>
      <c r="B216" s="257">
        <f>IF(ISNUMBER(C216),YEAR(C216),"")</f>
        <v/>
      </c>
      <c r="C216" s="791">
        <f>C215+1</f>
        <v/>
      </c>
      <c r="D216" s="792" t="n">
        <v>0.0494</v>
      </c>
      <c r="E216" s="793" t="n"/>
      <c r="F216" s="792" t="n"/>
      <c r="G216" s="794" t="n"/>
      <c r="H216" s="793" t="n">
        <v>0.0629</v>
      </c>
      <c r="I216" s="792" t="n">
        <v>0.0332</v>
      </c>
      <c r="J216" s="793" t="n"/>
      <c r="K216" s="795" t="n">
        <v>0.0296</v>
      </c>
      <c r="L216" s="793" t="n"/>
      <c r="M216" s="796">
        <f>IF(SUM(D216:E216)&gt;0,IFERROR(AVERAGE(D187:E216),""),"")</f>
        <v/>
      </c>
      <c r="N216" s="796">
        <f>IF(SUM(F216:H216)&gt;0,IFERROR(AVERAGE(F187:H216),""),"")</f>
        <v/>
      </c>
      <c r="O216" s="796">
        <f>IF(SUM(I216:J216)&gt;0,IFERROR(AVERAGE(I187:J216),""),"")</f>
        <v/>
      </c>
      <c r="P216" s="796">
        <f>IF(SUM(K216:L216)&gt;0,IFERROR(AVERAGE(K187:L216),""),"")</f>
        <v/>
      </c>
      <c r="Q216" s="797">
        <f>IFERROR(AVERAGE(D216:E216),"")</f>
        <v/>
      </c>
      <c r="R216" s="797">
        <f>IFERROR(AVERAGE(F216:H216),"")</f>
        <v/>
      </c>
      <c r="S216" s="797">
        <f>IFERROR(AVERAGE(I216:J216),"")</f>
        <v/>
      </c>
      <c r="T216" s="797">
        <f>IFERROR(AVERAGE(K216:L216),"")</f>
        <v/>
      </c>
      <c r="V216" s="257" t="n"/>
      <c r="W216" s="797">
        <f>AVERAGE(Q216:T216)</f>
        <v/>
      </c>
      <c r="X216" s="257" t="n"/>
    </row>
    <row r="217" ht="17.45" customHeight="1">
      <c r="A217" s="257">
        <f>IF(ISNUMBER(C217),MONTH(C217),"")</f>
        <v/>
      </c>
      <c r="B217" s="257">
        <f>IF(ISNUMBER(C217),YEAR(C217),"")</f>
        <v/>
      </c>
      <c r="C217" s="791">
        <f>C216+1</f>
        <v/>
      </c>
      <c r="D217" s="792" t="n"/>
      <c r="E217" s="793" t="n">
        <v>0.0343</v>
      </c>
      <c r="F217" s="792" t="n"/>
      <c r="G217" s="794" t="n">
        <v>0.0407</v>
      </c>
      <c r="H217" s="793" t="n"/>
      <c r="I217" s="792" t="n"/>
      <c r="J217" s="793" t="n">
        <v>0.021</v>
      </c>
      <c r="K217" s="795" t="n"/>
      <c r="L217" s="793" t="n">
        <v>0.0513</v>
      </c>
      <c r="M217" s="796">
        <f>IF(SUM(D217:E217)&gt;0,IFERROR(AVERAGE(D188:E217),""),"")</f>
        <v/>
      </c>
      <c r="N217" s="796">
        <f>IF(SUM(F217:H217)&gt;0,IFERROR(AVERAGE(F188:H217),""),"")</f>
        <v/>
      </c>
      <c r="O217" s="796">
        <f>IF(SUM(I217:J217)&gt;0,IFERROR(AVERAGE(I188:J217),""),"")</f>
        <v/>
      </c>
      <c r="P217" s="796">
        <f>IF(SUM(K217:L217)&gt;0,IFERROR(AVERAGE(K188:L217),""),"")</f>
        <v/>
      </c>
      <c r="Q217" s="797">
        <f>IFERROR(AVERAGE(D217:E217),"")</f>
        <v/>
      </c>
      <c r="R217" s="797">
        <f>IFERROR(AVERAGE(F217:H217),"")</f>
        <v/>
      </c>
      <c r="S217" s="797">
        <f>IFERROR(AVERAGE(I217:J217),"")</f>
        <v/>
      </c>
      <c r="T217" s="797">
        <f>IFERROR(AVERAGE(K217:L217),"")</f>
        <v/>
      </c>
      <c r="V217" s="257" t="n"/>
      <c r="W217" s="797">
        <f>AVERAGE(Q217:T217)</f>
        <v/>
      </c>
      <c r="X217" s="257" t="n"/>
    </row>
    <row r="218" ht="17.45" customHeight="1">
      <c r="A218" s="257">
        <f>IF(ISNUMBER(C218),MONTH(C218),"")</f>
        <v/>
      </c>
      <c r="B218" s="257">
        <f>IF(ISNUMBER(C218),YEAR(C218),"")</f>
        <v/>
      </c>
      <c r="C218" s="802">
        <f>C217+1</f>
        <v/>
      </c>
      <c r="D218" s="803" t="n">
        <v>0.0354</v>
      </c>
      <c r="E218" s="804" t="n"/>
      <c r="F218" s="803" t="n">
        <v>0.0403</v>
      </c>
      <c r="G218" s="805" t="n"/>
      <c r="H218" s="804" t="n">
        <v>0.0393</v>
      </c>
      <c r="I218" s="803" t="n">
        <v>0.0205</v>
      </c>
      <c r="J218" s="804" t="n"/>
      <c r="K218" s="806" t="n">
        <v>0.0252</v>
      </c>
      <c r="L218" s="804" t="n"/>
      <c r="M218" s="796">
        <f>IF(SUM(D218:E218)&gt;0,IFERROR(AVERAGE(D189:E218),""),"")</f>
        <v/>
      </c>
      <c r="N218" s="796">
        <f>IF(SUM(F218:H218)&gt;0,IFERROR(AVERAGE(F189:H218),""),"")</f>
        <v/>
      </c>
      <c r="O218" s="796">
        <f>IF(SUM(I218:J218)&gt;0,IFERROR(AVERAGE(I189:J218),""),"")</f>
        <v/>
      </c>
      <c r="P218" s="796">
        <f>IF(SUM(K218:L218)&gt;0,IFERROR(AVERAGE(K189:L218),""),"")</f>
        <v/>
      </c>
      <c r="Q218" s="797">
        <f>IFERROR(AVERAGE(D218:E218),"")</f>
        <v/>
      </c>
      <c r="R218" s="797">
        <f>IFERROR(AVERAGE(F218:H218),"")</f>
        <v/>
      </c>
      <c r="S218" s="797">
        <f>IFERROR(AVERAGE(I218:J218),"")</f>
        <v/>
      </c>
      <c r="T218" s="797">
        <f>IFERROR(AVERAGE(K218:L218),"")</f>
        <v/>
      </c>
      <c r="V218" s="257" t="n"/>
      <c r="W218" s="797">
        <f>AVERAGE(Q218:T218)</f>
        <v/>
      </c>
      <c r="X218" s="257" t="n"/>
    </row>
    <row r="219" ht="17.45" customHeight="1">
      <c r="A219" s="257">
        <f>IF(ISNUMBER(C219),MONTH(C219),"")</f>
        <v/>
      </c>
      <c r="B219" s="257">
        <f>IF(ISNUMBER(C219),YEAR(C219),"")</f>
        <v/>
      </c>
      <c r="C219" s="791">
        <f>C218+1</f>
        <v/>
      </c>
      <c r="D219" s="792" t="n"/>
      <c r="E219" s="793" t="n">
        <v>0.0409</v>
      </c>
      <c r="F219" s="792" t="n"/>
      <c r="G219" s="794" t="n">
        <v>0.0297</v>
      </c>
      <c r="H219" s="793" t="n"/>
      <c r="I219" s="792" t="n"/>
      <c r="J219" s="793" t="n">
        <v>0.0264</v>
      </c>
      <c r="K219" s="795" t="n"/>
      <c r="L219" s="793" t="n">
        <v>0.0335</v>
      </c>
      <c r="M219" s="796">
        <f>IF(SUM(D219:E219)&gt;0,IFERROR(AVERAGE(D190:E219),""),"")</f>
        <v/>
      </c>
      <c r="N219" s="796">
        <f>IF(SUM(F219:H219)&gt;0,IFERROR(AVERAGE(F190:H219),""),"")</f>
        <v/>
      </c>
      <c r="O219" s="796">
        <f>IF(SUM(I219:J219)&gt;0,IFERROR(AVERAGE(I190:J219),""),"")</f>
        <v/>
      </c>
      <c r="P219" s="796">
        <f>IF(SUM(K219:L219)&gt;0,IFERROR(AVERAGE(K190:L219),""),"")</f>
        <v/>
      </c>
      <c r="Q219" s="797">
        <f>IFERROR(AVERAGE(D219:E219),"")</f>
        <v/>
      </c>
      <c r="R219" s="797">
        <f>IFERROR(AVERAGE(F219:H219),"")</f>
        <v/>
      </c>
      <c r="S219" s="797">
        <f>IFERROR(AVERAGE(I219:J219),"")</f>
        <v/>
      </c>
      <c r="T219" s="797">
        <f>IFERROR(AVERAGE(K219:L219),"")</f>
        <v/>
      </c>
      <c r="V219" s="257" t="n"/>
      <c r="W219" s="797">
        <f>AVERAGE(Q219:T219)</f>
        <v/>
      </c>
      <c r="X219" s="797">
        <f>AVERAGE(Q215:T219)</f>
        <v/>
      </c>
    </row>
    <row r="220" ht="17.45" customHeight="1">
      <c r="A220" s="257">
        <f>IF(ISNUMBER(C220),MONTH(C220),"")</f>
        <v/>
      </c>
      <c r="B220" s="257">
        <f>IF(ISNUMBER(C220),YEAR(C220),"")</f>
        <v/>
      </c>
      <c r="C220" s="808">
        <f>C219+1</f>
        <v/>
      </c>
      <c r="D220" s="809" t="n">
        <v>0.0195</v>
      </c>
      <c r="E220" s="810" t="n"/>
      <c r="F220" s="809" t="n">
        <v>0.0141</v>
      </c>
      <c r="G220" s="811" t="n"/>
      <c r="H220" s="810" t="n"/>
      <c r="I220" s="809" t="n">
        <v>0.0117</v>
      </c>
      <c r="J220" s="810" t="n"/>
      <c r="K220" s="812" t="n">
        <v>0.0215</v>
      </c>
      <c r="L220" s="810" t="n"/>
      <c r="M220" s="796">
        <f>IF(SUM(D220:E220)&gt;0,IFERROR(AVERAGE(D191:E220),""),"")</f>
        <v/>
      </c>
      <c r="N220" s="796">
        <f>IF(SUM(F220:H220)&gt;0,IFERROR(AVERAGE(F191:H220),""),"")</f>
        <v/>
      </c>
      <c r="O220" s="796">
        <f>IF(SUM(I220:J220)&gt;0,IFERROR(AVERAGE(I191:J220),""),"")</f>
        <v/>
      </c>
      <c r="P220" s="796">
        <f>IF(SUM(K220:L220)&gt;0,IFERROR(AVERAGE(K191:L220),""),"")</f>
        <v/>
      </c>
      <c r="Q220" s="813">
        <f>IFERROR(AVERAGE(D220:E220),"")</f>
        <v/>
      </c>
      <c r="R220" s="813">
        <f>IFERROR(AVERAGE(F220:H220),"")</f>
        <v/>
      </c>
      <c r="S220" s="813">
        <f>IFERROR(AVERAGE(I220:J220),"")</f>
        <v/>
      </c>
      <c r="T220" s="813">
        <f>IFERROR(AVERAGE(K220:L220),"")</f>
        <v/>
      </c>
      <c r="U220" s="326" t="n"/>
      <c r="V220" s="813">
        <f>AVERAGE(Q220:T220)</f>
        <v/>
      </c>
      <c r="W220" s="445" t="n"/>
      <c r="X220" s="257" t="n"/>
    </row>
    <row r="221" ht="17.45" customHeight="1">
      <c r="A221" s="257">
        <f>IF(ISNUMBER(C221),MONTH(C221),"")</f>
        <v/>
      </c>
      <c r="B221" s="257">
        <f>IF(ISNUMBER(C221),YEAR(C221),"")</f>
        <v/>
      </c>
      <c r="C221" s="808">
        <f>C220+1</f>
        <v/>
      </c>
      <c r="D221" s="809" t="n"/>
      <c r="E221" s="810" t="n">
        <v>0.0113</v>
      </c>
      <c r="F221" s="809" t="n"/>
      <c r="G221" s="811" t="n">
        <v>0.0179</v>
      </c>
      <c r="H221" s="810" t="n"/>
      <c r="I221" s="809" t="n"/>
      <c r="J221" s="810" t="n">
        <v>0.0294</v>
      </c>
      <c r="K221" s="812" t="n"/>
      <c r="L221" s="810" t="n">
        <v>0.008800000000000001</v>
      </c>
      <c r="M221" s="796">
        <f>IF(SUM(D221:E221)&gt;0,IFERROR(AVERAGE(D192:E221),""),"")</f>
        <v/>
      </c>
      <c r="N221" s="796">
        <f>IF(SUM(F221:H221)&gt;0,IFERROR(AVERAGE(F192:H221),""),"")</f>
        <v/>
      </c>
      <c r="O221" s="796">
        <f>IF(SUM(I221:J221)&gt;0,IFERROR(AVERAGE(I192:J221),""),"")</f>
        <v/>
      </c>
      <c r="P221" s="796">
        <f>IF(SUM(K221:L221)&gt;0,IFERROR(AVERAGE(K192:L221),""),"")</f>
        <v/>
      </c>
      <c r="Q221" s="813">
        <f>IFERROR(AVERAGE(D221:E221),"")</f>
        <v/>
      </c>
      <c r="R221" s="813">
        <f>IFERROR(AVERAGE(F221:H221),"")</f>
        <v/>
      </c>
      <c r="S221" s="813">
        <f>IFERROR(AVERAGE(I221:J221),"")</f>
        <v/>
      </c>
      <c r="T221" s="813">
        <f>IFERROR(AVERAGE(K221:L221),"")</f>
        <v/>
      </c>
      <c r="U221" s="326" t="n"/>
      <c r="V221" s="813">
        <f>AVERAGE(Q221:T221)</f>
        <v/>
      </c>
      <c r="W221" s="445" t="n"/>
      <c r="X221" s="797">
        <f>AVERAGE(Q220:T221)</f>
        <v/>
      </c>
    </row>
    <row r="222" ht="17.45" customHeight="1">
      <c r="A222" s="257">
        <f>IF(ISNUMBER(C222),MONTH(C222),"")</f>
        <v/>
      </c>
      <c r="B222" s="257">
        <f>IF(ISNUMBER(C222),YEAR(C222),"")</f>
        <v/>
      </c>
      <c r="C222" s="791">
        <f>C221+1</f>
        <v/>
      </c>
      <c r="D222" s="792" t="n">
        <v>0.0391</v>
      </c>
      <c r="E222" s="793" t="n"/>
      <c r="F222" s="792" t="n"/>
      <c r="G222" s="794" t="n"/>
      <c r="H222" s="793" t="n">
        <v>0.0446</v>
      </c>
      <c r="I222" s="792" t="n">
        <v>0.031</v>
      </c>
      <c r="J222" s="793" t="n"/>
      <c r="K222" s="795" t="n">
        <v>0.0299</v>
      </c>
      <c r="L222" s="793" t="n"/>
      <c r="M222" s="796">
        <f>IF(SUM(D222:E222)&gt;0,IFERROR(AVERAGE(D193:E222),""),"")</f>
        <v/>
      </c>
      <c r="N222" s="796">
        <f>IF(SUM(F222:H222)&gt;0,IFERROR(AVERAGE(F193:H222),""),"")</f>
        <v/>
      </c>
      <c r="O222" s="796">
        <f>IF(SUM(I222:J222)&gt;0,IFERROR(AVERAGE(I193:J222),""),"")</f>
        <v/>
      </c>
      <c r="P222" s="796">
        <f>IF(SUM(K222:L222)&gt;0,IFERROR(AVERAGE(K193:L222),""),"")</f>
        <v/>
      </c>
      <c r="Q222" s="797">
        <f>IFERROR(AVERAGE(D222:E222),"")</f>
        <v/>
      </c>
      <c r="R222" s="797">
        <f>IFERROR(AVERAGE(F222:H222),"")</f>
        <v/>
      </c>
      <c r="S222" s="797">
        <f>IFERROR(AVERAGE(I222:J222),"")</f>
        <v/>
      </c>
      <c r="T222" s="797">
        <f>IFERROR(AVERAGE(K222:L222),"")</f>
        <v/>
      </c>
      <c r="V222" s="257" t="n"/>
      <c r="W222" s="797">
        <f>AVERAGE(Q222:T222)</f>
        <v/>
      </c>
      <c r="X222" s="257" t="n"/>
    </row>
    <row r="223" ht="17.45" customHeight="1">
      <c r="A223" s="257">
        <f>IF(ISNUMBER(C223),MONTH(C223),"")</f>
        <v/>
      </c>
      <c r="B223" s="257">
        <f>IF(ISNUMBER(C223),YEAR(C223),"")</f>
        <v/>
      </c>
      <c r="C223" s="791">
        <f>C222+1</f>
        <v/>
      </c>
      <c r="D223" s="792" t="n"/>
      <c r="E223" s="793" t="n">
        <v>0.0456</v>
      </c>
      <c r="F223" s="792" t="n"/>
      <c r="G223" s="820" t="n">
        <v>0.0785</v>
      </c>
      <c r="H223" s="793" t="n"/>
      <c r="I223" s="792" t="n"/>
      <c r="J223" s="793" t="n">
        <v>0.0268</v>
      </c>
      <c r="K223" s="795" t="n"/>
      <c r="L223" s="793" t="n">
        <v>0.0586</v>
      </c>
      <c r="M223" s="796">
        <f>IF(SUM(D223:E223)&gt;0,IFERROR(AVERAGE(D194:E223),""),"")</f>
        <v/>
      </c>
      <c r="N223" s="796">
        <f>IF(SUM(F223:H223)&gt;0,IFERROR(AVERAGE(F194:H223),""),"")</f>
        <v/>
      </c>
      <c r="O223" s="796">
        <f>IF(SUM(I223:J223)&gt;0,IFERROR(AVERAGE(I194:J223),""),"")</f>
        <v/>
      </c>
      <c r="P223" s="796">
        <f>IF(SUM(K223:L223)&gt;0,IFERROR(AVERAGE(K194:L223),""),"")</f>
        <v/>
      </c>
      <c r="Q223" s="797">
        <f>IFERROR(AVERAGE(D223:E223),"")</f>
        <v/>
      </c>
      <c r="R223" s="797">
        <f>IFERROR(AVERAGE(F223:H223),"")</f>
        <v/>
      </c>
      <c r="S223" s="797">
        <f>IFERROR(AVERAGE(I223:J223),"")</f>
        <v/>
      </c>
      <c r="T223" s="797">
        <f>IFERROR(AVERAGE(K223:L223),"")</f>
        <v/>
      </c>
      <c r="V223" s="257" t="n"/>
      <c r="W223" s="797">
        <f>AVERAGE(Q223:T223)</f>
        <v/>
      </c>
      <c r="X223" s="257" t="n"/>
    </row>
    <row r="224" ht="17.45" customHeight="1">
      <c r="A224" s="257">
        <f>IF(ISNUMBER(C224),MONTH(C224),"")</f>
        <v/>
      </c>
      <c r="B224" s="257">
        <f>IF(ISNUMBER(C224),YEAR(C224),"")</f>
        <v/>
      </c>
      <c r="C224" s="802">
        <f>C223+1</f>
        <v/>
      </c>
      <c r="D224" s="803" t="n">
        <v>0.0383</v>
      </c>
      <c r="E224" s="804" t="n"/>
      <c r="F224" s="803" t="n">
        <v>0.026</v>
      </c>
      <c r="G224" s="805" t="n"/>
      <c r="H224" s="804" t="n">
        <v>0.0262</v>
      </c>
      <c r="I224" s="803" t="n">
        <v>0.0143</v>
      </c>
      <c r="J224" s="804" t="n"/>
      <c r="K224" s="806" t="n">
        <v>0.0422</v>
      </c>
      <c r="L224" s="804" t="n"/>
      <c r="M224" s="796">
        <f>IF(SUM(D224:E224)&gt;0,IFERROR(AVERAGE(D195:E224),""),"")</f>
        <v/>
      </c>
      <c r="N224" s="796">
        <f>IF(SUM(F224:H224)&gt;0,IFERROR(AVERAGE(F195:H224),""),"")</f>
        <v/>
      </c>
      <c r="O224" s="796">
        <f>IF(SUM(I224:J224)&gt;0,IFERROR(AVERAGE(I195:J224),""),"")</f>
        <v/>
      </c>
      <c r="P224" s="796">
        <f>IF(SUM(K224:L224)&gt;0,IFERROR(AVERAGE(K195:L224),""),"")</f>
        <v/>
      </c>
      <c r="Q224" s="797">
        <f>IFERROR(AVERAGE(D224:E224),"")</f>
        <v/>
      </c>
      <c r="R224" s="797">
        <f>IFERROR(AVERAGE(F224:H224),"")</f>
        <v/>
      </c>
      <c r="S224" s="797">
        <f>IFERROR(AVERAGE(I224:J224),"")</f>
        <v/>
      </c>
      <c r="T224" s="797">
        <f>IFERROR(AVERAGE(K224:L224),"")</f>
        <v/>
      </c>
      <c r="V224" s="257" t="n"/>
      <c r="W224" s="797">
        <f>AVERAGE(Q224:T224)</f>
        <v/>
      </c>
      <c r="X224" s="257" t="n"/>
    </row>
    <row r="225" ht="17.45" customHeight="1">
      <c r="A225" s="257">
        <f>IF(ISNUMBER(C225),MONTH(C225),"")</f>
        <v/>
      </c>
      <c r="B225" s="257">
        <f>IF(ISNUMBER(C225),YEAR(C225),"")</f>
        <v/>
      </c>
      <c r="C225" s="791">
        <f>C224+1</f>
        <v/>
      </c>
      <c r="D225" s="792" t="n"/>
      <c r="E225" s="793" t="n">
        <v>0.0346</v>
      </c>
      <c r="F225" s="792" t="n"/>
      <c r="G225" s="794" t="n">
        <v>0.0348</v>
      </c>
      <c r="H225" s="793" t="n"/>
      <c r="I225" s="792" t="n"/>
      <c r="J225" s="793" t="n">
        <v>0.0242</v>
      </c>
      <c r="K225" s="795" t="n"/>
      <c r="L225" s="793" t="n">
        <v>0.0458</v>
      </c>
      <c r="M225" s="796">
        <f>IF(SUM(D225:E225)&gt;0,IFERROR(AVERAGE(D196:E225),""),"")</f>
        <v/>
      </c>
      <c r="N225" s="796">
        <f>IF(SUM(F225:H225)&gt;0,IFERROR(AVERAGE(F196:H225),""),"")</f>
        <v/>
      </c>
      <c r="O225" s="796">
        <f>IF(SUM(I225:J225)&gt;0,IFERROR(AVERAGE(I196:J225),""),"")</f>
        <v/>
      </c>
      <c r="P225" s="796">
        <f>IF(SUM(K225:L225)&gt;0,IFERROR(AVERAGE(K196:L225),""),"")</f>
        <v/>
      </c>
      <c r="Q225" s="797">
        <f>IFERROR(AVERAGE(D225:E225),"")</f>
        <v/>
      </c>
      <c r="R225" s="797">
        <f>IFERROR(AVERAGE(F225:H225),"")</f>
        <v/>
      </c>
      <c r="S225" s="797">
        <f>IFERROR(AVERAGE(I225:J225),"")</f>
        <v/>
      </c>
      <c r="T225" s="797">
        <f>IFERROR(AVERAGE(K225:L225),"")</f>
        <v/>
      </c>
      <c r="V225" s="257" t="n"/>
      <c r="W225" s="797">
        <f>AVERAGE(Q225:T225)</f>
        <v/>
      </c>
      <c r="X225" s="257" t="n"/>
    </row>
    <row r="226" ht="17.45" customHeight="1">
      <c r="A226" s="257">
        <f>IF(ISNUMBER(C226),MONTH(C226),"")</f>
        <v/>
      </c>
      <c r="B226" s="257">
        <f>IF(ISNUMBER(C226),YEAR(C226),"")</f>
        <v/>
      </c>
      <c r="C226" s="791">
        <f>C225+1</f>
        <v/>
      </c>
      <c r="D226" s="792" t="n">
        <v>0.0514</v>
      </c>
      <c r="E226" s="793" t="n"/>
      <c r="F226" s="792" t="n">
        <v>0.0386</v>
      </c>
      <c r="G226" s="794" t="n"/>
      <c r="H226" s="793" t="n"/>
      <c r="I226" s="792" t="n">
        <v>0.0208</v>
      </c>
      <c r="J226" s="793" t="n"/>
      <c r="K226" s="795" t="n">
        <v>0.0623</v>
      </c>
      <c r="L226" s="793" t="n"/>
      <c r="M226" s="796">
        <f>IF(SUM(D226:E226)&gt;0,IFERROR(AVERAGE(D197:E226),""),"")</f>
        <v/>
      </c>
      <c r="N226" s="796">
        <f>IF(SUM(F226:H226)&gt;0,IFERROR(AVERAGE(F197:H226),""),"")</f>
        <v/>
      </c>
      <c r="O226" s="796">
        <f>IF(SUM(I226:J226)&gt;0,IFERROR(AVERAGE(I197:J226),""),"")</f>
        <v/>
      </c>
      <c r="P226" s="796">
        <f>IF(SUM(K226:L226)&gt;0,IFERROR(AVERAGE(K197:L226),""),"")</f>
        <v/>
      </c>
      <c r="Q226" s="797">
        <f>IFERROR(AVERAGE(D226:E226),"")</f>
        <v/>
      </c>
      <c r="R226" s="797">
        <f>IFERROR(AVERAGE(F226:H226),"")</f>
        <v/>
      </c>
      <c r="S226" s="797">
        <f>IFERROR(AVERAGE(I226:J226),"")</f>
        <v/>
      </c>
      <c r="T226" s="797">
        <f>IFERROR(AVERAGE(K226:L226),"")</f>
        <v/>
      </c>
      <c r="V226" s="257" t="n"/>
      <c r="W226" s="797">
        <f>AVERAGE(Q226:T226)</f>
        <v/>
      </c>
      <c r="X226" s="797">
        <f>AVERAGE(Q222:T226)</f>
        <v/>
      </c>
    </row>
    <row r="227" ht="17.45" customHeight="1">
      <c r="A227" s="257">
        <f>IF(ISNUMBER(C227),MONTH(C227),"")</f>
        <v/>
      </c>
      <c r="B227" s="257">
        <f>IF(ISNUMBER(C227),YEAR(C227),"")</f>
        <v/>
      </c>
      <c r="C227" s="808">
        <f>C226+1</f>
        <v/>
      </c>
      <c r="D227" s="809" t="n"/>
      <c r="E227" s="810" t="n">
        <v>0.0233</v>
      </c>
      <c r="F227" s="809" t="n"/>
      <c r="G227" s="811" t="n">
        <v>0.0223</v>
      </c>
      <c r="H227" s="810" t="n"/>
      <c r="I227" s="809" t="n"/>
      <c r="J227" s="810" t="n">
        <v>0.0132</v>
      </c>
      <c r="K227" s="812" t="n"/>
      <c r="L227" s="810" t="n">
        <v>0.0517</v>
      </c>
      <c r="M227" s="796">
        <f>IF(SUM(D227:E227)&gt;0,IFERROR(AVERAGE(D198:E227),""),"")</f>
        <v/>
      </c>
      <c r="N227" s="796">
        <f>IF(SUM(F227:H227)&gt;0,IFERROR(AVERAGE(F198:H227),""),"")</f>
        <v/>
      </c>
      <c r="O227" s="796">
        <f>IF(SUM(I227:J227)&gt;0,IFERROR(AVERAGE(I198:J227),""),"")</f>
        <v/>
      </c>
      <c r="P227" s="796">
        <f>IF(SUM(K227:L227)&gt;0,IFERROR(AVERAGE(K198:L227),""),"")</f>
        <v/>
      </c>
      <c r="Q227" s="813">
        <f>IFERROR(AVERAGE(D227:E227),"")</f>
        <v/>
      </c>
      <c r="R227" s="813">
        <f>IFERROR(AVERAGE(F227:H227),"")</f>
        <v/>
      </c>
      <c r="S227" s="813">
        <f>IFERROR(AVERAGE(I227:J227),"")</f>
        <v/>
      </c>
      <c r="T227" s="813">
        <f>IFERROR(AVERAGE(K227:L227),"")</f>
        <v/>
      </c>
      <c r="U227" s="326" t="n"/>
      <c r="V227" s="813">
        <f>AVERAGE(Q227:T227)</f>
        <v/>
      </c>
      <c r="W227" s="445" t="n"/>
      <c r="X227" s="257" t="n"/>
    </row>
    <row r="228" ht="17.45" customHeight="1">
      <c r="A228" s="257">
        <f>IF(ISNUMBER(C228),MONTH(C228),"")</f>
        <v/>
      </c>
      <c r="B228" s="257">
        <f>IF(ISNUMBER(C228),YEAR(C228),"")</f>
        <v/>
      </c>
      <c r="C228" s="808">
        <f>C227+1</f>
        <v/>
      </c>
      <c r="D228" s="809" t="n">
        <v>0.0157</v>
      </c>
      <c r="E228" s="810" t="n"/>
      <c r="F228" s="809" t="n"/>
      <c r="G228" s="811" t="n"/>
      <c r="H228" s="810" t="n">
        <v>0.0164</v>
      </c>
      <c r="I228" s="809" t="n">
        <v>0.00635</v>
      </c>
      <c r="J228" s="810" t="n"/>
      <c r="K228" s="812" t="n">
        <v>0.0156</v>
      </c>
      <c r="L228" s="810" t="n"/>
      <c r="M228" s="796">
        <f>IF(SUM(D228:E228)&gt;0,IFERROR(AVERAGE(D199:E228),""),"")</f>
        <v/>
      </c>
      <c r="N228" s="796">
        <f>IF(SUM(F228:H228)&gt;0,IFERROR(AVERAGE(F199:H228),""),"")</f>
        <v/>
      </c>
      <c r="O228" s="796">
        <f>IF(SUM(I228:J228)&gt;0,IFERROR(AVERAGE(I199:J228),""),"")</f>
        <v/>
      </c>
      <c r="P228" s="796">
        <f>IF(SUM(K228:L228)&gt;0,IFERROR(AVERAGE(K199:L228),""),"")</f>
        <v/>
      </c>
      <c r="Q228" s="813">
        <f>IFERROR(AVERAGE(D228:E228),"")</f>
        <v/>
      </c>
      <c r="R228" s="813">
        <f>IFERROR(AVERAGE(F228:H228),"")</f>
        <v/>
      </c>
      <c r="S228" s="813">
        <f>IFERROR(AVERAGE(I228:J228),"")</f>
        <v/>
      </c>
      <c r="T228" s="813">
        <f>IFERROR(AVERAGE(K228:L228),"")</f>
        <v/>
      </c>
      <c r="U228" s="326" t="n"/>
      <c r="V228" s="813">
        <f>AVERAGE(Q228:T228)</f>
        <v/>
      </c>
      <c r="W228" s="445" t="n"/>
      <c r="X228" s="797">
        <f>AVERAGE(Q227:T228)</f>
        <v/>
      </c>
    </row>
    <row r="229" ht="17.45" customHeight="1">
      <c r="A229" s="257">
        <f>IF(ISNUMBER(C229),MONTH(C229),"")</f>
        <v/>
      </c>
      <c r="B229" s="257">
        <f>IF(ISNUMBER(C229),YEAR(C229),"")</f>
        <v/>
      </c>
      <c r="C229" s="791">
        <f>C228+1</f>
        <v/>
      </c>
      <c r="D229" s="792" t="n"/>
      <c r="E229" s="793" t="n">
        <v>0.0385</v>
      </c>
      <c r="F229" s="792" t="n"/>
      <c r="G229" s="794" t="n">
        <v>0.0336</v>
      </c>
      <c r="H229" s="793" t="n"/>
      <c r="I229" s="792" t="n"/>
      <c r="J229" s="793" t="n">
        <v>0.0219</v>
      </c>
      <c r="K229" s="795" t="n"/>
      <c r="L229" s="793" t="n">
        <v>0.0383</v>
      </c>
      <c r="M229" s="796">
        <f>IF(SUM(D229:E229)&gt;0,IFERROR(AVERAGE(D200:E229),""),"")</f>
        <v/>
      </c>
      <c r="N229" s="796">
        <f>IF(SUM(F229:H229)&gt;0,IFERROR(AVERAGE(F200:H229),""),"")</f>
        <v/>
      </c>
      <c r="O229" s="796">
        <f>IF(SUM(I229:J229)&gt;0,IFERROR(AVERAGE(I200:J229),""),"")</f>
        <v/>
      </c>
      <c r="P229" s="796">
        <f>IF(SUM(K229:L229)&gt;0,IFERROR(AVERAGE(K200:L229),""),"")</f>
        <v/>
      </c>
      <c r="Q229" s="797">
        <f>IFERROR(AVERAGE(D229:E229),"")</f>
        <v/>
      </c>
      <c r="R229" s="797">
        <f>IFERROR(AVERAGE(F229:H229),"")</f>
        <v/>
      </c>
      <c r="S229" s="797">
        <f>IFERROR(AVERAGE(I229:J229),"")</f>
        <v/>
      </c>
      <c r="T229" s="797">
        <f>IFERROR(AVERAGE(K229:L229),"")</f>
        <v/>
      </c>
      <c r="V229" s="257" t="n"/>
      <c r="W229" s="797">
        <f>AVERAGE(Q229:T229)</f>
        <v/>
      </c>
      <c r="X229" s="257" t="n"/>
    </row>
    <row r="230" ht="17.45" customHeight="1">
      <c r="A230" s="257">
        <f>IF(ISNUMBER(C230),MONTH(C230),"")</f>
        <v/>
      </c>
      <c r="B230" s="257">
        <f>IF(ISNUMBER(C230),YEAR(C230),"")</f>
        <v/>
      </c>
      <c r="C230" s="802">
        <f>C229+1</f>
        <v/>
      </c>
      <c r="D230" s="803" t="n">
        <v>0.0385</v>
      </c>
      <c r="E230" s="804" t="n"/>
      <c r="F230" s="803" t="n">
        <v>0.0402</v>
      </c>
      <c r="G230" s="805" t="n"/>
      <c r="H230" s="804" t="n">
        <v>0.0398</v>
      </c>
      <c r="I230" s="803" t="n">
        <v>0.0204</v>
      </c>
      <c r="J230" s="804" t="n"/>
      <c r="K230" s="806" t="n">
        <v>0.0251</v>
      </c>
      <c r="L230" s="804" t="n"/>
      <c r="M230" s="796">
        <f>IF(SUM(D230:E230)&gt;0,IFERROR(AVERAGE(D201:E230),""),"")</f>
        <v/>
      </c>
      <c r="N230" s="796">
        <f>IF(SUM(F230:H230)&gt;0,IFERROR(AVERAGE(F201:H230),""),"")</f>
        <v/>
      </c>
      <c r="O230" s="796">
        <f>IF(SUM(I230:J230)&gt;0,IFERROR(AVERAGE(I201:J230),""),"")</f>
        <v/>
      </c>
      <c r="P230" s="796">
        <f>IF(SUM(K230:L230)&gt;0,IFERROR(AVERAGE(K201:L230),""),"")</f>
        <v/>
      </c>
      <c r="Q230" s="797">
        <f>IFERROR(AVERAGE(D230:E230),"")</f>
        <v/>
      </c>
      <c r="R230" s="797">
        <f>IFERROR(AVERAGE(F230:H230),"")</f>
        <v/>
      </c>
      <c r="S230" s="797">
        <f>IFERROR(AVERAGE(I230:J230),"")</f>
        <v/>
      </c>
      <c r="T230" s="797">
        <f>IFERROR(AVERAGE(K230:L230),"")</f>
        <v/>
      </c>
      <c r="V230" s="257" t="n"/>
      <c r="W230" s="797">
        <f>AVERAGE(Q230:T230)</f>
        <v/>
      </c>
      <c r="X230" s="257" t="n"/>
    </row>
    <row r="231" ht="17.45" customHeight="1">
      <c r="A231" s="257">
        <f>IF(ISNUMBER(C231),MONTH(C231),"")</f>
        <v/>
      </c>
      <c r="B231" s="257">
        <f>IF(ISNUMBER(C231),YEAR(C231),"")</f>
        <v/>
      </c>
      <c r="C231" s="791">
        <f>C230+1</f>
        <v/>
      </c>
      <c r="D231" s="792" t="n"/>
      <c r="E231" s="793" t="n">
        <v>0.0421</v>
      </c>
      <c r="F231" s="792" t="n"/>
      <c r="G231" s="794" t="n">
        <v>0.0519</v>
      </c>
      <c r="H231" s="793" t="n"/>
      <c r="I231" s="792" t="n"/>
      <c r="J231" s="793" t="n">
        <v>0.0234</v>
      </c>
      <c r="K231" s="795" t="n"/>
      <c r="L231" s="793" t="n">
        <v>0.0485</v>
      </c>
      <c r="M231" s="796">
        <f>IF(SUM(D231:E231)&gt;0,IFERROR(AVERAGE(D202:E231),""),"")</f>
        <v/>
      </c>
      <c r="N231" s="796">
        <f>IF(SUM(F231:H231)&gt;0,IFERROR(AVERAGE(F202:H231),""),"")</f>
        <v/>
      </c>
      <c r="O231" s="796">
        <f>IF(SUM(I231:J231)&gt;0,IFERROR(AVERAGE(I202:J231),""),"")</f>
        <v/>
      </c>
      <c r="P231" s="796">
        <f>IF(SUM(K231:L231)&gt;0,IFERROR(AVERAGE(K202:L231),""),"")</f>
        <v/>
      </c>
      <c r="Q231" s="797">
        <f>IFERROR(AVERAGE(D231:E231),"")</f>
        <v/>
      </c>
      <c r="R231" s="797">
        <f>IFERROR(AVERAGE(F231:H231),"")</f>
        <v/>
      </c>
      <c r="S231" s="797">
        <f>IFERROR(AVERAGE(I231:J231),"")</f>
        <v/>
      </c>
      <c r="T231" s="797">
        <f>IFERROR(AVERAGE(K231:L231),"")</f>
        <v/>
      </c>
      <c r="V231" s="257" t="n"/>
      <c r="W231" s="797">
        <f>AVERAGE(Q231:T231)</f>
        <v/>
      </c>
      <c r="X231" s="257" t="n"/>
    </row>
    <row r="232" ht="17.45" customHeight="1">
      <c r="A232" s="257">
        <f>IF(ISNUMBER(C232),MONTH(C232),"")</f>
        <v/>
      </c>
      <c r="B232" s="257">
        <f>IF(ISNUMBER(C232),YEAR(C232),"")</f>
        <v/>
      </c>
      <c r="C232" s="791">
        <f>C231+1</f>
        <v/>
      </c>
      <c r="D232" s="792" t="n">
        <v>0.0571</v>
      </c>
      <c r="E232" s="793" t="n"/>
      <c r="F232" s="792" t="n">
        <v>0.0269</v>
      </c>
      <c r="G232" s="794" t="n"/>
      <c r="H232" s="793" t="n"/>
      <c r="I232" s="792" t="n">
        <v>0.0189</v>
      </c>
      <c r="J232" s="793" t="n"/>
      <c r="K232" s="795" t="n">
        <v>0.0348</v>
      </c>
      <c r="L232" s="793" t="n"/>
      <c r="M232" s="796">
        <f>IF(SUM(D232:E232)&gt;0,IFERROR(AVERAGE(D203:E232),""),"")</f>
        <v/>
      </c>
      <c r="N232" s="796">
        <f>IF(SUM(F232:H232)&gt;0,IFERROR(AVERAGE(F203:H232),""),"")</f>
        <v/>
      </c>
      <c r="O232" s="796">
        <f>IF(SUM(I232:J232)&gt;0,IFERROR(AVERAGE(I203:J232),""),"")</f>
        <v/>
      </c>
      <c r="P232" s="796">
        <f>IF(SUM(K232:L232)&gt;0,IFERROR(AVERAGE(K203:L232),""),"")</f>
        <v/>
      </c>
      <c r="Q232" s="797">
        <f>IFERROR(AVERAGE(D232:E232),"")</f>
        <v/>
      </c>
      <c r="R232" s="797">
        <f>IFERROR(AVERAGE(F232:H232),"")</f>
        <v/>
      </c>
      <c r="S232" s="797">
        <f>IFERROR(AVERAGE(I232:J232),"")</f>
        <v/>
      </c>
      <c r="T232" s="797">
        <f>IFERROR(AVERAGE(K232:L232),"")</f>
        <v/>
      </c>
      <c r="V232" s="257" t="n"/>
      <c r="W232" s="797">
        <f>AVERAGE(Q232:T232)</f>
        <v/>
      </c>
      <c r="X232" s="257" t="n"/>
    </row>
    <row r="233" ht="17.45" customHeight="1">
      <c r="A233" s="257">
        <f>IF(ISNUMBER(C233),MONTH(C233),"")</f>
        <v/>
      </c>
      <c r="B233" s="257">
        <f>IF(ISNUMBER(C233),YEAR(C233),"")</f>
        <v/>
      </c>
      <c r="C233" s="791">
        <f>C232+1</f>
        <v/>
      </c>
      <c r="D233" s="792" t="n"/>
      <c r="E233" s="793" t="n">
        <v>0.037</v>
      </c>
      <c r="F233" s="792" t="n"/>
      <c r="G233" s="794" t="n">
        <v>0.0299</v>
      </c>
      <c r="H233" s="793" t="n"/>
      <c r="I233" s="792" t="n"/>
      <c r="J233" s="793" t="n">
        <v>0.0233</v>
      </c>
      <c r="K233" s="795" t="n"/>
      <c r="L233" s="793" t="n">
        <v>0.0441</v>
      </c>
      <c r="M233" s="796">
        <f>IF(SUM(D233:E233)&gt;0,IFERROR(AVERAGE(D204:E233),""),"")</f>
        <v/>
      </c>
      <c r="N233" s="796">
        <f>IF(SUM(F233:H233)&gt;0,IFERROR(AVERAGE(F204:H233),""),"")</f>
        <v/>
      </c>
      <c r="O233" s="796">
        <f>IF(SUM(I233:J233)&gt;0,IFERROR(AVERAGE(I204:J233),""),"")</f>
        <v/>
      </c>
      <c r="P233" s="796">
        <f>IF(SUM(K233:L233)&gt;0,IFERROR(AVERAGE(K204:L233),""),"")</f>
        <v/>
      </c>
      <c r="Q233" s="797">
        <f>IFERROR(AVERAGE(D233:E233),"")</f>
        <v/>
      </c>
      <c r="R233" s="797">
        <f>IFERROR(AVERAGE(F233:H233),"")</f>
        <v/>
      </c>
      <c r="S233" s="797">
        <f>IFERROR(AVERAGE(I233:J233),"")</f>
        <v/>
      </c>
      <c r="T233" s="797">
        <f>IFERROR(AVERAGE(K233:L233),"")</f>
        <v/>
      </c>
      <c r="V233" s="257" t="n"/>
      <c r="W233" s="797">
        <f>AVERAGE(Q233:T233)</f>
        <v/>
      </c>
      <c r="X233" s="797">
        <f>AVERAGE(Q229:T233)</f>
        <v/>
      </c>
    </row>
    <row r="234" ht="17.45" customHeight="1">
      <c r="A234" s="257">
        <f>IF(ISNUMBER(C234),MONTH(C234),"")</f>
        <v/>
      </c>
      <c r="B234" s="257">
        <f>IF(ISNUMBER(C234),YEAR(C234),"")</f>
        <v/>
      </c>
      <c r="C234" s="808">
        <f>C233+1</f>
        <v/>
      </c>
      <c r="D234" s="809" t="n">
        <v>0.0166</v>
      </c>
      <c r="E234" s="810" t="n"/>
      <c r="F234" s="809" t="n"/>
      <c r="G234" s="811" t="n"/>
      <c r="H234" s="810" t="n">
        <v>0.009900000000000001</v>
      </c>
      <c r="I234" s="809" t="n">
        <v>0.0103</v>
      </c>
      <c r="J234" s="810" t="n"/>
      <c r="K234" s="812" t="n">
        <v>0.0202</v>
      </c>
      <c r="L234" s="810" t="n"/>
      <c r="M234" s="796">
        <f>IF(SUM(D234:E234)&gt;0,IFERROR(AVERAGE(D205:E234),""),"")</f>
        <v/>
      </c>
      <c r="N234" s="796">
        <f>IF(SUM(F234:H234)&gt;0,IFERROR(AVERAGE(F205:H234),""),"")</f>
        <v/>
      </c>
      <c r="O234" s="796">
        <f>IF(SUM(I234:J234)&gt;0,IFERROR(AVERAGE(I205:J234),""),"")</f>
        <v/>
      </c>
      <c r="P234" s="796">
        <f>IF(SUM(K234:L234)&gt;0,IFERROR(AVERAGE(K205:L234),""),"")</f>
        <v/>
      </c>
      <c r="Q234" s="813">
        <f>IFERROR(AVERAGE(D234:E234),"")</f>
        <v/>
      </c>
      <c r="R234" s="813">
        <f>IFERROR(AVERAGE(F234:H234),"")</f>
        <v/>
      </c>
      <c r="S234" s="813">
        <f>IFERROR(AVERAGE(I234:J234),"")</f>
        <v/>
      </c>
      <c r="T234" s="813">
        <f>IFERROR(AVERAGE(K234:L234),"")</f>
        <v/>
      </c>
      <c r="U234" s="326" t="n"/>
      <c r="V234" s="813">
        <f>AVERAGE(Q234:T234)</f>
        <v/>
      </c>
      <c r="W234" s="445" t="n"/>
      <c r="X234" s="257" t="n"/>
    </row>
    <row r="235" ht="17.45" customHeight="1">
      <c r="A235" s="257">
        <f>IF(ISNUMBER(C235),MONTH(C235),"")</f>
        <v/>
      </c>
      <c r="B235" s="257">
        <f>IF(ISNUMBER(C235),YEAR(C235),"")</f>
        <v/>
      </c>
      <c r="C235" s="808">
        <f>C234+1</f>
        <v/>
      </c>
      <c r="D235" s="809" t="n"/>
      <c r="E235" s="810" t="n">
        <v>0.0118</v>
      </c>
      <c r="F235" s="809" t="n"/>
      <c r="G235" s="811" t="n">
        <v>0.008999999999999999</v>
      </c>
      <c r="H235" s="810" t="n"/>
      <c r="I235" s="809" t="n"/>
      <c r="J235" s="810" t="n">
        <v>0.009129999999999999</v>
      </c>
      <c r="K235" s="812" t="n"/>
      <c r="L235" s="810" t="n">
        <v>0.0261</v>
      </c>
      <c r="M235" s="796">
        <f>IF(SUM(D235:E235)&gt;0,IFERROR(AVERAGE(D206:E235),""),"")</f>
        <v/>
      </c>
      <c r="N235" s="796">
        <f>IF(SUM(F235:H235)&gt;0,IFERROR(AVERAGE(F206:H235),""),"")</f>
        <v/>
      </c>
      <c r="O235" s="796">
        <f>IF(SUM(I235:J235)&gt;0,IFERROR(AVERAGE(I206:J235),""),"")</f>
        <v/>
      </c>
      <c r="P235" s="796">
        <f>IF(SUM(K235:L235)&gt;0,IFERROR(AVERAGE(K206:L235),""),"")</f>
        <v/>
      </c>
      <c r="Q235" s="813">
        <f>IFERROR(AVERAGE(D235:E235),"")</f>
        <v/>
      </c>
      <c r="R235" s="813">
        <f>IFERROR(AVERAGE(F235:H235),"")</f>
        <v/>
      </c>
      <c r="S235" s="813">
        <f>IFERROR(AVERAGE(I235:J235),"")</f>
        <v/>
      </c>
      <c r="T235" s="813">
        <f>IFERROR(AVERAGE(K235:L235),"")</f>
        <v/>
      </c>
      <c r="U235" s="326" t="n"/>
      <c r="V235" s="813">
        <f>AVERAGE(Q235:T235)</f>
        <v/>
      </c>
      <c r="W235" s="445" t="n"/>
      <c r="X235" s="797">
        <f>AVERAGE(Q234:T235)</f>
        <v/>
      </c>
    </row>
    <row r="236" ht="17.45" customHeight="1">
      <c r="A236" s="257">
        <f>IF(ISNUMBER(C236),MONTH(C236),"")</f>
        <v/>
      </c>
      <c r="B236" s="257">
        <f>IF(ISNUMBER(C236),YEAR(C236),"")</f>
        <v/>
      </c>
      <c r="C236" s="802">
        <f>C235+1</f>
        <v/>
      </c>
      <c r="D236" s="803" t="n">
        <v>0.0377</v>
      </c>
      <c r="E236" s="804" t="n"/>
      <c r="F236" s="803" t="n">
        <v>0.015</v>
      </c>
      <c r="G236" s="805" t="n"/>
      <c r="H236" s="804" t="n">
        <v>0.0165</v>
      </c>
      <c r="I236" s="803" t="n">
        <v>0.0127</v>
      </c>
      <c r="J236" s="804" t="n"/>
      <c r="K236" s="806" t="n">
        <v>0.0291</v>
      </c>
      <c r="L236" s="804" t="n"/>
      <c r="M236" s="796">
        <f>IF(SUM(D236:E236)&gt;0,IFERROR(AVERAGE(D207:E236),""),"")</f>
        <v/>
      </c>
      <c r="N236" s="796">
        <f>IF(SUM(F236:H236)&gt;0,IFERROR(AVERAGE(F207:H236),""),"")</f>
        <v/>
      </c>
      <c r="O236" s="796">
        <f>IF(SUM(I236:J236)&gt;0,IFERROR(AVERAGE(I207:J236),""),"")</f>
        <v/>
      </c>
      <c r="P236" s="796">
        <f>IF(SUM(K236:L236)&gt;0,IFERROR(AVERAGE(K207:L236),""),"")</f>
        <v/>
      </c>
      <c r="Q236" s="797">
        <f>IFERROR(AVERAGE(D236:E236),"")</f>
        <v/>
      </c>
      <c r="R236" s="797">
        <f>IFERROR(AVERAGE(F236:H236),"")</f>
        <v/>
      </c>
      <c r="S236" s="797">
        <f>IFERROR(AVERAGE(I236:J236),"")</f>
        <v/>
      </c>
      <c r="T236" s="797">
        <f>IFERROR(AVERAGE(K236:L236),"")</f>
        <v/>
      </c>
      <c r="V236" s="257" t="n"/>
      <c r="W236" s="797">
        <f>AVERAGE(Q236:T236)</f>
        <v/>
      </c>
      <c r="X236" s="257" t="n"/>
    </row>
    <row r="237" ht="17.45" customHeight="1">
      <c r="A237" s="257">
        <f>IF(ISNUMBER(C237),MONTH(C237),"")</f>
        <v/>
      </c>
      <c r="B237" s="257">
        <f>IF(ISNUMBER(C237),YEAR(C237),"")</f>
        <v/>
      </c>
      <c r="C237" s="791">
        <f>C236+1</f>
        <v/>
      </c>
      <c r="D237" s="792" t="n"/>
      <c r="E237" s="793" t="n">
        <v>0.0426</v>
      </c>
      <c r="F237" s="792" t="n"/>
      <c r="G237" s="794" t="n">
        <v>0.0218</v>
      </c>
      <c r="H237" s="793" t="n"/>
      <c r="I237" s="792" t="n"/>
      <c r="J237" s="793" t="n">
        <v>0.0186</v>
      </c>
      <c r="K237" s="795" t="n"/>
      <c r="L237" s="793" t="n">
        <v>0.0409</v>
      </c>
      <c r="M237" s="796">
        <f>IF(SUM(D237:E237)&gt;0,IFERROR(AVERAGE(D208:E237),""),"")</f>
        <v/>
      </c>
      <c r="N237" s="796">
        <f>IF(SUM(F237:H237)&gt;0,IFERROR(AVERAGE(F208:H237),""),"")</f>
        <v/>
      </c>
      <c r="O237" s="796">
        <f>IF(SUM(I237:J237)&gt;0,IFERROR(AVERAGE(I208:J237),""),"")</f>
        <v/>
      </c>
      <c r="P237" s="796">
        <f>IF(SUM(K237:L237)&gt;0,IFERROR(AVERAGE(K208:L237),""),"")</f>
        <v/>
      </c>
      <c r="Q237" s="797">
        <f>IFERROR(AVERAGE(D237:E237),"")</f>
        <v/>
      </c>
      <c r="R237" s="797">
        <f>IFERROR(AVERAGE(F237:H237),"")</f>
        <v/>
      </c>
      <c r="S237" s="797">
        <f>IFERROR(AVERAGE(I237:J237),"")</f>
        <v/>
      </c>
      <c r="T237" s="797">
        <f>IFERROR(AVERAGE(K237:L237),"")</f>
        <v/>
      </c>
      <c r="V237" s="257" t="n"/>
      <c r="W237" s="797">
        <f>AVERAGE(Q237:T237)</f>
        <v/>
      </c>
      <c r="X237" s="257" t="n"/>
    </row>
    <row r="238" ht="17.45" customHeight="1">
      <c r="A238" s="257">
        <f>IF(ISNUMBER(C238),MONTH(C238),"")</f>
        <v/>
      </c>
      <c r="B238" s="257">
        <f>IF(ISNUMBER(C238),YEAR(C238),"")</f>
        <v/>
      </c>
      <c r="C238" s="791">
        <f>C237+1</f>
        <v/>
      </c>
      <c r="D238" s="792" t="n">
        <v>0.0363</v>
      </c>
      <c r="E238" s="793" t="n"/>
      <c r="F238" s="792" t="n">
        <v>0.0233</v>
      </c>
      <c r="G238" s="794" t="n"/>
      <c r="H238" s="793" t="n"/>
      <c r="I238" s="792" t="n">
        <v>0.0171</v>
      </c>
      <c r="J238" s="793" t="n"/>
      <c r="K238" s="795" t="n">
        <v>0.0273</v>
      </c>
      <c r="L238" s="793" t="n"/>
      <c r="M238" s="796">
        <f>IF(SUM(D238:E238)&gt;0,IFERROR(AVERAGE(D209:E238),""),"")</f>
        <v/>
      </c>
      <c r="N238" s="796">
        <f>IF(SUM(F238:H238)&gt;0,IFERROR(AVERAGE(F209:H238),""),"")</f>
        <v/>
      </c>
      <c r="O238" s="796">
        <f>IF(SUM(I238:J238)&gt;0,IFERROR(AVERAGE(I209:J238),""),"")</f>
        <v/>
      </c>
      <c r="P238" s="796">
        <f>IF(SUM(K238:L238)&gt;0,IFERROR(AVERAGE(K209:L238),""),"")</f>
        <v/>
      </c>
      <c r="Q238" s="797">
        <f>IFERROR(AVERAGE(D238:E238),"")</f>
        <v/>
      </c>
      <c r="R238" s="797">
        <f>IFERROR(AVERAGE(F238:H238),"")</f>
        <v/>
      </c>
      <c r="S238" s="797">
        <f>IFERROR(AVERAGE(I238:J238),"")</f>
        <v/>
      </c>
      <c r="T238" s="797">
        <f>IFERROR(AVERAGE(K238:L238),"")</f>
        <v/>
      </c>
      <c r="V238" s="257" t="n"/>
      <c r="W238" s="797">
        <f>AVERAGE(Q238:T238)</f>
        <v/>
      </c>
      <c r="X238" s="257" t="n"/>
    </row>
    <row r="239" ht="17.45" customHeight="1">
      <c r="A239" s="257">
        <f>IF(ISNUMBER(C239),MONTH(C239),"")</f>
        <v/>
      </c>
      <c r="B239" s="257">
        <f>IF(ISNUMBER(C239),YEAR(C239),"")</f>
        <v/>
      </c>
      <c r="C239" s="791">
        <f>C238+1</f>
        <v/>
      </c>
      <c r="D239" s="792" t="n"/>
      <c r="E239" s="793" t="n">
        <v>0.0304</v>
      </c>
      <c r="F239" s="792" t="n"/>
      <c r="G239" s="794" t="n">
        <v>0.0362</v>
      </c>
      <c r="H239" s="793" t="n"/>
      <c r="I239" s="792" t="n"/>
      <c r="J239" s="793" t="n">
        <v>0.0341</v>
      </c>
      <c r="K239" s="795" t="n"/>
      <c r="L239" s="793" t="n">
        <v>0.0406</v>
      </c>
      <c r="M239" s="796">
        <f>IF(SUM(D239:E239)&gt;0,IFERROR(AVERAGE(D210:E239),""),"")</f>
        <v/>
      </c>
      <c r="N239" s="796">
        <f>IF(SUM(F239:H239)&gt;0,IFERROR(AVERAGE(F210:H239),""),"")</f>
        <v/>
      </c>
      <c r="O239" s="796">
        <f>IF(SUM(I239:J239)&gt;0,IFERROR(AVERAGE(I210:J239),""),"")</f>
        <v/>
      </c>
      <c r="P239" s="796">
        <f>IF(SUM(K239:L239)&gt;0,IFERROR(AVERAGE(K210:L239),""),"")</f>
        <v/>
      </c>
      <c r="Q239" s="797">
        <f>IFERROR(AVERAGE(D239:E239),"")</f>
        <v/>
      </c>
      <c r="R239" s="797">
        <f>IFERROR(AVERAGE(F239:H239),"")</f>
        <v/>
      </c>
      <c r="S239" s="797">
        <f>IFERROR(AVERAGE(I239:J239),"")</f>
        <v/>
      </c>
      <c r="T239" s="797">
        <f>IFERROR(AVERAGE(K239:L239),"")</f>
        <v/>
      </c>
      <c r="V239" s="257" t="n"/>
      <c r="W239" s="797">
        <f>AVERAGE(Q239:T239)</f>
        <v/>
      </c>
      <c r="X239" s="257" t="n"/>
    </row>
    <row r="240" ht="17.45" customHeight="1">
      <c r="A240" s="257">
        <f>IF(ISNUMBER(C240),MONTH(C240),"")</f>
        <v/>
      </c>
      <c r="B240" s="257">
        <f>IF(ISNUMBER(C240),YEAR(C240),"")</f>
        <v/>
      </c>
      <c r="C240" s="791">
        <f>C239+1</f>
        <v/>
      </c>
      <c r="D240" s="792" t="n">
        <v>0.0392</v>
      </c>
      <c r="E240" s="793" t="n"/>
      <c r="F240" s="792" t="n"/>
      <c r="G240" s="794" t="n"/>
      <c r="H240" s="793" t="n">
        <v>0.0273</v>
      </c>
      <c r="I240" s="792" t="n">
        <v>0.0166</v>
      </c>
      <c r="J240" s="793" t="n"/>
      <c r="K240" s="795" t="n">
        <v>0.0245</v>
      </c>
      <c r="L240" s="793" t="n"/>
      <c r="M240" s="796">
        <f>IF(SUM(D240:E240)&gt;0,IFERROR(AVERAGE(D211:E240),""),"")</f>
        <v/>
      </c>
      <c r="N240" s="796">
        <f>IF(SUM(F240:H240)&gt;0,IFERROR(AVERAGE(F211:H240),""),"")</f>
        <v/>
      </c>
      <c r="O240" s="796">
        <f>IF(SUM(I240:J240)&gt;0,IFERROR(AVERAGE(I211:J240),""),"")</f>
        <v/>
      </c>
      <c r="P240" s="796">
        <f>IF(SUM(K240:L240)&gt;0,IFERROR(AVERAGE(K211:L240),""),"")</f>
        <v/>
      </c>
      <c r="Q240" s="797">
        <f>IFERROR(AVERAGE(D240:E240),"")</f>
        <v/>
      </c>
      <c r="R240" s="797">
        <f>IFERROR(AVERAGE(F240:H240),"")</f>
        <v/>
      </c>
      <c r="S240" s="797">
        <f>IFERROR(AVERAGE(I240:J240),"")</f>
        <v/>
      </c>
      <c r="T240" s="797">
        <f>IFERROR(AVERAGE(K240:L240),"")</f>
        <v/>
      </c>
      <c r="V240" s="257" t="n"/>
      <c r="W240" s="797">
        <f>AVERAGE(Q240:T240)</f>
        <v/>
      </c>
      <c r="X240" s="797">
        <f>AVERAGE(Q236:T240)</f>
        <v/>
      </c>
    </row>
    <row r="241" ht="17.45" customHeight="1">
      <c r="A241" s="257">
        <f>IF(ISNUMBER(C241),MONTH(C241),"")</f>
        <v/>
      </c>
      <c r="B241" s="257">
        <f>IF(ISNUMBER(C241),YEAR(C241),"")</f>
        <v/>
      </c>
      <c r="C241" s="808">
        <f>C240+1</f>
        <v/>
      </c>
      <c r="D241" s="809" t="n"/>
      <c r="E241" s="810" t="n">
        <v>0.0149</v>
      </c>
      <c r="F241" s="809" t="n"/>
      <c r="G241" s="811" t="n">
        <v>0.0148</v>
      </c>
      <c r="H241" s="810" t="n"/>
      <c r="I241" s="809" t="n"/>
      <c r="J241" s="810" t="n">
        <v>0.0101</v>
      </c>
      <c r="K241" s="812" t="n"/>
      <c r="L241" s="810" t="n">
        <v>0.038</v>
      </c>
      <c r="M241" s="796">
        <f>IF(SUM(D241:E241)&gt;0,IFERROR(AVERAGE(D212:E241),""),"")</f>
        <v/>
      </c>
      <c r="N241" s="796">
        <f>IF(SUM(F241:H241)&gt;0,IFERROR(AVERAGE(F212:H241),""),"")</f>
        <v/>
      </c>
      <c r="O241" s="796">
        <f>IF(SUM(I241:J241)&gt;0,IFERROR(AVERAGE(I212:J241),""),"")</f>
        <v/>
      </c>
      <c r="P241" s="796">
        <f>IF(SUM(K241:L241)&gt;0,IFERROR(AVERAGE(K212:L241),""),"")</f>
        <v/>
      </c>
      <c r="Q241" s="813">
        <f>IFERROR(AVERAGE(D241:E241),"")</f>
        <v/>
      </c>
      <c r="R241" s="813">
        <f>IFERROR(AVERAGE(F241:H241),"")</f>
        <v/>
      </c>
      <c r="S241" s="813">
        <f>IFERROR(AVERAGE(I241:J241),"")</f>
        <v/>
      </c>
      <c r="T241" s="813">
        <f>IFERROR(AVERAGE(K241:L241),"")</f>
        <v/>
      </c>
      <c r="U241" s="326" t="n"/>
      <c r="V241" s="813">
        <f>AVERAGE(Q241:T241)</f>
        <v/>
      </c>
      <c r="W241" s="445" t="n"/>
      <c r="X241" s="257" t="n"/>
    </row>
    <row r="242" ht="17.45" customHeight="1">
      <c r="A242" s="257">
        <f>IF(ISNUMBER(C242),MONTH(C242),"")</f>
        <v/>
      </c>
      <c r="B242" s="257">
        <f>IF(ISNUMBER(C242),YEAR(C242),"")</f>
        <v/>
      </c>
      <c r="C242" s="808">
        <f>C241+1</f>
        <v/>
      </c>
      <c r="D242" s="809" t="n">
        <v>0.0119</v>
      </c>
      <c r="E242" s="810" t="n"/>
      <c r="F242" s="809" t="n">
        <v>0.0162</v>
      </c>
      <c r="G242" s="811" t="n"/>
      <c r="H242" s="810" t="n">
        <v>0.0166</v>
      </c>
      <c r="I242" s="809" t="n">
        <v>0.0083</v>
      </c>
      <c r="J242" s="810" t="n"/>
      <c r="K242" s="812" t="n">
        <v>0.0144</v>
      </c>
      <c r="L242" s="810" t="n"/>
      <c r="M242" s="796">
        <f>IF(SUM(D242:E242)&gt;0,IFERROR(AVERAGE(D213:E242),""),"")</f>
        <v/>
      </c>
      <c r="N242" s="796">
        <f>IF(SUM(F242:H242)&gt;0,IFERROR(AVERAGE(F213:H242),""),"")</f>
        <v/>
      </c>
      <c r="O242" s="796">
        <f>IF(SUM(I242:J242)&gt;0,IFERROR(AVERAGE(I213:J242),""),"")</f>
        <v/>
      </c>
      <c r="P242" s="796">
        <f>IF(SUM(K242:L242)&gt;0,IFERROR(AVERAGE(K213:L242),""),"")</f>
        <v/>
      </c>
      <c r="Q242" s="813">
        <f>IFERROR(AVERAGE(D242:E242),"")</f>
        <v/>
      </c>
      <c r="R242" s="813">
        <f>IFERROR(AVERAGE(F242:H242),"")</f>
        <v/>
      </c>
      <c r="S242" s="813">
        <f>IFERROR(AVERAGE(I242:J242),"")</f>
        <v/>
      </c>
      <c r="T242" s="813">
        <f>IFERROR(AVERAGE(K242:L242),"")</f>
        <v/>
      </c>
      <c r="U242" s="326" t="n"/>
      <c r="V242" s="813">
        <f>AVERAGE(Q242:T242)</f>
        <v/>
      </c>
      <c r="W242" s="445" t="n"/>
      <c r="X242" s="797">
        <f>AVERAGE(Q241:T242)</f>
        <v/>
      </c>
    </row>
    <row r="243" ht="17.45" customHeight="1">
      <c r="A243" s="257">
        <f>IF(ISNUMBER(C243),MONTH(C243),"")</f>
        <v/>
      </c>
      <c r="B243" s="257">
        <f>IF(ISNUMBER(C243),YEAR(C243),"")</f>
        <v/>
      </c>
      <c r="C243" s="791">
        <f>C242+1</f>
        <v/>
      </c>
      <c r="D243" s="792" t="n"/>
      <c r="E243" s="793" t="n">
        <v>0.0244</v>
      </c>
      <c r="F243" s="792" t="n"/>
      <c r="G243" s="794" t="n">
        <v>0.0226</v>
      </c>
      <c r="H243" s="793" t="n"/>
      <c r="I243" s="792" t="n"/>
      <c r="J243" s="793" t="n">
        <v>0.0251</v>
      </c>
      <c r="K243" s="795" t="n"/>
      <c r="L243" s="793" t="n">
        <v>0.0262</v>
      </c>
      <c r="M243" s="796">
        <f>IF(SUM(D243:E243)&gt;0,IFERROR(AVERAGE(D214:E243),""),"")</f>
        <v/>
      </c>
      <c r="N243" s="796">
        <f>IF(SUM(F243:H243)&gt;0,IFERROR(AVERAGE(F214:H243),""),"")</f>
        <v/>
      </c>
      <c r="O243" s="796">
        <f>IF(SUM(I243:J243)&gt;0,IFERROR(AVERAGE(I214:J243),""),"")</f>
        <v/>
      </c>
      <c r="P243" s="796">
        <f>IF(SUM(K243:L243)&gt;0,IFERROR(AVERAGE(K214:L243),""),"")</f>
        <v/>
      </c>
      <c r="Q243" s="797">
        <f>IFERROR(AVERAGE(D243:E243),"")</f>
        <v/>
      </c>
      <c r="R243" s="797">
        <f>IFERROR(AVERAGE(F243:H243),"")</f>
        <v/>
      </c>
      <c r="S243" s="797">
        <f>IFERROR(AVERAGE(I243:J243),"")</f>
        <v/>
      </c>
      <c r="T243" s="797">
        <f>IFERROR(AVERAGE(K243:L243),"")</f>
        <v/>
      </c>
      <c r="V243" s="257" t="n"/>
      <c r="W243" s="797">
        <f>AVERAGE(Q243:T243)</f>
        <v/>
      </c>
      <c r="X243" s="257" t="n"/>
    </row>
    <row r="244" ht="17.45" customHeight="1">
      <c r="A244" s="257">
        <f>IF(ISNUMBER(C244),MONTH(C244),"")</f>
        <v/>
      </c>
      <c r="B244" s="257">
        <f>IF(ISNUMBER(C244),YEAR(C244),"")</f>
        <v/>
      </c>
      <c r="C244" s="791">
        <f>C243+1</f>
        <v/>
      </c>
      <c r="D244" s="792" t="n">
        <v>0.033</v>
      </c>
      <c r="E244" s="793" t="n"/>
      <c r="F244" s="792" t="n">
        <v>0.0263</v>
      </c>
      <c r="G244" s="794" t="n"/>
      <c r="H244" s="793" t="n"/>
      <c r="I244" s="792" t="n">
        <v>0.0238</v>
      </c>
      <c r="J244" s="793" t="n"/>
      <c r="K244" s="795" t="n">
        <v>0.0217</v>
      </c>
      <c r="L244" s="793" t="n"/>
      <c r="M244" s="796">
        <f>IF(SUM(D244:E244)&gt;0,IFERROR(AVERAGE(D215:E244),""),"")</f>
        <v/>
      </c>
      <c r="N244" s="796">
        <f>IF(SUM(F244:H244)&gt;0,IFERROR(AVERAGE(F215:H244),""),"")</f>
        <v/>
      </c>
      <c r="O244" s="796">
        <f>IF(SUM(I244:J244)&gt;0,IFERROR(AVERAGE(I215:J244),""),"")</f>
        <v/>
      </c>
      <c r="P244" s="796">
        <f>IF(SUM(K244:L244)&gt;0,IFERROR(AVERAGE(K215:L244),""),"")</f>
        <v/>
      </c>
      <c r="Q244" s="797">
        <f>IFERROR(AVERAGE(D244:E244),"")</f>
        <v/>
      </c>
      <c r="R244" s="797">
        <f>IFERROR(AVERAGE(F244:H244),"")</f>
        <v/>
      </c>
      <c r="S244" s="797">
        <f>IFERROR(AVERAGE(I244:J244),"")</f>
        <v/>
      </c>
      <c r="T244" s="797">
        <f>IFERROR(AVERAGE(K244:L244),"")</f>
        <v/>
      </c>
      <c r="V244" s="257" t="n"/>
      <c r="W244" s="797">
        <f>AVERAGE(Q244:T244)</f>
        <v/>
      </c>
      <c r="X244" s="257" t="n"/>
    </row>
    <row r="245" ht="17.45" customHeight="1">
      <c r="A245" s="257">
        <f>IF(ISNUMBER(C245),MONTH(C245),"")</f>
        <v/>
      </c>
      <c r="B245" s="257">
        <f>IF(ISNUMBER(C245),YEAR(C245),"")</f>
        <v/>
      </c>
      <c r="C245" s="791">
        <f>C244+1</f>
        <v/>
      </c>
      <c r="D245" s="792" t="n"/>
      <c r="E245" s="793" t="n">
        <v>0.0369</v>
      </c>
      <c r="F245" s="792" t="n"/>
      <c r="G245" s="794" t="n">
        <v>0.0568</v>
      </c>
      <c r="H245" s="793" t="n"/>
      <c r="I245" s="792" t="n"/>
      <c r="J245" s="793" t="n">
        <v>0.031</v>
      </c>
      <c r="K245" s="795" t="n"/>
      <c r="L245" s="793" t="n">
        <v>0.0384</v>
      </c>
      <c r="M245" s="796">
        <f>IF(SUM(D245:E245)&gt;0,IFERROR(AVERAGE(D216:E245),""),"")</f>
        <v/>
      </c>
      <c r="N245" s="796">
        <f>IF(SUM(F245:H245)&gt;0,IFERROR(AVERAGE(F216:H245),""),"")</f>
        <v/>
      </c>
      <c r="O245" s="796">
        <f>IF(SUM(I245:J245)&gt;0,IFERROR(AVERAGE(I216:J245),""),"")</f>
        <v/>
      </c>
      <c r="P245" s="796">
        <f>IF(SUM(K245:L245)&gt;0,IFERROR(AVERAGE(K216:L245),""),"")</f>
        <v/>
      </c>
      <c r="Q245" s="797">
        <f>IFERROR(AVERAGE(D245:E245),"")</f>
        <v/>
      </c>
      <c r="R245" s="797">
        <f>IFERROR(AVERAGE(F245:H245),"")</f>
        <v/>
      </c>
      <c r="S245" s="797">
        <f>IFERROR(AVERAGE(I245:J245),"")</f>
        <v/>
      </c>
      <c r="T245" s="797">
        <f>IFERROR(AVERAGE(K245:L245),"")</f>
        <v/>
      </c>
      <c r="V245" s="257" t="n"/>
      <c r="W245" s="797">
        <f>AVERAGE(Q245:T245)</f>
        <v/>
      </c>
      <c r="X245" s="257" t="n"/>
    </row>
    <row r="246" ht="17.45" customHeight="1">
      <c r="A246" s="257">
        <f>IF(ISNUMBER(C246),MONTH(C246),"")</f>
        <v/>
      </c>
      <c r="B246" s="257">
        <f>IF(ISNUMBER(C246),YEAR(C246),"")</f>
        <v/>
      </c>
      <c r="C246" s="791">
        <f>C245+1</f>
        <v/>
      </c>
      <c r="D246" s="792" t="n">
        <v>0.0383</v>
      </c>
      <c r="E246" s="793" t="n"/>
      <c r="F246" s="792" t="n"/>
      <c r="G246" s="794" t="n"/>
      <c r="H246" s="793" t="n">
        <v>0.0239</v>
      </c>
      <c r="I246" s="792" t="n">
        <v>0.0226</v>
      </c>
      <c r="J246" s="793" t="n"/>
      <c r="K246" s="795" t="n">
        <v>0.0283</v>
      </c>
      <c r="L246" s="793" t="n"/>
      <c r="M246" s="796">
        <f>IF(SUM(D246:E246)&gt;0,IFERROR(AVERAGE(D217:E246),""),"")</f>
        <v/>
      </c>
      <c r="N246" s="796">
        <f>IF(SUM(F246:H246)&gt;0,IFERROR(AVERAGE(F217:H246),""),"")</f>
        <v/>
      </c>
      <c r="O246" s="796">
        <f>IF(SUM(I246:J246)&gt;0,IFERROR(AVERAGE(I217:J246),""),"")</f>
        <v/>
      </c>
      <c r="P246" s="796">
        <f>IF(SUM(K246:L246)&gt;0,IFERROR(AVERAGE(K217:L246),""),"")</f>
        <v/>
      </c>
      <c r="Q246" s="797">
        <f>IFERROR(AVERAGE(D246:E246),"")</f>
        <v/>
      </c>
      <c r="R246" s="797">
        <f>IFERROR(AVERAGE(F246:H246),"")</f>
        <v/>
      </c>
      <c r="S246" s="797">
        <f>IFERROR(AVERAGE(I246:J246),"")</f>
        <v/>
      </c>
      <c r="T246" s="797">
        <f>IFERROR(AVERAGE(K246:L246),"")</f>
        <v/>
      </c>
      <c r="V246" s="257" t="n"/>
      <c r="W246" s="797">
        <f>AVERAGE(Q246:T246)</f>
        <v/>
      </c>
      <c r="X246" s="257" t="n"/>
    </row>
    <row r="247" ht="17.45" customHeight="1">
      <c r="A247" s="257">
        <f>IF(ISNUMBER(C247),MONTH(C247),"")</f>
        <v/>
      </c>
      <c r="B247" s="257">
        <f>IF(ISNUMBER(C247),YEAR(C247),"")</f>
        <v/>
      </c>
      <c r="C247" s="791">
        <f>C246+1</f>
        <v/>
      </c>
      <c r="D247" s="792" t="n"/>
      <c r="E247" s="793" t="n">
        <v>0.0263</v>
      </c>
      <c r="F247" s="792" t="n"/>
      <c r="G247" s="794" t="n">
        <v>0.026</v>
      </c>
      <c r="H247" s="793" t="n"/>
      <c r="I247" s="792" t="n"/>
      <c r="J247" s="793" t="n">
        <v>0.0171</v>
      </c>
      <c r="K247" s="795" t="n"/>
      <c r="L247" s="793" t="n">
        <v>0.0385</v>
      </c>
      <c r="M247" s="796">
        <f>IF(SUM(D247:E247)&gt;0,IFERROR(AVERAGE(D218:E247),""),"")</f>
        <v/>
      </c>
      <c r="N247" s="796">
        <f>IF(SUM(F247:H247)&gt;0,IFERROR(AVERAGE(F218:H247),""),"")</f>
        <v/>
      </c>
      <c r="O247" s="796">
        <f>IF(SUM(I247:J247)&gt;0,IFERROR(AVERAGE(I218:J247),""),"")</f>
        <v/>
      </c>
      <c r="P247" s="796">
        <f>IF(SUM(K247:L247)&gt;0,IFERROR(AVERAGE(K218:L247),""),"")</f>
        <v/>
      </c>
      <c r="Q247" s="797">
        <f>IFERROR(AVERAGE(D247:E247),"")</f>
        <v/>
      </c>
      <c r="R247" s="797">
        <f>IFERROR(AVERAGE(F247:H247),"")</f>
        <v/>
      </c>
      <c r="S247" s="797">
        <f>IFERROR(AVERAGE(I247:J247),"")</f>
        <v/>
      </c>
      <c r="T247" s="797">
        <f>IFERROR(AVERAGE(K247:L247),"")</f>
        <v/>
      </c>
      <c r="V247" s="257" t="n"/>
      <c r="W247" s="797">
        <f>AVERAGE(Q247:T247)</f>
        <v/>
      </c>
      <c r="X247" s="797">
        <f>AVERAGE(Q243:T247)</f>
        <v/>
      </c>
    </row>
    <row r="248" ht="17.45" customHeight="1">
      <c r="A248" s="257">
        <f>IF(ISNUMBER(C248),MONTH(C248),"")</f>
        <v/>
      </c>
      <c r="B248" s="257">
        <f>IF(ISNUMBER(C248),YEAR(C248),"")</f>
        <v/>
      </c>
      <c r="C248" s="808">
        <f>C247+1</f>
        <v/>
      </c>
      <c r="D248" s="809" t="n">
        <v>0.0199</v>
      </c>
      <c r="E248" s="810" t="n"/>
      <c r="F248" s="809" t="n">
        <v>0.0074</v>
      </c>
      <c r="G248" s="811" t="n"/>
      <c r="H248" s="810" t="n">
        <v>0.008</v>
      </c>
      <c r="I248" s="809" t="n">
        <v>0.0063</v>
      </c>
      <c r="J248" s="810" t="n"/>
      <c r="K248" s="812" t="n">
        <v>0.0199</v>
      </c>
      <c r="L248" s="810" t="n"/>
      <c r="M248" s="796">
        <f>IF(SUM(D248:E248)&gt;0,IFERROR(AVERAGE(D219:E248),""),"")</f>
        <v/>
      </c>
      <c r="N248" s="796">
        <f>IF(SUM(F248:H248)&gt;0,IFERROR(AVERAGE(F219:H248),""),"")</f>
        <v/>
      </c>
      <c r="O248" s="796">
        <f>IF(SUM(I248:J248)&gt;0,IFERROR(AVERAGE(I219:J248),""),"")</f>
        <v/>
      </c>
      <c r="P248" s="796">
        <f>IF(SUM(K248:L248)&gt;0,IFERROR(AVERAGE(K219:L248),""),"")</f>
        <v/>
      </c>
      <c r="Q248" s="813">
        <f>IFERROR(AVERAGE(D248:E248),"")</f>
        <v/>
      </c>
      <c r="R248" s="813">
        <f>IFERROR(AVERAGE(F248:H248),"")</f>
        <v/>
      </c>
      <c r="S248" s="813">
        <f>IFERROR(AVERAGE(I248:J248),"")</f>
        <v/>
      </c>
      <c r="T248" s="813">
        <f>IFERROR(AVERAGE(K248:L248),"")</f>
        <v/>
      </c>
      <c r="U248" s="326" t="n"/>
      <c r="V248" s="813">
        <f>AVERAGE(Q248:T248)</f>
        <v/>
      </c>
      <c r="W248" s="445" t="n"/>
      <c r="X248" s="257" t="n"/>
    </row>
    <row r="249" ht="17.45" customHeight="1">
      <c r="A249" s="257">
        <f>IF(ISNUMBER(C249),MONTH(C249),"")</f>
        <v/>
      </c>
      <c r="B249" s="257">
        <f>IF(ISNUMBER(C249),YEAR(C249),"")</f>
        <v/>
      </c>
      <c r="C249" s="808">
        <f>C248+1</f>
        <v/>
      </c>
      <c r="D249" s="809" t="n"/>
      <c r="E249" s="810" t="n">
        <v>0.008999999999999999</v>
      </c>
      <c r="F249" s="809" t="n"/>
      <c r="G249" s="811" t="n">
        <v>0.0105</v>
      </c>
      <c r="H249" s="810" t="n"/>
      <c r="I249" s="809" t="n"/>
      <c r="J249" s="810" t="n">
        <v>0.00461</v>
      </c>
      <c r="K249" s="812" t="n"/>
      <c r="L249" s="810" t="n">
        <v>0.0182</v>
      </c>
      <c r="M249" s="796">
        <f>IF(SUM(D249:E249)&gt;0,IFERROR(AVERAGE(D220:E249),""),"")</f>
        <v/>
      </c>
      <c r="N249" s="796">
        <f>IF(SUM(F249:H249)&gt;0,IFERROR(AVERAGE(F220:H249),""),"")</f>
        <v/>
      </c>
      <c r="O249" s="796">
        <f>IF(SUM(I249:J249)&gt;0,IFERROR(AVERAGE(I220:J249),""),"")</f>
        <v/>
      </c>
      <c r="P249" s="796">
        <f>IF(SUM(K249:L249)&gt;0,IFERROR(AVERAGE(K220:L249),""),"")</f>
        <v/>
      </c>
      <c r="Q249" s="813">
        <f>IFERROR(AVERAGE(D249:E249),"")</f>
        <v/>
      </c>
      <c r="R249" s="813">
        <f>IFERROR(AVERAGE(F249:H249),"")</f>
        <v/>
      </c>
      <c r="S249" s="813">
        <f>IFERROR(AVERAGE(I249:J249),"")</f>
        <v/>
      </c>
      <c r="T249" s="813">
        <f>IFERROR(AVERAGE(K249:L249),"")</f>
        <v/>
      </c>
      <c r="U249" s="326" t="n"/>
      <c r="V249" s="813">
        <f>AVERAGE(Q249:T249)</f>
        <v/>
      </c>
      <c r="W249" s="445" t="n"/>
      <c r="X249" s="797">
        <f>AVERAGE(Q248:T249)</f>
        <v/>
      </c>
    </row>
    <row r="250" ht="17.45" customHeight="1">
      <c r="A250" s="257">
        <f>IF(ISNUMBER(C250),MONTH(C250),"")</f>
        <v/>
      </c>
      <c r="B250" s="257">
        <f>IF(ISNUMBER(C250),YEAR(C250),"")</f>
        <v/>
      </c>
      <c r="C250" s="791">
        <f>C249+1</f>
        <v/>
      </c>
      <c r="D250" s="792" t="n">
        <v>0.0162</v>
      </c>
      <c r="E250" s="793" t="n"/>
      <c r="F250" s="792" t="n">
        <v>0.0122</v>
      </c>
      <c r="G250" s="794" t="n"/>
      <c r="H250" s="793" t="n"/>
      <c r="I250" s="792" t="n">
        <v>0.00766</v>
      </c>
      <c r="J250" s="793" t="n"/>
      <c r="K250" s="795" t="n">
        <v>0.0179</v>
      </c>
      <c r="L250" s="793" t="n"/>
      <c r="M250" s="796">
        <f>IF(SUM(D250:E250)&gt;0,IFERROR(AVERAGE(D221:E250),""),"")</f>
        <v/>
      </c>
      <c r="N250" s="796">
        <f>IF(SUM(F250:H250)&gt;0,IFERROR(AVERAGE(F221:H250),""),"")</f>
        <v/>
      </c>
      <c r="O250" s="796">
        <f>IF(SUM(I250:J250)&gt;0,IFERROR(AVERAGE(I221:J250),""),"")</f>
        <v/>
      </c>
      <c r="P250" s="796">
        <f>IF(SUM(K250:L250)&gt;0,IFERROR(AVERAGE(K221:L250),""),"")</f>
        <v/>
      </c>
      <c r="Q250" s="797">
        <f>IFERROR(AVERAGE(D250:E250),"")</f>
        <v/>
      </c>
      <c r="R250" s="797">
        <f>IFERROR(AVERAGE(F250:H250),"")</f>
        <v/>
      </c>
      <c r="S250" s="797">
        <f>IFERROR(AVERAGE(I250:J250),"")</f>
        <v/>
      </c>
      <c r="T250" s="797">
        <f>IFERROR(AVERAGE(K250:L250),"")</f>
        <v/>
      </c>
      <c r="V250" s="257" t="n"/>
      <c r="W250" s="797">
        <f>AVERAGE(Q250:T250)</f>
        <v/>
      </c>
      <c r="X250" s="257" t="n"/>
    </row>
    <row r="251" ht="17.45" customHeight="1">
      <c r="A251" s="257">
        <f>IF(ISNUMBER(C251),MONTH(C251),"")</f>
        <v/>
      </c>
      <c r="B251" s="257">
        <f>IF(ISNUMBER(C251),YEAR(C251),"")</f>
        <v/>
      </c>
      <c r="C251" s="791">
        <f>C250+1</f>
        <v/>
      </c>
      <c r="D251" s="792" t="n"/>
      <c r="E251" s="793" t="n">
        <v>0.0321</v>
      </c>
      <c r="F251" s="792" t="n"/>
      <c r="G251" s="794" t="n">
        <v>0.025</v>
      </c>
      <c r="H251" s="793" t="n"/>
      <c r="I251" s="792" t="n"/>
      <c r="J251" s="793" t="n">
        <v>0.0301</v>
      </c>
      <c r="K251" s="795" t="n"/>
      <c r="L251" s="793" t="n">
        <v>0.0358</v>
      </c>
      <c r="M251" s="796">
        <f>IF(SUM(D251:E251)&gt;0,IFERROR(AVERAGE(D222:E251),""),"")</f>
        <v/>
      </c>
      <c r="N251" s="796">
        <f>IF(SUM(F251:H251)&gt;0,IFERROR(AVERAGE(F222:H251),""),"")</f>
        <v/>
      </c>
      <c r="O251" s="796">
        <f>IF(SUM(I251:J251)&gt;0,IFERROR(AVERAGE(I222:J251),""),"")</f>
        <v/>
      </c>
      <c r="P251" s="796">
        <f>IF(SUM(K251:L251)&gt;0,IFERROR(AVERAGE(K222:L251),""),"")</f>
        <v/>
      </c>
      <c r="Q251" s="797">
        <f>IFERROR(AVERAGE(D251:E251),"")</f>
        <v/>
      </c>
      <c r="R251" s="797">
        <f>IFERROR(AVERAGE(F251:H251),"")</f>
        <v/>
      </c>
      <c r="S251" s="797">
        <f>IFERROR(AVERAGE(I251:J251),"")</f>
        <v/>
      </c>
      <c r="T251" s="797">
        <f>IFERROR(AVERAGE(K251:L251),"")</f>
        <v/>
      </c>
      <c r="V251" s="257" t="n"/>
      <c r="W251" s="797">
        <f>AVERAGE(Q251:T251)</f>
        <v/>
      </c>
      <c r="X251" s="257" t="n"/>
    </row>
    <row r="252" ht="17.45" customHeight="1">
      <c r="A252" s="257">
        <f>IF(ISNUMBER(C252),MONTH(C252),"")</f>
        <v/>
      </c>
      <c r="B252" s="257">
        <f>IF(ISNUMBER(C252),YEAR(C252),"")</f>
        <v/>
      </c>
      <c r="C252" s="791">
        <f>C251+1</f>
        <v/>
      </c>
      <c r="D252" s="792" t="n">
        <v>0.0198</v>
      </c>
      <c r="E252" s="793" t="n"/>
      <c r="F252" s="792" t="n"/>
      <c r="G252" s="794" t="n"/>
      <c r="H252" s="793" t="n">
        <v>0.0338</v>
      </c>
      <c r="I252" s="792" t="n">
        <v>0.0357</v>
      </c>
      <c r="J252" s="793" t="n"/>
      <c r="K252" s="795" t="n">
        <v>0.0225</v>
      </c>
      <c r="L252" s="793" t="n"/>
      <c r="M252" s="796">
        <f>IF(SUM(D252:E252)&gt;0,IFERROR(AVERAGE(D223:E252),""),"")</f>
        <v/>
      </c>
      <c r="N252" s="796">
        <f>IF(SUM(F252:H252)&gt;0,IFERROR(AVERAGE(F223:H252),""),"")</f>
        <v/>
      </c>
      <c r="O252" s="796">
        <f>IF(SUM(I252:J252)&gt;0,IFERROR(AVERAGE(I223:J252),""),"")</f>
        <v/>
      </c>
      <c r="P252" s="796">
        <f>IF(SUM(K252:L252)&gt;0,IFERROR(AVERAGE(K223:L252),""),"")</f>
        <v/>
      </c>
      <c r="Q252" s="797">
        <f>IFERROR(AVERAGE(D252:E252),"")</f>
        <v/>
      </c>
      <c r="R252" s="797">
        <f>IFERROR(AVERAGE(F252:H252),"")</f>
        <v/>
      </c>
      <c r="S252" s="797">
        <f>IFERROR(AVERAGE(I252:J252),"")</f>
        <v/>
      </c>
      <c r="T252" s="797">
        <f>IFERROR(AVERAGE(K252:L252),"")</f>
        <v/>
      </c>
      <c r="V252" s="257" t="n"/>
      <c r="W252" s="797">
        <f>AVERAGE(Q252:T252)</f>
        <v/>
      </c>
      <c r="X252" s="257" t="n"/>
    </row>
    <row r="253" ht="17.45" customHeight="1">
      <c r="A253" s="257">
        <f>IF(ISNUMBER(C253),MONTH(C253),"")</f>
        <v/>
      </c>
      <c r="B253" s="257">
        <f>IF(ISNUMBER(C253),YEAR(C253),"")</f>
        <v/>
      </c>
      <c r="C253" s="791">
        <f>C252+1</f>
        <v/>
      </c>
      <c r="D253" s="792" t="n"/>
      <c r="E253" s="793" t="n">
        <v>0.0223</v>
      </c>
      <c r="F253" s="792" t="n"/>
      <c r="G253" s="794" t="n">
        <v>0.0407</v>
      </c>
      <c r="H253" s="793" t="n"/>
      <c r="I253" s="792" t="n"/>
      <c r="J253" s="793" t="n">
        <v>0.0242</v>
      </c>
      <c r="K253" s="795" t="n"/>
      <c r="L253" s="793" t="n">
        <v>0.0355</v>
      </c>
      <c r="M253" s="796">
        <f>IF(SUM(D253:E253)&gt;0,IFERROR(AVERAGE(D224:E253),""),"")</f>
        <v/>
      </c>
      <c r="N253" s="796">
        <f>IF(SUM(F253:H253)&gt;0,IFERROR(AVERAGE(F224:H253),""),"")</f>
        <v/>
      </c>
      <c r="O253" s="796">
        <f>IF(SUM(I253:J253)&gt;0,IFERROR(AVERAGE(I224:J253),""),"")</f>
        <v/>
      </c>
      <c r="P253" s="796">
        <f>IF(SUM(K253:L253)&gt;0,IFERROR(AVERAGE(K224:L253),""),"")</f>
        <v/>
      </c>
      <c r="Q253" s="797">
        <f>IFERROR(AVERAGE(D253:E253),"")</f>
        <v/>
      </c>
      <c r="R253" s="797">
        <f>IFERROR(AVERAGE(F253:H253),"")</f>
        <v/>
      </c>
      <c r="S253" s="797">
        <f>IFERROR(AVERAGE(I253:J253),"")</f>
        <v/>
      </c>
      <c r="T253" s="797">
        <f>IFERROR(AVERAGE(K253:L253),"")</f>
        <v/>
      </c>
      <c r="V253" s="257" t="n"/>
      <c r="W253" s="797">
        <f>AVERAGE(Q253:T253)</f>
        <v/>
      </c>
      <c r="X253" s="257" t="n"/>
    </row>
    <row r="254" ht="17.45" customHeight="1">
      <c r="A254" s="257">
        <f>IF(ISNUMBER(C254),MONTH(C254),"")</f>
        <v/>
      </c>
      <c r="B254" s="257">
        <f>IF(ISNUMBER(C254),YEAR(C254),"")</f>
        <v/>
      </c>
      <c r="C254" s="802">
        <f>C253+1</f>
        <v/>
      </c>
      <c r="D254" s="803" t="n">
        <v>0.0279</v>
      </c>
      <c r="E254" s="804" t="n"/>
      <c r="F254" s="803" t="n">
        <v>0.042</v>
      </c>
      <c r="G254" s="805" t="n"/>
      <c r="H254" s="804" t="n">
        <v>0.0365</v>
      </c>
      <c r="I254" s="803" t="n">
        <v>0.0269</v>
      </c>
      <c r="J254" s="804" t="n"/>
      <c r="K254" s="806" t="n">
        <v>0.0228</v>
      </c>
      <c r="L254" s="804" t="n"/>
      <c r="M254" s="796">
        <f>IF(SUM(D254:E254)&gt;0,IFERROR(AVERAGE(D225:E254),""),"")</f>
        <v/>
      </c>
      <c r="N254" s="796">
        <f>IF(SUM(F254:H254)&gt;0,IFERROR(AVERAGE(F225:H254),""),"")</f>
        <v/>
      </c>
      <c r="O254" s="796">
        <f>IF(SUM(I254:J254)&gt;0,IFERROR(AVERAGE(I225:J254),""),"")</f>
        <v/>
      </c>
      <c r="P254" s="796">
        <f>IF(SUM(K254:L254)&gt;0,IFERROR(AVERAGE(K225:L254),""),"")</f>
        <v/>
      </c>
      <c r="Q254" s="797">
        <f>IFERROR(AVERAGE(D254:E254),"")</f>
        <v/>
      </c>
      <c r="R254" s="797">
        <f>IFERROR(AVERAGE(F254:H254),"")</f>
        <v/>
      </c>
      <c r="S254" s="797">
        <f>IFERROR(AVERAGE(I254:J254),"")</f>
        <v/>
      </c>
      <c r="T254" s="797">
        <f>IFERROR(AVERAGE(K254:L254),"")</f>
        <v/>
      </c>
      <c r="V254" s="257" t="n"/>
      <c r="W254" s="797">
        <f>AVERAGE(Q254:T254)</f>
        <v/>
      </c>
      <c r="X254" s="797">
        <f>AVERAGE(Q250:T254)</f>
        <v/>
      </c>
    </row>
    <row r="255" ht="17.45" customHeight="1">
      <c r="A255" s="257">
        <f>IF(ISNUMBER(C255),MONTH(C255),"")</f>
        <v/>
      </c>
      <c r="B255" s="257">
        <f>IF(ISNUMBER(C255),YEAR(C255),"")</f>
        <v/>
      </c>
      <c r="C255" s="808">
        <f>C254+1</f>
        <v/>
      </c>
      <c r="D255" s="809" t="n"/>
      <c r="E255" s="810" t="n">
        <v>0.0187</v>
      </c>
      <c r="F255" s="809" t="n"/>
      <c r="G255" s="811" t="n">
        <v>0.0241</v>
      </c>
      <c r="H255" s="810" t="n"/>
      <c r="I255" s="809" t="n"/>
      <c r="J255" s="810" t="n">
        <v>0.0144</v>
      </c>
      <c r="K255" s="812" t="n"/>
      <c r="L255" s="810" t="n">
        <v>0.029</v>
      </c>
      <c r="M255" s="796">
        <f>IF(SUM(D255:E255)&gt;0,IFERROR(AVERAGE(D226:E255),""),"")</f>
        <v/>
      </c>
      <c r="N255" s="796">
        <f>IF(SUM(F255:H255)&gt;0,IFERROR(AVERAGE(F226:H255),""),"")</f>
        <v/>
      </c>
      <c r="O255" s="796">
        <f>IF(SUM(I255:J255)&gt;0,IFERROR(AVERAGE(I226:J255),""),"")</f>
        <v/>
      </c>
      <c r="P255" s="796">
        <f>IF(SUM(K255:L255)&gt;0,IFERROR(AVERAGE(K226:L255),""),"")</f>
        <v/>
      </c>
      <c r="Q255" s="813">
        <f>IFERROR(AVERAGE(D255:E255),"")</f>
        <v/>
      </c>
      <c r="R255" s="813">
        <f>IFERROR(AVERAGE(F255:H255),"")</f>
        <v/>
      </c>
      <c r="S255" s="813">
        <f>IFERROR(AVERAGE(I255:J255),"")</f>
        <v/>
      </c>
      <c r="T255" s="813">
        <f>IFERROR(AVERAGE(K255:L255),"")</f>
        <v/>
      </c>
      <c r="U255" s="326" t="n"/>
      <c r="V255" s="813">
        <f>AVERAGE(Q255:T255)</f>
        <v/>
      </c>
      <c r="W255" s="445" t="n"/>
      <c r="X255" s="257" t="n"/>
    </row>
    <row r="256" ht="17.45" customHeight="1">
      <c r="A256" s="257">
        <f>IF(ISNUMBER(C256),MONTH(C256),"")</f>
        <v/>
      </c>
      <c r="B256" s="257">
        <f>IF(ISNUMBER(C256),YEAR(C256),"")</f>
        <v/>
      </c>
      <c r="C256" s="808">
        <f>C255+1</f>
        <v/>
      </c>
      <c r="D256" s="809" t="n">
        <v>0.009299999999999999</v>
      </c>
      <c r="E256" s="810" t="n"/>
      <c r="F256" s="809" t="n">
        <v>0.0233</v>
      </c>
      <c r="G256" s="811" t="n"/>
      <c r="H256" s="810" t="n"/>
      <c r="I256" s="809" t="n">
        <v>0.0165</v>
      </c>
      <c r="J256" s="810" t="n"/>
      <c r="K256" s="812" t="n">
        <v>0.0161</v>
      </c>
      <c r="L256" s="810" t="n"/>
      <c r="M256" s="796">
        <f>IF(SUM(D256:E256)&gt;0,IFERROR(AVERAGE(D227:E256),""),"")</f>
        <v/>
      </c>
      <c r="N256" s="796">
        <f>IF(SUM(F256:H256)&gt;0,IFERROR(AVERAGE(F227:H256),""),"")</f>
        <v/>
      </c>
      <c r="O256" s="796">
        <f>IF(SUM(I256:J256)&gt;0,IFERROR(AVERAGE(I227:J256),""),"")</f>
        <v/>
      </c>
      <c r="P256" s="796">
        <f>IF(SUM(K256:L256)&gt;0,IFERROR(AVERAGE(K227:L256),""),"")</f>
        <v/>
      </c>
      <c r="Q256" s="813">
        <f>IFERROR(AVERAGE(D256:E256),"")</f>
        <v/>
      </c>
      <c r="R256" s="813">
        <f>IFERROR(AVERAGE(F256:H256),"")</f>
        <v/>
      </c>
      <c r="S256" s="813">
        <f>IFERROR(AVERAGE(I256:J256),"")</f>
        <v/>
      </c>
      <c r="T256" s="813">
        <f>IFERROR(AVERAGE(K256:L256),"")</f>
        <v/>
      </c>
      <c r="U256" s="326" t="n"/>
      <c r="V256" s="813">
        <f>AVERAGE(Q256:T256)</f>
        <v/>
      </c>
      <c r="W256" s="445" t="n"/>
      <c r="X256" s="797">
        <f>AVERAGE(Q255:T256)</f>
        <v/>
      </c>
    </row>
    <row r="257" ht="17.45" customHeight="1">
      <c r="A257" s="257">
        <f>IF(ISNUMBER(C257),MONTH(C257),"")</f>
        <v/>
      </c>
      <c r="B257" s="257">
        <f>IF(ISNUMBER(C257),YEAR(C257),"")</f>
        <v/>
      </c>
      <c r="C257" s="791">
        <f>C256+1</f>
        <v/>
      </c>
      <c r="D257" s="792" t="n"/>
      <c r="E257" s="793" t="n">
        <v>0.0264</v>
      </c>
      <c r="F257" s="792" t="n"/>
      <c r="G257" s="794" t="n">
        <v>0.0174</v>
      </c>
      <c r="H257" s="793" t="n"/>
      <c r="I257" s="792" t="n"/>
      <c r="J257" s="793" t="n">
        <v>0.0241</v>
      </c>
      <c r="K257" s="795" t="n"/>
      <c r="L257" s="793" t="n">
        <v>0.0367</v>
      </c>
      <c r="M257" s="796">
        <f>IF(SUM(D257:E257)&gt;0,IFERROR(AVERAGE(D228:E257),""),"")</f>
        <v/>
      </c>
      <c r="N257" s="796">
        <f>IF(SUM(F257:H257)&gt;0,IFERROR(AVERAGE(F228:H257),""),"")</f>
        <v/>
      </c>
      <c r="O257" s="796">
        <f>IF(SUM(I257:J257)&gt;0,IFERROR(AVERAGE(I228:J257),""),"")</f>
        <v/>
      </c>
      <c r="P257" s="796">
        <f>IF(SUM(K257:L257)&gt;0,IFERROR(AVERAGE(K228:L257),""),"")</f>
        <v/>
      </c>
      <c r="Q257" s="797">
        <f>IFERROR(AVERAGE(D257:E257),"")</f>
        <v/>
      </c>
      <c r="R257" s="797">
        <f>IFERROR(AVERAGE(F257:H257),"")</f>
        <v/>
      </c>
      <c r="S257" s="797">
        <f>IFERROR(AVERAGE(I257:J257),"")</f>
        <v/>
      </c>
      <c r="T257" s="797">
        <f>IFERROR(AVERAGE(K257:L257),"")</f>
        <v/>
      </c>
      <c r="V257" s="257" t="n"/>
      <c r="W257" s="797">
        <f>AVERAGE(Q257:T257)</f>
        <v/>
      </c>
      <c r="X257" s="257" t="n"/>
    </row>
    <row r="258" ht="17.45" customHeight="1">
      <c r="A258" s="257">
        <f>IF(ISNUMBER(C258),MONTH(C258),"")</f>
        <v/>
      </c>
      <c r="B258" s="257">
        <f>IF(ISNUMBER(C258),YEAR(C258),"")</f>
        <v/>
      </c>
      <c r="C258" s="791">
        <f>C257+1</f>
        <v/>
      </c>
      <c r="D258" s="792" t="n">
        <v>0.0253</v>
      </c>
      <c r="E258" s="793" t="n"/>
      <c r="F258" s="792" t="n"/>
      <c r="G258" s="794" t="n"/>
      <c r="H258" s="793" t="n">
        <v>0.0249</v>
      </c>
      <c r="I258" s="792" t="n">
        <v>0.0177</v>
      </c>
      <c r="J258" s="793" t="n"/>
      <c r="K258" s="795" t="n">
        <v>0.0305</v>
      </c>
      <c r="L258" s="793" t="n"/>
      <c r="M258" s="796">
        <f>IF(SUM(D258:E258)&gt;0,IFERROR(AVERAGE(D229:E258),""),"")</f>
        <v/>
      </c>
      <c r="N258" s="796">
        <f>IF(SUM(F258:H258)&gt;0,IFERROR(AVERAGE(F229:H258),""),"")</f>
        <v/>
      </c>
      <c r="O258" s="796">
        <f>IF(SUM(I258:J258)&gt;0,IFERROR(AVERAGE(I229:J258),""),"")</f>
        <v/>
      </c>
      <c r="P258" s="796">
        <f>IF(SUM(K258:L258)&gt;0,IFERROR(AVERAGE(K229:L258),""),"")</f>
        <v/>
      </c>
      <c r="Q258" s="797">
        <f>IFERROR(AVERAGE(D258:E258),"")</f>
        <v/>
      </c>
      <c r="R258" s="797">
        <f>IFERROR(AVERAGE(F258:H258),"")</f>
        <v/>
      </c>
      <c r="S258" s="797">
        <f>IFERROR(AVERAGE(I258:J258),"")</f>
        <v/>
      </c>
      <c r="T258" s="797">
        <f>IFERROR(AVERAGE(K258:L258),"")</f>
        <v/>
      </c>
      <c r="V258" s="257" t="n"/>
      <c r="W258" s="797">
        <f>AVERAGE(Q258:T258)</f>
        <v/>
      </c>
      <c r="X258" s="257" t="n"/>
    </row>
    <row r="259" ht="17.45" customHeight="1">
      <c r="A259" s="257">
        <f>IF(ISNUMBER(C259),MONTH(C259),"")</f>
        <v/>
      </c>
      <c r="B259" s="257">
        <f>IF(ISNUMBER(C259),YEAR(C259),"")</f>
        <v/>
      </c>
      <c r="C259" s="791">
        <f>C258+1</f>
        <v/>
      </c>
      <c r="D259" s="792" t="n"/>
      <c r="E259" s="793" t="n">
        <v>0.025</v>
      </c>
      <c r="F259" s="792" t="n"/>
      <c r="G259" s="794" t="n">
        <v>0.0239</v>
      </c>
      <c r="H259" s="793" t="n"/>
      <c r="I259" s="792" t="n"/>
      <c r="J259" s="793" t="n">
        <v>0.0238</v>
      </c>
      <c r="K259" s="795" t="n"/>
      <c r="L259" s="793" t="n">
        <v>0.0334</v>
      </c>
      <c r="M259" s="796">
        <f>IF(SUM(D259:E259)&gt;0,IFERROR(AVERAGE(D230:E259),""),"")</f>
        <v/>
      </c>
      <c r="N259" s="796">
        <f>IF(SUM(F259:H259)&gt;0,IFERROR(AVERAGE(F230:H259),""),"")</f>
        <v/>
      </c>
      <c r="O259" s="796">
        <f>IF(SUM(I259:J259)&gt;0,IFERROR(AVERAGE(I230:J259),""),"")</f>
        <v/>
      </c>
      <c r="P259" s="796">
        <f>IF(SUM(K259:L259)&gt;0,IFERROR(AVERAGE(K230:L259),""),"")</f>
        <v/>
      </c>
      <c r="Q259" s="797">
        <f>IFERROR(AVERAGE(D259:E259),"")</f>
        <v/>
      </c>
      <c r="R259" s="797">
        <f>IFERROR(AVERAGE(F259:H259),"")</f>
        <v/>
      </c>
      <c r="S259" s="797">
        <f>IFERROR(AVERAGE(I259:J259),"")</f>
        <v/>
      </c>
      <c r="T259" s="797">
        <f>IFERROR(AVERAGE(K259:L259),"")</f>
        <v/>
      </c>
      <c r="V259" s="257" t="n"/>
      <c r="W259" s="797">
        <f>AVERAGE(Q259:T259)</f>
        <v/>
      </c>
      <c r="X259" s="257" t="n"/>
    </row>
    <row r="260" ht="17.45" customHeight="1">
      <c r="A260" s="257">
        <f>IF(ISNUMBER(C260),MONTH(C260),"")</f>
        <v/>
      </c>
      <c r="B260" s="257">
        <f>IF(ISNUMBER(C260),YEAR(C260),"")</f>
        <v/>
      </c>
      <c r="C260" s="802">
        <f>C259+1</f>
        <v/>
      </c>
      <c r="D260" s="803" t="n">
        <v>0.028</v>
      </c>
      <c r="E260" s="804" t="n"/>
      <c r="F260" s="803" t="n">
        <v>0.0276</v>
      </c>
      <c r="G260" s="805" t="n"/>
      <c r="H260" s="804" t="n">
        <v>0.0279</v>
      </c>
      <c r="I260" s="803" t="n">
        <v>0.0306</v>
      </c>
      <c r="J260" s="804" t="n"/>
      <c r="K260" s="806" t="n">
        <v>0.0297</v>
      </c>
      <c r="L260" s="804" t="n"/>
      <c r="M260" s="796">
        <f>IF(SUM(D260:E260)&gt;0,IFERROR(AVERAGE(D231:E260),""),"")</f>
        <v/>
      </c>
      <c r="N260" s="796">
        <f>IF(SUM(F260:H260)&gt;0,IFERROR(AVERAGE(F231:H260),""),"")</f>
        <v/>
      </c>
      <c r="O260" s="796">
        <f>IF(SUM(I260:J260)&gt;0,IFERROR(AVERAGE(I231:J260),""),"")</f>
        <v/>
      </c>
      <c r="P260" s="796">
        <f>IF(SUM(K260:L260)&gt;0,IFERROR(AVERAGE(K231:L260),""),"")</f>
        <v/>
      </c>
      <c r="Q260" s="797">
        <f>IFERROR(AVERAGE(D260:E260),"")</f>
        <v/>
      </c>
      <c r="R260" s="797">
        <f>IFERROR(AVERAGE(F260:H260),"")</f>
        <v/>
      </c>
      <c r="S260" s="797">
        <f>IFERROR(AVERAGE(I260:J260),"")</f>
        <v/>
      </c>
      <c r="T260" s="797">
        <f>IFERROR(AVERAGE(K260:L260),"")</f>
        <v/>
      </c>
      <c r="V260" s="257" t="n"/>
      <c r="W260" s="797">
        <f>AVERAGE(Q260:T260)</f>
        <v/>
      </c>
      <c r="X260" s="257" t="n"/>
    </row>
    <row r="261" ht="17.45" customHeight="1">
      <c r="A261" s="257">
        <f>IF(ISNUMBER(C261),MONTH(C261),"")</f>
        <v/>
      </c>
      <c r="B261" s="257">
        <f>IF(ISNUMBER(C261),YEAR(C261),"")</f>
        <v/>
      </c>
      <c r="C261" s="791">
        <f>C260+1</f>
        <v/>
      </c>
      <c r="D261" s="792" t="n"/>
      <c r="E261" s="793" t="n">
        <v>0.0288</v>
      </c>
      <c r="F261" s="792" t="n"/>
      <c r="G261" s="794" t="n">
        <v>0.0379</v>
      </c>
      <c r="H261" s="793" t="n"/>
      <c r="I261" s="792" t="n"/>
      <c r="J261" s="793" t="n">
        <v>0.0369</v>
      </c>
      <c r="K261" s="795" t="n"/>
      <c r="L261" s="793" t="n">
        <v>0.0668</v>
      </c>
      <c r="M261" s="796">
        <f>IF(SUM(D261:E261)&gt;0,IFERROR(AVERAGE(D232:E261),""),"")</f>
        <v/>
      </c>
      <c r="N261" s="796">
        <f>IF(SUM(F261:H261)&gt;0,IFERROR(AVERAGE(F232:H261),""),"")</f>
        <v/>
      </c>
      <c r="O261" s="796">
        <f>IF(SUM(I261:J261)&gt;0,IFERROR(AVERAGE(I232:J261),""),"")</f>
        <v/>
      </c>
      <c r="P261" s="796">
        <f>IF(SUM(K261:L261)&gt;0,IFERROR(AVERAGE(K232:L261),""),"")</f>
        <v/>
      </c>
      <c r="Q261" s="797">
        <f>IFERROR(AVERAGE(D261:E261),"")</f>
        <v/>
      </c>
      <c r="R261" s="797">
        <f>IFERROR(AVERAGE(F261:H261),"")</f>
        <v/>
      </c>
      <c r="S261" s="797">
        <f>IFERROR(AVERAGE(I261:J261),"")</f>
        <v/>
      </c>
      <c r="T261" s="797">
        <f>IFERROR(AVERAGE(K261:L261),"")</f>
        <v/>
      </c>
      <c r="V261" s="257" t="n"/>
      <c r="W261" s="797">
        <f>AVERAGE(Q261:T261)</f>
        <v/>
      </c>
      <c r="X261" s="797">
        <f>AVERAGE(Q257:T261)</f>
        <v/>
      </c>
    </row>
    <row r="262" ht="17.45" customHeight="1">
      <c r="A262" s="257">
        <f>IF(ISNUMBER(C262),MONTH(C262),"")</f>
        <v/>
      </c>
      <c r="B262" s="257">
        <f>IF(ISNUMBER(C262),YEAR(C262),"")</f>
        <v/>
      </c>
      <c r="C262" s="808">
        <f>C261+1</f>
        <v/>
      </c>
      <c r="D262" s="809" t="n">
        <v>0.0197</v>
      </c>
      <c r="E262" s="810" t="n"/>
      <c r="F262" s="809" t="n">
        <v>0.0299</v>
      </c>
      <c r="G262" s="811" t="n"/>
      <c r="H262" s="810" t="n"/>
      <c r="I262" s="809" t="n">
        <v>0.0145</v>
      </c>
      <c r="J262" s="810" t="n"/>
      <c r="K262" s="812" t="n">
        <v>0.0242</v>
      </c>
      <c r="L262" s="810" t="n"/>
      <c r="M262" s="796">
        <f>IF(SUM(D262:E262)&gt;0,IFERROR(AVERAGE(D233:E262),""),"")</f>
        <v/>
      </c>
      <c r="N262" s="796">
        <f>IF(SUM(F262:H262)&gt;0,IFERROR(AVERAGE(F233:H262),""),"")</f>
        <v/>
      </c>
      <c r="O262" s="796">
        <f>IF(SUM(I262:J262)&gt;0,IFERROR(AVERAGE(I233:J262),""),"")</f>
        <v/>
      </c>
      <c r="P262" s="796">
        <f>IF(SUM(K262:L262)&gt;0,IFERROR(AVERAGE(K233:L262),""),"")</f>
        <v/>
      </c>
      <c r="Q262" s="813">
        <f>IFERROR(AVERAGE(D262:E262),"")</f>
        <v/>
      </c>
      <c r="R262" s="813">
        <f>IFERROR(AVERAGE(F262:H262),"")</f>
        <v/>
      </c>
      <c r="S262" s="813">
        <f>IFERROR(AVERAGE(I262:J262),"")</f>
        <v/>
      </c>
      <c r="T262" s="813">
        <f>IFERROR(AVERAGE(K262:L262),"")</f>
        <v/>
      </c>
      <c r="U262" s="326" t="n"/>
      <c r="V262" s="813">
        <f>AVERAGE(Q262:T262)</f>
        <v/>
      </c>
      <c r="W262" s="445" t="n"/>
      <c r="X262" s="257" t="n"/>
    </row>
    <row r="263" ht="17.45" customHeight="1">
      <c r="A263" s="257">
        <f>IF(ISNUMBER(C263),MONTH(C263),"")</f>
        <v/>
      </c>
      <c r="B263" s="257">
        <f>IF(ISNUMBER(C263),YEAR(C263),"")</f>
        <v/>
      </c>
      <c r="C263" s="808">
        <f>C262+1</f>
        <v/>
      </c>
      <c r="D263" s="809" t="n"/>
      <c r="E263" s="810" t="n">
        <v>0.0186</v>
      </c>
      <c r="F263" s="809" t="n"/>
      <c r="G263" s="811" t="n">
        <v>0.0161</v>
      </c>
      <c r="H263" s="810" t="n"/>
      <c r="I263" s="809" t="n"/>
      <c r="J263" s="810" t="n">
        <v>0.0098</v>
      </c>
      <c r="K263" s="812" t="n"/>
      <c r="L263" s="810" t="n">
        <v>0.0279</v>
      </c>
      <c r="M263" s="796">
        <f>IF(SUM(D263:E263)&gt;0,IFERROR(AVERAGE(D234:E263),""),"")</f>
        <v/>
      </c>
      <c r="N263" s="796">
        <f>IF(SUM(F263:H263)&gt;0,IFERROR(AVERAGE(F234:H263),""),"")</f>
        <v/>
      </c>
      <c r="O263" s="796">
        <f>IF(SUM(I263:J263)&gt;0,IFERROR(AVERAGE(I234:J263),""),"")</f>
        <v/>
      </c>
      <c r="P263" s="796">
        <f>IF(SUM(K263:L263)&gt;0,IFERROR(AVERAGE(K234:L263),""),"")</f>
        <v/>
      </c>
      <c r="Q263" s="813">
        <f>IFERROR(AVERAGE(D263:E263),"")</f>
        <v/>
      </c>
      <c r="R263" s="813">
        <f>IFERROR(AVERAGE(F263:H263),"")</f>
        <v/>
      </c>
      <c r="S263" s="813">
        <f>IFERROR(AVERAGE(I263:J263),"")</f>
        <v/>
      </c>
      <c r="T263" s="813">
        <f>IFERROR(AVERAGE(K263:L263),"")</f>
        <v/>
      </c>
      <c r="U263" s="326" t="n"/>
      <c r="V263" s="813">
        <f>AVERAGE(Q263:T263)</f>
        <v/>
      </c>
      <c r="W263" s="445" t="n"/>
      <c r="X263" s="797">
        <f>AVERAGE(Q262:T263)</f>
        <v/>
      </c>
    </row>
    <row r="264" ht="17.45" customHeight="1">
      <c r="A264" s="257">
        <f>IF(ISNUMBER(C264),MONTH(C264),"")</f>
        <v/>
      </c>
      <c r="B264" s="257">
        <f>IF(ISNUMBER(C264),YEAR(C264),"")</f>
        <v/>
      </c>
      <c r="C264" s="791">
        <f>C263+1</f>
        <v/>
      </c>
      <c r="D264" s="792" t="n">
        <v>0.0635</v>
      </c>
      <c r="E264" s="793" t="n"/>
      <c r="F264" s="792" t="n"/>
      <c r="G264" s="794" t="n"/>
      <c r="H264" s="793" t="n">
        <v>0.0368</v>
      </c>
      <c r="I264" s="792" t="n">
        <v>0.0405</v>
      </c>
      <c r="J264" s="793" t="n"/>
      <c r="K264" s="795" t="n">
        <v>0.0525</v>
      </c>
      <c r="L264" s="793" t="n"/>
      <c r="M264" s="796">
        <f>IF(SUM(D264:E264)&gt;0,IFERROR(AVERAGE(D235:E264),""),"")</f>
        <v/>
      </c>
      <c r="N264" s="796">
        <f>IF(SUM(F264:H264)&gt;0,IFERROR(AVERAGE(F235:H264),""),"")</f>
        <v/>
      </c>
      <c r="O264" s="796">
        <f>IF(SUM(I264:J264)&gt;0,IFERROR(AVERAGE(I235:J264),""),"")</f>
        <v/>
      </c>
      <c r="P264" s="796">
        <f>IF(SUM(K264:L264)&gt;0,IFERROR(AVERAGE(K235:L264),""),"")</f>
        <v/>
      </c>
      <c r="Q264" s="797">
        <f>IFERROR(AVERAGE(D264:E264),"")</f>
        <v/>
      </c>
      <c r="R264" s="797">
        <f>IFERROR(AVERAGE(F264:H264),"")</f>
        <v/>
      </c>
      <c r="S264" s="797">
        <f>IFERROR(AVERAGE(I264:J264),"")</f>
        <v/>
      </c>
      <c r="T264" s="797">
        <f>IFERROR(AVERAGE(K264:L264),"")</f>
        <v/>
      </c>
      <c r="V264" s="257" t="n"/>
      <c r="W264" s="797">
        <f>AVERAGE(Q264:T264)</f>
        <v/>
      </c>
      <c r="X264" s="257" t="n"/>
    </row>
    <row r="265" ht="17.45" customHeight="1">
      <c r="A265" s="257">
        <f>IF(ISNUMBER(C265),MONTH(C265),"")</f>
        <v/>
      </c>
      <c r="B265" s="257">
        <f>IF(ISNUMBER(C265),YEAR(C265),"")</f>
        <v/>
      </c>
      <c r="C265" s="791">
        <f>C264+1</f>
        <v/>
      </c>
      <c r="D265" s="792" t="n"/>
      <c r="E265" s="793" t="n">
        <v>0.0437</v>
      </c>
      <c r="F265" s="792" t="n"/>
      <c r="G265" s="794" t="n">
        <v>0.0365</v>
      </c>
      <c r="H265" s="793" t="n"/>
      <c r="I265" s="792" t="n"/>
      <c r="J265" s="793" t="n">
        <v>0.0297</v>
      </c>
      <c r="K265" s="795" t="n"/>
      <c r="L265" s="793" t="n">
        <v>0.0528</v>
      </c>
      <c r="M265" s="796">
        <f>IF(SUM(D265:E265)&gt;0,IFERROR(AVERAGE(D236:E265),""),"")</f>
        <v/>
      </c>
      <c r="N265" s="796">
        <f>IF(SUM(F265:H265)&gt;0,IFERROR(AVERAGE(F236:H265),""),"")</f>
        <v/>
      </c>
      <c r="O265" s="796">
        <f>IF(SUM(I265:J265)&gt;0,IFERROR(AVERAGE(I236:J265),""),"")</f>
        <v/>
      </c>
      <c r="P265" s="796">
        <f>IF(SUM(K265:L265)&gt;0,IFERROR(AVERAGE(K236:L265),""),"")</f>
        <v/>
      </c>
      <c r="Q265" s="797">
        <f>IFERROR(AVERAGE(D265:E265),"")</f>
        <v/>
      </c>
      <c r="R265" s="797">
        <f>IFERROR(AVERAGE(F265:H265),"")</f>
        <v/>
      </c>
      <c r="S265" s="797">
        <f>IFERROR(AVERAGE(I265:J265),"")</f>
        <v/>
      </c>
      <c r="T265" s="797">
        <f>IFERROR(AVERAGE(K265:L265),"")</f>
        <v/>
      </c>
      <c r="V265" s="257" t="n"/>
      <c r="W265" s="797">
        <f>AVERAGE(Q265:T265)</f>
        <v/>
      </c>
      <c r="X265" s="257" t="n"/>
    </row>
    <row r="266" ht="17.45" customHeight="1">
      <c r="A266" s="257">
        <f>IF(ISNUMBER(C266),MONTH(C266),"")</f>
        <v/>
      </c>
      <c r="B266" s="257">
        <f>IF(ISNUMBER(C266),YEAR(C266),"")</f>
        <v/>
      </c>
      <c r="C266" s="802">
        <f>C265+1</f>
        <v/>
      </c>
      <c r="D266" s="803" t="n">
        <v>0.0284</v>
      </c>
      <c r="E266" s="804" t="n"/>
      <c r="F266" s="803" t="n">
        <v>0.0281</v>
      </c>
      <c r="G266" s="805" t="n"/>
      <c r="H266" s="804" t="n">
        <v>0.0295</v>
      </c>
      <c r="I266" s="803" t="n">
        <v>0.0323</v>
      </c>
      <c r="J266" s="804" t="n"/>
      <c r="K266" s="806" t="n">
        <v>0.0366</v>
      </c>
      <c r="L266" s="804" t="n"/>
      <c r="M266" s="796">
        <f>IF(SUM(D266:E266)&gt;0,IFERROR(AVERAGE(D237:E266),""),"")</f>
        <v/>
      </c>
      <c r="N266" s="796">
        <f>IF(SUM(F266:H266)&gt;0,IFERROR(AVERAGE(F237:H266),""),"")</f>
        <v/>
      </c>
      <c r="O266" s="796">
        <f>IF(SUM(I266:J266)&gt;0,IFERROR(AVERAGE(I237:J266),""),"")</f>
        <v/>
      </c>
      <c r="P266" s="796">
        <f>IF(SUM(K266:L266)&gt;0,IFERROR(AVERAGE(K237:L266),""),"")</f>
        <v/>
      </c>
      <c r="Q266" s="797">
        <f>IFERROR(AVERAGE(D266:E266),"")</f>
        <v/>
      </c>
      <c r="R266" s="797">
        <f>IFERROR(AVERAGE(F266:H266),"")</f>
        <v/>
      </c>
      <c r="S266" s="797">
        <f>IFERROR(AVERAGE(I266:J266),"")</f>
        <v/>
      </c>
      <c r="T266" s="797">
        <f>IFERROR(AVERAGE(K266:L266),"")</f>
        <v/>
      </c>
      <c r="V266" s="257" t="n"/>
      <c r="W266" s="797">
        <f>AVERAGE(Q266:T266)</f>
        <v/>
      </c>
      <c r="X266" s="257" t="n"/>
    </row>
    <row r="267" ht="17.45" customHeight="1">
      <c r="A267" s="257">
        <f>IF(ISNUMBER(C267),MONTH(C267),"")</f>
        <v/>
      </c>
      <c r="B267" s="257">
        <f>IF(ISNUMBER(C267),YEAR(C267),"")</f>
        <v/>
      </c>
      <c r="C267" s="791">
        <f>C266+1</f>
        <v/>
      </c>
      <c r="D267" s="792" t="n"/>
      <c r="E267" s="793" t="n">
        <v>0.0265</v>
      </c>
      <c r="F267" s="792" t="n"/>
      <c r="G267" s="794" t="n">
        <v>0.0315</v>
      </c>
      <c r="H267" s="793" t="n"/>
      <c r="I267" s="792" t="n"/>
      <c r="J267" s="793" t="n">
        <v>0.0255</v>
      </c>
      <c r="K267" s="795" t="n"/>
      <c r="L267" s="793" t="n">
        <v>0.0445</v>
      </c>
      <c r="M267" s="796">
        <f>IF(SUM(D267:E267)&gt;0,IFERROR(AVERAGE(D238:E267),""),"")</f>
        <v/>
      </c>
      <c r="N267" s="796">
        <f>IF(SUM(F267:H267)&gt;0,IFERROR(AVERAGE(F238:H267),""),"")</f>
        <v/>
      </c>
      <c r="O267" s="796">
        <f>IF(SUM(I267:J267)&gt;0,IFERROR(AVERAGE(I238:J267),""),"")</f>
        <v/>
      </c>
      <c r="P267" s="796">
        <f>IF(SUM(K267:L267)&gt;0,IFERROR(AVERAGE(K238:L267),""),"")</f>
        <v/>
      </c>
      <c r="Q267" s="797">
        <f>IFERROR(AVERAGE(D267:E267),"")</f>
        <v/>
      </c>
      <c r="R267" s="797">
        <f>IFERROR(AVERAGE(F267:H267),"")</f>
        <v/>
      </c>
      <c r="S267" s="797">
        <f>IFERROR(AVERAGE(I267:J267),"")</f>
        <v/>
      </c>
      <c r="T267" s="797">
        <f>IFERROR(AVERAGE(K267:L267),"")</f>
        <v/>
      </c>
      <c r="V267" s="257" t="n"/>
      <c r="W267" s="797">
        <f>AVERAGE(Q267:T267)</f>
        <v/>
      </c>
      <c r="X267" s="257" t="n"/>
    </row>
    <row r="268" ht="17.45" customHeight="1">
      <c r="A268" s="257">
        <f>IF(ISNUMBER(C268),MONTH(C268),"")</f>
        <v/>
      </c>
      <c r="B268" s="257">
        <f>IF(ISNUMBER(C268),YEAR(C268),"")</f>
        <v/>
      </c>
      <c r="C268" s="791">
        <f>C267+1</f>
        <v/>
      </c>
      <c r="D268" s="792" t="n">
        <v>0.0322</v>
      </c>
      <c r="E268" s="793" t="n"/>
      <c r="F268" s="792" t="n">
        <v>0.0261</v>
      </c>
      <c r="G268" s="794" t="n"/>
      <c r="H268" s="793" t="n"/>
      <c r="I268" s="792" t="n">
        <v>0.0312</v>
      </c>
      <c r="J268" s="793" t="n"/>
      <c r="K268" s="795" t="n">
        <v>0.021</v>
      </c>
      <c r="L268" s="793" t="n"/>
      <c r="M268" s="796">
        <f>IF(SUM(D268:E268)&gt;0,IFERROR(AVERAGE(D239:E268),""),"")</f>
        <v/>
      </c>
      <c r="N268" s="796">
        <f>IF(SUM(F268:H268)&gt;0,IFERROR(AVERAGE(F239:H268),""),"")</f>
        <v/>
      </c>
      <c r="O268" s="796">
        <f>IF(SUM(I268:J268)&gt;0,IFERROR(AVERAGE(I239:J268),""),"")</f>
        <v/>
      </c>
      <c r="P268" s="796">
        <f>IF(SUM(K268:L268)&gt;0,IFERROR(AVERAGE(K239:L268),""),"")</f>
        <v/>
      </c>
      <c r="Q268" s="797">
        <f>IFERROR(AVERAGE(D268:E268),"")</f>
        <v/>
      </c>
      <c r="R268" s="797">
        <f>IFERROR(AVERAGE(F268:H268),"")</f>
        <v/>
      </c>
      <c r="S268" s="797">
        <f>IFERROR(AVERAGE(I268:J268),"")</f>
        <v/>
      </c>
      <c r="T268" s="797">
        <f>IFERROR(AVERAGE(K268:L268),"")</f>
        <v/>
      </c>
      <c r="V268" s="257" t="n"/>
      <c r="W268" s="797">
        <f>AVERAGE(Q268:T268)</f>
        <v/>
      </c>
      <c r="X268" s="797">
        <f>AVERAGE(Q264:T268)</f>
        <v/>
      </c>
    </row>
    <row r="269" ht="17.45" customHeight="1">
      <c r="A269" s="257">
        <f>IF(ISNUMBER(C269),MONTH(C269),"")</f>
        <v/>
      </c>
      <c r="B269" s="257">
        <f>IF(ISNUMBER(C269),YEAR(C269),"")</f>
        <v/>
      </c>
      <c r="C269" s="808">
        <f>C268+1</f>
        <v/>
      </c>
      <c r="D269" s="809" t="n"/>
      <c r="E269" s="810" t="n">
        <v>0.0165</v>
      </c>
      <c r="F269" s="809" t="n"/>
      <c r="G269" s="811" t="n">
        <v>0.0176</v>
      </c>
      <c r="H269" s="810" t="n"/>
      <c r="I269" s="809" t="n"/>
      <c r="J269" s="810" t="n">
        <v>0.0138</v>
      </c>
      <c r="K269" s="812" t="n"/>
      <c r="L269" s="810" t="n">
        <v>0.0266</v>
      </c>
      <c r="M269" s="796">
        <f>IF(SUM(D269:E269)&gt;0,IFERROR(AVERAGE(D240:E269),""),"")</f>
        <v/>
      </c>
      <c r="N269" s="796">
        <f>IF(SUM(F269:H269)&gt;0,IFERROR(AVERAGE(F240:H269),""),"")</f>
        <v/>
      </c>
      <c r="O269" s="796">
        <f>IF(SUM(I269:J269)&gt;0,IFERROR(AVERAGE(I240:J269),""),"")</f>
        <v/>
      </c>
      <c r="P269" s="796">
        <f>IF(SUM(K269:L269)&gt;0,IFERROR(AVERAGE(K240:L269),""),"")</f>
        <v/>
      </c>
      <c r="Q269" s="813">
        <f>IFERROR(AVERAGE(D269:E269),"")</f>
        <v/>
      </c>
      <c r="R269" s="813">
        <f>IFERROR(AVERAGE(F269:H269),"")</f>
        <v/>
      </c>
      <c r="S269" s="813">
        <f>IFERROR(AVERAGE(I269:J269),"")</f>
        <v/>
      </c>
      <c r="T269" s="813">
        <f>IFERROR(AVERAGE(K269:L269),"")</f>
        <v/>
      </c>
      <c r="U269" s="326" t="n"/>
      <c r="V269" s="813">
        <f>AVERAGE(Q269:T269)</f>
        <v/>
      </c>
      <c r="W269" s="445" t="n"/>
      <c r="X269" s="257" t="n"/>
    </row>
    <row r="270" ht="17.45" customHeight="1">
      <c r="A270" s="257">
        <f>IF(ISNUMBER(C270),MONTH(C270),"")</f>
        <v/>
      </c>
      <c r="B270" s="257">
        <f>IF(ISNUMBER(C270),YEAR(C270),"")</f>
        <v/>
      </c>
      <c r="C270" s="808">
        <f>C269+1</f>
        <v/>
      </c>
      <c r="D270" s="809" t="n">
        <v>0.0197</v>
      </c>
      <c r="E270" s="810" t="n"/>
      <c r="F270" s="809" t="n"/>
      <c r="G270" s="811" t="n"/>
      <c r="H270" s="810" t="n">
        <v>0.0167</v>
      </c>
      <c r="I270" s="809" t="n">
        <v>0.008529999999999999</v>
      </c>
      <c r="J270" s="810" t="n"/>
      <c r="K270" s="812" t="n">
        <v>0.0123</v>
      </c>
      <c r="L270" s="810" t="n"/>
      <c r="M270" s="796">
        <f>IF(SUM(D270:E270)&gt;0,IFERROR(AVERAGE(D241:E270),""),"")</f>
        <v/>
      </c>
      <c r="N270" s="796">
        <f>IF(SUM(F270:H270)&gt;0,IFERROR(AVERAGE(F241:H270),""),"")</f>
        <v/>
      </c>
      <c r="O270" s="796">
        <f>IF(SUM(I270:J270)&gt;0,IFERROR(AVERAGE(I241:J270),""),"")</f>
        <v/>
      </c>
      <c r="P270" s="796">
        <f>IF(SUM(K270:L270)&gt;0,IFERROR(AVERAGE(K241:L270),""),"")</f>
        <v/>
      </c>
      <c r="Q270" s="813">
        <f>IFERROR(AVERAGE(D270:E270),"")</f>
        <v/>
      </c>
      <c r="R270" s="813">
        <f>IFERROR(AVERAGE(F270:H270),"")</f>
        <v/>
      </c>
      <c r="S270" s="813">
        <f>IFERROR(AVERAGE(I270:J270),"")</f>
        <v/>
      </c>
      <c r="T270" s="813">
        <f>IFERROR(AVERAGE(K270:L270),"")</f>
        <v/>
      </c>
      <c r="U270" s="326" t="n"/>
      <c r="V270" s="813">
        <f>AVERAGE(Q270:T270)</f>
        <v/>
      </c>
      <c r="W270" s="445" t="n"/>
      <c r="X270" s="797">
        <f>AVERAGE(Q269:T270)</f>
        <v/>
      </c>
    </row>
    <row r="271" ht="17.45" customHeight="1">
      <c r="A271" s="257">
        <f>IF(ISNUMBER(C271),MONTH(C271),"")</f>
        <v/>
      </c>
      <c r="B271" s="257">
        <f>IF(ISNUMBER(C271),YEAR(C271),"")</f>
        <v/>
      </c>
      <c r="C271" s="791">
        <f>C270+1</f>
        <v/>
      </c>
      <c r="D271" s="792" t="n"/>
      <c r="E271" s="793" t="n">
        <v>0.043</v>
      </c>
      <c r="F271" s="792" t="n"/>
      <c r="G271" s="794" t="n">
        <v>0.0317</v>
      </c>
      <c r="H271" s="793" t="n"/>
      <c r="I271" s="792" t="n"/>
      <c r="J271" s="793" t="n">
        <v>0.0364</v>
      </c>
      <c r="K271" s="795" t="n"/>
      <c r="L271" s="793" t="n">
        <v>0.0347</v>
      </c>
      <c r="M271" s="796">
        <f>IF(SUM(D271:E271)&gt;0,IFERROR(AVERAGE(D242:E271),""),"")</f>
        <v/>
      </c>
      <c r="N271" s="796">
        <f>IF(SUM(F271:H271)&gt;0,IFERROR(AVERAGE(F242:H271),""),"")</f>
        <v/>
      </c>
      <c r="O271" s="796">
        <f>IF(SUM(I271:J271)&gt;0,IFERROR(AVERAGE(I242:J271),""),"")</f>
        <v/>
      </c>
      <c r="P271" s="796">
        <f>IF(SUM(K271:L271)&gt;0,IFERROR(AVERAGE(K242:L271),""),"")</f>
        <v/>
      </c>
      <c r="Q271" s="797">
        <f>IFERROR(AVERAGE(D271:E271),"")</f>
        <v/>
      </c>
      <c r="R271" s="797">
        <f>IFERROR(AVERAGE(F271:H271),"")</f>
        <v/>
      </c>
      <c r="S271" s="797">
        <f>IFERROR(AVERAGE(I271:J271),"")</f>
        <v/>
      </c>
      <c r="T271" s="797">
        <f>IFERROR(AVERAGE(K271:L271),"")</f>
        <v/>
      </c>
      <c r="V271" s="257" t="n"/>
      <c r="W271" s="797">
        <f>AVERAGE(Q271:T271)</f>
        <v/>
      </c>
      <c r="X271" s="257" t="n"/>
    </row>
    <row r="272" ht="17.45" customHeight="1">
      <c r="A272" s="257">
        <f>IF(ISNUMBER(C272),MONTH(C272),"")</f>
        <v/>
      </c>
      <c r="B272" s="257">
        <f>IF(ISNUMBER(C272),YEAR(C272),"")</f>
        <v/>
      </c>
      <c r="C272" s="802">
        <f>C271+1</f>
        <v/>
      </c>
      <c r="D272" s="803" t="n">
        <v>0.0388</v>
      </c>
      <c r="E272" s="804" t="n"/>
      <c r="F272" s="803" t="n">
        <v>0.0418</v>
      </c>
      <c r="G272" s="805" t="n"/>
      <c r="H272" s="804" t="n">
        <v>0.046</v>
      </c>
      <c r="I272" s="803" t="n">
        <v>0.0341</v>
      </c>
      <c r="J272" s="804" t="n"/>
      <c r="K272" s="806" t="n">
        <v>0.0263</v>
      </c>
      <c r="L272" s="804" t="n"/>
      <c r="M272" s="796">
        <f>IF(SUM(D272:E272)&gt;0,IFERROR(AVERAGE(D243:E272),""),"")</f>
        <v/>
      </c>
      <c r="N272" s="796">
        <f>IF(SUM(F272:H272)&gt;0,IFERROR(AVERAGE(F243:H272),""),"")</f>
        <v/>
      </c>
      <c r="O272" s="796">
        <f>IF(SUM(I272:J272)&gt;0,IFERROR(AVERAGE(I243:J272),""),"")</f>
        <v/>
      </c>
      <c r="P272" s="796">
        <f>IF(SUM(K272:L272)&gt;0,IFERROR(AVERAGE(K243:L272),""),"")</f>
        <v/>
      </c>
      <c r="Q272" s="797">
        <f>IFERROR(AVERAGE(D272:E272),"")</f>
        <v/>
      </c>
      <c r="R272" s="797">
        <f>IFERROR(AVERAGE(F272:H272),"")</f>
        <v/>
      </c>
      <c r="S272" s="797">
        <f>IFERROR(AVERAGE(I272:J272),"")</f>
        <v/>
      </c>
      <c r="T272" s="797">
        <f>IFERROR(AVERAGE(K272:L272),"")</f>
        <v/>
      </c>
      <c r="V272" s="257" t="n"/>
      <c r="W272" s="797">
        <f>AVERAGE(Q272:T272)</f>
        <v/>
      </c>
      <c r="X272" s="257" t="n"/>
    </row>
    <row r="273" ht="17.45" customHeight="1">
      <c r="A273" s="257">
        <f>IF(ISNUMBER(C273),MONTH(C273),"")</f>
        <v/>
      </c>
      <c r="B273" s="257">
        <f>IF(ISNUMBER(C273),YEAR(C273),"")</f>
        <v/>
      </c>
      <c r="C273" s="791">
        <f>C272+1</f>
        <v/>
      </c>
      <c r="D273" s="792" t="n"/>
      <c r="E273" s="793" t="n">
        <v>0.027</v>
      </c>
      <c r="F273" s="792" t="n"/>
      <c r="G273" s="794" t="n">
        <v>0.0381</v>
      </c>
      <c r="H273" s="793" t="n"/>
      <c r="I273" s="792" t="n"/>
      <c r="J273" s="793" t="n">
        <v>0.0349</v>
      </c>
      <c r="K273" s="795" t="n"/>
      <c r="L273" s="793" t="n">
        <v>0.0504</v>
      </c>
      <c r="M273" s="796">
        <f>IF(SUM(D273:E273)&gt;0,IFERROR(AVERAGE(D244:E273),""),"")</f>
        <v/>
      </c>
      <c r="N273" s="796">
        <f>IF(SUM(F273:H273)&gt;0,IFERROR(AVERAGE(F244:H273),""),"")</f>
        <v/>
      </c>
      <c r="O273" s="796">
        <f>IF(SUM(I273:J273)&gt;0,IFERROR(AVERAGE(I244:J273),""),"")</f>
        <v/>
      </c>
      <c r="P273" s="796">
        <f>IF(SUM(K273:L273)&gt;0,IFERROR(AVERAGE(K244:L273),""),"")</f>
        <v/>
      </c>
      <c r="Q273" s="797">
        <f>IFERROR(AVERAGE(D273:E273),"")</f>
        <v/>
      </c>
      <c r="R273" s="797">
        <f>IFERROR(AVERAGE(F273:H273),"")</f>
        <v/>
      </c>
      <c r="S273" s="797">
        <f>IFERROR(AVERAGE(I273:J273),"")</f>
        <v/>
      </c>
      <c r="T273" s="797">
        <f>IFERROR(AVERAGE(K273:L273),"")</f>
        <v/>
      </c>
      <c r="V273" s="257" t="n"/>
      <c r="W273" s="797">
        <f>AVERAGE(Q273:T273)</f>
        <v/>
      </c>
      <c r="X273" s="257" t="n"/>
    </row>
    <row r="274" ht="17.45" customHeight="1">
      <c r="A274" s="257">
        <f>IF(ISNUMBER(C274),MONTH(C274),"")</f>
        <v/>
      </c>
      <c r="B274" s="257">
        <f>IF(ISNUMBER(C274),YEAR(C274),"")</f>
        <v/>
      </c>
      <c r="C274" s="791">
        <f>C273+1</f>
        <v/>
      </c>
      <c r="D274" s="792" t="n">
        <v>0.0209</v>
      </c>
      <c r="E274" s="793" t="n"/>
      <c r="F274" s="792" t="n">
        <v>0.0343</v>
      </c>
      <c r="G274" s="794" t="n"/>
      <c r="H274" s="793" t="n"/>
      <c r="I274" s="792" t="n">
        <v>0.0338</v>
      </c>
      <c r="J274" s="793" t="n"/>
      <c r="K274" s="795" t="n">
        <v>0.0336</v>
      </c>
      <c r="L274" s="793" t="n"/>
      <c r="M274" s="796">
        <f>IF(SUM(D274:E274)&gt;0,IFERROR(AVERAGE(D245:E274),""),"")</f>
        <v/>
      </c>
      <c r="N274" s="796">
        <f>IF(SUM(F274:H274)&gt;0,IFERROR(AVERAGE(F245:H274),""),"")</f>
        <v/>
      </c>
      <c r="O274" s="796">
        <f>IF(SUM(I274:J274)&gt;0,IFERROR(AVERAGE(I245:J274),""),"")</f>
        <v/>
      </c>
      <c r="P274" s="796">
        <f>IF(SUM(K274:L274)&gt;0,IFERROR(AVERAGE(K245:L274),""),"")</f>
        <v/>
      </c>
      <c r="Q274" s="797">
        <f>IFERROR(AVERAGE(D274:E274),"")</f>
        <v/>
      </c>
      <c r="R274" s="797">
        <f>IFERROR(AVERAGE(F274:H274),"")</f>
        <v/>
      </c>
      <c r="S274" s="797">
        <f>IFERROR(AVERAGE(I274:J274),"")</f>
        <v/>
      </c>
      <c r="T274" s="797">
        <f>IFERROR(AVERAGE(K274:L274),"")</f>
        <v/>
      </c>
      <c r="V274" s="257" t="n"/>
      <c r="W274" s="797">
        <f>AVERAGE(Q274:T274)</f>
        <v/>
      </c>
      <c r="X274" s="257" t="n"/>
    </row>
    <row r="275" ht="17.45" customHeight="1">
      <c r="A275" s="257">
        <f>IF(ISNUMBER(C275),MONTH(C275),"")</f>
        <v/>
      </c>
      <c r="B275" s="257">
        <f>IF(ISNUMBER(C275),YEAR(C275),"")</f>
        <v/>
      </c>
      <c r="C275" s="791">
        <f>C274+1</f>
        <v/>
      </c>
      <c r="D275" s="792" t="n"/>
      <c r="E275" s="793" t="n">
        <v>0.0252</v>
      </c>
      <c r="F275" s="792" t="n"/>
      <c r="G275" s="794" t="n">
        <v>0.021</v>
      </c>
      <c r="H275" s="793" t="n"/>
      <c r="I275" s="792" t="n"/>
      <c r="J275" s="793" t="n">
        <v>0.0315</v>
      </c>
      <c r="K275" s="795" t="n"/>
      <c r="L275" s="793" t="n">
        <v>0.0536</v>
      </c>
      <c r="M275" s="796">
        <f>IF(SUM(D275:E275)&gt;0,IFERROR(AVERAGE(D246:E275),""),"")</f>
        <v/>
      </c>
      <c r="N275" s="796">
        <f>IF(SUM(F275:H275)&gt;0,IFERROR(AVERAGE(F246:H275),""),"")</f>
        <v/>
      </c>
      <c r="O275" s="796">
        <f>IF(SUM(I275:J275)&gt;0,IFERROR(AVERAGE(I246:J275),""),"")</f>
        <v/>
      </c>
      <c r="P275" s="796">
        <f>IF(SUM(K275:L275)&gt;0,IFERROR(AVERAGE(K246:L275),""),"")</f>
        <v/>
      </c>
      <c r="Q275" s="797">
        <f>IFERROR(AVERAGE(D275:E275),"")</f>
        <v/>
      </c>
      <c r="R275" s="797">
        <f>IFERROR(AVERAGE(F275:H275),"")</f>
        <v/>
      </c>
      <c r="S275" s="797">
        <f>IFERROR(AVERAGE(I275:J275),"")</f>
        <v/>
      </c>
      <c r="T275" s="797">
        <f>IFERROR(AVERAGE(K275:L275),"")</f>
        <v/>
      </c>
      <c r="V275" s="257" t="n"/>
      <c r="W275" s="797">
        <f>AVERAGE(Q275:T275)</f>
        <v/>
      </c>
      <c r="X275" s="797">
        <f>AVERAGE(Q271:T275)</f>
        <v/>
      </c>
    </row>
    <row r="276" ht="17.45" customHeight="1">
      <c r="A276" s="257">
        <f>IF(ISNUMBER(C276),MONTH(C276),"")</f>
        <v/>
      </c>
      <c r="B276" s="257">
        <f>IF(ISNUMBER(C276),YEAR(C276),"")</f>
        <v/>
      </c>
      <c r="C276" s="808">
        <f>C275+1</f>
        <v/>
      </c>
      <c r="D276" s="809" t="n">
        <v>0.0138</v>
      </c>
      <c r="E276" s="810" t="n"/>
      <c r="F276" s="809" t="n"/>
      <c r="G276" s="811" t="n"/>
      <c r="H276" s="810" t="n">
        <v>0.011</v>
      </c>
      <c r="I276" s="809" t="n">
        <v>0.0077</v>
      </c>
      <c r="J276" s="810" t="n"/>
      <c r="K276" s="812" t="n">
        <v>0.0225</v>
      </c>
      <c r="L276" s="810" t="n"/>
      <c r="M276" s="796">
        <f>IF(SUM(D276:E276)&gt;0,IFERROR(AVERAGE(D247:E276),""),"")</f>
        <v/>
      </c>
      <c r="N276" s="796">
        <f>IF(SUM(F276:H276)&gt;0,IFERROR(AVERAGE(F247:H276),""),"")</f>
        <v/>
      </c>
      <c r="O276" s="796">
        <f>IF(SUM(I276:J276)&gt;0,IFERROR(AVERAGE(I247:J276),""),"")</f>
        <v/>
      </c>
      <c r="P276" s="796">
        <f>IF(SUM(K276:L276)&gt;0,IFERROR(AVERAGE(K247:L276),""),"")</f>
        <v/>
      </c>
      <c r="Q276" s="813">
        <f>IFERROR(AVERAGE(D276:E276),"")</f>
        <v/>
      </c>
      <c r="R276" s="813">
        <f>IFERROR(AVERAGE(F276:H276),"")</f>
        <v/>
      </c>
      <c r="S276" s="813">
        <f>IFERROR(AVERAGE(I276:J276),"")</f>
        <v/>
      </c>
      <c r="T276" s="813">
        <f>IFERROR(AVERAGE(K276:L276),"")</f>
        <v/>
      </c>
      <c r="U276" s="326" t="n"/>
      <c r="V276" s="813">
        <f>AVERAGE(Q276:T276)</f>
        <v/>
      </c>
      <c r="W276" s="445" t="n"/>
      <c r="X276" s="257" t="n"/>
    </row>
    <row r="277" ht="17.45" customHeight="1">
      <c r="A277" s="257">
        <f>IF(ISNUMBER(C277),MONTH(C277),"")</f>
        <v/>
      </c>
      <c r="B277" s="257">
        <f>IF(ISNUMBER(C277),YEAR(C277),"")</f>
        <v/>
      </c>
      <c r="C277" s="808">
        <f>C276+1</f>
        <v/>
      </c>
      <c r="D277" s="809" t="n"/>
      <c r="E277" s="810" t="n">
        <v>0.0202</v>
      </c>
      <c r="F277" s="809" t="n"/>
      <c r="G277" s="811" t="n">
        <v>0.018</v>
      </c>
      <c r="H277" s="810" t="n"/>
      <c r="I277" s="809" t="n"/>
      <c r="J277" s="810" t="n">
        <v>0.012</v>
      </c>
      <c r="K277" s="812" t="n"/>
      <c r="L277" s="810" t="n">
        <v>0.03</v>
      </c>
      <c r="M277" s="796">
        <f>IF(SUM(D277:E277)&gt;0,IFERROR(AVERAGE(D248:E277),""),"")</f>
        <v/>
      </c>
      <c r="N277" s="796">
        <f>IF(SUM(F277:H277)&gt;0,IFERROR(AVERAGE(F248:H277),""),"")</f>
        <v/>
      </c>
      <c r="O277" s="796">
        <f>IF(SUM(I277:J277)&gt;0,IFERROR(AVERAGE(I248:J277),""),"")</f>
        <v/>
      </c>
      <c r="P277" s="796">
        <f>IF(SUM(K277:L277)&gt;0,IFERROR(AVERAGE(K248:L277),""),"")</f>
        <v/>
      </c>
      <c r="Q277" s="813">
        <f>IFERROR(AVERAGE(D277:E277),"")</f>
        <v/>
      </c>
      <c r="R277" s="813">
        <f>IFERROR(AVERAGE(F277:H277),"")</f>
        <v/>
      </c>
      <c r="S277" s="813">
        <f>IFERROR(AVERAGE(I277:J277),"")</f>
        <v/>
      </c>
      <c r="T277" s="813">
        <f>IFERROR(AVERAGE(K277:L277),"")</f>
        <v/>
      </c>
      <c r="U277" s="326" t="n"/>
      <c r="V277" s="813">
        <f>AVERAGE(Q277:T277)</f>
        <v/>
      </c>
      <c r="W277" s="445" t="n"/>
      <c r="X277" s="797">
        <f>AVERAGE(Q276:T277)</f>
        <v/>
      </c>
    </row>
    <row r="278" ht="17.45" customHeight="1">
      <c r="A278" s="257">
        <f>IF(ISNUMBER(C278),MONTH(C278),"")</f>
        <v/>
      </c>
      <c r="B278" s="257">
        <f>IF(ISNUMBER(C278),YEAR(C278),"")</f>
        <v/>
      </c>
      <c r="C278" s="802">
        <f>C277+1</f>
        <v/>
      </c>
      <c r="D278" s="803" t="n">
        <v>0.0463</v>
      </c>
      <c r="E278" s="804" t="n"/>
      <c r="F278" s="803" t="n">
        <v>0.028</v>
      </c>
      <c r="G278" s="805" t="n"/>
      <c r="H278" s="804" t="n">
        <v>0.0291</v>
      </c>
      <c r="I278" s="803" t="n">
        <v>0.0328</v>
      </c>
      <c r="J278" s="804" t="n"/>
      <c r="K278" s="806" t="n">
        <v>0.0461</v>
      </c>
      <c r="L278" s="804" t="n"/>
      <c r="M278" s="796">
        <f>IF(SUM(D278:E278)&gt;0,IFERROR(AVERAGE(D249:E278),""),"")</f>
        <v/>
      </c>
      <c r="N278" s="796">
        <f>IF(SUM(F278:H278)&gt;0,IFERROR(AVERAGE(F249:H278),""),"")</f>
        <v/>
      </c>
      <c r="O278" s="796">
        <f>IF(SUM(I278:J278)&gt;0,IFERROR(AVERAGE(I249:J278),""),"")</f>
        <v/>
      </c>
      <c r="P278" s="796">
        <f>IF(SUM(K278:L278)&gt;0,IFERROR(AVERAGE(K249:L278),""),"")</f>
        <v/>
      </c>
      <c r="Q278" s="797">
        <f>IFERROR(AVERAGE(D278:E278),"")</f>
        <v/>
      </c>
      <c r="R278" s="797">
        <f>IFERROR(AVERAGE(F278:H278),"")</f>
        <v/>
      </c>
      <c r="S278" s="797">
        <f>IFERROR(AVERAGE(I278:J278),"")</f>
        <v/>
      </c>
      <c r="T278" s="797">
        <f>IFERROR(AVERAGE(K278:L278),"")</f>
        <v/>
      </c>
      <c r="V278" s="257" t="n"/>
      <c r="W278" s="797">
        <f>AVERAGE(Q278:T278)</f>
        <v/>
      </c>
      <c r="X278" s="257" t="n"/>
    </row>
    <row r="279" ht="17.45" customHeight="1">
      <c r="A279" s="257">
        <f>IF(ISNUMBER(C279),MONTH(C279),"")</f>
        <v/>
      </c>
      <c r="B279" s="257">
        <f>IF(ISNUMBER(C279),YEAR(C279),"")</f>
        <v/>
      </c>
      <c r="C279" s="791">
        <f>C278+1</f>
        <v/>
      </c>
      <c r="D279" s="792" t="n"/>
      <c r="E279" s="793" t="n">
        <v>0.0395</v>
      </c>
      <c r="F279" s="792" t="n"/>
      <c r="G279" s="794" t="n">
        <v>0.0332</v>
      </c>
      <c r="H279" s="793" t="n"/>
      <c r="I279" s="792" t="n"/>
      <c r="J279" s="793" t="n">
        <v>0.0316</v>
      </c>
      <c r="K279" s="795" t="n"/>
      <c r="L279" s="793" t="n">
        <v>0.0741</v>
      </c>
      <c r="M279" s="796">
        <f>IF(SUM(D279:E279)&gt;0,IFERROR(AVERAGE(D250:E279),""),"")</f>
        <v/>
      </c>
      <c r="N279" s="796">
        <f>IF(SUM(F279:H279)&gt;0,IFERROR(AVERAGE(F250:H279),""),"")</f>
        <v/>
      </c>
      <c r="O279" s="796">
        <f>IF(SUM(I279:J279)&gt;0,IFERROR(AVERAGE(I250:J279),""),"")</f>
        <v/>
      </c>
      <c r="P279" s="796">
        <f>IF(SUM(K279:L279)&gt;0,IFERROR(AVERAGE(K250:L279),""),"")</f>
        <v/>
      </c>
      <c r="Q279" s="797">
        <f>IFERROR(AVERAGE(D279:E279),"")</f>
        <v/>
      </c>
      <c r="R279" s="797">
        <f>IFERROR(AVERAGE(F279:H279),"")</f>
        <v/>
      </c>
      <c r="S279" s="797">
        <f>IFERROR(AVERAGE(I279:J279),"")</f>
        <v/>
      </c>
      <c r="T279" s="797">
        <f>IFERROR(AVERAGE(K279:L279),"")</f>
        <v/>
      </c>
      <c r="V279" s="257" t="n"/>
      <c r="W279" s="797">
        <f>AVERAGE(Q279:T279)</f>
        <v/>
      </c>
      <c r="X279" s="257" t="n"/>
    </row>
    <row r="280" ht="17.45" customHeight="1">
      <c r="A280" s="257">
        <f>IF(ISNUMBER(C280),MONTH(C280),"")</f>
        <v/>
      </c>
      <c r="B280" s="257">
        <f>IF(ISNUMBER(C280),YEAR(C280),"")</f>
        <v/>
      </c>
      <c r="C280" s="791">
        <f>C279+1</f>
        <v/>
      </c>
      <c r="D280" s="792" t="n">
        <v>0.0361</v>
      </c>
      <c r="E280" s="793" t="n"/>
      <c r="F280" s="792" t="n">
        <v>0.0173</v>
      </c>
      <c r="G280" s="794" t="n"/>
      <c r="H280" s="793" t="n"/>
      <c r="I280" s="792" t="n">
        <v>0.0223</v>
      </c>
      <c r="J280" s="793" t="n"/>
      <c r="K280" s="795" t="n">
        <v>0.0303</v>
      </c>
      <c r="L280" s="793" t="n"/>
      <c r="M280" s="796">
        <f>IF(SUM(D280:E280)&gt;0,IFERROR(AVERAGE(D251:E280),""),"")</f>
        <v/>
      </c>
      <c r="N280" s="796">
        <f>IF(SUM(F280:H280)&gt;0,IFERROR(AVERAGE(F251:H280),""),"")</f>
        <v/>
      </c>
      <c r="O280" s="796">
        <f>IF(SUM(I280:J280)&gt;0,IFERROR(AVERAGE(I251:J280),""),"")</f>
        <v/>
      </c>
      <c r="P280" s="796">
        <f>IF(SUM(K280:L280)&gt;0,IFERROR(AVERAGE(K251:L280),""),"")</f>
        <v/>
      </c>
      <c r="Q280" s="797">
        <f>IFERROR(AVERAGE(D280:E280),"")</f>
        <v/>
      </c>
      <c r="R280" s="797">
        <f>IFERROR(AVERAGE(F280:H280),"")</f>
        <v/>
      </c>
      <c r="S280" s="797">
        <f>IFERROR(AVERAGE(I280:J280),"")</f>
        <v/>
      </c>
      <c r="T280" s="797">
        <f>IFERROR(AVERAGE(K280:L280),"")</f>
        <v/>
      </c>
      <c r="V280" s="257" t="n"/>
      <c r="W280" s="797">
        <f>AVERAGE(Q280:T280)</f>
        <v/>
      </c>
      <c r="X280" s="257" t="n"/>
    </row>
    <row r="281" ht="17.45" customHeight="1">
      <c r="A281" s="257">
        <f>IF(ISNUMBER(C281),MONTH(C281),"")</f>
        <v/>
      </c>
      <c r="B281" s="257">
        <f>IF(ISNUMBER(C281),YEAR(C281),"")</f>
        <v/>
      </c>
      <c r="C281" s="791">
        <f>C280+1</f>
        <v/>
      </c>
      <c r="D281" s="792" t="n"/>
      <c r="E281" s="793" t="n">
        <v>0.0455</v>
      </c>
      <c r="F281" s="792" t="n"/>
      <c r="G281" s="794" t="n">
        <v>0.0342</v>
      </c>
      <c r="H281" s="793" t="n"/>
      <c r="I281" s="792" t="n"/>
      <c r="J281" s="793" t="n">
        <v>0.0301</v>
      </c>
      <c r="K281" s="795" t="n"/>
      <c r="L281" s="793" t="n">
        <v>0.0294</v>
      </c>
      <c r="M281" s="796">
        <f>IF(SUM(D281:E281)&gt;0,IFERROR(AVERAGE(D252:E281),""),"")</f>
        <v/>
      </c>
      <c r="N281" s="796">
        <f>IF(SUM(F281:H281)&gt;0,IFERROR(AVERAGE(F252:H281),""),"")</f>
        <v/>
      </c>
      <c r="O281" s="796">
        <f>IF(SUM(I281:J281)&gt;0,IFERROR(AVERAGE(I252:J281),""),"")</f>
        <v/>
      </c>
      <c r="P281" s="796">
        <f>IF(SUM(K281:L281)&gt;0,IFERROR(AVERAGE(K252:L281),""),"")</f>
        <v/>
      </c>
      <c r="Q281" s="797">
        <f>IFERROR(AVERAGE(D281:E281),"")</f>
        <v/>
      </c>
      <c r="R281" s="797">
        <f>IFERROR(AVERAGE(F281:H281),"")</f>
        <v/>
      </c>
      <c r="S281" s="797">
        <f>IFERROR(AVERAGE(I281:J281),"")</f>
        <v/>
      </c>
      <c r="T281" s="797">
        <f>IFERROR(AVERAGE(K281:L281),"")</f>
        <v/>
      </c>
      <c r="V281" s="257" t="n"/>
      <c r="W281" s="797">
        <f>AVERAGE(Q281:T281)</f>
        <v/>
      </c>
      <c r="X281" s="257" t="n"/>
    </row>
    <row r="282" ht="17.45" customHeight="1">
      <c r="A282" s="257">
        <f>IF(ISNUMBER(C282),MONTH(C282),"")</f>
        <v/>
      </c>
      <c r="B282" s="257">
        <f>IF(ISNUMBER(C282),YEAR(C282),"")</f>
        <v/>
      </c>
      <c r="C282" s="791">
        <f>C281+1</f>
        <v/>
      </c>
      <c r="D282" s="792" t="n">
        <v>0.0434</v>
      </c>
      <c r="E282" s="793" t="n"/>
      <c r="F282" s="792" t="n"/>
      <c r="G282" s="794" t="n"/>
      <c r="H282" s="793" t="n">
        <v>0.0287</v>
      </c>
      <c r="I282" s="792" t="n">
        <v>0.0319</v>
      </c>
      <c r="J282" s="793" t="n"/>
      <c r="K282" s="795" t="n">
        <v>0.024</v>
      </c>
      <c r="L282" s="793" t="n"/>
      <c r="M282" s="796">
        <f>IF(SUM(D282:E282)&gt;0,IFERROR(AVERAGE(D253:E282),""),"")</f>
        <v/>
      </c>
      <c r="N282" s="796">
        <f>IF(SUM(F282:H282)&gt;0,IFERROR(AVERAGE(F253:H282),""),"")</f>
        <v/>
      </c>
      <c r="O282" s="796">
        <f>IF(SUM(I282:J282)&gt;0,IFERROR(AVERAGE(I253:J282),""),"")</f>
        <v/>
      </c>
      <c r="P282" s="796">
        <f>IF(SUM(K282:L282)&gt;0,IFERROR(AVERAGE(K253:L282),""),"")</f>
        <v/>
      </c>
      <c r="Q282" s="797">
        <f>IFERROR(AVERAGE(D282:E282),"")</f>
        <v/>
      </c>
      <c r="R282" s="797">
        <f>IFERROR(AVERAGE(F282:H282),"")</f>
        <v/>
      </c>
      <c r="S282" s="797">
        <f>IFERROR(AVERAGE(I282:J282),"")</f>
        <v/>
      </c>
      <c r="T282" s="797">
        <f>IFERROR(AVERAGE(K282:L282),"")</f>
        <v/>
      </c>
      <c r="V282" s="257" t="n"/>
      <c r="W282" s="797">
        <f>AVERAGE(Q282:T282)</f>
        <v/>
      </c>
      <c r="X282" s="797">
        <f>AVERAGE(Q278:T282)</f>
        <v/>
      </c>
    </row>
    <row r="283" ht="17.45" customHeight="1">
      <c r="A283" s="257">
        <f>IF(ISNUMBER(C283),MONTH(C283),"")</f>
        <v/>
      </c>
      <c r="B283" s="257">
        <f>IF(ISNUMBER(C283),YEAR(C283),"")</f>
        <v/>
      </c>
      <c r="C283" s="808">
        <f>C282+1</f>
        <v/>
      </c>
      <c r="D283" s="809" t="n"/>
      <c r="E283" s="810" t="n">
        <v>0.0152</v>
      </c>
      <c r="F283" s="809" t="n"/>
      <c r="G283" s="811" t="n">
        <v>0.0251</v>
      </c>
      <c r="H283" s="810" t="n"/>
      <c r="I283" s="809" t="n"/>
      <c r="J283" s="810" t="n">
        <v>0.0142</v>
      </c>
      <c r="K283" s="812" t="n"/>
      <c r="L283" s="810" t="n">
        <v>0.0203</v>
      </c>
      <c r="M283" s="796">
        <f>IF(SUM(D283:E283)&gt;0,IFERROR(AVERAGE(D254:E283),""),"")</f>
        <v/>
      </c>
      <c r="N283" s="796">
        <f>IF(SUM(F283:H283)&gt;0,IFERROR(AVERAGE(F254:H283),""),"")</f>
        <v/>
      </c>
      <c r="O283" s="796">
        <f>IF(SUM(I283:J283)&gt;0,IFERROR(AVERAGE(I254:J283),""),"")</f>
        <v/>
      </c>
      <c r="P283" s="796">
        <f>IF(SUM(K283:L283)&gt;0,IFERROR(AVERAGE(K254:L283),""),"")</f>
        <v/>
      </c>
      <c r="Q283" s="813">
        <f>IFERROR(AVERAGE(D283:E283),"")</f>
        <v/>
      </c>
      <c r="R283" s="813">
        <f>IFERROR(AVERAGE(F283:H283),"")</f>
        <v/>
      </c>
      <c r="S283" s="813">
        <f>IFERROR(AVERAGE(I283:J283),"")</f>
        <v/>
      </c>
      <c r="T283" s="813">
        <f>IFERROR(AVERAGE(K283:L283),"")</f>
        <v/>
      </c>
      <c r="U283" s="326" t="n"/>
      <c r="V283" s="813">
        <f>AVERAGE(Q283:T283)</f>
        <v/>
      </c>
      <c r="W283" s="445" t="n"/>
      <c r="X283" s="257" t="n"/>
    </row>
    <row r="284" ht="17.45" customHeight="1">
      <c r="A284" s="257">
        <f>IF(ISNUMBER(C284),MONTH(C284),"")</f>
        <v/>
      </c>
      <c r="B284" s="257">
        <f>IF(ISNUMBER(C284),YEAR(C284),"")</f>
        <v/>
      </c>
      <c r="C284" s="808">
        <f>C283+1</f>
        <v/>
      </c>
      <c r="D284" s="809" t="n">
        <v>0.0188</v>
      </c>
      <c r="E284" s="810" t="n"/>
      <c r="F284" s="809" t="n">
        <v>0.0075</v>
      </c>
      <c r="G284" s="811" t="n"/>
      <c r="H284" s="810" t="n">
        <v>0.008</v>
      </c>
      <c r="I284" s="809" t="n">
        <v>0.0054</v>
      </c>
      <c r="J284" s="810" t="n"/>
      <c r="K284" s="812" t="n">
        <v>0.0153</v>
      </c>
      <c r="L284" s="810" t="n"/>
      <c r="M284" s="796">
        <f>IF(SUM(D284:E284)&gt;0,IFERROR(AVERAGE(D255:E284),""),"")</f>
        <v/>
      </c>
      <c r="N284" s="796">
        <f>IF(SUM(F284:H284)&gt;0,IFERROR(AVERAGE(F255:H284),""),"")</f>
        <v/>
      </c>
      <c r="O284" s="796">
        <f>IF(SUM(I284:J284)&gt;0,IFERROR(AVERAGE(I255:J284),""),"")</f>
        <v/>
      </c>
      <c r="P284" s="796">
        <f>IF(SUM(K284:L284)&gt;0,IFERROR(AVERAGE(K255:L284),""),"")</f>
        <v/>
      </c>
      <c r="Q284" s="813">
        <f>IFERROR(AVERAGE(D284:E284),"")</f>
        <v/>
      </c>
      <c r="R284" s="813">
        <f>IFERROR(AVERAGE(F284:H284),"")</f>
        <v/>
      </c>
      <c r="S284" s="813">
        <f>IFERROR(AVERAGE(I284:J284),"")</f>
        <v/>
      </c>
      <c r="T284" s="813">
        <f>IFERROR(AVERAGE(K284:L284),"")</f>
        <v/>
      </c>
      <c r="U284" s="326" t="n"/>
      <c r="V284" s="813">
        <f>AVERAGE(Q284:T284)</f>
        <v/>
      </c>
      <c r="W284" s="445" t="n"/>
      <c r="X284" s="797">
        <f>AVERAGE(Q283:T284)</f>
        <v/>
      </c>
    </row>
    <row r="285" ht="17.45" customHeight="1">
      <c r="A285" s="257">
        <f>IF(ISNUMBER(C285),MONTH(C285),"")</f>
        <v/>
      </c>
      <c r="B285" s="257">
        <f>IF(ISNUMBER(C285),YEAR(C285),"")</f>
        <v/>
      </c>
      <c r="C285" s="791">
        <f>C284+1</f>
        <v/>
      </c>
      <c r="D285" s="792" t="n"/>
      <c r="E285" s="793" t="n">
        <v>0.0348</v>
      </c>
      <c r="F285" s="792" t="n"/>
      <c r="G285" s="794" t="n">
        <v>0.0252</v>
      </c>
      <c r="H285" s="793" t="n"/>
      <c r="I285" s="792" t="n"/>
      <c r="J285" s="793" t="n">
        <v>0.0317</v>
      </c>
      <c r="K285" s="795" t="n"/>
      <c r="L285" s="793" t="n">
        <v>0.0356</v>
      </c>
      <c r="M285" s="796">
        <f>IF(SUM(D285:E285)&gt;0,IFERROR(AVERAGE(D256:E285),""),"")</f>
        <v/>
      </c>
      <c r="N285" s="796">
        <f>IF(SUM(F285:H285)&gt;0,IFERROR(AVERAGE(F256:H285),""),"")</f>
        <v/>
      </c>
      <c r="O285" s="796">
        <f>IF(SUM(I285:J285)&gt;0,IFERROR(AVERAGE(I256:J285),""),"")</f>
        <v/>
      </c>
      <c r="P285" s="796">
        <f>IF(SUM(K285:L285)&gt;0,IFERROR(AVERAGE(K256:L285),""),"")</f>
        <v/>
      </c>
      <c r="Q285" s="797">
        <f>IFERROR(AVERAGE(D285:E285),"")</f>
        <v/>
      </c>
      <c r="R285" s="797">
        <f>IFERROR(AVERAGE(F285:H285),"")</f>
        <v/>
      </c>
      <c r="S285" s="797">
        <f>IFERROR(AVERAGE(I285:J285),"")</f>
        <v/>
      </c>
      <c r="T285" s="797">
        <f>IFERROR(AVERAGE(K285:L285),"")</f>
        <v/>
      </c>
      <c r="V285" s="257" t="n"/>
      <c r="W285" s="797">
        <f>AVERAGE(Q285:T285)</f>
        <v/>
      </c>
      <c r="X285" s="257" t="n"/>
    </row>
    <row r="286" ht="17.45" customHeight="1">
      <c r="A286" s="257">
        <f>IF(ISNUMBER(C286),MONTH(C286),"")</f>
        <v/>
      </c>
      <c r="B286" s="257">
        <f>IF(ISNUMBER(C286),YEAR(C286),"")</f>
        <v/>
      </c>
      <c r="C286" s="791">
        <f>C285+1</f>
        <v/>
      </c>
      <c r="D286" s="792" t="n">
        <v>0.0457</v>
      </c>
      <c r="E286" s="793" t="n"/>
      <c r="F286" s="792" t="n">
        <v>0.0307</v>
      </c>
      <c r="G286" s="794" t="n"/>
      <c r="H286" s="793" t="n"/>
      <c r="I286" s="792" t="n">
        <v>0.0318</v>
      </c>
      <c r="J286" s="793" t="n"/>
      <c r="K286" s="795" t="n">
        <v>0.0398</v>
      </c>
      <c r="L286" s="793" t="n"/>
      <c r="M286" s="796">
        <f>IF(SUM(D286:E286)&gt;0,IFERROR(AVERAGE(D257:E286),""),"")</f>
        <v/>
      </c>
      <c r="N286" s="796">
        <f>IF(SUM(F286:H286)&gt;0,IFERROR(AVERAGE(F257:H286),""),"")</f>
        <v/>
      </c>
      <c r="O286" s="796">
        <f>IF(SUM(I286:J286)&gt;0,IFERROR(AVERAGE(I257:J286),""),"")</f>
        <v/>
      </c>
      <c r="P286" s="796">
        <f>IF(SUM(K286:L286)&gt;0,IFERROR(AVERAGE(K257:L286),""),"")</f>
        <v/>
      </c>
      <c r="Q286" s="797">
        <f>IFERROR(AVERAGE(D286:E286),"")</f>
        <v/>
      </c>
      <c r="R286" s="797">
        <f>IFERROR(AVERAGE(F286:H286),"")</f>
        <v/>
      </c>
      <c r="S286" s="797">
        <f>IFERROR(AVERAGE(I286:J286),"")</f>
        <v/>
      </c>
      <c r="T286" s="797">
        <f>IFERROR(AVERAGE(K286:L286),"")</f>
        <v/>
      </c>
      <c r="V286" s="257" t="n"/>
      <c r="W286" s="797">
        <f>AVERAGE(Q286:T286)</f>
        <v/>
      </c>
      <c r="X286" s="257" t="n"/>
    </row>
    <row r="287" ht="17.45" customHeight="1">
      <c r="A287" s="257">
        <f>IF(ISNUMBER(C287),MONTH(C287),"")</f>
        <v/>
      </c>
      <c r="B287" s="257">
        <f>IF(ISNUMBER(C287),YEAR(C287),"")</f>
        <v/>
      </c>
      <c r="C287" s="791">
        <f>C286+1</f>
        <v/>
      </c>
      <c r="D287" s="792" t="n"/>
      <c r="E287" s="793" t="n">
        <v>0.0379</v>
      </c>
      <c r="F287" s="792" t="n"/>
      <c r="G287" s="794" t="n">
        <v>0.0458</v>
      </c>
      <c r="H287" s="793" t="n"/>
      <c r="I287" s="792" t="n"/>
      <c r="J287" s="793" t="n">
        <v>0.0379</v>
      </c>
      <c r="K287" s="795" t="n"/>
      <c r="L287" s="793" t="n">
        <v>0.0433</v>
      </c>
      <c r="M287" s="796">
        <f>IF(SUM(D287:E287)&gt;0,IFERROR(AVERAGE(D258:E287),""),"")</f>
        <v/>
      </c>
      <c r="N287" s="796">
        <f>IF(SUM(F287:H287)&gt;0,IFERROR(AVERAGE(F258:H287),""),"")</f>
        <v/>
      </c>
      <c r="O287" s="796">
        <f>IF(SUM(I287:J287)&gt;0,IFERROR(AVERAGE(I258:J287),""),"")</f>
        <v/>
      </c>
      <c r="P287" s="796">
        <f>IF(SUM(K287:L287)&gt;0,IFERROR(AVERAGE(K258:L287),""),"")</f>
        <v/>
      </c>
      <c r="Q287" s="797">
        <f>IFERROR(AVERAGE(D287:E287),"")</f>
        <v/>
      </c>
      <c r="R287" s="797">
        <f>IFERROR(AVERAGE(F287:H287),"")</f>
        <v/>
      </c>
      <c r="S287" s="797">
        <f>IFERROR(AVERAGE(I287:J287),"")</f>
        <v/>
      </c>
      <c r="T287" s="797">
        <f>IFERROR(AVERAGE(K287:L287),"")</f>
        <v/>
      </c>
      <c r="V287" s="257" t="n"/>
      <c r="W287" s="797">
        <f>AVERAGE(Q287:T287)</f>
        <v/>
      </c>
      <c r="X287" s="257" t="n"/>
    </row>
    <row r="288" ht="17.45" customHeight="1">
      <c r="A288" s="257">
        <f>IF(ISNUMBER(C288),MONTH(C288),"")</f>
        <v/>
      </c>
      <c r="B288" s="257">
        <f>IF(ISNUMBER(C288),YEAR(C288),"")</f>
        <v/>
      </c>
      <c r="C288" s="791">
        <f>C287+1</f>
        <v/>
      </c>
      <c r="D288" s="792" t="n">
        <v>0.0388</v>
      </c>
      <c r="E288" s="793" t="n"/>
      <c r="F288" s="792" t="n"/>
      <c r="G288" s="794" t="n"/>
      <c r="H288" s="793" t="n">
        <v>0.0476</v>
      </c>
      <c r="I288" s="792" t="n">
        <v>0.04</v>
      </c>
      <c r="J288" s="793" t="n"/>
      <c r="K288" s="795" t="n">
        <v>0.0266</v>
      </c>
      <c r="L288" s="793" t="n"/>
      <c r="M288" s="796">
        <f>IF(SUM(D288:E288)&gt;0,IFERROR(AVERAGE(D259:E288),""),"")</f>
        <v/>
      </c>
      <c r="N288" s="796">
        <f>IF(SUM(F288:H288)&gt;0,IFERROR(AVERAGE(F259:H288),""),"")</f>
        <v/>
      </c>
      <c r="O288" s="796">
        <f>IF(SUM(I288:J288)&gt;0,IFERROR(AVERAGE(I259:J288),""),"")</f>
        <v/>
      </c>
      <c r="P288" s="796">
        <f>IF(SUM(K288:L288)&gt;0,IFERROR(AVERAGE(K259:L288),""),"")</f>
        <v/>
      </c>
      <c r="Q288" s="797">
        <f>IFERROR(AVERAGE(D288:E288),"")</f>
        <v/>
      </c>
      <c r="R288" s="797">
        <f>IFERROR(AVERAGE(F288:H288),"")</f>
        <v/>
      </c>
      <c r="S288" s="797">
        <f>IFERROR(AVERAGE(I288:J288),"")</f>
        <v/>
      </c>
      <c r="T288" s="797">
        <f>IFERROR(AVERAGE(K288:L288),"")</f>
        <v/>
      </c>
      <c r="V288" s="257" t="n"/>
      <c r="W288" s="797">
        <f>AVERAGE(Q288:T288)</f>
        <v/>
      </c>
      <c r="X288" s="257" t="n"/>
    </row>
    <row r="289" ht="17.45" customHeight="1">
      <c r="A289" s="257">
        <f>IF(ISNUMBER(C289),MONTH(C289),"")</f>
        <v/>
      </c>
      <c r="B289" s="257">
        <f>IF(ISNUMBER(C289),YEAR(C289),"")</f>
        <v/>
      </c>
      <c r="C289" s="791">
        <f>C288+1</f>
        <v/>
      </c>
      <c r="D289" s="792" t="n"/>
      <c r="E289" s="793" t="n">
        <v>0.06619999999999999</v>
      </c>
      <c r="F289" s="792" t="n"/>
      <c r="G289" s="794" t="n">
        <v>0.0379</v>
      </c>
      <c r="H289" s="793" t="n"/>
      <c r="I289" s="792" t="n"/>
      <c r="J289" s="793" t="n">
        <v>0.0375</v>
      </c>
      <c r="K289" s="795" t="n"/>
      <c r="L289" s="793" t="n">
        <v>0.0519</v>
      </c>
      <c r="M289" s="796">
        <f>IF(SUM(D289:E289)&gt;0,IFERROR(AVERAGE(D260:E289),""),"")</f>
        <v/>
      </c>
      <c r="N289" s="796">
        <f>IF(SUM(F289:H289)&gt;0,IFERROR(AVERAGE(F260:H289),""),"")</f>
        <v/>
      </c>
      <c r="O289" s="796">
        <f>IF(SUM(I289:J289)&gt;0,IFERROR(AVERAGE(I260:J289),""),"")</f>
        <v/>
      </c>
      <c r="P289" s="796">
        <f>IF(SUM(K289:L289)&gt;0,IFERROR(AVERAGE(K260:L289),""),"")</f>
        <v/>
      </c>
      <c r="Q289" s="797">
        <f>IFERROR(AVERAGE(D289:E289),"")</f>
        <v/>
      </c>
      <c r="R289" s="797">
        <f>IFERROR(AVERAGE(F289:H289),"")</f>
        <v/>
      </c>
      <c r="S289" s="797">
        <f>IFERROR(AVERAGE(I289:J289),"")</f>
        <v/>
      </c>
      <c r="T289" s="797">
        <f>IFERROR(AVERAGE(K289:L289),"")</f>
        <v/>
      </c>
      <c r="V289" s="257" t="n"/>
      <c r="W289" s="797">
        <f>AVERAGE(Q289:T289)</f>
        <v/>
      </c>
      <c r="X289" s="797">
        <f>AVERAGE(Q285:T289)</f>
        <v/>
      </c>
    </row>
    <row r="290" ht="17.45" customHeight="1">
      <c r="A290" s="257">
        <f>IF(ISNUMBER(C290),MONTH(C290),"")</f>
        <v/>
      </c>
      <c r="B290" s="257">
        <f>IF(ISNUMBER(C290),YEAR(C290),"")</f>
        <v/>
      </c>
      <c r="C290" s="808">
        <f>C289+1</f>
        <v/>
      </c>
      <c r="D290" s="809" t="n">
        <v>0.0115</v>
      </c>
      <c r="E290" s="810" t="n"/>
      <c r="F290" s="809" t="n">
        <v>0.0089</v>
      </c>
      <c r="G290" s="811" t="n"/>
      <c r="H290" s="810" t="n">
        <v>0.0105</v>
      </c>
      <c r="I290" s="809" t="n">
        <v>0.0053</v>
      </c>
      <c r="J290" s="810" t="n"/>
      <c r="K290" s="812" t="n">
        <v>0.0167</v>
      </c>
      <c r="L290" s="810" t="n"/>
      <c r="M290" s="796">
        <f>IF(SUM(D290:E290)&gt;0,IFERROR(AVERAGE(D261:E290),""),"")</f>
        <v/>
      </c>
      <c r="N290" s="796">
        <f>IF(SUM(F290:H290)&gt;0,IFERROR(AVERAGE(F261:H290),""),"")</f>
        <v/>
      </c>
      <c r="O290" s="796">
        <f>IF(SUM(I290:J290)&gt;0,IFERROR(AVERAGE(I261:J290),""),"")</f>
        <v/>
      </c>
      <c r="P290" s="796">
        <f>IF(SUM(K290:L290)&gt;0,IFERROR(AVERAGE(K261:L290),""),"")</f>
        <v/>
      </c>
      <c r="Q290" s="813">
        <f>IFERROR(AVERAGE(D290:E290),"")</f>
        <v/>
      </c>
      <c r="R290" s="813">
        <f>IFERROR(AVERAGE(F290:H290),"")</f>
        <v/>
      </c>
      <c r="S290" s="813">
        <f>IFERROR(AVERAGE(I290:J290),"")</f>
        <v/>
      </c>
      <c r="T290" s="813">
        <f>IFERROR(AVERAGE(K290:L290),"")</f>
        <v/>
      </c>
      <c r="U290" s="326" t="n"/>
      <c r="V290" s="813">
        <f>AVERAGE(Q290:T290)</f>
        <v/>
      </c>
      <c r="W290" s="445" t="n"/>
      <c r="X290" s="257" t="n"/>
    </row>
    <row r="291" ht="17.45" customHeight="1">
      <c r="A291" s="257">
        <f>IF(ISNUMBER(C291),MONTH(C291),"")</f>
        <v/>
      </c>
      <c r="B291" s="257">
        <f>IF(ISNUMBER(C291),YEAR(C291),"")</f>
        <v/>
      </c>
      <c r="C291" s="808">
        <f>C290+1</f>
        <v/>
      </c>
      <c r="D291" s="809" t="n"/>
      <c r="E291" s="810" t="n">
        <v>0.0157</v>
      </c>
      <c r="F291" s="809" t="n"/>
      <c r="G291" s="811" t="n">
        <v>0.0171</v>
      </c>
      <c r="H291" s="810" t="n"/>
      <c r="I291" s="809" t="n"/>
      <c r="J291" s="810" t="n">
        <v>0.00936</v>
      </c>
      <c r="K291" s="812" t="n"/>
      <c r="L291" s="810" t="n">
        <v>0.0156</v>
      </c>
      <c r="M291" s="796">
        <f>IF(SUM(D291:E291)&gt;0,IFERROR(AVERAGE(D262:E291),""),"")</f>
        <v/>
      </c>
      <c r="N291" s="796">
        <f>IF(SUM(F291:H291)&gt;0,IFERROR(AVERAGE(F262:H291),""),"")</f>
        <v/>
      </c>
      <c r="O291" s="796">
        <f>IF(SUM(I291:J291)&gt;0,IFERROR(AVERAGE(I262:J291),""),"")</f>
        <v/>
      </c>
      <c r="P291" s="796">
        <f>IF(SUM(K291:L291)&gt;0,IFERROR(AVERAGE(K262:L291),""),"")</f>
        <v/>
      </c>
      <c r="Q291" s="813">
        <f>IFERROR(AVERAGE(D291:E291),"")</f>
        <v/>
      </c>
      <c r="R291" s="813">
        <f>IFERROR(AVERAGE(F291:H291),"")</f>
        <v/>
      </c>
      <c r="S291" s="813">
        <f>IFERROR(AVERAGE(I291:J291),"")</f>
        <v/>
      </c>
      <c r="T291" s="813">
        <f>IFERROR(AVERAGE(K291:L291),"")</f>
        <v/>
      </c>
      <c r="U291" s="326" t="n"/>
      <c r="V291" s="813">
        <f>AVERAGE(Q291:T291)</f>
        <v/>
      </c>
      <c r="W291" s="445" t="n"/>
      <c r="X291" s="797">
        <f>AVERAGE(Q290:T291)</f>
        <v/>
      </c>
    </row>
    <row r="292" ht="17.45" customHeight="1">
      <c r="A292" s="257">
        <f>IF(ISNUMBER(C292),MONTH(C292),"")</f>
        <v/>
      </c>
      <c r="B292" s="257">
        <f>IF(ISNUMBER(C292),YEAR(C292),"")</f>
        <v/>
      </c>
      <c r="C292" s="791">
        <f>C291+1</f>
        <v/>
      </c>
      <c r="D292" s="792" t="n">
        <v>0.0387</v>
      </c>
      <c r="E292" s="793" t="n"/>
      <c r="F292" s="792" t="n">
        <v>0.06759999999999999</v>
      </c>
      <c r="G292" s="794" t="n"/>
      <c r="H292" s="793" t="n"/>
      <c r="I292" s="816" t="n">
        <v>0.09080000000000001</v>
      </c>
      <c r="J292" s="793" t="n"/>
      <c r="K292" s="795" t="n">
        <v>0.0684</v>
      </c>
      <c r="L292" s="793" t="n"/>
      <c r="M292" s="796">
        <f>IF(SUM(D292:E292)&gt;0,IFERROR(AVERAGE(D263:E292),""),"")</f>
        <v/>
      </c>
      <c r="N292" s="796">
        <f>IF(SUM(F292:H292)&gt;0,IFERROR(AVERAGE(F263:H292),""),"")</f>
        <v/>
      </c>
      <c r="O292" s="796">
        <f>IF(SUM(I292:J292)&gt;0,IFERROR(AVERAGE(I263:J292),""),"")</f>
        <v/>
      </c>
      <c r="P292" s="796">
        <f>IF(SUM(K292:L292)&gt;0,IFERROR(AVERAGE(K263:L292),""),"")</f>
        <v/>
      </c>
      <c r="Q292" s="797">
        <f>IFERROR(AVERAGE(D292:E292),"")</f>
        <v/>
      </c>
      <c r="R292" s="797">
        <f>IFERROR(AVERAGE(F292:H292),"")</f>
        <v/>
      </c>
      <c r="S292" s="797">
        <f>IFERROR(AVERAGE(I292:J292),"")</f>
        <v/>
      </c>
      <c r="T292" s="797">
        <f>IFERROR(AVERAGE(K292:L292),"")</f>
        <v/>
      </c>
      <c r="V292" s="257" t="n"/>
      <c r="W292" s="797">
        <f>AVERAGE(Q292:T292)</f>
        <v/>
      </c>
      <c r="X292" s="257" t="n"/>
    </row>
    <row r="293" ht="17.45" customHeight="1">
      <c r="A293" s="257">
        <f>IF(ISNUMBER(C293),MONTH(C293),"")</f>
        <v/>
      </c>
      <c r="B293" s="257">
        <f>IF(ISNUMBER(C293),YEAR(C293),"")</f>
        <v/>
      </c>
      <c r="C293" s="791">
        <f>C292+1</f>
        <v/>
      </c>
      <c r="D293" s="792" t="n"/>
      <c r="E293" s="793" t="n">
        <v>0.0337</v>
      </c>
      <c r="F293" s="792" t="n"/>
      <c r="G293" s="794" t="n">
        <v>0.0266</v>
      </c>
      <c r="H293" s="793" t="n"/>
      <c r="I293" s="792" t="n"/>
      <c r="J293" s="793" t="n">
        <v>0.0303</v>
      </c>
      <c r="K293" s="795" t="n"/>
      <c r="L293" s="818" t="n">
        <v>0.0796</v>
      </c>
      <c r="M293" s="796">
        <f>IF(SUM(D293:E293)&gt;0,IFERROR(AVERAGE(D264:E293),""),"")</f>
        <v/>
      </c>
      <c r="N293" s="796">
        <f>IF(SUM(F293:H293)&gt;0,IFERROR(AVERAGE(F264:H293),""),"")</f>
        <v/>
      </c>
      <c r="O293" s="796">
        <f>IF(SUM(I293:J293)&gt;0,IFERROR(AVERAGE(I264:J293),""),"")</f>
        <v/>
      </c>
      <c r="P293" s="796">
        <f>IF(SUM(K293:L293)&gt;0,IFERROR(AVERAGE(K264:L293),""),"")</f>
        <v/>
      </c>
      <c r="Q293" s="797">
        <f>IFERROR(AVERAGE(D293:E293),"")</f>
        <v/>
      </c>
      <c r="R293" s="797">
        <f>IFERROR(AVERAGE(F293:H293),"")</f>
        <v/>
      </c>
      <c r="S293" s="797">
        <f>IFERROR(AVERAGE(I293:J293),"")</f>
        <v/>
      </c>
      <c r="T293" s="797">
        <f>IFERROR(AVERAGE(K293:L293),"")</f>
        <v/>
      </c>
      <c r="V293" s="257" t="n"/>
      <c r="W293" s="797">
        <f>AVERAGE(Q293:T293)</f>
        <v/>
      </c>
      <c r="X293" s="257" t="n"/>
    </row>
    <row r="294" ht="17.45" customHeight="1">
      <c r="A294" s="257">
        <f>IF(ISNUMBER(C294),MONTH(C294),"")</f>
        <v/>
      </c>
      <c r="B294" s="257">
        <f>IF(ISNUMBER(C294),YEAR(C294),"")</f>
        <v/>
      </c>
      <c r="C294" s="791">
        <f>C293+1</f>
        <v/>
      </c>
      <c r="D294" s="792" t="n">
        <v>0.0295</v>
      </c>
      <c r="E294" s="793" t="n"/>
      <c r="F294" s="792" t="n"/>
      <c r="G294" s="794" t="n"/>
      <c r="H294" s="793" t="n">
        <v>0.0343</v>
      </c>
      <c r="I294" s="792" t="n">
        <v>0.0407</v>
      </c>
      <c r="J294" s="793" t="n"/>
      <c r="K294" s="817" t="n">
        <v>0.19</v>
      </c>
      <c r="L294" s="793" t="n"/>
      <c r="M294" s="796">
        <f>IF(SUM(D294:E294)&gt;0,IFERROR(AVERAGE(D265:E294),""),"")</f>
        <v/>
      </c>
      <c r="N294" s="796">
        <f>IF(SUM(F294:H294)&gt;0,IFERROR(AVERAGE(F265:H294),""),"")</f>
        <v/>
      </c>
      <c r="O294" s="796">
        <f>IF(SUM(I294:J294)&gt;0,IFERROR(AVERAGE(I265:J294),""),"")</f>
        <v/>
      </c>
      <c r="P294" s="796">
        <f>IF(SUM(K294:L294)&gt;0,IFERROR(AVERAGE(K265:L294),""),"")</f>
        <v/>
      </c>
      <c r="Q294" s="797">
        <f>IFERROR(AVERAGE(D294:E294),"")</f>
        <v/>
      </c>
      <c r="R294" s="797">
        <f>IFERROR(AVERAGE(F294:H294),"")</f>
        <v/>
      </c>
      <c r="S294" s="797">
        <f>IFERROR(AVERAGE(I294:J294),"")</f>
        <v/>
      </c>
      <c r="T294" s="815" t="n"/>
      <c r="V294" s="257" t="n"/>
      <c r="W294" s="797">
        <f>AVERAGE(Q294:T294)</f>
        <v/>
      </c>
      <c r="X294" s="327" t="inlineStr">
        <is>
          <t>EVENT</t>
        </is>
      </c>
    </row>
    <row r="295" ht="17.45" customHeight="1">
      <c r="A295" s="257">
        <f>IF(ISNUMBER(C295),MONTH(C295),"")</f>
        <v/>
      </c>
      <c r="B295" s="257">
        <f>IF(ISNUMBER(C295),YEAR(C295),"")</f>
        <v/>
      </c>
      <c r="C295" s="791">
        <f>C294+1</f>
        <v/>
      </c>
      <c r="D295" s="792" t="n"/>
      <c r="E295" s="793" t="n">
        <v>0.0261</v>
      </c>
      <c r="F295" s="792" t="n"/>
      <c r="G295" s="794" t="n">
        <v>0.0367</v>
      </c>
      <c r="H295" s="793" t="n"/>
      <c r="I295" s="792" t="n"/>
      <c r="J295" s="793" t="n">
        <v>0.0506</v>
      </c>
      <c r="K295" s="795" t="n"/>
      <c r="L295" s="818" t="n">
        <v>0.0761</v>
      </c>
      <c r="M295" s="796">
        <f>IF(SUM(D295:E295)&gt;0,IFERROR(AVERAGE(D266:E295),""),"")</f>
        <v/>
      </c>
      <c r="N295" s="796">
        <f>IF(SUM(F295:H295)&gt;0,IFERROR(AVERAGE(F266:H295),""),"")</f>
        <v/>
      </c>
      <c r="O295" s="796">
        <f>IF(SUM(I295:J295)&gt;0,IFERROR(AVERAGE(I266:J295),""),"")</f>
        <v/>
      </c>
      <c r="P295" s="796">
        <f>IF(SUM(K295:L295)&gt;0,IFERROR(AVERAGE(K266:L295),""),"")</f>
        <v/>
      </c>
      <c r="Q295" s="797">
        <f>IFERROR(AVERAGE(D295:E295),"")</f>
        <v/>
      </c>
      <c r="R295" s="797">
        <f>IFERROR(AVERAGE(F295:H295),"")</f>
        <v/>
      </c>
      <c r="S295" s="797">
        <f>IFERROR(AVERAGE(I295:J295),"")</f>
        <v/>
      </c>
      <c r="T295" s="797">
        <f>IFERROR(AVERAGE(K295:L295),"")</f>
        <v/>
      </c>
      <c r="V295" s="257" t="n"/>
      <c r="W295" s="797">
        <f>AVERAGE(Q295:T295)</f>
        <v/>
      </c>
      <c r="X295" s="257" t="n"/>
    </row>
    <row r="296" ht="17.45" customHeight="1">
      <c r="A296" s="257">
        <f>IF(ISNUMBER(C296),MONTH(C296),"")</f>
        <v/>
      </c>
      <c r="B296" s="257">
        <f>IF(ISNUMBER(C296),YEAR(C296),"")</f>
        <v/>
      </c>
      <c r="C296" s="802">
        <f>C295+1</f>
        <v/>
      </c>
      <c r="D296" s="803" t="n">
        <v>0.0259</v>
      </c>
      <c r="E296" s="804" t="n"/>
      <c r="F296" s="803" t="n">
        <v>0.0318</v>
      </c>
      <c r="G296" s="805" t="n"/>
      <c r="H296" s="804" t="n">
        <v>0.035</v>
      </c>
      <c r="I296" s="803" t="n">
        <v>0.0645</v>
      </c>
      <c r="J296" s="804" t="n"/>
      <c r="K296" s="806" t="n">
        <v>0.0401</v>
      </c>
      <c r="L296" s="804" t="n"/>
      <c r="M296" s="796">
        <f>IF(SUM(D296:E296)&gt;0,IFERROR(AVERAGE(D267:E296),""),"")</f>
        <v/>
      </c>
      <c r="N296" s="796">
        <f>IF(SUM(F296:H296)&gt;0,IFERROR(AVERAGE(F267:H296),""),"")</f>
        <v/>
      </c>
      <c r="O296" s="796">
        <f>IF(SUM(I296:J296)&gt;0,IFERROR(AVERAGE(I267:J296),""),"")</f>
        <v/>
      </c>
      <c r="P296" s="796">
        <f>IF(SUM(K296:L296)&gt;0,IFERROR(AVERAGE(K267:L296),""),"")</f>
        <v/>
      </c>
      <c r="Q296" s="797">
        <f>IFERROR(AVERAGE(D296:E296),"")</f>
        <v/>
      </c>
      <c r="R296" s="797">
        <f>IFERROR(AVERAGE(F296:H296),"")</f>
        <v/>
      </c>
      <c r="S296" s="797">
        <f>IFERROR(AVERAGE(I296:J296),"")</f>
        <v/>
      </c>
      <c r="T296" s="797">
        <f>IFERROR(AVERAGE(K296:L296),"")</f>
        <v/>
      </c>
      <c r="V296" s="257" t="n"/>
      <c r="W296" s="797">
        <f>AVERAGE(Q296:T296)</f>
        <v/>
      </c>
      <c r="X296" s="797">
        <f>AVERAGE(Q292:T296)</f>
        <v/>
      </c>
    </row>
    <row r="297" ht="17.45" customHeight="1">
      <c r="A297" s="257">
        <f>IF(ISNUMBER(C297),MONTH(C297),"")</f>
        <v/>
      </c>
      <c r="B297" s="257">
        <f>IF(ISNUMBER(C297),YEAR(C297),"")</f>
        <v/>
      </c>
      <c r="C297" s="808">
        <f>C296+1</f>
        <v/>
      </c>
      <c r="D297" s="809" t="n"/>
      <c r="E297" s="810" t="n">
        <v>0.0183</v>
      </c>
      <c r="F297" s="809" t="n"/>
      <c r="G297" s="811" t="n">
        <v>0.017</v>
      </c>
      <c r="H297" s="810" t="n"/>
      <c r="I297" s="809" t="n"/>
      <c r="J297" s="810" t="n">
        <v>0.0166</v>
      </c>
      <c r="K297" s="812" t="n"/>
      <c r="L297" s="810" t="n">
        <v>0.0448</v>
      </c>
      <c r="M297" s="796">
        <f>IF(SUM(D297:E297)&gt;0,IFERROR(AVERAGE(D268:E297),""),"")</f>
        <v/>
      </c>
      <c r="N297" s="796">
        <f>IF(SUM(F297:H297)&gt;0,IFERROR(AVERAGE(F268:H297),""),"")</f>
        <v/>
      </c>
      <c r="O297" s="796">
        <f>IF(SUM(I297:J297)&gt;0,IFERROR(AVERAGE(I268:J297),""),"")</f>
        <v/>
      </c>
      <c r="P297" s="796">
        <f>IF(SUM(K297:L297)&gt;0,IFERROR(AVERAGE(K268:L297),""),"")</f>
        <v/>
      </c>
      <c r="Q297" s="813">
        <f>IFERROR(AVERAGE(D297:E297),"")</f>
        <v/>
      </c>
      <c r="R297" s="813">
        <f>IFERROR(AVERAGE(F297:H297),"")</f>
        <v/>
      </c>
      <c r="S297" s="813">
        <f>IFERROR(AVERAGE(I297:J297),"")</f>
        <v/>
      </c>
      <c r="T297" s="813">
        <f>IFERROR(AVERAGE(K297:L297),"")</f>
        <v/>
      </c>
      <c r="U297" s="326" t="n"/>
      <c r="V297" s="813">
        <f>AVERAGE(Q297:T297)</f>
        <v/>
      </c>
      <c r="W297" s="445" t="n"/>
      <c r="X297" s="257" t="n"/>
    </row>
    <row r="298" ht="17.45" customHeight="1">
      <c r="A298" s="257">
        <f>IF(ISNUMBER(C298),MONTH(C298),"")</f>
        <v/>
      </c>
      <c r="B298" s="257">
        <f>IF(ISNUMBER(C298),YEAR(C298),"")</f>
        <v/>
      </c>
      <c r="C298" s="808">
        <f>C297+1</f>
        <v/>
      </c>
      <c r="D298" s="809" t="n">
        <v>0.0125</v>
      </c>
      <c r="E298" s="810" t="n"/>
      <c r="F298" s="809" t="n">
        <v>0.0102</v>
      </c>
      <c r="G298" s="811" t="n"/>
      <c r="H298" s="810" t="n"/>
      <c r="I298" s="809" t="n">
        <v>0.0127</v>
      </c>
      <c r="J298" s="810" t="n"/>
      <c r="K298" s="812" t="n">
        <v>0.0252</v>
      </c>
      <c r="L298" s="810" t="n"/>
      <c r="M298" s="796">
        <f>IF(SUM(D298:E298)&gt;0,IFERROR(AVERAGE(D269:E298),""),"")</f>
        <v/>
      </c>
      <c r="N298" s="796">
        <f>IF(SUM(F298:H298)&gt;0,IFERROR(AVERAGE(F269:H298),""),"")</f>
        <v/>
      </c>
      <c r="O298" s="796">
        <f>IF(SUM(I298:J298)&gt;0,IFERROR(AVERAGE(I269:J298),""),"")</f>
        <v/>
      </c>
      <c r="P298" s="796">
        <f>IF(SUM(K298:L298)&gt;0,IFERROR(AVERAGE(K269:L298),""),"")</f>
        <v/>
      </c>
      <c r="Q298" s="813">
        <f>IFERROR(AVERAGE(D298:E298),"")</f>
        <v/>
      </c>
      <c r="R298" s="813">
        <f>IFERROR(AVERAGE(F298:H298),"")</f>
        <v/>
      </c>
      <c r="S298" s="813">
        <f>IFERROR(AVERAGE(I298:J298),"")</f>
        <v/>
      </c>
      <c r="T298" s="813">
        <f>IFERROR(AVERAGE(K298:L298),"")</f>
        <v/>
      </c>
      <c r="U298" s="326" t="n"/>
      <c r="V298" s="813">
        <f>AVERAGE(Q298:T298)</f>
        <v/>
      </c>
      <c r="W298" s="445" t="n"/>
      <c r="X298" s="797">
        <f>AVERAGE(Q297:T298)</f>
        <v/>
      </c>
    </row>
    <row r="299" ht="17.45" customHeight="1">
      <c r="A299" s="257">
        <f>IF(ISNUMBER(C299),MONTH(C299),"")</f>
        <v/>
      </c>
      <c r="B299" s="257">
        <f>IF(ISNUMBER(C299),YEAR(C299),"")</f>
        <v/>
      </c>
      <c r="C299" s="791">
        <f>C298+1</f>
        <v/>
      </c>
      <c r="D299" s="792" t="n"/>
      <c r="E299" s="793" t="n">
        <v>0.0226</v>
      </c>
      <c r="F299" s="792" t="n"/>
      <c r="G299" s="794" t="n">
        <v>0.0207</v>
      </c>
      <c r="H299" s="793" t="n"/>
      <c r="I299" s="792" t="n"/>
      <c r="J299" s="793" t="n">
        <v>0.0293</v>
      </c>
      <c r="K299" s="795" t="n"/>
      <c r="L299" s="793" t="n">
        <v>0.0365</v>
      </c>
      <c r="M299" s="796">
        <f>IF(SUM(D299:E299)&gt;0,IFERROR(AVERAGE(D270:E299),""),"")</f>
        <v/>
      </c>
      <c r="N299" s="796">
        <f>IF(SUM(F299:H299)&gt;0,IFERROR(AVERAGE(F270:H299),""),"")</f>
        <v/>
      </c>
      <c r="O299" s="796">
        <f>IF(SUM(I299:J299)&gt;0,IFERROR(AVERAGE(I270:J299),""),"")</f>
        <v/>
      </c>
      <c r="P299" s="796">
        <f>IF(SUM(K299:L299)&gt;0,IFERROR(AVERAGE(K270:L299),""),"")</f>
        <v/>
      </c>
      <c r="Q299" s="797">
        <f>IFERROR(AVERAGE(D299:E299),"")</f>
        <v/>
      </c>
      <c r="R299" s="797">
        <f>IFERROR(AVERAGE(F299:H299),"")</f>
        <v/>
      </c>
      <c r="S299" s="797">
        <f>IFERROR(AVERAGE(I299:J299),"")</f>
        <v/>
      </c>
      <c r="T299" s="797">
        <f>IFERROR(AVERAGE(K299:L299),"")</f>
        <v/>
      </c>
      <c r="V299" s="257" t="n"/>
      <c r="W299" s="797">
        <f>AVERAGE(Q299:T299)</f>
        <v/>
      </c>
      <c r="X299" s="257" t="n"/>
    </row>
    <row r="300" ht="17.45" customHeight="1">
      <c r="A300" s="257">
        <f>IF(ISNUMBER(C300),MONTH(C300),"")</f>
        <v/>
      </c>
      <c r="B300" s="257">
        <f>IF(ISNUMBER(C300),YEAR(C300),"")</f>
        <v/>
      </c>
      <c r="C300" s="791">
        <f>C299+1</f>
        <v/>
      </c>
      <c r="D300" s="792" t="n">
        <v>0.0209</v>
      </c>
      <c r="E300" s="793" t="n"/>
      <c r="F300" s="792" t="n"/>
      <c r="G300" s="794" t="n"/>
      <c r="H300" s="793" t="n">
        <v>0.0302</v>
      </c>
      <c r="I300" s="792" t="n">
        <v>0.0306</v>
      </c>
      <c r="J300" s="793" t="n"/>
      <c r="K300" s="795" t="n">
        <v>0.0217</v>
      </c>
      <c r="L300" s="793" t="n"/>
      <c r="M300" s="796">
        <f>IF(SUM(D300:E300)&gt;0,IFERROR(AVERAGE(D271:E300),""),"")</f>
        <v/>
      </c>
      <c r="N300" s="796">
        <f>IF(SUM(F300:H300)&gt;0,IFERROR(AVERAGE(F271:H300),""),"")</f>
        <v/>
      </c>
      <c r="O300" s="796">
        <f>IF(SUM(I300:J300)&gt;0,IFERROR(AVERAGE(I271:J300),""),"")</f>
        <v/>
      </c>
      <c r="P300" s="796">
        <f>IF(SUM(K300:L300)&gt;0,IFERROR(AVERAGE(K271:L300),""),"")</f>
        <v/>
      </c>
      <c r="Q300" s="797">
        <f>IFERROR(AVERAGE(D300:E300),"")</f>
        <v/>
      </c>
      <c r="R300" s="797">
        <f>IFERROR(AVERAGE(F300:H300),"")</f>
        <v/>
      </c>
      <c r="S300" s="797">
        <f>IFERROR(AVERAGE(I300:J300),"")</f>
        <v/>
      </c>
      <c r="T300" s="797">
        <f>IFERROR(AVERAGE(K300:L300),"")</f>
        <v/>
      </c>
      <c r="V300" s="257" t="n"/>
      <c r="W300" s="797">
        <f>AVERAGE(Q300:T300)</f>
        <v/>
      </c>
      <c r="X300" s="257" t="n"/>
    </row>
    <row r="301" ht="17.45" customHeight="1">
      <c r="A301" s="257">
        <f>IF(ISNUMBER(C301),MONTH(C301),"")</f>
        <v/>
      </c>
      <c r="B301" s="257">
        <f>IF(ISNUMBER(C301),YEAR(C301),"")</f>
        <v/>
      </c>
      <c r="C301" s="791">
        <f>C300+1</f>
        <v/>
      </c>
      <c r="D301" s="792" t="n"/>
      <c r="E301" s="793" t="n">
        <v>0.0392</v>
      </c>
      <c r="F301" s="792" t="n"/>
      <c r="G301" s="794" t="n">
        <v>0.0251</v>
      </c>
      <c r="H301" s="793" t="n"/>
      <c r="I301" s="792" t="n"/>
      <c r="J301" s="793" t="n">
        <v>0.0241</v>
      </c>
      <c r="K301" s="795" t="n"/>
      <c r="L301" s="793" t="n">
        <v>0.0373</v>
      </c>
      <c r="M301" s="796">
        <f>IF(SUM(D301:E301)&gt;0,IFERROR(AVERAGE(D272:E301),""),"")</f>
        <v/>
      </c>
      <c r="N301" s="796">
        <f>IF(SUM(F301:H301)&gt;0,IFERROR(AVERAGE(F272:H301),""),"")</f>
        <v/>
      </c>
      <c r="O301" s="796">
        <f>IF(SUM(I301:J301)&gt;0,IFERROR(AVERAGE(I272:J301),""),"")</f>
        <v/>
      </c>
      <c r="P301" s="796">
        <f>IF(SUM(K301:L301)&gt;0,IFERROR(AVERAGE(K272:L301),""),"")</f>
        <v/>
      </c>
      <c r="Q301" s="797">
        <f>IFERROR(AVERAGE(D301:E301),"")</f>
        <v/>
      </c>
      <c r="R301" s="797">
        <f>IFERROR(AVERAGE(F301:H301),"")</f>
        <v/>
      </c>
      <c r="S301" s="797">
        <f>IFERROR(AVERAGE(I301:J301),"")</f>
        <v/>
      </c>
      <c r="T301" s="797">
        <f>IFERROR(AVERAGE(K301:L301),"")</f>
        <v/>
      </c>
      <c r="V301" s="257" t="n"/>
      <c r="W301" s="797">
        <f>AVERAGE(Q301:T301)</f>
        <v/>
      </c>
      <c r="X301" s="257" t="n"/>
    </row>
    <row r="302" ht="17.45" customHeight="1">
      <c r="A302" s="257">
        <f>IF(ISNUMBER(C302),MONTH(C302),"")</f>
        <v/>
      </c>
      <c r="B302" s="257">
        <f>IF(ISNUMBER(C302),YEAR(C302),"")</f>
        <v/>
      </c>
      <c r="C302" s="802">
        <f>C301+1</f>
        <v/>
      </c>
      <c r="D302" s="803" t="n">
        <v>0.0199</v>
      </c>
      <c r="E302" s="804" t="n"/>
      <c r="F302" s="803" t="n">
        <v>0.0246</v>
      </c>
      <c r="G302" s="805" t="n"/>
      <c r="H302" s="804" t="n">
        <v>0.0235</v>
      </c>
      <c r="I302" s="803" t="n">
        <v>0.0216</v>
      </c>
      <c r="J302" s="804" t="n"/>
      <c r="K302" s="806" t="n">
        <v>0.0261</v>
      </c>
      <c r="L302" s="804" t="n"/>
      <c r="M302" s="796">
        <f>IF(SUM(D302:E302)&gt;0,IFERROR(AVERAGE(D273:E302),""),"")</f>
        <v/>
      </c>
      <c r="N302" s="796">
        <f>IF(SUM(F302:H302)&gt;0,IFERROR(AVERAGE(F273:H302),""),"")</f>
        <v/>
      </c>
      <c r="O302" s="796">
        <f>IF(SUM(I302:J302)&gt;0,IFERROR(AVERAGE(I273:J302),""),"")</f>
        <v/>
      </c>
      <c r="P302" s="796">
        <f>IF(SUM(K302:L302)&gt;0,IFERROR(AVERAGE(K273:L302),""),"")</f>
        <v/>
      </c>
      <c r="Q302" s="797">
        <f>IFERROR(AVERAGE(D302:E302),"")</f>
        <v/>
      </c>
      <c r="R302" s="797">
        <f>IFERROR(AVERAGE(F302:H302),"")</f>
        <v/>
      </c>
      <c r="S302" s="797">
        <f>IFERROR(AVERAGE(I302:J302),"")</f>
        <v/>
      </c>
      <c r="T302" s="797">
        <f>IFERROR(AVERAGE(K302:L302),"")</f>
        <v/>
      </c>
      <c r="V302" s="257" t="n"/>
      <c r="W302" s="797">
        <f>AVERAGE(Q302:T302)</f>
        <v/>
      </c>
      <c r="X302" s="257" t="n"/>
    </row>
    <row r="303" ht="17.45" customHeight="1">
      <c r="A303" s="257">
        <f>IF(ISNUMBER(C303),MONTH(C303),"")</f>
        <v/>
      </c>
      <c r="B303" s="257">
        <f>IF(ISNUMBER(C303),YEAR(C303),"")</f>
        <v/>
      </c>
      <c r="C303" s="791">
        <f>C302+1</f>
        <v/>
      </c>
      <c r="D303" s="792" t="n"/>
      <c r="E303" s="793" t="n">
        <v>0.0184</v>
      </c>
      <c r="F303" s="792" t="n"/>
      <c r="G303" s="794" t="n">
        <v>0.023</v>
      </c>
      <c r="H303" s="793" t="n"/>
      <c r="I303" s="792" t="n"/>
      <c r="J303" s="793" t="n">
        <v>0.0346</v>
      </c>
      <c r="K303" s="795" t="n"/>
      <c r="L303" s="793" t="n">
        <v>0.0436</v>
      </c>
      <c r="M303" s="796">
        <f>IF(SUM(D303:E303)&gt;0,IFERROR(AVERAGE(D274:E303),""),"")</f>
        <v/>
      </c>
      <c r="N303" s="796">
        <f>IF(SUM(F303:H303)&gt;0,IFERROR(AVERAGE(F274:H303),""),"")</f>
        <v/>
      </c>
      <c r="O303" s="796">
        <f>IF(SUM(I303:J303)&gt;0,IFERROR(AVERAGE(I274:J303),""),"")</f>
        <v/>
      </c>
      <c r="P303" s="796">
        <f>IF(SUM(K303:L303)&gt;0,IFERROR(AVERAGE(K274:L303),""),"")</f>
        <v/>
      </c>
      <c r="Q303" s="797">
        <f>IFERROR(AVERAGE(D303:E303),"")</f>
        <v/>
      </c>
      <c r="R303" s="797">
        <f>IFERROR(AVERAGE(F303:H303),"")</f>
        <v/>
      </c>
      <c r="S303" s="797">
        <f>IFERROR(AVERAGE(I303:J303),"")</f>
        <v/>
      </c>
      <c r="T303" s="797">
        <f>IFERROR(AVERAGE(K303:L303),"")</f>
        <v/>
      </c>
      <c r="V303" s="257" t="n"/>
      <c r="W303" s="797">
        <f>AVERAGE(Q303:T303)</f>
        <v/>
      </c>
      <c r="X303" s="797">
        <f>AVERAGE(Q299:T303)</f>
        <v/>
      </c>
    </row>
    <row r="304" ht="17.45" customHeight="1">
      <c r="A304" s="257">
        <f>IF(ISNUMBER(C304),MONTH(C304),"")</f>
        <v/>
      </c>
      <c r="B304" s="257">
        <f>IF(ISNUMBER(C304),YEAR(C304),"")</f>
        <v/>
      </c>
      <c r="C304" s="808">
        <f>C303+1</f>
        <v/>
      </c>
      <c r="D304" s="809" t="n">
        <v>0.014</v>
      </c>
      <c r="E304" s="810" t="n"/>
      <c r="F304" s="809" t="n">
        <v>0.0222</v>
      </c>
      <c r="G304" s="811" t="n"/>
      <c r="H304" s="810" t="n"/>
      <c r="I304" s="809" t="n">
        <v>0.019</v>
      </c>
      <c r="J304" s="810" t="n"/>
      <c r="K304" s="812" t="n">
        <v>0.024</v>
      </c>
      <c r="L304" s="810" t="n"/>
      <c r="M304" s="796">
        <f>IF(SUM(D304:E304)&gt;0,IFERROR(AVERAGE(D275:E304),""),"")</f>
        <v/>
      </c>
      <c r="N304" s="796">
        <f>IF(SUM(F304:H304)&gt;0,IFERROR(AVERAGE(F275:H304),""),"")</f>
        <v/>
      </c>
      <c r="O304" s="796">
        <f>IF(SUM(I304:J304)&gt;0,IFERROR(AVERAGE(I275:J304),""),"")</f>
        <v/>
      </c>
      <c r="P304" s="796">
        <f>IF(SUM(K304:L304)&gt;0,IFERROR(AVERAGE(K275:L304),""),"")</f>
        <v/>
      </c>
      <c r="Q304" s="813">
        <f>IFERROR(AVERAGE(D304:E304),"")</f>
        <v/>
      </c>
      <c r="R304" s="813">
        <f>IFERROR(AVERAGE(F304:H304),"")</f>
        <v/>
      </c>
      <c r="S304" s="813">
        <f>IFERROR(AVERAGE(I304:J304),"")</f>
        <v/>
      </c>
      <c r="T304" s="813">
        <f>IFERROR(AVERAGE(K304:L304),"")</f>
        <v/>
      </c>
      <c r="U304" s="326" t="n"/>
      <c r="V304" s="813">
        <f>AVERAGE(Q304:T304)</f>
        <v/>
      </c>
      <c r="W304" s="445" t="n"/>
      <c r="X304" s="257" t="n"/>
    </row>
    <row r="305" ht="17.45" customHeight="1">
      <c r="A305" s="257">
        <f>IF(ISNUMBER(C305),MONTH(C305),"")</f>
        <v/>
      </c>
      <c r="B305" s="257">
        <f>IF(ISNUMBER(C305),YEAR(C305),"")</f>
        <v/>
      </c>
      <c r="C305" s="808">
        <f>C304+1</f>
        <v/>
      </c>
      <c r="D305" s="809" t="n"/>
      <c r="E305" s="810" t="n">
        <v>0.0154</v>
      </c>
      <c r="F305" s="809" t="n"/>
      <c r="G305" s="811" t="n">
        <v>0.0133</v>
      </c>
      <c r="H305" s="810" t="n"/>
      <c r="I305" s="809" t="n"/>
      <c r="J305" s="810" t="n">
        <v>0.0164</v>
      </c>
      <c r="K305" s="812" t="n"/>
      <c r="L305" s="810" t="n">
        <v>0.0253</v>
      </c>
      <c r="M305" s="796">
        <f>IF(SUM(D305:E305)&gt;0,IFERROR(AVERAGE(D276:E305),""),"")</f>
        <v/>
      </c>
      <c r="N305" s="796">
        <f>IF(SUM(F305:H305)&gt;0,IFERROR(AVERAGE(F276:H305),""),"")</f>
        <v/>
      </c>
      <c r="O305" s="796">
        <f>IF(SUM(I305:J305)&gt;0,IFERROR(AVERAGE(I276:J305),""),"")</f>
        <v/>
      </c>
      <c r="P305" s="796">
        <f>IF(SUM(K305:L305)&gt;0,IFERROR(AVERAGE(K276:L305),""),"")</f>
        <v/>
      </c>
      <c r="Q305" s="813">
        <f>IFERROR(AVERAGE(D305:E305),"")</f>
        <v/>
      </c>
      <c r="R305" s="813">
        <f>IFERROR(AVERAGE(F305:H305),"")</f>
        <v/>
      </c>
      <c r="S305" s="813">
        <f>IFERROR(AVERAGE(I305:J305),"")</f>
        <v/>
      </c>
      <c r="T305" s="813">
        <f>IFERROR(AVERAGE(K305:L305),"")</f>
        <v/>
      </c>
      <c r="U305" s="326" t="n"/>
      <c r="V305" s="813">
        <f>AVERAGE(Q305:T305)</f>
        <v/>
      </c>
      <c r="W305" s="445" t="n"/>
      <c r="X305" s="797">
        <f>AVERAGE(Q304:T305)</f>
        <v/>
      </c>
    </row>
    <row r="306" ht="17.45" customHeight="1">
      <c r="A306" s="257">
        <f>IF(ISNUMBER(C306),MONTH(C306),"")</f>
        <v/>
      </c>
      <c r="B306" s="257">
        <f>IF(ISNUMBER(C306),YEAR(C306),"")</f>
        <v/>
      </c>
      <c r="C306" s="791">
        <f>C305+1</f>
        <v/>
      </c>
      <c r="D306" s="792" t="n">
        <v>0.0413</v>
      </c>
      <c r="E306" s="793" t="n"/>
      <c r="F306" s="792" t="n"/>
      <c r="G306" s="794" t="n"/>
      <c r="H306" s="793" t="n">
        <v>0.0303</v>
      </c>
      <c r="I306" s="792" t="n">
        <v>0.023</v>
      </c>
      <c r="J306" s="793" t="n"/>
      <c r="K306" s="795" t="n">
        <v>0.0246</v>
      </c>
      <c r="L306" s="793" t="n"/>
      <c r="M306" s="796">
        <f>IF(SUM(D306:E306)&gt;0,IFERROR(AVERAGE(D277:E306),""),"")</f>
        <v/>
      </c>
      <c r="N306" s="796">
        <f>IF(SUM(F306:H306)&gt;0,IFERROR(AVERAGE(F277:H306),""),"")</f>
        <v/>
      </c>
      <c r="O306" s="796">
        <f>IF(SUM(I306:J306)&gt;0,IFERROR(AVERAGE(I277:J306),""),"")</f>
        <v/>
      </c>
      <c r="P306" s="796">
        <f>IF(SUM(K306:L306)&gt;0,IFERROR(AVERAGE(K277:L306),""),"")</f>
        <v/>
      </c>
      <c r="Q306" s="797">
        <f>IFERROR(AVERAGE(D306:E306),"")</f>
        <v/>
      </c>
      <c r="R306" s="797">
        <f>IFERROR(AVERAGE(F306:H306),"")</f>
        <v/>
      </c>
      <c r="S306" s="797">
        <f>IFERROR(AVERAGE(I306:J306),"")</f>
        <v/>
      </c>
      <c r="T306" s="797">
        <f>IFERROR(AVERAGE(K306:L306),"")</f>
        <v/>
      </c>
      <c r="V306" s="257" t="n"/>
      <c r="W306" s="797">
        <f>AVERAGE(Q306:T306)</f>
        <v/>
      </c>
      <c r="X306" s="257" t="n"/>
    </row>
    <row r="307" ht="17.45" customHeight="1">
      <c r="A307" s="257">
        <f>IF(ISNUMBER(C307),MONTH(C307),"")</f>
        <v/>
      </c>
      <c r="B307" s="257">
        <f>IF(ISNUMBER(C307),YEAR(C307),"")</f>
        <v/>
      </c>
      <c r="C307" s="791">
        <f>C306+1</f>
        <v/>
      </c>
      <c r="D307" s="792" t="n"/>
      <c r="E307" s="793" t="n">
        <v>0.0244</v>
      </c>
      <c r="F307" s="792" t="n"/>
      <c r="G307" s="794" t="n">
        <v>0.0306</v>
      </c>
      <c r="H307" s="793" t="n"/>
      <c r="I307" s="792" t="n"/>
      <c r="J307" s="793" t="n">
        <v>0.0339</v>
      </c>
      <c r="K307" s="795" t="n"/>
      <c r="L307" s="793" t="n">
        <v>0.044</v>
      </c>
      <c r="M307" s="796">
        <f>IF(SUM(D307:E307)&gt;0,IFERROR(AVERAGE(D278:E307),""),"")</f>
        <v/>
      </c>
      <c r="N307" s="796">
        <f>IF(SUM(F307:H307)&gt;0,IFERROR(AVERAGE(F278:H307),""),"")</f>
        <v/>
      </c>
      <c r="O307" s="796">
        <f>IF(SUM(I307:J307)&gt;0,IFERROR(AVERAGE(I278:J307),""),"")</f>
        <v/>
      </c>
      <c r="P307" s="796">
        <f>IF(SUM(K307:L307)&gt;0,IFERROR(AVERAGE(K278:L307),""),"")</f>
        <v/>
      </c>
      <c r="Q307" s="797">
        <f>IFERROR(AVERAGE(D307:E307),"")</f>
        <v/>
      </c>
      <c r="R307" s="797">
        <f>IFERROR(AVERAGE(F307:H307),"")</f>
        <v/>
      </c>
      <c r="S307" s="797">
        <f>IFERROR(AVERAGE(I307:J307),"")</f>
        <v/>
      </c>
      <c r="T307" s="797">
        <f>IFERROR(AVERAGE(K307:L307),"")</f>
        <v/>
      </c>
      <c r="V307" s="257" t="n"/>
      <c r="W307" s="797">
        <f>AVERAGE(Q307:T307)</f>
        <v/>
      </c>
      <c r="X307" s="257" t="n"/>
    </row>
    <row r="308" ht="17.45" customHeight="1">
      <c r="A308" s="257">
        <f>IF(ISNUMBER(C308),MONTH(C308),"")</f>
        <v/>
      </c>
      <c r="B308" s="257">
        <f>IF(ISNUMBER(C308),YEAR(C308),"")</f>
        <v/>
      </c>
      <c r="C308" s="802">
        <f>C307+1</f>
        <v/>
      </c>
      <c r="D308" s="803" t="n">
        <v>0.0432</v>
      </c>
      <c r="E308" s="804" t="n"/>
      <c r="F308" s="803" t="n">
        <v>0.0416</v>
      </c>
      <c r="G308" s="805" t="n"/>
      <c r="H308" s="804" t="n">
        <v>0.0411</v>
      </c>
      <c r="I308" s="803" t="n">
        <v>0.0552</v>
      </c>
      <c r="J308" s="804" t="n"/>
      <c r="K308" s="806" t="n">
        <v>0.0372</v>
      </c>
      <c r="L308" s="804" t="n"/>
      <c r="M308" s="796">
        <f>IF(SUM(D308:E308)&gt;0,IFERROR(AVERAGE(D279:E308),""),"")</f>
        <v/>
      </c>
      <c r="N308" s="796">
        <f>IF(SUM(F308:H308)&gt;0,IFERROR(AVERAGE(F279:H308),""),"")</f>
        <v/>
      </c>
      <c r="O308" s="796">
        <f>IF(SUM(I308:J308)&gt;0,IFERROR(AVERAGE(I279:J308),""),"")</f>
        <v/>
      </c>
      <c r="P308" s="796">
        <f>IF(SUM(K308:L308)&gt;0,IFERROR(AVERAGE(K279:L308),""),"")</f>
        <v/>
      </c>
      <c r="Q308" s="797">
        <f>IFERROR(AVERAGE(D308:E308),"")</f>
        <v/>
      </c>
      <c r="R308" s="797">
        <f>IFERROR(AVERAGE(F308:H308),"")</f>
        <v/>
      </c>
      <c r="S308" s="797">
        <f>IFERROR(AVERAGE(I308:J308),"")</f>
        <v/>
      </c>
      <c r="T308" s="797">
        <f>IFERROR(AVERAGE(K308:L308),"")</f>
        <v/>
      </c>
      <c r="V308" s="257" t="n"/>
      <c r="W308" s="797">
        <f>AVERAGE(Q308:T308)</f>
        <v/>
      </c>
      <c r="X308" s="257" t="n"/>
    </row>
    <row r="309" ht="17.45" customHeight="1">
      <c r="A309" s="257">
        <f>IF(ISNUMBER(C309),MONTH(C309),"")</f>
        <v/>
      </c>
      <c r="B309" s="257">
        <f>IF(ISNUMBER(C309),YEAR(C309),"")</f>
        <v/>
      </c>
      <c r="C309" s="791">
        <f>C308+1</f>
        <v/>
      </c>
      <c r="D309" s="792" t="n"/>
      <c r="E309" s="793" t="n">
        <v>0.0364</v>
      </c>
      <c r="F309" s="792" t="n"/>
      <c r="G309" s="794" t="n">
        <v>0.0694</v>
      </c>
      <c r="H309" s="793" t="n"/>
      <c r="I309" s="792" t="n"/>
      <c r="J309" s="793" t="n">
        <v>0.0457</v>
      </c>
      <c r="K309" s="795" t="n"/>
      <c r="L309" s="793" t="n">
        <v>0.0597</v>
      </c>
      <c r="M309" s="796">
        <f>IF(SUM(D309:E309)&gt;0,IFERROR(AVERAGE(D280:E309),""),"")</f>
        <v/>
      </c>
      <c r="N309" s="796">
        <f>IF(SUM(F309:H309)&gt;0,IFERROR(AVERAGE(F280:H309),""),"")</f>
        <v/>
      </c>
      <c r="O309" s="796">
        <f>IF(SUM(I309:J309)&gt;0,IFERROR(AVERAGE(I280:J309),""),"")</f>
        <v/>
      </c>
      <c r="P309" s="796">
        <f>IF(SUM(K309:L309)&gt;0,IFERROR(AVERAGE(K280:L309),""),"")</f>
        <v/>
      </c>
      <c r="Q309" s="797">
        <f>IFERROR(AVERAGE(D309:E309),"")</f>
        <v/>
      </c>
      <c r="R309" s="797">
        <f>IFERROR(AVERAGE(F309:H309),"")</f>
        <v/>
      </c>
      <c r="S309" s="797">
        <f>IFERROR(AVERAGE(I309:J309),"")</f>
        <v/>
      </c>
      <c r="T309" s="797">
        <f>IFERROR(AVERAGE(K309:L309),"")</f>
        <v/>
      </c>
      <c r="V309" s="257" t="n"/>
      <c r="W309" s="797">
        <f>AVERAGE(Q309:T309)</f>
        <v/>
      </c>
      <c r="X309" s="257" t="n"/>
    </row>
    <row r="310" ht="17.45" customHeight="1">
      <c r="A310" s="257">
        <f>IF(ISNUMBER(C310),MONTH(C310),"")</f>
        <v/>
      </c>
      <c r="B310" s="257">
        <f>IF(ISNUMBER(C310),YEAR(C310),"")</f>
        <v/>
      </c>
      <c r="C310" s="791">
        <f>C309+1</f>
        <v/>
      </c>
      <c r="D310" s="792" t="n">
        <v>0.0316</v>
      </c>
      <c r="E310" s="793" t="n"/>
      <c r="F310" s="792" t="n">
        <v>0.0395</v>
      </c>
      <c r="G310" s="794" t="n"/>
      <c r="H310" s="793" t="n"/>
      <c r="I310" s="792" t="n">
        <v>0.0382</v>
      </c>
      <c r="J310" s="793" t="n"/>
      <c r="K310" s="795" t="n">
        <v>0.0467</v>
      </c>
      <c r="L310" s="793" t="n"/>
      <c r="M310" s="796">
        <f>IF(SUM(D310:E310)&gt;0,IFERROR(AVERAGE(D281:E310),""),"")</f>
        <v/>
      </c>
      <c r="N310" s="796">
        <f>IF(SUM(F310:H310)&gt;0,IFERROR(AVERAGE(F281:H310),""),"")</f>
        <v/>
      </c>
      <c r="O310" s="796">
        <f>IF(SUM(I310:J310)&gt;0,IFERROR(AVERAGE(I281:J310),""),"")</f>
        <v/>
      </c>
      <c r="P310" s="796">
        <f>IF(SUM(K310:L310)&gt;0,IFERROR(AVERAGE(K281:L310),""),"")</f>
        <v/>
      </c>
      <c r="Q310" s="797">
        <f>IFERROR(AVERAGE(D310:E310),"")</f>
        <v/>
      </c>
      <c r="R310" s="797">
        <f>IFERROR(AVERAGE(F310:H310),"")</f>
        <v/>
      </c>
      <c r="S310" s="797">
        <f>IFERROR(AVERAGE(I310:J310),"")</f>
        <v/>
      </c>
      <c r="T310" s="797">
        <f>IFERROR(AVERAGE(K310:L310),"")</f>
        <v/>
      </c>
      <c r="V310" s="257" t="n"/>
      <c r="W310" s="797">
        <f>AVERAGE(Q310:T310)</f>
        <v/>
      </c>
      <c r="X310" s="797">
        <f>AVERAGE(Q306:T310)</f>
        <v/>
      </c>
    </row>
    <row r="311" ht="17.45" customHeight="1">
      <c r="A311" s="257">
        <f>IF(ISNUMBER(C311),MONTH(C311),"")</f>
        <v/>
      </c>
      <c r="B311" s="257">
        <f>IF(ISNUMBER(C311),YEAR(C311),"")</f>
        <v/>
      </c>
      <c r="C311" s="808">
        <f>C310+1</f>
        <v/>
      </c>
      <c r="D311" s="809" t="n"/>
      <c r="E311" s="810" t="n">
        <v>0.0208</v>
      </c>
      <c r="F311" s="809" t="n"/>
      <c r="G311" s="811" t="n">
        <v>0.0274</v>
      </c>
      <c r="H311" s="810" t="n"/>
      <c r="I311" s="809" t="n"/>
      <c r="J311" s="810" t="n">
        <v>0.0183</v>
      </c>
      <c r="K311" s="812" t="n"/>
      <c r="L311" s="810" t="n">
        <v>0.0294</v>
      </c>
      <c r="M311" s="796">
        <f>IF(SUM(D311:E311)&gt;0,IFERROR(AVERAGE(D282:E311),""),"")</f>
        <v/>
      </c>
      <c r="N311" s="796">
        <f>IF(SUM(F311:H311)&gt;0,IFERROR(AVERAGE(F282:H311),""),"")</f>
        <v/>
      </c>
      <c r="O311" s="796">
        <f>IF(SUM(I311:J311)&gt;0,IFERROR(AVERAGE(I282:J311),""),"")</f>
        <v/>
      </c>
      <c r="P311" s="796">
        <f>IF(SUM(K311:L311)&gt;0,IFERROR(AVERAGE(K282:L311),""),"")</f>
        <v/>
      </c>
      <c r="Q311" s="813">
        <f>IFERROR(AVERAGE(D311:E311),"")</f>
        <v/>
      </c>
      <c r="R311" s="813">
        <f>IFERROR(AVERAGE(F311:H311),"")</f>
        <v/>
      </c>
      <c r="S311" s="813">
        <f>IFERROR(AVERAGE(I311:J311),"")</f>
        <v/>
      </c>
      <c r="T311" s="813">
        <f>IFERROR(AVERAGE(K311:L311),"")</f>
        <v/>
      </c>
      <c r="U311" s="326" t="n"/>
      <c r="V311" s="813">
        <f>AVERAGE(Q311:T311)</f>
        <v/>
      </c>
      <c r="W311" s="445" t="n"/>
      <c r="X311" s="257" t="n"/>
    </row>
    <row r="312" ht="17.45" customHeight="1">
      <c r="A312" s="257">
        <f>IF(ISNUMBER(C312),MONTH(C312),"")</f>
        <v/>
      </c>
      <c r="B312" s="257">
        <f>IF(ISNUMBER(C312),YEAR(C312),"")</f>
        <v/>
      </c>
      <c r="C312" s="808">
        <f>C311+1</f>
        <v/>
      </c>
      <c r="D312" s="809" t="n">
        <v>0.0445</v>
      </c>
      <c r="E312" s="810" t="n"/>
      <c r="F312" s="809" t="n"/>
      <c r="G312" s="811" t="n"/>
      <c r="H312" s="810" t="n">
        <v>0.0292</v>
      </c>
      <c r="I312" s="809" t="n">
        <v>0.018</v>
      </c>
      <c r="J312" s="810" t="n"/>
      <c r="K312" s="812" t="n">
        <v>0.0463</v>
      </c>
      <c r="L312" s="810" t="n"/>
      <c r="M312" s="796">
        <f>IF(SUM(D312:E312)&gt;0,IFERROR(AVERAGE(D283:E312),""),"")</f>
        <v/>
      </c>
      <c r="N312" s="796">
        <f>IF(SUM(F312:H312)&gt;0,IFERROR(AVERAGE(F283:H312),""),"")</f>
        <v/>
      </c>
      <c r="O312" s="796">
        <f>IF(SUM(I312:J312)&gt;0,IFERROR(AVERAGE(I283:J312),""),"")</f>
        <v/>
      </c>
      <c r="P312" s="796">
        <f>IF(SUM(K312:L312)&gt;0,IFERROR(AVERAGE(K283:L312),""),"")</f>
        <v/>
      </c>
      <c r="Q312" s="813">
        <f>IFERROR(AVERAGE(D312:E312),"")</f>
        <v/>
      </c>
      <c r="R312" s="813">
        <f>IFERROR(AVERAGE(F312:H312),"")</f>
        <v/>
      </c>
      <c r="S312" s="813">
        <f>IFERROR(AVERAGE(I312:J312),"")</f>
        <v/>
      </c>
      <c r="T312" s="813">
        <f>IFERROR(AVERAGE(K312:L312),"")</f>
        <v/>
      </c>
      <c r="U312" s="326" t="n"/>
      <c r="V312" s="813">
        <f>AVERAGE(Q312:T312)</f>
        <v/>
      </c>
      <c r="W312" s="445" t="n"/>
      <c r="X312" s="797">
        <f>AVERAGE(Q311:T312)</f>
        <v/>
      </c>
    </row>
    <row r="313" ht="17.45" customHeight="1">
      <c r="A313" s="257">
        <f>IF(ISNUMBER(C313),MONTH(C313),"")</f>
        <v/>
      </c>
      <c r="B313" s="257">
        <f>IF(ISNUMBER(C313),YEAR(C313),"")</f>
        <v/>
      </c>
      <c r="C313" s="791">
        <f>C312+1</f>
        <v/>
      </c>
      <c r="D313" s="792" t="n"/>
      <c r="E313" s="793" t="n">
        <v>0.0319</v>
      </c>
      <c r="F313" s="792" t="n"/>
      <c r="G313" s="794" t="n">
        <v>0.0438</v>
      </c>
      <c r="H313" s="793" t="n"/>
      <c r="I313" s="792" t="n"/>
      <c r="J313" s="793" t="n">
        <v>0.0282</v>
      </c>
      <c r="K313" s="795" t="n"/>
      <c r="L313" s="793" t="n">
        <v>0.0528</v>
      </c>
      <c r="M313" s="796">
        <f>IF(SUM(D313:E313)&gt;0,IFERROR(AVERAGE(D284:E313),""),"")</f>
        <v/>
      </c>
      <c r="N313" s="796">
        <f>IF(SUM(F313:H313)&gt;0,IFERROR(AVERAGE(F284:H313),""),"")</f>
        <v/>
      </c>
      <c r="O313" s="796">
        <f>IF(SUM(I313:J313)&gt;0,IFERROR(AVERAGE(I284:J313),""),"")</f>
        <v/>
      </c>
      <c r="P313" s="796">
        <f>IF(SUM(K313:L313)&gt;0,IFERROR(AVERAGE(K284:L313),""),"")</f>
        <v/>
      </c>
      <c r="Q313" s="797">
        <f>IFERROR(AVERAGE(D313:E313),"")</f>
        <v/>
      </c>
      <c r="R313" s="797">
        <f>IFERROR(AVERAGE(F313:H313),"")</f>
        <v/>
      </c>
      <c r="S313" s="797">
        <f>IFERROR(AVERAGE(I313:J313),"")</f>
        <v/>
      </c>
      <c r="T313" s="797">
        <f>IFERROR(AVERAGE(K313:L313),"")</f>
        <v/>
      </c>
      <c r="V313" s="257" t="n"/>
      <c r="W313" s="797">
        <f>AVERAGE(Q313:T313)</f>
        <v/>
      </c>
      <c r="X313" s="257" t="n"/>
    </row>
    <row r="314" ht="17.45" customHeight="1">
      <c r="A314" s="257">
        <f>IF(ISNUMBER(C314),MONTH(C314),"")</f>
        <v/>
      </c>
      <c r="B314" s="257">
        <f>IF(ISNUMBER(C314),YEAR(C314),"")</f>
        <v/>
      </c>
      <c r="C314" s="802">
        <f>C313+1</f>
        <v/>
      </c>
      <c r="D314" s="803" t="n">
        <v>0.0577</v>
      </c>
      <c r="E314" s="804" t="n"/>
      <c r="F314" s="803" t="n">
        <v>0.0552</v>
      </c>
      <c r="G314" s="805" t="n"/>
      <c r="H314" s="804" t="n">
        <v>0.0573</v>
      </c>
      <c r="I314" s="803" t="n">
        <v>0.0366</v>
      </c>
      <c r="J314" s="804" t="n"/>
      <c r="K314" s="806" t="n">
        <v>0.0458</v>
      </c>
      <c r="L314" s="804" t="n"/>
      <c r="M314" s="796">
        <f>IF(SUM(D314:E314)&gt;0,IFERROR(AVERAGE(D285:E314),""),"")</f>
        <v/>
      </c>
      <c r="N314" s="796">
        <f>IF(SUM(F314:H314)&gt;0,IFERROR(AVERAGE(F285:H314),""),"")</f>
        <v/>
      </c>
      <c r="O314" s="796">
        <f>IF(SUM(I314:J314)&gt;0,IFERROR(AVERAGE(I285:J314),""),"")</f>
        <v/>
      </c>
      <c r="P314" s="796">
        <f>IF(SUM(K314:L314)&gt;0,IFERROR(AVERAGE(K285:L314),""),"")</f>
        <v/>
      </c>
      <c r="Q314" s="797">
        <f>IFERROR(AVERAGE(D314:E314),"")</f>
        <v/>
      </c>
      <c r="R314" s="797">
        <f>IFERROR(AVERAGE(F314:H314),"")</f>
        <v/>
      </c>
      <c r="S314" s="797">
        <f>IFERROR(AVERAGE(I314:J314),"")</f>
        <v/>
      </c>
      <c r="T314" s="797">
        <f>IFERROR(AVERAGE(K314:L314),"")</f>
        <v/>
      </c>
      <c r="V314" s="257" t="n"/>
      <c r="W314" s="797">
        <f>AVERAGE(Q314:T314)</f>
        <v/>
      </c>
      <c r="X314" s="257" t="n"/>
    </row>
    <row r="315" ht="17.45" customHeight="1">
      <c r="A315" s="257">
        <f>IF(ISNUMBER(C315),MONTH(C315),"")</f>
        <v/>
      </c>
      <c r="B315" s="257">
        <f>IF(ISNUMBER(C315),YEAR(C315),"")</f>
        <v/>
      </c>
      <c r="C315" s="791">
        <f>C314+1</f>
        <v/>
      </c>
      <c r="D315" s="792" t="n"/>
      <c r="E315" s="793" t="n">
        <v>0.037</v>
      </c>
      <c r="F315" s="792" t="n"/>
      <c r="G315" s="794" t="n">
        <v>0.0674</v>
      </c>
      <c r="H315" s="793" t="n"/>
      <c r="I315" s="792" t="n"/>
      <c r="J315" s="793" t="n">
        <v>0.0502</v>
      </c>
      <c r="K315" s="795" t="n"/>
      <c r="L315" s="793" t="n">
        <v>0.0537</v>
      </c>
      <c r="M315" s="796">
        <f>IF(SUM(D315:E315)&gt;0,IFERROR(AVERAGE(D286:E315),""),"")</f>
        <v/>
      </c>
      <c r="N315" s="796">
        <f>IF(SUM(F315:H315)&gt;0,IFERROR(AVERAGE(F286:H315),""),"")</f>
        <v/>
      </c>
      <c r="O315" s="796">
        <f>IF(SUM(I315:J315)&gt;0,IFERROR(AVERAGE(I286:J315),""),"")</f>
        <v/>
      </c>
      <c r="P315" s="796">
        <f>IF(SUM(K315:L315)&gt;0,IFERROR(AVERAGE(K286:L315),""),"")</f>
        <v/>
      </c>
      <c r="Q315" s="797">
        <f>IFERROR(AVERAGE(D315:E315),"")</f>
        <v/>
      </c>
      <c r="R315" s="797">
        <f>IFERROR(AVERAGE(F315:H315),"")</f>
        <v/>
      </c>
      <c r="S315" s="797">
        <f>IFERROR(AVERAGE(I315:J315),"")</f>
        <v/>
      </c>
      <c r="T315" s="797">
        <f>IFERROR(AVERAGE(K315:L315),"")</f>
        <v/>
      </c>
      <c r="V315" s="257" t="n"/>
      <c r="W315" s="797">
        <f>AVERAGE(Q315:T315)</f>
        <v/>
      </c>
      <c r="X315" s="257" t="n"/>
    </row>
    <row r="316" ht="17.45" customHeight="1">
      <c r="A316" s="257">
        <f>IF(ISNUMBER(C316),MONTH(C316),"")</f>
        <v/>
      </c>
      <c r="B316" s="257">
        <f>IF(ISNUMBER(C316),YEAR(C316),"")</f>
        <v/>
      </c>
      <c r="C316" s="791">
        <f>C315+1</f>
        <v/>
      </c>
      <c r="D316" s="792" t="n">
        <v>0.0598</v>
      </c>
      <c r="E316" s="793" t="n"/>
      <c r="F316" s="792" t="n">
        <v>0.0482</v>
      </c>
      <c r="G316" s="794" t="n"/>
      <c r="H316" s="793" t="n"/>
      <c r="I316" s="792" t="n">
        <v>0.0365</v>
      </c>
      <c r="J316" s="793" t="n"/>
      <c r="K316" s="795" t="n">
        <v>0.0519</v>
      </c>
      <c r="L316" s="793" t="n"/>
      <c r="M316" s="796">
        <f>IF(SUM(D316:E316)&gt;0,IFERROR(AVERAGE(D287:E316),""),"")</f>
        <v/>
      </c>
      <c r="N316" s="796">
        <f>IF(SUM(F316:H316)&gt;0,IFERROR(AVERAGE(F287:H316),""),"")</f>
        <v/>
      </c>
      <c r="O316" s="796">
        <f>IF(SUM(I316:J316)&gt;0,IFERROR(AVERAGE(I287:J316),""),"")</f>
        <v/>
      </c>
      <c r="P316" s="796">
        <f>IF(SUM(K316:L316)&gt;0,IFERROR(AVERAGE(K287:L316),""),"")</f>
        <v/>
      </c>
      <c r="Q316" s="797">
        <f>IFERROR(AVERAGE(D316:E316),"")</f>
        <v/>
      </c>
      <c r="R316" s="797">
        <f>IFERROR(AVERAGE(F316:H316),"")</f>
        <v/>
      </c>
      <c r="S316" s="797">
        <f>IFERROR(AVERAGE(I316:J316),"")</f>
        <v/>
      </c>
      <c r="T316" s="797">
        <f>IFERROR(AVERAGE(K316:L316),"")</f>
        <v/>
      </c>
      <c r="V316" s="257" t="n"/>
      <c r="W316" s="797">
        <f>AVERAGE(Q316:T316)</f>
        <v/>
      </c>
      <c r="X316" s="257" t="n"/>
    </row>
    <row r="317" ht="17.45" customHeight="1">
      <c r="A317" s="257">
        <f>IF(ISNUMBER(C317),MONTH(C317),"")</f>
        <v/>
      </c>
      <c r="B317" s="257">
        <f>IF(ISNUMBER(C317),YEAR(C317),"")</f>
        <v/>
      </c>
      <c r="C317" s="791">
        <f>C316+1</f>
        <v/>
      </c>
      <c r="D317" s="792" t="n"/>
      <c r="E317" s="793" t="n">
        <v>0.07000000000000001</v>
      </c>
      <c r="F317" s="792" t="n"/>
      <c r="G317" s="794" t="n">
        <v>0.0483</v>
      </c>
      <c r="H317" s="793" t="n"/>
      <c r="I317" s="792" t="n"/>
      <c r="J317" s="793" t="n">
        <v>0.0442</v>
      </c>
      <c r="K317" s="795" t="n"/>
      <c r="L317" s="821" t="n">
        <v>0.141</v>
      </c>
      <c r="M317" s="796">
        <f>IF(SUM(D317:E317)&gt;0,IFERROR(AVERAGE(D288:E317),""),"")</f>
        <v/>
      </c>
      <c r="N317" s="796">
        <f>IF(SUM(F317:H317)&gt;0,IFERROR(AVERAGE(F288:H317),""),"")</f>
        <v/>
      </c>
      <c r="O317" s="796">
        <f>IF(SUM(I317:J317)&gt;0,IFERROR(AVERAGE(I288:J317),""),"")</f>
        <v/>
      </c>
      <c r="P317" s="796">
        <f>IF(SUM(K317:L317)&gt;0,IFERROR(AVERAGE(K288:L317),""),"")</f>
        <v/>
      </c>
      <c r="Q317" s="797">
        <f>IFERROR(AVERAGE(D317:E317),"")</f>
        <v/>
      </c>
      <c r="R317" s="797">
        <f>IFERROR(AVERAGE(F317:H317),"")</f>
        <v/>
      </c>
      <c r="S317" s="797">
        <f>IFERROR(AVERAGE(I317:J317),"")</f>
        <v/>
      </c>
      <c r="T317" s="815" t="n"/>
      <c r="V317" s="257" t="n"/>
      <c r="W317" s="797">
        <f>AVERAGE(Q317:T317)</f>
        <v/>
      </c>
      <c r="X317" s="797">
        <f>AVERAGE(Q313:T317)</f>
        <v/>
      </c>
      <c r="Y317" s="310" t="inlineStr">
        <is>
          <t>EVENT</t>
        </is>
      </c>
    </row>
    <row r="318" ht="17.45" customHeight="1">
      <c r="A318" s="257">
        <f>IF(ISNUMBER(C318),MONTH(C318),"")</f>
        <v/>
      </c>
      <c r="B318" s="257">
        <f>IF(ISNUMBER(C318),YEAR(C318),"")</f>
        <v/>
      </c>
      <c r="C318" s="808">
        <f>C317+1</f>
        <v/>
      </c>
      <c r="D318" s="809" t="n">
        <v>0.0427</v>
      </c>
      <c r="E318" s="810" t="n"/>
      <c r="F318" s="809" t="n"/>
      <c r="G318" s="811" t="n"/>
      <c r="H318" s="810" t="n">
        <v>0.0322</v>
      </c>
      <c r="I318" s="809" t="n">
        <v>0.0373</v>
      </c>
      <c r="J318" s="810" t="n"/>
      <c r="K318" s="812" t="n">
        <v>0.0557</v>
      </c>
      <c r="L318" s="810" t="n"/>
      <c r="M318" s="796">
        <f>IF(SUM(D318:E318)&gt;0,IFERROR(AVERAGE(D289:E318),""),"")</f>
        <v/>
      </c>
      <c r="N318" s="796">
        <f>IF(SUM(F318:H318)&gt;0,IFERROR(AVERAGE(F289:H318),""),"")</f>
        <v/>
      </c>
      <c r="O318" s="796">
        <f>IF(SUM(I318:J318)&gt;0,IFERROR(AVERAGE(I289:J318),""),"")</f>
        <v/>
      </c>
      <c r="P318" s="796">
        <f>IF(SUM(K318:L318)&gt;0,IFERROR(AVERAGE(K289:L318),""),"")</f>
        <v/>
      </c>
      <c r="Q318" s="813">
        <f>IFERROR(AVERAGE(D318:E318),"")</f>
        <v/>
      </c>
      <c r="R318" s="813">
        <f>IFERROR(AVERAGE(F318:H318),"")</f>
        <v/>
      </c>
      <c r="S318" s="813">
        <f>IFERROR(AVERAGE(I318:J318),"")</f>
        <v/>
      </c>
      <c r="T318" s="813">
        <f>IFERROR(AVERAGE(K318:L318),"")</f>
        <v/>
      </c>
      <c r="U318" s="326" t="n"/>
      <c r="V318" s="813">
        <f>AVERAGE(Q318:T318)</f>
        <v/>
      </c>
      <c r="W318" s="445" t="n"/>
      <c r="X318" s="257" t="n"/>
    </row>
    <row r="319" ht="17.45" customHeight="1">
      <c r="A319" s="257">
        <f>IF(ISNUMBER(C319),MONTH(C319),"")</f>
        <v/>
      </c>
      <c r="B319" s="257">
        <f>IF(ISNUMBER(C319),YEAR(C319),"")</f>
        <v/>
      </c>
      <c r="C319" s="808">
        <f>C318+1</f>
        <v/>
      </c>
      <c r="D319" s="809" t="n"/>
      <c r="E319" s="810" t="n">
        <v>0.0291</v>
      </c>
      <c r="F319" s="809" t="n"/>
      <c r="G319" s="811" t="n">
        <v>0.027</v>
      </c>
      <c r="H319" s="810" t="n"/>
      <c r="I319" s="809" t="n"/>
      <c r="J319" s="810" t="n">
        <v>0.0261</v>
      </c>
      <c r="K319" s="812" t="n"/>
      <c r="L319" s="810" t="n">
        <v>0.0443</v>
      </c>
      <c r="M319" s="796">
        <f>IF(SUM(D319:E319)&gt;0,IFERROR(AVERAGE(D290:E319),""),"")</f>
        <v/>
      </c>
      <c r="N319" s="796">
        <f>IF(SUM(F319:H319)&gt;0,IFERROR(AVERAGE(F290:H319),""),"")</f>
        <v/>
      </c>
      <c r="O319" s="796">
        <f>IF(SUM(I319:J319)&gt;0,IFERROR(AVERAGE(I290:J319),""),"")</f>
        <v/>
      </c>
      <c r="P319" s="796">
        <f>IF(SUM(K319:L319)&gt;0,IFERROR(AVERAGE(K290:L319),""),"")</f>
        <v/>
      </c>
      <c r="Q319" s="813">
        <f>IFERROR(AVERAGE(D319:E319),"")</f>
        <v/>
      </c>
      <c r="R319" s="813">
        <f>IFERROR(AVERAGE(F319:H319),"")</f>
        <v/>
      </c>
      <c r="S319" s="813">
        <f>IFERROR(AVERAGE(I319:J319),"")</f>
        <v/>
      </c>
      <c r="T319" s="813">
        <f>IFERROR(AVERAGE(K319:L319),"")</f>
        <v/>
      </c>
      <c r="U319" s="326" t="n"/>
      <c r="V319" s="813">
        <f>AVERAGE(Q319:T319)</f>
        <v/>
      </c>
      <c r="W319" s="445" t="n"/>
      <c r="X319" s="797">
        <f>AVERAGE(Q318:T319)</f>
        <v/>
      </c>
    </row>
    <row r="320" ht="17.45" customHeight="1">
      <c r="A320" s="257">
        <f>IF(ISNUMBER(C320),MONTH(C320),"")</f>
        <v/>
      </c>
      <c r="B320" s="257">
        <f>IF(ISNUMBER(C320),YEAR(C320),"")</f>
        <v/>
      </c>
      <c r="C320" s="802">
        <f>C319+1</f>
        <v/>
      </c>
      <c r="D320" s="803" t="n">
        <v>0.0288</v>
      </c>
      <c r="E320" s="804" t="n"/>
      <c r="F320" s="803" t="n">
        <v>0.0323</v>
      </c>
      <c r="G320" s="805" t="n"/>
      <c r="H320" s="804" t="n">
        <v>0.0326</v>
      </c>
      <c r="I320" s="803" t="n">
        <v>0.0414</v>
      </c>
      <c r="J320" s="804" t="n"/>
      <c r="K320" s="806" t="n">
        <v>0.0453</v>
      </c>
      <c r="L320" s="804" t="n"/>
      <c r="M320" s="796">
        <f>IF(SUM(D320:E320)&gt;0,IFERROR(AVERAGE(D291:E320),""),"")</f>
        <v/>
      </c>
      <c r="N320" s="796">
        <f>IF(SUM(F320:H320)&gt;0,IFERROR(AVERAGE(F291:H320),""),"")</f>
        <v/>
      </c>
      <c r="O320" s="796">
        <f>IF(SUM(I320:J320)&gt;0,IFERROR(AVERAGE(I291:J320),""),"")</f>
        <v/>
      </c>
      <c r="P320" s="796">
        <f>IF(SUM(K320:L320)&gt;0,IFERROR(AVERAGE(K291:L320),""),"")</f>
        <v/>
      </c>
      <c r="Q320" s="797">
        <f>IFERROR(AVERAGE(D320:E320),"")</f>
        <v/>
      </c>
      <c r="R320" s="797">
        <f>IFERROR(AVERAGE(F320:H320),"")</f>
        <v/>
      </c>
      <c r="S320" s="797">
        <f>IFERROR(AVERAGE(I320:J320),"")</f>
        <v/>
      </c>
      <c r="T320" s="797">
        <f>IFERROR(AVERAGE(K320:L320),"")</f>
        <v/>
      </c>
      <c r="V320" s="257" t="n"/>
      <c r="W320" s="797">
        <f>AVERAGE(Q320:T320)</f>
        <v/>
      </c>
      <c r="X320" s="257" t="n"/>
    </row>
    <row r="321" ht="17.45" customHeight="1">
      <c r="A321" s="257">
        <f>IF(ISNUMBER(C321),MONTH(C321),"")</f>
        <v/>
      </c>
      <c r="B321" s="257">
        <f>IF(ISNUMBER(C321),YEAR(C321),"")</f>
        <v/>
      </c>
      <c r="C321" s="791">
        <f>C320+1</f>
        <v/>
      </c>
      <c r="D321" s="792" t="n"/>
      <c r="E321" s="793" t="n">
        <v>0.0289</v>
      </c>
      <c r="F321" s="792" t="n"/>
      <c r="G321" s="794" t="n">
        <v>0.0341</v>
      </c>
      <c r="H321" s="793" t="n"/>
      <c r="I321" s="792" t="n"/>
      <c r="J321" s="793" t="n">
        <v>0.0456</v>
      </c>
      <c r="K321" s="795" t="n"/>
      <c r="L321" s="793" t="n">
        <v>0.0687</v>
      </c>
      <c r="M321" s="796">
        <f>IF(SUM(D321:E321)&gt;0,IFERROR(AVERAGE(D292:E321),""),"")</f>
        <v/>
      </c>
      <c r="N321" s="796">
        <f>IF(SUM(F321:H321)&gt;0,IFERROR(AVERAGE(F292:H321),""),"")</f>
        <v/>
      </c>
      <c r="O321" s="796">
        <f>IF(SUM(I321:J321)&gt;0,IFERROR(AVERAGE(I292:J321),""),"")</f>
        <v/>
      </c>
      <c r="P321" s="796">
        <f>IF(SUM(K321:L321)&gt;0,IFERROR(AVERAGE(K292:L321),""),"")</f>
        <v/>
      </c>
      <c r="Q321" s="797">
        <f>IFERROR(AVERAGE(D321:E321),"")</f>
        <v/>
      </c>
      <c r="R321" s="797">
        <f>IFERROR(AVERAGE(F321:H321),"")</f>
        <v/>
      </c>
      <c r="S321" s="797">
        <f>IFERROR(AVERAGE(I321:J321),"")</f>
        <v/>
      </c>
      <c r="T321" s="797">
        <f>IFERROR(AVERAGE(K321:L321),"")</f>
        <v/>
      </c>
      <c r="V321" s="257" t="n"/>
      <c r="W321" s="797">
        <f>AVERAGE(Q321:T321)</f>
        <v/>
      </c>
      <c r="X321" s="257" t="n"/>
    </row>
    <row r="322" ht="17.45" customHeight="1">
      <c r="A322" s="257">
        <f>IF(ISNUMBER(C322),MONTH(C322),"")</f>
        <v/>
      </c>
      <c r="B322" s="257">
        <f>IF(ISNUMBER(C322),YEAR(C322),"")</f>
        <v/>
      </c>
      <c r="C322" s="791">
        <f>C321+1</f>
        <v/>
      </c>
      <c r="D322" s="792" t="n">
        <v>0.0254</v>
      </c>
      <c r="E322" s="793" t="n"/>
      <c r="F322" s="792" t="n">
        <v>0.0298</v>
      </c>
      <c r="G322" s="794" t="n"/>
      <c r="H322" s="793" t="n"/>
      <c r="I322" s="792" t="n">
        <v>0.0738</v>
      </c>
      <c r="J322" s="793" t="n"/>
      <c r="K322" s="795" t="n">
        <v>0.0389</v>
      </c>
      <c r="L322" s="793" t="n"/>
      <c r="M322" s="796">
        <f>IF(SUM(D322:E322)&gt;0,IFERROR(AVERAGE(D293:E322),""),"")</f>
        <v/>
      </c>
      <c r="N322" s="796">
        <f>IF(SUM(F322:H322)&gt;0,IFERROR(AVERAGE(F293:H322),""),"")</f>
        <v/>
      </c>
      <c r="O322" s="796">
        <f>IF(SUM(I322:J322)&gt;0,IFERROR(AVERAGE(I293:J322),""),"")</f>
        <v/>
      </c>
      <c r="P322" s="796">
        <f>IF(SUM(K322:L322)&gt;0,IFERROR(AVERAGE(K293:L322),""),"")</f>
        <v/>
      </c>
      <c r="Q322" s="797">
        <f>IFERROR(AVERAGE(D322:E322),"")</f>
        <v/>
      </c>
      <c r="R322" s="797">
        <f>IFERROR(AVERAGE(F322:H322),"")</f>
        <v/>
      </c>
      <c r="S322" s="797">
        <f>IFERROR(AVERAGE(I322:J322),"")</f>
        <v/>
      </c>
      <c r="T322" s="797">
        <f>IFERROR(AVERAGE(K322:L322),"")</f>
        <v/>
      </c>
      <c r="V322" s="257" t="n"/>
      <c r="W322" s="797">
        <f>AVERAGE(Q322:T322)</f>
        <v/>
      </c>
      <c r="X322" s="257" t="n"/>
    </row>
    <row r="323" ht="17.45" customHeight="1">
      <c r="A323" s="257">
        <f>IF(ISNUMBER(C323),MONTH(C323),"")</f>
        <v/>
      </c>
      <c r="B323" s="257">
        <f>IF(ISNUMBER(C323),YEAR(C323),"")</f>
        <v/>
      </c>
      <c r="C323" s="791">
        <f>C322+1</f>
        <v/>
      </c>
      <c r="D323" s="792" t="n"/>
      <c r="E323" s="793" t="n">
        <v>0.034</v>
      </c>
      <c r="F323" s="792" t="n"/>
      <c r="G323" s="794" t="n">
        <v>0.0393</v>
      </c>
      <c r="H323" s="793" t="n"/>
      <c r="I323" s="792" t="n"/>
      <c r="J323" s="793" t="n">
        <v>0.0482</v>
      </c>
      <c r="K323" s="795" t="n"/>
      <c r="L323" s="793" t="n">
        <v>0.064</v>
      </c>
      <c r="M323" s="796">
        <f>IF(SUM(D323:E323)&gt;0,IFERROR(AVERAGE(D294:E323),""),"")</f>
        <v/>
      </c>
      <c r="N323" s="796">
        <f>IF(SUM(F323:H323)&gt;0,IFERROR(AVERAGE(F294:H323),""),"")</f>
        <v/>
      </c>
      <c r="O323" s="796">
        <f>IF(SUM(I323:J323)&gt;0,IFERROR(AVERAGE(I294:J323),""),"")</f>
        <v/>
      </c>
      <c r="P323" s="796">
        <f>IF(SUM(K323:L323)&gt;0,IFERROR(AVERAGE(K294:L323),""),"")</f>
        <v/>
      </c>
      <c r="Q323" s="797">
        <f>IFERROR(AVERAGE(D323:E323),"")</f>
        <v/>
      </c>
      <c r="R323" s="797">
        <f>IFERROR(AVERAGE(F323:H323),"")</f>
        <v/>
      </c>
      <c r="S323" s="797">
        <f>IFERROR(AVERAGE(I323:J323),"")</f>
        <v/>
      </c>
      <c r="T323" s="797">
        <f>IFERROR(AVERAGE(K323:L323),"")</f>
        <v/>
      </c>
      <c r="V323" s="257" t="n"/>
      <c r="W323" s="797">
        <f>AVERAGE(Q323:T323)</f>
        <v/>
      </c>
      <c r="X323" s="257" t="n"/>
    </row>
    <row r="324" ht="17.45" customHeight="1">
      <c r="A324" s="257">
        <f>IF(ISNUMBER(C324),MONTH(C324),"")</f>
        <v/>
      </c>
      <c r="B324" s="257">
        <f>IF(ISNUMBER(C324),YEAR(C324),"")</f>
        <v/>
      </c>
      <c r="C324" s="791">
        <f>C323+1</f>
        <v/>
      </c>
      <c r="D324" s="792" t="n">
        <v>0.0245</v>
      </c>
      <c r="E324" s="793" t="n"/>
      <c r="F324" s="792" t="n"/>
      <c r="G324" s="794" t="n"/>
      <c r="H324" s="793" t="n">
        <v>0.0268</v>
      </c>
      <c r="I324" s="792" t="n">
        <v>0.0479</v>
      </c>
      <c r="J324" s="793" t="n"/>
      <c r="K324" s="795" t="n">
        <v>0.0421</v>
      </c>
      <c r="L324" s="793" t="n"/>
      <c r="M324" s="796">
        <f>IF(SUM(D324:E324)&gt;0,IFERROR(AVERAGE(D295:E324),""),"")</f>
        <v/>
      </c>
      <c r="N324" s="796">
        <f>IF(SUM(F324:H324)&gt;0,IFERROR(AVERAGE(F295:H324),""),"")</f>
        <v/>
      </c>
      <c r="O324" s="796">
        <f>IF(SUM(I324:J324)&gt;0,IFERROR(AVERAGE(I295:J324),""),"")</f>
        <v/>
      </c>
      <c r="P324" s="796">
        <f>IF(SUM(K324:L324)&gt;0,IFERROR(AVERAGE(K295:L324),""),"")</f>
        <v/>
      </c>
      <c r="Q324" s="797">
        <f>IFERROR(AVERAGE(D324:E324),"")</f>
        <v/>
      </c>
      <c r="R324" s="797">
        <f>IFERROR(AVERAGE(F324:H324),"")</f>
        <v/>
      </c>
      <c r="S324" s="797">
        <f>IFERROR(AVERAGE(I324:J324),"")</f>
        <v/>
      </c>
      <c r="T324" s="797">
        <f>IFERROR(AVERAGE(K324:L324),"")</f>
        <v/>
      </c>
      <c r="V324" s="257" t="n"/>
      <c r="W324" s="797">
        <f>AVERAGE(Q324:T324)</f>
        <v/>
      </c>
      <c r="X324" s="797">
        <f>AVERAGE(Q320:T324)</f>
        <v/>
      </c>
    </row>
    <row r="325" ht="17.45" customHeight="1">
      <c r="A325" s="257">
        <f>IF(ISNUMBER(C325),MONTH(C325),"")</f>
        <v/>
      </c>
      <c r="B325" s="257">
        <f>IF(ISNUMBER(C325),YEAR(C325),"")</f>
        <v/>
      </c>
      <c r="C325" s="808">
        <f>C324+1</f>
        <v/>
      </c>
      <c r="D325" s="809" t="n"/>
      <c r="E325" s="810" t="n">
        <v>0.0185</v>
      </c>
      <c r="F325" s="809" t="n"/>
      <c r="G325" s="811" t="n">
        <v>0.0162</v>
      </c>
      <c r="H325" s="810" t="n"/>
      <c r="I325" s="809" t="n"/>
      <c r="J325" s="810" t="n">
        <v>0.0135</v>
      </c>
      <c r="K325" s="812" t="n"/>
      <c r="L325" s="810" t="n">
        <v>0.0244</v>
      </c>
      <c r="M325" s="796">
        <f>IF(SUM(D325:E325)&gt;0,IFERROR(AVERAGE(D296:E325),""),"")</f>
        <v/>
      </c>
      <c r="N325" s="796">
        <f>IF(SUM(F325:H325)&gt;0,IFERROR(AVERAGE(F296:H325),""),"")</f>
        <v/>
      </c>
      <c r="O325" s="796">
        <f>IF(SUM(I325:J325)&gt;0,IFERROR(AVERAGE(I296:J325),""),"")</f>
        <v/>
      </c>
      <c r="P325" s="796">
        <f>IF(SUM(K325:L325)&gt;0,IFERROR(AVERAGE(K296:L325),""),"")</f>
        <v/>
      </c>
      <c r="Q325" s="813">
        <f>IFERROR(AVERAGE(D325:E325),"")</f>
        <v/>
      </c>
      <c r="R325" s="813">
        <f>IFERROR(AVERAGE(F325:H325),"")</f>
        <v/>
      </c>
      <c r="S325" s="813">
        <f>IFERROR(AVERAGE(I325:J325),"")</f>
        <v/>
      </c>
      <c r="T325" s="813">
        <f>IFERROR(AVERAGE(K325:L325),"")</f>
        <v/>
      </c>
      <c r="U325" s="326" t="n"/>
      <c r="V325" s="813">
        <f>AVERAGE(Q325:T325)</f>
        <v/>
      </c>
      <c r="W325" s="445" t="n"/>
      <c r="X325" s="257" t="n"/>
    </row>
    <row r="326" ht="17.45" customHeight="1">
      <c r="A326" s="257">
        <f>IF(ISNUMBER(C326),MONTH(C326),"")</f>
        <v/>
      </c>
      <c r="B326" s="257">
        <f>IF(ISNUMBER(C326),YEAR(C326),"")</f>
        <v/>
      </c>
      <c r="C326" s="808">
        <f>C325+1</f>
        <v/>
      </c>
      <c r="D326" s="809" t="n">
        <v>0.0163</v>
      </c>
      <c r="E326" s="810" t="n"/>
      <c r="F326" s="809" t="n">
        <v>0.0146</v>
      </c>
      <c r="G326" s="811" t="n"/>
      <c r="H326" s="810" t="n">
        <v>0.014</v>
      </c>
      <c r="I326" s="809" t="n">
        <v>0.0137</v>
      </c>
      <c r="J326" s="810" t="n"/>
      <c r="K326" s="812" t="n">
        <v>0.0236</v>
      </c>
      <c r="L326" s="810" t="n"/>
      <c r="M326" s="796">
        <f>IF(SUM(D326:E326)&gt;0,IFERROR(AVERAGE(D297:E326),""),"")</f>
        <v/>
      </c>
      <c r="N326" s="796">
        <f>IF(SUM(F326:H326)&gt;0,IFERROR(AVERAGE(F297:H326),""),"")</f>
        <v/>
      </c>
      <c r="O326" s="796">
        <f>IF(SUM(I326:J326)&gt;0,IFERROR(AVERAGE(I297:J326),""),"")</f>
        <v/>
      </c>
      <c r="P326" s="796">
        <f>IF(SUM(K326:L326)&gt;0,IFERROR(AVERAGE(K297:L326),""),"")</f>
        <v/>
      </c>
      <c r="Q326" s="813">
        <f>IFERROR(AVERAGE(D326:E326),"")</f>
        <v/>
      </c>
      <c r="R326" s="813">
        <f>IFERROR(AVERAGE(F326:H326),"")</f>
        <v/>
      </c>
      <c r="S326" s="813">
        <f>IFERROR(AVERAGE(I326:J326),"")</f>
        <v/>
      </c>
      <c r="T326" s="813">
        <f>IFERROR(AVERAGE(K326:L326),"")</f>
        <v/>
      </c>
      <c r="U326" s="326" t="n"/>
      <c r="V326" s="813">
        <f>AVERAGE(Q326:T326)</f>
        <v/>
      </c>
      <c r="W326" s="445" t="n"/>
      <c r="X326" s="797">
        <f>AVERAGE(Q325:T326)</f>
        <v/>
      </c>
    </row>
    <row r="327" ht="17.45" customHeight="1">
      <c r="A327" s="257">
        <f>IF(ISNUMBER(C327),MONTH(C327),"")</f>
        <v/>
      </c>
      <c r="B327" s="257">
        <f>IF(ISNUMBER(C327),YEAR(C327),"")</f>
        <v/>
      </c>
      <c r="C327" s="791">
        <f>C326+1</f>
        <v/>
      </c>
      <c r="D327" s="792" t="n"/>
      <c r="E327" s="793" t="n">
        <v>0.0362</v>
      </c>
      <c r="F327" s="792" t="n"/>
      <c r="G327" s="794" t="n">
        <v>0.0364</v>
      </c>
      <c r="H327" s="793" t="n"/>
      <c r="I327" s="792" t="n"/>
      <c r="J327" s="793" t="n">
        <v>0.0379</v>
      </c>
      <c r="K327" s="795" t="n"/>
      <c r="L327" s="793" t="n">
        <v>0.0457</v>
      </c>
      <c r="M327" s="796">
        <f>IF(SUM(D327:E327)&gt;0,IFERROR(AVERAGE(D298:E327),""),"")</f>
        <v/>
      </c>
      <c r="N327" s="796">
        <f>IF(SUM(F327:H327)&gt;0,IFERROR(AVERAGE(F298:H327),""),"")</f>
        <v/>
      </c>
      <c r="O327" s="796">
        <f>IF(SUM(I327:J327)&gt;0,IFERROR(AVERAGE(I298:J327),""),"")</f>
        <v/>
      </c>
      <c r="P327" s="796">
        <f>IF(SUM(K327:L327)&gt;0,IFERROR(AVERAGE(K298:L327),""),"")</f>
        <v/>
      </c>
      <c r="Q327" s="797">
        <f>IFERROR(AVERAGE(D327:E327),"")</f>
        <v/>
      </c>
      <c r="R327" s="797">
        <f>IFERROR(AVERAGE(F327:H327),"")</f>
        <v/>
      </c>
      <c r="S327" s="797">
        <f>IFERROR(AVERAGE(I327:J327),"")</f>
        <v/>
      </c>
      <c r="T327" s="797">
        <f>IFERROR(AVERAGE(K327:L327),"")</f>
        <v/>
      </c>
      <c r="V327" s="257" t="n"/>
      <c r="W327" s="797">
        <f>AVERAGE(Q327:T327)</f>
        <v/>
      </c>
      <c r="X327" s="257" t="n"/>
    </row>
    <row r="328" ht="17.45" customHeight="1">
      <c r="A328" s="257">
        <f>IF(ISNUMBER(C328),MONTH(C328),"")</f>
        <v/>
      </c>
      <c r="B328" s="257">
        <f>IF(ISNUMBER(C328),YEAR(C328),"")</f>
        <v/>
      </c>
      <c r="C328" s="791">
        <f>C327+1</f>
        <v/>
      </c>
      <c r="D328" s="792" t="n">
        <v>0.0307</v>
      </c>
      <c r="E328" s="793" t="n"/>
      <c r="F328" s="792" t="n">
        <v>0.0408</v>
      </c>
      <c r="G328" s="794" t="n"/>
      <c r="H328" s="793" t="n"/>
      <c r="I328" s="792" t="n">
        <v>0.0428</v>
      </c>
      <c r="J328" s="793" t="n"/>
      <c r="K328" s="795" t="n">
        <v>0.0485</v>
      </c>
      <c r="L328" s="793" t="n"/>
      <c r="M328" s="796">
        <f>IF(SUM(D328:E328)&gt;0,IFERROR(AVERAGE(D299:E328),""),"")</f>
        <v/>
      </c>
      <c r="N328" s="796">
        <f>IF(SUM(F328:H328)&gt;0,IFERROR(AVERAGE(F299:H328),""),"")</f>
        <v/>
      </c>
      <c r="O328" s="796">
        <f>IF(SUM(I328:J328)&gt;0,IFERROR(AVERAGE(I299:J328),""),"")</f>
        <v/>
      </c>
      <c r="P328" s="796">
        <f>IF(SUM(K328:L328)&gt;0,IFERROR(AVERAGE(K299:L328),""),"")</f>
        <v/>
      </c>
      <c r="Q328" s="797">
        <f>IFERROR(AVERAGE(D328:E328),"")</f>
        <v/>
      </c>
      <c r="R328" s="797">
        <f>IFERROR(AVERAGE(F328:H328),"")</f>
        <v/>
      </c>
      <c r="S328" s="797">
        <f>IFERROR(AVERAGE(I328:J328),"")</f>
        <v/>
      </c>
      <c r="T328" s="797">
        <f>IFERROR(AVERAGE(K328:L328),"")</f>
        <v/>
      </c>
      <c r="V328" s="257" t="n"/>
      <c r="W328" s="797">
        <f>AVERAGE(Q328:T328)</f>
        <v/>
      </c>
      <c r="X328" s="257" t="n"/>
    </row>
    <row r="329" ht="17.45" customHeight="1">
      <c r="A329" s="257">
        <f>IF(ISNUMBER(C329),MONTH(C329),"")</f>
        <v/>
      </c>
      <c r="B329" s="257">
        <f>IF(ISNUMBER(C329),YEAR(C329),"")</f>
        <v/>
      </c>
      <c r="C329" s="791">
        <f>C328+1</f>
        <v/>
      </c>
      <c r="D329" s="792" t="n"/>
      <c r="E329" s="793" t="n">
        <v>0.0293</v>
      </c>
      <c r="F329" s="792" t="n"/>
      <c r="G329" s="794" t="n">
        <v>0.0214</v>
      </c>
      <c r="H329" s="793" t="n"/>
      <c r="I329" s="792" t="n"/>
      <c r="J329" s="793" t="n">
        <v>0.0264</v>
      </c>
      <c r="K329" s="795" t="n"/>
      <c r="L329" s="793" t="n">
        <v>0.0394</v>
      </c>
      <c r="M329" s="796">
        <f>IF(SUM(D329:E329)&gt;0,IFERROR(AVERAGE(D300:E329),""),"")</f>
        <v/>
      </c>
      <c r="N329" s="796">
        <f>IF(SUM(F329:H329)&gt;0,IFERROR(AVERAGE(F300:H329),""),"")</f>
        <v/>
      </c>
      <c r="O329" s="796">
        <f>IF(SUM(I329:J329)&gt;0,IFERROR(AVERAGE(I300:J329),""),"")</f>
        <v/>
      </c>
      <c r="P329" s="796">
        <f>IF(SUM(K329:L329)&gt;0,IFERROR(AVERAGE(K300:L329),""),"")</f>
        <v/>
      </c>
      <c r="Q329" s="797">
        <f>IFERROR(AVERAGE(D329:E329),"")</f>
        <v/>
      </c>
      <c r="R329" s="797">
        <f>IFERROR(AVERAGE(F329:H329),"")</f>
        <v/>
      </c>
      <c r="S329" s="797">
        <f>IFERROR(AVERAGE(I329:J329),"")</f>
        <v/>
      </c>
      <c r="T329" s="797">
        <f>IFERROR(AVERAGE(K329:L329),"")</f>
        <v/>
      </c>
      <c r="V329" s="257" t="n"/>
      <c r="W329" s="797">
        <f>AVERAGE(Q329:T329)</f>
        <v/>
      </c>
      <c r="X329" s="257" t="n"/>
    </row>
    <row r="330" ht="17.45" customHeight="1">
      <c r="A330" s="257">
        <f>IF(ISNUMBER(C330),MONTH(C330),"")</f>
        <v/>
      </c>
      <c r="B330" s="257">
        <f>IF(ISNUMBER(C330),YEAR(C330),"")</f>
        <v/>
      </c>
      <c r="C330" s="791">
        <f>C329+1</f>
        <v/>
      </c>
      <c r="D330" s="792" t="n">
        <v>0.0222</v>
      </c>
      <c r="E330" s="793" t="n"/>
      <c r="F330" s="792" t="n"/>
      <c r="G330" s="794" t="n"/>
      <c r="H330" s="793" t="n">
        <v>0.0103</v>
      </c>
      <c r="I330" s="792" t="n">
        <v>0.0074</v>
      </c>
      <c r="J330" s="793" t="n"/>
      <c r="K330" s="795" t="n">
        <v>0.013</v>
      </c>
      <c r="L330" s="793" t="n"/>
      <c r="M330" s="796">
        <f>IF(SUM(D330:E330)&gt;0,IFERROR(AVERAGE(D301:E330),""),"")</f>
        <v/>
      </c>
      <c r="N330" s="796">
        <f>IF(SUM(F330:H330)&gt;0,IFERROR(AVERAGE(F301:H330),""),"")</f>
        <v/>
      </c>
      <c r="O330" s="796">
        <f>IF(SUM(I330:J330)&gt;0,IFERROR(AVERAGE(I301:J330),""),"")</f>
        <v/>
      </c>
      <c r="P330" s="796">
        <f>IF(SUM(K330:L330)&gt;0,IFERROR(AVERAGE(K301:L330),""),"")</f>
        <v/>
      </c>
      <c r="Q330" s="797">
        <f>IFERROR(AVERAGE(D330:E330),"")</f>
        <v/>
      </c>
      <c r="R330" s="797">
        <f>IFERROR(AVERAGE(F330:H330),"")</f>
        <v/>
      </c>
      <c r="S330" s="797">
        <f>IFERROR(AVERAGE(I330:J330),"")</f>
        <v/>
      </c>
      <c r="T330" s="797">
        <f>IFERROR(AVERAGE(K330:L330),"")</f>
        <v/>
      </c>
      <c r="V330" s="257" t="n"/>
      <c r="W330" s="797">
        <f>AVERAGE(Q330:T330)</f>
        <v/>
      </c>
      <c r="X330" s="257" t="n"/>
    </row>
    <row r="331" ht="17.45" customHeight="1">
      <c r="A331" s="257">
        <f>IF(ISNUMBER(C331),MONTH(C331),"")</f>
        <v/>
      </c>
      <c r="B331" s="257">
        <f>IF(ISNUMBER(C331),YEAR(C331),"")</f>
        <v/>
      </c>
      <c r="C331" s="791">
        <f>C330+1</f>
        <v/>
      </c>
      <c r="D331" s="792" t="n"/>
      <c r="E331" s="793" t="n">
        <v>0.0373</v>
      </c>
      <c r="F331" s="792" t="n"/>
      <c r="G331" s="794" t="n">
        <v>0.007900000000000001</v>
      </c>
      <c r="H331" s="793" t="n"/>
      <c r="I331" s="792" t="n"/>
      <c r="J331" s="793" t="n">
        <v>0.008500000000000001</v>
      </c>
      <c r="K331" s="795" t="n"/>
      <c r="L331" s="793" t="n">
        <v>0.0153</v>
      </c>
      <c r="M331" s="796">
        <f>IF(SUM(D331:E331)&gt;0,IFERROR(AVERAGE(D302:E331),""),"")</f>
        <v/>
      </c>
      <c r="N331" s="796">
        <f>IF(SUM(F331:H331)&gt;0,IFERROR(AVERAGE(F302:H331),""),"")</f>
        <v/>
      </c>
      <c r="O331" s="796">
        <f>IF(SUM(I331:J331)&gt;0,IFERROR(AVERAGE(I302:J331),""),"")</f>
        <v/>
      </c>
      <c r="P331" s="796">
        <f>IF(SUM(K331:L331)&gt;0,IFERROR(AVERAGE(K302:L331),""),"")</f>
        <v/>
      </c>
      <c r="Q331" s="797">
        <f>IFERROR(AVERAGE(D331:E331),"")</f>
        <v/>
      </c>
      <c r="R331" s="797">
        <f>IFERROR(AVERAGE(F331:H331),"")</f>
        <v/>
      </c>
      <c r="S331" s="797">
        <f>IFERROR(AVERAGE(I331:J331),"")</f>
        <v/>
      </c>
      <c r="T331" s="797">
        <f>IFERROR(AVERAGE(K331:L331),"")</f>
        <v/>
      </c>
      <c r="V331" s="257" t="n"/>
      <c r="W331" s="797">
        <f>AVERAGE(Q331:T331)</f>
        <v/>
      </c>
      <c r="X331" s="797">
        <f>AVERAGE(Q327:T331)</f>
        <v/>
      </c>
    </row>
    <row r="332" ht="17.45" customHeight="1">
      <c r="A332" s="257">
        <f>IF(ISNUMBER(C332),MONTH(C332),"")</f>
        <v/>
      </c>
      <c r="B332" s="257">
        <f>IF(ISNUMBER(C332),YEAR(C332),"")</f>
        <v/>
      </c>
      <c r="C332" s="808">
        <f>C331+1</f>
        <v/>
      </c>
      <c r="D332" s="809" t="n">
        <v>0.0123</v>
      </c>
      <c r="E332" s="810" t="n"/>
      <c r="F332" s="809" t="n">
        <v>0.0056</v>
      </c>
      <c r="G332" s="811" t="n"/>
      <c r="H332" s="810" t="n">
        <v>0.0051</v>
      </c>
      <c r="I332" s="809" t="n">
        <v>0.0053</v>
      </c>
      <c r="J332" s="810" t="n"/>
      <c r="K332" s="812" t="n">
        <v>0.0168</v>
      </c>
      <c r="L332" s="810" t="n"/>
      <c r="M332" s="796">
        <f>IF(SUM(D332:E332)&gt;0,IFERROR(AVERAGE(D303:E332),""),"")</f>
        <v/>
      </c>
      <c r="N332" s="796">
        <f>IF(SUM(F332:H332)&gt;0,IFERROR(AVERAGE(F303:H332),""),"")</f>
        <v/>
      </c>
      <c r="O332" s="796">
        <f>IF(SUM(I332:J332)&gt;0,IFERROR(AVERAGE(I303:J332),""),"")</f>
        <v/>
      </c>
      <c r="P332" s="796">
        <f>IF(SUM(K332:L332)&gt;0,IFERROR(AVERAGE(K303:L332),""),"")</f>
        <v/>
      </c>
      <c r="Q332" s="813">
        <f>IFERROR(AVERAGE(D332:E332),"")</f>
        <v/>
      </c>
      <c r="R332" s="813">
        <f>IFERROR(AVERAGE(F332:H332),"")</f>
        <v/>
      </c>
      <c r="S332" s="813">
        <f>IFERROR(AVERAGE(I332:J332),"")</f>
        <v/>
      </c>
      <c r="T332" s="813">
        <f>IFERROR(AVERAGE(K332:L332),"")</f>
        <v/>
      </c>
      <c r="U332" s="326" t="n"/>
      <c r="V332" s="813">
        <f>AVERAGE(Q332:T332)</f>
        <v/>
      </c>
      <c r="W332" s="445" t="n"/>
      <c r="X332" s="257" t="n"/>
    </row>
    <row r="333" ht="17.45" customHeight="1">
      <c r="A333" s="257">
        <f>IF(ISNUMBER(C333),MONTH(C333),"")</f>
        <v/>
      </c>
      <c r="B333" s="257">
        <f>IF(ISNUMBER(C333),YEAR(C333),"")</f>
        <v/>
      </c>
      <c r="C333" s="808">
        <f>C332+1</f>
        <v/>
      </c>
      <c r="D333" s="809" t="n"/>
      <c r="E333" s="810" t="n">
        <v>0.0122</v>
      </c>
      <c r="F333" s="809" t="n"/>
      <c r="G333" s="811" t="n">
        <v>0.0259</v>
      </c>
      <c r="H333" s="810" t="n"/>
      <c r="I333" s="809" t="n"/>
      <c r="J333" s="810" t="n">
        <v>0.00814</v>
      </c>
      <c r="K333" s="812" t="n"/>
      <c r="L333" s="810" t="n">
        <v>0.0155</v>
      </c>
      <c r="M333" s="796">
        <f>IF(SUM(D333:E333)&gt;0,IFERROR(AVERAGE(D304:E333),""),"")</f>
        <v/>
      </c>
      <c r="N333" s="796">
        <f>IF(SUM(F333:H333)&gt;0,IFERROR(AVERAGE(F304:H333),""),"")</f>
        <v/>
      </c>
      <c r="O333" s="796">
        <f>IF(SUM(I333:J333)&gt;0,IFERROR(AVERAGE(I304:J333),""),"")</f>
        <v/>
      </c>
      <c r="P333" s="796">
        <f>IF(SUM(K333:L333)&gt;0,IFERROR(AVERAGE(K304:L333),""),"")</f>
        <v/>
      </c>
      <c r="Q333" s="813">
        <f>IFERROR(AVERAGE(D333:E333),"")</f>
        <v/>
      </c>
      <c r="R333" s="813">
        <f>IFERROR(AVERAGE(F333:H333),"")</f>
        <v/>
      </c>
      <c r="S333" s="813">
        <f>IFERROR(AVERAGE(I333:J333),"")</f>
        <v/>
      </c>
      <c r="T333" s="813">
        <f>IFERROR(AVERAGE(K333:L333),"")</f>
        <v/>
      </c>
      <c r="U333" s="326" t="n"/>
      <c r="V333" s="813">
        <f>AVERAGE(Q333:T333)</f>
        <v/>
      </c>
      <c r="W333" s="445" t="n"/>
      <c r="X333" s="797">
        <f>AVERAGE(Q332:T333)</f>
        <v/>
      </c>
    </row>
    <row r="334" ht="17.45" customHeight="1">
      <c r="A334" s="257">
        <f>IF(ISNUMBER(C334),MONTH(C334),"")</f>
        <v/>
      </c>
      <c r="B334" s="257">
        <f>IF(ISNUMBER(C334),YEAR(C334),"")</f>
        <v/>
      </c>
      <c r="C334" s="791">
        <f>C333+1</f>
        <v/>
      </c>
      <c r="D334" s="792" t="n">
        <v>0.0261</v>
      </c>
      <c r="E334" s="793" t="n"/>
      <c r="F334" s="792" t="n">
        <v>0.0592</v>
      </c>
      <c r="G334" s="794" t="n"/>
      <c r="H334" s="793" t="n"/>
      <c r="I334" s="792" t="n">
        <v>0.0413</v>
      </c>
      <c r="J334" s="793" t="n"/>
      <c r="K334" s="795" t="n">
        <v>0.0293</v>
      </c>
      <c r="L334" s="793" t="n"/>
      <c r="M334" s="796">
        <f>IF(SUM(D334:E334)&gt;0,IFERROR(AVERAGE(D305:E334),""),"")</f>
        <v/>
      </c>
      <c r="N334" s="796">
        <f>IF(SUM(F334:H334)&gt;0,IFERROR(AVERAGE(F305:H334),""),"")</f>
        <v/>
      </c>
      <c r="O334" s="796">
        <f>IF(SUM(I334:J334)&gt;0,IFERROR(AVERAGE(I305:J334),""),"")</f>
        <v/>
      </c>
      <c r="P334" s="796">
        <f>IF(SUM(K334:L334)&gt;0,IFERROR(AVERAGE(K305:L334),""),"")</f>
        <v/>
      </c>
      <c r="Q334" s="797">
        <f>IFERROR(AVERAGE(D334:E334),"")</f>
        <v/>
      </c>
      <c r="R334" s="797">
        <f>IFERROR(AVERAGE(F334:H334),"")</f>
        <v/>
      </c>
      <c r="S334" s="797">
        <f>IFERROR(AVERAGE(I334:J334),"")</f>
        <v/>
      </c>
      <c r="T334" s="797">
        <f>IFERROR(AVERAGE(K334:L334),"")</f>
        <v/>
      </c>
      <c r="V334" s="257" t="n"/>
      <c r="W334" s="797">
        <f>AVERAGE(Q334:T334)</f>
        <v/>
      </c>
      <c r="X334" s="257" t="n"/>
    </row>
    <row r="335" ht="17.45" customHeight="1">
      <c r="A335" s="257">
        <f>IF(ISNUMBER(C335),MONTH(C335),"")</f>
        <v/>
      </c>
      <c r="B335" s="257">
        <f>IF(ISNUMBER(C335),YEAR(C335),"")</f>
        <v/>
      </c>
      <c r="C335" s="791">
        <f>C334+1</f>
        <v/>
      </c>
      <c r="D335" s="792" t="n"/>
      <c r="E335" s="793" t="n">
        <v>0.0372</v>
      </c>
      <c r="F335" s="792" t="n"/>
      <c r="G335" s="794" t="n">
        <v>0.0277</v>
      </c>
      <c r="H335" s="793" t="n"/>
      <c r="I335" s="792" t="n"/>
      <c r="J335" s="793" t="n">
        <v>0.0265</v>
      </c>
      <c r="K335" s="795" t="n"/>
      <c r="L335" s="793" t="n">
        <v>0.0457</v>
      </c>
      <c r="M335" s="796">
        <f>IF(SUM(D335:E335)&gt;0,IFERROR(AVERAGE(D306:E335),""),"")</f>
        <v/>
      </c>
      <c r="N335" s="796">
        <f>IF(SUM(F335:H335)&gt;0,IFERROR(AVERAGE(F306:H335),""),"")</f>
        <v/>
      </c>
      <c r="O335" s="796">
        <f>IF(SUM(I335:J335)&gt;0,IFERROR(AVERAGE(I306:J335),""),"")</f>
        <v/>
      </c>
      <c r="P335" s="796">
        <f>IF(SUM(K335:L335)&gt;0,IFERROR(AVERAGE(K306:L335),""),"")</f>
        <v/>
      </c>
      <c r="Q335" s="797">
        <f>IFERROR(AVERAGE(D335:E335),"")</f>
        <v/>
      </c>
      <c r="R335" s="797">
        <f>IFERROR(AVERAGE(F335:H335),"")</f>
        <v/>
      </c>
      <c r="S335" s="797">
        <f>IFERROR(AVERAGE(I335:J335),"")</f>
        <v/>
      </c>
      <c r="T335" s="797">
        <f>IFERROR(AVERAGE(K335:L335),"")</f>
        <v/>
      </c>
      <c r="U335" s="5" t="n">
        <v>1</v>
      </c>
      <c r="V335" s="257" t="n"/>
      <c r="W335" s="797">
        <f>AVERAGE(Q335:T335)</f>
        <v/>
      </c>
      <c r="X335" s="257" t="n"/>
    </row>
    <row r="336" ht="17.45" customHeight="1">
      <c r="A336" s="257">
        <f>IF(ISNUMBER(C336),MONTH(C336),"")</f>
        <v/>
      </c>
      <c r="B336" s="257">
        <f>IF(ISNUMBER(C336),YEAR(C336),"")</f>
        <v/>
      </c>
      <c r="C336" s="791">
        <f>C335+1</f>
        <v/>
      </c>
      <c r="D336" s="792" t="n">
        <v>0.0256</v>
      </c>
      <c r="E336" s="793" t="n"/>
      <c r="F336" s="792" t="n"/>
      <c r="G336" s="794" t="n"/>
      <c r="H336" s="793" t="n">
        <v>0.0198</v>
      </c>
      <c r="I336" s="816" t="n">
        <v>0.0896</v>
      </c>
      <c r="J336" s="793" t="n"/>
      <c r="K336" s="795" t="n">
        <v>0.0346</v>
      </c>
      <c r="L336" s="793" t="n"/>
      <c r="M336" s="796">
        <f>IF(SUM(D336:E336)&gt;0,IFERROR(AVERAGE(D307:E336),""),"")</f>
        <v/>
      </c>
      <c r="N336" s="796">
        <f>IF(SUM(F336:H336)&gt;0,IFERROR(AVERAGE(F307:H336),""),"")</f>
        <v/>
      </c>
      <c r="O336" s="796">
        <f>IF(SUM(I336:J336)&gt;0,IFERROR(AVERAGE(I307:J336),""),"")</f>
        <v/>
      </c>
      <c r="P336" s="796">
        <f>IF(SUM(K336:L336)&gt;0,IFERROR(AVERAGE(K307:L336),""),"")</f>
        <v/>
      </c>
      <c r="Q336" s="797">
        <f>IFERROR(AVERAGE(D336:E336),"")</f>
        <v/>
      </c>
      <c r="R336" s="797">
        <f>IFERROR(AVERAGE(F336:H336),"")</f>
        <v/>
      </c>
      <c r="S336" s="797">
        <f>IFERROR(AVERAGE(I336:J336),"")</f>
        <v/>
      </c>
      <c r="T336" s="797">
        <f>IFERROR(AVERAGE(K336:L336),"")</f>
        <v/>
      </c>
      <c r="U336" s="5" t="n">
        <v>2</v>
      </c>
      <c r="V336" s="257" t="n"/>
      <c r="W336" s="797">
        <f>AVERAGE(Q336:T336)</f>
        <v/>
      </c>
      <c r="X336" s="257" t="n"/>
    </row>
    <row r="337" ht="17.45" customHeight="1">
      <c r="A337" s="257">
        <f>IF(ISNUMBER(C337),MONTH(C337),"")</f>
        <v/>
      </c>
      <c r="B337" s="257">
        <f>IF(ISNUMBER(C337),YEAR(C337),"")</f>
        <v/>
      </c>
      <c r="C337" s="791">
        <f>C336+1</f>
        <v/>
      </c>
      <c r="D337" s="792" t="n"/>
      <c r="E337" s="793" t="n">
        <v>0.0178</v>
      </c>
      <c r="F337" s="792" t="n"/>
      <c r="G337" s="794" t="n">
        <v>0.0163</v>
      </c>
      <c r="H337" s="793" t="n"/>
      <c r="I337" s="792" t="n"/>
      <c r="J337" s="793" t="n">
        <v>0.0102</v>
      </c>
      <c r="K337" s="795" t="n"/>
      <c r="L337" s="793" t="n">
        <v>0.0224</v>
      </c>
      <c r="M337" s="796">
        <f>IF(SUM(D337:E337)&gt;0,IFERROR(AVERAGE(D308:E337),""),"")</f>
        <v/>
      </c>
      <c r="N337" s="796">
        <f>IF(SUM(F337:H337)&gt;0,IFERROR(AVERAGE(F308:H337),""),"")</f>
        <v/>
      </c>
      <c r="O337" s="796">
        <f>IF(SUM(I337:J337)&gt;0,IFERROR(AVERAGE(I308:J337),""),"")</f>
        <v/>
      </c>
      <c r="P337" s="796">
        <f>IF(SUM(K337:L337)&gt;0,IFERROR(AVERAGE(K308:L337),""),"")</f>
        <v/>
      </c>
      <c r="Q337" s="797">
        <f>IFERROR(AVERAGE(D337:E337),"")</f>
        <v/>
      </c>
      <c r="R337" s="797">
        <f>IFERROR(AVERAGE(F337:H337),"")</f>
        <v/>
      </c>
      <c r="S337" s="797">
        <f>IFERROR(AVERAGE(I337:J337),"")</f>
        <v/>
      </c>
      <c r="T337" s="797">
        <f>IFERROR(AVERAGE(K337:L337),"")</f>
        <v/>
      </c>
      <c r="U337" s="5" t="n">
        <v>3</v>
      </c>
      <c r="V337" s="257" t="n"/>
      <c r="W337" s="797">
        <f>AVERAGE(Q337:T337)</f>
        <v/>
      </c>
      <c r="X337" s="257" t="n"/>
    </row>
    <row r="338" ht="17.45" customHeight="1">
      <c r="A338" s="257">
        <f>IF(ISNUMBER(C338),MONTH(C338),"")</f>
        <v/>
      </c>
      <c r="B338" s="257">
        <f>IF(ISNUMBER(C338),YEAR(C338),"")</f>
        <v/>
      </c>
      <c r="C338" s="802">
        <f>C337+1</f>
        <v/>
      </c>
      <c r="D338" s="803" t="n">
        <v>0.0491</v>
      </c>
      <c r="E338" s="804" t="n"/>
      <c r="F338" s="803" t="n">
        <v>0.0163</v>
      </c>
      <c r="G338" s="805" t="n"/>
      <c r="H338" s="804" t="n">
        <v>0.0171</v>
      </c>
      <c r="I338" s="803" t="n">
        <v>0.0404</v>
      </c>
      <c r="J338" s="804" t="n"/>
      <c r="K338" s="806" t="n">
        <v>0.0288</v>
      </c>
      <c r="L338" s="804" t="n"/>
      <c r="M338" s="796">
        <f>IF(SUM(D338:E338)&gt;0,IFERROR(AVERAGE(D309:E338),""),"")</f>
        <v/>
      </c>
      <c r="N338" s="796">
        <f>IF(SUM(F338:H338)&gt;0,IFERROR(AVERAGE(F309:H338),""),"")</f>
        <v/>
      </c>
      <c r="O338" s="796">
        <f>IF(SUM(I338:J338)&gt;0,IFERROR(AVERAGE(I309:J338),""),"")</f>
        <v/>
      </c>
      <c r="P338" s="796">
        <f>IF(SUM(K338:L338)&gt;0,IFERROR(AVERAGE(K309:L338),""),"")</f>
        <v/>
      </c>
      <c r="Q338" s="797">
        <f>IFERROR(AVERAGE(D338:E338),"")</f>
        <v/>
      </c>
      <c r="R338" s="797">
        <f>IFERROR(AVERAGE(F338:H338),"")</f>
        <v/>
      </c>
      <c r="S338" s="797">
        <f>IFERROR(AVERAGE(I338:J338),"")</f>
        <v/>
      </c>
      <c r="T338" s="797">
        <f>IFERROR(AVERAGE(K338:L338),"")</f>
        <v/>
      </c>
      <c r="U338" s="5" t="n">
        <v>4</v>
      </c>
      <c r="V338" s="257" t="n"/>
      <c r="W338" s="797">
        <f>AVERAGE(Q338:T338)</f>
        <v/>
      </c>
      <c r="X338" s="797">
        <f>AVERAGE(Q334:T338)</f>
        <v/>
      </c>
    </row>
    <row r="339" ht="17.45" customHeight="1">
      <c r="A339" s="257">
        <f>IF(ISNUMBER(C339),MONTH(C339),"")</f>
        <v/>
      </c>
      <c r="B339" s="257">
        <f>IF(ISNUMBER(C339),YEAR(C339),"")</f>
        <v/>
      </c>
      <c r="C339" s="808">
        <f>C338+1</f>
        <v/>
      </c>
      <c r="D339" s="809" t="n"/>
      <c r="E339" s="810" t="n">
        <v>0.0144</v>
      </c>
      <c r="F339" s="809" t="n"/>
      <c r="G339" s="811" t="n">
        <v>0.0148</v>
      </c>
      <c r="H339" s="810" t="n"/>
      <c r="I339" s="809" t="n"/>
      <c r="J339" s="810" t="n">
        <v>0.0089</v>
      </c>
      <c r="K339" s="812" t="n"/>
      <c r="L339" s="810" t="n">
        <v>0.0137</v>
      </c>
      <c r="M339" s="822">
        <f>IF(SUM(D339:E339)&gt;0,IFERROR(AVERAGE(D310:E339),""),"")</f>
        <v/>
      </c>
      <c r="N339" s="822">
        <f>IF(SUM(F339:H339)&gt;0,IFERROR(AVERAGE(F310:H339),""),"")</f>
        <v/>
      </c>
      <c r="O339" s="822">
        <f>IF(SUM(I339:J339)&gt;0,IFERROR(AVERAGE(I310:J339),""),"")</f>
        <v/>
      </c>
      <c r="P339" s="822">
        <f>IF(SUM(K339:L339)&gt;0,IFERROR(AVERAGE(K310:L339),""),"")</f>
        <v/>
      </c>
      <c r="Q339" s="813">
        <f>IFERROR(AVERAGE(D339:E339),"")</f>
        <v/>
      </c>
      <c r="R339" s="813">
        <f>IFERROR(AVERAGE(F339:H339),"")</f>
        <v/>
      </c>
      <c r="S339" s="813">
        <f>IFERROR(AVERAGE(I339:J339),"")</f>
        <v/>
      </c>
      <c r="T339" s="813">
        <f>IFERROR(AVERAGE(K339:L339),"")</f>
        <v/>
      </c>
      <c r="U339" s="326" t="n">
        <v>5</v>
      </c>
      <c r="V339" s="813">
        <f>AVERAGE(Q339:T339)</f>
        <v/>
      </c>
      <c r="W339" s="445" t="n"/>
      <c r="X339" s="257" t="n"/>
    </row>
    <row r="340" ht="17.45" customHeight="1">
      <c r="A340" s="257">
        <f>IF(ISNUMBER(C340),MONTH(C340),"")</f>
        <v/>
      </c>
      <c r="B340" s="257">
        <f>IF(ISNUMBER(C340),YEAR(C340),"")</f>
        <v/>
      </c>
      <c r="C340" s="808">
        <f>C339+1</f>
        <v/>
      </c>
      <c r="D340" s="809" t="n">
        <v>0.0091</v>
      </c>
      <c r="E340" s="810" t="n"/>
      <c r="F340" s="809" t="n">
        <v>0.008699999999999999</v>
      </c>
      <c r="G340" s="811" t="n"/>
      <c r="H340" s="810" t="n"/>
      <c r="I340" s="809" t="n">
        <v>0.0071</v>
      </c>
      <c r="J340" s="810" t="n"/>
      <c r="K340" s="812" t="n">
        <v>0.0136</v>
      </c>
      <c r="L340" s="810" t="n"/>
      <c r="M340" s="822">
        <f>IF(SUM(D340:E340)&gt;0,IFERROR(AVERAGE(D311:E340),""),"")</f>
        <v/>
      </c>
      <c r="N340" s="822">
        <f>IF(SUM(F340:H340)&gt;0,IFERROR(AVERAGE(F311:H340),""),"")</f>
        <v/>
      </c>
      <c r="O340" s="822">
        <f>IF(SUM(I340:J340)&gt;0,IFERROR(AVERAGE(I311:J340),""),"")</f>
        <v/>
      </c>
      <c r="P340" s="822">
        <f>IF(SUM(K340:L340)&gt;0,IFERROR(AVERAGE(K311:L340),""),"")</f>
        <v/>
      </c>
      <c r="Q340" s="813">
        <f>IFERROR(AVERAGE(D340:E340),"")</f>
        <v/>
      </c>
      <c r="R340" s="813">
        <f>IFERROR(AVERAGE(F340:H340),"")</f>
        <v/>
      </c>
      <c r="S340" s="813">
        <f>IFERROR(AVERAGE(I340:J340),"")</f>
        <v/>
      </c>
      <c r="T340" s="813">
        <f>IFERROR(AVERAGE(K340:L340),"")</f>
        <v/>
      </c>
      <c r="U340" s="326" t="n">
        <v>6</v>
      </c>
      <c r="V340" s="813">
        <f>AVERAGE(Q340:T340)</f>
        <v/>
      </c>
      <c r="W340" s="445" t="n"/>
      <c r="X340" s="797">
        <f>AVERAGE(Q339:T340)</f>
        <v/>
      </c>
    </row>
    <row r="341" ht="17.45" customHeight="1">
      <c r="A341" s="257">
        <f>IF(ISNUMBER(C341),MONTH(C341),"")</f>
        <v/>
      </c>
      <c r="B341" s="257">
        <f>IF(ISNUMBER(C341),YEAR(C341),"")</f>
        <v/>
      </c>
      <c r="C341" s="791">
        <f>C340+1</f>
        <v/>
      </c>
      <c r="D341" s="792" t="n"/>
      <c r="E341" s="793" t="n">
        <v>0.0247</v>
      </c>
      <c r="F341" s="792" t="n"/>
      <c r="G341" s="794" t="n">
        <v>0.0208</v>
      </c>
      <c r="H341" s="793" t="n"/>
      <c r="I341" s="792" t="n"/>
      <c r="J341" s="821" t="n">
        <v>0.186</v>
      </c>
      <c r="K341" s="795" t="n"/>
      <c r="L341" s="793" t="n">
        <v>0.0369</v>
      </c>
      <c r="M341" s="796">
        <f>IF(SUM(D341:E341)&gt;0,IFERROR(AVERAGE(D312:E341),""),"")</f>
        <v/>
      </c>
      <c r="N341" s="796">
        <f>IF(SUM(F341:H341)&gt;0,IFERROR(AVERAGE(F312:H341),""),"")</f>
        <v/>
      </c>
      <c r="O341" s="796">
        <f>IF(SUM(I341:J341)&gt;0,IFERROR(AVERAGE(I312:J341),""),"")</f>
        <v/>
      </c>
      <c r="P341" s="796">
        <f>IF(SUM(K341:L341)&gt;0,IFERROR(AVERAGE(K312:L341),""),"")</f>
        <v/>
      </c>
      <c r="Q341" s="797">
        <f>IFERROR(AVERAGE(D341:E341),"")</f>
        <v/>
      </c>
      <c r="R341" s="797">
        <f>IFERROR(AVERAGE(F341:H341),"")</f>
        <v/>
      </c>
      <c r="S341" s="823" t="n"/>
      <c r="T341" s="797">
        <f>IFERROR(AVERAGE(K341:L341),"")</f>
        <v/>
      </c>
      <c r="U341" s="5" t="n">
        <v>7</v>
      </c>
      <c r="V341" s="257" t="n"/>
      <c r="W341" s="797">
        <f>AVERAGE(Q341:T341)</f>
        <v/>
      </c>
      <c r="X341" s="327" t="inlineStr">
        <is>
          <t>EVENT</t>
        </is>
      </c>
    </row>
    <row r="342" ht="17.45" customHeight="1">
      <c r="A342" s="257">
        <f>IF(ISNUMBER(C342),MONTH(C342),"")</f>
        <v/>
      </c>
      <c r="B342" s="257">
        <f>IF(ISNUMBER(C342),YEAR(C342),"")</f>
        <v/>
      </c>
      <c r="C342" s="791">
        <f>C341+1</f>
        <v/>
      </c>
      <c r="D342" s="792" t="n">
        <v>0.0227</v>
      </c>
      <c r="E342" s="793" t="n"/>
      <c r="F342" s="792" t="n"/>
      <c r="G342" s="794" t="n"/>
      <c r="H342" s="793" t="n">
        <v>0.027</v>
      </c>
      <c r="I342" s="792" t="n">
        <v>0.0593</v>
      </c>
      <c r="J342" s="793" t="n"/>
      <c r="K342" s="795" t="n">
        <v>0.0356</v>
      </c>
      <c r="L342" s="793" t="n"/>
      <c r="M342" s="796">
        <f>IF(SUM(D342:E342)&gt;0,IFERROR(AVERAGE(D313:E342),""),"")</f>
        <v/>
      </c>
      <c r="N342" s="796">
        <f>IF(SUM(F342:H342)&gt;0,IFERROR(AVERAGE(F313:H342),""),"")</f>
        <v/>
      </c>
      <c r="O342" s="796">
        <f>IF(SUM(I342:J342)&gt;0,IFERROR(AVERAGE(I313:J342),""),"")</f>
        <v/>
      </c>
      <c r="P342" s="796">
        <f>IF(SUM(K342:L342)&gt;0,IFERROR(AVERAGE(K313:L342),""),"")</f>
        <v/>
      </c>
      <c r="Q342" s="797">
        <f>IFERROR(AVERAGE(D342:E342),"")</f>
        <v/>
      </c>
      <c r="R342" s="797">
        <f>IFERROR(AVERAGE(F342:H342),"")</f>
        <v/>
      </c>
      <c r="S342" s="797">
        <f>IFERROR(AVERAGE(I342:J342),"")</f>
        <v/>
      </c>
      <c r="T342" s="797">
        <f>IFERROR(AVERAGE(K342:L342),"")</f>
        <v/>
      </c>
      <c r="U342" s="5" t="n">
        <v>8</v>
      </c>
      <c r="V342" s="257" t="n"/>
      <c r="W342" s="797">
        <f>AVERAGE(Q342:T342)</f>
        <v/>
      </c>
      <c r="X342" s="257" t="n"/>
    </row>
    <row r="343" ht="17.45" customHeight="1">
      <c r="A343" s="257">
        <f>IF(ISNUMBER(C343),MONTH(C343),"")</f>
        <v/>
      </c>
      <c r="B343" s="257">
        <f>IF(ISNUMBER(C343),YEAR(C343),"")</f>
        <v/>
      </c>
      <c r="C343" s="791">
        <f>C342+1</f>
        <v/>
      </c>
      <c r="D343" s="792" t="n"/>
      <c r="E343" s="793" t="n">
        <v>0.01</v>
      </c>
      <c r="F343" s="792" t="n"/>
      <c r="G343" s="794" t="n">
        <v>0.0098</v>
      </c>
      <c r="H343" s="793" t="n"/>
      <c r="I343" s="792" t="n"/>
      <c r="J343" s="793" t="n">
        <v>0.0236</v>
      </c>
      <c r="K343" s="795" t="n"/>
      <c r="L343" s="793" t="n">
        <v>0.0381</v>
      </c>
      <c r="M343" s="796">
        <f>IF(SUM(D343:E343)&gt;0,IFERROR(AVERAGE(D314:E343),""),"")</f>
        <v/>
      </c>
      <c r="N343" s="796">
        <f>IF(SUM(F343:H343)&gt;0,IFERROR(AVERAGE(F314:H343),""),"")</f>
        <v/>
      </c>
      <c r="O343" s="796">
        <f>IF(SUM(I343:J343)&gt;0,IFERROR(AVERAGE(I314:J343),""),"")</f>
        <v/>
      </c>
      <c r="P343" s="796">
        <f>IF(SUM(K343:L343)&gt;0,IFERROR(AVERAGE(K314:L343),""),"")</f>
        <v/>
      </c>
      <c r="Q343" s="797">
        <f>IFERROR(AVERAGE(D343:E343),"")</f>
        <v/>
      </c>
      <c r="R343" s="797">
        <f>IFERROR(AVERAGE(F343:H343),"")</f>
        <v/>
      </c>
      <c r="S343" s="797">
        <f>IFERROR(AVERAGE(I343:J343),"")</f>
        <v/>
      </c>
      <c r="T343" s="797">
        <f>IFERROR(AVERAGE(K343:L343),"")</f>
        <v/>
      </c>
      <c r="U343" s="5" t="n">
        <v>9</v>
      </c>
      <c r="V343" s="257" t="n"/>
      <c r="W343" s="797">
        <f>AVERAGE(Q343:T343)</f>
        <v/>
      </c>
      <c r="X343" s="257" t="n"/>
    </row>
    <row r="344" ht="17.45" customHeight="1">
      <c r="A344" s="257">
        <f>IF(ISNUMBER(C344),MONTH(C344),"")</f>
        <v/>
      </c>
      <c r="B344" s="257">
        <f>IF(ISNUMBER(C344),YEAR(C344),"")</f>
        <v/>
      </c>
      <c r="C344" s="802">
        <f>C343+1</f>
        <v/>
      </c>
      <c r="D344" s="803" t="n">
        <v>0.0046</v>
      </c>
      <c r="E344" s="804" t="n"/>
      <c r="F344" s="803" t="n">
        <v>0.0035</v>
      </c>
      <c r="G344" s="805" t="n"/>
      <c r="H344" s="804" t="n">
        <v>0.0033</v>
      </c>
      <c r="I344" s="803" t="n">
        <v>0.0036</v>
      </c>
      <c r="J344" s="804" t="n"/>
      <c r="K344" s="806" t="n">
        <v>0.0086</v>
      </c>
      <c r="L344" s="804" t="n"/>
      <c r="M344" s="796">
        <f>IF(SUM(D344:E344)&gt;0,IFERROR(AVERAGE(D315:E344),""),"")</f>
        <v/>
      </c>
      <c r="N344" s="796">
        <f>IF(SUM(F344:H344)&gt;0,IFERROR(AVERAGE(F315:H344),""),"")</f>
        <v/>
      </c>
      <c r="O344" s="796">
        <f>IF(SUM(I344:J344)&gt;0,IFERROR(AVERAGE(I315:J344),""),"")</f>
        <v/>
      </c>
      <c r="P344" s="796">
        <f>IF(SUM(K344:L344)&gt;0,IFERROR(AVERAGE(K315:L344),""),"")</f>
        <v/>
      </c>
      <c r="Q344" s="797">
        <f>IFERROR(AVERAGE(D344:E344),"")</f>
        <v/>
      </c>
      <c r="R344" s="797">
        <f>IFERROR(AVERAGE(F344:H344),"")</f>
        <v/>
      </c>
      <c r="S344" s="797">
        <f>IFERROR(AVERAGE(I344:J344),"")</f>
        <v/>
      </c>
      <c r="T344" s="797">
        <f>IFERROR(AVERAGE(K344:L344),"")</f>
        <v/>
      </c>
      <c r="U344" s="5" t="n">
        <v>10</v>
      </c>
      <c r="V344" s="257" t="n"/>
      <c r="W344" s="797">
        <f>AVERAGE(Q344:T344)</f>
        <v/>
      </c>
      <c r="X344" s="257" t="n"/>
    </row>
    <row r="345" ht="17.45" customHeight="1">
      <c r="A345" s="257">
        <f>IF(ISNUMBER(C345),MONTH(C345),"")</f>
        <v/>
      </c>
      <c r="B345" s="257">
        <f>IF(ISNUMBER(C345),YEAR(C345),"")</f>
        <v/>
      </c>
      <c r="C345" s="791">
        <f>C344+1</f>
        <v/>
      </c>
      <c r="D345" s="792" t="n"/>
      <c r="E345" s="793" t="n">
        <v>0.008800000000000001</v>
      </c>
      <c r="F345" s="792" t="n"/>
      <c r="G345" s="794" t="n">
        <v>0.0102</v>
      </c>
      <c r="H345" s="793" t="n"/>
      <c r="I345" s="792" t="n"/>
      <c r="J345" s="793" t="n">
        <v>0.0471</v>
      </c>
      <c r="K345" s="795" t="n"/>
      <c r="L345" s="793" t="n">
        <v>0.0183</v>
      </c>
      <c r="M345" s="796">
        <f>IF(SUM(D345:E345)&gt;0,IFERROR(AVERAGE(D316:E345),""),"")</f>
        <v/>
      </c>
      <c r="N345" s="796">
        <f>IF(SUM(F345:H345)&gt;0,IFERROR(AVERAGE(F316:H345),""),"")</f>
        <v/>
      </c>
      <c r="O345" s="796">
        <f>IF(SUM(I345:J345)&gt;0,IFERROR(AVERAGE(I316:J345),""),"")</f>
        <v/>
      </c>
      <c r="P345" s="796">
        <f>IF(SUM(K345:L345)&gt;0,IFERROR(AVERAGE(K316:L345),""),"")</f>
        <v/>
      </c>
      <c r="Q345" s="797">
        <f>IFERROR(AVERAGE(D345:E345),"")</f>
        <v/>
      </c>
      <c r="R345" s="797">
        <f>IFERROR(AVERAGE(F345:H345),"")</f>
        <v/>
      </c>
      <c r="S345" s="797">
        <f>IFERROR(AVERAGE(I345:J345),"")</f>
        <v/>
      </c>
      <c r="T345" s="797">
        <f>IFERROR(AVERAGE(K345:L345),"")</f>
        <v/>
      </c>
      <c r="U345" s="5" t="n">
        <v>11</v>
      </c>
      <c r="V345" s="257" t="n"/>
      <c r="W345" s="797">
        <f>AVERAGE(Q345:T345)</f>
        <v/>
      </c>
      <c r="X345" s="797">
        <f>AVERAGE(Q341:T345)</f>
        <v/>
      </c>
      <c r="Y345" s="266" t="n">
        <v>49</v>
      </c>
    </row>
    <row r="346" ht="17.45" customHeight="1">
      <c r="A346" s="257">
        <f>IF(ISNUMBER(C346),MONTH(C346),"")</f>
        <v/>
      </c>
      <c r="B346" s="257">
        <f>IF(ISNUMBER(C346),YEAR(C346),"")</f>
        <v/>
      </c>
      <c r="C346" s="808">
        <f>C345+1</f>
        <v/>
      </c>
      <c r="D346" s="809" t="n">
        <v>0.0141</v>
      </c>
      <c r="E346" s="810" t="n"/>
      <c r="F346" s="809" t="n">
        <v>0.0123</v>
      </c>
      <c r="G346" s="811" t="n"/>
      <c r="H346" s="810" t="n"/>
      <c r="I346" s="809" t="n">
        <v>0.0115</v>
      </c>
      <c r="J346" s="810" t="n"/>
      <c r="K346" s="812" t="n">
        <v>0.0179</v>
      </c>
      <c r="L346" s="810" t="n"/>
      <c r="M346" s="822">
        <f>IF(SUM(D346:E346)&gt;0,IFERROR(AVERAGE(D317:E346),""),"")</f>
        <v/>
      </c>
      <c r="N346" s="822">
        <f>IF(SUM(F346:H346)&gt;0,IFERROR(AVERAGE(F317:H346),""),"")</f>
        <v/>
      </c>
      <c r="O346" s="822">
        <f>IF(SUM(I346:J346)&gt;0,IFERROR(AVERAGE(I317:J346),""),"")</f>
        <v/>
      </c>
      <c r="P346" s="822">
        <f>IF(SUM(K346:L346)&gt;0,IFERROR(AVERAGE(K317:L346),""),"")</f>
        <v/>
      </c>
      <c r="Q346" s="813">
        <f>IFERROR(AVERAGE(D346:E346),"")</f>
        <v/>
      </c>
      <c r="R346" s="813">
        <f>IFERROR(AVERAGE(F346:H346),"")</f>
        <v/>
      </c>
      <c r="S346" s="813">
        <f>IFERROR(AVERAGE(I346:J346),"")</f>
        <v/>
      </c>
      <c r="T346" s="813">
        <f>IFERROR(AVERAGE(K346:L346),"")</f>
        <v/>
      </c>
      <c r="U346" s="326" t="n">
        <v>12</v>
      </c>
      <c r="V346" s="813">
        <f>AVERAGE(Q346:T346)</f>
        <v/>
      </c>
      <c r="W346" s="445" t="n"/>
      <c r="X346" s="257" t="n"/>
      <c r="Y346" s="266" t="n">
        <v>49</v>
      </c>
    </row>
    <row r="347" ht="17.45" customHeight="1">
      <c r="A347" s="257">
        <f>IF(ISNUMBER(C347),MONTH(C347),"")</f>
        <v/>
      </c>
      <c r="B347" s="257">
        <f>IF(ISNUMBER(C347),YEAR(C347),"")</f>
        <v/>
      </c>
      <c r="C347" s="808">
        <f>C346+1</f>
        <v/>
      </c>
      <c r="D347" s="809" t="n"/>
      <c r="E347" s="810" t="n">
        <v>0.0102</v>
      </c>
      <c r="F347" s="809" t="n"/>
      <c r="G347" s="811" t="n">
        <v>0.0132</v>
      </c>
      <c r="H347" s="810" t="n"/>
      <c r="I347" s="809" t="n"/>
      <c r="J347" s="810" t="n">
        <v>0.0121</v>
      </c>
      <c r="K347" s="812" t="n"/>
      <c r="L347" s="810" t="n">
        <v>0.0205</v>
      </c>
      <c r="M347" s="822">
        <f>IF(SUM(D347:E347)&gt;0,IFERROR(AVERAGE(D318:E347),""),"")</f>
        <v/>
      </c>
      <c r="N347" s="822">
        <f>IF(SUM(F347:H347)&gt;0,IFERROR(AVERAGE(F318:H347),""),"")</f>
        <v/>
      </c>
      <c r="O347" s="822">
        <f>IF(SUM(I347:J347)&gt;0,IFERROR(AVERAGE(I318:J347),""),"")</f>
        <v/>
      </c>
      <c r="P347" s="822">
        <f>IF(SUM(K347:L347)&gt;0,IFERROR(AVERAGE(K318:L347),""),"")</f>
        <v/>
      </c>
      <c r="Q347" s="813">
        <f>IFERROR(AVERAGE(D347:E347),"")</f>
        <v/>
      </c>
      <c r="R347" s="813">
        <f>IFERROR(AVERAGE(F347:H347),"")</f>
        <v/>
      </c>
      <c r="S347" s="813">
        <f>IFERROR(AVERAGE(I347:J347),"")</f>
        <v/>
      </c>
      <c r="T347" s="813">
        <f>IFERROR(AVERAGE(K347:L347),"")</f>
        <v/>
      </c>
      <c r="U347" s="326" t="n">
        <v>13</v>
      </c>
      <c r="V347" s="813">
        <f>AVERAGE(Q347:T347)</f>
        <v/>
      </c>
      <c r="W347" s="445" t="n"/>
      <c r="X347" s="797">
        <f>AVERAGE(Q346:T347)</f>
        <v/>
      </c>
      <c r="Y347" s="266" t="n">
        <v>49</v>
      </c>
    </row>
    <row r="348" ht="17.45" customHeight="1">
      <c r="A348" s="257">
        <f>IF(ISNUMBER(C348),MONTH(C348),"")</f>
        <v/>
      </c>
      <c r="B348" s="257">
        <f>IF(ISNUMBER(C348),YEAR(C348),"")</f>
        <v/>
      </c>
      <c r="C348" s="791">
        <f>C347+1</f>
        <v/>
      </c>
      <c r="D348" s="792" t="n">
        <v>0.03</v>
      </c>
      <c r="E348" s="793" t="n"/>
      <c r="F348" s="792" t="n"/>
      <c r="G348" s="794" t="n"/>
      <c r="H348" s="793" t="n">
        <v>0.0326</v>
      </c>
      <c r="I348" s="792" t="n">
        <v>0.0664</v>
      </c>
      <c r="J348" s="793" t="n"/>
      <c r="K348" s="795" t="n">
        <v>0.036</v>
      </c>
      <c r="L348" s="793" t="n"/>
      <c r="M348" s="796">
        <f>IF(SUM(D348:E348)&gt;0,IFERROR(AVERAGE(D319:E348),""),"")</f>
        <v/>
      </c>
      <c r="N348" s="796">
        <f>IF(SUM(F348:H348)&gt;0,IFERROR(AVERAGE(F319:H348),""),"")</f>
        <v/>
      </c>
      <c r="O348" s="796">
        <f>IF(SUM(I348:J348)&gt;0,IFERROR(AVERAGE(I319:J348),""),"")</f>
        <v/>
      </c>
      <c r="P348" s="796">
        <f>IF(SUM(K348:L348)&gt;0,IFERROR(AVERAGE(K319:L348),""),"")</f>
        <v/>
      </c>
      <c r="Q348" s="797">
        <f>IFERROR(AVERAGE(D348:E348),"")</f>
        <v/>
      </c>
      <c r="R348" s="797">
        <f>IFERROR(AVERAGE(F348:H348),"")</f>
        <v/>
      </c>
      <c r="S348" s="797">
        <f>IFERROR(AVERAGE(I348:J348),"")</f>
        <v/>
      </c>
      <c r="T348" s="797">
        <f>IFERROR(AVERAGE(K348:L348),"")</f>
        <v/>
      </c>
      <c r="U348" s="5" t="n">
        <v>14</v>
      </c>
      <c r="V348" s="257" t="n"/>
      <c r="W348" s="797">
        <f>AVERAGE(Q348:T348)</f>
        <v/>
      </c>
      <c r="X348" s="257" t="n"/>
    </row>
    <row r="349" ht="17.45" customHeight="1">
      <c r="A349" s="257">
        <f>IF(ISNUMBER(C349),MONTH(C349),"")</f>
        <v/>
      </c>
      <c r="B349" s="257">
        <f>IF(ISNUMBER(C349),YEAR(C349),"")</f>
        <v/>
      </c>
      <c r="C349" s="791">
        <f>C348+1</f>
        <v/>
      </c>
      <c r="D349" s="792" t="n"/>
      <c r="E349" s="793" t="n">
        <v>0.022</v>
      </c>
      <c r="F349" s="792" t="n"/>
      <c r="G349" s="794" t="n">
        <v>0.0287</v>
      </c>
      <c r="H349" s="793" t="n"/>
      <c r="I349" s="792" t="n"/>
      <c r="J349" s="793" t="n">
        <v>0.0547</v>
      </c>
      <c r="K349" s="795" t="n"/>
      <c r="L349" s="793" t="n">
        <v>0.0317</v>
      </c>
      <c r="M349" s="796">
        <f>IF(SUM(D349:E349)&gt;0,IFERROR(AVERAGE(D320:E349),""),"")</f>
        <v/>
      </c>
      <c r="N349" s="796">
        <f>IF(SUM(F349:H349)&gt;0,IFERROR(AVERAGE(F320:H349),""),"")</f>
        <v/>
      </c>
      <c r="O349" s="796">
        <f>IF(SUM(I349:J349)&gt;0,IFERROR(AVERAGE(I320:J349),""),"")</f>
        <v/>
      </c>
      <c r="P349" s="796">
        <f>IF(SUM(K349:L349)&gt;0,IFERROR(AVERAGE(K320:L349),""),"")</f>
        <v/>
      </c>
      <c r="Q349" s="797">
        <f>IFERROR(AVERAGE(D349:E349),"")</f>
        <v/>
      </c>
      <c r="R349" s="797">
        <f>IFERROR(AVERAGE(F349:H349),"")</f>
        <v/>
      </c>
      <c r="S349" s="797">
        <f>IFERROR(AVERAGE(I349:J349),"")</f>
        <v/>
      </c>
      <c r="T349" s="797">
        <f>IFERROR(AVERAGE(K349:L349),"")</f>
        <v/>
      </c>
      <c r="U349" s="5" t="n">
        <v>15</v>
      </c>
      <c r="V349" s="257" t="n"/>
      <c r="W349" s="797">
        <f>AVERAGE(Q349:T349)</f>
        <v/>
      </c>
      <c r="X349" s="257" t="n"/>
    </row>
    <row r="350" ht="17.45" customHeight="1">
      <c r="A350" s="257">
        <f>IF(ISNUMBER(C350),MONTH(C350),"")</f>
        <v/>
      </c>
      <c r="B350" s="257">
        <f>IF(ISNUMBER(C350),YEAR(C350),"")</f>
        <v/>
      </c>
      <c r="C350" s="802">
        <f>C349+1</f>
        <v/>
      </c>
      <c r="D350" s="803" t="n">
        <v>0.0207</v>
      </c>
      <c r="E350" s="804" t="n"/>
      <c r="F350" s="803" t="n">
        <v>0.025</v>
      </c>
      <c r="G350" s="805" t="n"/>
      <c r="H350" s="804" t="n">
        <v>0.0267</v>
      </c>
      <c r="I350" s="803" t="n">
        <v>0.0589</v>
      </c>
      <c r="J350" s="804" t="n"/>
      <c r="K350" s="806" t="n">
        <v>0.0291</v>
      </c>
      <c r="L350" s="804" t="n"/>
      <c r="M350" s="796">
        <f>IF(SUM(D350:E350)&gt;0,IFERROR(AVERAGE(D321:E350),""),"")</f>
        <v/>
      </c>
      <c r="N350" s="796">
        <f>IF(SUM(F350:H350)&gt;0,IFERROR(AVERAGE(F321:H350),""),"")</f>
        <v/>
      </c>
      <c r="O350" s="796">
        <f>IF(SUM(I350:J350)&gt;0,IFERROR(AVERAGE(I321:J350),""),"")</f>
        <v/>
      </c>
      <c r="P350" s="796">
        <f>IF(SUM(K350:L350)&gt;0,IFERROR(AVERAGE(K321:L350),""),"")</f>
        <v/>
      </c>
      <c r="Q350" s="797">
        <f>IFERROR(AVERAGE(D350:E350),"")</f>
        <v/>
      </c>
      <c r="R350" s="797">
        <f>IFERROR(AVERAGE(F350:H350),"")</f>
        <v/>
      </c>
      <c r="S350" s="797">
        <f>IFERROR(AVERAGE(I350:J350),"")</f>
        <v/>
      </c>
      <c r="T350" s="797">
        <f>IFERROR(AVERAGE(K350:L350),"")</f>
        <v/>
      </c>
      <c r="U350" s="5" t="n">
        <v>16</v>
      </c>
      <c r="V350" s="257" t="n"/>
      <c r="W350" s="797">
        <f>AVERAGE(Q350:T350)</f>
        <v/>
      </c>
      <c r="X350" s="257" t="n"/>
    </row>
    <row r="351" ht="17.45" customHeight="1">
      <c r="A351" s="257">
        <f>IF(ISNUMBER(C351),MONTH(C351),"")</f>
        <v/>
      </c>
      <c r="B351" s="257">
        <f>IF(ISNUMBER(C351),YEAR(C351),"")</f>
        <v/>
      </c>
      <c r="C351" s="791">
        <f>C350+1</f>
        <v/>
      </c>
      <c r="D351" s="792" t="n"/>
      <c r="E351" s="793" t="n">
        <v>0.0162</v>
      </c>
      <c r="F351" s="792" t="n"/>
      <c r="G351" s="794" t="n">
        <v>0.0321</v>
      </c>
      <c r="H351" s="793" t="n"/>
      <c r="I351" s="792" t="n"/>
      <c r="J351" s="793" t="n">
        <v>0.0365</v>
      </c>
      <c r="K351" s="795" t="n"/>
      <c r="L351" s="793" t="n">
        <v>0.0416</v>
      </c>
      <c r="M351" s="796">
        <f>IF(SUM(D351:E351)&gt;0,IFERROR(AVERAGE(D322:E351),""),"")</f>
        <v/>
      </c>
      <c r="N351" s="796">
        <f>IF(SUM(F351:H351)&gt;0,IFERROR(AVERAGE(F322:H351),""),"")</f>
        <v/>
      </c>
      <c r="O351" s="796">
        <f>IF(SUM(I351:J351)&gt;0,IFERROR(AVERAGE(I322:J351),""),"")</f>
        <v/>
      </c>
      <c r="P351" s="796">
        <f>IF(SUM(K351:L351)&gt;0,IFERROR(AVERAGE(K322:L351),""),"")</f>
        <v/>
      </c>
      <c r="Q351" s="797">
        <f>IFERROR(AVERAGE(D351:E351),"")</f>
        <v/>
      </c>
      <c r="R351" s="797">
        <f>IFERROR(AVERAGE(F351:H351),"")</f>
        <v/>
      </c>
      <c r="S351" s="797">
        <f>IFERROR(AVERAGE(I351:J351),"")</f>
        <v/>
      </c>
      <c r="T351" s="797">
        <f>IFERROR(AVERAGE(K351:L351),"")</f>
        <v/>
      </c>
      <c r="U351" s="5" t="n">
        <v>17</v>
      </c>
      <c r="V351" s="257" t="n"/>
      <c r="W351" s="797">
        <f>AVERAGE(Q351:T351)</f>
        <v/>
      </c>
      <c r="X351" s="257" t="n"/>
    </row>
    <row r="352" ht="17.45" customHeight="1">
      <c r="A352" s="257">
        <f>IF(ISNUMBER(C352),MONTH(C352),"")</f>
        <v/>
      </c>
      <c r="B352" s="257">
        <f>IF(ISNUMBER(C352),YEAR(C352),"")</f>
        <v/>
      </c>
      <c r="C352" s="791">
        <f>C351+1</f>
        <v/>
      </c>
      <c r="D352" s="792" t="n">
        <v>0.0412</v>
      </c>
      <c r="E352" s="793" t="n"/>
      <c r="F352" s="792" t="n">
        <v>0.0284</v>
      </c>
      <c r="G352" s="794" t="n"/>
      <c r="H352" s="793" t="n"/>
      <c r="I352" s="792" t="n">
        <v>0.0376</v>
      </c>
      <c r="J352" s="793" t="n"/>
      <c r="K352" s="795" t="n">
        <v>0.0438</v>
      </c>
      <c r="L352" s="793" t="n"/>
      <c r="M352" s="796">
        <f>IF(SUM(D352:E352)&gt;0,IFERROR(AVERAGE(D323:E352),""),"")</f>
        <v/>
      </c>
      <c r="N352" s="796">
        <f>IF(SUM(F352:H352)&gt;0,IFERROR(AVERAGE(F323:H352),""),"")</f>
        <v/>
      </c>
      <c r="O352" s="796">
        <f>IF(SUM(I352:J352)&gt;0,IFERROR(AVERAGE(I323:J352),""),"")</f>
        <v/>
      </c>
      <c r="P352" s="796">
        <f>IF(SUM(K352:L352)&gt;0,IFERROR(AVERAGE(K323:L352),""),"")</f>
        <v/>
      </c>
      <c r="Q352" s="797">
        <f>IFERROR(AVERAGE(D352:E352),"")</f>
        <v/>
      </c>
      <c r="R352" s="797">
        <f>IFERROR(AVERAGE(F352:H352),"")</f>
        <v/>
      </c>
      <c r="S352" s="797">
        <f>IFERROR(AVERAGE(I352:J352),"")</f>
        <v/>
      </c>
      <c r="T352" s="797">
        <f>IFERROR(AVERAGE(K352:L352),"")</f>
        <v/>
      </c>
      <c r="U352" s="5" t="n">
        <v>18</v>
      </c>
      <c r="V352" s="257" t="n"/>
      <c r="W352" s="797">
        <f>AVERAGE(Q352:T352)</f>
        <v/>
      </c>
      <c r="X352" s="797">
        <f>AVERAGE(Q348:T352)</f>
        <v/>
      </c>
      <c r="Y352" s="266" t="n">
        <v>50</v>
      </c>
    </row>
    <row r="353" ht="17.45" customHeight="1">
      <c r="A353" s="257">
        <f>IF(ISNUMBER(C353),MONTH(C353),"")</f>
        <v/>
      </c>
      <c r="B353" s="257">
        <f>IF(ISNUMBER(C353),YEAR(C353),"")</f>
        <v/>
      </c>
      <c r="C353" s="808">
        <f>C352+1</f>
        <v/>
      </c>
      <c r="D353" s="809" t="n"/>
      <c r="E353" s="810" t="n">
        <v>0.013</v>
      </c>
      <c r="F353" s="809" t="n"/>
      <c r="G353" s="811" t="n">
        <v>0.0198</v>
      </c>
      <c r="H353" s="810" t="n"/>
      <c r="I353" s="809" t="n"/>
      <c r="J353" s="810" t="n">
        <v>0.0192</v>
      </c>
      <c r="K353" s="812" t="n"/>
      <c r="L353" s="810" t="n">
        <v>0.0276</v>
      </c>
      <c r="M353" s="822">
        <f>IF(SUM(D353:E353)&gt;0,IFERROR(AVERAGE(D324:E353),""),"")</f>
        <v/>
      </c>
      <c r="N353" s="822">
        <f>IF(SUM(F353:H353)&gt;0,IFERROR(AVERAGE(F324:H353),""),"")</f>
        <v/>
      </c>
      <c r="O353" s="822">
        <f>IF(SUM(I353:J353)&gt;0,IFERROR(AVERAGE(I324:J353),""),"")</f>
        <v/>
      </c>
      <c r="P353" s="822">
        <f>IF(SUM(K353:L353)&gt;0,IFERROR(AVERAGE(K324:L353),""),"")</f>
        <v/>
      </c>
      <c r="Q353" s="813">
        <f>IFERROR(AVERAGE(D353:E353),"")</f>
        <v/>
      </c>
      <c r="R353" s="813">
        <f>IFERROR(AVERAGE(F353:H353),"")</f>
        <v/>
      </c>
      <c r="S353" s="813">
        <f>IFERROR(AVERAGE(I353:J353),"")</f>
        <v/>
      </c>
      <c r="T353" s="813">
        <f>IFERROR(AVERAGE(K353:L353),"")</f>
        <v/>
      </c>
      <c r="U353" s="326" t="n">
        <v>19</v>
      </c>
      <c r="V353" s="813">
        <f>AVERAGE(Q353:T353)</f>
        <v/>
      </c>
      <c r="W353" s="445" t="n"/>
      <c r="X353" s="257" t="n"/>
      <c r="Y353" s="266" t="n">
        <v>50</v>
      </c>
    </row>
    <row r="354" ht="17.45" customHeight="1">
      <c r="A354" s="257">
        <f>IF(ISNUMBER(C354),MONTH(C354),"")</f>
        <v/>
      </c>
      <c r="B354" s="257">
        <f>IF(ISNUMBER(C354),YEAR(C354),"")</f>
        <v/>
      </c>
      <c r="C354" s="808">
        <f>C353+1</f>
        <v/>
      </c>
      <c r="D354" s="809" t="n">
        <v>0.0227</v>
      </c>
      <c r="E354" s="810" t="n"/>
      <c r="F354" s="809" t="n"/>
      <c r="G354" s="811" t="n"/>
      <c r="H354" s="810" t="n">
        <v>0.0156</v>
      </c>
      <c r="I354" s="809" t="n">
        <v>0.012</v>
      </c>
      <c r="J354" s="810" t="n"/>
      <c r="K354" s="812" t="n">
        <v>0.0281</v>
      </c>
      <c r="L354" s="810" t="n"/>
      <c r="M354" s="822">
        <f>IF(SUM(D354:E354)&gt;0,IFERROR(AVERAGE(D325:E354),""),"")</f>
        <v/>
      </c>
      <c r="N354" s="822">
        <f>IF(SUM(F354:H354)&gt;0,IFERROR(AVERAGE(F325:H354),""),"")</f>
        <v/>
      </c>
      <c r="O354" s="822">
        <f>IF(SUM(I354:J354)&gt;0,IFERROR(AVERAGE(I325:J354),""),"")</f>
        <v/>
      </c>
      <c r="P354" s="822">
        <f>IF(SUM(K354:L354)&gt;0,IFERROR(AVERAGE(K325:L354),""),"")</f>
        <v/>
      </c>
      <c r="Q354" s="813">
        <f>IFERROR(AVERAGE(D354:E354),"")</f>
        <v/>
      </c>
      <c r="R354" s="813">
        <f>IFERROR(AVERAGE(F354:H354),"")</f>
        <v/>
      </c>
      <c r="S354" s="813">
        <f>IFERROR(AVERAGE(I354:J354),"")</f>
        <v/>
      </c>
      <c r="T354" s="813">
        <f>IFERROR(AVERAGE(K354:L354),"")</f>
        <v/>
      </c>
      <c r="U354" s="326" t="n">
        <v>20</v>
      </c>
      <c r="V354" s="813">
        <f>AVERAGE(Q354:T354)</f>
        <v/>
      </c>
      <c r="W354" s="445" t="n"/>
      <c r="X354" s="797">
        <f>AVERAGE(Q353:T354)</f>
        <v/>
      </c>
      <c r="Y354" s="266" t="n">
        <v>50</v>
      </c>
    </row>
    <row r="355" ht="17.45" customHeight="1">
      <c r="A355" s="257">
        <f>IF(ISNUMBER(C355),MONTH(C355),"")</f>
        <v/>
      </c>
      <c r="B355" s="257">
        <f>IF(ISNUMBER(C355),YEAR(C355),"")</f>
        <v/>
      </c>
      <c r="C355" s="791">
        <f>C354+1</f>
        <v/>
      </c>
      <c r="D355" s="792" t="n"/>
      <c r="E355" s="793" t="n">
        <v>0.0294</v>
      </c>
      <c r="F355" s="792" t="n"/>
      <c r="G355" s="794" t="n">
        <v>0.0211</v>
      </c>
      <c r="H355" s="793" t="n"/>
      <c r="I355" s="792" t="n"/>
      <c r="J355" s="793" t="n">
        <v>0.0419</v>
      </c>
      <c r="K355" s="795" t="n"/>
      <c r="L355" s="793" t="n">
        <v>0.0297</v>
      </c>
      <c r="M355" s="796">
        <f>IF(SUM(D355:E355)&gt;0,IFERROR(AVERAGE(D326:E355),""),"")</f>
        <v/>
      </c>
      <c r="N355" s="796">
        <f>IF(SUM(F355:H355)&gt;0,IFERROR(AVERAGE(F326:H355),""),"")</f>
        <v/>
      </c>
      <c r="O355" s="796">
        <f>IF(SUM(I355:J355)&gt;0,IFERROR(AVERAGE(I326:J355),""),"")</f>
        <v/>
      </c>
      <c r="P355" s="796">
        <f>IF(SUM(K355:L355)&gt;0,IFERROR(AVERAGE(K326:L355),""),"")</f>
        <v/>
      </c>
      <c r="Q355" s="797">
        <f>IFERROR(AVERAGE(D355:E355),"")</f>
        <v/>
      </c>
      <c r="R355" s="797">
        <f>IFERROR(AVERAGE(F355:H355),"")</f>
        <v/>
      </c>
      <c r="S355" s="797">
        <f>IFERROR(AVERAGE(I355:J355),"")</f>
        <v/>
      </c>
      <c r="T355" s="797">
        <f>IFERROR(AVERAGE(K355:L355),"")</f>
        <v/>
      </c>
      <c r="U355" s="5" t="n">
        <v>21</v>
      </c>
      <c r="V355" s="257" t="n"/>
      <c r="W355" s="797">
        <f>AVERAGE(Q355:T355)</f>
        <v/>
      </c>
      <c r="X355" s="257" t="n"/>
    </row>
    <row r="356" ht="17.45" customHeight="1">
      <c r="A356" s="257">
        <f>IF(ISNUMBER(C356),MONTH(C356),"")</f>
        <v/>
      </c>
      <c r="B356" s="257">
        <f>IF(ISNUMBER(C356),YEAR(C356),"")</f>
        <v/>
      </c>
      <c r="C356" s="802">
        <f>C355+1</f>
        <v/>
      </c>
      <c r="D356" s="803" t="n">
        <v>0.0125</v>
      </c>
      <c r="E356" s="804" t="n"/>
      <c r="F356" s="803" t="n">
        <v>0.0233</v>
      </c>
      <c r="G356" s="805" t="n"/>
      <c r="H356" s="804" t="n">
        <v>0.0221</v>
      </c>
      <c r="I356" s="803" t="n">
        <v>0.0545</v>
      </c>
      <c r="J356" s="804" t="n"/>
      <c r="K356" s="806" t="n">
        <v>0.0216</v>
      </c>
      <c r="L356" s="804" t="n"/>
      <c r="M356" s="796">
        <f>IF(SUM(D356:E356)&gt;0,IFERROR(AVERAGE(D327:E356),""),"")</f>
        <v/>
      </c>
      <c r="N356" s="796">
        <f>IF(SUM(F356:H356)&gt;0,IFERROR(AVERAGE(F327:H356),""),"")</f>
        <v/>
      </c>
      <c r="O356" s="796">
        <f>IF(SUM(I356:J356)&gt;0,IFERROR(AVERAGE(I327:J356),""),"")</f>
        <v/>
      </c>
      <c r="P356" s="796">
        <f>IF(SUM(K356:L356)&gt;0,IFERROR(AVERAGE(K327:L356),""),"")</f>
        <v/>
      </c>
      <c r="Q356" s="797">
        <f>IFERROR(AVERAGE(D356:E356),"")</f>
        <v/>
      </c>
      <c r="R356" s="797">
        <f>IFERROR(AVERAGE(F356:H356),"")</f>
        <v/>
      </c>
      <c r="S356" s="797">
        <f>IFERROR(AVERAGE(I356:J356),"")</f>
        <v/>
      </c>
      <c r="T356" s="797">
        <f>IFERROR(AVERAGE(K356:L356),"")</f>
        <v/>
      </c>
      <c r="U356" s="5" t="n">
        <v>22</v>
      </c>
      <c r="V356" s="257" t="n"/>
      <c r="W356" s="797">
        <f>AVERAGE(Q356:T356)</f>
        <v/>
      </c>
      <c r="X356" s="257" t="n"/>
    </row>
    <row r="357" ht="17.45" customHeight="1">
      <c r="A357" s="257">
        <f>IF(ISNUMBER(C357),MONTH(C357),"")</f>
        <v/>
      </c>
      <c r="B357" s="257">
        <f>IF(ISNUMBER(C357),YEAR(C357),"")</f>
        <v/>
      </c>
      <c r="C357" s="791">
        <f>C356+1</f>
        <v/>
      </c>
      <c r="D357" s="792" t="n"/>
      <c r="E357" s="793" t="n">
        <v>0.0216</v>
      </c>
      <c r="F357" s="792" t="n"/>
      <c r="G357" s="794" t="n">
        <v>0.0268</v>
      </c>
      <c r="H357" s="793" t="n"/>
      <c r="I357" s="792" t="n"/>
      <c r="J357" s="793" t="n">
        <v>0.0384</v>
      </c>
      <c r="K357" s="795" t="n"/>
      <c r="L357" s="793" t="n">
        <v>0.036</v>
      </c>
      <c r="M357" s="796">
        <f>IF(SUM(D357:E357)&gt;0,IFERROR(AVERAGE(D328:E357),""),"")</f>
        <v/>
      </c>
      <c r="N357" s="796">
        <f>IF(SUM(F357:H357)&gt;0,IFERROR(AVERAGE(F328:H357),""),"")</f>
        <v/>
      </c>
      <c r="O357" s="796">
        <f>IF(SUM(I357:J357)&gt;0,IFERROR(AVERAGE(I328:J357),""),"")</f>
        <v/>
      </c>
      <c r="P357" s="796">
        <f>IF(SUM(K357:L357)&gt;0,IFERROR(AVERAGE(K328:L357),""),"")</f>
        <v/>
      </c>
      <c r="Q357" s="797">
        <f>IFERROR(AVERAGE(D357:E357),"")</f>
        <v/>
      </c>
      <c r="R357" s="797">
        <f>IFERROR(AVERAGE(F357:H357),"")</f>
        <v/>
      </c>
      <c r="S357" s="797">
        <f>IFERROR(AVERAGE(I357:J357),"")</f>
        <v/>
      </c>
      <c r="T357" s="797">
        <f>IFERROR(AVERAGE(K357:L357),"")</f>
        <v/>
      </c>
      <c r="U357" s="5" t="n">
        <v>23</v>
      </c>
      <c r="V357" s="257" t="n"/>
      <c r="W357" s="797">
        <f>AVERAGE(Q357:T357)</f>
        <v/>
      </c>
      <c r="X357" s="257" t="n"/>
    </row>
    <row r="358" ht="17.45" customHeight="1">
      <c r="A358" s="257">
        <f>IF(ISNUMBER(C358),MONTH(C358),"")</f>
        <v/>
      </c>
      <c r="B358" s="257">
        <f>IF(ISNUMBER(C358),YEAR(C358),"")</f>
        <v/>
      </c>
      <c r="C358" s="791">
        <f>C357+1</f>
        <v/>
      </c>
      <c r="D358" s="792" t="n">
        <v>0.0195</v>
      </c>
      <c r="E358" s="793" t="n"/>
      <c r="F358" s="792" t="n">
        <v>0.025</v>
      </c>
      <c r="G358" s="794" t="n"/>
      <c r="H358" s="793" t="n"/>
      <c r="I358" s="792" t="n">
        <v>0.0488</v>
      </c>
      <c r="J358" s="793" t="n"/>
      <c r="K358" s="795" t="n">
        <v>0.041</v>
      </c>
      <c r="L358" s="793" t="n"/>
      <c r="M358" s="796">
        <f>IF(SUM(D358:E358)&gt;0,IFERROR(AVERAGE(D329:E358),""),"")</f>
        <v/>
      </c>
      <c r="N358" s="796">
        <f>IF(SUM(F358:H358)&gt;0,IFERROR(AVERAGE(F329:H358),""),"")</f>
        <v/>
      </c>
      <c r="O358" s="796">
        <f>IF(SUM(I358:J358)&gt;0,IFERROR(AVERAGE(I329:J358),""),"")</f>
        <v/>
      </c>
      <c r="P358" s="796">
        <f>IF(SUM(K358:L358)&gt;0,IFERROR(AVERAGE(K329:L358),""),"")</f>
        <v/>
      </c>
      <c r="Q358" s="797">
        <f>IFERROR(AVERAGE(D358:E358),"")</f>
        <v/>
      </c>
      <c r="R358" s="797">
        <f>IFERROR(AVERAGE(F358:H358),"")</f>
        <v/>
      </c>
      <c r="S358" s="797">
        <f>IFERROR(AVERAGE(I358:J358),"")</f>
        <v/>
      </c>
      <c r="T358" s="797">
        <f>IFERROR(AVERAGE(K358:L358),"")</f>
        <v/>
      </c>
      <c r="U358" s="5" t="n">
        <v>24</v>
      </c>
      <c r="V358" s="257" t="n"/>
      <c r="W358" s="797">
        <f>AVERAGE(Q358:T358)</f>
        <v/>
      </c>
      <c r="X358" s="257" t="n"/>
    </row>
    <row r="359" ht="17.45" customHeight="1">
      <c r="A359" s="257">
        <f>IF(ISNUMBER(C359),MONTH(C359),"")</f>
        <v/>
      </c>
      <c r="B359" s="257">
        <f>IF(ISNUMBER(C359),YEAR(C359),"")</f>
        <v/>
      </c>
      <c r="C359" s="791">
        <f>C358+1</f>
        <v/>
      </c>
      <c r="D359" s="792" t="n"/>
      <c r="E359" s="793" t="n">
        <v>0.0209</v>
      </c>
      <c r="F359" s="792" t="n"/>
      <c r="G359" s="794" t="n">
        <v>0.0255</v>
      </c>
      <c r="H359" s="793" t="n"/>
      <c r="I359" s="792" t="n"/>
      <c r="J359" s="793" t="n">
        <v>0.0347</v>
      </c>
      <c r="K359" s="795" t="n"/>
      <c r="L359" s="793" t="n">
        <v>0.0304</v>
      </c>
      <c r="M359" s="796">
        <f>IF(SUM(D359:E359)&gt;0,IFERROR(AVERAGE(D330:E359),""),"")</f>
        <v/>
      </c>
      <c r="N359" s="796">
        <f>IF(SUM(F359:H359)&gt;0,IFERROR(AVERAGE(F330:H359),""),"")</f>
        <v/>
      </c>
      <c r="O359" s="796">
        <f>IF(SUM(I359:J359)&gt;0,IFERROR(AVERAGE(I330:J359),""),"")</f>
        <v/>
      </c>
      <c r="P359" s="796">
        <f>IF(SUM(K359:L359)&gt;0,IFERROR(AVERAGE(K330:L359),""),"")</f>
        <v/>
      </c>
      <c r="Q359" s="797">
        <f>IFERROR(AVERAGE(D359:E359),"")</f>
        <v/>
      </c>
      <c r="R359" s="797">
        <f>IFERROR(AVERAGE(F359:H359),"")</f>
        <v/>
      </c>
      <c r="S359" s="797">
        <f>IFERROR(AVERAGE(I359:J359),"")</f>
        <v/>
      </c>
      <c r="T359" s="797">
        <f>IFERROR(AVERAGE(K359:L359),"")</f>
        <v/>
      </c>
      <c r="U359" s="5" t="n">
        <v>25</v>
      </c>
      <c r="V359" s="257" t="n"/>
      <c r="W359" s="797">
        <f>AVERAGE(Q359:T359)</f>
        <v/>
      </c>
      <c r="X359" s="797">
        <f>AVERAGE(Q355:T359)</f>
        <v/>
      </c>
      <c r="Y359" s="266" t="n">
        <v>51</v>
      </c>
    </row>
    <row r="360" ht="17.45" customHeight="1">
      <c r="A360" s="257">
        <f>IF(ISNUMBER(C360),MONTH(C360),"")</f>
        <v/>
      </c>
      <c r="B360" s="257">
        <f>IF(ISNUMBER(C360),YEAR(C360),"")</f>
        <v/>
      </c>
      <c r="C360" s="808">
        <f>C359+1</f>
        <v/>
      </c>
      <c r="D360" s="809" t="n">
        <v>0.0108</v>
      </c>
      <c r="E360" s="810" t="n"/>
      <c r="F360" s="809" t="n"/>
      <c r="G360" s="811" t="n"/>
      <c r="H360" s="810" t="n">
        <v>0.0128</v>
      </c>
      <c r="I360" s="809" t="n">
        <v>0.0125</v>
      </c>
      <c r="J360" s="810" t="n"/>
      <c r="K360" s="812" t="n">
        <v>0.0201</v>
      </c>
      <c r="L360" s="810" t="n"/>
      <c r="M360" s="822">
        <f>IF(SUM(D360:E360)&gt;0,IFERROR(AVERAGE(D331:E360),""),"")</f>
        <v/>
      </c>
      <c r="N360" s="822">
        <f>IF(SUM(F360:H360)&gt;0,IFERROR(AVERAGE(F331:H360),""),"")</f>
        <v/>
      </c>
      <c r="O360" s="822">
        <f>IF(SUM(I360:J360)&gt;0,IFERROR(AVERAGE(I331:J360),""),"")</f>
        <v/>
      </c>
      <c r="P360" s="822">
        <f>IF(SUM(K360:L360)&gt;0,IFERROR(AVERAGE(K331:L360),""),"")</f>
        <v/>
      </c>
      <c r="Q360" s="813">
        <f>IFERROR(AVERAGE(D360:E360),"")</f>
        <v/>
      </c>
      <c r="R360" s="813">
        <f>IFERROR(AVERAGE(F360:H360),"")</f>
        <v/>
      </c>
      <c r="S360" s="813">
        <f>IFERROR(AVERAGE(I360:J360),"")</f>
        <v/>
      </c>
      <c r="T360" s="813">
        <f>IFERROR(AVERAGE(K360:L360),"")</f>
        <v/>
      </c>
      <c r="U360" s="326" t="n">
        <v>26</v>
      </c>
      <c r="V360" s="813">
        <f>AVERAGE(Q360:T360)</f>
        <v/>
      </c>
      <c r="W360" s="445" t="n"/>
      <c r="X360" s="257" t="n"/>
      <c r="Y360" s="266" t="n">
        <v>51</v>
      </c>
    </row>
    <row r="361" ht="17.45" customHeight="1">
      <c r="A361" s="257">
        <f>IF(ISNUMBER(C361),MONTH(C361),"")</f>
        <v/>
      </c>
      <c r="B361" s="257">
        <f>IF(ISNUMBER(C361),YEAR(C361),"")</f>
        <v/>
      </c>
      <c r="C361" s="808">
        <f>C360+1</f>
        <v/>
      </c>
      <c r="D361" s="809" t="n"/>
      <c r="E361" s="810" t="n">
        <v>0.0119</v>
      </c>
      <c r="F361" s="809" t="n"/>
      <c r="G361" s="811" t="n">
        <v>0.0121</v>
      </c>
      <c r="H361" s="810" t="n"/>
      <c r="I361" s="809" t="n"/>
      <c r="J361" s="810" t="n">
        <v>0.0137</v>
      </c>
      <c r="K361" s="812" t="n"/>
      <c r="L361" s="810" t="n">
        <v>0.0162</v>
      </c>
      <c r="M361" s="822">
        <f>IF(SUM(D361:E361)&gt;0,IFERROR(AVERAGE(D332:E361),""),"")</f>
        <v/>
      </c>
      <c r="N361" s="822">
        <f>IF(SUM(F361:H361)&gt;0,IFERROR(AVERAGE(F332:H361),""),"")</f>
        <v/>
      </c>
      <c r="O361" s="822">
        <f>IF(SUM(I361:J361)&gt;0,IFERROR(AVERAGE(I332:J361),""),"")</f>
        <v/>
      </c>
      <c r="P361" s="822">
        <f>IF(SUM(K361:L361)&gt;0,IFERROR(AVERAGE(K332:L361),""),"")</f>
        <v/>
      </c>
      <c r="Q361" s="813">
        <f>IFERROR(AVERAGE(D361:E361),"")</f>
        <v/>
      </c>
      <c r="R361" s="813">
        <f>IFERROR(AVERAGE(F361:H361),"")</f>
        <v/>
      </c>
      <c r="S361" s="813">
        <f>IFERROR(AVERAGE(I361:J361),"")</f>
        <v/>
      </c>
      <c r="T361" s="813">
        <f>IFERROR(AVERAGE(K361:L361),"")</f>
        <v/>
      </c>
      <c r="U361" s="326" t="n">
        <v>27</v>
      </c>
      <c r="V361" s="813">
        <f>AVERAGE(Q361:T361)</f>
        <v/>
      </c>
      <c r="W361" s="445" t="n"/>
      <c r="X361" s="797">
        <f>AVERAGE(Q360:T361)</f>
        <v/>
      </c>
      <c r="Y361" s="266" t="n">
        <v>51</v>
      </c>
    </row>
    <row r="362" ht="17.45" customHeight="1">
      <c r="A362" s="257">
        <f>IF(ISNUMBER(C362),MONTH(C362),"")</f>
        <v/>
      </c>
      <c r="B362" s="257">
        <f>IF(ISNUMBER(C362),YEAR(C362),"")</f>
        <v/>
      </c>
      <c r="C362" s="802">
        <f>C361+1</f>
        <v/>
      </c>
      <c r="D362" s="803" t="n">
        <v>0.0092</v>
      </c>
      <c r="E362" s="804" t="n"/>
      <c r="F362" s="803" t="n">
        <v>0.0103</v>
      </c>
      <c r="G362" s="805" t="n"/>
      <c r="H362" s="804" t="n">
        <v>0.0109</v>
      </c>
      <c r="I362" s="803" t="n">
        <v>0.0086</v>
      </c>
      <c r="J362" s="804" t="n"/>
      <c r="K362" s="806" t="n">
        <v>0.0126</v>
      </c>
      <c r="L362" s="804" t="n"/>
      <c r="M362" s="796">
        <f>IF(SUM(D362:E362)&gt;0,IFERROR(AVERAGE(D333:E362),""),"")</f>
        <v/>
      </c>
      <c r="N362" s="796">
        <f>IF(SUM(F362:H362)&gt;0,IFERROR(AVERAGE(F333:H362),""),"")</f>
        <v/>
      </c>
      <c r="O362" s="796">
        <f>IF(SUM(I362:J362)&gt;0,IFERROR(AVERAGE(I333:J362),""),"")</f>
        <v/>
      </c>
      <c r="P362" s="796">
        <f>IF(SUM(K362:L362)&gt;0,IFERROR(AVERAGE(K333:L362),""),"")</f>
        <v/>
      </c>
      <c r="Q362" s="797">
        <f>IFERROR(AVERAGE(D362:E362),"")</f>
        <v/>
      </c>
      <c r="R362" s="797">
        <f>IFERROR(AVERAGE(F362:H362),"")</f>
        <v/>
      </c>
      <c r="S362" s="797">
        <f>IFERROR(AVERAGE(I362:J362),"")</f>
        <v/>
      </c>
      <c r="T362" s="797">
        <f>IFERROR(AVERAGE(K362:L362),"")</f>
        <v/>
      </c>
      <c r="U362" s="5" t="n">
        <v>28</v>
      </c>
      <c r="V362" s="257" t="n"/>
      <c r="W362" s="797">
        <f>AVERAGE(Q362:T362)</f>
        <v/>
      </c>
      <c r="X362" s="257" t="n"/>
    </row>
    <row r="363" ht="17.45" customHeight="1">
      <c r="A363" s="257">
        <f>IF(ISNUMBER(C363),MONTH(C363),"")</f>
        <v/>
      </c>
      <c r="B363" s="257">
        <f>IF(ISNUMBER(C363),YEAR(C363),"")</f>
        <v/>
      </c>
      <c r="C363" s="791">
        <f>C362+1</f>
        <v/>
      </c>
      <c r="D363" s="792" t="n"/>
      <c r="E363" s="793" t="n">
        <v>0.0034</v>
      </c>
      <c r="F363" s="792" t="n"/>
      <c r="G363" s="794" t="n">
        <v>0.007900000000000001</v>
      </c>
      <c r="H363" s="793" t="n"/>
      <c r="I363" s="792" t="n"/>
      <c r="J363" s="793" t="n">
        <v>0.0046</v>
      </c>
      <c r="K363" s="795" t="n"/>
      <c r="L363" s="793" t="n">
        <v>0.0072</v>
      </c>
      <c r="M363" s="796">
        <f>IF(SUM(D363:E363)&gt;0,IFERROR(AVERAGE(D334:E363),""),"")</f>
        <v/>
      </c>
      <c r="N363" s="796">
        <f>IF(SUM(F363:H363)&gt;0,IFERROR(AVERAGE(F334:H363),""),"")</f>
        <v/>
      </c>
      <c r="O363" s="796">
        <f>IF(SUM(I363:J363)&gt;0,IFERROR(AVERAGE(I334:J363),""),"")</f>
        <v/>
      </c>
      <c r="P363" s="796">
        <f>IF(SUM(K363:L363)&gt;0,IFERROR(AVERAGE(K334:L363),""),"")</f>
        <v/>
      </c>
      <c r="Q363" s="797">
        <f>IFERROR(AVERAGE(D363:E363),"")</f>
        <v/>
      </c>
      <c r="R363" s="797">
        <f>IFERROR(AVERAGE(F363:H363),"")</f>
        <v/>
      </c>
      <c r="S363" s="797">
        <f>IFERROR(AVERAGE(I363:J363),"")</f>
        <v/>
      </c>
      <c r="T363" s="797">
        <f>IFERROR(AVERAGE(K363:L363),"")</f>
        <v/>
      </c>
      <c r="U363" s="5" t="n">
        <v>29</v>
      </c>
      <c r="V363" s="257" t="n"/>
      <c r="W363" s="797">
        <f>AVERAGE(Q363:T363)</f>
        <v/>
      </c>
      <c r="X363" s="257" t="n"/>
    </row>
    <row r="364" ht="17.45" customHeight="1">
      <c r="A364" s="257">
        <f>IF(ISNUMBER(C364),MONTH(C364),"")</f>
        <v/>
      </c>
      <c r="B364" s="257">
        <f>IF(ISNUMBER(C364),YEAR(C364),"")</f>
        <v/>
      </c>
      <c r="C364" s="791">
        <f>C363+1</f>
        <v/>
      </c>
      <c r="D364" s="792" t="n">
        <v>0.0164</v>
      </c>
      <c r="E364" s="793" t="n"/>
      <c r="F364" s="792" t="n">
        <v>0.0117</v>
      </c>
      <c r="G364" s="794" t="n"/>
      <c r="H364" s="793" t="n"/>
      <c r="I364" s="792" t="n">
        <v>0.0165</v>
      </c>
      <c r="J364" s="793" t="n"/>
      <c r="K364" s="795" t="n">
        <v>0.0193</v>
      </c>
      <c r="L364" s="793" t="n"/>
      <c r="M364" s="796">
        <f>IF(SUM(D364:E364)&gt;0,IFERROR(AVERAGE(D335:E364),""),"")</f>
        <v/>
      </c>
      <c r="N364" s="796">
        <f>IF(SUM(F364:H364)&gt;0,IFERROR(AVERAGE(F335:H364),""),"")</f>
        <v/>
      </c>
      <c r="O364" s="796">
        <f>IF(SUM(I364:J364)&gt;0,IFERROR(AVERAGE(I335:J364),""),"")</f>
        <v/>
      </c>
      <c r="P364" s="796">
        <f>IF(SUM(K364:L364)&gt;0,IFERROR(AVERAGE(K335:L364),""),"")</f>
        <v/>
      </c>
      <c r="Q364" s="797">
        <f>IFERROR(AVERAGE(D364:E364),"")</f>
        <v/>
      </c>
      <c r="R364" s="797">
        <f>IFERROR(AVERAGE(F364:H364),"")</f>
        <v/>
      </c>
      <c r="S364" s="797">
        <f>IFERROR(AVERAGE(I364:J364),"")</f>
        <v/>
      </c>
      <c r="T364" s="797">
        <f>IFERROR(AVERAGE(K364:L364),"")</f>
        <v/>
      </c>
      <c r="U364" s="5" t="n">
        <v>30</v>
      </c>
      <c r="V364" s="257" t="n"/>
      <c r="W364" s="797">
        <f>AVERAGE(Q364:T364)</f>
        <v/>
      </c>
      <c r="X364" s="257" t="n"/>
    </row>
    <row r="365" ht="17.45" customHeight="1">
      <c r="A365" s="257">
        <f>IF(ISNUMBER(C365),MONTH(C365),"")</f>
        <v/>
      </c>
      <c r="B365" s="257">
        <f>IF(ISNUMBER(C365),YEAR(C365),"")</f>
        <v/>
      </c>
      <c r="C365" s="791">
        <f>C364+1</f>
        <v/>
      </c>
      <c r="D365" s="792" t="n"/>
      <c r="E365" s="793" t="n">
        <v>0.012</v>
      </c>
      <c r="F365" s="792" t="n"/>
      <c r="G365" s="794" t="n">
        <v>0.0253</v>
      </c>
      <c r="H365" s="793" t="n"/>
      <c r="I365" s="792" t="n"/>
      <c r="J365" s="818" t="n">
        <v>0.0973</v>
      </c>
      <c r="K365" s="795" t="n"/>
      <c r="L365" s="793" t="n">
        <v>0.0167</v>
      </c>
      <c r="M365" s="796">
        <f>IF(SUM(D365:E365)&gt;0,IFERROR(AVERAGE(D336:E365),""),"")</f>
        <v/>
      </c>
      <c r="N365" s="796">
        <f>IF(SUM(F365:H365)&gt;0,IFERROR(AVERAGE(F336:H365),""),"")</f>
        <v/>
      </c>
      <c r="O365" s="796">
        <f>IF(SUM(I365:J365)&gt;0,IFERROR(AVERAGE(I336:J365),""),"")</f>
        <v/>
      </c>
      <c r="P365" s="796">
        <f>IF(SUM(K365:L365)&gt;0,IFERROR(AVERAGE(K336:L365),""),"")</f>
        <v/>
      </c>
      <c r="Q365" s="797">
        <f>IFERROR(AVERAGE(D365:E365),"")</f>
        <v/>
      </c>
      <c r="R365" s="797">
        <f>IFERROR(AVERAGE(F365:H365),"")</f>
        <v/>
      </c>
      <c r="S365" s="797">
        <f>IFERROR(AVERAGE(I365:J365),"")</f>
        <v/>
      </c>
      <c r="T365" s="797">
        <f>IFERROR(AVERAGE(K365:L365),"")</f>
        <v/>
      </c>
      <c r="U365" s="5" t="n">
        <v>31</v>
      </c>
      <c r="V365" s="257" t="n"/>
      <c r="W365" s="797">
        <f>AVERAGE(Q365:T365)</f>
        <v/>
      </c>
      <c r="X365" s="257" t="n"/>
      <c r="BK365" s="681" t="inlineStr">
        <is>
          <t>CY 2018</t>
        </is>
      </c>
      <c r="BL365" s="681" t="inlineStr">
        <is>
          <t>Station 1</t>
        </is>
      </c>
      <c r="BM365" s="681" t="inlineStr">
        <is>
          <t>Station 2</t>
        </is>
      </c>
      <c r="BN365" s="681" t="inlineStr">
        <is>
          <t>Station 4</t>
        </is>
      </c>
      <c r="BO365" s="681" t="inlineStr">
        <is>
          <t>Station 5</t>
        </is>
      </c>
      <c r="BP365" s="681" t="inlineStr">
        <is>
          <t>ALL Stations</t>
        </is>
      </c>
    </row>
    <row r="366" ht="17.45" customHeight="1">
      <c r="A366" s="257">
        <f>IF(ISNUMBER(C366),MONTH(C366),"")</f>
        <v/>
      </c>
      <c r="B366" s="257">
        <f>IF(ISNUMBER(C366),YEAR(C366),"")</f>
        <v/>
      </c>
      <c r="C366" s="791">
        <f>C365+1</f>
        <v/>
      </c>
      <c r="D366" s="792" t="n">
        <v>0.0204</v>
      </c>
      <c r="E366" s="793" t="n"/>
      <c r="F366" s="792" t="n"/>
      <c r="G366" s="794" t="n"/>
      <c r="H366" s="793" t="n">
        <v>0.0216</v>
      </c>
      <c r="I366" s="792" t="n">
        <v>0.0498</v>
      </c>
      <c r="J366" s="793" t="n"/>
      <c r="K366" s="795" t="n">
        <v>0.0341</v>
      </c>
      <c r="L366" s="793" t="n"/>
      <c r="M366" s="796">
        <f>IF(SUM(D366:E366)&gt;0,IFERROR(AVERAGE(D337:E366),""),"")</f>
        <v/>
      </c>
      <c r="N366" s="796">
        <f>IF(SUM(F366:H366)&gt;0,IFERROR(AVERAGE(F337:H366),""),"")</f>
        <v/>
      </c>
      <c r="O366" s="796">
        <f>IF(SUM(I366:J366)&gt;0,IFERROR(AVERAGE(I337:J366),""),"")</f>
        <v/>
      </c>
      <c r="P366" s="796">
        <f>IF(SUM(K366:L366)&gt;0,IFERROR(AVERAGE(K337:L366),""),"")</f>
        <v/>
      </c>
      <c r="Q366" s="797">
        <f>IFERROR(AVERAGE(D366:E366),"")</f>
        <v/>
      </c>
      <c r="R366" s="797">
        <f>IFERROR(AVERAGE(F366:H366),"")</f>
        <v/>
      </c>
      <c r="S366" s="797">
        <f>IFERROR(AVERAGE(I366:J366),"")</f>
        <v/>
      </c>
      <c r="T366" s="797">
        <f>IFERROR(AVERAGE(K366:L366),"")</f>
        <v/>
      </c>
      <c r="U366" s="5" t="n">
        <v>32</v>
      </c>
      <c r="V366" s="257" t="n"/>
      <c r="W366" s="797">
        <f>AVERAGE(Q366:T366)</f>
        <v/>
      </c>
      <c r="X366" s="797">
        <f>AVERAGE(Q362:T366)</f>
        <v/>
      </c>
      <c r="Y366" s="266" t="n">
        <v>52</v>
      </c>
      <c r="BK366" s="798" t="inlineStr">
        <is>
          <t>max</t>
        </is>
      </c>
      <c r="BL366" s="796">
        <f>MAX($D$5:$E$369)</f>
        <v/>
      </c>
      <c r="BM366" s="796">
        <f>MAX($F$5:$H$369)</f>
        <v/>
      </c>
      <c r="BN366" s="796">
        <f>MAX($I$5:$J$369)</f>
        <v/>
      </c>
      <c r="BO366" s="796">
        <f>MAX($K$5:$L$369)</f>
        <v/>
      </c>
      <c r="BP366" s="796">
        <f>MAX($D$5:$L$369)</f>
        <v/>
      </c>
    </row>
    <row r="367" ht="17.45" customHeight="1">
      <c r="A367" s="257">
        <f>IF(ISNUMBER(C367),MONTH(C367),"")</f>
        <v/>
      </c>
      <c r="B367" s="257">
        <f>IF(ISNUMBER(C367),YEAR(C367),"")</f>
        <v/>
      </c>
      <c r="C367" s="808">
        <f>C366+1</f>
        <v/>
      </c>
      <c r="D367" s="809" t="n"/>
      <c r="E367" s="810" t="n">
        <v>0.0111</v>
      </c>
      <c r="F367" s="809" t="n"/>
      <c r="G367" s="811" t="n">
        <v>0.01</v>
      </c>
      <c r="H367" s="810" t="n"/>
      <c r="I367" s="809" t="n"/>
      <c r="J367" s="810" t="n">
        <v>0.0136</v>
      </c>
      <c r="K367" s="812" t="n"/>
      <c r="L367" s="810" t="n">
        <v>0.0215</v>
      </c>
      <c r="M367" s="822">
        <f>IF(SUM(D367:E367)&gt;0,IFERROR(AVERAGE(D338:E367),""),"")</f>
        <v/>
      </c>
      <c r="N367" s="822">
        <f>IF(SUM(F367:H367)&gt;0,IFERROR(AVERAGE(F338:H367),""),"")</f>
        <v/>
      </c>
      <c r="O367" s="822">
        <f>IF(SUM(I367:J367)&gt;0,IFERROR(AVERAGE(I338:J367),""),"")</f>
        <v/>
      </c>
      <c r="P367" s="822">
        <f>IF(SUM(K367:L367)&gt;0,IFERROR(AVERAGE(K338:L367),""),"")</f>
        <v/>
      </c>
      <c r="Q367" s="813">
        <f>IFERROR(AVERAGE(D367:E367),"")</f>
        <v/>
      </c>
      <c r="R367" s="813">
        <f>IFERROR(AVERAGE(F367:H367),"")</f>
        <v/>
      </c>
      <c r="S367" s="813">
        <f>IFERROR(AVERAGE(I367:J367),"")</f>
        <v/>
      </c>
      <c r="T367" s="813">
        <f>IFERROR(AVERAGE(K367:L367),"")</f>
        <v/>
      </c>
      <c r="U367" s="326" t="n">
        <v>33</v>
      </c>
      <c r="V367" s="813">
        <f>AVERAGE(Q367:T367)</f>
        <v/>
      </c>
      <c r="W367" s="445" t="n"/>
      <c r="X367" s="257" t="n"/>
      <c r="Y367" s="266" t="n">
        <v>52</v>
      </c>
      <c r="BK367" s="800" t="inlineStr">
        <is>
          <t>98th percentile</t>
        </is>
      </c>
      <c r="BL367" s="801">
        <f>PERCENTILE($D$5:$E$369,0.98)</f>
        <v/>
      </c>
      <c r="BM367" s="801">
        <f>PERCENTILE($F$5:$H$369,0.98)</f>
        <v/>
      </c>
      <c r="BN367" s="801">
        <f>PERCENTILE($I$5:$J$369,0.98)</f>
        <v/>
      </c>
      <c r="BO367" s="801">
        <f>PERCENTILE($K$5:$L$369,0.98)</f>
        <v/>
      </c>
      <c r="BP367" s="801">
        <f>PERCENTILE($D$5:$L$369,0.98)</f>
        <v/>
      </c>
    </row>
    <row r="368" ht="17.45" customHeight="1">
      <c r="A368" s="257">
        <f>IF(ISNUMBER(C368),MONTH(C368),"")</f>
        <v/>
      </c>
      <c r="B368" s="257">
        <f>IF(ISNUMBER(C368),YEAR(C368),"")</f>
        <v/>
      </c>
      <c r="C368" s="808">
        <f>C367+1</f>
        <v/>
      </c>
      <c r="D368" s="809" t="n">
        <v>0.0105</v>
      </c>
      <c r="E368" s="810" t="n"/>
      <c r="F368" s="809" t="n">
        <v>0.0075</v>
      </c>
      <c r="G368" s="811" t="n"/>
      <c r="H368" s="810" t="n">
        <v>0.0074</v>
      </c>
      <c r="I368" s="809" t="n">
        <v>0.009299999999999999</v>
      </c>
      <c r="J368" s="810" t="n"/>
      <c r="K368" s="812" t="n">
        <v>0.0169</v>
      </c>
      <c r="L368" s="810" t="n"/>
      <c r="M368" s="822">
        <f>IF(SUM(D368:E368)&gt;0,IFERROR(AVERAGE(D339:E368),""),"")</f>
        <v/>
      </c>
      <c r="N368" s="822">
        <f>IF(SUM(F368:H368)&gt;0,IFERROR(AVERAGE(F339:H368),""),"")</f>
        <v/>
      </c>
      <c r="O368" s="822">
        <f>IF(SUM(I368:J368)&gt;0,IFERROR(AVERAGE(I339:J368),""),"")</f>
        <v/>
      </c>
      <c r="P368" s="822">
        <f>IF(SUM(K368:L368)&gt;0,IFERROR(AVERAGE(K339:L368),""),"")</f>
        <v/>
      </c>
      <c r="Q368" s="813">
        <f>IFERROR(AVERAGE(D368:E368),"")</f>
        <v/>
      </c>
      <c r="R368" s="813">
        <f>IFERROR(AVERAGE(F368:H368),"")</f>
        <v/>
      </c>
      <c r="S368" s="813">
        <f>IFERROR(AVERAGE(I368:J368),"")</f>
        <v/>
      </c>
      <c r="T368" s="813">
        <f>IFERROR(AVERAGE(K368:L368),"")</f>
        <v/>
      </c>
      <c r="U368" s="326" t="n">
        <v>34</v>
      </c>
      <c r="V368" s="813">
        <f>AVERAGE(Q368:T368)</f>
        <v/>
      </c>
      <c r="W368" s="445" t="n"/>
      <c r="X368" s="797">
        <f>AVERAGE(Q367:T368)</f>
        <v/>
      </c>
      <c r="Y368" s="266" t="n">
        <v>52</v>
      </c>
      <c r="BK368" s="798" t="inlineStr">
        <is>
          <t>95th percentile</t>
        </is>
      </c>
      <c r="BL368" s="796">
        <f>PERCENTILE($D$5:$E$369,0.95)</f>
        <v/>
      </c>
      <c r="BM368" s="796">
        <f>PERCENTILE($F$5:$H$369,0.95)</f>
        <v/>
      </c>
      <c r="BN368" s="796">
        <f>PERCENTILE($I$5:$J$369,0.95)</f>
        <v/>
      </c>
      <c r="BO368" s="796">
        <f>PERCENTILE($K$5:$L$369,0.95)</f>
        <v/>
      </c>
      <c r="BP368" s="796">
        <f>PERCENTILE($D$5:$L$369,0.95)</f>
        <v/>
      </c>
    </row>
    <row r="369" ht="17.45" customHeight="1" thickBot="1">
      <c r="A369" s="257">
        <f>IF(ISNUMBER(C369),MONTH(C369),"")</f>
        <v/>
      </c>
      <c r="B369" s="257">
        <f>IF(ISNUMBER(C369),YEAR(C369),"")</f>
        <v/>
      </c>
      <c r="C369" s="824">
        <f>C368+1</f>
        <v/>
      </c>
      <c r="D369" s="825" t="n"/>
      <c r="E369" s="826" t="n">
        <v>0.0098</v>
      </c>
      <c r="F369" s="825" t="n"/>
      <c r="G369" s="827" t="n">
        <v>0.0124</v>
      </c>
      <c r="H369" s="826" t="n"/>
      <c r="I369" s="825" t="n"/>
      <c r="J369" s="826" t="n">
        <v>0.0367</v>
      </c>
      <c r="K369" s="828" t="n"/>
      <c r="L369" s="826" t="n">
        <v>0.0186</v>
      </c>
      <c r="M369" s="829">
        <f>IF(SUM(D369:E369)&gt;0,IFERROR(AVERAGE(D340:E369),""),"")</f>
        <v/>
      </c>
      <c r="N369" s="829">
        <f>IF(SUM(F369:H369)&gt;0,IFERROR(AVERAGE(F340:H369),""),"")</f>
        <v/>
      </c>
      <c r="O369" s="829">
        <f>IF(SUM(I369:J369)&gt;0,IFERROR(AVERAGE(I340:J369),""),"")</f>
        <v/>
      </c>
      <c r="P369" s="829">
        <f>IF(SUM(K369:L369)&gt;0,IFERROR(AVERAGE(K340:L369),""),"")</f>
        <v/>
      </c>
      <c r="Q369" s="830">
        <f>IFERROR(AVERAGE(D369:E369),"")</f>
        <v/>
      </c>
      <c r="R369" s="830">
        <f>IFERROR(AVERAGE(F369:H369),"")</f>
        <v/>
      </c>
      <c r="S369" s="830">
        <f>IFERROR(AVERAGE(I369:J369),"")</f>
        <v/>
      </c>
      <c r="T369" s="830">
        <f>IFERROR(AVERAGE(K369:L369),"")</f>
        <v/>
      </c>
      <c r="U369" s="315" t="n">
        <v>35</v>
      </c>
      <c r="V369" s="307" t="n"/>
      <c r="W369" s="830">
        <f>AVERAGE(Q369:T369)</f>
        <v/>
      </c>
      <c r="X369" s="257" t="n"/>
      <c r="BK369" s="798" t="inlineStr">
        <is>
          <t>90th percentile</t>
        </is>
      </c>
      <c r="BL369" s="796">
        <f>PERCENTILE($D$5:$E$369,0.9)</f>
        <v/>
      </c>
      <c r="BM369" s="796">
        <f>PERCENTILE($F$5:$H$369,0.9)</f>
        <v/>
      </c>
      <c r="BN369" s="796">
        <f>PERCENTILE($I$5:$J$369,0.9)</f>
        <v/>
      </c>
      <c r="BO369" s="796">
        <f>PERCENTILE($K$5:$L$369,0.9)</f>
        <v/>
      </c>
      <c r="BP369" s="796">
        <f>PERCENTILE($D$5:$L$369,0.9)</f>
        <v/>
      </c>
    </row>
    <row r="370" ht="17.45" customHeight="1">
      <c r="A370" s="257">
        <f>IF(ISNUMBER(C370),MONTH(C370),"")</f>
        <v/>
      </c>
      <c r="B370" s="257">
        <f>IF(ISNUMBER(C370),YEAR(C370),"")</f>
        <v/>
      </c>
      <c r="C370" s="831">
        <f>C369+1</f>
        <v/>
      </c>
      <c r="D370" s="832" t="n">
        <v>0.0142</v>
      </c>
      <c r="E370" s="833" t="n"/>
      <c r="F370" s="832" t="n">
        <v>0.0095</v>
      </c>
      <c r="G370" s="834" t="n"/>
      <c r="H370" s="833" t="n"/>
      <c r="I370" s="832" t="n">
        <v>0.008</v>
      </c>
      <c r="J370" s="833" t="n"/>
      <c r="K370" s="835" t="n">
        <v>0.0322</v>
      </c>
      <c r="L370" s="833" t="n"/>
      <c r="M370" s="796">
        <f>IF(SUM(D370:E370)&gt;0,IFERROR(AVERAGE(D341:E370),""),"")</f>
        <v/>
      </c>
      <c r="N370" s="796">
        <f>IF(SUM(F370:H370)&gt;0,IFERROR(AVERAGE(F341:H370),""),"")</f>
        <v/>
      </c>
      <c r="O370" s="796">
        <f>IF(SUM(I370:J370)&gt;0,IFERROR(AVERAGE(I341:J370),""),"")</f>
        <v/>
      </c>
      <c r="P370" s="796">
        <f>IF(SUM(K370:L370)&gt;0,IFERROR(AVERAGE(K341:L370),""),"")</f>
        <v/>
      </c>
      <c r="Q370" s="797">
        <f>IFERROR(AVERAGE(D370:E370),"")</f>
        <v/>
      </c>
      <c r="R370" s="797">
        <f>IFERROR(AVERAGE(F370:H370),"")</f>
        <v/>
      </c>
      <c r="S370" s="797">
        <f>IFERROR(AVERAGE(I370:J370),"")</f>
        <v/>
      </c>
      <c r="T370" s="797">
        <f>IFERROR(AVERAGE(K370:L370),"")</f>
        <v/>
      </c>
      <c r="U370" s="5" t="n">
        <v>36</v>
      </c>
      <c r="V370" s="257" t="n"/>
      <c r="W370" s="797">
        <f>AVERAGE(Q370:T370)</f>
        <v/>
      </c>
      <c r="X370" s="257" t="n"/>
    </row>
    <row r="371" ht="17.45" customHeight="1">
      <c r="A371" s="257">
        <f>IF(ISNUMBER(C371),MONTH(C371),"")</f>
        <v/>
      </c>
      <c r="B371" s="257">
        <f>IF(ISNUMBER(C371),YEAR(C371),"")</f>
        <v/>
      </c>
      <c r="C371" s="791">
        <f>C370+1</f>
        <v/>
      </c>
      <c r="D371" s="792" t="n"/>
      <c r="E371" s="793" t="n">
        <v>0.0227</v>
      </c>
      <c r="F371" s="792" t="n"/>
      <c r="G371" s="794" t="n">
        <v>0.0292</v>
      </c>
      <c r="H371" s="793" t="n"/>
      <c r="I371" s="795" t="n"/>
      <c r="J371" s="836" t="n">
        <v>0.0386</v>
      </c>
      <c r="K371" s="792" t="n"/>
      <c r="L371" s="793" t="n">
        <v>0.0392</v>
      </c>
      <c r="M371" s="796">
        <f>IF(SUM(D371:E371)&gt;0,IFERROR(AVERAGE(D342:E371),""),"")</f>
        <v/>
      </c>
      <c r="N371" s="796">
        <f>IF(SUM(F371:H371)&gt;0,IFERROR(AVERAGE(F342:H371),""),"")</f>
        <v/>
      </c>
      <c r="O371" s="796">
        <f>IF(SUM(I371:J371)&gt;0,IFERROR(AVERAGE(I342:J371),""),"")</f>
        <v/>
      </c>
      <c r="P371" s="796">
        <f>IF(SUM(K371:L371)&gt;0,IFERROR(AVERAGE(K342:L371),""),"")</f>
        <v/>
      </c>
      <c r="Q371" s="797">
        <f>IFERROR(AVERAGE(D371:E371),"")</f>
        <v/>
      </c>
      <c r="R371" s="797">
        <f>IFERROR(AVERAGE(F371:H371),"")</f>
        <v/>
      </c>
      <c r="S371" s="797">
        <f>IFERROR(AVERAGE(I371:J371),"")</f>
        <v/>
      </c>
      <c r="T371" s="797">
        <f>IFERROR(AVERAGE(K371:L371),"")</f>
        <v/>
      </c>
      <c r="U371" s="5" t="n">
        <v>37</v>
      </c>
      <c r="V371" s="257" t="n"/>
      <c r="W371" s="797">
        <f>AVERAGE(Q371:T371)</f>
        <v/>
      </c>
      <c r="X371" s="257" t="n"/>
    </row>
    <row r="372" ht="17.45" customHeight="1">
      <c r="A372" s="257">
        <f>IF(ISNUMBER(C372),MONTH(C372),"")</f>
        <v/>
      </c>
      <c r="B372" s="257">
        <f>IF(ISNUMBER(C372),YEAR(C372),"")</f>
        <v/>
      </c>
      <c r="C372" s="791">
        <f>C371+1</f>
        <v/>
      </c>
      <c r="D372" s="792" t="n">
        <v>0.0197</v>
      </c>
      <c r="E372" s="793" t="n"/>
      <c r="F372" s="792" t="n"/>
      <c r="G372" s="794" t="n"/>
      <c r="H372" s="793" t="n">
        <v>0.0334</v>
      </c>
      <c r="I372" s="795" t="n">
        <v>0.0411</v>
      </c>
      <c r="J372" s="836" t="n"/>
      <c r="K372" s="792" t="n">
        <v>0.0556</v>
      </c>
      <c r="L372" s="793" t="n"/>
      <c r="M372" s="796">
        <f>IF(SUM(D372:E372)&gt;0,IFERROR(AVERAGE(D343:E372),""),"")</f>
        <v/>
      </c>
      <c r="N372" s="796">
        <f>IF(SUM(F372:H372)&gt;0,IFERROR(AVERAGE(F343:H372),""),"")</f>
        <v/>
      </c>
      <c r="O372" s="796">
        <f>IF(SUM(I372:J372)&gt;0,IFERROR(AVERAGE(I343:J372),""),"")</f>
        <v/>
      </c>
      <c r="P372" s="796">
        <f>IF(SUM(K372:L372)&gt;0,IFERROR(AVERAGE(K343:L372),""),"")</f>
        <v/>
      </c>
      <c r="Q372" s="797">
        <f>IFERROR(AVERAGE(D372:E372),"")</f>
        <v/>
      </c>
      <c r="R372" s="797">
        <f>IFERROR(AVERAGE(F372:H372),"")</f>
        <v/>
      </c>
      <c r="S372" s="797">
        <f>IFERROR(AVERAGE(I372:J372),"")</f>
        <v/>
      </c>
      <c r="T372" s="797">
        <f>IFERROR(AVERAGE(K372:L372),"")</f>
        <v/>
      </c>
      <c r="U372" s="5" t="n">
        <v>38</v>
      </c>
      <c r="V372" s="257" t="n"/>
      <c r="W372" s="797">
        <f>AVERAGE(Q372:T372)</f>
        <v/>
      </c>
      <c r="X372" s="257" t="n"/>
    </row>
    <row r="373" ht="17.45" customHeight="1">
      <c r="A373" s="257">
        <f>IF(ISNUMBER(C373),MONTH(C373),"")</f>
        <v/>
      </c>
      <c r="B373" s="257">
        <f>IF(ISNUMBER(C373),YEAR(C373),"")</f>
        <v/>
      </c>
      <c r="C373" s="791">
        <f>C372+1</f>
        <v/>
      </c>
      <c r="D373" s="792" t="n"/>
      <c r="E373" s="793" t="n">
        <v>0.0257</v>
      </c>
      <c r="F373" s="792" t="n"/>
      <c r="G373" s="794" t="n">
        <v>0.0234</v>
      </c>
      <c r="H373" s="793" t="n"/>
      <c r="I373" s="795" t="n"/>
      <c r="J373" s="836" t="n">
        <v>0.0405</v>
      </c>
      <c r="K373" s="792" t="n"/>
      <c r="L373" s="793" t="n">
        <v>0.0548</v>
      </c>
      <c r="M373" s="796">
        <f>IF(SUM(D373:E373)&gt;0,IFERROR(AVERAGE(D344:E373),""),"")</f>
        <v/>
      </c>
      <c r="N373" s="796">
        <f>IF(SUM(F373:H373)&gt;0,IFERROR(AVERAGE(F344:H373),""),"")</f>
        <v/>
      </c>
      <c r="O373" s="796">
        <f>IF(SUM(I373:J373)&gt;0,IFERROR(AVERAGE(I344:J373),""),"")</f>
        <v/>
      </c>
      <c r="P373" s="796">
        <f>IF(SUM(K373:L373)&gt;0,IFERROR(AVERAGE(K344:L373),""),"")</f>
        <v/>
      </c>
      <c r="Q373" s="797">
        <f>IFERROR(AVERAGE(D373:E373),"")</f>
        <v/>
      </c>
      <c r="R373" s="797">
        <f>IFERROR(AVERAGE(F373:H373),"")</f>
        <v/>
      </c>
      <c r="S373" s="797">
        <f>IFERROR(AVERAGE(I373:J373),"")</f>
        <v/>
      </c>
      <c r="T373" s="797">
        <f>IFERROR(AVERAGE(K373:L373),"")</f>
        <v/>
      </c>
      <c r="U373" s="5" t="n">
        <v>39</v>
      </c>
      <c r="V373" s="257" t="n"/>
      <c r="W373" s="797">
        <f>AVERAGE(Q373:T373)</f>
        <v/>
      </c>
      <c r="X373" s="797">
        <f>AVERAGE(Q369:T373)</f>
        <v/>
      </c>
      <c r="Y373" s="266" t="n">
        <v>53</v>
      </c>
    </row>
    <row r="374" ht="17.45" customHeight="1">
      <c r="A374" s="257">
        <f>IF(ISNUMBER(C374),MONTH(C374),"")</f>
        <v/>
      </c>
      <c r="B374" s="257">
        <f>IF(ISNUMBER(C374),YEAR(C374),"")</f>
        <v/>
      </c>
      <c r="C374" s="808">
        <f>C373+1</f>
        <v/>
      </c>
      <c r="D374" s="809" t="n">
        <v>0.0122</v>
      </c>
      <c r="E374" s="810" t="n"/>
      <c r="F374" s="809" t="n">
        <v>0.0111</v>
      </c>
      <c r="G374" s="811" t="n"/>
      <c r="H374" s="810" t="n">
        <v>0.0118</v>
      </c>
      <c r="I374" s="812" t="n">
        <v>0.0156</v>
      </c>
      <c r="J374" s="837" t="n"/>
      <c r="K374" s="809" t="n">
        <v>0.0194</v>
      </c>
      <c r="L374" s="810" t="n"/>
      <c r="M374" s="822">
        <f>IF(SUM(D374:E374)&gt;0,IFERROR(AVERAGE(D345:E374),""),"")</f>
        <v/>
      </c>
      <c r="N374" s="822">
        <f>IF(SUM(F374:H374)&gt;0,IFERROR(AVERAGE(F345:H374),""),"")</f>
        <v/>
      </c>
      <c r="O374" s="822">
        <f>IF(SUM(I374:J374)&gt;0,IFERROR(AVERAGE(I345:J374),""),"")</f>
        <v/>
      </c>
      <c r="P374" s="822">
        <f>IF(SUM(K374:L374)&gt;0,IFERROR(AVERAGE(K345:L374),""),"")</f>
        <v/>
      </c>
      <c r="Q374" s="813">
        <f>IFERROR(AVERAGE(D374:E374),"")</f>
        <v/>
      </c>
      <c r="R374" s="813">
        <f>IFERROR(AVERAGE(F374:H374),"")</f>
        <v/>
      </c>
      <c r="S374" s="813">
        <f>IFERROR(AVERAGE(I374:J374),"")</f>
        <v/>
      </c>
      <c r="T374" s="813">
        <f>IFERROR(AVERAGE(K374:L374),"")</f>
        <v/>
      </c>
      <c r="U374" s="326" t="n">
        <v>40</v>
      </c>
      <c r="V374" s="813">
        <f>AVERAGE(Q374:T374)</f>
        <v/>
      </c>
      <c r="W374" s="445" t="n"/>
      <c r="X374" s="257" t="n"/>
      <c r="Y374" s="266" t="n">
        <v>53</v>
      </c>
    </row>
    <row r="375" ht="17.45" customHeight="1">
      <c r="A375" s="257">
        <f>IF(ISNUMBER(C375),MONTH(C375),"")</f>
        <v/>
      </c>
      <c r="B375" s="257">
        <f>IF(ISNUMBER(C375),YEAR(C375),"")</f>
        <v/>
      </c>
      <c r="C375" s="808">
        <f>C374+1</f>
        <v/>
      </c>
      <c r="D375" s="809" t="n"/>
      <c r="E375" s="810" t="n">
        <v>0.0066</v>
      </c>
      <c r="F375" s="809" t="n"/>
      <c r="G375" s="811" t="n">
        <v>0.0075</v>
      </c>
      <c r="H375" s="810" t="n"/>
      <c r="I375" s="812" t="n"/>
      <c r="J375" s="837" t="n">
        <v>0.00541</v>
      </c>
      <c r="K375" s="809" t="n"/>
      <c r="L375" s="810" t="n">
        <v>0.0116</v>
      </c>
      <c r="M375" s="822">
        <f>IF(SUM(D375:E375)&gt;0,IFERROR(AVERAGE(D346:E375),""),"")</f>
        <v/>
      </c>
      <c r="N375" s="822">
        <f>IF(SUM(F375:H375)&gt;0,IFERROR(AVERAGE(F346:H375),""),"")</f>
        <v/>
      </c>
      <c r="O375" s="822">
        <f>IF(SUM(I375:J375)&gt;0,IFERROR(AVERAGE(I346:J375),""),"")</f>
        <v/>
      </c>
      <c r="P375" s="822">
        <f>IF(SUM(K375:L375)&gt;0,IFERROR(AVERAGE(K346:L375),""),"")</f>
        <v/>
      </c>
      <c r="Q375" s="813">
        <f>IFERROR(AVERAGE(D375:E375),"")</f>
        <v/>
      </c>
      <c r="R375" s="813">
        <f>IFERROR(AVERAGE(F375:H375),"")</f>
        <v/>
      </c>
      <c r="S375" s="813">
        <f>IFERROR(AVERAGE(I375:J375),"")</f>
        <v/>
      </c>
      <c r="T375" s="813">
        <f>IFERROR(AVERAGE(K375:L375),"")</f>
        <v/>
      </c>
      <c r="U375" s="326" t="n">
        <v>41</v>
      </c>
      <c r="V375" s="813">
        <f>AVERAGE(Q375:T375)</f>
        <v/>
      </c>
      <c r="W375" s="445" t="n"/>
      <c r="X375" s="797">
        <f>AVERAGE(Q374:T375)</f>
        <v/>
      </c>
      <c r="Y375" s="266" t="n">
        <v>53</v>
      </c>
    </row>
    <row r="376" ht="17.45" customHeight="1">
      <c r="A376" s="257">
        <f>IF(ISNUMBER(C376),MONTH(C376),"")</f>
        <v/>
      </c>
      <c r="B376" s="257">
        <f>IF(ISNUMBER(C376),YEAR(C376),"")</f>
        <v/>
      </c>
      <c r="C376" s="791">
        <f>C375+1</f>
        <v/>
      </c>
      <c r="D376" s="792" t="n">
        <v>0.0213</v>
      </c>
      <c r="E376" s="793" t="n"/>
      <c r="F376" s="792" t="n">
        <v>0.0118</v>
      </c>
      <c r="G376" s="794" t="n"/>
      <c r="H376" s="793" t="n"/>
      <c r="I376" s="795" t="n">
        <v>0.0303</v>
      </c>
      <c r="J376" s="836" t="n"/>
      <c r="K376" s="792" t="n">
        <v>0.0207</v>
      </c>
      <c r="L376" s="793" t="n"/>
      <c r="M376" s="796">
        <f>IF(SUM(D376:E376)&gt;0,IFERROR(AVERAGE(D347:E376),""),"")</f>
        <v/>
      </c>
      <c r="N376" s="796">
        <f>IF(SUM(F376:H376)&gt;0,IFERROR(AVERAGE(F347:H376),""),"")</f>
        <v/>
      </c>
      <c r="O376" s="796">
        <f>IF(SUM(I376:J376)&gt;0,IFERROR(AVERAGE(I347:J376),""),"")</f>
        <v/>
      </c>
      <c r="P376" s="796">
        <f>IF(SUM(K376:L376)&gt;0,IFERROR(AVERAGE(K347:L376),""),"")</f>
        <v/>
      </c>
      <c r="Q376" s="797">
        <f>IFERROR(AVERAGE(D376:E376),"")</f>
        <v/>
      </c>
      <c r="R376" s="797">
        <f>IFERROR(AVERAGE(F376:H376),"")</f>
        <v/>
      </c>
      <c r="S376" s="797">
        <f>IFERROR(AVERAGE(I376:J376),"")</f>
        <v/>
      </c>
      <c r="T376" s="797">
        <f>IFERROR(AVERAGE(K376:L376),"")</f>
        <v/>
      </c>
      <c r="U376" s="5" t="n">
        <v>42</v>
      </c>
      <c r="V376" s="257" t="n"/>
      <c r="W376" s="797">
        <f>AVERAGE(Q376:T376)</f>
        <v/>
      </c>
      <c r="X376" s="257" t="n"/>
    </row>
    <row r="377" ht="17.45" customHeight="1">
      <c r="A377" s="257">
        <f>IF(ISNUMBER(C377),MONTH(C377),"")</f>
        <v/>
      </c>
      <c r="B377" s="257">
        <f>IF(ISNUMBER(C377),YEAR(C377),"")</f>
        <v/>
      </c>
      <c r="C377" s="791">
        <f>C376+1</f>
        <v/>
      </c>
      <c r="D377" s="792" t="n"/>
      <c r="E377" s="793" t="n">
        <v>0.0308</v>
      </c>
      <c r="F377" s="792" t="n"/>
      <c r="G377" s="794" t="n">
        <v>0.0179</v>
      </c>
      <c r="H377" s="793" t="n"/>
      <c r="I377" s="795" t="n"/>
      <c r="J377" s="836" t="n">
        <v>0.0434</v>
      </c>
      <c r="K377" s="792" t="n"/>
      <c r="L377" s="793" t="n">
        <v>0.0363</v>
      </c>
      <c r="M377" s="796">
        <f>IF(SUM(D377:E377)&gt;0,IFERROR(AVERAGE(D348:E377),""),"")</f>
        <v/>
      </c>
      <c r="N377" s="796">
        <f>IF(SUM(F377:H377)&gt;0,IFERROR(AVERAGE(F348:H377),""),"")</f>
        <v/>
      </c>
      <c r="O377" s="796">
        <f>IF(SUM(I377:J377)&gt;0,IFERROR(AVERAGE(I348:J377),""),"")</f>
        <v/>
      </c>
      <c r="P377" s="796">
        <f>IF(SUM(K377:L377)&gt;0,IFERROR(AVERAGE(K348:L377),""),"")</f>
        <v/>
      </c>
      <c r="Q377" s="797">
        <f>IFERROR(AVERAGE(D377:E377),"")</f>
        <v/>
      </c>
      <c r="R377" s="797">
        <f>IFERROR(AVERAGE(F377:H377),"")</f>
        <v/>
      </c>
      <c r="S377" s="797">
        <f>IFERROR(AVERAGE(I377:J377),"")</f>
        <v/>
      </c>
      <c r="T377" s="797">
        <f>IFERROR(AVERAGE(K377:L377),"")</f>
        <v/>
      </c>
      <c r="U377" s="5" t="n">
        <v>43</v>
      </c>
      <c r="V377" s="257" t="n"/>
      <c r="W377" s="797">
        <f>AVERAGE(Q377:T377)</f>
        <v/>
      </c>
      <c r="X377" s="257" t="n"/>
    </row>
    <row r="378" ht="17.45" customHeight="1">
      <c r="A378" s="257">
        <f>IF(ISNUMBER(C378),MONTH(C378),"")</f>
        <v/>
      </c>
      <c r="B378" s="257">
        <f>IF(ISNUMBER(C378),YEAR(C378),"")</f>
        <v/>
      </c>
      <c r="C378" s="791">
        <f>C377+1</f>
        <v/>
      </c>
      <c r="D378" s="792" t="n">
        <v>0.0186</v>
      </c>
      <c r="E378" s="793" t="n"/>
      <c r="F378" s="792" t="n"/>
      <c r="G378" s="794" t="n"/>
      <c r="H378" s="793" t="n">
        <v>0.0276</v>
      </c>
      <c r="I378" s="795" t="n">
        <v>0.0382</v>
      </c>
      <c r="J378" s="836" t="n"/>
      <c r="K378" s="792" t="n">
        <v>0.0475</v>
      </c>
      <c r="L378" s="793" t="n"/>
      <c r="M378" s="796">
        <f>IF(SUM(D378:E378)&gt;0,IFERROR(AVERAGE(D349:E378),""),"")</f>
        <v/>
      </c>
      <c r="N378" s="796">
        <f>IF(SUM(F378:H378)&gt;0,IFERROR(AVERAGE(F349:H378),""),"")</f>
        <v/>
      </c>
      <c r="O378" s="796">
        <f>IF(SUM(I378:J378)&gt;0,IFERROR(AVERAGE(I349:J378),""),"")</f>
        <v/>
      </c>
      <c r="P378" s="796">
        <f>IF(SUM(K378:L378)&gt;0,IFERROR(AVERAGE(K349:L378),""),"")</f>
        <v/>
      </c>
      <c r="Q378" s="797">
        <f>IFERROR(AVERAGE(D378:E378),"")</f>
        <v/>
      </c>
      <c r="R378" s="797">
        <f>IFERROR(AVERAGE(F378:H378),"")</f>
        <v/>
      </c>
      <c r="S378" s="797">
        <f>IFERROR(AVERAGE(I378:J378),"")</f>
        <v/>
      </c>
      <c r="T378" s="797">
        <f>IFERROR(AVERAGE(K378:L378),"")</f>
        <v/>
      </c>
      <c r="U378" s="5" t="n">
        <v>44</v>
      </c>
      <c r="V378" s="257" t="n"/>
      <c r="W378" s="797">
        <f>AVERAGE(Q378:T378)</f>
        <v/>
      </c>
      <c r="X378" s="257" t="n"/>
    </row>
    <row r="379" ht="17.45" customHeight="1">
      <c r="A379" s="257">
        <f>IF(ISNUMBER(C379),MONTH(C379),"")</f>
        <v/>
      </c>
      <c r="B379" s="257">
        <f>IF(ISNUMBER(C379),YEAR(C379),"")</f>
        <v/>
      </c>
      <c r="C379" s="791">
        <f>C378+1</f>
        <v/>
      </c>
      <c r="D379" s="792" t="n"/>
      <c r="E379" s="793" t="n">
        <v>0.0279</v>
      </c>
      <c r="F379" s="792" t="n"/>
      <c r="G379" s="794" t="n">
        <v>0.0323</v>
      </c>
      <c r="H379" s="793" t="n"/>
      <c r="I379" s="795" t="n"/>
      <c r="J379" s="836" t="n">
        <v>0.0406</v>
      </c>
      <c r="K379" s="792" t="n"/>
      <c r="L379" s="793" t="n">
        <v>0.0247</v>
      </c>
      <c r="M379" s="796">
        <f>IF(SUM(D379:E379)&gt;0,IFERROR(AVERAGE(D350:E379),""),"")</f>
        <v/>
      </c>
      <c r="N379" s="796">
        <f>IF(SUM(F379:H379)&gt;0,IFERROR(AVERAGE(F350:H379),""),"")</f>
        <v/>
      </c>
      <c r="O379" s="796">
        <f>IF(SUM(I379:J379)&gt;0,IFERROR(AVERAGE(I350:J379),""),"")</f>
        <v/>
      </c>
      <c r="P379" s="796">
        <f>IF(SUM(K379:L379)&gt;0,IFERROR(AVERAGE(K350:L379),""),"")</f>
        <v/>
      </c>
      <c r="Q379" s="797">
        <f>IFERROR(AVERAGE(D379:E379),"")</f>
        <v/>
      </c>
      <c r="R379" s="797">
        <f>IFERROR(AVERAGE(F379:H379),"")</f>
        <v/>
      </c>
      <c r="S379" s="797">
        <f>IFERROR(AVERAGE(I379:J379),"")</f>
        <v/>
      </c>
      <c r="T379" s="797">
        <f>IFERROR(AVERAGE(K379:L379),"")</f>
        <v/>
      </c>
      <c r="U379" s="5" t="n">
        <v>45</v>
      </c>
      <c r="V379" s="257" t="n"/>
      <c r="W379" s="797">
        <f>AVERAGE(Q379:T379)</f>
        <v/>
      </c>
      <c r="X379" s="257" t="n"/>
    </row>
    <row r="380" ht="17.45" customHeight="1">
      <c r="A380" s="257">
        <f>IF(ISNUMBER(C380),MONTH(C380),"")</f>
        <v/>
      </c>
      <c r="B380" s="257">
        <f>IF(ISNUMBER(C380),YEAR(C380),"")</f>
        <v/>
      </c>
      <c r="C380" s="802">
        <f>C379+1</f>
        <v/>
      </c>
      <c r="D380" s="803" t="n">
        <v>0.0196</v>
      </c>
      <c r="E380" s="804" t="n"/>
      <c r="F380" s="803" t="n">
        <v>0.0255</v>
      </c>
      <c r="G380" s="805" t="n"/>
      <c r="H380" s="804" t="n">
        <v>0.0296</v>
      </c>
      <c r="I380" s="806" t="n">
        <v>0.0402</v>
      </c>
      <c r="J380" s="838" t="n"/>
      <c r="K380" s="803" t="n">
        <v>0.0241</v>
      </c>
      <c r="L380" s="804" t="n"/>
      <c r="M380" s="796">
        <f>IF(SUM(D380:E380)&gt;0,IFERROR(AVERAGE(D351:E380),""),"")</f>
        <v/>
      </c>
      <c r="N380" s="796">
        <f>IF(SUM(F380:H380)&gt;0,IFERROR(AVERAGE(F351:H380),""),"")</f>
        <v/>
      </c>
      <c r="O380" s="796">
        <f>IF(SUM(I380:J380)&gt;0,IFERROR(AVERAGE(I351:J380),""),"")</f>
        <v/>
      </c>
      <c r="P380" s="796">
        <f>IF(SUM(K380:L380)&gt;0,IFERROR(AVERAGE(K351:L380),""),"")</f>
        <v/>
      </c>
      <c r="Q380" s="797">
        <f>IFERROR(AVERAGE(D380:E380),"")</f>
        <v/>
      </c>
      <c r="R380" s="797">
        <f>IFERROR(AVERAGE(F380:H380),"")</f>
        <v/>
      </c>
      <c r="S380" s="797">
        <f>IFERROR(AVERAGE(I380:J380),"")</f>
        <v/>
      </c>
      <c r="T380" s="797">
        <f>IFERROR(AVERAGE(K380:L380),"")</f>
        <v/>
      </c>
      <c r="U380" s="5" t="n">
        <v>46</v>
      </c>
      <c r="V380" s="257" t="n"/>
      <c r="W380" s="797">
        <f>AVERAGE(Q380:T380)</f>
        <v/>
      </c>
      <c r="X380" s="797">
        <f>AVERAGE(Q376:T380)</f>
        <v/>
      </c>
      <c r="Y380" s="266" t="n">
        <v>54</v>
      </c>
    </row>
    <row r="381" ht="17.45" customHeight="1">
      <c r="A381" s="257">
        <f>IF(ISNUMBER(C381),MONTH(C381),"")</f>
        <v/>
      </c>
      <c r="B381" s="257">
        <f>IF(ISNUMBER(C381),YEAR(C381),"")</f>
        <v/>
      </c>
      <c r="C381" s="808">
        <f>C380+1</f>
        <v/>
      </c>
      <c r="D381" s="809" t="n"/>
      <c r="E381" s="810" t="n">
        <v>0.009599999999999999</v>
      </c>
      <c r="F381" s="809" t="n"/>
      <c r="G381" s="811" t="n">
        <v>0.0092</v>
      </c>
      <c r="H381" s="810" t="n"/>
      <c r="I381" s="812" t="n"/>
      <c r="J381" s="837" t="n">
        <v>0.0064</v>
      </c>
      <c r="K381" s="809" t="n"/>
      <c r="L381" s="810" t="n">
        <v>0.0143</v>
      </c>
      <c r="M381" s="822">
        <f>IF(SUM(D381:E381)&gt;0,IFERROR(AVERAGE(D352:E381),""),"")</f>
        <v/>
      </c>
      <c r="N381" s="822">
        <f>IF(SUM(F381:H381)&gt;0,IFERROR(AVERAGE(F352:H381),""),"")</f>
        <v/>
      </c>
      <c r="O381" s="822">
        <f>IF(SUM(I381:J381)&gt;0,IFERROR(AVERAGE(I352:J381),""),"")</f>
        <v/>
      </c>
      <c r="P381" s="822">
        <f>IF(SUM(K381:L381)&gt;0,IFERROR(AVERAGE(K352:L381),""),"")</f>
        <v/>
      </c>
      <c r="Q381" s="813">
        <f>IFERROR(AVERAGE(D381:E381),"")</f>
        <v/>
      </c>
      <c r="R381" s="813">
        <f>IFERROR(AVERAGE(F381:H381),"")</f>
        <v/>
      </c>
      <c r="S381" s="813">
        <f>IFERROR(AVERAGE(I381:J381),"")</f>
        <v/>
      </c>
      <c r="T381" s="813">
        <f>IFERROR(AVERAGE(K381:L381),"")</f>
        <v/>
      </c>
      <c r="U381" s="326" t="n">
        <v>47</v>
      </c>
      <c r="V381" s="813">
        <f>AVERAGE(Q381:T381)</f>
        <v/>
      </c>
      <c r="W381" s="445" t="n"/>
      <c r="X381" s="257" t="n"/>
      <c r="Y381" s="266" t="n">
        <v>54</v>
      </c>
    </row>
    <row r="382" ht="17.45" customHeight="1">
      <c r="A382" s="257">
        <f>IF(ISNUMBER(C382),MONTH(C382),"")</f>
        <v/>
      </c>
      <c r="B382" s="257">
        <f>IF(ISNUMBER(C382),YEAR(C382),"")</f>
        <v/>
      </c>
      <c r="C382" s="808">
        <f>C381+1</f>
        <v/>
      </c>
      <c r="D382" s="809" t="n">
        <v>0.008399999999999999</v>
      </c>
      <c r="E382" s="810" t="n"/>
      <c r="F382" s="809" t="n">
        <v>0.0059</v>
      </c>
      <c r="G382" s="811" t="n"/>
      <c r="H382" s="810" t="n"/>
      <c r="I382" s="812" t="n">
        <v>0.0061</v>
      </c>
      <c r="J382" s="837" t="n"/>
      <c r="K382" s="809" t="n">
        <v>0.009599999999999999</v>
      </c>
      <c r="L382" s="810" t="n"/>
      <c r="M382" s="822">
        <f>IF(SUM(D382:E382)&gt;0,IFERROR(AVERAGE(D353:E382),""),"")</f>
        <v/>
      </c>
      <c r="N382" s="822">
        <f>IF(SUM(F382:H382)&gt;0,IFERROR(AVERAGE(F353:H382),""),"")</f>
        <v/>
      </c>
      <c r="O382" s="822">
        <f>IF(SUM(I382:J382)&gt;0,IFERROR(AVERAGE(I353:J382),""),"")</f>
        <v/>
      </c>
      <c r="P382" s="822">
        <f>IF(SUM(K382:L382)&gt;0,IFERROR(AVERAGE(K353:L382),""),"")</f>
        <v/>
      </c>
      <c r="Q382" s="813">
        <f>IFERROR(AVERAGE(D382:E382),"")</f>
        <v/>
      </c>
      <c r="R382" s="813">
        <f>IFERROR(AVERAGE(F382:H382),"")</f>
        <v/>
      </c>
      <c r="S382" s="813">
        <f>IFERROR(AVERAGE(I382:J382),"")</f>
        <v/>
      </c>
      <c r="T382" s="813">
        <f>IFERROR(AVERAGE(K382:L382),"")</f>
        <v/>
      </c>
      <c r="U382" s="326" t="n">
        <v>48</v>
      </c>
      <c r="V382" s="813">
        <f>AVERAGE(Q382:T382)</f>
        <v/>
      </c>
      <c r="W382" s="445" t="n"/>
      <c r="X382" s="797">
        <f>AVERAGE(Q381:T382)</f>
        <v/>
      </c>
      <c r="Y382" s="266" t="n">
        <v>54</v>
      </c>
    </row>
    <row r="383" ht="17.45" customHeight="1">
      <c r="A383" s="257">
        <f>IF(ISNUMBER(C383),MONTH(C383),"")</f>
        <v/>
      </c>
      <c r="B383" s="257">
        <f>IF(ISNUMBER(C383),YEAR(C383),"")</f>
        <v/>
      </c>
      <c r="C383" s="791">
        <f>C382+1</f>
        <v/>
      </c>
      <c r="D383" s="792" t="n"/>
      <c r="E383" s="793" t="n">
        <v>0.009599999999999999</v>
      </c>
      <c r="F383" s="792" t="n"/>
      <c r="G383" s="794" t="n">
        <v>0.0115</v>
      </c>
      <c r="H383" s="793" t="n"/>
      <c r="I383" s="795" t="n"/>
      <c r="J383" s="836" t="n">
        <v>0.0193</v>
      </c>
      <c r="K383" s="792" t="n"/>
      <c r="L383" s="793" t="n">
        <v>0.0295</v>
      </c>
      <c r="M383" s="796">
        <f>IF(SUM(D383:E383)&gt;0,IFERROR(AVERAGE(D354:E383),""),"")</f>
        <v/>
      </c>
      <c r="N383" s="796">
        <f>IF(SUM(F383:H383)&gt;0,IFERROR(AVERAGE(F354:H383),""),"")</f>
        <v/>
      </c>
      <c r="O383" s="796">
        <f>IF(SUM(I383:J383)&gt;0,IFERROR(AVERAGE(I354:J383),""),"")</f>
        <v/>
      </c>
      <c r="P383" s="796">
        <f>IF(SUM(K383:L383)&gt;0,IFERROR(AVERAGE(K354:L383),""),"")</f>
        <v/>
      </c>
      <c r="Q383" s="797">
        <f>IFERROR(AVERAGE(D383:E383),"")</f>
        <v/>
      </c>
      <c r="R383" s="797">
        <f>IFERROR(AVERAGE(F383:H383),"")</f>
        <v/>
      </c>
      <c r="S383" s="797">
        <f>IFERROR(AVERAGE(I383:J383),"")</f>
        <v/>
      </c>
      <c r="T383" s="797">
        <f>IFERROR(AVERAGE(K383:L383),"")</f>
        <v/>
      </c>
      <c r="U383" s="5" t="n">
        <v>49</v>
      </c>
      <c r="V383" s="257" t="n"/>
      <c r="W383" s="797">
        <f>AVERAGE(Q383:T383)</f>
        <v/>
      </c>
      <c r="X383" s="257" t="n"/>
    </row>
    <row r="384" ht="17.45" customHeight="1">
      <c r="A384" s="257">
        <f>IF(ISNUMBER(C384),MONTH(C384),"")</f>
        <v/>
      </c>
      <c r="B384" s="257">
        <f>IF(ISNUMBER(C384),YEAR(C384),"")</f>
        <v/>
      </c>
      <c r="C384" s="791">
        <f>C383+1</f>
        <v/>
      </c>
      <c r="D384" s="792" t="n">
        <v>0.0067</v>
      </c>
      <c r="E384" s="793" t="n"/>
      <c r="F384" s="792" t="n"/>
      <c r="G384" s="794" t="n"/>
      <c r="H384" s="793" t="n">
        <v>0.0029</v>
      </c>
      <c r="I384" s="795" t="n">
        <v>0.008399999999999999</v>
      </c>
      <c r="J384" s="836" t="n"/>
      <c r="K384" s="792" t="n">
        <v>0.0141</v>
      </c>
      <c r="L384" s="793" t="n"/>
      <c r="M384" s="796">
        <f>IF(SUM(D384:E384)&gt;0,IFERROR(AVERAGE(D355:E384),""),"")</f>
        <v/>
      </c>
      <c r="N384" s="796">
        <f>IF(SUM(F384:H384)&gt;0,IFERROR(AVERAGE(F355:H384),""),"")</f>
        <v/>
      </c>
      <c r="O384" s="796">
        <f>IF(SUM(I384:J384)&gt;0,IFERROR(AVERAGE(I355:J384),""),"")</f>
        <v/>
      </c>
      <c r="P384" s="796">
        <f>IF(SUM(K384:L384)&gt;0,IFERROR(AVERAGE(K355:L384),""),"")</f>
        <v/>
      </c>
      <c r="Q384" s="797">
        <f>IFERROR(AVERAGE(D384:E384),"")</f>
        <v/>
      </c>
      <c r="R384" s="797">
        <f>IFERROR(AVERAGE(F384:H384),"")</f>
        <v/>
      </c>
      <c r="S384" s="797">
        <f>IFERROR(AVERAGE(I384:J384),"")</f>
        <v/>
      </c>
      <c r="T384" s="797">
        <f>IFERROR(AVERAGE(K384:L384),"")</f>
        <v/>
      </c>
      <c r="U384" s="5" t="n">
        <v>50</v>
      </c>
      <c r="V384" s="257" t="n"/>
      <c r="W384" s="797">
        <f>AVERAGE(Q384:T384)</f>
        <v/>
      </c>
      <c r="X384" s="257" t="n"/>
    </row>
    <row r="385" ht="17.45" customHeight="1">
      <c r="A385" s="257">
        <f>IF(ISNUMBER(C385),MONTH(C385),"")</f>
        <v/>
      </c>
      <c r="B385" s="257">
        <f>IF(ISNUMBER(C385),YEAR(C385),"")</f>
        <v/>
      </c>
      <c r="C385" s="791">
        <f>C384+1</f>
        <v/>
      </c>
      <c r="D385" s="792" t="n"/>
      <c r="E385" s="793" t="n">
        <v>0.0069</v>
      </c>
      <c r="F385" s="792" t="n"/>
      <c r="G385" s="794" t="n">
        <v>0.0015</v>
      </c>
      <c r="H385" s="793" t="n"/>
      <c r="I385" s="795" t="n"/>
      <c r="J385" s="836" t="n">
        <v>0.0019</v>
      </c>
      <c r="K385" s="792" t="n"/>
      <c r="L385" s="793" t="n">
        <v>0.0066</v>
      </c>
      <c r="M385" s="796">
        <f>IF(SUM(D385:E385)&gt;0,IFERROR(AVERAGE(D356:E385),""),"")</f>
        <v/>
      </c>
      <c r="N385" s="796">
        <f>IF(SUM(F385:H385)&gt;0,IFERROR(AVERAGE(F356:H385),""),"")</f>
        <v/>
      </c>
      <c r="O385" s="796">
        <f>IF(SUM(I385:J385)&gt;0,IFERROR(AVERAGE(I356:J385),""),"")</f>
        <v/>
      </c>
      <c r="P385" s="796">
        <f>IF(SUM(K385:L385)&gt;0,IFERROR(AVERAGE(K356:L385),""),"")</f>
        <v/>
      </c>
      <c r="Q385" s="797">
        <f>IFERROR(AVERAGE(D385:E385),"")</f>
        <v/>
      </c>
      <c r="R385" s="797">
        <f>IFERROR(AVERAGE(F385:H385),"")</f>
        <v/>
      </c>
      <c r="S385" s="797">
        <f>IFERROR(AVERAGE(I385:J385),"")</f>
        <v/>
      </c>
      <c r="T385" s="797">
        <f>IFERROR(AVERAGE(K385:L385),"")</f>
        <v/>
      </c>
      <c r="U385" s="5" t="n">
        <v>51</v>
      </c>
      <c r="V385" s="257" t="n"/>
      <c r="W385" s="797">
        <f>AVERAGE(Q385:T385)</f>
        <v/>
      </c>
      <c r="X385" s="257" t="n"/>
    </row>
    <row r="386" ht="17.45" customHeight="1">
      <c r="A386" s="257">
        <f>IF(ISNUMBER(C386),MONTH(C386),"")</f>
        <v/>
      </c>
      <c r="B386" s="257">
        <f>IF(ISNUMBER(C386),YEAR(C386),"")</f>
        <v/>
      </c>
      <c r="C386" s="802">
        <f>C385+1</f>
        <v/>
      </c>
      <c r="D386" s="803" t="n">
        <v>0.0122</v>
      </c>
      <c r="E386" s="804" t="n"/>
      <c r="F386" s="803" t="n">
        <v>0.0031</v>
      </c>
      <c r="G386" s="805" t="n"/>
      <c r="H386" s="804" t="n">
        <v>0.003</v>
      </c>
      <c r="I386" s="803" t="n">
        <v>0.0029</v>
      </c>
      <c r="J386" s="804" t="n"/>
      <c r="K386" s="806" t="n">
        <v>0.0115</v>
      </c>
      <c r="L386" s="804" t="n"/>
      <c r="M386" s="796">
        <f>IF(SUM(D386:E386)&gt;0,IFERROR(AVERAGE(D357:E386),""),"")</f>
        <v/>
      </c>
      <c r="N386" s="796">
        <f>IF(SUM(F386:H386)&gt;0,IFERROR(AVERAGE(F357:H386),""),"")</f>
        <v/>
      </c>
      <c r="O386" s="796">
        <f>IF(SUM(I386:J386)&gt;0,IFERROR(AVERAGE(I357:J386),""),"")</f>
        <v/>
      </c>
      <c r="P386" s="796">
        <f>IF(SUM(K386:L386)&gt;0,IFERROR(AVERAGE(K357:L386),""),"")</f>
        <v/>
      </c>
      <c r="Q386" s="797">
        <f>IFERROR(AVERAGE(D386:E386),"")</f>
        <v/>
      </c>
      <c r="R386" s="797">
        <f>IFERROR(AVERAGE(F386:H386),"")</f>
        <v/>
      </c>
      <c r="S386" s="797">
        <f>IFERROR(AVERAGE(I386:J386),"")</f>
        <v/>
      </c>
      <c r="T386" s="797">
        <f>IFERROR(AVERAGE(K386:L386),"")</f>
        <v/>
      </c>
      <c r="U386" s="5" t="n">
        <v>52</v>
      </c>
      <c r="V386" s="257" t="n"/>
      <c r="W386" s="797">
        <f>AVERAGE(Q386:T386)</f>
        <v/>
      </c>
      <c r="X386" s="257" t="n"/>
    </row>
    <row r="387" ht="17.45" customHeight="1">
      <c r="A387" s="257">
        <f>IF(ISNUMBER(C387),MONTH(C387),"")</f>
        <v/>
      </c>
      <c r="B387" s="257">
        <f>IF(ISNUMBER(C387),YEAR(C387),"")</f>
        <v/>
      </c>
      <c r="C387" s="791">
        <f>C386+1</f>
        <v/>
      </c>
      <c r="D387" s="792" t="n"/>
      <c r="E387" s="793" t="n">
        <v>0.0223</v>
      </c>
      <c r="F387" s="792" t="n"/>
      <c r="G387" s="794" t="n">
        <v>0.0203</v>
      </c>
      <c r="H387" s="793" t="n"/>
      <c r="I387" s="795" t="n"/>
      <c r="J387" s="836" t="n">
        <v>0.0314</v>
      </c>
      <c r="K387" s="792" t="n"/>
      <c r="L387" s="793" t="n">
        <v>0.0272</v>
      </c>
      <c r="M387" s="796">
        <f>IF(SUM(D387:E387)&gt;0,IFERROR(AVERAGE(D358:E387),""),"")</f>
        <v/>
      </c>
      <c r="N387" s="796">
        <f>IF(SUM(F387:H387)&gt;0,IFERROR(AVERAGE(F358:H387),""),"")</f>
        <v/>
      </c>
      <c r="O387" s="796">
        <f>IF(SUM(I387:J387)&gt;0,IFERROR(AVERAGE(I358:J387),""),"")</f>
        <v/>
      </c>
      <c r="P387" s="796">
        <f>IF(SUM(K387:L387)&gt;0,IFERROR(AVERAGE(K358:L387),""),"")</f>
        <v/>
      </c>
      <c r="Q387" s="797">
        <f>IFERROR(AVERAGE(D387:E387),"")</f>
        <v/>
      </c>
      <c r="R387" s="797">
        <f>IFERROR(AVERAGE(F387:H387),"")</f>
        <v/>
      </c>
      <c r="S387" s="797">
        <f>IFERROR(AVERAGE(I387:J387),"")</f>
        <v/>
      </c>
      <c r="T387" s="797">
        <f>IFERROR(AVERAGE(K387:L387),"")</f>
        <v/>
      </c>
      <c r="U387" s="5" t="n">
        <v>53</v>
      </c>
      <c r="V387" s="257" t="n"/>
      <c r="W387" s="797">
        <f>AVERAGE(Q387:T387)</f>
        <v/>
      </c>
      <c r="X387" s="797">
        <f>AVERAGE(Q383:T387)</f>
        <v/>
      </c>
      <c r="Y387" s="266" t="n">
        <v>55</v>
      </c>
    </row>
    <row r="388" ht="17.45" customHeight="1">
      <c r="A388" s="257">
        <f>IF(ISNUMBER(C388),MONTH(C388),"")</f>
        <v/>
      </c>
      <c r="B388" s="257">
        <f>IF(ISNUMBER(C388),YEAR(C388),"")</f>
        <v/>
      </c>
      <c r="C388" s="808">
        <f>C387+1</f>
        <v/>
      </c>
      <c r="D388" s="809" t="n">
        <v>0.0135</v>
      </c>
      <c r="E388" s="810" t="n"/>
      <c r="F388" s="809" t="n">
        <v>0.008399999999999999</v>
      </c>
      <c r="G388" s="811" t="n"/>
      <c r="H388" s="810" t="n"/>
      <c r="I388" s="812" t="n">
        <v>0.0132</v>
      </c>
      <c r="J388" s="837" t="n"/>
      <c r="K388" s="809" t="n">
        <v>0.0469</v>
      </c>
      <c r="L388" s="810" t="n"/>
      <c r="M388" s="822">
        <f>IF(SUM(D388:E388)&gt;0,IFERROR(AVERAGE(D359:E388),""),"")</f>
        <v/>
      </c>
      <c r="N388" s="822">
        <f>IF(SUM(F388:H388)&gt;0,IFERROR(AVERAGE(F359:H388),""),"")</f>
        <v/>
      </c>
      <c r="O388" s="822">
        <f>IF(SUM(I388:J388)&gt;0,IFERROR(AVERAGE(I359:J388),""),"")</f>
        <v/>
      </c>
      <c r="P388" s="822">
        <f>IF(SUM(K388:L388)&gt;0,IFERROR(AVERAGE(K359:L388),""),"")</f>
        <v/>
      </c>
      <c r="Q388" s="813">
        <f>IFERROR(AVERAGE(D388:E388),"")</f>
        <v/>
      </c>
      <c r="R388" s="813">
        <f>IFERROR(AVERAGE(F388:H388),"")</f>
        <v/>
      </c>
      <c r="S388" s="813">
        <f>IFERROR(AVERAGE(I388:J388),"")</f>
        <v/>
      </c>
      <c r="T388" s="813">
        <f>IFERROR(AVERAGE(K388:L388),"")</f>
        <v/>
      </c>
      <c r="U388" s="326" t="n">
        <v>54</v>
      </c>
      <c r="V388" s="813">
        <f>AVERAGE(Q388:T388)</f>
        <v/>
      </c>
      <c r="W388" s="445" t="n"/>
      <c r="X388" s="257" t="n"/>
      <c r="Y388" s="266" t="n">
        <v>55</v>
      </c>
    </row>
    <row r="389" ht="17.45" customHeight="1">
      <c r="A389" s="257">
        <f>IF(ISNUMBER(C389),MONTH(C389),"")</f>
        <v/>
      </c>
      <c r="B389" s="257">
        <f>IF(ISNUMBER(C389),YEAR(C389),"")</f>
        <v/>
      </c>
      <c r="C389" s="808">
        <f>C388+1</f>
        <v/>
      </c>
      <c r="D389" s="809" t="n"/>
      <c r="E389" s="810" t="n">
        <v>0.0158</v>
      </c>
      <c r="F389" s="809" t="n"/>
      <c r="G389" s="811" t="n">
        <v>0.0161</v>
      </c>
      <c r="H389" s="810" t="n"/>
      <c r="I389" s="812" t="n"/>
      <c r="J389" s="837" t="n">
        <v>0.00775</v>
      </c>
      <c r="K389" s="809" t="n"/>
      <c r="L389" s="810" t="n">
        <v>0.0203</v>
      </c>
      <c r="M389" s="822">
        <f>IF(SUM(D389:E389)&gt;0,IFERROR(AVERAGE(D360:E389),""),"")</f>
        <v/>
      </c>
      <c r="N389" s="822">
        <f>IF(SUM(F389:H389)&gt;0,IFERROR(AVERAGE(F360:H389),""),"")</f>
        <v/>
      </c>
      <c r="O389" s="822">
        <f>IF(SUM(I389:J389)&gt;0,IFERROR(AVERAGE(I360:J389),""),"")</f>
        <v/>
      </c>
      <c r="P389" s="822">
        <f>IF(SUM(K389:L389)&gt;0,IFERROR(AVERAGE(K360:L389),""),"")</f>
        <v/>
      </c>
      <c r="Q389" s="813">
        <f>IFERROR(AVERAGE(D389:E389),"")</f>
        <v/>
      </c>
      <c r="R389" s="813">
        <f>IFERROR(AVERAGE(F389:H389),"")</f>
        <v/>
      </c>
      <c r="S389" s="813">
        <f>IFERROR(AVERAGE(I389:J389),"")</f>
        <v/>
      </c>
      <c r="T389" s="813">
        <f>IFERROR(AVERAGE(K389:L389),"")</f>
        <v/>
      </c>
      <c r="U389" s="326" t="n">
        <v>55</v>
      </c>
      <c r="V389" s="813">
        <f>AVERAGE(Q389:T389)</f>
        <v/>
      </c>
      <c r="W389" s="445" t="n"/>
      <c r="X389" s="797">
        <f>AVERAGE(Q388:T389)</f>
        <v/>
      </c>
      <c r="Y389" s="266" t="n">
        <v>55</v>
      </c>
    </row>
    <row r="390" ht="17.45" customHeight="1">
      <c r="A390" s="257">
        <f>IF(ISNUMBER(C390),MONTH(C390),"")</f>
        <v/>
      </c>
      <c r="B390" s="257">
        <f>IF(ISNUMBER(C390),YEAR(C390),"")</f>
        <v/>
      </c>
      <c r="C390" s="791">
        <f>C389+1</f>
        <v/>
      </c>
      <c r="D390" s="792" t="n">
        <v>0.0435</v>
      </c>
      <c r="E390" s="793" t="n"/>
      <c r="F390" s="792" t="n"/>
      <c r="G390" s="794" t="n"/>
      <c r="H390" s="821" t="n">
        <v>0.115</v>
      </c>
      <c r="I390" s="795" t="n">
        <v>0.0629</v>
      </c>
      <c r="J390" s="836" t="n"/>
      <c r="K390" s="792" t="n">
        <v>0.0236</v>
      </c>
      <c r="L390" s="793" t="n"/>
      <c r="M390" s="796">
        <f>IF(SUM(D390:E390)&gt;0,IFERROR(AVERAGE(D361:E390),""),"")</f>
        <v/>
      </c>
      <c r="N390" s="796">
        <f>IF(SUM(F390:H390)&gt;0,IFERROR(AVERAGE(F361:H390),""),"")</f>
        <v/>
      </c>
      <c r="O390" s="796">
        <f>IF(SUM(I390:J390)&gt;0,IFERROR(AVERAGE(I361:J390),""),"")</f>
        <v/>
      </c>
      <c r="P390" s="796">
        <f>IF(SUM(K390:L390)&gt;0,IFERROR(AVERAGE(K361:L390),""),"")</f>
        <v/>
      </c>
      <c r="Q390" s="797">
        <f>IFERROR(AVERAGE(D390:E390),"")</f>
        <v/>
      </c>
      <c r="R390" s="823" t="n"/>
      <c r="S390" s="797">
        <f>IFERROR(AVERAGE(I390:J390),"")</f>
        <v/>
      </c>
      <c r="T390" s="797">
        <f>IFERROR(AVERAGE(K390:L390),"")</f>
        <v/>
      </c>
      <c r="U390" s="5" t="n">
        <v>56</v>
      </c>
      <c r="V390" s="257" t="n"/>
      <c r="W390" s="797">
        <f>AVERAGE(Q390:T390)</f>
        <v/>
      </c>
      <c r="X390" s="327" t="inlineStr">
        <is>
          <t>EVENT</t>
        </is>
      </c>
    </row>
    <row r="391" ht="17.45" customHeight="1">
      <c r="A391" s="257">
        <f>IF(ISNUMBER(C391),MONTH(C391),"")</f>
        <v/>
      </c>
      <c r="B391" s="257">
        <f>IF(ISNUMBER(C391),YEAR(C391),"")</f>
        <v/>
      </c>
      <c r="C391" s="791">
        <f>C390+1</f>
        <v/>
      </c>
      <c r="D391" s="792" t="n"/>
      <c r="E391" s="793" t="n">
        <v>0.0389</v>
      </c>
      <c r="F391" s="792" t="n"/>
      <c r="G391" s="794" t="n">
        <v>0.0455</v>
      </c>
      <c r="H391" s="793" t="n"/>
      <c r="I391" s="795" t="n"/>
      <c r="J391" s="836" t="n">
        <v>0.055</v>
      </c>
      <c r="K391" s="792" t="n"/>
      <c r="L391" s="793" t="n">
        <v>0.0545</v>
      </c>
      <c r="M391" s="796">
        <f>IF(SUM(D391:E391)&gt;0,IFERROR(AVERAGE(D362:E391),""),"")</f>
        <v/>
      </c>
      <c r="N391" s="796">
        <f>IF(SUM(F391:H391)&gt;0,IFERROR(AVERAGE(F362:H391),""),"")</f>
        <v/>
      </c>
      <c r="O391" s="796">
        <f>IF(SUM(I391:J391)&gt;0,IFERROR(AVERAGE(I362:J391),""),"")</f>
        <v/>
      </c>
      <c r="P391" s="796">
        <f>IF(SUM(K391:L391)&gt;0,IFERROR(AVERAGE(K362:L391),""),"")</f>
        <v/>
      </c>
      <c r="Q391" s="797">
        <f>IFERROR(AVERAGE(D391:E391),"")</f>
        <v/>
      </c>
      <c r="R391" s="797">
        <f>IFERROR(AVERAGE(F391:H391),"")</f>
        <v/>
      </c>
      <c r="S391" s="797">
        <f>IFERROR(AVERAGE(I391:J391),"")</f>
        <v/>
      </c>
      <c r="T391" s="797">
        <f>IFERROR(AVERAGE(K391:L391),"")</f>
        <v/>
      </c>
      <c r="U391" s="5" t="n">
        <v>57</v>
      </c>
      <c r="V391" s="257" t="n"/>
      <c r="W391" s="797">
        <f>AVERAGE(Q391:T391)</f>
        <v/>
      </c>
      <c r="X391" s="257" t="n"/>
    </row>
    <row r="392" ht="17.45" customHeight="1">
      <c r="A392" s="257">
        <f>IF(ISNUMBER(C392),MONTH(C392),"")</f>
        <v/>
      </c>
      <c r="B392" s="257">
        <f>IF(ISNUMBER(C392),YEAR(C392),"")</f>
        <v/>
      </c>
      <c r="C392" s="802">
        <f>C391+1</f>
        <v/>
      </c>
      <c r="D392" s="803" t="n">
        <v>0.0233</v>
      </c>
      <c r="E392" s="804" t="n"/>
      <c r="F392" s="803" t="n">
        <v>0.0338</v>
      </c>
      <c r="G392" s="805" t="n"/>
      <c r="H392" s="804" t="n">
        <v>0.0327</v>
      </c>
      <c r="I392" s="803" t="n">
        <v>0.0357</v>
      </c>
      <c r="J392" s="804" t="n"/>
      <c r="K392" s="806" t="n">
        <v>0.0422</v>
      </c>
      <c r="L392" s="804" t="n"/>
      <c r="M392" s="796">
        <f>IF(SUM(D392:E392)&gt;0,IFERROR(AVERAGE(D363:E392),""),"")</f>
        <v/>
      </c>
      <c r="N392" s="796">
        <f>IF(SUM(F392:H392)&gt;0,IFERROR(AVERAGE(F363:H392),""),"")</f>
        <v/>
      </c>
      <c r="O392" s="796">
        <f>IF(SUM(I392:J392)&gt;0,IFERROR(AVERAGE(I363:J392),""),"")</f>
        <v/>
      </c>
      <c r="P392" s="796">
        <f>IF(SUM(K392:L392)&gt;0,IFERROR(AVERAGE(K363:L392),""),"")</f>
        <v/>
      </c>
      <c r="Q392" s="797">
        <f>IFERROR(AVERAGE(D392:E392),"")</f>
        <v/>
      </c>
      <c r="R392" s="797">
        <f>IFERROR(AVERAGE(F392:H392),"")</f>
        <v/>
      </c>
      <c r="S392" s="797">
        <f>IFERROR(AVERAGE(I392:J392),"")</f>
        <v/>
      </c>
      <c r="T392" s="797">
        <f>IFERROR(AVERAGE(K392:L392),"")</f>
        <v/>
      </c>
      <c r="U392" s="5" t="n">
        <v>58</v>
      </c>
      <c r="V392" s="257" t="n"/>
      <c r="W392" s="797">
        <f>AVERAGE(Q392:T392)</f>
        <v/>
      </c>
      <c r="X392" s="257" t="n"/>
    </row>
    <row r="393" ht="17.45" customHeight="1">
      <c r="A393" s="257">
        <f>IF(ISNUMBER(C393),MONTH(C393),"")</f>
        <v/>
      </c>
      <c r="B393" s="257">
        <f>IF(ISNUMBER(C393),YEAR(C393),"")</f>
        <v/>
      </c>
      <c r="C393" s="791">
        <f>C392+1</f>
        <v/>
      </c>
      <c r="D393" s="792" t="n"/>
      <c r="E393" s="793" t="n">
        <v>0.0277</v>
      </c>
      <c r="F393" s="792" t="n"/>
      <c r="G393" s="794" t="n">
        <v>0.04</v>
      </c>
      <c r="H393" s="793" t="n"/>
      <c r="I393" s="795" t="n"/>
      <c r="J393" s="836" t="n">
        <v>0.0488</v>
      </c>
      <c r="K393" s="792" t="n"/>
      <c r="L393" s="793" t="n">
        <v>0.0443</v>
      </c>
      <c r="M393" s="796">
        <f>IF(SUM(D393:E393)&gt;0,IFERROR(AVERAGE(D364:E393),""),"")</f>
        <v/>
      </c>
      <c r="N393" s="796">
        <f>IF(SUM(F393:H393)&gt;0,IFERROR(AVERAGE(F364:H393),""),"")</f>
        <v/>
      </c>
      <c r="O393" s="796">
        <f>IF(SUM(I393:J393)&gt;0,IFERROR(AVERAGE(I364:J393),""),"")</f>
        <v/>
      </c>
      <c r="P393" s="796">
        <f>IF(SUM(K393:L393)&gt;0,IFERROR(AVERAGE(K364:L393),""),"")</f>
        <v/>
      </c>
      <c r="Q393" s="797">
        <f>IFERROR(AVERAGE(D393:E393),"")</f>
        <v/>
      </c>
      <c r="R393" s="797">
        <f>IFERROR(AVERAGE(F393:H393),"")</f>
        <v/>
      </c>
      <c r="S393" s="797">
        <f>IFERROR(AVERAGE(I393:J393),"")</f>
        <v/>
      </c>
      <c r="T393" s="797">
        <f>IFERROR(AVERAGE(K393:L393),"")</f>
        <v/>
      </c>
      <c r="U393" s="5" t="n">
        <v>59</v>
      </c>
      <c r="V393" s="257" t="n"/>
      <c r="W393" s="797">
        <f>AVERAGE(Q393:T393)</f>
        <v/>
      </c>
      <c r="X393" s="257" t="n"/>
    </row>
    <row r="394" ht="17.45" customHeight="1">
      <c r="A394" s="257">
        <f>IF(ISNUMBER(C394),MONTH(C394),"")</f>
        <v/>
      </c>
      <c r="B394" s="257">
        <f>IF(ISNUMBER(C394),YEAR(C394),"")</f>
        <v/>
      </c>
      <c r="C394" s="791">
        <f>C393+1</f>
        <v/>
      </c>
      <c r="D394" s="792" t="n">
        <v>0.022</v>
      </c>
      <c r="E394" s="793" t="n"/>
      <c r="F394" s="792" t="n">
        <v>0.0268</v>
      </c>
      <c r="G394" s="794" t="n"/>
      <c r="H394" s="793" t="n"/>
      <c r="I394" s="795" t="n">
        <v>0.0294</v>
      </c>
      <c r="J394" s="836" t="n"/>
      <c r="K394" s="792" t="n">
        <v>0.04</v>
      </c>
      <c r="L394" s="793" t="n"/>
      <c r="M394" s="796">
        <f>IF(SUM(D394:E394)&gt;0,IFERROR(AVERAGE(D365:E394),""),"")</f>
        <v/>
      </c>
      <c r="N394" s="796">
        <f>IF(SUM(F394:H394)&gt;0,IFERROR(AVERAGE(F365:H394),""),"")</f>
        <v/>
      </c>
      <c r="O394" s="796">
        <f>IF(SUM(I394:J394)&gt;0,IFERROR(AVERAGE(I365:J394),""),"")</f>
        <v/>
      </c>
      <c r="P394" s="796">
        <f>IF(SUM(K394:L394)&gt;0,IFERROR(AVERAGE(K365:L394),""),"")</f>
        <v/>
      </c>
      <c r="Q394" s="797">
        <f>IFERROR(AVERAGE(D394:E394),"")</f>
        <v/>
      </c>
      <c r="R394" s="797">
        <f>IFERROR(AVERAGE(F394:H394),"")</f>
        <v/>
      </c>
      <c r="S394" s="797">
        <f>IFERROR(AVERAGE(I394:J394),"")</f>
        <v/>
      </c>
      <c r="T394" s="797">
        <f>IFERROR(AVERAGE(K394:L394),"")</f>
        <v/>
      </c>
      <c r="U394" s="5" t="n">
        <v>60</v>
      </c>
      <c r="V394" s="257" t="n"/>
      <c r="W394" s="797">
        <f>AVERAGE(Q394:T394)</f>
        <v/>
      </c>
      <c r="X394" s="797">
        <f>AVERAGE(Q390:T394)</f>
        <v/>
      </c>
      <c r="Y394" s="266" t="n">
        <v>56</v>
      </c>
    </row>
    <row r="395" ht="17.45" customHeight="1">
      <c r="A395" s="257">
        <f>IF(ISNUMBER(C395),MONTH(C395),"")</f>
        <v/>
      </c>
      <c r="B395" s="257">
        <f>IF(ISNUMBER(C395),YEAR(C395),"")</f>
        <v/>
      </c>
      <c r="C395" s="808">
        <f>C394+1</f>
        <v/>
      </c>
      <c r="D395" s="809" t="n"/>
      <c r="E395" s="810" t="n">
        <v>0.0151</v>
      </c>
      <c r="F395" s="809" t="n"/>
      <c r="G395" s="811" t="n">
        <v>0.016</v>
      </c>
      <c r="H395" s="810" t="n"/>
      <c r="I395" s="812" t="n"/>
      <c r="J395" s="837" t="n">
        <v>0.027</v>
      </c>
      <c r="K395" s="809" t="n"/>
      <c r="L395" s="810" t="n">
        <v>0.0248</v>
      </c>
      <c r="M395" s="822">
        <f>IF(SUM(D395:E395)&gt;0,IFERROR(AVERAGE(D366:E395),""),"")</f>
        <v/>
      </c>
      <c r="N395" s="822">
        <f>IF(SUM(F395:H395)&gt;0,IFERROR(AVERAGE(F366:H395),""),"")</f>
        <v/>
      </c>
      <c r="O395" s="822">
        <f>IF(SUM(I395:J395)&gt;0,IFERROR(AVERAGE(I366:J395),""),"")</f>
        <v/>
      </c>
      <c r="P395" s="822">
        <f>IF(SUM(K395:L395)&gt;0,IFERROR(AVERAGE(K366:L395),""),"")</f>
        <v/>
      </c>
      <c r="Q395" s="813">
        <f>IFERROR(AVERAGE(D395:E395),"")</f>
        <v/>
      </c>
      <c r="R395" s="813">
        <f>IFERROR(AVERAGE(F395:H395),"")</f>
        <v/>
      </c>
      <c r="S395" s="813">
        <f>IFERROR(AVERAGE(I395:J395),"")</f>
        <v/>
      </c>
      <c r="T395" s="813">
        <f>IFERROR(AVERAGE(K395:L395),"")</f>
        <v/>
      </c>
      <c r="U395" s="326" t="n">
        <v>61</v>
      </c>
      <c r="V395" s="813">
        <f>AVERAGE(Q395:T395)</f>
        <v/>
      </c>
      <c r="W395" s="445" t="n"/>
      <c r="X395" s="257" t="n"/>
      <c r="Y395" s="266" t="n">
        <v>56</v>
      </c>
    </row>
    <row r="396" ht="17.45" customHeight="1">
      <c r="A396" s="257">
        <f>IF(ISNUMBER(C396),MONTH(C396),"")</f>
        <v/>
      </c>
      <c r="B396" s="257">
        <f>IF(ISNUMBER(C396),YEAR(C396),"")</f>
        <v/>
      </c>
      <c r="C396" s="808">
        <f>C395+1</f>
        <v/>
      </c>
      <c r="D396" s="809" t="n">
        <v>0.0134</v>
      </c>
      <c r="E396" s="810" t="n"/>
      <c r="F396" s="809" t="n"/>
      <c r="G396" s="811" t="n"/>
      <c r="H396" s="810" t="n">
        <v>0.0103</v>
      </c>
      <c r="I396" s="812" t="n">
        <v>0.00747</v>
      </c>
      <c r="J396" s="837" t="n"/>
      <c r="K396" s="809" t="n">
        <v>0.0247</v>
      </c>
      <c r="L396" s="810" t="n"/>
      <c r="M396" s="822">
        <f>IF(SUM(D396:E396)&gt;0,IFERROR(AVERAGE(D367:E396),""),"")</f>
        <v/>
      </c>
      <c r="N396" s="822">
        <f>IF(SUM(F396:H396)&gt;0,IFERROR(AVERAGE(F367:H396),""),"")</f>
        <v/>
      </c>
      <c r="O396" s="822">
        <f>IF(SUM(I396:J396)&gt;0,IFERROR(AVERAGE(I367:J396),""),"")</f>
        <v/>
      </c>
      <c r="P396" s="822">
        <f>IF(SUM(K396:L396)&gt;0,IFERROR(AVERAGE(K367:L396),""),"")</f>
        <v/>
      </c>
      <c r="Q396" s="813">
        <f>IFERROR(AVERAGE(D396:E396),"")</f>
        <v/>
      </c>
      <c r="R396" s="813">
        <f>IFERROR(AVERAGE(F396:H396),"")</f>
        <v/>
      </c>
      <c r="S396" s="813">
        <f>IFERROR(AVERAGE(I396:J396),"")</f>
        <v/>
      </c>
      <c r="T396" s="813">
        <f>IFERROR(AVERAGE(K396:L396),"")</f>
        <v/>
      </c>
      <c r="U396" s="326" t="n">
        <v>62</v>
      </c>
      <c r="V396" s="813">
        <f>AVERAGE(Q396:T396)</f>
        <v/>
      </c>
      <c r="W396" s="445" t="n"/>
      <c r="X396" s="797">
        <f>AVERAGE(Q395:T396)</f>
        <v/>
      </c>
      <c r="Y396" s="266" t="n">
        <v>56</v>
      </c>
    </row>
    <row r="397" ht="17.45" customHeight="1">
      <c r="A397" s="257">
        <f>IF(ISNUMBER(C397),MONTH(C397),"")</f>
        <v/>
      </c>
      <c r="B397" s="257">
        <f>IF(ISNUMBER(C397),YEAR(C397),"")</f>
        <v/>
      </c>
      <c r="C397" s="791">
        <f>C396+1</f>
        <v/>
      </c>
      <c r="D397" s="792" t="n"/>
      <c r="E397" s="793" t="n">
        <v>0.0344</v>
      </c>
      <c r="F397" s="792" t="n"/>
      <c r="G397" s="794" t="n">
        <v>0.0374</v>
      </c>
      <c r="H397" s="793" t="n"/>
      <c r="I397" s="795" t="n"/>
      <c r="J397" s="836" t="n">
        <v>0.0388</v>
      </c>
      <c r="K397" s="792" t="n"/>
      <c r="L397" s="793" t="n">
        <v>0.0478</v>
      </c>
      <c r="M397" s="796">
        <f>IF(SUM(D397:E397)&gt;0,IFERROR(AVERAGE(D368:E397),""),"")</f>
        <v/>
      </c>
      <c r="N397" s="796">
        <f>IF(SUM(F397:H397)&gt;0,IFERROR(AVERAGE(F368:H397),""),"")</f>
        <v/>
      </c>
      <c r="O397" s="796">
        <f>IF(SUM(I397:J397)&gt;0,IFERROR(AVERAGE(I368:J397),""),"")</f>
        <v/>
      </c>
      <c r="P397" s="796">
        <f>IF(SUM(K397:L397)&gt;0,IFERROR(AVERAGE(K368:L397),""),"")</f>
        <v/>
      </c>
      <c r="Q397" s="797">
        <f>IFERROR(AVERAGE(D397:E397),"")</f>
        <v/>
      </c>
      <c r="R397" s="797">
        <f>IFERROR(AVERAGE(F397:H397),"")</f>
        <v/>
      </c>
      <c r="S397" s="797">
        <f>IFERROR(AVERAGE(I397:J397),"")</f>
        <v/>
      </c>
      <c r="T397" s="797">
        <f>IFERROR(AVERAGE(K397:L397),"")</f>
        <v/>
      </c>
      <c r="U397" s="5" t="n">
        <v>63</v>
      </c>
      <c r="V397" s="257" t="n"/>
      <c r="W397" s="797">
        <f>AVERAGE(Q397:T397)</f>
        <v/>
      </c>
      <c r="X397" s="257" t="n"/>
    </row>
    <row r="398" ht="17.45" customHeight="1">
      <c r="A398" s="257">
        <f>IF(ISNUMBER(C398),MONTH(C398),"")</f>
        <v/>
      </c>
      <c r="B398" s="257">
        <f>IF(ISNUMBER(C398),YEAR(C398),"")</f>
        <v/>
      </c>
      <c r="C398" s="802">
        <f>C397+1</f>
        <v/>
      </c>
      <c r="D398" s="803" t="n">
        <v>0.0489</v>
      </c>
      <c r="E398" s="804" t="n"/>
      <c r="F398" s="803" t="n">
        <v>0.0475</v>
      </c>
      <c r="G398" s="805" t="n"/>
      <c r="H398" s="804" t="n">
        <v>0.0475</v>
      </c>
      <c r="I398" s="803" t="n">
        <v>0.0476</v>
      </c>
      <c r="J398" s="804" t="n"/>
      <c r="K398" s="806" t="n">
        <v>0.0569</v>
      </c>
      <c r="L398" s="804" t="n"/>
      <c r="M398" s="796">
        <f>IF(SUM(D398:E398)&gt;0,IFERROR(AVERAGE(D369:E398),""),"")</f>
        <v/>
      </c>
      <c r="N398" s="796">
        <f>IF(SUM(F398:H398)&gt;0,IFERROR(AVERAGE(F369:H398),""),"")</f>
        <v/>
      </c>
      <c r="O398" s="796">
        <f>IF(SUM(I398:J398)&gt;0,IFERROR(AVERAGE(I369:J398),""),"")</f>
        <v/>
      </c>
      <c r="P398" s="796">
        <f>IF(SUM(K398:L398)&gt;0,IFERROR(AVERAGE(K369:L398),""),"")</f>
        <v/>
      </c>
      <c r="Q398" s="797">
        <f>IFERROR(AVERAGE(D398:E398),"")</f>
        <v/>
      </c>
      <c r="R398" s="797">
        <f>IFERROR(AVERAGE(F398:H398),"")</f>
        <v/>
      </c>
      <c r="S398" s="797">
        <f>IFERROR(AVERAGE(I398:J398),"")</f>
        <v/>
      </c>
      <c r="T398" s="797">
        <f>IFERROR(AVERAGE(K398:L398),"")</f>
        <v/>
      </c>
      <c r="U398" s="5" t="n">
        <v>64</v>
      </c>
      <c r="V398" s="257" t="n"/>
      <c r="W398" s="797">
        <f>AVERAGE(Q398:T398)</f>
        <v/>
      </c>
      <c r="X398" s="257" t="n"/>
      <c r="Z398" s="329" t="inlineStr">
        <is>
          <t>JANUARY</t>
        </is>
      </c>
      <c r="AA398" s="299" t="n">
        <v>2019</v>
      </c>
      <c r="AB398" s="300" t="n"/>
      <c r="AC398" s="300" t="n"/>
      <c r="AD398" s="300" t="n"/>
    </row>
    <row r="399" ht="17.45" customHeight="1">
      <c r="A399" s="257">
        <f>IF(ISNUMBER(C399),MONTH(C399),"")</f>
        <v/>
      </c>
      <c r="B399" s="257">
        <f>IF(ISNUMBER(C399),YEAR(C399),"")</f>
        <v/>
      </c>
      <c r="C399" s="791">
        <f>C398+1</f>
        <v/>
      </c>
      <c r="D399" s="792" t="n"/>
      <c r="E399" s="793" t="n">
        <v>0.026</v>
      </c>
      <c r="F399" s="792" t="n"/>
      <c r="G399" s="794" t="n">
        <v>0.0445</v>
      </c>
      <c r="H399" s="793" t="n"/>
      <c r="I399" s="795" t="n"/>
      <c r="J399" s="836" t="n">
        <v>0.0406</v>
      </c>
      <c r="K399" s="792" t="n"/>
      <c r="L399" s="793" t="n">
        <v>0.0297</v>
      </c>
      <c r="M399" s="796">
        <f>IF(SUM(D399:E399)&gt;0,IFERROR(AVERAGE(D370:E399),""),"")</f>
        <v/>
      </c>
      <c r="N399" s="796">
        <f>IF(SUM(F399:H399)&gt;0,IFERROR(AVERAGE(F370:H399),""),"")</f>
        <v/>
      </c>
      <c r="O399" s="796">
        <f>IF(SUM(I399:J399)&gt;0,IFERROR(AVERAGE(I370:J399),""),"")</f>
        <v/>
      </c>
      <c r="P399" s="796">
        <f>IF(SUM(K399:L399)&gt;0,IFERROR(AVERAGE(K370:L399),""),"")</f>
        <v/>
      </c>
      <c r="Q399" s="797">
        <f>IFERROR(AVERAGE(D399:E399),"")</f>
        <v/>
      </c>
      <c r="R399" s="797">
        <f>IFERROR(AVERAGE(F399:H399),"")</f>
        <v/>
      </c>
      <c r="S399" s="797">
        <f>IFERROR(AVERAGE(I399:J399),"")</f>
        <v/>
      </c>
      <c r="T399" s="797">
        <f>IFERROR(AVERAGE(K399:L399),"")</f>
        <v/>
      </c>
      <c r="U399" s="5" t="n">
        <v>65</v>
      </c>
      <c r="V399" s="257" t="n"/>
      <c r="W399" s="797">
        <f>AVERAGE(Q399:T399)</f>
        <v/>
      </c>
      <c r="X399" s="257" t="n"/>
      <c r="Z399" s="301" t="inlineStr">
        <is>
          <t>Parameter</t>
        </is>
      </c>
      <c r="AA399" s="301" t="inlineStr">
        <is>
          <t>Station 1</t>
        </is>
      </c>
      <c r="AB399" s="301" t="inlineStr">
        <is>
          <t>Station 2</t>
        </is>
      </c>
      <c r="AC399" s="301" t="inlineStr">
        <is>
          <t>Station 4</t>
        </is>
      </c>
      <c r="AD399" s="301" t="inlineStr">
        <is>
          <t>Station 5</t>
        </is>
      </c>
    </row>
    <row r="400" ht="17.45" customHeight="1">
      <c r="A400" s="257">
        <f>IF(ISNUMBER(C400),MONTH(C400),"")</f>
        <v/>
      </c>
      <c r="B400" s="257">
        <f>IF(ISNUMBER(C400),YEAR(C400),"")</f>
        <v/>
      </c>
      <c r="C400" s="791">
        <f>C399+1</f>
        <v/>
      </c>
      <c r="D400" s="792" t="n">
        <v>0.0095</v>
      </c>
      <c r="E400" s="793" t="n"/>
      <c r="F400" s="792" t="n">
        <v>0.0129</v>
      </c>
      <c r="G400" s="794" t="n"/>
      <c r="H400" s="793" t="n"/>
      <c r="I400" s="795" t="n">
        <v>0.015</v>
      </c>
      <c r="J400" s="836" t="n"/>
      <c r="K400" s="792" t="n">
        <v>0.0187</v>
      </c>
      <c r="L400" s="793" t="n"/>
      <c r="M400" s="796">
        <f>IF(SUM(D400:E400)&gt;0,IFERROR(AVERAGE(D371:E400),""),"")</f>
        <v/>
      </c>
      <c r="N400" s="796">
        <f>IF(SUM(F400:H400)&gt;0,IFERROR(AVERAGE(F371:H400),""),"")</f>
        <v/>
      </c>
      <c r="O400" s="796">
        <f>IF(SUM(I400:J400)&gt;0,IFERROR(AVERAGE(I371:J400),""),"")</f>
        <v/>
      </c>
      <c r="P400" s="796">
        <f>IF(SUM(K400:L400)&gt;0,IFERROR(AVERAGE(K371:L400),""),"")</f>
        <v/>
      </c>
      <c r="Q400" s="797">
        <f>IFERROR(AVERAGE(D400:E400),"")</f>
        <v/>
      </c>
      <c r="R400" s="797">
        <f>IFERROR(AVERAGE(F400:H400),"")</f>
        <v/>
      </c>
      <c r="S400" s="797">
        <f>IFERROR(AVERAGE(I400:J400),"")</f>
        <v/>
      </c>
      <c r="T400" s="797">
        <f>IFERROR(AVERAGE(K400:L400),"")</f>
        <v/>
      </c>
      <c r="U400" s="5" t="n">
        <v>66</v>
      </c>
      <c r="V400" s="257" t="n"/>
      <c r="W400" s="797">
        <f>AVERAGE(Q400:T400)</f>
        <v/>
      </c>
      <c r="X400" s="257" t="n"/>
      <c r="Z400" s="302" t="inlineStr">
        <is>
          <t>Average</t>
        </is>
      </c>
      <c r="AA400" s="839">
        <f>AVERAGE(D370:E400)</f>
        <v/>
      </c>
      <c r="AB400" s="839">
        <f>AVERAGE(F370:H400)</f>
        <v/>
      </c>
      <c r="AC400" s="839">
        <f>AVERAGE(I370:J400)</f>
        <v/>
      </c>
      <c r="AD400" s="839">
        <f>AVERAGE(K370:L400)</f>
        <v/>
      </c>
    </row>
    <row r="401" ht="17.45" customHeight="1">
      <c r="A401" s="257">
        <f>IF(ISNUMBER(C401),MONTH(C401),"")</f>
        <v/>
      </c>
      <c r="B401" s="257">
        <f>IF(ISNUMBER(C401),YEAR(C401),"")</f>
        <v/>
      </c>
      <c r="C401" s="791">
        <f>C400+1</f>
        <v/>
      </c>
      <c r="D401" s="792" t="n"/>
      <c r="E401" s="793" t="n">
        <v>0.0205</v>
      </c>
      <c r="F401" s="792" t="n"/>
      <c r="G401" s="794" t="n">
        <v>0.0146</v>
      </c>
      <c r="H401" s="793" t="n"/>
      <c r="I401" s="795" t="n"/>
      <c r="J401" s="836" t="n">
        <v>0.0176</v>
      </c>
      <c r="K401" s="792" t="n"/>
      <c r="L401" s="793" t="n">
        <v>0.0259</v>
      </c>
      <c r="M401" s="796">
        <f>IF(SUM(D401:E401)&gt;0,IFERROR(AVERAGE(D372:E401),""),"")</f>
        <v/>
      </c>
      <c r="N401" s="796">
        <f>IF(SUM(F401:H401)&gt;0,IFERROR(AVERAGE(F372:H401),""),"")</f>
        <v/>
      </c>
      <c r="O401" s="796">
        <f>IF(SUM(I401:J401)&gt;0,IFERROR(AVERAGE(I372:J401),""),"")</f>
        <v/>
      </c>
      <c r="P401" s="796">
        <f>IF(SUM(K401:L401)&gt;0,IFERROR(AVERAGE(K372:L401),""),"")</f>
        <v/>
      </c>
      <c r="Q401" s="797">
        <f>IFERROR(AVERAGE(D401:E401),"")</f>
        <v/>
      </c>
      <c r="R401" s="797">
        <f>IFERROR(AVERAGE(F401:H401),"")</f>
        <v/>
      </c>
      <c r="S401" s="797">
        <f>IFERROR(AVERAGE(I401:J401),"")</f>
        <v/>
      </c>
      <c r="T401" s="797">
        <f>IFERROR(AVERAGE(K401:L401),"")</f>
        <v/>
      </c>
      <c r="U401" s="5" t="n">
        <v>67</v>
      </c>
      <c r="V401" s="257" t="n"/>
      <c r="W401" s="797">
        <f>AVERAGE(Q401:T401)</f>
        <v/>
      </c>
      <c r="X401" s="797">
        <f>AVERAGE(Q397:T401)</f>
        <v/>
      </c>
      <c r="Y401" s="266" t="n">
        <v>57</v>
      </c>
      <c r="Z401" s="302" t="inlineStr">
        <is>
          <t>Maximum</t>
        </is>
      </c>
      <c r="AA401" s="839">
        <f>MAX(D370:E400)</f>
        <v/>
      </c>
      <c r="AB401" s="839">
        <f>MAX(F370:H400)</f>
        <v/>
      </c>
      <c r="AC401" s="839">
        <f>MAX(I370:J400)</f>
        <v/>
      </c>
      <c r="AD401" s="839">
        <f>MAX(K370:L400)</f>
        <v/>
      </c>
    </row>
    <row r="402" ht="17.45" customHeight="1" thickBot="1">
      <c r="A402" s="257">
        <f>IF(ISNUMBER(C402),MONTH(C402),"")</f>
        <v/>
      </c>
      <c r="B402" s="257">
        <f>IF(ISNUMBER(C402),YEAR(C402),"")</f>
        <v/>
      </c>
      <c r="C402" s="808">
        <f>C401+1</f>
        <v/>
      </c>
      <c r="D402" s="809" t="n">
        <v>0.008</v>
      </c>
      <c r="E402" s="810" t="n"/>
      <c r="F402" s="809" t="n"/>
      <c r="G402" s="811" t="n"/>
      <c r="H402" s="810" t="n">
        <v>0.0043</v>
      </c>
      <c r="I402" s="812" t="n">
        <v>0.0036</v>
      </c>
      <c r="J402" s="837" t="n"/>
      <c r="K402" s="809" t="n">
        <v>0.008399999999999999</v>
      </c>
      <c r="L402" s="810" t="n"/>
      <c r="M402" s="822">
        <f>IF(SUM(D402:E402)&gt;0,IFERROR(AVERAGE(D373:E402),""),"")</f>
        <v/>
      </c>
      <c r="N402" s="822">
        <f>IF(SUM(F402:H402)&gt;0,IFERROR(AVERAGE(F373:H402),""),"")</f>
        <v/>
      </c>
      <c r="O402" s="822">
        <f>IF(SUM(I402:J402)&gt;0,IFERROR(AVERAGE(I373:J402),""),"")</f>
        <v/>
      </c>
      <c r="P402" s="822">
        <f>IF(SUM(K402:L402)&gt;0,IFERROR(AVERAGE(K373:L402),""),"")</f>
        <v/>
      </c>
      <c r="Q402" s="813">
        <f>IFERROR(AVERAGE(D402:E402),"")</f>
        <v/>
      </c>
      <c r="R402" s="813">
        <f>IFERROR(AVERAGE(F402:H402),"")</f>
        <v/>
      </c>
      <c r="S402" s="813">
        <f>IFERROR(AVERAGE(I402:J402),"")</f>
        <v/>
      </c>
      <c r="T402" s="813">
        <f>IFERROR(AVERAGE(K402:L402),"")</f>
        <v/>
      </c>
      <c r="U402" s="326" t="n">
        <v>68</v>
      </c>
      <c r="V402" s="813">
        <f>AVERAGE(Q402:T402)</f>
        <v/>
      </c>
      <c r="W402" s="445" t="n"/>
      <c r="X402" s="257" t="n"/>
      <c r="Y402" s="266" t="n">
        <v>57</v>
      </c>
      <c r="Z402" s="304" t="inlineStr">
        <is>
          <t># DAYS &gt; 0.1</t>
        </is>
      </c>
      <c r="AA402" s="305">
        <f>COUNTIF(D370:E400,"&gt;=0.1")</f>
        <v/>
      </c>
      <c r="AB402" s="305">
        <f>COUNTIF(F370:H400,"&gt;=0.1")</f>
        <v/>
      </c>
      <c r="AC402" s="305">
        <f>COUNTIF(I370:J400,"&gt;=0.1")</f>
        <v/>
      </c>
      <c r="AD402" s="305">
        <f>COUNTIF(K370:L400,"&gt;=0.1")</f>
        <v/>
      </c>
    </row>
    <row r="403" ht="17.45" customHeight="1" thickBot="1">
      <c r="A403" s="257">
        <f>IF(ISNUMBER(C403),MONTH(C403),"")</f>
        <v/>
      </c>
      <c r="B403" s="257">
        <f>IF(ISNUMBER(C403),YEAR(C403),"")</f>
        <v/>
      </c>
      <c r="C403" s="808">
        <f>C402+1</f>
        <v/>
      </c>
      <c r="D403" s="809" t="n"/>
      <c r="E403" s="810" t="n">
        <v>0.0035</v>
      </c>
      <c r="F403" s="809" t="n"/>
      <c r="G403" s="811" t="n">
        <v>0.0029</v>
      </c>
      <c r="H403" s="810" t="n"/>
      <c r="I403" s="812" t="n"/>
      <c r="J403" s="837" t="n">
        <v>0.0022</v>
      </c>
      <c r="K403" s="809" t="n"/>
      <c r="L403" s="810" t="n">
        <v>0.0054</v>
      </c>
      <c r="M403" s="822">
        <f>IF(SUM(D403:E403)&gt;0,IFERROR(AVERAGE(D374:E403),""),"")</f>
        <v/>
      </c>
      <c r="N403" s="822">
        <f>IF(SUM(F403:H403)&gt;0,IFERROR(AVERAGE(F374:H403),""),"")</f>
        <v/>
      </c>
      <c r="O403" s="822">
        <f>IF(SUM(I403:J403)&gt;0,IFERROR(AVERAGE(I374:J403),""),"")</f>
        <v/>
      </c>
      <c r="P403" s="822">
        <f>IF(SUM(K403:L403)&gt;0,IFERROR(AVERAGE(K374:L403),""),"")</f>
        <v/>
      </c>
      <c r="Q403" s="813">
        <f>IFERROR(AVERAGE(D403:E403),"")</f>
        <v/>
      </c>
      <c r="R403" s="813">
        <f>IFERROR(AVERAGE(F403:H403),"")</f>
        <v/>
      </c>
      <c r="S403" s="813">
        <f>IFERROR(AVERAGE(I403:J403),"")</f>
        <v/>
      </c>
      <c r="T403" s="813">
        <f>IFERROR(AVERAGE(K403:L403),"")</f>
        <v/>
      </c>
      <c r="U403" s="326" t="n">
        <v>69</v>
      </c>
      <c r="V403" s="813">
        <f>AVERAGE(Q403:T403)</f>
        <v/>
      </c>
      <c r="W403" s="445" t="n"/>
      <c r="X403" s="797">
        <f>AVERAGE(Q402:T403)</f>
        <v/>
      </c>
      <c r="Y403" s="266" t="n">
        <v>57</v>
      </c>
      <c r="AD403" s="786">
        <f>AVERAGE(AA400:AD400)</f>
        <v/>
      </c>
    </row>
    <row r="404" ht="17.45" customHeight="1">
      <c r="A404" s="257">
        <f>IF(ISNUMBER(C404),MONTH(C404),"")</f>
        <v/>
      </c>
      <c r="B404" s="257">
        <f>IF(ISNUMBER(C404),YEAR(C404),"")</f>
        <v/>
      </c>
      <c r="C404" s="802">
        <f>C403+1</f>
        <v/>
      </c>
      <c r="D404" s="803" t="n">
        <v>0.0102</v>
      </c>
      <c r="E404" s="804" t="n"/>
      <c r="F404" s="803" t="n">
        <v>0.0062</v>
      </c>
      <c r="G404" s="805" t="n"/>
      <c r="H404" s="804" t="n">
        <v>0.0061</v>
      </c>
      <c r="I404" s="803" t="n">
        <v>0.0033</v>
      </c>
      <c r="J404" s="804" t="n"/>
      <c r="K404" s="806" t="n">
        <v>0.0105</v>
      </c>
      <c r="L404" s="804" t="n"/>
      <c r="M404" s="796">
        <f>IF(SUM(D404:E404)&gt;0,IFERROR(AVERAGE(D375:E404),""),"")</f>
        <v/>
      </c>
      <c r="N404" s="796">
        <f>IF(SUM(F404:H404)&gt;0,IFERROR(AVERAGE(F375:H404),""),"")</f>
        <v/>
      </c>
      <c r="O404" s="796">
        <f>IF(SUM(I404:J404)&gt;0,IFERROR(AVERAGE(I375:J404),""),"")</f>
        <v/>
      </c>
      <c r="P404" s="796">
        <f>IF(SUM(K404:L404)&gt;0,IFERROR(AVERAGE(K375:L404),""),"")</f>
        <v/>
      </c>
      <c r="Q404" s="797">
        <f>IFERROR(AVERAGE(D404:E404),"")</f>
        <v/>
      </c>
      <c r="R404" s="797">
        <f>IFERROR(AVERAGE(F404:H404),"")</f>
        <v/>
      </c>
      <c r="S404" s="797">
        <f>IFERROR(AVERAGE(I404:J404),"")</f>
        <v/>
      </c>
      <c r="T404" s="797">
        <f>IFERROR(AVERAGE(K404:L404),"")</f>
        <v/>
      </c>
      <c r="U404" s="5" t="n">
        <v>70</v>
      </c>
      <c r="V404" s="257" t="n"/>
      <c r="W404" s="797">
        <f>AVERAGE(Q404:T404)</f>
        <v/>
      </c>
      <c r="X404" s="257" t="n"/>
    </row>
    <row r="405" ht="17.45" customHeight="1">
      <c r="A405" s="257">
        <f>IF(ISNUMBER(C405),MONTH(C405),"")</f>
        <v/>
      </c>
      <c r="B405" s="257">
        <f>IF(ISNUMBER(C405),YEAR(C405),"")</f>
        <v/>
      </c>
      <c r="C405" s="791">
        <f>C404+1</f>
        <v/>
      </c>
      <c r="D405" s="792" t="n"/>
      <c r="E405" s="821" t="n">
        <v>0.4</v>
      </c>
      <c r="F405" s="792" t="n"/>
      <c r="G405" s="794" t="n">
        <v>0.0359</v>
      </c>
      <c r="H405" s="793" t="n"/>
      <c r="I405" s="795" t="n"/>
      <c r="J405" s="836" t="n">
        <v>0.0103</v>
      </c>
      <c r="K405" s="792" t="n"/>
      <c r="L405" s="793" t="n">
        <v>0.0117</v>
      </c>
      <c r="M405" s="796">
        <f>IF(SUM(D405:E405)&gt;0,IFERROR(AVERAGE(D376:E405),""),"")</f>
        <v/>
      </c>
      <c r="N405" s="796">
        <f>IF(SUM(F405:H405)&gt;0,IFERROR(AVERAGE(F376:H405),""),"")</f>
        <v/>
      </c>
      <c r="O405" s="796">
        <f>IF(SUM(I405:J405)&gt;0,IFERROR(AVERAGE(I376:J405),""),"")</f>
        <v/>
      </c>
      <c r="P405" s="796">
        <f>IF(SUM(K405:L405)&gt;0,IFERROR(AVERAGE(K376:L405),""),"")</f>
        <v/>
      </c>
      <c r="Q405" s="823" t="n"/>
      <c r="R405" s="797">
        <f>IFERROR(AVERAGE(F405:H405),"")</f>
        <v/>
      </c>
      <c r="S405" s="797">
        <f>IFERROR(AVERAGE(I405:J405),"")</f>
        <v/>
      </c>
      <c r="T405" s="797">
        <f>IFERROR(AVERAGE(K405:L405),"")</f>
        <v/>
      </c>
      <c r="U405" s="5" t="n">
        <v>71</v>
      </c>
      <c r="V405" s="257" t="n"/>
      <c r="W405" s="797">
        <f>AVERAGE(Q405:T405)</f>
        <v/>
      </c>
      <c r="X405" s="327" t="inlineStr">
        <is>
          <t>EVENT</t>
        </is>
      </c>
    </row>
    <row r="406" ht="17.45" customHeight="1">
      <c r="A406" s="257">
        <f>IF(ISNUMBER(C406),MONTH(C406),"")</f>
        <v/>
      </c>
      <c r="B406" s="257">
        <f>IF(ISNUMBER(C406),YEAR(C406),"")</f>
        <v/>
      </c>
      <c r="C406" s="791">
        <f>C405+1</f>
        <v/>
      </c>
      <c r="D406" s="792" t="n">
        <v>0.0492</v>
      </c>
      <c r="E406" s="793" t="n"/>
      <c r="F406" s="792" t="n">
        <v>0.0506</v>
      </c>
      <c r="G406" s="794" t="n"/>
      <c r="H406" s="793" t="n"/>
      <c r="I406" s="795" t="n">
        <v>0.0346</v>
      </c>
      <c r="J406" s="836" t="n"/>
      <c r="K406" s="792" t="n">
        <v>0.0199</v>
      </c>
      <c r="L406" s="793" t="n"/>
      <c r="M406" s="796">
        <f>IF(SUM(D406:E406)&gt;0,IFERROR(AVERAGE(D377:E406),""),"")</f>
        <v/>
      </c>
      <c r="N406" s="796">
        <f>IF(SUM(F406:H406)&gt;0,IFERROR(AVERAGE(F377:H406),""),"")</f>
        <v/>
      </c>
      <c r="O406" s="796">
        <f>IF(SUM(I406:J406)&gt;0,IFERROR(AVERAGE(I377:J406),""),"")</f>
        <v/>
      </c>
      <c r="P406" s="796">
        <f>IF(SUM(K406:L406)&gt;0,IFERROR(AVERAGE(K377:L406),""),"")</f>
        <v/>
      </c>
      <c r="Q406" s="797">
        <f>IFERROR(AVERAGE(D406:E406),"")</f>
        <v/>
      </c>
      <c r="R406" s="797">
        <f>IFERROR(AVERAGE(F406:H406),"")</f>
        <v/>
      </c>
      <c r="S406" s="797">
        <f>IFERROR(AVERAGE(I406:J406),"")</f>
        <v/>
      </c>
      <c r="T406" s="797">
        <f>IFERROR(AVERAGE(K406:L406),"")</f>
        <v/>
      </c>
      <c r="U406" s="5" t="n">
        <v>72</v>
      </c>
      <c r="V406" s="257" t="n"/>
      <c r="W406" s="797">
        <f>AVERAGE(Q406:T406)</f>
        <v/>
      </c>
      <c r="X406" s="257" t="n"/>
    </row>
    <row r="407" ht="17.45" customHeight="1">
      <c r="A407" s="257">
        <f>IF(ISNUMBER(C407),MONTH(C407),"")</f>
        <v/>
      </c>
      <c r="B407" s="257">
        <f>IF(ISNUMBER(C407),YEAR(C407),"")</f>
        <v/>
      </c>
      <c r="C407" s="791">
        <f>C406+1</f>
        <v/>
      </c>
      <c r="D407" s="792" t="n"/>
      <c r="E407" s="793" t="n">
        <v>0.0239</v>
      </c>
      <c r="F407" s="792" t="n"/>
      <c r="G407" s="794" t="n">
        <v>0.0241</v>
      </c>
      <c r="H407" s="793" t="n"/>
      <c r="I407" s="795" t="n"/>
      <c r="J407" s="836" t="n">
        <v>0.0346</v>
      </c>
      <c r="K407" s="792" t="n"/>
      <c r="L407" s="793" t="n">
        <v>0.0427</v>
      </c>
      <c r="M407" s="796">
        <f>IF(SUM(D407:E407)&gt;0,IFERROR(AVERAGE(D378:E407),""),"")</f>
        <v/>
      </c>
      <c r="N407" s="796">
        <f>IF(SUM(F407:H407)&gt;0,IFERROR(AVERAGE(F378:H407),""),"")</f>
        <v/>
      </c>
      <c r="O407" s="796">
        <f>IF(SUM(I407:J407)&gt;0,IFERROR(AVERAGE(I378:J407),""),"")</f>
        <v/>
      </c>
      <c r="P407" s="796">
        <f>IF(SUM(K407:L407)&gt;0,IFERROR(AVERAGE(K378:L407),""),"")</f>
        <v/>
      </c>
      <c r="Q407" s="797">
        <f>IFERROR(AVERAGE(D407:E407),"")</f>
        <v/>
      </c>
      <c r="R407" s="797">
        <f>IFERROR(AVERAGE(F407:H407),"")</f>
        <v/>
      </c>
      <c r="S407" s="797">
        <f>IFERROR(AVERAGE(I407:J407),"")</f>
        <v/>
      </c>
      <c r="T407" s="797">
        <f>IFERROR(AVERAGE(K407:L407),"")</f>
        <v/>
      </c>
      <c r="U407" s="5" t="n">
        <v>73</v>
      </c>
      <c r="V407" s="257" t="n"/>
      <c r="W407" s="797">
        <f>AVERAGE(Q407:T407)</f>
        <v/>
      </c>
      <c r="X407" s="257" t="n"/>
    </row>
    <row r="408" ht="17.45" customHeight="1">
      <c r="A408" s="257">
        <f>IF(ISNUMBER(C408),MONTH(C408),"")</f>
        <v/>
      </c>
      <c r="B408" s="257">
        <f>IF(ISNUMBER(C408),YEAR(C408),"")</f>
        <v/>
      </c>
      <c r="C408" s="791">
        <f>C407+1</f>
        <v/>
      </c>
      <c r="D408" s="792" t="n">
        <v>0.0186</v>
      </c>
      <c r="E408" s="793" t="n"/>
      <c r="F408" s="792" t="n"/>
      <c r="G408" s="794" t="n"/>
      <c r="H408" s="793" t="n">
        <v>0.0189</v>
      </c>
      <c r="I408" s="795" t="n">
        <v>0.0433</v>
      </c>
      <c r="J408" s="836" t="n"/>
      <c r="K408" s="792" t="n">
        <v>0.0415</v>
      </c>
      <c r="L408" s="793" t="n"/>
      <c r="M408" s="796">
        <f>IF(SUM(D408:E408)&gt;0,IFERROR(AVERAGE(D379:E408),""),"")</f>
        <v/>
      </c>
      <c r="N408" s="796">
        <f>IF(SUM(F408:H408)&gt;0,IFERROR(AVERAGE(F379:H408),""),"")</f>
        <v/>
      </c>
      <c r="O408" s="796">
        <f>IF(SUM(I408:J408)&gt;0,IFERROR(AVERAGE(I379:J408),""),"")</f>
        <v/>
      </c>
      <c r="P408" s="796">
        <f>IF(SUM(K408:L408)&gt;0,IFERROR(AVERAGE(K379:L408),""),"")</f>
        <v/>
      </c>
      <c r="Q408" s="797">
        <f>IFERROR(AVERAGE(D408:E408),"")</f>
        <v/>
      </c>
      <c r="R408" s="797">
        <f>IFERROR(AVERAGE(F408:H408),"")</f>
        <v/>
      </c>
      <c r="S408" s="797">
        <f>IFERROR(AVERAGE(I408:J408),"")</f>
        <v/>
      </c>
      <c r="T408" s="797">
        <f>IFERROR(AVERAGE(K408:L408),"")</f>
        <v/>
      </c>
      <c r="U408" s="5" t="n">
        <v>74</v>
      </c>
      <c r="V408" s="257" t="n"/>
      <c r="W408" s="797">
        <f>AVERAGE(Q408:T408)</f>
        <v/>
      </c>
      <c r="X408" s="797">
        <f>AVERAGE(Q404:T408)</f>
        <v/>
      </c>
      <c r="Y408" s="266" t="n">
        <v>58</v>
      </c>
    </row>
    <row r="409" ht="17.45" customHeight="1">
      <c r="A409" s="257">
        <f>IF(ISNUMBER(C409),MONTH(C409),"")</f>
        <v/>
      </c>
      <c r="B409" s="257">
        <f>IF(ISNUMBER(C409),YEAR(C409),"")</f>
        <v/>
      </c>
      <c r="C409" s="808">
        <f>C408+1</f>
        <v/>
      </c>
      <c r="D409" s="809" t="n"/>
      <c r="E409" s="810" t="n">
        <v>0.0121</v>
      </c>
      <c r="F409" s="809" t="n"/>
      <c r="G409" s="811" t="n">
        <v>0.0135</v>
      </c>
      <c r="H409" s="810" t="n"/>
      <c r="I409" s="812" t="n"/>
      <c r="J409" s="837" t="n">
        <v>0.0073</v>
      </c>
      <c r="K409" s="809" t="n"/>
      <c r="L409" s="810" t="n">
        <v>0.0144</v>
      </c>
      <c r="M409" s="822">
        <f>IF(SUM(D409:E409)&gt;0,IFERROR(AVERAGE(D380:E409),""),"")</f>
        <v/>
      </c>
      <c r="N409" s="822">
        <f>IF(SUM(F409:H409)&gt;0,IFERROR(AVERAGE(F380:H409),""),"")</f>
        <v/>
      </c>
      <c r="O409" s="822">
        <f>IF(SUM(I409:J409)&gt;0,IFERROR(AVERAGE(I380:J409),""),"")</f>
        <v/>
      </c>
      <c r="P409" s="822">
        <f>IF(SUM(K409:L409)&gt;0,IFERROR(AVERAGE(K380:L409),""),"")</f>
        <v/>
      </c>
      <c r="Q409" s="813">
        <f>IFERROR(AVERAGE(D409:E409),"")</f>
        <v/>
      </c>
      <c r="R409" s="813">
        <f>IFERROR(AVERAGE(F409:H409),"")</f>
        <v/>
      </c>
      <c r="S409" s="813">
        <f>IFERROR(AVERAGE(I409:J409),"")</f>
        <v/>
      </c>
      <c r="T409" s="813">
        <f>IFERROR(AVERAGE(K409:L409),"")</f>
        <v/>
      </c>
      <c r="U409" s="326" t="n">
        <v>75</v>
      </c>
      <c r="V409" s="813">
        <f>AVERAGE(Q409:T409)</f>
        <v/>
      </c>
      <c r="W409" s="445" t="n"/>
      <c r="X409" s="257" t="n"/>
      <c r="Y409" s="266" t="n">
        <v>58</v>
      </c>
    </row>
    <row r="410" ht="17.45" customHeight="1">
      <c r="A410" s="257">
        <f>IF(ISNUMBER(C410),MONTH(C410),"")</f>
        <v/>
      </c>
      <c r="B410" s="257">
        <f>IF(ISNUMBER(C410),YEAR(C410),"")</f>
        <v/>
      </c>
      <c r="C410" s="808">
        <f>C409+1</f>
        <v/>
      </c>
      <c r="D410" s="809" t="n">
        <v>0.0098</v>
      </c>
      <c r="E410" s="810" t="n"/>
      <c r="F410" s="809" t="n">
        <v>0.008500000000000001</v>
      </c>
      <c r="G410" s="811" t="n"/>
      <c r="H410" s="810" t="n">
        <v>0.009299999999999999</v>
      </c>
      <c r="I410" s="809" t="n">
        <v>0.0031</v>
      </c>
      <c r="J410" s="810" t="n"/>
      <c r="K410" s="812" t="n">
        <v>0.0141</v>
      </c>
      <c r="L410" s="810" t="n"/>
      <c r="M410" s="822">
        <f>IF(SUM(D410:E410)&gt;0,IFERROR(AVERAGE(D381:E410),""),"")</f>
        <v/>
      </c>
      <c r="N410" s="822">
        <f>IF(SUM(F410:H410)&gt;0,IFERROR(AVERAGE(F381:H410),""),"")</f>
        <v/>
      </c>
      <c r="O410" s="822">
        <f>IF(SUM(I410:J410)&gt;0,IFERROR(AVERAGE(I381:J410),""),"")</f>
        <v/>
      </c>
      <c r="P410" s="822">
        <f>IF(SUM(K410:L410)&gt;0,IFERROR(AVERAGE(K381:L410),""),"")</f>
        <v/>
      </c>
      <c r="Q410" s="813">
        <f>IFERROR(AVERAGE(D410:E410),"")</f>
        <v/>
      </c>
      <c r="R410" s="813">
        <f>IFERROR(AVERAGE(F410:H410),"")</f>
        <v/>
      </c>
      <c r="S410" s="813">
        <f>IFERROR(AVERAGE(I410:J410),"")</f>
        <v/>
      </c>
      <c r="T410" s="813">
        <f>IFERROR(AVERAGE(K410:L410),"")</f>
        <v/>
      </c>
      <c r="U410" s="326" t="n">
        <v>76</v>
      </c>
      <c r="V410" s="813">
        <f>AVERAGE(Q410:T410)</f>
        <v/>
      </c>
      <c r="W410" s="445" t="n"/>
      <c r="X410" s="797">
        <f>AVERAGE(Q409:T410)</f>
        <v/>
      </c>
      <c r="Y410" s="266" t="n">
        <v>58</v>
      </c>
    </row>
    <row r="411" ht="17.45" customHeight="1">
      <c r="A411" s="257">
        <f>IF(ISNUMBER(C411),MONTH(C411),"")</f>
        <v/>
      </c>
      <c r="B411" s="257">
        <f>IF(ISNUMBER(C411),YEAR(C411),"")</f>
        <v/>
      </c>
      <c r="C411" s="791">
        <f>C410+1</f>
        <v/>
      </c>
      <c r="D411" s="792" t="n"/>
      <c r="E411" s="793" t="n">
        <v>0.0231</v>
      </c>
      <c r="F411" s="792" t="n"/>
      <c r="G411" s="794" t="n">
        <v>0.0198</v>
      </c>
      <c r="H411" s="793" t="n"/>
      <c r="I411" s="795" t="n"/>
      <c r="J411" s="836" t="n">
        <v>0.0251</v>
      </c>
      <c r="K411" s="792" t="n"/>
      <c r="L411" s="793" t="n">
        <v>0.0216</v>
      </c>
      <c r="M411" s="796">
        <f>IF(SUM(D411:E411)&gt;0,IFERROR(AVERAGE(D382:E411),""),"")</f>
        <v/>
      </c>
      <c r="N411" s="796">
        <f>IF(SUM(F411:H411)&gt;0,IFERROR(AVERAGE(F382:H411),""),"")</f>
        <v/>
      </c>
      <c r="O411" s="796">
        <f>IF(SUM(I411:J411)&gt;0,IFERROR(AVERAGE(I382:J411),""),"")</f>
        <v/>
      </c>
      <c r="P411" s="796">
        <f>IF(SUM(K411:L411)&gt;0,IFERROR(AVERAGE(K382:L411),""),"")</f>
        <v/>
      </c>
      <c r="Q411" s="797">
        <f>IFERROR(AVERAGE(D411:E411),"")</f>
        <v/>
      </c>
      <c r="R411" s="797">
        <f>IFERROR(AVERAGE(F411:H411),"")</f>
        <v/>
      </c>
      <c r="S411" s="797">
        <f>IFERROR(AVERAGE(I411:J411),"")</f>
        <v/>
      </c>
      <c r="T411" s="797">
        <f>IFERROR(AVERAGE(K411:L411),"")</f>
        <v/>
      </c>
      <c r="U411" s="5" t="n">
        <v>77</v>
      </c>
      <c r="V411" s="257" t="n"/>
      <c r="W411" s="797">
        <f>AVERAGE(Q411:T411)</f>
        <v/>
      </c>
      <c r="X411" s="257" t="n"/>
    </row>
    <row r="412" ht="17.45" customHeight="1">
      <c r="A412" s="257">
        <f>IF(ISNUMBER(C412),MONTH(C412),"")</f>
        <v/>
      </c>
      <c r="B412" s="257">
        <f>IF(ISNUMBER(C412),YEAR(C412),"")</f>
        <v/>
      </c>
      <c r="C412" s="791">
        <f>C411+1</f>
        <v/>
      </c>
      <c r="D412" s="792" t="n">
        <v>0.0423</v>
      </c>
      <c r="E412" s="793" t="n"/>
      <c r="F412" s="792" t="n">
        <v>0.0327</v>
      </c>
      <c r="G412" s="794" t="n"/>
      <c r="H412" s="793" t="n"/>
      <c r="I412" s="795" t="n">
        <v>0.0252</v>
      </c>
      <c r="J412" s="836" t="n"/>
      <c r="K412" s="792" t="n">
        <v>0.0462</v>
      </c>
      <c r="L412" s="793" t="n"/>
      <c r="M412" s="796">
        <f>IF(SUM(D412:E412)&gt;0,IFERROR(AVERAGE(D383:E412),""),"")</f>
        <v/>
      </c>
      <c r="N412" s="796">
        <f>IF(SUM(F412:H412)&gt;0,IFERROR(AVERAGE(F383:H412),""),"")</f>
        <v/>
      </c>
      <c r="O412" s="796">
        <f>IF(SUM(I412:J412)&gt;0,IFERROR(AVERAGE(I383:J412),""),"")</f>
        <v/>
      </c>
      <c r="P412" s="796">
        <f>IF(SUM(K412:L412)&gt;0,IFERROR(AVERAGE(K383:L412),""),"")</f>
        <v/>
      </c>
      <c r="Q412" s="797">
        <f>IFERROR(AVERAGE(D412:E412),"")</f>
        <v/>
      </c>
      <c r="R412" s="797">
        <f>IFERROR(AVERAGE(F412:H412),"")</f>
        <v/>
      </c>
      <c r="S412" s="797">
        <f>IFERROR(AVERAGE(I412:J412),"")</f>
        <v/>
      </c>
      <c r="T412" s="797">
        <f>IFERROR(AVERAGE(K412:L412),"")</f>
        <v/>
      </c>
      <c r="U412" s="5" t="n">
        <v>78</v>
      </c>
      <c r="V412" s="257" t="n"/>
      <c r="W412" s="797">
        <f>AVERAGE(Q412:T412)</f>
        <v/>
      </c>
      <c r="X412" s="257" t="n"/>
    </row>
    <row r="413" ht="17.45" customHeight="1">
      <c r="A413" s="257">
        <f>IF(ISNUMBER(C413),MONTH(C413),"")</f>
        <v/>
      </c>
      <c r="B413" s="257">
        <f>IF(ISNUMBER(C413),YEAR(C413),"")</f>
        <v/>
      </c>
      <c r="C413" s="791">
        <f>C412+1</f>
        <v/>
      </c>
      <c r="D413" s="792" t="n"/>
      <c r="E413" s="793" t="n">
        <v>0.0189</v>
      </c>
      <c r="F413" s="792" t="n"/>
      <c r="G413" s="794" t="n">
        <v>0.0251</v>
      </c>
      <c r="H413" s="793" t="n"/>
      <c r="I413" s="795" t="n"/>
      <c r="J413" s="836" t="n">
        <v>0.0366</v>
      </c>
      <c r="K413" s="792" t="n"/>
      <c r="L413" s="793" t="n">
        <v>0.0331</v>
      </c>
      <c r="M413" s="796">
        <f>IF(SUM(D413:E413)&gt;0,IFERROR(AVERAGE(D384:E413),""),"")</f>
        <v/>
      </c>
      <c r="N413" s="796">
        <f>IF(SUM(F413:H413)&gt;0,IFERROR(AVERAGE(F384:H413),""),"")</f>
        <v/>
      </c>
      <c r="O413" s="796">
        <f>IF(SUM(I413:J413)&gt;0,IFERROR(AVERAGE(I384:J413),""),"")</f>
        <v/>
      </c>
      <c r="P413" s="796">
        <f>IF(SUM(K413:L413)&gt;0,IFERROR(AVERAGE(K384:L413),""),"")</f>
        <v/>
      </c>
      <c r="Q413" s="797">
        <f>IFERROR(AVERAGE(D413:E413),"")</f>
        <v/>
      </c>
      <c r="R413" s="797">
        <f>IFERROR(AVERAGE(F413:H413),"")</f>
        <v/>
      </c>
      <c r="S413" s="797">
        <f>IFERROR(AVERAGE(I413:J413),"")</f>
        <v/>
      </c>
      <c r="T413" s="797">
        <f>IFERROR(AVERAGE(K413:L413),"")</f>
        <v/>
      </c>
      <c r="U413" s="5" t="n">
        <v>79</v>
      </c>
      <c r="V413" s="257" t="n"/>
      <c r="W413" s="797">
        <f>AVERAGE(Q413:T413)</f>
        <v/>
      </c>
      <c r="X413" s="257" t="n"/>
    </row>
    <row r="414" ht="17.45" customHeight="1">
      <c r="A414" s="257">
        <f>IF(ISNUMBER(C414),MONTH(C414),"")</f>
        <v/>
      </c>
      <c r="B414" s="257">
        <f>IF(ISNUMBER(C414),YEAR(C414),"")</f>
        <v/>
      </c>
      <c r="C414" s="791">
        <f>C413+1</f>
        <v/>
      </c>
      <c r="D414" s="792" t="n">
        <v>0.0091</v>
      </c>
      <c r="E414" s="793" t="n"/>
      <c r="F414" s="792" t="n"/>
      <c r="G414" s="794" t="n"/>
      <c r="H414" s="793" t="n">
        <v>0.006</v>
      </c>
      <c r="I414" s="795" t="n">
        <v>0.0042</v>
      </c>
      <c r="J414" s="836" t="n"/>
      <c r="K414" s="792" t="n">
        <v>0.0184</v>
      </c>
      <c r="L414" s="793" t="n"/>
      <c r="M414" s="796">
        <f>IF(SUM(D414:E414)&gt;0,IFERROR(AVERAGE(D385:E414),""),"")</f>
        <v/>
      </c>
      <c r="N414" s="796">
        <f>IF(SUM(F414:H414)&gt;0,IFERROR(AVERAGE(F385:H414),""),"")</f>
        <v/>
      </c>
      <c r="O414" s="796">
        <f>IF(SUM(I414:J414)&gt;0,IFERROR(AVERAGE(I385:J414),""),"")</f>
        <v/>
      </c>
      <c r="P414" s="796">
        <f>IF(SUM(K414:L414)&gt;0,IFERROR(AVERAGE(K385:L414),""),"")</f>
        <v/>
      </c>
      <c r="Q414" s="797">
        <f>IFERROR(AVERAGE(D414:E414),"")</f>
        <v/>
      </c>
      <c r="R414" s="797">
        <f>IFERROR(AVERAGE(F414:H414),"")</f>
        <v/>
      </c>
      <c r="S414" s="797">
        <f>IFERROR(AVERAGE(I414:J414),"")</f>
        <v/>
      </c>
      <c r="T414" s="797">
        <f>IFERROR(AVERAGE(K414:L414),"")</f>
        <v/>
      </c>
      <c r="U414" s="5" t="n">
        <v>80</v>
      </c>
      <c r="V414" s="257" t="n"/>
      <c r="W414" s="797">
        <f>AVERAGE(Q414:T414)</f>
        <v/>
      </c>
      <c r="X414" s="257" t="n"/>
    </row>
    <row r="415" ht="17.45" customHeight="1">
      <c r="A415" s="257">
        <f>IF(ISNUMBER(C415),MONTH(C415),"")</f>
        <v/>
      </c>
      <c r="B415" s="257">
        <f>IF(ISNUMBER(C415),YEAR(C415),"")</f>
        <v/>
      </c>
      <c r="C415" s="791">
        <f>C414+1</f>
        <v/>
      </c>
      <c r="D415" s="792" t="n"/>
      <c r="E415" s="793" t="n">
        <v>0.0155</v>
      </c>
      <c r="F415" s="792" t="n"/>
      <c r="G415" s="794" t="n">
        <v>0.0119</v>
      </c>
      <c r="H415" s="793" t="n"/>
      <c r="I415" s="795" t="n"/>
      <c r="J415" s="836" t="n">
        <v>0.0115</v>
      </c>
      <c r="K415" s="792" t="n"/>
      <c r="L415" s="793" t="n">
        <v>0.0203</v>
      </c>
      <c r="M415" s="796">
        <f>IF(SUM(D415:E415)&gt;0,IFERROR(AVERAGE(D386:E415),""),"")</f>
        <v/>
      </c>
      <c r="N415" s="796">
        <f>IF(SUM(F415:H415)&gt;0,IFERROR(AVERAGE(F386:H415),""),"")</f>
        <v/>
      </c>
      <c r="O415" s="796">
        <f>IF(SUM(I415:J415)&gt;0,IFERROR(AVERAGE(I386:J415),""),"")</f>
        <v/>
      </c>
      <c r="P415" s="796">
        <f>IF(SUM(K415:L415)&gt;0,IFERROR(AVERAGE(K386:L415),""),"")</f>
        <v/>
      </c>
      <c r="Q415" s="797">
        <f>IFERROR(AVERAGE(D415:E415),"")</f>
        <v/>
      </c>
      <c r="R415" s="797">
        <f>IFERROR(AVERAGE(F415:H415),"")</f>
        <v/>
      </c>
      <c r="S415" s="797">
        <f>IFERROR(AVERAGE(I415:J415),"")</f>
        <v/>
      </c>
      <c r="T415" s="797">
        <f>IFERROR(AVERAGE(K415:L415),"")</f>
        <v/>
      </c>
      <c r="U415" s="5" t="n">
        <v>81</v>
      </c>
      <c r="V415" s="257" t="n"/>
      <c r="W415" s="797">
        <f>AVERAGE(Q415:T415)</f>
        <v/>
      </c>
      <c r="X415" s="797">
        <f>AVERAGE(Q411:T415)</f>
        <v/>
      </c>
      <c r="Y415" s="266" t="n">
        <v>59</v>
      </c>
    </row>
    <row r="416" ht="17.45" customHeight="1">
      <c r="A416" s="257">
        <f>IF(ISNUMBER(C416),MONTH(C416),"")</f>
        <v/>
      </c>
      <c r="B416" s="257">
        <f>IF(ISNUMBER(C416),YEAR(C416),"")</f>
        <v/>
      </c>
      <c r="C416" s="808">
        <f>C415+1</f>
        <v/>
      </c>
      <c r="D416" s="809" t="n">
        <v>0.0236</v>
      </c>
      <c r="E416" s="810" t="n"/>
      <c r="F416" s="809" t="n">
        <v>0.0196</v>
      </c>
      <c r="G416" s="811" t="n"/>
      <c r="H416" s="810" t="n">
        <v>0.0183</v>
      </c>
      <c r="I416" s="809" t="n">
        <v>0.0066</v>
      </c>
      <c r="J416" s="810" t="n"/>
      <c r="K416" s="812" t="n">
        <v>0.0191</v>
      </c>
      <c r="L416" s="810" t="n"/>
      <c r="M416" s="822">
        <f>IF(SUM(D416:E416)&gt;0,IFERROR(AVERAGE(D387:E416),""),"")</f>
        <v/>
      </c>
      <c r="N416" s="822">
        <f>IF(SUM(F416:H416)&gt;0,IFERROR(AVERAGE(F387:H416),""),"")</f>
        <v/>
      </c>
      <c r="O416" s="822">
        <f>IF(SUM(I416:J416)&gt;0,IFERROR(AVERAGE(I387:J416),""),"")</f>
        <v/>
      </c>
      <c r="P416" s="822">
        <f>IF(SUM(K416:L416)&gt;0,IFERROR(AVERAGE(K387:L416),""),"")</f>
        <v/>
      </c>
      <c r="Q416" s="813">
        <f>IFERROR(AVERAGE(D416:E416),"")</f>
        <v/>
      </c>
      <c r="R416" s="813">
        <f>IFERROR(AVERAGE(F416:H416),"")</f>
        <v/>
      </c>
      <c r="S416" s="813">
        <f>IFERROR(AVERAGE(I416:J416),"")</f>
        <v/>
      </c>
      <c r="T416" s="813">
        <f>IFERROR(AVERAGE(K416:L416),"")</f>
        <v/>
      </c>
      <c r="U416" s="326" t="n">
        <v>82</v>
      </c>
      <c r="V416" s="813">
        <f>AVERAGE(Q416:T416)</f>
        <v/>
      </c>
      <c r="W416" s="445" t="n"/>
      <c r="X416" s="257" t="n"/>
      <c r="Y416" s="266" t="n">
        <v>59</v>
      </c>
    </row>
    <row r="417" ht="17.45" customHeight="1">
      <c r="A417" s="257">
        <f>IF(ISNUMBER(C417),MONTH(C417),"")</f>
        <v/>
      </c>
      <c r="B417" s="257">
        <f>IF(ISNUMBER(C417),YEAR(C417),"")</f>
        <v/>
      </c>
      <c r="C417" s="808">
        <f>C416+1</f>
        <v/>
      </c>
      <c r="D417" s="809" t="n"/>
      <c r="E417" s="810" t="n">
        <v>0.0179</v>
      </c>
      <c r="F417" s="809" t="n"/>
      <c r="G417" s="811" t="n">
        <v>0.0263</v>
      </c>
      <c r="H417" s="810" t="n"/>
      <c r="I417" s="812" t="n"/>
      <c r="J417" s="837" t="n">
        <v>0.008200000000000001</v>
      </c>
      <c r="K417" s="809" t="n"/>
      <c r="L417" s="810" t="n">
        <v>0.0361</v>
      </c>
      <c r="M417" s="822">
        <f>IF(SUM(D417:E417)&gt;0,IFERROR(AVERAGE(D388:E417),""),"")</f>
        <v/>
      </c>
      <c r="N417" s="822">
        <f>IF(SUM(F417:H417)&gt;0,IFERROR(AVERAGE(F388:H417),""),"")</f>
        <v/>
      </c>
      <c r="O417" s="822">
        <f>IF(SUM(I417:J417)&gt;0,IFERROR(AVERAGE(I388:J417),""),"")</f>
        <v/>
      </c>
      <c r="P417" s="822">
        <f>IF(SUM(K417:L417)&gt;0,IFERROR(AVERAGE(K388:L417),""),"")</f>
        <v/>
      </c>
      <c r="Q417" s="813">
        <f>IFERROR(AVERAGE(D417:E417),"")</f>
        <v/>
      </c>
      <c r="R417" s="813">
        <f>IFERROR(AVERAGE(F417:H417),"")</f>
        <v/>
      </c>
      <c r="S417" s="813">
        <f>IFERROR(AVERAGE(I417:J417),"")</f>
        <v/>
      </c>
      <c r="T417" s="813">
        <f>IFERROR(AVERAGE(K417:L417),"")</f>
        <v/>
      </c>
      <c r="U417" s="326" t="n">
        <v>83</v>
      </c>
      <c r="V417" s="813">
        <f>AVERAGE(Q417:T417)</f>
        <v/>
      </c>
      <c r="W417" s="445" t="n"/>
      <c r="X417" s="797">
        <f>AVERAGE(Q416:T417)</f>
        <v/>
      </c>
      <c r="Y417" s="266" t="n">
        <v>59</v>
      </c>
    </row>
    <row r="418" ht="17.45" customHeight="1">
      <c r="A418" s="257">
        <f>IF(ISNUMBER(C418),MONTH(C418),"")</f>
        <v/>
      </c>
      <c r="B418" s="257">
        <f>IF(ISNUMBER(C418),YEAR(C418),"")</f>
        <v/>
      </c>
      <c r="C418" s="791">
        <f>C417+1</f>
        <v/>
      </c>
      <c r="D418" s="792" t="n">
        <v>0.0223</v>
      </c>
      <c r="E418" s="793" t="n"/>
      <c r="F418" s="792" t="n">
        <v>0.0431</v>
      </c>
      <c r="G418" s="794" t="n"/>
      <c r="H418" s="793" t="n"/>
      <c r="I418" s="795" t="n">
        <v>0.0354</v>
      </c>
      <c r="J418" s="836" t="n"/>
      <c r="K418" s="792" t="n">
        <v>0.0246</v>
      </c>
      <c r="L418" s="793" t="n"/>
      <c r="M418" s="796">
        <f>IF(SUM(D418:E418)&gt;0,IFERROR(AVERAGE(D389:E418),""),"")</f>
        <v/>
      </c>
      <c r="N418" s="796">
        <f>IF(SUM(F418:H418)&gt;0,IFERROR(AVERAGE(F389:H418),""),"")</f>
        <v/>
      </c>
      <c r="O418" s="796">
        <f>IF(SUM(I418:J418)&gt;0,IFERROR(AVERAGE(I389:J418),""),"")</f>
        <v/>
      </c>
      <c r="P418" s="796">
        <f>IF(SUM(K418:L418)&gt;0,IFERROR(AVERAGE(K389:L418),""),"")</f>
        <v/>
      </c>
      <c r="Q418" s="797">
        <f>IFERROR(AVERAGE(D418:E418),"")</f>
        <v/>
      </c>
      <c r="R418" s="797">
        <f>IFERROR(AVERAGE(F418:H418),"")</f>
        <v/>
      </c>
      <c r="S418" s="797">
        <f>IFERROR(AVERAGE(I418:J418),"")</f>
        <v/>
      </c>
      <c r="T418" s="797">
        <f>IFERROR(AVERAGE(K418:L418),"")</f>
        <v/>
      </c>
      <c r="U418" s="5" t="n">
        <v>84</v>
      </c>
      <c r="V418" s="257" t="n"/>
      <c r="W418" s="797">
        <f>AVERAGE(Q418:T418)</f>
        <v/>
      </c>
      <c r="X418" s="257" t="n"/>
    </row>
    <row r="419" ht="17.45" customHeight="1">
      <c r="A419" s="257">
        <f>IF(ISNUMBER(C419),MONTH(C419),"")</f>
        <v/>
      </c>
      <c r="B419" s="257">
        <f>IF(ISNUMBER(C419),YEAR(C419),"")</f>
        <v/>
      </c>
      <c r="C419" s="791">
        <f>C418+1</f>
        <v/>
      </c>
      <c r="D419" s="792" t="n"/>
      <c r="E419" s="793" t="n">
        <v>0.034</v>
      </c>
      <c r="F419" s="792" t="n"/>
      <c r="G419" s="794" t="n">
        <v>0.0292</v>
      </c>
      <c r="H419" s="793" t="n"/>
      <c r="I419" s="795" t="n"/>
      <c r="J419" s="836" t="n">
        <v>0.0458</v>
      </c>
      <c r="K419" s="792" t="n"/>
      <c r="L419" s="793" t="n">
        <v>0.0368</v>
      </c>
      <c r="M419" s="796">
        <f>IF(SUM(D419:E419)&gt;0,IFERROR(AVERAGE(D390:E419),""),"")</f>
        <v/>
      </c>
      <c r="N419" s="796">
        <f>IF(SUM(F419:H419)&gt;0,IFERROR(AVERAGE(F390:H419),""),"")</f>
        <v/>
      </c>
      <c r="O419" s="796">
        <f>IF(SUM(I419:J419)&gt;0,IFERROR(AVERAGE(I390:J419),""),"")</f>
        <v/>
      </c>
      <c r="P419" s="796">
        <f>IF(SUM(K419:L419)&gt;0,IFERROR(AVERAGE(K390:L419),""),"")</f>
        <v/>
      </c>
      <c r="Q419" s="797">
        <f>IFERROR(AVERAGE(D419:E419),"")</f>
        <v/>
      </c>
      <c r="R419" s="797">
        <f>IFERROR(AVERAGE(F419:H419),"")</f>
        <v/>
      </c>
      <c r="S419" s="797">
        <f>IFERROR(AVERAGE(I419:J419),"")</f>
        <v/>
      </c>
      <c r="T419" s="797">
        <f>IFERROR(AVERAGE(K419:L419),"")</f>
        <v/>
      </c>
      <c r="U419" s="5" t="n">
        <v>85</v>
      </c>
      <c r="V419" s="257" t="n"/>
      <c r="W419" s="797">
        <f>AVERAGE(Q419:T419)</f>
        <v/>
      </c>
      <c r="X419" s="257" t="n"/>
    </row>
    <row r="420" ht="17.45" customHeight="1">
      <c r="A420" s="257">
        <f>IF(ISNUMBER(C420),MONTH(C420),"")</f>
        <v/>
      </c>
      <c r="B420" s="257">
        <f>IF(ISNUMBER(C420),YEAR(C420),"")</f>
        <v/>
      </c>
      <c r="C420" s="791">
        <f>C419+1</f>
        <v/>
      </c>
      <c r="D420" s="792" t="n">
        <v>0.0137</v>
      </c>
      <c r="E420" s="793" t="n"/>
      <c r="F420" s="792" t="n"/>
      <c r="G420" s="794" t="n"/>
      <c r="H420" s="793" t="n">
        <v>0.0324</v>
      </c>
      <c r="I420" s="795" t="n">
        <v>0.0262</v>
      </c>
      <c r="J420" s="836" t="n"/>
      <c r="K420" s="792" t="n">
        <v>0.0282</v>
      </c>
      <c r="L420" s="793" t="n"/>
      <c r="M420" s="796">
        <f>IF(SUM(D420:E420)&gt;0,IFERROR(AVERAGE(D391:E420),""),"")</f>
        <v/>
      </c>
      <c r="N420" s="796">
        <f>IF(SUM(F420:H420)&gt;0,IFERROR(AVERAGE(F391:H420),""),"")</f>
        <v/>
      </c>
      <c r="O420" s="796">
        <f>IF(SUM(I420:J420)&gt;0,IFERROR(AVERAGE(I391:J420),""),"")</f>
        <v/>
      </c>
      <c r="P420" s="796">
        <f>IF(SUM(K420:L420)&gt;0,IFERROR(AVERAGE(K391:L420),""),"")</f>
        <v/>
      </c>
      <c r="Q420" s="797">
        <f>IFERROR(AVERAGE(D420:E420),"")</f>
        <v/>
      </c>
      <c r="R420" s="797">
        <f>IFERROR(AVERAGE(F420:H420),"")</f>
        <v/>
      </c>
      <c r="S420" s="797">
        <f>IFERROR(AVERAGE(I420:J420),"")</f>
        <v/>
      </c>
      <c r="T420" s="797">
        <f>IFERROR(AVERAGE(K420:L420),"")</f>
        <v/>
      </c>
      <c r="U420" s="5" t="n">
        <v>86</v>
      </c>
      <c r="V420" s="257" t="n"/>
      <c r="W420" s="797">
        <f>AVERAGE(Q420:T420)</f>
        <v/>
      </c>
      <c r="X420" s="257" t="n"/>
    </row>
    <row r="421" ht="17.45" customHeight="1">
      <c r="A421" s="257">
        <f>IF(ISNUMBER(C421),MONTH(C421),"")</f>
        <v/>
      </c>
      <c r="B421" s="257">
        <f>IF(ISNUMBER(C421),YEAR(C421),"")</f>
        <v/>
      </c>
      <c r="C421" s="791">
        <f>C420+1</f>
        <v/>
      </c>
      <c r="D421" s="792" t="n"/>
      <c r="E421" s="793" t="n">
        <v>0.0211</v>
      </c>
      <c r="F421" s="792" t="n"/>
      <c r="G421" s="794" t="n">
        <v>0.0322</v>
      </c>
      <c r="H421" s="793" t="n"/>
      <c r="I421" s="795" t="n"/>
      <c r="J421" s="836" t="n">
        <v>0.0389</v>
      </c>
      <c r="K421" s="792" t="n"/>
      <c r="L421" s="793" t="n">
        <v>0.0216</v>
      </c>
      <c r="M421" s="796">
        <f>IF(SUM(D421:E421)&gt;0,IFERROR(AVERAGE(D392:E421),""),"")</f>
        <v/>
      </c>
      <c r="N421" s="796">
        <f>IF(SUM(F421:H421)&gt;0,IFERROR(AVERAGE(F392:H421),""),"")</f>
        <v/>
      </c>
      <c r="O421" s="796">
        <f>IF(SUM(I421:J421)&gt;0,IFERROR(AVERAGE(I392:J421),""),"")</f>
        <v/>
      </c>
      <c r="P421" s="796">
        <f>IF(SUM(K421:L421)&gt;0,IFERROR(AVERAGE(K392:L421),""),"")</f>
        <v/>
      </c>
      <c r="Q421" s="797">
        <f>IFERROR(AVERAGE(D421:E421),"")</f>
        <v/>
      </c>
      <c r="R421" s="797">
        <f>IFERROR(AVERAGE(F421:H421),"")</f>
        <v/>
      </c>
      <c r="S421" s="797">
        <f>IFERROR(AVERAGE(I421:J421),"")</f>
        <v/>
      </c>
      <c r="T421" s="797">
        <f>IFERROR(AVERAGE(K421:L421),"")</f>
        <v/>
      </c>
      <c r="U421" s="5" t="n">
        <v>87</v>
      </c>
      <c r="V421" s="257" t="n"/>
      <c r="W421" s="797">
        <f>AVERAGE(Q421:T421)</f>
        <v/>
      </c>
      <c r="X421" s="257" t="n"/>
    </row>
    <row r="422" ht="17.45" customHeight="1">
      <c r="A422" s="257">
        <f>IF(ISNUMBER(C422),MONTH(C422),"")</f>
        <v/>
      </c>
      <c r="B422" s="257">
        <f>IF(ISNUMBER(C422),YEAR(C422),"")</f>
        <v/>
      </c>
      <c r="C422" s="802">
        <f>C421+1</f>
        <v/>
      </c>
      <c r="D422" s="803" t="n">
        <v>0.029</v>
      </c>
      <c r="E422" s="804" t="n"/>
      <c r="F422" s="803" t="n">
        <v>0.052</v>
      </c>
      <c r="G422" s="805" t="n"/>
      <c r="H422" s="804" t="n">
        <v>0.058</v>
      </c>
      <c r="I422" s="803" t="n">
        <v>0.023</v>
      </c>
      <c r="J422" s="804" t="n"/>
      <c r="K422" s="806" t="n">
        <v>0.033</v>
      </c>
      <c r="L422" s="804" t="n"/>
      <c r="M422" s="796">
        <f>IF(SUM(D422:E422)&gt;0,IFERROR(AVERAGE(D393:E422),""),"")</f>
        <v/>
      </c>
      <c r="N422" s="796">
        <f>IF(SUM(F422:H422)&gt;0,IFERROR(AVERAGE(F393:H422),""),"")</f>
        <v/>
      </c>
      <c r="O422" s="796">
        <f>IF(SUM(I422:J422)&gt;0,IFERROR(AVERAGE(I393:J422),""),"")</f>
        <v/>
      </c>
      <c r="P422" s="796">
        <f>IF(SUM(K422:L422)&gt;0,IFERROR(AVERAGE(K393:L422),""),"")</f>
        <v/>
      </c>
      <c r="Q422" s="797">
        <f>IFERROR(AVERAGE(D422:E422),"")</f>
        <v/>
      </c>
      <c r="R422" s="797">
        <f>IFERROR(AVERAGE(F422:H422),"")</f>
        <v/>
      </c>
      <c r="S422" s="797">
        <f>IFERROR(AVERAGE(I422:J422),"")</f>
        <v/>
      </c>
      <c r="T422" s="797">
        <f>IFERROR(AVERAGE(K422:L422),"")</f>
        <v/>
      </c>
      <c r="U422" s="5" t="n">
        <v>88</v>
      </c>
      <c r="V422" s="257" t="n"/>
      <c r="W422" s="797">
        <f>AVERAGE(Q422:T422)</f>
        <v/>
      </c>
      <c r="X422" s="797">
        <f>AVERAGE(Q418:T422)</f>
        <v/>
      </c>
      <c r="Y422" s="266" t="n">
        <v>60</v>
      </c>
    </row>
    <row r="423" ht="17.45" customHeight="1">
      <c r="A423" s="257">
        <f>IF(ISNUMBER(C423),MONTH(C423),"")</f>
        <v/>
      </c>
      <c r="B423" s="257">
        <f>IF(ISNUMBER(C423),YEAR(C423),"")</f>
        <v/>
      </c>
      <c r="C423" s="808">
        <f>C422+1</f>
        <v/>
      </c>
      <c r="D423" s="809" t="n"/>
      <c r="E423" s="810" t="n">
        <v>0.0126</v>
      </c>
      <c r="F423" s="809" t="n"/>
      <c r="G423" s="811" t="n">
        <v>0.00997</v>
      </c>
      <c r="H423" s="810" t="n"/>
      <c r="I423" s="812" t="n"/>
      <c r="J423" s="837" t="n">
        <v>0.0071</v>
      </c>
      <c r="K423" s="809" t="n"/>
      <c r="L423" s="810" t="n">
        <v>0.0163</v>
      </c>
      <c r="M423" s="822">
        <f>IF(SUM(D423:E423)&gt;0,IFERROR(AVERAGE(D394:E423),""),"")</f>
        <v/>
      </c>
      <c r="N423" s="822">
        <f>IF(SUM(F423:H423)&gt;0,IFERROR(AVERAGE(F394:H423),""),"")</f>
        <v/>
      </c>
      <c r="O423" s="822">
        <f>IF(SUM(I423:J423)&gt;0,IFERROR(AVERAGE(I394:J423),""),"")</f>
        <v/>
      </c>
      <c r="P423" s="822">
        <f>IF(SUM(K423:L423)&gt;0,IFERROR(AVERAGE(K394:L423),""),"")</f>
        <v/>
      </c>
      <c r="Q423" s="813">
        <f>IFERROR(AVERAGE(D423:E423),"")</f>
        <v/>
      </c>
      <c r="R423" s="813">
        <f>IFERROR(AVERAGE(F423:H423),"")</f>
        <v/>
      </c>
      <c r="S423" s="813">
        <f>IFERROR(AVERAGE(I423:J423),"")</f>
        <v/>
      </c>
      <c r="T423" s="813">
        <f>IFERROR(AVERAGE(K423:L423),"")</f>
        <v/>
      </c>
      <c r="U423" s="326" t="n">
        <v>89</v>
      </c>
      <c r="V423" s="813">
        <f>AVERAGE(Q423:T423)</f>
        <v/>
      </c>
      <c r="W423" s="445" t="n"/>
      <c r="X423" s="257" t="n"/>
      <c r="Y423" s="266" t="n">
        <v>60</v>
      </c>
    </row>
    <row r="424" ht="17.45" customHeight="1">
      <c r="A424" s="257">
        <f>IF(ISNUMBER(C424),MONTH(C424),"")</f>
        <v/>
      </c>
      <c r="B424" s="257">
        <f>IF(ISNUMBER(C424),YEAR(C424),"")</f>
        <v/>
      </c>
      <c r="C424" s="808">
        <f>C423+1</f>
        <v/>
      </c>
      <c r="D424" s="809" t="n">
        <v>0.0076</v>
      </c>
      <c r="E424" s="810" t="n"/>
      <c r="F424" s="809" t="n">
        <v>0.0103</v>
      </c>
      <c r="G424" s="811" t="n"/>
      <c r="H424" s="810" t="n"/>
      <c r="I424" s="812" t="n">
        <v>0.0072</v>
      </c>
      <c r="J424" s="837" t="n"/>
      <c r="K424" s="809" t="n">
        <v>0.0141</v>
      </c>
      <c r="L424" s="810" t="n"/>
      <c r="M424" s="822">
        <f>IF(SUM(D424:E424)&gt;0,IFERROR(AVERAGE(D395:E424),""),"")</f>
        <v/>
      </c>
      <c r="N424" s="822">
        <f>IF(SUM(F424:H424)&gt;0,IFERROR(AVERAGE(F395:H424),""),"")</f>
        <v/>
      </c>
      <c r="O424" s="822">
        <f>IF(SUM(I424:J424)&gt;0,IFERROR(AVERAGE(I395:J424),""),"")</f>
        <v/>
      </c>
      <c r="P424" s="822">
        <f>IF(SUM(K424:L424)&gt;0,IFERROR(AVERAGE(K395:L424),""),"")</f>
        <v/>
      </c>
      <c r="Q424" s="813">
        <f>IFERROR(AVERAGE(D424:E424),"")</f>
        <v/>
      </c>
      <c r="R424" s="813">
        <f>IFERROR(AVERAGE(F424:H424),"")</f>
        <v/>
      </c>
      <c r="S424" s="813">
        <f>IFERROR(AVERAGE(I424:J424),"")</f>
        <v/>
      </c>
      <c r="T424" s="813">
        <f>IFERROR(AVERAGE(K424:L424),"")</f>
        <v/>
      </c>
      <c r="U424" s="326" t="n">
        <v>90</v>
      </c>
      <c r="V424" s="813">
        <f>AVERAGE(Q424:T424)</f>
        <v/>
      </c>
      <c r="W424" s="445" t="n"/>
      <c r="X424" s="797">
        <f>AVERAGE(Q423:T424)</f>
        <v/>
      </c>
      <c r="Y424" s="266" t="n">
        <v>60</v>
      </c>
    </row>
    <row r="425" ht="17.45" customHeight="1">
      <c r="A425" s="257">
        <f>IF(ISNUMBER(C425),MONTH(C425),"")</f>
        <v/>
      </c>
      <c r="B425" s="257">
        <f>IF(ISNUMBER(C425),YEAR(C425),"")</f>
        <v/>
      </c>
      <c r="C425" s="791">
        <f>C424+1</f>
        <v/>
      </c>
      <c r="D425" s="792" t="n"/>
      <c r="E425" s="793" t="n">
        <v>0.0225</v>
      </c>
      <c r="F425" s="792" t="n"/>
      <c r="G425" s="794" t="n">
        <v>0.0267</v>
      </c>
      <c r="H425" s="793" t="n"/>
      <c r="I425" s="795" t="n"/>
      <c r="J425" s="836" t="n">
        <v>0.0324</v>
      </c>
      <c r="K425" s="792" t="n"/>
      <c r="L425" s="793" t="n">
        <v>0.04</v>
      </c>
      <c r="M425" s="796">
        <f>IF(SUM(D425:E425)&gt;0,IFERROR(AVERAGE(D396:E425),""),"")</f>
        <v/>
      </c>
      <c r="N425" s="796">
        <f>IF(SUM(F425:H425)&gt;0,IFERROR(AVERAGE(F396:H425),""),"")</f>
        <v/>
      </c>
      <c r="O425" s="796">
        <f>IF(SUM(I425:J425)&gt;0,IFERROR(AVERAGE(I396:J425),""),"")</f>
        <v/>
      </c>
      <c r="P425" s="796">
        <f>IF(SUM(K425:L425)&gt;0,IFERROR(AVERAGE(K396:L425),""),"")</f>
        <v/>
      </c>
      <c r="Q425" s="797">
        <f>IFERROR(AVERAGE(D425:E425),"")</f>
        <v/>
      </c>
      <c r="R425" s="797">
        <f>IFERROR(AVERAGE(F425:H425),"")</f>
        <v/>
      </c>
      <c r="S425" s="797">
        <f>IFERROR(AVERAGE(I425:J425),"")</f>
        <v/>
      </c>
      <c r="T425" s="797">
        <f>IFERROR(AVERAGE(K425:L425),"")</f>
        <v/>
      </c>
      <c r="V425" s="257" t="n"/>
      <c r="W425" s="797">
        <f>AVERAGE(Q425:T425)</f>
        <v/>
      </c>
      <c r="X425" s="257" t="n"/>
    </row>
    <row r="426" ht="17.45" customHeight="1">
      <c r="A426" s="257">
        <f>IF(ISNUMBER(C426),MONTH(C426),"")</f>
        <v/>
      </c>
      <c r="B426" s="257">
        <f>IF(ISNUMBER(C426),YEAR(C426),"")</f>
        <v/>
      </c>
      <c r="C426" s="791">
        <f>C425+1</f>
        <v/>
      </c>
      <c r="D426" s="792" t="n">
        <v>0.0252</v>
      </c>
      <c r="E426" s="793" t="n"/>
      <c r="F426" s="792" t="n"/>
      <c r="G426" s="794" t="n"/>
      <c r="H426" s="793" t="n">
        <v>0.0271</v>
      </c>
      <c r="I426" s="795" t="n">
        <v>0.0293</v>
      </c>
      <c r="J426" s="836" t="n"/>
      <c r="K426" s="792" t="n">
        <v>0.0368</v>
      </c>
      <c r="L426" s="793" t="n"/>
      <c r="M426" s="796">
        <f>IF(SUM(D426:E426)&gt;0,IFERROR(AVERAGE(D397:E426),""),"")</f>
        <v/>
      </c>
      <c r="N426" s="796">
        <f>IF(SUM(F426:H426)&gt;0,IFERROR(AVERAGE(F397:H426),""),"")</f>
        <v/>
      </c>
      <c r="O426" s="796">
        <f>IF(SUM(I426:J426)&gt;0,IFERROR(AVERAGE(I397:J426),""),"")</f>
        <v/>
      </c>
      <c r="P426" s="796">
        <f>IF(SUM(K426:L426)&gt;0,IFERROR(AVERAGE(K397:L426),""),"")</f>
        <v/>
      </c>
      <c r="Q426" s="797">
        <f>IFERROR(AVERAGE(D426:E426),"")</f>
        <v/>
      </c>
      <c r="R426" s="797">
        <f>IFERROR(AVERAGE(F426:H426),"")</f>
        <v/>
      </c>
      <c r="S426" s="797">
        <f>IFERROR(AVERAGE(I426:J426),"")</f>
        <v/>
      </c>
      <c r="T426" s="797">
        <f>IFERROR(AVERAGE(K426:L426),"")</f>
        <v/>
      </c>
      <c r="V426" s="257" t="n"/>
      <c r="W426" s="797">
        <f>AVERAGE(Q426:T426)</f>
        <v/>
      </c>
      <c r="X426" s="257" t="n"/>
      <c r="Z426" s="329" t="inlineStr">
        <is>
          <t>FEBRUARY</t>
        </is>
      </c>
      <c r="AA426" s="299" t="n">
        <v>2019</v>
      </c>
      <c r="AB426" s="300" t="n"/>
      <c r="AC426" s="300" t="n"/>
      <c r="AD426" s="300" t="n"/>
    </row>
    <row r="427" ht="17.45" customHeight="1">
      <c r="A427" s="257">
        <f>IF(ISNUMBER(C427),MONTH(C427),"")</f>
        <v/>
      </c>
      <c r="B427" s="257">
        <f>IF(ISNUMBER(C427),YEAR(C427),"")</f>
        <v/>
      </c>
      <c r="C427" s="791">
        <f>C426+1</f>
        <v/>
      </c>
      <c r="D427" s="792" t="n"/>
      <c r="E427" s="793" t="n">
        <v>0.0211</v>
      </c>
      <c r="F427" s="792" t="n"/>
      <c r="G427" s="794" t="n">
        <v>0.0251</v>
      </c>
      <c r="H427" s="793" t="n"/>
      <c r="I427" s="795" t="n"/>
      <c r="J427" s="836" t="n">
        <v>0.0287</v>
      </c>
      <c r="K427" s="792" t="n"/>
      <c r="L427" s="793" t="n">
        <v>0.0259</v>
      </c>
      <c r="M427" s="796">
        <f>IF(SUM(D427:E427)&gt;0,IFERROR(AVERAGE(D398:E427),""),"")</f>
        <v/>
      </c>
      <c r="N427" s="796">
        <f>IF(SUM(F427:H427)&gt;0,IFERROR(AVERAGE(F398:H427),""),"")</f>
        <v/>
      </c>
      <c r="O427" s="796">
        <f>IF(SUM(I427:J427)&gt;0,IFERROR(AVERAGE(I398:J427),""),"")</f>
        <v/>
      </c>
      <c r="P427" s="796">
        <f>IF(SUM(K427:L427)&gt;0,IFERROR(AVERAGE(K398:L427),""),"")</f>
        <v/>
      </c>
      <c r="Q427" s="797">
        <f>IFERROR(AVERAGE(D427:E427),"")</f>
        <v/>
      </c>
      <c r="R427" s="797">
        <f>IFERROR(AVERAGE(F427:H427),"")</f>
        <v/>
      </c>
      <c r="S427" s="797">
        <f>IFERROR(AVERAGE(I427:J427),"")</f>
        <v/>
      </c>
      <c r="T427" s="797">
        <f>IFERROR(AVERAGE(K427:L427),"")</f>
        <v/>
      </c>
      <c r="V427" s="257" t="n"/>
      <c r="W427" s="797">
        <f>AVERAGE(Q427:T427)</f>
        <v/>
      </c>
      <c r="X427" s="257" t="n"/>
      <c r="Z427" s="301" t="inlineStr">
        <is>
          <t>Parameter</t>
        </is>
      </c>
      <c r="AA427" s="301" t="inlineStr">
        <is>
          <t>Station 1</t>
        </is>
      </c>
      <c r="AB427" s="301" t="inlineStr">
        <is>
          <t>Station 2</t>
        </is>
      </c>
      <c r="AC427" s="301" t="inlineStr">
        <is>
          <t>Station 4</t>
        </is>
      </c>
      <c r="AD427" s="301" t="inlineStr">
        <is>
          <t>Station 5</t>
        </is>
      </c>
    </row>
    <row r="428" ht="17.45" customHeight="1">
      <c r="A428" s="257">
        <f>IF(ISNUMBER(C428),MONTH(C428),"")</f>
        <v/>
      </c>
      <c r="B428" s="257">
        <f>IF(ISNUMBER(C428),YEAR(C428),"")</f>
        <v/>
      </c>
      <c r="C428" s="802">
        <f>C427+1</f>
        <v/>
      </c>
      <c r="D428" s="803" t="n">
        <v>0.0444</v>
      </c>
      <c r="E428" s="804" t="n"/>
      <c r="F428" s="803" t="n">
        <v>0.0326</v>
      </c>
      <c r="G428" s="805" t="n"/>
      <c r="H428" s="804" t="n">
        <v>0.0317</v>
      </c>
      <c r="I428" s="803" t="n">
        <v>0.0215</v>
      </c>
      <c r="J428" s="804" t="n"/>
      <c r="K428" s="806" t="n">
        <v>0.0176</v>
      </c>
      <c r="L428" s="804" t="n"/>
      <c r="M428" s="796">
        <f>IF(SUM(D428:E428)&gt;0,IFERROR(AVERAGE(D399:E428),""),"")</f>
        <v/>
      </c>
      <c r="N428" s="796">
        <f>IF(SUM(F428:H428)&gt;0,IFERROR(AVERAGE(F399:H428),""),"")</f>
        <v/>
      </c>
      <c r="O428" s="796">
        <f>IF(SUM(I428:J428)&gt;0,IFERROR(AVERAGE(I399:J428),""),"")</f>
        <v/>
      </c>
      <c r="P428" s="796">
        <f>IF(SUM(K428:L428)&gt;0,IFERROR(AVERAGE(K399:L428),""),"")</f>
        <v/>
      </c>
      <c r="Q428" s="797">
        <f>IFERROR(AVERAGE(D428:E428),"")</f>
        <v/>
      </c>
      <c r="R428" s="797">
        <f>IFERROR(AVERAGE(F428:H428),"")</f>
        <v/>
      </c>
      <c r="S428" s="797">
        <f>IFERROR(AVERAGE(I428:J428),"")</f>
        <v/>
      </c>
      <c r="T428" s="797">
        <f>IFERROR(AVERAGE(K428:L428),"")</f>
        <v/>
      </c>
      <c r="V428" s="257" t="n"/>
      <c r="W428" s="797">
        <f>AVERAGE(Q428:T428)</f>
        <v/>
      </c>
      <c r="X428" s="257" t="n"/>
      <c r="Z428" s="302" t="inlineStr">
        <is>
          <t>Average</t>
        </is>
      </c>
      <c r="AA428" s="839">
        <f>AVERAGE(D401:E428)</f>
        <v/>
      </c>
      <c r="AB428" s="839">
        <f>AVERAGE(F401:H428)</f>
        <v/>
      </c>
      <c r="AC428" s="839">
        <f>AVERAGE(I401:J428)</f>
        <v/>
      </c>
      <c r="AD428" s="839">
        <f>AVERAGE(K401:L428)</f>
        <v/>
      </c>
    </row>
    <row r="429" ht="17.45" customHeight="1">
      <c r="A429" s="257">
        <f>IF(ISNUMBER(C429),MONTH(C429),"")</f>
        <v/>
      </c>
      <c r="B429" s="257">
        <f>IF(ISNUMBER(C429),YEAR(C429),"")</f>
        <v/>
      </c>
      <c r="C429" s="791">
        <f>C428+1</f>
        <v/>
      </c>
      <c r="D429" s="792" t="n"/>
      <c r="E429" s="793" t="n">
        <v>0.0287</v>
      </c>
      <c r="F429" s="792" t="n"/>
      <c r="G429" s="794" t="n">
        <v>0.0381</v>
      </c>
      <c r="H429" s="793" t="n"/>
      <c r="I429" s="795" t="n"/>
      <c r="J429" s="836" t="n">
        <v>0.0297</v>
      </c>
      <c r="K429" s="792" t="n"/>
      <c r="L429" s="793" t="n">
        <v>0.0247</v>
      </c>
      <c r="M429" s="796">
        <f>IF(SUM(D429:E429)&gt;0,IFERROR(AVERAGE(D400:E429),""),"")</f>
        <v/>
      </c>
      <c r="N429" s="796">
        <f>IF(SUM(F429:H429)&gt;0,IFERROR(AVERAGE(F400:H429),""),"")</f>
        <v/>
      </c>
      <c r="O429" s="796">
        <f>IF(SUM(I429:J429)&gt;0,IFERROR(AVERAGE(I400:J429),""),"")</f>
        <v/>
      </c>
      <c r="P429" s="796">
        <f>IF(SUM(K429:L429)&gt;0,IFERROR(AVERAGE(K400:L429),""),"")</f>
        <v/>
      </c>
      <c r="Q429" s="797">
        <f>IFERROR(AVERAGE(D429:E429),"")</f>
        <v/>
      </c>
      <c r="R429" s="797">
        <f>IFERROR(AVERAGE(F429:H429),"")</f>
        <v/>
      </c>
      <c r="S429" s="797">
        <f>IFERROR(AVERAGE(I429:J429),"")</f>
        <v/>
      </c>
      <c r="T429" s="797">
        <f>IFERROR(AVERAGE(K429:L429),"")</f>
        <v/>
      </c>
      <c r="V429" s="257" t="n"/>
      <c r="W429" s="797">
        <f>AVERAGE(Q429:T429)</f>
        <v/>
      </c>
      <c r="X429" s="797">
        <f>AVERAGE(Q425:T429)</f>
        <v/>
      </c>
      <c r="Y429" s="266" t="n">
        <v>61</v>
      </c>
      <c r="Z429" s="302" t="inlineStr">
        <is>
          <t>Maximum</t>
        </is>
      </c>
      <c r="AA429" s="839">
        <f>MAX(D401:E428)</f>
        <v/>
      </c>
      <c r="AB429" s="839">
        <f>MAX(F401:H428)</f>
        <v/>
      </c>
      <c r="AC429" s="839">
        <f>MAX(I401:J428)</f>
        <v/>
      </c>
      <c r="AD429" s="839">
        <f>MAX(K401:L428)</f>
        <v/>
      </c>
    </row>
    <row r="430" ht="17.45" customHeight="1" thickBot="1">
      <c r="A430" s="257">
        <f>IF(ISNUMBER(C430),MONTH(C430),"")</f>
        <v/>
      </c>
      <c r="B430" s="257">
        <f>IF(ISNUMBER(C430),YEAR(C430),"")</f>
        <v/>
      </c>
      <c r="C430" s="808">
        <f>C429+1</f>
        <v/>
      </c>
      <c r="D430" s="809" t="n">
        <v>0.0054</v>
      </c>
      <c r="E430" s="810" t="n"/>
      <c r="F430" s="809" t="n">
        <v>0.0179</v>
      </c>
      <c r="G430" s="811" t="n"/>
      <c r="H430" s="810" t="n"/>
      <c r="I430" s="812" t="n">
        <v>0.00265</v>
      </c>
      <c r="J430" s="837" t="n"/>
      <c r="K430" s="809" t="n">
        <v>0.0056</v>
      </c>
      <c r="L430" s="810" t="n"/>
      <c r="M430" s="822">
        <f>IF(SUM(D430:E430)&gt;0,IFERROR(AVERAGE(D401:E430),""),"")</f>
        <v/>
      </c>
      <c r="N430" s="822">
        <f>IF(SUM(F430:H430)&gt;0,IFERROR(AVERAGE(F401:H430),""),"")</f>
        <v/>
      </c>
      <c r="O430" s="822">
        <f>IF(SUM(I430:J430)&gt;0,IFERROR(AVERAGE(I401:J430),""),"")</f>
        <v/>
      </c>
      <c r="P430" s="822">
        <f>IF(SUM(K430:L430)&gt;0,IFERROR(AVERAGE(K401:L430),""),"")</f>
        <v/>
      </c>
      <c r="Q430" s="813">
        <f>IFERROR(AVERAGE(D430:E430),"")</f>
        <v/>
      </c>
      <c r="R430" s="813">
        <f>IFERROR(AVERAGE(F430:H430),"")</f>
        <v/>
      </c>
      <c r="S430" s="813">
        <f>IFERROR(AVERAGE(I430:J430),"")</f>
        <v/>
      </c>
      <c r="T430" s="813">
        <f>IFERROR(AVERAGE(K430:L430),"")</f>
        <v/>
      </c>
      <c r="U430" s="326" t="n"/>
      <c r="V430" s="813">
        <f>AVERAGE(Q430:T430)</f>
        <v/>
      </c>
      <c r="W430" s="445" t="n"/>
      <c r="X430" s="257" t="n"/>
      <c r="Y430" s="266" t="n">
        <v>61</v>
      </c>
      <c r="Z430" s="304" t="inlineStr">
        <is>
          <t># DAYS &gt; 0.1</t>
        </is>
      </c>
      <c r="AA430" s="305">
        <f>COUNTIF(D401:E428,"&gt;=0.1")</f>
        <v/>
      </c>
      <c r="AB430" s="305">
        <f>COUNTIF(F401:H428,"&gt;=0.1")</f>
        <v/>
      </c>
      <c r="AC430" s="305">
        <f>COUNTIF(I401:J428,"&gt;=0.1")</f>
        <v/>
      </c>
      <c r="AD430" s="305">
        <f>COUNTIF(K401:L428,"&gt;=0.1")</f>
        <v/>
      </c>
    </row>
    <row r="431" ht="17.45" customHeight="1" thickBot="1">
      <c r="A431" s="257">
        <f>IF(ISNUMBER(C431),MONTH(C431),"")</f>
        <v/>
      </c>
      <c r="B431" s="257">
        <f>IF(ISNUMBER(C431),YEAR(C431),"")</f>
        <v/>
      </c>
      <c r="C431" s="808">
        <f>C430+1</f>
        <v/>
      </c>
      <c r="D431" s="809" t="n"/>
      <c r="E431" s="810" t="n">
        <v>0.016</v>
      </c>
      <c r="F431" s="809" t="n"/>
      <c r="G431" s="811" t="n">
        <v>0.00737</v>
      </c>
      <c r="H431" s="810" t="n"/>
      <c r="I431" s="812" t="n"/>
      <c r="J431" s="837" t="n">
        <v>0.00244</v>
      </c>
      <c r="K431" s="809" t="n"/>
      <c r="L431" s="810" t="n">
        <v>0.0078</v>
      </c>
      <c r="M431" s="822">
        <f>IF(SUM(D431:E431)&gt;0,IFERROR(AVERAGE(D402:E431),""),"")</f>
        <v/>
      </c>
      <c r="N431" s="822">
        <f>IF(SUM(F431:H431)&gt;0,IFERROR(AVERAGE(F402:H431),""),"")</f>
        <v/>
      </c>
      <c r="O431" s="822">
        <f>IF(SUM(I431:J431)&gt;0,IFERROR(AVERAGE(I402:J431),""),"")</f>
        <v/>
      </c>
      <c r="P431" s="822">
        <f>IF(SUM(K431:L431)&gt;0,IFERROR(AVERAGE(K402:L431),""),"")</f>
        <v/>
      </c>
      <c r="Q431" s="813">
        <f>IFERROR(AVERAGE(D431:E431),"")</f>
        <v/>
      </c>
      <c r="R431" s="813">
        <f>IFERROR(AVERAGE(F431:H431),"")</f>
        <v/>
      </c>
      <c r="S431" s="813">
        <f>IFERROR(AVERAGE(I431:J431),"")</f>
        <v/>
      </c>
      <c r="T431" s="813">
        <f>IFERROR(AVERAGE(K431:L431),"")</f>
        <v/>
      </c>
      <c r="U431" s="326" t="n"/>
      <c r="V431" s="813">
        <f>AVERAGE(Q431:T431)</f>
        <v/>
      </c>
      <c r="W431" s="445" t="n"/>
      <c r="X431" s="797">
        <f>AVERAGE(Q430:T431)</f>
        <v/>
      </c>
      <c r="Y431" s="266" t="n">
        <v>61</v>
      </c>
      <c r="AD431" s="786">
        <f>AVERAGE(AA428:AD428)</f>
        <v/>
      </c>
    </row>
    <row r="432" ht="17.45" customHeight="1">
      <c r="A432" s="257">
        <f>IF(ISNUMBER(C432),MONTH(C432),"")</f>
        <v/>
      </c>
      <c r="B432" s="257">
        <f>IF(ISNUMBER(C432),YEAR(C432),"")</f>
        <v/>
      </c>
      <c r="C432" s="791">
        <f>C431+1</f>
        <v/>
      </c>
      <c r="D432" s="792" t="n">
        <v>0.0366</v>
      </c>
      <c r="E432" s="793" t="n"/>
      <c r="F432" s="792" t="n"/>
      <c r="G432" s="794" t="n"/>
      <c r="H432" s="793" t="n">
        <v>0.0151</v>
      </c>
      <c r="I432" s="795" t="n">
        <v>0.0331</v>
      </c>
      <c r="J432" s="836" t="n"/>
      <c r="K432" s="792" t="n">
        <v>0.0193</v>
      </c>
      <c r="L432" s="793" t="n"/>
      <c r="M432" s="796">
        <f>IF(SUM(D432:E432)&gt;0,IFERROR(AVERAGE(D403:E432),""),"")</f>
        <v/>
      </c>
      <c r="N432" s="796">
        <f>IF(SUM(F432:H432)&gt;0,IFERROR(AVERAGE(F403:H432),""),"")</f>
        <v/>
      </c>
      <c r="O432" s="796">
        <f>IF(SUM(I432:J432)&gt;0,IFERROR(AVERAGE(I403:J432),""),"")</f>
        <v/>
      </c>
      <c r="P432" s="796">
        <f>IF(SUM(K432:L432)&gt;0,IFERROR(AVERAGE(K403:L432),""),"")</f>
        <v/>
      </c>
      <c r="Q432" s="797">
        <f>IFERROR(AVERAGE(D432:E432),"")</f>
        <v/>
      </c>
      <c r="R432" s="797">
        <f>IFERROR(AVERAGE(F432:H432),"")</f>
        <v/>
      </c>
      <c r="S432" s="797">
        <f>IFERROR(AVERAGE(I432:J432),"")</f>
        <v/>
      </c>
      <c r="T432" s="797">
        <f>IFERROR(AVERAGE(K432:L432),"")</f>
        <v/>
      </c>
      <c r="V432" s="257" t="n"/>
      <c r="W432" s="797">
        <f>AVERAGE(Q432:T432)</f>
        <v/>
      </c>
      <c r="X432" s="257" t="n"/>
    </row>
    <row r="433" ht="17.45" customHeight="1">
      <c r="A433" s="257">
        <f>IF(ISNUMBER(C433),MONTH(C433),"")</f>
        <v/>
      </c>
      <c r="B433" s="257">
        <f>IF(ISNUMBER(C433),YEAR(C433),"")</f>
        <v/>
      </c>
      <c r="C433" s="791">
        <f>C432+1</f>
        <v/>
      </c>
      <c r="D433" s="792" t="n"/>
      <c r="E433" s="793" t="n">
        <v>0.0179</v>
      </c>
      <c r="F433" s="792" t="n"/>
      <c r="G433" s="794" t="n">
        <v>0.0265</v>
      </c>
      <c r="H433" s="793" t="n"/>
      <c r="I433" s="795" t="n"/>
      <c r="J433" s="836" t="n">
        <v>0.0322</v>
      </c>
      <c r="K433" s="792" t="n"/>
      <c r="L433" s="793" t="n">
        <v>0.0307</v>
      </c>
      <c r="M433" s="796">
        <f>IF(SUM(D433:E433)&gt;0,IFERROR(AVERAGE(D404:E433),""),"")</f>
        <v/>
      </c>
      <c r="N433" s="796">
        <f>IF(SUM(F433:H433)&gt;0,IFERROR(AVERAGE(F404:H433),""),"")</f>
        <v/>
      </c>
      <c r="O433" s="796">
        <f>IF(SUM(I433:J433)&gt;0,IFERROR(AVERAGE(I404:J433),""),"")</f>
        <v/>
      </c>
      <c r="P433" s="796">
        <f>IF(SUM(K433:L433)&gt;0,IFERROR(AVERAGE(K404:L433),""),"")</f>
        <v/>
      </c>
      <c r="Q433" s="797">
        <f>IFERROR(AVERAGE(D433:E433),"")</f>
        <v/>
      </c>
      <c r="R433" s="797">
        <f>IFERROR(AVERAGE(F433:H433),"")</f>
        <v/>
      </c>
      <c r="S433" s="797">
        <f>IFERROR(AVERAGE(I433:J433),"")</f>
        <v/>
      </c>
      <c r="T433" s="797">
        <f>IFERROR(AVERAGE(K433:L433),"")</f>
        <v/>
      </c>
      <c r="V433" s="257" t="n"/>
      <c r="W433" s="797">
        <f>AVERAGE(Q433:T433)</f>
        <v/>
      </c>
      <c r="X433" s="257" t="n"/>
    </row>
    <row r="434" ht="17.45" customHeight="1">
      <c r="A434" s="257">
        <f>IF(ISNUMBER(C434),MONTH(C434),"")</f>
        <v/>
      </c>
      <c r="B434" s="257">
        <f>IF(ISNUMBER(C434),YEAR(C434),"")</f>
        <v/>
      </c>
      <c r="C434" s="802">
        <f>C433+1</f>
        <v/>
      </c>
      <c r="D434" s="803" t="n">
        <v>0.008</v>
      </c>
      <c r="E434" s="804" t="n"/>
      <c r="F434" s="803" t="n">
        <v>0.0071</v>
      </c>
      <c r="G434" s="805" t="n"/>
      <c r="H434" s="804" t="n">
        <v>0.007900000000000001</v>
      </c>
      <c r="I434" s="803" t="n">
        <v>0.0058</v>
      </c>
      <c r="J434" s="804" t="n"/>
      <c r="K434" s="806" t="n">
        <v>0.0145</v>
      </c>
      <c r="L434" s="804" t="n"/>
      <c r="M434" s="796">
        <f>IF(SUM(D434:E434)&gt;0,IFERROR(AVERAGE(D405:E434),""),"")</f>
        <v/>
      </c>
      <c r="N434" s="796">
        <f>IF(SUM(F434:H434)&gt;0,IFERROR(AVERAGE(F405:H434),""),"")</f>
        <v/>
      </c>
      <c r="O434" s="796">
        <f>IF(SUM(I434:J434)&gt;0,IFERROR(AVERAGE(I405:J434),""),"")</f>
        <v/>
      </c>
      <c r="P434" s="796">
        <f>IF(SUM(K434:L434)&gt;0,IFERROR(AVERAGE(K405:L434),""),"")</f>
        <v/>
      </c>
      <c r="Q434" s="797">
        <f>IFERROR(AVERAGE(D434:E434),"")</f>
        <v/>
      </c>
      <c r="R434" s="797">
        <f>IFERROR(AVERAGE(F434:H434),"")</f>
        <v/>
      </c>
      <c r="S434" s="797">
        <f>IFERROR(AVERAGE(I434:J434),"")</f>
        <v/>
      </c>
      <c r="T434" s="797">
        <f>IFERROR(AVERAGE(K434:L434),"")</f>
        <v/>
      </c>
      <c r="V434" s="257" t="n"/>
      <c r="W434" s="797">
        <f>AVERAGE(Q434:T434)</f>
        <v/>
      </c>
      <c r="X434" s="257" t="n"/>
    </row>
    <row r="435" ht="17.45" customHeight="1">
      <c r="A435" s="257">
        <f>IF(ISNUMBER(C435),MONTH(C435),"")</f>
        <v/>
      </c>
      <c r="B435" s="257">
        <f>IF(ISNUMBER(C435),YEAR(C435),"")</f>
        <v/>
      </c>
      <c r="C435" s="791">
        <f>C434+1</f>
        <v/>
      </c>
      <c r="D435" s="792" t="n"/>
      <c r="E435" s="818" t="n">
        <v>0.097</v>
      </c>
      <c r="F435" s="792" t="n"/>
      <c r="G435" s="794" t="n">
        <v>0.0286</v>
      </c>
      <c r="H435" s="793" t="n"/>
      <c r="I435" s="795" t="n"/>
      <c r="J435" s="836" t="n">
        <v>0.0191</v>
      </c>
      <c r="K435" s="792" t="n"/>
      <c r="L435" s="793" t="n">
        <v>0.025</v>
      </c>
      <c r="M435" s="796">
        <f>IF(SUM(D435:E435)&gt;0,IFERROR(AVERAGE(D406:E435),""),"")</f>
        <v/>
      </c>
      <c r="N435" s="796">
        <f>IF(SUM(F435:H435)&gt;0,IFERROR(AVERAGE(F406:H435),""),"")</f>
        <v/>
      </c>
      <c r="O435" s="796">
        <f>IF(SUM(I435:J435)&gt;0,IFERROR(AVERAGE(I406:J435),""),"")</f>
        <v/>
      </c>
      <c r="P435" s="796">
        <f>IF(SUM(K435:L435)&gt;0,IFERROR(AVERAGE(K406:L435),""),"")</f>
        <v/>
      </c>
      <c r="Q435" s="797">
        <f>IFERROR(AVERAGE(D435:E435),"")</f>
        <v/>
      </c>
      <c r="R435" s="797">
        <f>IFERROR(AVERAGE(F435:H435),"")</f>
        <v/>
      </c>
      <c r="S435" s="797">
        <f>IFERROR(AVERAGE(I435:J435),"")</f>
        <v/>
      </c>
      <c r="T435" s="797">
        <f>IFERROR(AVERAGE(K435:L435),"")</f>
        <v/>
      </c>
      <c r="V435" s="257" t="n"/>
      <c r="W435" s="797">
        <f>AVERAGE(Q435:T435)</f>
        <v/>
      </c>
      <c r="X435" s="257" t="n"/>
    </row>
    <row r="436" ht="17.45" customHeight="1">
      <c r="A436" s="257">
        <f>IF(ISNUMBER(C436),MONTH(C436),"")</f>
        <v/>
      </c>
      <c r="B436" s="257">
        <f>IF(ISNUMBER(C436),YEAR(C436),"")</f>
        <v/>
      </c>
      <c r="C436" s="791">
        <f>C435+1</f>
        <v/>
      </c>
      <c r="D436" s="792" t="n">
        <v>0.0634</v>
      </c>
      <c r="E436" s="793" t="n"/>
      <c r="F436" s="792" t="n">
        <v>0.0474</v>
      </c>
      <c r="G436" s="794" t="n"/>
      <c r="H436" s="793" t="n"/>
      <c r="I436" s="795" t="n">
        <v>0.0368</v>
      </c>
      <c r="J436" s="836" t="n"/>
      <c r="K436" s="792" t="n">
        <v>0.026</v>
      </c>
      <c r="L436" s="793" t="n"/>
      <c r="M436" s="796">
        <f>IF(SUM(D436:E436)&gt;0,IFERROR(AVERAGE(D407:E436),""),"")</f>
        <v/>
      </c>
      <c r="N436" s="796">
        <f>IF(SUM(F436:H436)&gt;0,IFERROR(AVERAGE(F407:H436),""),"")</f>
        <v/>
      </c>
      <c r="O436" s="796">
        <f>IF(SUM(I436:J436)&gt;0,IFERROR(AVERAGE(I407:J436),""),"")</f>
        <v/>
      </c>
      <c r="P436" s="796">
        <f>IF(SUM(K436:L436)&gt;0,IFERROR(AVERAGE(K407:L436),""),"")</f>
        <v/>
      </c>
      <c r="Q436" s="797">
        <f>IFERROR(AVERAGE(D436:E436),"")</f>
        <v/>
      </c>
      <c r="R436" s="797">
        <f>IFERROR(AVERAGE(F436:H436),"")</f>
        <v/>
      </c>
      <c r="S436" s="797">
        <f>IFERROR(AVERAGE(I436:J436),"")</f>
        <v/>
      </c>
      <c r="T436" s="797">
        <f>IFERROR(AVERAGE(K436:L436),"")</f>
        <v/>
      </c>
      <c r="V436" s="257" t="n"/>
      <c r="W436" s="797">
        <f>AVERAGE(Q436:T436)</f>
        <v/>
      </c>
      <c r="X436" s="797">
        <f>AVERAGE(Q432:T436)</f>
        <v/>
      </c>
      <c r="Y436" s="266" t="n">
        <v>62</v>
      </c>
    </row>
    <row r="437" ht="17.45" customHeight="1">
      <c r="A437" s="257">
        <f>IF(ISNUMBER(C437),MONTH(C437),"")</f>
        <v/>
      </c>
      <c r="B437" s="257">
        <f>IF(ISNUMBER(C437),YEAR(C437),"")</f>
        <v/>
      </c>
      <c r="C437" s="808">
        <f>C436+1</f>
        <v/>
      </c>
      <c r="D437" s="809" t="n"/>
      <c r="E437" s="810" t="n">
        <v>0.0111</v>
      </c>
      <c r="F437" s="809" t="n"/>
      <c r="G437" s="811" t="n">
        <v>0.0103</v>
      </c>
      <c r="H437" s="810" t="n"/>
      <c r="I437" s="812" t="n"/>
      <c r="J437" s="837" t="n">
        <v>0.007900000000000001</v>
      </c>
      <c r="K437" s="809" t="n"/>
      <c r="L437" s="810" t="n">
        <v>0.0163</v>
      </c>
      <c r="M437" s="822">
        <f>IF(SUM(D437:E437)&gt;0,IFERROR(AVERAGE(D408:E437),""),"")</f>
        <v/>
      </c>
      <c r="N437" s="822">
        <f>IF(SUM(F437:H437)&gt;0,IFERROR(AVERAGE(F408:H437),""),"")</f>
        <v/>
      </c>
      <c r="O437" s="822">
        <f>IF(SUM(I437:J437)&gt;0,IFERROR(AVERAGE(I408:J437),""),"")</f>
        <v/>
      </c>
      <c r="P437" s="822">
        <f>IF(SUM(K437:L437)&gt;0,IFERROR(AVERAGE(K408:L437),""),"")</f>
        <v/>
      </c>
      <c r="Q437" s="813">
        <f>IFERROR(AVERAGE(D437:E437),"")</f>
        <v/>
      </c>
      <c r="R437" s="813">
        <f>IFERROR(AVERAGE(F437:H437),"")</f>
        <v/>
      </c>
      <c r="S437" s="813">
        <f>IFERROR(AVERAGE(I437:J437),"")</f>
        <v/>
      </c>
      <c r="T437" s="813">
        <f>IFERROR(AVERAGE(K437:L437),"")</f>
        <v/>
      </c>
      <c r="U437" s="326" t="n"/>
      <c r="V437" s="813">
        <f>AVERAGE(Q437:T437)</f>
        <v/>
      </c>
      <c r="W437" s="445" t="n"/>
      <c r="X437" s="257" t="n"/>
      <c r="Y437" s="266" t="n">
        <v>62</v>
      </c>
    </row>
    <row r="438" ht="17.45" customHeight="1">
      <c r="A438" s="257">
        <f>IF(ISNUMBER(C438),MONTH(C438),"")</f>
        <v/>
      </c>
      <c r="B438" s="257">
        <f>IF(ISNUMBER(C438),YEAR(C438),"")</f>
        <v/>
      </c>
      <c r="C438" s="808">
        <f>C437+1</f>
        <v/>
      </c>
      <c r="D438" s="809" t="n">
        <v>0.0118</v>
      </c>
      <c r="E438" s="810" t="n"/>
      <c r="F438" s="809" t="n"/>
      <c r="G438" s="811" t="n"/>
      <c r="H438" s="810" t="n">
        <v>0.0118</v>
      </c>
      <c r="I438" s="812" t="n">
        <v>0.00506</v>
      </c>
      <c r="J438" s="837" t="n"/>
      <c r="K438" s="809" t="n">
        <v>0.0098</v>
      </c>
      <c r="L438" s="810" t="n"/>
      <c r="M438" s="822">
        <f>IF(SUM(D438:E438)&gt;0,IFERROR(AVERAGE(D409:E438),""),"")</f>
        <v/>
      </c>
      <c r="N438" s="822">
        <f>IF(SUM(F438:H438)&gt;0,IFERROR(AVERAGE(F409:H438),""),"")</f>
        <v/>
      </c>
      <c r="O438" s="822">
        <f>IF(SUM(I438:J438)&gt;0,IFERROR(AVERAGE(I409:J438),""),"")</f>
        <v/>
      </c>
      <c r="P438" s="822">
        <f>IF(SUM(K438:L438)&gt;0,IFERROR(AVERAGE(K409:L438),""),"")</f>
        <v/>
      </c>
      <c r="Q438" s="813">
        <f>IFERROR(AVERAGE(D438:E438),"")</f>
        <v/>
      </c>
      <c r="R438" s="813">
        <f>IFERROR(AVERAGE(F438:H438),"")</f>
        <v/>
      </c>
      <c r="S438" s="813">
        <f>IFERROR(AVERAGE(I438:J438),"")</f>
        <v/>
      </c>
      <c r="T438" s="813">
        <f>IFERROR(AVERAGE(K438:L438),"")</f>
        <v/>
      </c>
      <c r="U438" s="326" t="n"/>
      <c r="V438" s="813">
        <f>AVERAGE(Q438:T438)</f>
        <v/>
      </c>
      <c r="W438" s="445" t="n"/>
      <c r="X438" s="797">
        <f>AVERAGE(Q437:T438)</f>
        <v/>
      </c>
      <c r="Y438" s="266" t="n">
        <v>62</v>
      </c>
    </row>
    <row r="439" ht="17.45" customHeight="1">
      <c r="A439" s="257">
        <f>IF(ISNUMBER(C439),MONTH(C439),"")</f>
        <v/>
      </c>
      <c r="B439" s="257">
        <f>IF(ISNUMBER(C439),YEAR(C439),"")</f>
        <v/>
      </c>
      <c r="C439" s="791">
        <f>C438+1</f>
        <v/>
      </c>
      <c r="D439" s="792" t="n"/>
      <c r="E439" s="793" t="n">
        <v>0.0157</v>
      </c>
      <c r="F439" s="792" t="n"/>
      <c r="G439" s="794" t="n">
        <v>0.0301</v>
      </c>
      <c r="H439" s="793" t="n"/>
      <c r="I439" s="795" t="n"/>
      <c r="J439" s="836" t="n">
        <v>0.07140000000000001</v>
      </c>
      <c r="K439" s="792" t="n"/>
      <c r="L439" s="793" t="n">
        <v>0.0241</v>
      </c>
      <c r="M439" s="796">
        <f>IF(SUM(D439:E439)&gt;0,IFERROR(AVERAGE(D410:E439),""),"")</f>
        <v/>
      </c>
      <c r="N439" s="796">
        <f>IF(SUM(F439:H439)&gt;0,IFERROR(AVERAGE(F410:H439),""),"")</f>
        <v/>
      </c>
      <c r="O439" s="796">
        <f>IF(SUM(I439:J439)&gt;0,IFERROR(AVERAGE(I410:J439),""),"")</f>
        <v/>
      </c>
      <c r="P439" s="796">
        <f>IF(SUM(K439:L439)&gt;0,IFERROR(AVERAGE(K410:L439),""),"")</f>
        <v/>
      </c>
      <c r="Q439" s="797">
        <f>IFERROR(AVERAGE(D439:E439),"")</f>
        <v/>
      </c>
      <c r="R439" s="797">
        <f>IFERROR(AVERAGE(F439:H439),"")</f>
        <v/>
      </c>
      <c r="S439" s="797">
        <f>IFERROR(AVERAGE(I439:J439),"")</f>
        <v/>
      </c>
      <c r="T439" s="797">
        <f>IFERROR(AVERAGE(K439:L439),"")</f>
        <v/>
      </c>
      <c r="V439" s="257" t="n"/>
      <c r="W439" s="797">
        <f>AVERAGE(Q439:T439)</f>
        <v/>
      </c>
      <c r="X439" s="257" t="n"/>
    </row>
    <row r="440" ht="17.45" customHeight="1">
      <c r="A440" s="257">
        <f>IF(ISNUMBER(C440),MONTH(C440),"")</f>
        <v/>
      </c>
      <c r="B440" s="257">
        <f>IF(ISNUMBER(C440),YEAR(C440),"")</f>
        <v/>
      </c>
      <c r="C440" s="802">
        <f>C439+1</f>
        <v/>
      </c>
      <c r="D440" s="803" t="n">
        <v>0.0415</v>
      </c>
      <c r="E440" s="804" t="n"/>
      <c r="F440" s="803" t="n">
        <v>0.0216</v>
      </c>
      <c r="G440" s="805" t="n"/>
      <c r="H440" s="804" t="n">
        <v>0.0223</v>
      </c>
      <c r="I440" s="803" t="n">
        <v>0.0327</v>
      </c>
      <c r="J440" s="804" t="n"/>
      <c r="K440" s="806" t="n">
        <v>0.0347</v>
      </c>
      <c r="L440" s="804" t="n"/>
      <c r="M440" s="796">
        <f>IF(SUM(D440:E440)&gt;0,IFERROR(AVERAGE(D411:E440),""),"")</f>
        <v/>
      </c>
      <c r="N440" s="796">
        <f>IF(SUM(F440:H440)&gt;0,IFERROR(AVERAGE(F411:H440),""),"")</f>
        <v/>
      </c>
      <c r="O440" s="796">
        <f>IF(SUM(I440:J440)&gt;0,IFERROR(AVERAGE(I411:J440),""),"")</f>
        <v/>
      </c>
      <c r="P440" s="796">
        <f>IF(SUM(K440:L440)&gt;0,IFERROR(AVERAGE(K411:L440),""),"")</f>
        <v/>
      </c>
      <c r="Q440" s="797">
        <f>IFERROR(AVERAGE(D440:E440),"")</f>
        <v/>
      </c>
      <c r="R440" s="797">
        <f>IFERROR(AVERAGE(F440:H440),"")</f>
        <v/>
      </c>
      <c r="S440" s="797">
        <f>IFERROR(AVERAGE(I440:J440),"")</f>
        <v/>
      </c>
      <c r="T440" s="797">
        <f>IFERROR(AVERAGE(K440:L440),"")</f>
        <v/>
      </c>
      <c r="V440" s="257" t="n"/>
      <c r="W440" s="797">
        <f>AVERAGE(Q440:T440)</f>
        <v/>
      </c>
      <c r="X440" s="257" t="n"/>
    </row>
    <row r="441" ht="17.45" customHeight="1">
      <c r="A441" s="257">
        <f>IF(ISNUMBER(C441),MONTH(C441),"")</f>
        <v/>
      </c>
      <c r="B441" s="257">
        <f>IF(ISNUMBER(C441),YEAR(C441),"")</f>
        <v/>
      </c>
      <c r="C441" s="791">
        <f>C440+1</f>
        <v/>
      </c>
      <c r="D441" s="792" t="n"/>
      <c r="E441" s="793" t="n">
        <v>0.0374</v>
      </c>
      <c r="F441" s="792" t="n"/>
      <c r="G441" s="794" t="n">
        <v>0.0324</v>
      </c>
      <c r="H441" s="793" t="n"/>
      <c r="I441" s="795" t="n"/>
      <c r="J441" s="836" t="n">
        <v>0.0256</v>
      </c>
      <c r="K441" s="792" t="n"/>
      <c r="L441" s="793" t="n">
        <v>0.0454</v>
      </c>
      <c r="M441" s="796">
        <f>IF(SUM(D441:E441)&gt;0,IFERROR(AVERAGE(D412:E441),""),"")</f>
        <v/>
      </c>
      <c r="N441" s="796">
        <f>IF(SUM(F441:H441)&gt;0,IFERROR(AVERAGE(F412:H441),""),"")</f>
        <v/>
      </c>
      <c r="O441" s="796">
        <f>IF(SUM(I441:J441)&gt;0,IFERROR(AVERAGE(I412:J441),""),"")</f>
        <v/>
      </c>
      <c r="P441" s="796">
        <f>IF(SUM(K441:L441)&gt;0,IFERROR(AVERAGE(K412:L441),""),"")</f>
        <v/>
      </c>
      <c r="Q441" s="797">
        <f>IFERROR(AVERAGE(D441:E441),"")</f>
        <v/>
      </c>
      <c r="R441" s="797">
        <f>IFERROR(AVERAGE(F441:H441),"")</f>
        <v/>
      </c>
      <c r="S441" s="797">
        <f>IFERROR(AVERAGE(I441:J441),"")</f>
        <v/>
      </c>
      <c r="T441" s="797">
        <f>IFERROR(AVERAGE(K441:L441),"")</f>
        <v/>
      </c>
      <c r="V441" s="257" t="n"/>
      <c r="W441" s="797">
        <f>AVERAGE(Q441:T441)</f>
        <v/>
      </c>
      <c r="X441" s="257" t="n"/>
    </row>
    <row r="442" ht="17.45" customHeight="1">
      <c r="A442" s="257">
        <f>IF(ISNUMBER(C442),MONTH(C442),"")</f>
        <v/>
      </c>
      <c r="B442" s="257">
        <f>IF(ISNUMBER(C442),YEAR(C442),"")</f>
        <v/>
      </c>
      <c r="C442" s="791">
        <f>C441+1</f>
        <v/>
      </c>
      <c r="D442" s="792" t="n">
        <v>0.038</v>
      </c>
      <c r="E442" s="793" t="n"/>
      <c r="F442" s="792" t="n">
        <v>0.0297</v>
      </c>
      <c r="G442" s="794" t="n"/>
      <c r="H442" s="793" t="n"/>
      <c r="I442" s="795" t="n">
        <v>0.0264</v>
      </c>
      <c r="J442" s="836" t="n"/>
      <c r="K442" s="792" t="n">
        <v>0.0369</v>
      </c>
      <c r="L442" s="793" t="n"/>
      <c r="M442" s="796">
        <f>IF(SUM(D442:E442)&gt;0,IFERROR(AVERAGE(D413:E442),""),"")</f>
        <v/>
      </c>
      <c r="N442" s="796">
        <f>IF(SUM(F442:H442)&gt;0,IFERROR(AVERAGE(F413:H442),""),"")</f>
        <v/>
      </c>
      <c r="O442" s="796">
        <f>IF(SUM(I442:J442)&gt;0,IFERROR(AVERAGE(I413:J442),""),"")</f>
        <v/>
      </c>
      <c r="P442" s="796">
        <f>IF(SUM(K442:L442)&gt;0,IFERROR(AVERAGE(K413:L442),""),"")</f>
        <v/>
      </c>
      <c r="Q442" s="797">
        <f>IFERROR(AVERAGE(D442:E442),"")</f>
        <v/>
      </c>
      <c r="R442" s="797">
        <f>IFERROR(AVERAGE(F442:H442),"")</f>
        <v/>
      </c>
      <c r="S442" s="797">
        <f>IFERROR(AVERAGE(I442:J442),"")</f>
        <v/>
      </c>
      <c r="T442" s="797">
        <f>IFERROR(AVERAGE(K442:L442),"")</f>
        <v/>
      </c>
      <c r="V442" s="257" t="n"/>
      <c r="W442" s="797">
        <f>AVERAGE(Q442:T442)</f>
        <v/>
      </c>
      <c r="X442" s="257" t="n"/>
    </row>
    <row r="443" ht="17.45" customHeight="1">
      <c r="A443" s="257">
        <f>IF(ISNUMBER(C443),MONTH(C443),"")</f>
        <v/>
      </c>
      <c r="B443" s="257">
        <f>IF(ISNUMBER(C443),YEAR(C443),"")</f>
        <v/>
      </c>
      <c r="C443" s="791">
        <f>C442+1</f>
        <v/>
      </c>
      <c r="D443" s="792" t="n"/>
      <c r="E443" s="793" t="n">
        <v>0.026</v>
      </c>
      <c r="F443" s="792" t="n"/>
      <c r="G443" s="794" t="n">
        <v>0.0278</v>
      </c>
      <c r="H443" s="793" t="n"/>
      <c r="I443" s="795" t="n"/>
      <c r="J443" s="836" t="n">
        <v>0.0389</v>
      </c>
      <c r="K443" s="792" t="n"/>
      <c r="L443" s="793" t="n">
        <v>0.0355</v>
      </c>
      <c r="M443" s="796">
        <f>IF(SUM(D443:E443)&gt;0,IFERROR(AVERAGE(D414:E443),""),"")</f>
        <v/>
      </c>
      <c r="N443" s="796">
        <f>IF(SUM(F443:H443)&gt;0,IFERROR(AVERAGE(F414:H443),""),"")</f>
        <v/>
      </c>
      <c r="O443" s="796">
        <f>IF(SUM(I443:J443)&gt;0,IFERROR(AVERAGE(I414:J443),""),"")</f>
        <v/>
      </c>
      <c r="P443" s="796">
        <f>IF(SUM(K443:L443)&gt;0,IFERROR(AVERAGE(K414:L443),""),"")</f>
        <v/>
      </c>
      <c r="Q443" s="797">
        <f>IFERROR(AVERAGE(D443:E443),"")</f>
        <v/>
      </c>
      <c r="R443" s="797">
        <f>IFERROR(AVERAGE(F443:H443),"")</f>
        <v/>
      </c>
      <c r="S443" s="797">
        <f>IFERROR(AVERAGE(I443:J443),"")</f>
        <v/>
      </c>
      <c r="T443" s="797">
        <f>IFERROR(AVERAGE(K443:L443),"")</f>
        <v/>
      </c>
      <c r="V443" s="257" t="n"/>
      <c r="W443" s="797">
        <f>AVERAGE(Q443:T443)</f>
        <v/>
      </c>
      <c r="X443" s="797">
        <f>AVERAGE(Q439:T443)</f>
        <v/>
      </c>
      <c r="Y443" s="266" t="n">
        <v>63</v>
      </c>
    </row>
    <row r="444" ht="17.45" customHeight="1">
      <c r="A444" s="257">
        <f>IF(ISNUMBER(C444),MONTH(C444),"")</f>
        <v/>
      </c>
      <c r="B444" s="257">
        <f>IF(ISNUMBER(C444),YEAR(C444),"")</f>
        <v/>
      </c>
      <c r="C444" s="808">
        <f>C443+1</f>
        <v/>
      </c>
      <c r="D444" s="809" t="n">
        <v>0.0168</v>
      </c>
      <c r="E444" s="810" t="n"/>
      <c r="F444" s="809" t="n"/>
      <c r="G444" s="811" t="n"/>
      <c r="H444" s="810" t="n">
        <v>0.0158</v>
      </c>
      <c r="I444" s="812" t="n">
        <v>0.0139</v>
      </c>
      <c r="J444" s="837" t="n"/>
      <c r="K444" s="809" t="n">
        <v>0.0294</v>
      </c>
      <c r="L444" s="810" t="n"/>
      <c r="M444" s="822">
        <f>IF(SUM(D444:E444)&gt;0,IFERROR(AVERAGE(D415:E444),""),"")</f>
        <v/>
      </c>
      <c r="N444" s="822">
        <f>IF(SUM(F444:H444)&gt;0,IFERROR(AVERAGE(F415:H444),""),"")</f>
        <v/>
      </c>
      <c r="O444" s="822">
        <f>IF(SUM(I444:J444)&gt;0,IFERROR(AVERAGE(I415:J444),""),"")</f>
        <v/>
      </c>
      <c r="P444" s="822">
        <f>IF(SUM(K444:L444)&gt;0,IFERROR(AVERAGE(K415:L444),""),"")</f>
        <v/>
      </c>
      <c r="Q444" s="813">
        <f>IFERROR(AVERAGE(D444:E444),"")</f>
        <v/>
      </c>
      <c r="R444" s="813">
        <f>IFERROR(AVERAGE(F444:H444),"")</f>
        <v/>
      </c>
      <c r="S444" s="813">
        <f>IFERROR(AVERAGE(I444:J444),"")</f>
        <v/>
      </c>
      <c r="T444" s="813">
        <f>IFERROR(AVERAGE(K444:L444),"")</f>
        <v/>
      </c>
      <c r="U444" s="326" t="n"/>
      <c r="V444" s="813">
        <f>AVERAGE(Q444:T444)</f>
        <v/>
      </c>
      <c r="W444" s="445" t="n"/>
      <c r="X444" s="257" t="n"/>
      <c r="Y444" s="266" t="n">
        <v>63</v>
      </c>
    </row>
    <row r="445" ht="17.45" customHeight="1">
      <c r="A445" s="257">
        <f>IF(ISNUMBER(C445),MONTH(C445),"")</f>
        <v/>
      </c>
      <c r="B445" s="257">
        <f>IF(ISNUMBER(C445),YEAR(C445),"")</f>
        <v/>
      </c>
      <c r="C445" s="808">
        <f>C444+1</f>
        <v/>
      </c>
      <c r="D445" s="809" t="n"/>
      <c r="E445" s="810" t="n">
        <v>0.013</v>
      </c>
      <c r="F445" s="809" t="n"/>
      <c r="G445" s="811" t="n">
        <v>0.0111</v>
      </c>
      <c r="H445" s="810" t="n"/>
      <c r="I445" s="812" t="n"/>
      <c r="J445" s="837" t="n">
        <v>0.00889</v>
      </c>
      <c r="K445" s="809" t="n"/>
      <c r="L445" s="810" t="n">
        <v>0.0173</v>
      </c>
      <c r="M445" s="822">
        <f>IF(SUM(D445:E445)&gt;0,IFERROR(AVERAGE(D416:E445),""),"")</f>
        <v/>
      </c>
      <c r="N445" s="822">
        <f>IF(SUM(F445:H445)&gt;0,IFERROR(AVERAGE(F416:H445),""),"")</f>
        <v/>
      </c>
      <c r="O445" s="822">
        <f>IF(SUM(I445:J445)&gt;0,IFERROR(AVERAGE(I416:J445),""),"")</f>
        <v/>
      </c>
      <c r="P445" s="822">
        <f>IF(SUM(K445:L445)&gt;0,IFERROR(AVERAGE(K416:L445),""),"")</f>
        <v/>
      </c>
      <c r="Q445" s="813">
        <f>IFERROR(AVERAGE(D445:E445),"")</f>
        <v/>
      </c>
      <c r="R445" s="813">
        <f>IFERROR(AVERAGE(F445:H445),"")</f>
        <v/>
      </c>
      <c r="S445" s="813">
        <f>IFERROR(AVERAGE(I445:J445),"")</f>
        <v/>
      </c>
      <c r="T445" s="813">
        <f>IFERROR(AVERAGE(K445:L445),"")</f>
        <v/>
      </c>
      <c r="U445" s="326" t="n"/>
      <c r="V445" s="813">
        <f>AVERAGE(Q445:T445)</f>
        <v/>
      </c>
      <c r="W445" s="445" t="n"/>
      <c r="X445" s="797">
        <f>AVERAGE(Q444:T445)</f>
        <v/>
      </c>
      <c r="Y445" s="266" t="n">
        <v>63</v>
      </c>
    </row>
    <row r="446" ht="17.45" customHeight="1">
      <c r="A446" s="257">
        <f>IF(ISNUMBER(C446),MONTH(C446),"")</f>
        <v/>
      </c>
      <c r="B446" s="257">
        <f>IF(ISNUMBER(C446),YEAR(C446),"")</f>
        <v/>
      </c>
      <c r="C446" s="802">
        <f>C445+1</f>
        <v/>
      </c>
      <c r="D446" s="803" t="n">
        <v>0.0404</v>
      </c>
      <c r="E446" s="804" t="n"/>
      <c r="F446" s="803" t="n">
        <v>0.0282</v>
      </c>
      <c r="G446" s="805" t="n"/>
      <c r="H446" s="804" t="n">
        <v>0.0272</v>
      </c>
      <c r="I446" s="803" t="n">
        <v>0.0309</v>
      </c>
      <c r="J446" s="804" t="n"/>
      <c r="K446" s="806" t="n">
        <v>0.0333</v>
      </c>
      <c r="L446" s="804" t="n"/>
      <c r="M446" s="796">
        <f>IF(SUM(D446:E446)&gt;0,IFERROR(AVERAGE(D417:E446),""),"")</f>
        <v/>
      </c>
      <c r="N446" s="796">
        <f>IF(SUM(F446:H446)&gt;0,IFERROR(AVERAGE(F417:H446),""),"")</f>
        <v/>
      </c>
      <c r="O446" s="796">
        <f>IF(SUM(I446:J446)&gt;0,IFERROR(AVERAGE(I417:J446),""),"")</f>
        <v/>
      </c>
      <c r="P446" s="796">
        <f>IF(SUM(K446:L446)&gt;0,IFERROR(AVERAGE(K417:L446),""),"")</f>
        <v/>
      </c>
      <c r="Q446" s="797">
        <f>IFERROR(AVERAGE(D446:E446),"")</f>
        <v/>
      </c>
      <c r="R446" s="797">
        <f>IFERROR(AVERAGE(F446:H446),"")</f>
        <v/>
      </c>
      <c r="S446" s="797">
        <f>IFERROR(AVERAGE(I446:J446),"")</f>
        <v/>
      </c>
      <c r="T446" s="797">
        <f>IFERROR(AVERAGE(K446:L446),"")</f>
        <v/>
      </c>
      <c r="V446" s="257" t="n"/>
      <c r="W446" s="797">
        <f>AVERAGE(Q446:T446)</f>
        <v/>
      </c>
      <c r="X446" s="257" t="n"/>
    </row>
    <row r="447" ht="17.45" customHeight="1">
      <c r="A447" s="257">
        <f>IF(ISNUMBER(C447),MONTH(C447),"")</f>
        <v/>
      </c>
      <c r="B447" s="257">
        <f>IF(ISNUMBER(C447),YEAR(C447),"")</f>
        <v/>
      </c>
      <c r="C447" s="791">
        <f>C446+1</f>
        <v/>
      </c>
      <c r="D447" s="792" t="n"/>
      <c r="E447" s="793" t="n">
        <v>0.0284</v>
      </c>
      <c r="F447" s="792" t="n"/>
      <c r="G447" s="794" t="n">
        <v>0.042</v>
      </c>
      <c r="H447" s="793" t="n"/>
      <c r="I447" s="795" t="n"/>
      <c r="J447" s="836" t="n">
        <v>0.0213</v>
      </c>
      <c r="K447" s="792" t="n"/>
      <c r="L447" s="793" t="n">
        <v>0.0395</v>
      </c>
      <c r="M447" s="796">
        <f>IF(SUM(D447:E447)&gt;0,IFERROR(AVERAGE(D418:E447),""),"")</f>
        <v/>
      </c>
      <c r="N447" s="796">
        <f>IF(SUM(F447:H447)&gt;0,IFERROR(AVERAGE(F418:H447),""),"")</f>
        <v/>
      </c>
      <c r="O447" s="796">
        <f>IF(SUM(I447:J447)&gt;0,IFERROR(AVERAGE(I418:J447),""),"")</f>
        <v/>
      </c>
      <c r="P447" s="796">
        <f>IF(SUM(K447:L447)&gt;0,IFERROR(AVERAGE(K418:L447),""),"")</f>
        <v/>
      </c>
      <c r="Q447" s="797">
        <f>IFERROR(AVERAGE(D447:E447),"")</f>
        <v/>
      </c>
      <c r="R447" s="797">
        <f>IFERROR(AVERAGE(F447:H447),"")</f>
        <v/>
      </c>
      <c r="S447" s="797">
        <f>IFERROR(AVERAGE(I447:J447),"")</f>
        <v/>
      </c>
      <c r="T447" s="797">
        <f>IFERROR(AVERAGE(K447:L447),"")</f>
        <v/>
      </c>
      <c r="V447" s="257" t="n"/>
      <c r="W447" s="797">
        <f>AVERAGE(Q447:T447)</f>
        <v/>
      </c>
      <c r="X447" s="257" t="n"/>
    </row>
    <row r="448" ht="17.45" customHeight="1">
      <c r="A448" s="257">
        <f>IF(ISNUMBER(C448),MONTH(C448),"")</f>
        <v/>
      </c>
      <c r="B448" s="257">
        <f>IF(ISNUMBER(C448),YEAR(C448),"")</f>
        <v/>
      </c>
      <c r="C448" s="791">
        <f>C447+1</f>
        <v/>
      </c>
      <c r="D448" s="792" t="n">
        <v>0.0184</v>
      </c>
      <c r="E448" s="793" t="n"/>
      <c r="F448" s="792" t="n">
        <v>0.0263</v>
      </c>
      <c r="G448" s="794" t="n"/>
      <c r="H448" s="793" t="n"/>
      <c r="I448" s="795" t="n">
        <v>0.0252</v>
      </c>
      <c r="J448" s="836" t="n"/>
      <c r="K448" s="792" t="n">
        <v>0.019</v>
      </c>
      <c r="L448" s="793" t="n"/>
      <c r="M448" s="796">
        <f>IF(SUM(D448:E448)&gt;0,IFERROR(AVERAGE(D419:E448),""),"")</f>
        <v/>
      </c>
      <c r="N448" s="796">
        <f>IF(SUM(F448:H448)&gt;0,IFERROR(AVERAGE(F419:H448),""),"")</f>
        <v/>
      </c>
      <c r="O448" s="796">
        <f>IF(SUM(I448:J448)&gt;0,IFERROR(AVERAGE(I419:J448),""),"")</f>
        <v/>
      </c>
      <c r="P448" s="796">
        <f>IF(SUM(K448:L448)&gt;0,IFERROR(AVERAGE(K419:L448),""),"")</f>
        <v/>
      </c>
      <c r="Q448" s="797">
        <f>IFERROR(AVERAGE(D448:E448),"")</f>
        <v/>
      </c>
      <c r="R448" s="797">
        <f>IFERROR(AVERAGE(F448:H448),"")</f>
        <v/>
      </c>
      <c r="S448" s="797">
        <f>IFERROR(AVERAGE(I448:J448),"")</f>
        <v/>
      </c>
      <c r="T448" s="797">
        <f>IFERROR(AVERAGE(K448:L448),"")</f>
        <v/>
      </c>
      <c r="V448" s="257" t="n"/>
      <c r="W448" s="797">
        <f>AVERAGE(Q448:T448)</f>
        <v/>
      </c>
      <c r="X448" s="257" t="n"/>
    </row>
    <row r="449" ht="17.45" customHeight="1">
      <c r="A449" s="257">
        <f>IF(ISNUMBER(C449),MONTH(C449),"")</f>
        <v/>
      </c>
      <c r="B449" s="257">
        <f>IF(ISNUMBER(C449),YEAR(C449),"")</f>
        <v/>
      </c>
      <c r="C449" s="791">
        <f>C448+1</f>
        <v/>
      </c>
      <c r="D449" s="792" t="n"/>
      <c r="E449" s="793" t="n">
        <v>0.0225</v>
      </c>
      <c r="F449" s="792" t="n"/>
      <c r="G449" s="794" t="n">
        <v>0.0201</v>
      </c>
      <c r="H449" s="793" t="n"/>
      <c r="I449" s="795" t="n"/>
      <c r="J449" s="836" t="n">
        <v>0.0301</v>
      </c>
      <c r="K449" s="792" t="n"/>
      <c r="L449" s="793" t="n">
        <v>0.0244</v>
      </c>
      <c r="M449" s="796">
        <f>IF(SUM(D449:E449)&gt;0,IFERROR(AVERAGE(D420:E449),""),"")</f>
        <v/>
      </c>
      <c r="N449" s="796">
        <f>IF(SUM(F449:H449)&gt;0,IFERROR(AVERAGE(F420:H449),""),"")</f>
        <v/>
      </c>
      <c r="O449" s="796">
        <f>IF(SUM(I449:J449)&gt;0,IFERROR(AVERAGE(I420:J449),""),"")</f>
        <v/>
      </c>
      <c r="P449" s="796">
        <f>IF(SUM(K449:L449)&gt;0,IFERROR(AVERAGE(K420:L449),""),"")</f>
        <v/>
      </c>
      <c r="Q449" s="797">
        <f>IFERROR(AVERAGE(D449:E449),"")</f>
        <v/>
      </c>
      <c r="R449" s="797">
        <f>IFERROR(AVERAGE(F449:H449),"")</f>
        <v/>
      </c>
      <c r="S449" s="797">
        <f>IFERROR(AVERAGE(I449:J449),"")</f>
        <v/>
      </c>
      <c r="T449" s="797">
        <f>IFERROR(AVERAGE(K449:L449),"")</f>
        <v/>
      </c>
      <c r="V449" s="257" t="n"/>
      <c r="W449" s="797">
        <f>AVERAGE(Q449:T449)</f>
        <v/>
      </c>
      <c r="X449" s="257" t="n"/>
    </row>
    <row r="450" ht="17.45" customHeight="1">
      <c r="A450" s="257">
        <f>IF(ISNUMBER(C450),MONTH(C450),"")</f>
        <v/>
      </c>
      <c r="B450" s="257">
        <f>IF(ISNUMBER(C450),YEAR(C450),"")</f>
        <v/>
      </c>
      <c r="C450" s="791">
        <f>C449+1</f>
        <v/>
      </c>
      <c r="D450" s="792" t="n">
        <v>0.0265</v>
      </c>
      <c r="E450" s="793" t="n"/>
      <c r="F450" s="792" t="n"/>
      <c r="G450" s="794" t="n"/>
      <c r="H450" s="793" t="n">
        <v>0.0214</v>
      </c>
      <c r="I450" s="795" t="n">
        <v>0.0348</v>
      </c>
      <c r="J450" s="836" t="n"/>
      <c r="K450" s="792" t="n">
        <v>0.0226</v>
      </c>
      <c r="L450" s="793" t="n"/>
      <c r="M450" s="796">
        <f>IF(SUM(D450:E450)&gt;0,IFERROR(AVERAGE(D421:E450),""),"")</f>
        <v/>
      </c>
      <c r="N450" s="796">
        <f>IF(SUM(F450:H450)&gt;0,IFERROR(AVERAGE(F421:H450),""),"")</f>
        <v/>
      </c>
      <c r="O450" s="796">
        <f>IF(SUM(I450:J450)&gt;0,IFERROR(AVERAGE(I421:J450),""),"")</f>
        <v/>
      </c>
      <c r="P450" s="796">
        <f>IF(SUM(K450:L450)&gt;0,IFERROR(AVERAGE(K421:L450),""),"")</f>
        <v/>
      </c>
      <c r="Q450" s="797">
        <f>IFERROR(AVERAGE(D450:E450),"")</f>
        <v/>
      </c>
      <c r="R450" s="797">
        <f>IFERROR(AVERAGE(F450:H450),"")</f>
        <v/>
      </c>
      <c r="S450" s="797">
        <f>IFERROR(AVERAGE(I450:J450),"")</f>
        <v/>
      </c>
      <c r="T450" s="797">
        <f>IFERROR(AVERAGE(K450:L450),"")</f>
        <v/>
      </c>
      <c r="V450" s="257" t="n"/>
      <c r="W450" s="797">
        <f>AVERAGE(Q450:T450)</f>
        <v/>
      </c>
      <c r="X450" s="797">
        <f>AVERAGE(Q446:T450)</f>
        <v/>
      </c>
      <c r="Y450" s="266" t="n">
        <v>64</v>
      </c>
    </row>
    <row r="451" ht="17.45" customHeight="1">
      <c r="A451" s="257">
        <f>IF(ISNUMBER(C451),MONTH(C451),"")</f>
        <v/>
      </c>
      <c r="B451" s="257">
        <f>IF(ISNUMBER(C451),YEAR(C451),"")</f>
        <v/>
      </c>
      <c r="C451" s="808">
        <f>C450+1</f>
        <v/>
      </c>
      <c r="D451" s="809" t="n"/>
      <c r="E451" s="810" t="n">
        <v>0.0109</v>
      </c>
      <c r="F451" s="809" t="n"/>
      <c r="G451" s="811" t="n">
        <v>0.032</v>
      </c>
      <c r="H451" s="810" t="n"/>
      <c r="I451" s="812" t="n"/>
      <c r="J451" s="837" t="n">
        <v>0.0162</v>
      </c>
      <c r="K451" s="809" t="n"/>
      <c r="L451" s="810" t="n">
        <v>0.0128</v>
      </c>
      <c r="M451" s="822">
        <f>IF(SUM(D451:E451)&gt;0,IFERROR(AVERAGE(D422:E451),""),"")</f>
        <v/>
      </c>
      <c r="N451" s="822">
        <f>IF(SUM(F451:H451)&gt;0,IFERROR(AVERAGE(F422:H451),""),"")</f>
        <v/>
      </c>
      <c r="O451" s="822">
        <f>IF(SUM(I451:J451)&gt;0,IFERROR(AVERAGE(I422:J451),""),"")</f>
        <v/>
      </c>
      <c r="P451" s="822">
        <f>IF(SUM(K451:L451)&gt;0,IFERROR(AVERAGE(K422:L451),""),"")</f>
        <v/>
      </c>
      <c r="Q451" s="813">
        <f>IFERROR(AVERAGE(D451:E451),"")</f>
        <v/>
      </c>
      <c r="R451" s="813">
        <f>IFERROR(AVERAGE(F451:H451),"")</f>
        <v/>
      </c>
      <c r="S451" s="813">
        <f>IFERROR(AVERAGE(I451:J451),"")</f>
        <v/>
      </c>
      <c r="T451" s="813">
        <f>IFERROR(AVERAGE(K451:L451),"")</f>
        <v/>
      </c>
      <c r="U451" s="326" t="n"/>
      <c r="V451" s="813">
        <f>AVERAGE(Q451:T451)</f>
        <v/>
      </c>
      <c r="W451" s="445" t="n"/>
      <c r="X451" s="257" t="n"/>
      <c r="Y451" s="266" t="n">
        <v>64</v>
      </c>
    </row>
    <row r="452" ht="17.45" customHeight="1">
      <c r="A452" s="257">
        <f>IF(ISNUMBER(C452),MONTH(C452),"")</f>
        <v/>
      </c>
      <c r="B452" s="257">
        <f>IF(ISNUMBER(C452),YEAR(C452),"")</f>
        <v/>
      </c>
      <c r="C452" s="808">
        <f>C451+1</f>
        <v/>
      </c>
      <c r="D452" s="809" t="n">
        <v>0.0102</v>
      </c>
      <c r="E452" s="810" t="n"/>
      <c r="F452" s="809" t="n">
        <v>0.0113</v>
      </c>
      <c r="G452" s="811" t="n"/>
      <c r="H452" s="810" t="n">
        <v>0.0104</v>
      </c>
      <c r="I452" s="809" t="n">
        <v>0.0054</v>
      </c>
      <c r="J452" s="810" t="n"/>
      <c r="K452" s="812" t="n">
        <v>0.0112</v>
      </c>
      <c r="L452" s="810" t="n"/>
      <c r="M452" s="822">
        <f>IF(SUM(D452:E452)&gt;0,IFERROR(AVERAGE(D423:E452),""),"")</f>
        <v/>
      </c>
      <c r="N452" s="822">
        <f>IF(SUM(F452:H452)&gt;0,IFERROR(AVERAGE(F423:H452),""),"")</f>
        <v/>
      </c>
      <c r="O452" s="822">
        <f>IF(SUM(I452:J452)&gt;0,IFERROR(AVERAGE(I423:J452),""),"")</f>
        <v/>
      </c>
      <c r="P452" s="822">
        <f>IF(SUM(K452:L452)&gt;0,IFERROR(AVERAGE(K423:L452),""),"")</f>
        <v/>
      </c>
      <c r="Q452" s="813">
        <f>IFERROR(AVERAGE(D452:E452),"")</f>
        <v/>
      </c>
      <c r="R452" s="813">
        <f>IFERROR(AVERAGE(F452:H452),"")</f>
        <v/>
      </c>
      <c r="S452" s="813">
        <f>IFERROR(AVERAGE(I452:J452),"")</f>
        <v/>
      </c>
      <c r="T452" s="813">
        <f>IFERROR(AVERAGE(K452:L452),"")</f>
        <v/>
      </c>
      <c r="U452" s="326" t="n"/>
      <c r="V452" s="813">
        <f>AVERAGE(Q452:T452)</f>
        <v/>
      </c>
      <c r="W452" s="445" t="n"/>
      <c r="X452" s="797">
        <f>AVERAGE(Q451:T452)</f>
        <v/>
      </c>
      <c r="Y452" s="266" t="n">
        <v>64</v>
      </c>
    </row>
    <row r="453" ht="17.45" customHeight="1">
      <c r="A453" s="257">
        <f>IF(ISNUMBER(C453),MONTH(C453),"")</f>
        <v/>
      </c>
      <c r="B453" s="257">
        <f>IF(ISNUMBER(C453),YEAR(C453),"")</f>
        <v/>
      </c>
      <c r="C453" s="791">
        <f>C452+1</f>
        <v/>
      </c>
      <c r="D453" s="792" t="n"/>
      <c r="E453" s="793" t="n">
        <v>0.0433</v>
      </c>
      <c r="F453" s="792" t="n"/>
      <c r="G453" s="794" t="n">
        <v>0.0385</v>
      </c>
      <c r="H453" s="793" t="n"/>
      <c r="I453" s="795" t="n"/>
      <c r="J453" s="836" t="n">
        <v>0.0376</v>
      </c>
      <c r="K453" s="792" t="n"/>
      <c r="L453" s="793" t="n">
        <v>0.0426</v>
      </c>
      <c r="M453" s="796">
        <f>IF(SUM(D453:E453)&gt;0,IFERROR(AVERAGE(D424:E453),""),"")</f>
        <v/>
      </c>
      <c r="N453" s="796">
        <f>IF(SUM(F453:H453)&gt;0,IFERROR(AVERAGE(F424:H453),""),"")</f>
        <v/>
      </c>
      <c r="O453" s="796">
        <f>IF(SUM(I453:J453)&gt;0,IFERROR(AVERAGE(I424:J453),""),"")</f>
        <v/>
      </c>
      <c r="P453" s="796">
        <f>IF(SUM(K453:L453)&gt;0,IFERROR(AVERAGE(K424:L453),""),"")</f>
        <v/>
      </c>
      <c r="Q453" s="797">
        <f>IFERROR(AVERAGE(D453:E453),"")</f>
        <v/>
      </c>
      <c r="R453" s="797">
        <f>IFERROR(AVERAGE(F453:H453),"")</f>
        <v/>
      </c>
      <c r="S453" s="797">
        <f>IFERROR(AVERAGE(I453:J453),"")</f>
        <v/>
      </c>
      <c r="T453" s="797">
        <f>IFERROR(AVERAGE(K453:L453),"")</f>
        <v/>
      </c>
      <c r="V453" s="257" t="n"/>
      <c r="W453" s="797">
        <f>AVERAGE(Q453:T453)</f>
        <v/>
      </c>
      <c r="X453" s="257" t="n"/>
    </row>
    <row r="454" ht="17.45" customHeight="1">
      <c r="A454" s="257">
        <f>IF(ISNUMBER(C454),MONTH(C454),"")</f>
        <v/>
      </c>
      <c r="B454" s="257">
        <f>IF(ISNUMBER(C454),YEAR(C454),"")</f>
        <v/>
      </c>
      <c r="C454" s="791">
        <f>C453+1</f>
        <v/>
      </c>
      <c r="D454" s="792" t="n">
        <v>0.0328</v>
      </c>
      <c r="E454" s="793" t="n"/>
      <c r="F454" s="792" t="n">
        <v>0.0347</v>
      </c>
      <c r="G454" s="794" t="n"/>
      <c r="H454" s="793" t="n"/>
      <c r="I454" s="795" t="n">
        <v>0.0497</v>
      </c>
      <c r="J454" s="836" t="n"/>
      <c r="K454" s="792" t="n">
        <v>0.0307</v>
      </c>
      <c r="L454" s="793" t="n"/>
      <c r="M454" s="796">
        <f>IF(SUM(D454:E454)&gt;0,IFERROR(AVERAGE(D425:E454),""),"")</f>
        <v/>
      </c>
      <c r="N454" s="796">
        <f>IF(SUM(F454:H454)&gt;0,IFERROR(AVERAGE(F425:H454),""),"")</f>
        <v/>
      </c>
      <c r="O454" s="796">
        <f>IF(SUM(I454:J454)&gt;0,IFERROR(AVERAGE(I425:J454),""),"")</f>
        <v/>
      </c>
      <c r="P454" s="796">
        <f>IF(SUM(K454:L454)&gt;0,IFERROR(AVERAGE(K425:L454),""),"")</f>
        <v/>
      </c>
      <c r="Q454" s="797">
        <f>IFERROR(AVERAGE(D454:E454),"")</f>
        <v/>
      </c>
      <c r="R454" s="797">
        <f>IFERROR(AVERAGE(F454:H454),"")</f>
        <v/>
      </c>
      <c r="S454" s="797">
        <f>IFERROR(AVERAGE(I454:J454),"")</f>
        <v/>
      </c>
      <c r="T454" s="797">
        <f>IFERROR(AVERAGE(K454:L454),"")</f>
        <v/>
      </c>
      <c r="V454" s="257" t="n"/>
      <c r="W454" s="797">
        <f>AVERAGE(Q454:T454)</f>
        <v/>
      </c>
      <c r="X454" s="257" t="n"/>
    </row>
    <row r="455" ht="17.45" customHeight="1">
      <c r="A455" s="257">
        <f>IF(ISNUMBER(C455),MONTH(C455),"")</f>
        <v/>
      </c>
      <c r="B455" s="257">
        <f>IF(ISNUMBER(C455),YEAR(C455),"")</f>
        <v/>
      </c>
      <c r="C455" s="791">
        <f>C454+1</f>
        <v/>
      </c>
      <c r="D455" s="792" t="n"/>
      <c r="E455" s="793" t="n">
        <v>0.0239</v>
      </c>
      <c r="F455" s="792" t="n"/>
      <c r="G455" s="794" t="n">
        <v>0.0369</v>
      </c>
      <c r="H455" s="793" t="n"/>
      <c r="I455" s="795" t="n"/>
      <c r="J455" s="836" t="n">
        <v>0.029</v>
      </c>
      <c r="K455" s="792" t="n"/>
      <c r="L455" s="793" t="n">
        <v>0.0361</v>
      </c>
      <c r="M455" s="796">
        <f>IF(SUM(D455:E455)&gt;0,IFERROR(AVERAGE(D426:E455),""),"")</f>
        <v/>
      </c>
      <c r="N455" s="796">
        <f>IF(SUM(F455:H455)&gt;0,IFERROR(AVERAGE(F426:H455),""),"")</f>
        <v/>
      </c>
      <c r="O455" s="796">
        <f>IF(SUM(I455:J455)&gt;0,IFERROR(AVERAGE(I426:J455),""),"")</f>
        <v/>
      </c>
      <c r="P455" s="796">
        <f>IF(SUM(K455:L455)&gt;0,IFERROR(AVERAGE(K426:L455),""),"")</f>
        <v/>
      </c>
      <c r="Q455" s="797">
        <f>IFERROR(AVERAGE(D455:E455),"")</f>
        <v/>
      </c>
      <c r="R455" s="797">
        <f>IFERROR(AVERAGE(F455:H455),"")</f>
        <v/>
      </c>
      <c r="S455" s="797">
        <f>IFERROR(AVERAGE(I455:J455),"")</f>
        <v/>
      </c>
      <c r="T455" s="797">
        <f>IFERROR(AVERAGE(K455:L455),"")</f>
        <v/>
      </c>
      <c r="V455" s="257" t="n"/>
      <c r="W455" s="797">
        <f>AVERAGE(Q455:T455)</f>
        <v/>
      </c>
      <c r="X455" s="257" t="n"/>
    </row>
    <row r="456" ht="17.45" customHeight="1">
      <c r="A456" s="257">
        <f>IF(ISNUMBER(C456),MONTH(C456),"")</f>
        <v/>
      </c>
      <c r="B456" s="257">
        <f>IF(ISNUMBER(C456),YEAR(C456),"")</f>
        <v/>
      </c>
      <c r="C456" s="791">
        <f>C455+1</f>
        <v/>
      </c>
      <c r="D456" s="792" t="n">
        <v>0.0411</v>
      </c>
      <c r="E456" s="793" t="n"/>
      <c r="F456" s="792" t="n"/>
      <c r="G456" s="794" t="n"/>
      <c r="H456" s="793" t="n">
        <v>0.039</v>
      </c>
      <c r="I456" s="795" t="n">
        <v>0.0254</v>
      </c>
      <c r="J456" s="836" t="n"/>
      <c r="K456" s="792" t="n">
        <v>0.0274</v>
      </c>
      <c r="L456" s="793" t="n"/>
      <c r="M456" s="796">
        <f>IF(SUM(D456:E456)&gt;0,IFERROR(AVERAGE(D427:E456),""),"")</f>
        <v/>
      </c>
      <c r="N456" s="796">
        <f>IF(SUM(F456:H456)&gt;0,IFERROR(AVERAGE(F427:H456),""),"")</f>
        <v/>
      </c>
      <c r="O456" s="796">
        <f>IF(SUM(I456:J456)&gt;0,IFERROR(AVERAGE(I427:J456),""),"")</f>
        <v/>
      </c>
      <c r="P456" s="796">
        <f>IF(SUM(K456:L456)&gt;0,IFERROR(AVERAGE(K427:L456),""),"")</f>
        <v/>
      </c>
      <c r="Q456" s="797">
        <f>IFERROR(AVERAGE(D456:E456),"")</f>
        <v/>
      </c>
      <c r="R456" s="797">
        <f>IFERROR(AVERAGE(F456:H456),"")</f>
        <v/>
      </c>
      <c r="S456" s="797">
        <f>IFERROR(AVERAGE(I456:J456),"")</f>
        <v/>
      </c>
      <c r="T456" s="797">
        <f>IFERROR(AVERAGE(K456:L456),"")</f>
        <v/>
      </c>
      <c r="V456" s="257" t="n"/>
      <c r="W456" s="797">
        <f>AVERAGE(Q456:T456)</f>
        <v/>
      </c>
      <c r="X456" s="257" t="n"/>
    </row>
    <row r="457" ht="17.45" customHeight="1">
      <c r="A457" s="257">
        <f>IF(ISNUMBER(C457),MONTH(C457),"")</f>
        <v/>
      </c>
      <c r="B457" s="257">
        <f>IF(ISNUMBER(C457),YEAR(C457),"")</f>
        <v/>
      </c>
      <c r="C457" s="791">
        <f>C456+1</f>
        <v/>
      </c>
      <c r="D457" s="792" t="n"/>
      <c r="E457" s="793" t="n">
        <v>0.0311</v>
      </c>
      <c r="F457" s="792" t="n"/>
      <c r="G457" s="794" t="n">
        <v>0.0293</v>
      </c>
      <c r="H457" s="793" t="n"/>
      <c r="I457" s="795" t="n"/>
      <c r="J457" s="836" t="n">
        <v>0.0231</v>
      </c>
      <c r="K457" s="792" t="n"/>
      <c r="L457" s="793" t="n">
        <v>0.0377</v>
      </c>
      <c r="M457" s="796">
        <f>IF(SUM(D457:E457)&gt;0,IFERROR(AVERAGE(D428:E457),""),"")</f>
        <v/>
      </c>
      <c r="N457" s="796">
        <f>IF(SUM(F457:H457)&gt;0,IFERROR(AVERAGE(F428:H457),""),"")</f>
        <v/>
      </c>
      <c r="O457" s="796">
        <f>IF(SUM(I457:J457)&gt;0,IFERROR(AVERAGE(I428:J457),""),"")</f>
        <v/>
      </c>
      <c r="P457" s="796">
        <f>IF(SUM(K457:L457)&gt;0,IFERROR(AVERAGE(K428:L457),""),"")</f>
        <v/>
      </c>
      <c r="Q457" s="797">
        <f>IFERROR(AVERAGE(D457:E457),"")</f>
        <v/>
      </c>
      <c r="R457" s="797">
        <f>IFERROR(AVERAGE(F457:H457),"")</f>
        <v/>
      </c>
      <c r="S457" s="797">
        <f>IFERROR(AVERAGE(I457:J457),"")</f>
        <v/>
      </c>
      <c r="T457" s="797">
        <f>IFERROR(AVERAGE(K457:L457),"")</f>
        <v/>
      </c>
      <c r="V457" s="257" t="n"/>
      <c r="W457" s="797">
        <f>AVERAGE(Q457:T457)</f>
        <v/>
      </c>
      <c r="X457" s="797">
        <f>AVERAGE(Q453:T457)</f>
        <v/>
      </c>
      <c r="Y457" s="266" t="n">
        <v>65</v>
      </c>
      <c r="Z457" s="329" t="inlineStr">
        <is>
          <t>MARCH</t>
        </is>
      </c>
      <c r="AA457" s="299" t="n">
        <v>2019</v>
      </c>
      <c r="AB457" s="300" t="n"/>
      <c r="AC457" s="300" t="n"/>
      <c r="AD457" s="300" t="n"/>
    </row>
    <row r="458" ht="17.45" customHeight="1">
      <c r="A458" s="257">
        <f>IF(ISNUMBER(C458),MONTH(C458),"")</f>
        <v/>
      </c>
      <c r="B458" s="257">
        <f>IF(ISNUMBER(C458),YEAR(C458),"")</f>
        <v/>
      </c>
      <c r="C458" s="808">
        <f>C457+1</f>
        <v/>
      </c>
      <c r="D458" s="809" t="n">
        <v>0.0206</v>
      </c>
      <c r="E458" s="810" t="n"/>
      <c r="F458" s="809" t="n">
        <v>0.0189</v>
      </c>
      <c r="G458" s="811" t="n"/>
      <c r="H458" s="810" t="n">
        <v>0.0189</v>
      </c>
      <c r="I458" s="809" t="n">
        <v>0.0122</v>
      </c>
      <c r="J458" s="810" t="n"/>
      <c r="K458" s="812" t="n">
        <v>0.0232</v>
      </c>
      <c r="L458" s="810" t="n"/>
      <c r="M458" s="796">
        <f>IF(SUM(D458:E458)&gt;0,IFERROR(AVERAGE(D429:E458),""),"")</f>
        <v/>
      </c>
      <c r="N458" s="796">
        <f>IF(SUM(F458:H458)&gt;0,IFERROR(AVERAGE(F429:H458),""),"")</f>
        <v/>
      </c>
      <c r="O458" s="796">
        <f>IF(SUM(I458:J458)&gt;0,IFERROR(AVERAGE(I429:J458),""),"")</f>
        <v/>
      </c>
      <c r="P458" s="796">
        <f>IF(SUM(K458:L458)&gt;0,IFERROR(AVERAGE(K429:L458),""),"")</f>
        <v/>
      </c>
      <c r="Q458" s="813">
        <f>IFERROR(AVERAGE(D458:E458),"")</f>
        <v/>
      </c>
      <c r="R458" s="813">
        <f>IFERROR(AVERAGE(F458:H458),"")</f>
        <v/>
      </c>
      <c r="S458" s="813">
        <f>IFERROR(AVERAGE(I458:J458),"")</f>
        <v/>
      </c>
      <c r="T458" s="813">
        <f>IFERROR(AVERAGE(K458:L458),"")</f>
        <v/>
      </c>
      <c r="U458" s="326" t="n"/>
      <c r="V458" s="813">
        <f>AVERAGE(Q458:T458)</f>
        <v/>
      </c>
      <c r="W458" s="445" t="n"/>
      <c r="X458" s="257" t="n"/>
      <c r="Y458" s="266" t="n">
        <v>65</v>
      </c>
      <c r="Z458" s="301" t="inlineStr">
        <is>
          <t>Parameter</t>
        </is>
      </c>
      <c r="AA458" s="301" t="inlineStr">
        <is>
          <t>Station 1</t>
        </is>
      </c>
      <c r="AB458" s="301" t="inlineStr">
        <is>
          <t>Station 2</t>
        </is>
      </c>
      <c r="AC458" s="301" t="inlineStr">
        <is>
          <t>Station 4</t>
        </is>
      </c>
      <c r="AD458" s="301" t="inlineStr">
        <is>
          <t>Station 5</t>
        </is>
      </c>
    </row>
    <row r="459" ht="17.45" customHeight="1">
      <c r="A459" s="257">
        <f>IF(ISNUMBER(C459),MONTH(C459),"")</f>
        <v/>
      </c>
      <c r="B459" s="257">
        <f>IF(ISNUMBER(C459),YEAR(C459),"")</f>
        <v/>
      </c>
      <c r="C459" s="808">
        <f>C458+1</f>
        <v/>
      </c>
      <c r="D459" s="809" t="n"/>
      <c r="E459" s="810" t="n">
        <v>0.012</v>
      </c>
      <c r="F459" s="809" t="n"/>
      <c r="G459" s="811" t="n">
        <v>0.0125</v>
      </c>
      <c r="H459" s="810" t="n"/>
      <c r="I459" s="812" t="n"/>
      <c r="J459" s="837" t="n">
        <v>0.00979</v>
      </c>
      <c r="K459" s="809" t="n"/>
      <c r="L459" s="810" t="n">
        <v>0.0232</v>
      </c>
      <c r="M459" s="796">
        <f>IF(SUM(D459:E459)&gt;0,IFERROR(AVERAGE(D430:E459),""),"")</f>
        <v/>
      </c>
      <c r="N459" s="796">
        <f>IF(SUM(F459:H459)&gt;0,IFERROR(AVERAGE(F430:H459),""),"")</f>
        <v/>
      </c>
      <c r="O459" s="796">
        <f>IF(SUM(I459:J459)&gt;0,IFERROR(AVERAGE(I430:J459),""),"")</f>
        <v/>
      </c>
      <c r="P459" s="796">
        <f>IF(SUM(K459:L459)&gt;0,IFERROR(AVERAGE(K430:L459),""),"")</f>
        <v/>
      </c>
      <c r="Q459" s="813">
        <f>IFERROR(AVERAGE(D459:E459),"")</f>
        <v/>
      </c>
      <c r="R459" s="813">
        <f>IFERROR(AVERAGE(F459:H459),"")</f>
        <v/>
      </c>
      <c r="S459" s="813">
        <f>IFERROR(AVERAGE(I459:J459),"")</f>
        <v/>
      </c>
      <c r="T459" s="813">
        <f>IFERROR(AVERAGE(K459:L459),"")</f>
        <v/>
      </c>
      <c r="U459" s="326" t="n"/>
      <c r="V459" s="813">
        <f>AVERAGE(Q459:T459)</f>
        <v/>
      </c>
      <c r="W459" s="445" t="n"/>
      <c r="X459" s="797">
        <f>AVERAGE(Q458:T459)</f>
        <v/>
      </c>
      <c r="Y459" s="266" t="n">
        <v>65</v>
      </c>
      <c r="Z459" s="302" t="inlineStr">
        <is>
          <t>Average</t>
        </is>
      </c>
      <c r="AA459" s="839">
        <f>AVERAGE(D429:E459)</f>
        <v/>
      </c>
      <c r="AB459" s="839">
        <f>AVERAGE(F429:H459)</f>
        <v/>
      </c>
      <c r="AC459" s="839">
        <f>AVERAGE(I429:J459)</f>
        <v/>
      </c>
      <c r="AD459" s="839">
        <f>AVERAGE(K429:L459)</f>
        <v/>
      </c>
    </row>
    <row r="460" ht="17.45" customHeight="1">
      <c r="A460" s="257">
        <f>IF(ISNUMBER(C460),MONTH(C460),"")</f>
        <v/>
      </c>
      <c r="B460" s="257">
        <f>IF(ISNUMBER(C460),YEAR(C460),"")</f>
        <v/>
      </c>
      <c r="C460" s="791">
        <f>C459+1</f>
        <v/>
      </c>
      <c r="D460" s="792" t="n">
        <v>0.0474</v>
      </c>
      <c r="E460" s="793" t="n"/>
      <c r="F460" s="792" t="n">
        <v>0.0306</v>
      </c>
      <c r="G460" s="794" t="n"/>
      <c r="H460" s="793" t="n"/>
      <c r="I460" s="795" t="n">
        <v>0.0201</v>
      </c>
      <c r="J460" s="836" t="n"/>
      <c r="K460" s="792" t="n">
        <v>0.0421</v>
      </c>
      <c r="L460" s="793" t="n"/>
      <c r="M460" s="796">
        <f>IF(SUM(D460:E460)&gt;0,IFERROR(AVERAGE(D431:E460),""),"")</f>
        <v/>
      </c>
      <c r="N460" s="796">
        <f>IF(SUM(F460:H460)&gt;0,IFERROR(AVERAGE(F431:H460),""),"")</f>
        <v/>
      </c>
      <c r="O460" s="796">
        <f>IF(SUM(I460:J460)&gt;0,IFERROR(AVERAGE(I431:J460),""),"")</f>
        <v/>
      </c>
      <c r="P460" s="796">
        <f>IF(SUM(K460:L460)&gt;0,IFERROR(AVERAGE(K431:L460),""),"")</f>
        <v/>
      </c>
      <c r="Q460" s="797">
        <f>IFERROR(AVERAGE(D460:E460),"")</f>
        <v/>
      </c>
      <c r="R460" s="797">
        <f>IFERROR(AVERAGE(F460:H460),"")</f>
        <v/>
      </c>
      <c r="S460" s="797">
        <f>IFERROR(AVERAGE(I460:J460),"")</f>
        <v/>
      </c>
      <c r="T460" s="797">
        <f>IFERROR(AVERAGE(K460:L460),"")</f>
        <v/>
      </c>
      <c r="V460" s="257" t="n"/>
      <c r="W460" s="797">
        <f>AVERAGE(Q460:T460)</f>
        <v/>
      </c>
      <c r="X460" s="257" t="n"/>
      <c r="Z460" s="302" t="inlineStr">
        <is>
          <t>Maximum</t>
        </is>
      </c>
      <c r="AA460" s="839">
        <f>MAX(D429:E459)</f>
        <v/>
      </c>
      <c r="AB460" s="839">
        <f>MAX(F429:H459)</f>
        <v/>
      </c>
      <c r="AC460" s="839">
        <f>MAX(I429:J459)</f>
        <v/>
      </c>
      <c r="AD460" s="839">
        <f>MAX(K429:L459)</f>
        <v/>
      </c>
    </row>
    <row r="461" ht="17.45" customHeight="1" thickBot="1">
      <c r="A461" s="257">
        <f>IF(ISNUMBER(C461),MONTH(C461),"")</f>
        <v/>
      </c>
      <c r="B461" s="257">
        <f>IF(ISNUMBER(C461),YEAR(C461),"")</f>
        <v/>
      </c>
      <c r="C461" s="791">
        <f>C460+1</f>
        <v/>
      </c>
      <c r="D461" s="792" t="n"/>
      <c r="E461" s="793" t="n">
        <v>0.0421</v>
      </c>
      <c r="F461" s="792" t="n"/>
      <c r="G461" s="794" t="n">
        <v>0.0338</v>
      </c>
      <c r="H461" s="793" t="n"/>
      <c r="I461" s="795" t="n"/>
      <c r="J461" s="836" t="n">
        <v>0.0243</v>
      </c>
      <c r="K461" s="792" t="n"/>
      <c r="L461" s="793" t="n">
        <v>0.0414</v>
      </c>
      <c r="M461" s="796">
        <f>IF(SUM(D461:E461)&gt;0,IFERROR(AVERAGE(D432:E461),""),"")</f>
        <v/>
      </c>
      <c r="N461" s="796">
        <f>IF(SUM(F461:H461)&gt;0,IFERROR(AVERAGE(F432:H461),""),"")</f>
        <v/>
      </c>
      <c r="O461" s="796">
        <f>IF(SUM(I461:J461)&gt;0,IFERROR(AVERAGE(I432:J461),""),"")</f>
        <v/>
      </c>
      <c r="P461" s="796">
        <f>IF(SUM(K461:L461)&gt;0,IFERROR(AVERAGE(K432:L461),""),"")</f>
        <v/>
      </c>
      <c r="Q461" s="797">
        <f>IFERROR(AVERAGE(D461:E461),"")</f>
        <v/>
      </c>
      <c r="R461" s="797">
        <f>IFERROR(AVERAGE(F461:H461),"")</f>
        <v/>
      </c>
      <c r="S461" s="797">
        <f>IFERROR(AVERAGE(I461:J461),"")</f>
        <v/>
      </c>
      <c r="T461" s="797">
        <f>IFERROR(AVERAGE(K461:L461),"")</f>
        <v/>
      </c>
      <c r="V461" s="257" t="n"/>
      <c r="W461" s="797">
        <f>AVERAGE(Q461:T461)</f>
        <v/>
      </c>
      <c r="X461" s="257" t="n"/>
      <c r="Z461" s="304" t="inlineStr">
        <is>
          <t># DAYS &gt; 0.1</t>
        </is>
      </c>
      <c r="AA461" s="305">
        <f>COUNTIF(D429:E459,"&gt;=0.1")</f>
        <v/>
      </c>
      <c r="AB461" s="305">
        <f>COUNTIF(F429:H459,"&gt;=0.1")</f>
        <v/>
      </c>
      <c r="AC461" s="305">
        <f>COUNTIF(I429:J459,"&gt;=0.1")</f>
        <v/>
      </c>
      <c r="AD461" s="305">
        <f>COUNTIF(K429:L459,"&gt;=0.1")</f>
        <v/>
      </c>
    </row>
    <row r="462" ht="17.45" customHeight="1" thickBot="1">
      <c r="A462" s="257">
        <f>IF(ISNUMBER(C462),MONTH(C462),"")</f>
        <v/>
      </c>
      <c r="B462" s="257">
        <f>IF(ISNUMBER(C462),YEAR(C462),"")</f>
        <v/>
      </c>
      <c r="C462" s="791">
        <f>C461+1</f>
        <v/>
      </c>
      <c r="D462" s="792" t="n">
        <v>0.0303</v>
      </c>
      <c r="E462" s="793" t="n"/>
      <c r="F462" s="792" t="n"/>
      <c r="G462" s="794" t="n"/>
      <c r="H462" s="793" t="n">
        <v>0.0183</v>
      </c>
      <c r="I462" s="795" t="n">
        <v>0.0128</v>
      </c>
      <c r="J462" s="836" t="n"/>
      <c r="K462" s="792" t="n">
        <v>0.0256</v>
      </c>
      <c r="L462" s="793" t="n"/>
      <c r="M462" s="796">
        <f>IF(SUM(D462:E462)&gt;0,IFERROR(AVERAGE(D433:E462),""),"")</f>
        <v/>
      </c>
      <c r="N462" s="796">
        <f>IF(SUM(F462:H462)&gt;0,IFERROR(AVERAGE(F433:H462),""),"")</f>
        <v/>
      </c>
      <c r="O462" s="796">
        <f>IF(SUM(I462:J462)&gt;0,IFERROR(AVERAGE(I433:J462),""),"")</f>
        <v/>
      </c>
      <c r="P462" s="796">
        <f>IF(SUM(K462:L462)&gt;0,IFERROR(AVERAGE(K433:L462),""),"")</f>
        <v/>
      </c>
      <c r="Q462" s="797">
        <f>IFERROR(AVERAGE(D462:E462),"")</f>
        <v/>
      </c>
      <c r="R462" s="797">
        <f>IFERROR(AVERAGE(F462:H462),"")</f>
        <v/>
      </c>
      <c r="S462" s="797">
        <f>IFERROR(AVERAGE(I462:J462),"")</f>
        <v/>
      </c>
      <c r="T462" s="797">
        <f>IFERROR(AVERAGE(K462:L462),"")</f>
        <v/>
      </c>
      <c r="V462" s="257" t="n"/>
      <c r="W462" s="797">
        <f>AVERAGE(Q462:T462)</f>
        <v/>
      </c>
      <c r="X462" s="257" t="n"/>
      <c r="AD462" s="786">
        <f>AVERAGE(AA459:AD459)</f>
        <v/>
      </c>
    </row>
    <row r="463" ht="17.45" customHeight="1">
      <c r="A463" s="257">
        <f>IF(ISNUMBER(C463),MONTH(C463),"")</f>
        <v/>
      </c>
      <c r="B463" s="257">
        <f>IF(ISNUMBER(C463),YEAR(C463),"")</f>
        <v/>
      </c>
      <c r="C463" s="791">
        <f>C462+1</f>
        <v/>
      </c>
      <c r="D463" s="792" t="n"/>
      <c r="E463" s="793" t="n">
        <v>0.0357</v>
      </c>
      <c r="F463" s="792" t="n"/>
      <c r="G463" s="794" t="n">
        <v>0.0222</v>
      </c>
      <c r="H463" s="793" t="n"/>
      <c r="I463" s="795" t="n"/>
      <c r="J463" s="836" t="n">
        <v>0.0159</v>
      </c>
      <c r="K463" s="792" t="n"/>
      <c r="L463" s="793" t="n">
        <v>0.0282</v>
      </c>
      <c r="M463" s="796">
        <f>IF(SUM(D463:E463)&gt;0,IFERROR(AVERAGE(D434:E463),""),"")</f>
        <v/>
      </c>
      <c r="N463" s="796">
        <f>IF(SUM(F463:H463)&gt;0,IFERROR(AVERAGE(F434:H463),""),"")</f>
        <v/>
      </c>
      <c r="O463" s="796">
        <f>IF(SUM(I463:J463)&gt;0,IFERROR(AVERAGE(I434:J463),""),"")</f>
        <v/>
      </c>
      <c r="P463" s="796">
        <f>IF(SUM(K463:L463)&gt;0,IFERROR(AVERAGE(K434:L463),""),"")</f>
        <v/>
      </c>
      <c r="Q463" s="797">
        <f>IFERROR(AVERAGE(D463:E463),"")</f>
        <v/>
      </c>
      <c r="R463" s="797">
        <f>IFERROR(AVERAGE(F463:H463),"")</f>
        <v/>
      </c>
      <c r="S463" s="797">
        <f>IFERROR(AVERAGE(I463:J463),"")</f>
        <v/>
      </c>
      <c r="T463" s="797">
        <f>IFERROR(AVERAGE(K463:L463),"")</f>
        <v/>
      </c>
      <c r="V463" s="257" t="n"/>
      <c r="W463" s="797">
        <f>AVERAGE(Q463:T463)</f>
        <v/>
      </c>
      <c r="X463" s="257" t="n"/>
    </row>
    <row r="464" ht="17.45" customHeight="1">
      <c r="A464" s="257">
        <f>IF(ISNUMBER(C464),MONTH(C464),"")</f>
        <v/>
      </c>
      <c r="B464" s="257">
        <f>IF(ISNUMBER(C464),YEAR(C464),"")</f>
        <v/>
      </c>
      <c r="C464" s="802">
        <f>C463+1</f>
        <v/>
      </c>
      <c r="D464" s="840" t="n">
        <v>0.034</v>
      </c>
      <c r="E464" s="841" t="n"/>
      <c r="F464" s="840" t="n">
        <v>0.0299</v>
      </c>
      <c r="G464" s="842" t="n"/>
      <c r="H464" s="841" t="n">
        <v>0.03</v>
      </c>
      <c r="I464" s="840" t="n">
        <v>0.0221</v>
      </c>
      <c r="J464" s="841" t="n"/>
      <c r="K464" s="843" t="n">
        <v>0.0259</v>
      </c>
      <c r="L464" s="841" t="n"/>
      <c r="M464" s="796">
        <f>IF(SUM(D464:E464)&gt;0,IFERROR(AVERAGE(D435:E464),""),"")</f>
        <v/>
      </c>
      <c r="N464" s="796">
        <f>IF(SUM(F464:H464)&gt;0,IFERROR(AVERAGE(F435:H464),""),"")</f>
        <v/>
      </c>
      <c r="O464" s="796">
        <f>IF(SUM(I464:J464)&gt;0,IFERROR(AVERAGE(I435:J464),""),"")</f>
        <v/>
      </c>
      <c r="P464" s="796">
        <f>IF(SUM(K464:L464)&gt;0,IFERROR(AVERAGE(K435:L464),""),"")</f>
        <v/>
      </c>
      <c r="Q464" s="797">
        <f>IFERROR(AVERAGE(D464:E464),"")</f>
        <v/>
      </c>
      <c r="R464" s="797">
        <f>IFERROR(AVERAGE(F464:H464),"")</f>
        <v/>
      </c>
      <c r="S464" s="797">
        <f>IFERROR(AVERAGE(I464:J464),"")</f>
        <v/>
      </c>
      <c r="T464" s="797">
        <f>IFERROR(AVERAGE(K464:L464),"")</f>
        <v/>
      </c>
      <c r="V464" s="257" t="n"/>
      <c r="W464" s="797">
        <f>AVERAGE(Q464:T464)</f>
        <v/>
      </c>
      <c r="X464" s="797">
        <f>AVERAGE(Q460:T464)</f>
        <v/>
      </c>
      <c r="Y464" s="266" t="n">
        <v>66</v>
      </c>
    </row>
    <row r="465" ht="17.45" customHeight="1">
      <c r="A465" s="257">
        <f>IF(ISNUMBER(C465),MONTH(C465),"")</f>
        <v/>
      </c>
      <c r="B465" s="257">
        <f>IF(ISNUMBER(C465),YEAR(C465),"")</f>
        <v/>
      </c>
      <c r="C465" s="808">
        <f>C464+1</f>
        <v/>
      </c>
      <c r="D465" s="844" t="n"/>
      <c r="E465" s="845" t="n">
        <v>0.0206</v>
      </c>
      <c r="F465" s="844" t="n"/>
      <c r="G465" s="846" t="n">
        <v>0.011</v>
      </c>
      <c r="H465" s="845" t="n"/>
      <c r="I465" s="847" t="n"/>
      <c r="J465" s="848" t="n">
        <v>0.0097</v>
      </c>
      <c r="K465" s="844" t="n"/>
      <c r="L465" s="845" t="n">
        <v>0.0205</v>
      </c>
      <c r="M465" s="822">
        <f>IF(SUM(D465:E465)&gt;0,IFERROR(AVERAGE(D436:E465),""),"")</f>
        <v/>
      </c>
      <c r="N465" s="822">
        <f>IF(SUM(F465:H465)&gt;0,IFERROR(AVERAGE(F436:H465),""),"")</f>
        <v/>
      </c>
      <c r="O465" s="822">
        <f>IF(SUM(I465:J465)&gt;0,IFERROR(AVERAGE(I436:J465),""),"")</f>
        <v/>
      </c>
      <c r="P465" s="822">
        <f>IF(SUM(K465:L465)&gt;0,IFERROR(AVERAGE(K436:L465),""),"")</f>
        <v/>
      </c>
      <c r="Q465" s="813">
        <f>IFERROR(AVERAGE(D465:E465),"")</f>
        <v/>
      </c>
      <c r="R465" s="813">
        <f>IFERROR(AVERAGE(F465:H465),"")</f>
        <v/>
      </c>
      <c r="S465" s="813">
        <f>IFERROR(AVERAGE(I465:J465),"")</f>
        <v/>
      </c>
      <c r="T465" s="813">
        <f>IFERROR(AVERAGE(K465:L465),"")</f>
        <v/>
      </c>
      <c r="U465" s="326" t="n"/>
      <c r="V465" s="813">
        <f>AVERAGE(Q465:T465)</f>
        <v/>
      </c>
      <c r="W465" s="445" t="n"/>
      <c r="X465" s="257" t="n"/>
      <c r="Y465" s="266" t="n">
        <v>66</v>
      </c>
    </row>
    <row r="466" ht="17.45" customHeight="1">
      <c r="A466" s="257">
        <f>IF(ISNUMBER(C466),MONTH(C466),"")</f>
        <v/>
      </c>
      <c r="B466" s="257">
        <f>IF(ISNUMBER(C466),YEAR(C466),"")</f>
        <v/>
      </c>
      <c r="C466" s="808">
        <f>C465+1</f>
        <v/>
      </c>
      <c r="D466" s="844" t="n">
        <v>0.0116</v>
      </c>
      <c r="E466" s="845" t="n"/>
      <c r="F466" s="844" t="n">
        <v>0.0114</v>
      </c>
      <c r="G466" s="846" t="n"/>
      <c r="H466" s="845" t="n"/>
      <c r="I466" s="847" t="n">
        <v>0.0103</v>
      </c>
      <c r="J466" s="848" t="n"/>
      <c r="K466" s="844" t="n">
        <v>0.0133</v>
      </c>
      <c r="L466" s="845" t="n"/>
      <c r="M466" s="822">
        <f>IF(SUM(D466:E466)&gt;0,IFERROR(AVERAGE(D437:E466),""),"")</f>
        <v/>
      </c>
      <c r="N466" s="822">
        <f>IF(SUM(F466:H466)&gt;0,IFERROR(AVERAGE(F437:H466),""),"")</f>
        <v/>
      </c>
      <c r="O466" s="822">
        <f>IF(SUM(I466:J466)&gt;0,IFERROR(AVERAGE(I437:J466),""),"")</f>
        <v/>
      </c>
      <c r="P466" s="822">
        <f>IF(SUM(K466:L466)&gt;0,IFERROR(AVERAGE(K437:L466),""),"")</f>
        <v/>
      </c>
      <c r="Q466" s="813">
        <f>IFERROR(AVERAGE(D466:E466),"")</f>
        <v/>
      </c>
      <c r="R466" s="813">
        <f>IFERROR(AVERAGE(F466:H466),"")</f>
        <v/>
      </c>
      <c r="S466" s="813">
        <f>IFERROR(AVERAGE(I466:J466),"")</f>
        <v/>
      </c>
      <c r="T466" s="813">
        <f>IFERROR(AVERAGE(K466:L466),"")</f>
        <v/>
      </c>
      <c r="U466" s="326" t="n"/>
      <c r="V466" s="813">
        <f>AVERAGE(Q466:T466)</f>
        <v/>
      </c>
      <c r="W466" s="445" t="n"/>
      <c r="X466" s="797">
        <f>AVERAGE(Q465:T466)</f>
        <v/>
      </c>
      <c r="Y466" s="266" t="n">
        <v>66</v>
      </c>
    </row>
    <row r="467" ht="17.45" customHeight="1">
      <c r="A467" s="257">
        <f>IF(ISNUMBER(C467),MONTH(C467),"")</f>
        <v/>
      </c>
      <c r="B467" s="257">
        <f>IF(ISNUMBER(C467),YEAR(C467),"")</f>
        <v/>
      </c>
      <c r="C467" s="791">
        <f>C466+1</f>
        <v/>
      </c>
      <c r="D467" s="849" t="n"/>
      <c r="E467" s="850" t="n">
        <v>0.0299</v>
      </c>
      <c r="F467" s="849" t="n"/>
      <c r="G467" s="851" t="n">
        <v>0.0297</v>
      </c>
      <c r="H467" s="850" t="n"/>
      <c r="I467" s="852" t="n"/>
      <c r="J467" s="853" t="n">
        <v>0.0414</v>
      </c>
      <c r="K467" s="849" t="n"/>
      <c r="L467" s="850" t="n">
        <v>0.04</v>
      </c>
      <c r="M467" s="796">
        <f>IF(SUM(D467:E467)&gt;0,IFERROR(AVERAGE(D438:E467),""),"")</f>
        <v/>
      </c>
      <c r="N467" s="796">
        <f>IF(SUM(F467:H467)&gt;0,IFERROR(AVERAGE(F438:H467),""),"")</f>
        <v/>
      </c>
      <c r="O467" s="796">
        <f>IF(SUM(I467:J467)&gt;0,IFERROR(AVERAGE(I438:J467),""),"")</f>
        <v/>
      </c>
      <c r="P467" s="796">
        <f>IF(SUM(K467:L467)&gt;0,IFERROR(AVERAGE(K438:L467),""),"")</f>
        <v/>
      </c>
      <c r="Q467" s="797">
        <f>IFERROR(AVERAGE(D467:E467),"")</f>
        <v/>
      </c>
      <c r="R467" s="797">
        <f>IFERROR(AVERAGE(F467:H467),"")</f>
        <v/>
      </c>
      <c r="S467" s="797">
        <f>IFERROR(AVERAGE(I467:J467),"")</f>
        <v/>
      </c>
      <c r="T467" s="797">
        <f>IFERROR(AVERAGE(K467:L467),"")</f>
        <v/>
      </c>
      <c r="V467" s="257" t="n"/>
      <c r="W467" s="797">
        <f>AVERAGE(Q467:T467)</f>
        <v/>
      </c>
      <c r="X467" s="257" t="n"/>
    </row>
    <row r="468" ht="17.45" customHeight="1">
      <c r="A468" s="257">
        <f>IF(ISNUMBER(C468),MONTH(C468),"")</f>
        <v/>
      </c>
      <c r="B468" s="257">
        <f>IF(ISNUMBER(C468),YEAR(C468),"")</f>
        <v/>
      </c>
      <c r="C468" s="791">
        <f>C467+1</f>
        <v/>
      </c>
      <c r="D468" s="849" t="n">
        <v>0.0483</v>
      </c>
      <c r="E468" s="850" t="n"/>
      <c r="F468" s="849" t="n"/>
      <c r="G468" s="851" t="n"/>
      <c r="H468" s="854" t="n">
        <v>0.09470000000000001</v>
      </c>
      <c r="I468" s="852" t="n">
        <v>0.0423</v>
      </c>
      <c r="J468" s="853" t="n"/>
      <c r="K468" s="849" t="n">
        <v>0.0464</v>
      </c>
      <c r="L468" s="850" t="n"/>
      <c r="M468" s="796">
        <f>IF(SUM(D468:E468)&gt;0,IFERROR(AVERAGE(D439:E468),""),"")</f>
        <v/>
      </c>
      <c r="N468" s="796">
        <f>IF(SUM(F468:H468)&gt;0,IFERROR(AVERAGE(F439:H468),""),"")</f>
        <v/>
      </c>
      <c r="O468" s="796">
        <f>IF(SUM(I468:J468)&gt;0,IFERROR(AVERAGE(I439:J468),""),"")</f>
        <v/>
      </c>
      <c r="P468" s="796">
        <f>IF(SUM(K468:L468)&gt;0,IFERROR(AVERAGE(K439:L468),""),"")</f>
        <v/>
      </c>
      <c r="Q468" s="797">
        <f>IFERROR(AVERAGE(D468:E468),"")</f>
        <v/>
      </c>
      <c r="R468" s="797">
        <f>IFERROR(AVERAGE(F468:H468),"")</f>
        <v/>
      </c>
      <c r="S468" s="797">
        <f>IFERROR(AVERAGE(I468:J468),"")</f>
        <v/>
      </c>
      <c r="T468" s="797">
        <f>IFERROR(AVERAGE(K468:L468),"")</f>
        <v/>
      </c>
      <c r="V468" s="257" t="n"/>
      <c r="W468" s="797">
        <f>AVERAGE(Q468:T468)</f>
        <v/>
      </c>
      <c r="X468" s="330" t="inlineStr">
        <is>
          <t>&lt;= Windy Day</t>
        </is>
      </c>
    </row>
    <row r="469" ht="17.45" customHeight="1">
      <c r="A469" s="257">
        <f>IF(ISNUMBER(C469),MONTH(C469),"")</f>
        <v/>
      </c>
      <c r="B469" s="257">
        <f>IF(ISNUMBER(C469),YEAR(C469),"")</f>
        <v/>
      </c>
      <c r="C469" s="791">
        <f>C468+1</f>
        <v/>
      </c>
      <c r="D469" s="849" t="n"/>
      <c r="E469" s="850" t="n">
        <v>0.0394</v>
      </c>
      <c r="F469" s="849" t="n"/>
      <c r="G469" s="855" t="n">
        <v>0.0756</v>
      </c>
      <c r="H469" s="850" t="n"/>
      <c r="I469" s="852" t="n"/>
      <c r="J469" s="853" t="n">
        <v>0.0225</v>
      </c>
      <c r="K469" s="849" t="n"/>
      <c r="L469" s="850" t="n">
        <v>0.0339</v>
      </c>
      <c r="M469" s="796">
        <f>IF(SUM(D469:E469)&gt;0,IFERROR(AVERAGE(D440:E469),""),"")</f>
        <v/>
      </c>
      <c r="N469" s="796">
        <f>IF(SUM(F469:H469)&gt;0,IFERROR(AVERAGE(F440:H469),""),"")</f>
        <v/>
      </c>
      <c r="O469" s="796">
        <f>IF(SUM(I469:J469)&gt;0,IFERROR(AVERAGE(I440:J469),""),"")</f>
        <v/>
      </c>
      <c r="P469" s="796">
        <f>IF(SUM(K469:L469)&gt;0,IFERROR(AVERAGE(K440:L469),""),"")</f>
        <v/>
      </c>
      <c r="Q469" s="797">
        <f>IFERROR(AVERAGE(D469:E469),"")</f>
        <v/>
      </c>
      <c r="R469" s="797">
        <f>IFERROR(AVERAGE(F469:H469),"")</f>
        <v/>
      </c>
      <c r="S469" s="797">
        <f>IFERROR(AVERAGE(I469:J469),"")</f>
        <v/>
      </c>
      <c r="T469" s="797">
        <f>IFERROR(AVERAGE(K469:L469),"")</f>
        <v/>
      </c>
      <c r="V469" s="257" t="n"/>
      <c r="W469" s="797">
        <f>AVERAGE(Q469:T469)</f>
        <v/>
      </c>
      <c r="X469" s="257" t="n"/>
    </row>
    <row r="470" ht="17.45" customHeight="1">
      <c r="A470" s="257">
        <f>IF(ISNUMBER(C470),MONTH(C470),"")</f>
        <v/>
      </c>
      <c r="B470" s="257">
        <f>IF(ISNUMBER(C470),YEAR(C470),"")</f>
        <v/>
      </c>
      <c r="C470" s="802">
        <f>C469+1</f>
        <v/>
      </c>
      <c r="D470" s="803" t="n">
        <v>0.0323</v>
      </c>
      <c r="E470" s="804" t="n"/>
      <c r="F470" s="803" t="n">
        <v>0.0208</v>
      </c>
      <c r="G470" s="805" t="n"/>
      <c r="H470" s="804" t="n">
        <v>0.0242</v>
      </c>
      <c r="I470" s="803" t="n">
        <v>0.0183</v>
      </c>
      <c r="J470" s="804" t="n"/>
      <c r="K470" s="806" t="n">
        <v>0.0322</v>
      </c>
      <c r="L470" s="804" t="n"/>
      <c r="M470" s="796">
        <f>IF(SUM(D470:E470)&gt;0,IFERROR(AVERAGE(D441:E470),""),"")</f>
        <v/>
      </c>
      <c r="N470" s="796">
        <f>IF(SUM(F470:H470)&gt;0,IFERROR(AVERAGE(F441:H470),""),"")</f>
        <v/>
      </c>
      <c r="O470" s="796">
        <f>IF(SUM(I470:J470)&gt;0,IFERROR(AVERAGE(I441:J470),""),"")</f>
        <v/>
      </c>
      <c r="P470" s="796">
        <f>IF(SUM(K470:L470)&gt;0,IFERROR(AVERAGE(K441:L470),""),"")</f>
        <v/>
      </c>
      <c r="Q470" s="797">
        <f>IFERROR(AVERAGE(D470:E470),"")</f>
        <v/>
      </c>
      <c r="R470" s="797">
        <f>IFERROR(AVERAGE(F470:H470),"")</f>
        <v/>
      </c>
      <c r="S470" s="797">
        <f>IFERROR(AVERAGE(I470:J470),"")</f>
        <v/>
      </c>
      <c r="T470" s="797">
        <f>IFERROR(AVERAGE(K470:L470),"")</f>
        <v/>
      </c>
      <c r="V470" s="257" t="n"/>
      <c r="W470" s="797">
        <f>AVERAGE(Q470:T470)</f>
        <v/>
      </c>
      <c r="X470" s="257" t="n"/>
    </row>
    <row r="471" ht="17.45" customHeight="1">
      <c r="A471" s="257">
        <f>IF(ISNUMBER(C471),MONTH(C471),"")</f>
        <v/>
      </c>
      <c r="B471" s="257">
        <f>IF(ISNUMBER(C471),YEAR(C471),"")</f>
        <v/>
      </c>
      <c r="C471" s="791">
        <f>C470+1</f>
        <v/>
      </c>
      <c r="D471" s="792" t="n"/>
      <c r="E471" s="793" t="n">
        <v>0.0283</v>
      </c>
      <c r="F471" s="792" t="n"/>
      <c r="G471" s="794" t="n">
        <v>0.0267</v>
      </c>
      <c r="H471" s="793" t="n"/>
      <c r="I471" s="795" t="n"/>
      <c r="J471" s="836" t="n">
        <v>0.0138</v>
      </c>
      <c r="K471" s="792" t="n"/>
      <c r="L471" s="793" t="n">
        <v>0.0371</v>
      </c>
      <c r="M471" s="796">
        <f>IF(SUM(D471:E471)&gt;0,IFERROR(AVERAGE(D442:E471),""),"")</f>
        <v/>
      </c>
      <c r="N471" s="796">
        <f>IF(SUM(F471:H471)&gt;0,IFERROR(AVERAGE(F442:H471),""),"")</f>
        <v/>
      </c>
      <c r="O471" s="796">
        <f>IF(SUM(I471:J471)&gt;0,IFERROR(AVERAGE(I442:J471),""),"")</f>
        <v/>
      </c>
      <c r="P471" s="796">
        <f>IF(SUM(K471:L471)&gt;0,IFERROR(AVERAGE(K442:L471),""),"")</f>
        <v/>
      </c>
      <c r="Q471" s="797">
        <f>IFERROR(AVERAGE(D471:E471),"")</f>
        <v/>
      </c>
      <c r="R471" s="797">
        <f>IFERROR(AVERAGE(F471:H471),"")</f>
        <v/>
      </c>
      <c r="S471" s="797">
        <f>IFERROR(AVERAGE(I471:J471),"")</f>
        <v/>
      </c>
      <c r="T471" s="797">
        <f>IFERROR(AVERAGE(K471:L471),"")</f>
        <v/>
      </c>
      <c r="V471" s="257" t="n"/>
      <c r="W471" s="797">
        <f>AVERAGE(Q471:T471)</f>
        <v/>
      </c>
      <c r="X471" s="797">
        <f>AVERAGE(Q467:T471)</f>
        <v/>
      </c>
      <c r="Y471" s="266" t="n">
        <v>67</v>
      </c>
    </row>
    <row r="472" ht="17.45" customHeight="1">
      <c r="A472" s="257">
        <f>IF(ISNUMBER(C472),MONTH(C472),"")</f>
        <v/>
      </c>
      <c r="B472" s="257">
        <f>IF(ISNUMBER(C472),YEAR(C472),"")</f>
        <v/>
      </c>
      <c r="C472" s="808">
        <f>C471+1</f>
        <v/>
      </c>
      <c r="D472" s="809" t="n">
        <v>0.021</v>
      </c>
      <c r="E472" s="810" t="n"/>
      <c r="F472" s="809" t="n">
        <v>0.0179</v>
      </c>
      <c r="G472" s="811" t="n"/>
      <c r="H472" s="810" t="n"/>
      <c r="I472" s="812" t="n">
        <v>0.00944</v>
      </c>
      <c r="J472" s="837" t="n"/>
      <c r="K472" s="809" t="n">
        <v>0.0233</v>
      </c>
      <c r="L472" s="810" t="n"/>
      <c r="M472" s="822">
        <f>IF(SUM(D472:E472)&gt;0,IFERROR(AVERAGE(D443:E472),""),"")</f>
        <v/>
      </c>
      <c r="N472" s="822">
        <f>IF(SUM(F472:H472)&gt;0,IFERROR(AVERAGE(F443:H472),""),"")</f>
        <v/>
      </c>
      <c r="O472" s="822">
        <f>IF(SUM(I472:J472)&gt;0,IFERROR(AVERAGE(I443:J472),""),"")</f>
        <v/>
      </c>
      <c r="P472" s="822">
        <f>IF(SUM(K472:L472)&gt;0,IFERROR(AVERAGE(K443:L472),""),"")</f>
        <v/>
      </c>
      <c r="Q472" s="813">
        <f>IFERROR(AVERAGE(D472:E472),"")</f>
        <v/>
      </c>
      <c r="R472" s="813">
        <f>IFERROR(AVERAGE(F472:H472),"")</f>
        <v/>
      </c>
      <c r="S472" s="813">
        <f>IFERROR(AVERAGE(I472:J472),"")</f>
        <v/>
      </c>
      <c r="T472" s="813">
        <f>IFERROR(AVERAGE(K472:L472),"")</f>
        <v/>
      </c>
      <c r="U472" s="326" t="n"/>
      <c r="V472" s="813">
        <f>AVERAGE(Q472:T472)</f>
        <v/>
      </c>
      <c r="W472" s="445" t="n"/>
      <c r="X472" s="257" t="n"/>
      <c r="Y472" s="266" t="n">
        <v>67</v>
      </c>
      <c r="Z472" s="287" t="inlineStr">
        <is>
          <t>WeekEND</t>
        </is>
      </c>
      <c r="AA472" s="287" t="inlineStr">
        <is>
          <t>WeekDAY</t>
        </is>
      </c>
      <c r="AB472" s="287" t="inlineStr">
        <is>
          <t>ALLDAYS</t>
        </is>
      </c>
    </row>
    <row r="473" ht="17.45" customHeight="1">
      <c r="A473" s="257">
        <f>IF(ISNUMBER(C473),MONTH(C473),"")</f>
        <v/>
      </c>
      <c r="B473" s="257">
        <f>IF(ISNUMBER(C473),YEAR(C473),"")</f>
        <v/>
      </c>
      <c r="C473" s="808">
        <f>C472+1</f>
        <v/>
      </c>
      <c r="D473" s="809" t="n"/>
      <c r="E473" s="810" t="n">
        <v>0.0162</v>
      </c>
      <c r="F473" s="809" t="n"/>
      <c r="G473" s="811" t="n">
        <v>0.0134</v>
      </c>
      <c r="H473" s="810" t="n"/>
      <c r="I473" s="812" t="n"/>
      <c r="J473" s="837" t="n">
        <v>0.00878</v>
      </c>
      <c r="K473" s="809" t="n"/>
      <c r="L473" s="810" t="n">
        <v>0.0248</v>
      </c>
      <c r="M473" s="822">
        <f>IF(SUM(D473:E473)&gt;0,IFERROR(AVERAGE(D444:E473),""),"")</f>
        <v/>
      </c>
      <c r="N473" s="822">
        <f>IF(SUM(F473:H473)&gt;0,IFERROR(AVERAGE(F444:H473),""),"")</f>
        <v/>
      </c>
      <c r="O473" s="822">
        <f>IF(SUM(I473:J473)&gt;0,IFERROR(AVERAGE(I444:J473),""),"")</f>
        <v/>
      </c>
      <c r="P473" s="822">
        <f>IF(SUM(K473:L473)&gt;0,IFERROR(AVERAGE(K444:L473),""),"")</f>
        <v/>
      </c>
      <c r="Q473" s="813">
        <f>IFERROR(AVERAGE(D473:E473),"")</f>
        <v/>
      </c>
      <c r="R473" s="813">
        <f>IFERROR(AVERAGE(F473:H473),"")</f>
        <v/>
      </c>
      <c r="S473" s="813">
        <f>IFERROR(AVERAGE(I473:J473),"")</f>
        <v/>
      </c>
      <c r="T473" s="813">
        <f>IFERROR(AVERAGE(K473:L473),"")</f>
        <v/>
      </c>
      <c r="U473" s="326" t="n"/>
      <c r="V473" s="813">
        <f>AVERAGE(Q473:T473)</f>
        <v/>
      </c>
      <c r="W473" s="445" t="n"/>
      <c r="X473" s="797">
        <f>AVERAGE(Q472:T473)</f>
        <v/>
      </c>
      <c r="Y473" s="266" t="n">
        <v>67</v>
      </c>
      <c r="Z473" s="799">
        <f>AVERAGE(V5:V473)</f>
        <v/>
      </c>
      <c r="AA473" s="799">
        <f>AVERAGE(W5:W473)</f>
        <v/>
      </c>
      <c r="AB473" s="799">
        <f>AVERAGE(V5:W473)</f>
        <v/>
      </c>
    </row>
    <row r="474" ht="17.45" customHeight="1">
      <c r="A474" s="257">
        <f>IF(ISNUMBER(C474),MONTH(C474),"")</f>
        <v/>
      </c>
      <c r="B474" s="257">
        <f>IF(ISNUMBER(C474),YEAR(C474),"")</f>
        <v/>
      </c>
      <c r="C474" s="791">
        <f>C473+1</f>
        <v/>
      </c>
      <c r="D474" s="792" t="n">
        <v>0.0338</v>
      </c>
      <c r="E474" s="793" t="n"/>
      <c r="F474" s="792" t="n"/>
      <c r="G474" s="794" t="n"/>
      <c r="H474" s="793" t="n">
        <v>0.0204</v>
      </c>
      <c r="I474" s="817" t="n">
        <v>3.145</v>
      </c>
      <c r="J474" s="836" t="n"/>
      <c r="K474" s="792" t="n">
        <v>0.031</v>
      </c>
      <c r="L474" s="793" t="n"/>
      <c r="M474" s="796">
        <f>IF(SUM(D474:E474)&gt;0,IFERROR(AVERAGE(D445:E474),""),"")</f>
        <v/>
      </c>
      <c r="N474" s="796">
        <f>IF(SUM(F474:H474)&gt;0,IFERROR(AVERAGE(F445:H474),""),"")</f>
        <v/>
      </c>
      <c r="O474" s="796">
        <f>IF(SUM(I474:J474)&gt;0,IFERROR(AVERAGE(I445:J474),""),"")</f>
        <v/>
      </c>
      <c r="P474" s="796">
        <f>IF(SUM(K474:L474)&gt;0,IFERROR(AVERAGE(K445:L474),""),"")</f>
        <v/>
      </c>
      <c r="Q474" s="797">
        <f>IFERROR(AVERAGE(D474:E474),"")</f>
        <v/>
      </c>
      <c r="R474" s="797">
        <f>IFERROR(AVERAGE(F474:H474),"")</f>
        <v/>
      </c>
      <c r="S474" s="815" t="n"/>
      <c r="T474" s="797">
        <f>IFERROR(AVERAGE(K474:L474),"")</f>
        <v/>
      </c>
      <c r="V474" s="257" t="n"/>
      <c r="W474" s="797">
        <f>AVERAGE(Q474:T474)</f>
        <v/>
      </c>
      <c r="X474" s="327" t="inlineStr">
        <is>
          <t>EVENT</t>
        </is>
      </c>
      <c r="Z474" s="799">
        <f>AVERAGE(V474:V503)</f>
        <v/>
      </c>
      <c r="AA474" s="799">
        <f>AVERAGE(W474:W503)</f>
        <v/>
      </c>
      <c r="AB474" s="799">
        <f>AVERAGE(V474:W503)</f>
        <v/>
      </c>
    </row>
    <row r="475" ht="17.45" customHeight="1">
      <c r="A475" s="257">
        <f>IF(ISNUMBER(C475),MONTH(C475),"")</f>
        <v/>
      </c>
      <c r="B475" s="257">
        <f>IF(ISNUMBER(C475),YEAR(C475),"")</f>
        <v/>
      </c>
      <c r="C475" s="791">
        <f>C474+1</f>
        <v/>
      </c>
      <c r="D475" s="792" t="n"/>
      <c r="E475" s="821" t="n">
        <v>0.16</v>
      </c>
      <c r="F475" s="792" t="n"/>
      <c r="G475" s="794" t="n">
        <v>0.0277</v>
      </c>
      <c r="H475" s="793" t="n"/>
      <c r="I475" s="795" t="n"/>
      <c r="J475" s="856" t="n">
        <v>0.126</v>
      </c>
      <c r="K475" s="792" t="n"/>
      <c r="L475" s="793" t="n">
        <v>0.0496</v>
      </c>
      <c r="M475" s="796">
        <f>IF(SUM(D475:E475)&gt;0,IFERROR(AVERAGE(D446:E475),""),"")</f>
        <v/>
      </c>
      <c r="N475" s="796">
        <f>IF(SUM(F475:H475)&gt;0,IFERROR(AVERAGE(F446:H475),""),"")</f>
        <v/>
      </c>
      <c r="O475" s="796">
        <f>IF(SUM(I475:J475)&gt;0,IFERROR(AVERAGE(I446:J475),""),"")</f>
        <v/>
      </c>
      <c r="P475" s="796">
        <f>IF(SUM(K475:L475)&gt;0,IFERROR(AVERAGE(K446:L475),""),"")</f>
        <v/>
      </c>
      <c r="Q475" s="815" t="n"/>
      <c r="R475" s="797">
        <f>IFERROR(AVERAGE(F475:H475),"")</f>
        <v/>
      </c>
      <c r="S475" s="815" t="n"/>
      <c r="T475" s="797">
        <f>IFERROR(AVERAGE(K475:L475),"")</f>
        <v/>
      </c>
      <c r="V475" s="257" t="n"/>
      <c r="W475" s="797">
        <f>AVERAGE(Q475:T475)</f>
        <v/>
      </c>
      <c r="X475" s="327" t="inlineStr">
        <is>
          <t>EVENT</t>
        </is>
      </c>
    </row>
    <row r="476" ht="17.45" customHeight="1">
      <c r="A476" s="257">
        <f>IF(ISNUMBER(C476),MONTH(C476),"")</f>
        <v/>
      </c>
      <c r="B476" s="257">
        <f>IF(ISNUMBER(C476),YEAR(C476),"")</f>
        <v/>
      </c>
      <c r="C476" s="802">
        <f>C475+1</f>
        <v/>
      </c>
      <c r="D476" s="803" t="n">
        <v>0.0247</v>
      </c>
      <c r="E476" s="804" t="n"/>
      <c r="F476" s="803" t="n">
        <v>0.0316</v>
      </c>
      <c r="G476" s="805" t="n"/>
      <c r="H476" s="804" t="n">
        <v>0.0321</v>
      </c>
      <c r="I476" s="803" t="n">
        <v>0.0395</v>
      </c>
      <c r="J476" s="804" t="n"/>
      <c r="K476" s="806" t="n">
        <v>0.0277</v>
      </c>
      <c r="L476" s="804" t="n"/>
      <c r="M476" s="796">
        <f>IF(SUM(D476:E476)&gt;0,IFERROR(AVERAGE(D447:E476),""),"")</f>
        <v/>
      </c>
      <c r="N476" s="796">
        <f>IF(SUM(F476:H476)&gt;0,IFERROR(AVERAGE(F447:H476),""),"")</f>
        <v/>
      </c>
      <c r="O476" s="796">
        <f>IF(SUM(I476:J476)&gt;0,IFERROR(AVERAGE(I447:J476),""),"")</f>
        <v/>
      </c>
      <c r="P476" s="796">
        <f>IF(SUM(K476:L476)&gt;0,IFERROR(AVERAGE(K447:L476),""),"")</f>
        <v/>
      </c>
      <c r="Q476" s="797">
        <f>IFERROR(AVERAGE(D476:E476),"")</f>
        <v/>
      </c>
      <c r="R476" s="797">
        <f>IFERROR(AVERAGE(F476:H476),"")</f>
        <v/>
      </c>
      <c r="S476" s="797">
        <f>IFERROR(AVERAGE(I476:J476),"")</f>
        <v/>
      </c>
      <c r="T476" s="797">
        <f>IFERROR(AVERAGE(K476:L476),"")</f>
        <v/>
      </c>
      <c r="V476" s="257" t="n"/>
      <c r="W476" s="797">
        <f>AVERAGE(Q476:T476)</f>
        <v/>
      </c>
      <c r="X476" s="257" t="n"/>
      <c r="Z476" s="49">
        <f>(Z474-Z473)/Z473</f>
        <v/>
      </c>
      <c r="AA476" s="49">
        <f>(AA474-AA473)/AA473</f>
        <v/>
      </c>
      <c r="AB476" s="49">
        <f>(AB474-AB473)/AB473</f>
        <v/>
      </c>
    </row>
    <row r="477" ht="17.45" customHeight="1">
      <c r="A477" s="257">
        <f>IF(ISNUMBER(C477),MONTH(C477),"")</f>
        <v/>
      </c>
      <c r="B477" s="257">
        <f>IF(ISNUMBER(C477),YEAR(C477),"")</f>
        <v/>
      </c>
      <c r="C477" s="791">
        <f>C476+1</f>
        <v/>
      </c>
      <c r="D477" s="792" t="n"/>
      <c r="E477" s="793" t="n">
        <v>0.0369</v>
      </c>
      <c r="F477" s="792" t="n"/>
      <c r="G477" s="794" t="n">
        <v>0.0336</v>
      </c>
      <c r="H477" s="793" t="n"/>
      <c r="I477" s="795" t="n"/>
      <c r="J477" s="836" t="n">
        <v>0.0348</v>
      </c>
      <c r="K477" s="792" t="n"/>
      <c r="L477" s="793" t="n">
        <v>0.04</v>
      </c>
      <c r="M477" s="796">
        <f>IF(SUM(D477:E477)&gt;0,IFERROR(AVERAGE(D448:E477),""),"")</f>
        <v/>
      </c>
      <c r="N477" s="796">
        <f>IF(SUM(F477:H477)&gt;0,IFERROR(AVERAGE(F448:H477),""),"")</f>
        <v/>
      </c>
      <c r="O477" s="796">
        <f>IF(SUM(I477:J477)&gt;0,IFERROR(AVERAGE(I448:J477),""),"")</f>
        <v/>
      </c>
      <c r="P477" s="796">
        <f>IF(SUM(K477:L477)&gt;0,IFERROR(AVERAGE(K448:L477),""),"")</f>
        <v/>
      </c>
      <c r="Q477" s="797">
        <f>IFERROR(AVERAGE(D477:E477),"")</f>
        <v/>
      </c>
      <c r="R477" s="797">
        <f>IFERROR(AVERAGE(F477:H477),"")</f>
        <v/>
      </c>
      <c r="S477" s="797">
        <f>IFERROR(AVERAGE(I477:J477),"")</f>
        <v/>
      </c>
      <c r="T477" s="797">
        <f>IFERROR(AVERAGE(K477:L477),"")</f>
        <v/>
      </c>
      <c r="V477" s="257" t="n"/>
      <c r="W477" s="797">
        <f>AVERAGE(Q477:T477)</f>
        <v/>
      </c>
      <c r="X477" s="257" t="n"/>
    </row>
    <row r="478" ht="17.45" customHeight="1">
      <c r="A478" s="257">
        <f>IF(ISNUMBER(C478),MONTH(C478),"")</f>
        <v/>
      </c>
      <c r="B478" s="257">
        <f>IF(ISNUMBER(C478),YEAR(C478),"")</f>
        <v/>
      </c>
      <c r="C478" s="791">
        <f>C477+1</f>
        <v/>
      </c>
      <c r="D478" s="792" t="n">
        <v>0.0253</v>
      </c>
      <c r="E478" s="793" t="n"/>
      <c r="F478" s="792" t="n">
        <v>0.0352</v>
      </c>
      <c r="G478" s="794" t="n"/>
      <c r="H478" s="793" t="n"/>
      <c r="I478" s="795" t="n">
        <v>0.0338</v>
      </c>
      <c r="J478" s="836" t="n"/>
      <c r="K478" s="792" t="n">
        <v>0.0185</v>
      </c>
      <c r="L478" s="793" t="n"/>
      <c r="M478" s="796">
        <f>IF(SUM(D478:E478)&gt;0,IFERROR(AVERAGE(D449:E478),""),"")</f>
        <v/>
      </c>
      <c r="N478" s="796">
        <f>IF(SUM(F478:H478)&gt;0,IFERROR(AVERAGE(F449:H478),""),"")</f>
        <v/>
      </c>
      <c r="O478" s="796">
        <f>IF(SUM(I478:J478)&gt;0,IFERROR(AVERAGE(I449:J478),""),"")</f>
        <v/>
      </c>
      <c r="P478" s="796">
        <f>IF(SUM(K478:L478)&gt;0,IFERROR(AVERAGE(K449:L478),""),"")</f>
        <v/>
      </c>
      <c r="Q478" s="797">
        <f>IFERROR(AVERAGE(D478:E478),"")</f>
        <v/>
      </c>
      <c r="R478" s="797">
        <f>IFERROR(AVERAGE(F478:H478),"")</f>
        <v/>
      </c>
      <c r="S478" s="797">
        <f>IFERROR(AVERAGE(I478:J478),"")</f>
        <v/>
      </c>
      <c r="T478" s="797">
        <f>IFERROR(AVERAGE(K478:L478),"")</f>
        <v/>
      </c>
      <c r="V478" s="257" t="n"/>
      <c r="W478" s="797">
        <f>AVERAGE(Q478:T478)</f>
        <v/>
      </c>
      <c r="X478" s="797">
        <f>AVERAGE(Q474:T478)</f>
        <v/>
      </c>
      <c r="Y478" s="266" t="n">
        <v>68</v>
      </c>
    </row>
    <row r="479" ht="17.45" customHeight="1">
      <c r="A479" s="257">
        <f>IF(ISNUMBER(C479),MONTH(C479),"")</f>
        <v/>
      </c>
      <c r="B479" s="257">
        <f>IF(ISNUMBER(C479),YEAR(C479),"")</f>
        <v/>
      </c>
      <c r="C479" s="808">
        <f>C478+1</f>
        <v/>
      </c>
      <c r="D479" s="809" t="n"/>
      <c r="E479" s="810" t="n">
        <v>0.0128</v>
      </c>
      <c r="F479" s="809" t="n"/>
      <c r="G479" s="811" t="n">
        <v>0.008699999999999999</v>
      </c>
      <c r="H479" s="810" t="n"/>
      <c r="I479" s="812" t="n"/>
      <c r="J479" s="837" t="n">
        <v>0.00455</v>
      </c>
      <c r="K479" s="809" t="n"/>
      <c r="L479" s="810" t="n">
        <v>0.0129</v>
      </c>
      <c r="M479" s="822">
        <f>IF(SUM(D479:E479)&gt;0,IFERROR(AVERAGE(D450:E479),""),"")</f>
        <v/>
      </c>
      <c r="N479" s="822">
        <f>IF(SUM(F479:H479)&gt;0,IFERROR(AVERAGE(F450:H479),""),"")</f>
        <v/>
      </c>
      <c r="O479" s="822">
        <f>IF(SUM(I479:J479)&gt;0,IFERROR(AVERAGE(I450:J479),""),"")</f>
        <v/>
      </c>
      <c r="P479" s="822">
        <f>IF(SUM(K479:L479)&gt;0,IFERROR(AVERAGE(K450:L479),""),"")</f>
        <v/>
      </c>
      <c r="Q479" s="813">
        <f>IFERROR(AVERAGE(D479:E479),"")</f>
        <v/>
      </c>
      <c r="R479" s="813">
        <f>IFERROR(AVERAGE(F479:H479),"")</f>
        <v/>
      </c>
      <c r="S479" s="813">
        <f>IFERROR(AVERAGE(I479:J479),"")</f>
        <v/>
      </c>
      <c r="T479" s="813">
        <f>IFERROR(AVERAGE(K479:L479),"")</f>
        <v/>
      </c>
      <c r="V479" s="813">
        <f>AVERAGE(Q479:T479)</f>
        <v/>
      </c>
      <c r="W479" s="445" t="n"/>
      <c r="X479" s="257" t="n"/>
      <c r="Y479" s="266" t="n">
        <v>68</v>
      </c>
    </row>
    <row r="480" ht="17.45" customHeight="1">
      <c r="A480" s="257">
        <f>IF(ISNUMBER(C480),MONTH(C480),"")</f>
        <v/>
      </c>
      <c r="B480" s="257">
        <f>IF(ISNUMBER(C480),YEAR(C480),"")</f>
        <v/>
      </c>
      <c r="C480" s="808">
        <f>C479+1</f>
        <v/>
      </c>
      <c r="D480" s="809" t="n">
        <v>0.0116</v>
      </c>
      <c r="E480" s="810" t="n"/>
      <c r="F480" s="809" t="n"/>
      <c r="G480" s="811" t="n"/>
      <c r="H480" s="810" t="n">
        <v>0.0083</v>
      </c>
      <c r="I480" s="812" t="n">
        <v>0.00626</v>
      </c>
      <c r="J480" s="837" t="n"/>
      <c r="K480" s="809" t="n">
        <v>0.0083</v>
      </c>
      <c r="L480" s="810" t="n"/>
      <c r="M480" s="822">
        <f>IF(SUM(D480:E480)&gt;0,IFERROR(AVERAGE(D451:E480),""),"")</f>
        <v/>
      </c>
      <c r="N480" s="822">
        <f>IF(SUM(F480:H480)&gt;0,IFERROR(AVERAGE(F451:H480),""),"")</f>
        <v/>
      </c>
      <c r="O480" s="822">
        <f>IF(SUM(I480:J480)&gt;0,IFERROR(AVERAGE(I451:J480),""),"")</f>
        <v/>
      </c>
      <c r="P480" s="822">
        <f>IF(SUM(K480:L480)&gt;0,IFERROR(AVERAGE(K451:L480),""),"")</f>
        <v/>
      </c>
      <c r="Q480" s="813">
        <f>IFERROR(AVERAGE(D480:E480),"")</f>
        <v/>
      </c>
      <c r="R480" s="813">
        <f>IFERROR(AVERAGE(F480:H480),"")</f>
        <v/>
      </c>
      <c r="S480" s="813">
        <f>IFERROR(AVERAGE(I480:J480),"")</f>
        <v/>
      </c>
      <c r="T480" s="813">
        <f>IFERROR(AVERAGE(K480:L480),"")</f>
        <v/>
      </c>
      <c r="V480" s="813">
        <f>AVERAGE(Q480:T480)</f>
        <v/>
      </c>
      <c r="W480" s="445" t="n"/>
      <c r="X480" s="797">
        <f>AVERAGE(Q479:T480)</f>
        <v/>
      </c>
      <c r="Y480" s="266" t="n">
        <v>68</v>
      </c>
    </row>
    <row r="481" ht="17.45" customHeight="1">
      <c r="A481" s="257">
        <f>IF(ISNUMBER(C481),MONTH(C481),"")</f>
        <v/>
      </c>
      <c r="B481" s="257">
        <f>IF(ISNUMBER(C481),YEAR(C481),"")</f>
        <v/>
      </c>
      <c r="C481" s="791">
        <f>C480+1</f>
        <v/>
      </c>
      <c r="D481" s="792" t="n"/>
      <c r="E481" s="793" t="n">
        <v>0.02</v>
      </c>
      <c r="F481" s="792" t="n"/>
      <c r="G481" s="794" t="n">
        <v>0.0226</v>
      </c>
      <c r="H481" s="793" t="n"/>
      <c r="I481" s="795" t="n"/>
      <c r="J481" s="836" t="n">
        <v>0.0189</v>
      </c>
      <c r="K481" s="792" t="n"/>
      <c r="L481" s="793" t="n">
        <v>0.0332</v>
      </c>
      <c r="M481" s="796">
        <f>IF(SUM(D481:E481)&gt;0,IFERROR(AVERAGE(D452:E481),""),"")</f>
        <v/>
      </c>
      <c r="N481" s="796">
        <f>IF(SUM(F481:H481)&gt;0,IFERROR(AVERAGE(F452:H481),""),"")</f>
        <v/>
      </c>
      <c r="O481" s="796">
        <f>IF(SUM(I481:J481)&gt;0,IFERROR(AVERAGE(I452:J481),""),"")</f>
        <v/>
      </c>
      <c r="P481" s="796">
        <f>IF(SUM(K481:L481)&gt;0,IFERROR(AVERAGE(K452:L481),""),"")</f>
        <v/>
      </c>
      <c r="Q481" s="797">
        <f>IFERROR(AVERAGE(D481:E481),"")</f>
        <v/>
      </c>
      <c r="R481" s="797">
        <f>IFERROR(AVERAGE(F481:H481),"")</f>
        <v/>
      </c>
      <c r="S481" s="797">
        <f>IFERROR(AVERAGE(I481:J481),"")</f>
        <v/>
      </c>
      <c r="T481" s="797">
        <f>IFERROR(AVERAGE(K481:L481),"")</f>
        <v/>
      </c>
      <c r="V481" s="257" t="n"/>
      <c r="W481" s="797">
        <f>AVERAGE(Q481:T481)</f>
        <v/>
      </c>
      <c r="X481" s="257" t="n"/>
    </row>
    <row r="482" ht="17.45" customHeight="1">
      <c r="A482" s="257">
        <f>IF(ISNUMBER(C482),MONTH(C482),"")</f>
        <v/>
      </c>
      <c r="B482" s="257">
        <f>IF(ISNUMBER(C482),YEAR(C482),"")</f>
        <v/>
      </c>
      <c r="C482" s="802">
        <f>C481+1</f>
        <v/>
      </c>
      <c r="D482" s="803" t="n">
        <v>0.0307</v>
      </c>
      <c r="E482" s="804" t="n"/>
      <c r="F482" s="803" t="n">
        <v>0.0263</v>
      </c>
      <c r="G482" s="805" t="n"/>
      <c r="H482" s="804" t="n">
        <v>0.0228</v>
      </c>
      <c r="I482" s="803" t="n">
        <v>0.023</v>
      </c>
      <c r="J482" s="804" t="n"/>
      <c r="K482" s="806" t="n">
        <v>0.0274</v>
      </c>
      <c r="L482" s="804" t="n"/>
      <c r="M482" s="796">
        <f>IF(SUM(D482:E482)&gt;0,IFERROR(AVERAGE(D453:E482),""),"")</f>
        <v/>
      </c>
      <c r="N482" s="796">
        <f>IF(SUM(F482:H482)&gt;0,IFERROR(AVERAGE(F453:H482),""),"")</f>
        <v/>
      </c>
      <c r="O482" s="796">
        <f>IF(SUM(I482:J482)&gt;0,IFERROR(AVERAGE(I453:J482),""),"")</f>
        <v/>
      </c>
      <c r="P482" s="796">
        <f>IF(SUM(K482:L482)&gt;0,IFERROR(AVERAGE(K453:L482),""),"")</f>
        <v/>
      </c>
      <c r="Q482" s="797">
        <f>IFERROR(AVERAGE(D482:E482),"")</f>
        <v/>
      </c>
      <c r="R482" s="797">
        <f>IFERROR(AVERAGE(F482:H482),"")</f>
        <v/>
      </c>
      <c r="S482" s="797">
        <f>IFERROR(AVERAGE(I482:J482),"")</f>
        <v/>
      </c>
      <c r="T482" s="797">
        <f>IFERROR(AVERAGE(K482:L482),"")</f>
        <v/>
      </c>
      <c r="V482" s="257" t="n"/>
      <c r="W482" s="797">
        <f>AVERAGE(Q482:T482)</f>
        <v/>
      </c>
      <c r="X482" s="257" t="n"/>
    </row>
    <row r="483" ht="17.45" customHeight="1">
      <c r="A483" s="257">
        <f>IF(ISNUMBER(C483),MONTH(C483),"")</f>
        <v/>
      </c>
      <c r="B483" s="257">
        <f>IF(ISNUMBER(C483),YEAR(C483),"")</f>
        <v/>
      </c>
      <c r="C483" s="791">
        <f>C482+1</f>
        <v/>
      </c>
      <c r="D483" s="792" t="n"/>
      <c r="E483" s="793" t="n">
        <v>0.0243</v>
      </c>
      <c r="F483" s="792" t="n"/>
      <c r="G483" s="794" t="n">
        <v>0.0221</v>
      </c>
      <c r="H483" s="793" t="n"/>
      <c r="I483" s="795" t="n"/>
      <c r="J483" s="836" t="n">
        <v>0.0203</v>
      </c>
      <c r="K483" s="792" t="n"/>
      <c r="L483" s="793" t="n">
        <v>0.0248</v>
      </c>
      <c r="M483" s="796">
        <f>IF(SUM(D483:E483)&gt;0,IFERROR(AVERAGE(D454:E483),""),"")</f>
        <v/>
      </c>
      <c r="N483" s="796">
        <f>IF(SUM(F483:H483)&gt;0,IFERROR(AVERAGE(F454:H483),""),"")</f>
        <v/>
      </c>
      <c r="O483" s="796">
        <f>IF(SUM(I483:J483)&gt;0,IFERROR(AVERAGE(I454:J483),""),"")</f>
        <v/>
      </c>
      <c r="P483" s="796">
        <f>IF(SUM(K483:L483)&gt;0,IFERROR(AVERAGE(K454:L483),""),"")</f>
        <v/>
      </c>
      <c r="Q483" s="797">
        <f>IFERROR(AVERAGE(D483:E483),"")</f>
        <v/>
      </c>
      <c r="R483" s="797">
        <f>IFERROR(AVERAGE(F483:H483),"")</f>
        <v/>
      </c>
      <c r="S483" s="797">
        <f>IFERROR(AVERAGE(I483:J483),"")</f>
        <v/>
      </c>
      <c r="T483" s="797">
        <f>IFERROR(AVERAGE(K483:L483),"")</f>
        <v/>
      </c>
      <c r="V483" s="257" t="n"/>
      <c r="W483" s="797">
        <f>AVERAGE(Q483:T483)</f>
        <v/>
      </c>
      <c r="X483" s="257" t="n"/>
    </row>
    <row r="484" ht="17.45" customHeight="1">
      <c r="A484" s="257">
        <f>IF(ISNUMBER(C484),MONTH(C484),"")</f>
        <v/>
      </c>
      <c r="B484" s="257">
        <f>IF(ISNUMBER(C484),YEAR(C484),"")</f>
        <v/>
      </c>
      <c r="C484" s="791">
        <f>C483+1</f>
        <v/>
      </c>
      <c r="D484" s="792" t="n">
        <v>0.0296</v>
      </c>
      <c r="E484" s="793" t="n"/>
      <c r="F484" s="792" t="n">
        <v>0.0281</v>
      </c>
      <c r="G484" s="794" t="n"/>
      <c r="H484" s="793" t="n"/>
      <c r="I484" s="795" t="n">
        <v>0.0199</v>
      </c>
      <c r="J484" s="836" t="n"/>
      <c r="K484" s="792" t="n">
        <v>0.0197</v>
      </c>
      <c r="L484" s="793" t="n"/>
      <c r="M484" s="796">
        <f>IF(SUM(D484:E484)&gt;0,IFERROR(AVERAGE(D455:E484),""),"")</f>
        <v/>
      </c>
      <c r="N484" s="796">
        <f>IF(SUM(F484:H484)&gt;0,IFERROR(AVERAGE(F455:H484),""),"")</f>
        <v/>
      </c>
      <c r="O484" s="796">
        <f>IF(SUM(I484:J484)&gt;0,IFERROR(AVERAGE(I455:J484),""),"")</f>
        <v/>
      </c>
      <c r="P484" s="796">
        <f>IF(SUM(K484:L484)&gt;0,IFERROR(AVERAGE(K455:L484),""),"")</f>
        <v/>
      </c>
      <c r="Q484" s="797">
        <f>IFERROR(AVERAGE(D484:E484),"")</f>
        <v/>
      </c>
      <c r="R484" s="797">
        <f>IFERROR(AVERAGE(F484:H484),"")</f>
        <v/>
      </c>
      <c r="S484" s="797">
        <f>IFERROR(AVERAGE(I484:J484),"")</f>
        <v/>
      </c>
      <c r="T484" s="797">
        <f>IFERROR(AVERAGE(K484:L484),"")</f>
        <v/>
      </c>
      <c r="V484" s="257" t="n"/>
      <c r="W484" s="797">
        <f>AVERAGE(Q484:T484)</f>
        <v/>
      </c>
      <c r="X484" s="257" t="n"/>
    </row>
    <row r="485" ht="17.45" customHeight="1">
      <c r="A485" s="257">
        <f>IF(ISNUMBER(C485),MONTH(C485),"")</f>
        <v/>
      </c>
      <c r="B485" s="257">
        <f>IF(ISNUMBER(C485),YEAR(C485),"")</f>
        <v/>
      </c>
      <c r="C485" s="791">
        <f>C484+1</f>
        <v/>
      </c>
      <c r="D485" s="792" t="n"/>
      <c r="E485" s="793" t="n">
        <v>0.0369</v>
      </c>
      <c r="F485" s="792" t="n"/>
      <c r="G485" s="794" t="n">
        <v>0.0218</v>
      </c>
      <c r="H485" s="793" t="n"/>
      <c r="I485" s="795" t="n"/>
      <c r="J485" s="836" t="n">
        <v>0.0207</v>
      </c>
      <c r="K485" s="792" t="n"/>
      <c r="L485" s="793" t="n">
        <v>0.0242</v>
      </c>
      <c r="M485" s="796">
        <f>IF(SUM(D485:E485)&gt;0,IFERROR(AVERAGE(D456:E485),""),"")</f>
        <v/>
      </c>
      <c r="N485" s="796">
        <f>IF(SUM(F485:H485)&gt;0,IFERROR(AVERAGE(F456:H485),""),"")</f>
        <v/>
      </c>
      <c r="O485" s="796">
        <f>IF(SUM(I485:J485)&gt;0,IFERROR(AVERAGE(I456:J485),""),"")</f>
        <v/>
      </c>
      <c r="P485" s="796">
        <f>IF(SUM(K485:L485)&gt;0,IFERROR(AVERAGE(K456:L485),""),"")</f>
        <v/>
      </c>
      <c r="Q485" s="797">
        <f>IFERROR(AVERAGE(D485:E485),"")</f>
        <v/>
      </c>
      <c r="R485" s="797">
        <f>IFERROR(AVERAGE(F485:H485),"")</f>
        <v/>
      </c>
      <c r="S485" s="797">
        <f>IFERROR(AVERAGE(I485:J485),"")</f>
        <v/>
      </c>
      <c r="T485" s="797">
        <f>IFERROR(AVERAGE(K485:L485),"")</f>
        <v/>
      </c>
      <c r="V485" s="257" t="n"/>
      <c r="W485" s="797">
        <f>AVERAGE(Q485:T485)</f>
        <v/>
      </c>
      <c r="X485" s="797">
        <f>AVERAGE(Q481:T485)</f>
        <v/>
      </c>
      <c r="Y485" s="266" t="n">
        <v>69</v>
      </c>
    </row>
    <row r="486" ht="17.45" customHeight="1">
      <c r="A486" s="257">
        <f>IF(ISNUMBER(C486),MONTH(C486),"")</f>
        <v/>
      </c>
      <c r="B486" s="257">
        <f>IF(ISNUMBER(C486),YEAR(C486),"")</f>
        <v/>
      </c>
      <c r="C486" s="808">
        <f>C485+1</f>
        <v/>
      </c>
      <c r="D486" s="809" t="n">
        <v>0.0107</v>
      </c>
      <c r="E486" s="810" t="n"/>
      <c r="F486" s="809" t="n"/>
      <c r="G486" s="811" t="n"/>
      <c r="H486" s="810" t="n">
        <v>0.0116</v>
      </c>
      <c r="I486" s="812" t="n">
        <v>0.0089</v>
      </c>
      <c r="J486" s="837" t="n"/>
      <c r="K486" s="809" t="n">
        <v>0.0136</v>
      </c>
      <c r="L486" s="810" t="n"/>
      <c r="M486" s="796">
        <f>IF(SUM(D486:E486)&gt;0,IFERROR(AVERAGE(D457:E486),""),"")</f>
        <v/>
      </c>
      <c r="N486" s="796">
        <f>IF(SUM(F486:H486)&gt;0,IFERROR(AVERAGE(F457:H486),""),"")</f>
        <v/>
      </c>
      <c r="O486" s="796">
        <f>IF(SUM(I486:J486)&gt;0,IFERROR(AVERAGE(I457:J486),""),"")</f>
        <v/>
      </c>
      <c r="P486" s="796">
        <f>IF(SUM(K486:L486)&gt;0,IFERROR(AVERAGE(K457:L486),""),"")</f>
        <v/>
      </c>
      <c r="Q486" s="813">
        <f>IFERROR(AVERAGE(D486:E486),"")</f>
        <v/>
      </c>
      <c r="R486" s="813">
        <f>IFERROR(AVERAGE(F486:H486),"")</f>
        <v/>
      </c>
      <c r="S486" s="813">
        <f>IFERROR(AVERAGE(I486:J486),"")</f>
        <v/>
      </c>
      <c r="T486" s="813">
        <f>IFERROR(AVERAGE(K486:L486),"")</f>
        <v/>
      </c>
      <c r="V486" s="813">
        <f>AVERAGE(Q486:T486)</f>
        <v/>
      </c>
      <c r="W486" s="445" t="n"/>
      <c r="X486" s="257" t="n"/>
      <c r="Y486" s="266" t="n">
        <v>69</v>
      </c>
    </row>
    <row r="487" ht="17.45" customHeight="1">
      <c r="A487" s="257">
        <f>IF(ISNUMBER(C487),MONTH(C487),"")</f>
        <v/>
      </c>
      <c r="B487" s="257">
        <f>IF(ISNUMBER(C487),YEAR(C487),"")</f>
        <v/>
      </c>
      <c r="C487" s="808">
        <f>C486+1</f>
        <v/>
      </c>
      <c r="D487" s="809" t="n"/>
      <c r="E487" s="810" t="n">
        <v>0.0097</v>
      </c>
      <c r="F487" s="809" t="n"/>
      <c r="G487" s="811" t="n">
        <v>0.0119</v>
      </c>
      <c r="H487" s="810" t="n"/>
      <c r="I487" s="812" t="n"/>
      <c r="J487" s="837" t="n">
        <v>0.00592</v>
      </c>
      <c r="K487" s="809" t="n"/>
      <c r="L487" s="810" t="n">
        <v>0.019</v>
      </c>
      <c r="M487" s="796">
        <f>IF(SUM(D487:E487)&gt;0,IFERROR(AVERAGE(D458:E487),""),"")</f>
        <v/>
      </c>
      <c r="N487" s="796">
        <f>IF(SUM(F487:H487)&gt;0,IFERROR(AVERAGE(F458:H487),""),"")</f>
        <v/>
      </c>
      <c r="O487" s="796">
        <f>IF(SUM(I487:J487)&gt;0,IFERROR(AVERAGE(I458:J487),""),"")</f>
        <v/>
      </c>
      <c r="P487" s="796">
        <f>IF(SUM(K487:L487)&gt;0,IFERROR(AVERAGE(K458:L487),""),"")</f>
        <v/>
      </c>
      <c r="Q487" s="813">
        <f>IFERROR(AVERAGE(D487:E487),"")</f>
        <v/>
      </c>
      <c r="R487" s="813">
        <f>IFERROR(AVERAGE(F487:H487),"")</f>
        <v/>
      </c>
      <c r="S487" s="813">
        <f>IFERROR(AVERAGE(I487:J487),"")</f>
        <v/>
      </c>
      <c r="T487" s="813">
        <f>IFERROR(AVERAGE(K487:L487),"")</f>
        <v/>
      </c>
      <c r="V487" s="813">
        <f>AVERAGE(Q487:T487)</f>
        <v/>
      </c>
      <c r="W487" s="445" t="n"/>
      <c r="X487" s="797">
        <f>AVERAGE(Q486:T487)</f>
        <v/>
      </c>
      <c r="Y487" s="266" t="n">
        <v>69</v>
      </c>
      <c r="Z487" s="329" t="inlineStr">
        <is>
          <t>APRIL</t>
        </is>
      </c>
      <c r="AA487" s="299" t="n">
        <v>2019</v>
      </c>
      <c r="AB487" s="300" t="n"/>
      <c r="AC487" s="300" t="n"/>
      <c r="AD487" s="300" t="n"/>
    </row>
    <row r="488" ht="17.45" customHeight="1">
      <c r="A488" s="257">
        <f>IF(ISNUMBER(C488),MONTH(C488),"")</f>
        <v/>
      </c>
      <c r="B488" s="257">
        <f>IF(ISNUMBER(C488),YEAR(C488),"")</f>
        <v/>
      </c>
      <c r="C488" s="802">
        <f>C487+1</f>
        <v/>
      </c>
      <c r="D488" s="803" t="n">
        <v>0.0515</v>
      </c>
      <c r="E488" s="804" t="n"/>
      <c r="F488" s="803" t="n">
        <v>0.0159</v>
      </c>
      <c r="G488" s="805" t="n"/>
      <c r="H488" s="804" t="n">
        <v>0.0176</v>
      </c>
      <c r="I488" s="803" t="n">
        <v>0.0181</v>
      </c>
      <c r="J488" s="804" t="n"/>
      <c r="K488" s="806" t="n">
        <v>0.0202</v>
      </c>
      <c r="L488" s="804" t="n"/>
      <c r="M488" s="796">
        <f>IF(SUM(D488:E488)&gt;0,IFERROR(AVERAGE(D459:E488),""),"")</f>
        <v/>
      </c>
      <c r="N488" s="796">
        <f>IF(SUM(F488:H488)&gt;0,IFERROR(AVERAGE(F459:H488),""),"")</f>
        <v/>
      </c>
      <c r="O488" s="796">
        <f>IF(SUM(I488:J488)&gt;0,IFERROR(AVERAGE(I459:J488),""),"")</f>
        <v/>
      </c>
      <c r="P488" s="796">
        <f>IF(SUM(K488:L488)&gt;0,IFERROR(AVERAGE(K459:L488),""),"")</f>
        <v/>
      </c>
      <c r="Q488" s="797">
        <f>IFERROR(AVERAGE(D488:E488),"")</f>
        <v/>
      </c>
      <c r="R488" s="797">
        <f>IFERROR(AVERAGE(F488:H488),"")</f>
        <v/>
      </c>
      <c r="S488" s="797">
        <f>IFERROR(AVERAGE(I488:J488),"")</f>
        <v/>
      </c>
      <c r="T488" s="797">
        <f>IFERROR(AVERAGE(K488:L488),"")</f>
        <v/>
      </c>
      <c r="V488" s="257" t="n"/>
      <c r="W488" s="797">
        <f>AVERAGE(Q488:T488)</f>
        <v/>
      </c>
      <c r="X488" s="257" t="n"/>
      <c r="Z488" s="301" t="inlineStr">
        <is>
          <t>Parameter</t>
        </is>
      </c>
      <c r="AA488" s="301" t="inlineStr">
        <is>
          <t>Station 1</t>
        </is>
      </c>
      <c r="AB488" s="301" t="inlineStr">
        <is>
          <t>Station 2</t>
        </is>
      </c>
      <c r="AC488" s="301" t="inlineStr">
        <is>
          <t>Station 4</t>
        </is>
      </c>
      <c r="AD488" s="301" t="inlineStr">
        <is>
          <t>Station 5</t>
        </is>
      </c>
    </row>
    <row r="489" ht="17.45" customHeight="1">
      <c r="A489" s="257">
        <f>IF(ISNUMBER(C489),MONTH(C489),"")</f>
        <v/>
      </c>
      <c r="B489" s="257">
        <f>IF(ISNUMBER(C489),YEAR(C489),"")</f>
        <v/>
      </c>
      <c r="C489" s="791">
        <f>C488+1</f>
        <v/>
      </c>
      <c r="D489" s="792" t="n"/>
      <c r="E489" s="793" t="n">
        <v>0.038</v>
      </c>
      <c r="F489" s="792" t="n"/>
      <c r="G489" s="794" t="n">
        <v>0.0308</v>
      </c>
      <c r="H489" s="793" t="n"/>
      <c r="I489" s="795" t="n"/>
      <c r="J489" s="836" t="n">
        <v>0.0196</v>
      </c>
      <c r="K489" s="792" t="n"/>
      <c r="L489" s="793" t="n">
        <v>0.0262</v>
      </c>
      <c r="M489" s="796">
        <f>IF(SUM(D489:E489)&gt;0,IFERROR(AVERAGE(D460:E489),""),"")</f>
        <v/>
      </c>
      <c r="N489" s="796">
        <f>IF(SUM(F489:H489)&gt;0,IFERROR(AVERAGE(F460:H489),""),"")</f>
        <v/>
      </c>
      <c r="O489" s="796">
        <f>IF(SUM(I489:J489)&gt;0,IFERROR(AVERAGE(I460:J489),""),"")</f>
        <v/>
      </c>
      <c r="P489" s="796">
        <f>IF(SUM(K489:L489)&gt;0,IFERROR(AVERAGE(K460:L489),""),"")</f>
        <v/>
      </c>
      <c r="Q489" s="797">
        <f>IFERROR(AVERAGE(D489:E489),"")</f>
        <v/>
      </c>
      <c r="R489" s="797">
        <f>IFERROR(AVERAGE(F489:H489),"")</f>
        <v/>
      </c>
      <c r="S489" s="797">
        <f>IFERROR(AVERAGE(I489:J489),"")</f>
        <v/>
      </c>
      <c r="T489" s="797">
        <f>IFERROR(AVERAGE(K489:L489),"")</f>
        <v/>
      </c>
      <c r="V489" s="257" t="n"/>
      <c r="W489" s="797">
        <f>AVERAGE(Q489:T489)</f>
        <v/>
      </c>
      <c r="X489" s="257" t="n"/>
      <c r="Z489" s="302" t="inlineStr">
        <is>
          <t>Average</t>
        </is>
      </c>
      <c r="AA489" s="839">
        <f>AVERAGE(D460:E489)</f>
        <v/>
      </c>
      <c r="AB489" s="839">
        <f>AVERAGE(F460:H489)</f>
        <v/>
      </c>
      <c r="AC489" s="839">
        <f>AVERAGE(I460:J489)</f>
        <v/>
      </c>
      <c r="AD489" s="839">
        <f>AVERAGE(K460:L489)</f>
        <v/>
      </c>
    </row>
    <row r="490" ht="17.45" customHeight="1">
      <c r="A490" s="257">
        <f>IF(ISNUMBER(C490),MONTH(C490),"")</f>
        <v/>
      </c>
      <c r="B490" s="257">
        <f>IF(ISNUMBER(C490),YEAR(C490),"")</f>
        <v/>
      </c>
      <c r="C490" s="791">
        <f>C489+1</f>
        <v/>
      </c>
      <c r="D490" s="792" t="n">
        <v>0.037</v>
      </c>
      <c r="E490" s="793" t="n"/>
      <c r="F490" s="792" t="n">
        <v>0.0313</v>
      </c>
      <c r="G490" s="794" t="n"/>
      <c r="H490" s="793" t="n"/>
      <c r="I490" s="795" t="n">
        <v>0.0263</v>
      </c>
      <c r="J490" s="836" t="n"/>
      <c r="K490" s="792" t="n">
        <v>0.025</v>
      </c>
      <c r="L490" s="793" t="n"/>
      <c r="M490" s="796">
        <f>IF(SUM(D490:E490)&gt;0,IFERROR(AVERAGE(D461:E490),""),"")</f>
        <v/>
      </c>
      <c r="N490" s="796">
        <f>IF(SUM(F490:H490)&gt;0,IFERROR(AVERAGE(F461:H490),""),"")</f>
        <v/>
      </c>
      <c r="O490" s="796">
        <f>IF(SUM(I490:J490)&gt;0,IFERROR(AVERAGE(I461:J490),""),"")</f>
        <v/>
      </c>
      <c r="P490" s="796">
        <f>IF(SUM(K490:L490)&gt;0,IFERROR(AVERAGE(K461:L490),""),"")</f>
        <v/>
      </c>
      <c r="Q490" s="797">
        <f>IFERROR(AVERAGE(D490:E490),"")</f>
        <v/>
      </c>
      <c r="R490" s="797">
        <f>IFERROR(AVERAGE(F490:H490),"")</f>
        <v/>
      </c>
      <c r="S490" s="797">
        <f>IFERROR(AVERAGE(I490:J490),"")</f>
        <v/>
      </c>
      <c r="T490" s="797">
        <f>IFERROR(AVERAGE(K490:L490),"")</f>
        <v/>
      </c>
      <c r="V490" s="257" t="n"/>
      <c r="W490" s="797">
        <f>AVERAGE(Q490:T490)</f>
        <v/>
      </c>
      <c r="X490" s="257" t="n"/>
      <c r="Z490" s="302" t="inlineStr">
        <is>
          <t>Maximum</t>
        </is>
      </c>
      <c r="AA490" s="839">
        <f>MAX(D460:E489)</f>
        <v/>
      </c>
      <c r="AB490" s="839">
        <f>MAX(F460:H489)</f>
        <v/>
      </c>
      <c r="AC490" s="839">
        <f>MAX(I460:J489)</f>
        <v/>
      </c>
      <c r="AD490" s="839">
        <f>MAX(K460:L489)</f>
        <v/>
      </c>
    </row>
    <row r="491" ht="17.45" customHeight="1" thickBot="1">
      <c r="A491" s="257">
        <f>IF(ISNUMBER(C491),MONTH(C491),"")</f>
        <v/>
      </c>
      <c r="B491" s="257">
        <f>IF(ISNUMBER(C491),YEAR(C491),"")</f>
        <v/>
      </c>
      <c r="C491" s="791">
        <f>C490+1</f>
        <v/>
      </c>
      <c r="D491" s="792" t="n"/>
      <c r="E491" s="793" t="n">
        <v>0.0418</v>
      </c>
      <c r="F491" s="792" t="n"/>
      <c r="G491" s="794" t="n">
        <v>0.0332</v>
      </c>
      <c r="H491" s="793" t="n"/>
      <c r="I491" s="795" t="n"/>
      <c r="J491" s="836" t="n">
        <v>0.0244</v>
      </c>
      <c r="K491" s="792" t="n"/>
      <c r="L491" s="793" t="n">
        <v>0.043</v>
      </c>
      <c r="M491" s="796">
        <f>IF(SUM(D491:E491)&gt;0,IFERROR(AVERAGE(D462:E491),""),"")</f>
        <v/>
      </c>
      <c r="N491" s="796">
        <f>IF(SUM(F491:H491)&gt;0,IFERROR(AVERAGE(F462:H491),""),"")</f>
        <v/>
      </c>
      <c r="O491" s="796">
        <f>IF(SUM(I491:J491)&gt;0,IFERROR(AVERAGE(I462:J491),""),"")</f>
        <v/>
      </c>
      <c r="P491" s="796">
        <f>IF(SUM(K491:L491)&gt;0,IFERROR(AVERAGE(K462:L491),""),"")</f>
        <v/>
      </c>
      <c r="Q491" s="797">
        <f>IFERROR(AVERAGE(D491:E491),"")</f>
        <v/>
      </c>
      <c r="R491" s="797">
        <f>IFERROR(AVERAGE(F491:H491),"")</f>
        <v/>
      </c>
      <c r="S491" s="797">
        <f>IFERROR(AVERAGE(I491:J491),"")</f>
        <v/>
      </c>
      <c r="T491" s="797">
        <f>IFERROR(AVERAGE(K491:L491),"")</f>
        <v/>
      </c>
      <c r="V491" s="257" t="n"/>
      <c r="W491" s="797">
        <f>AVERAGE(Q491:T491)</f>
        <v/>
      </c>
      <c r="X491" s="257" t="n"/>
      <c r="Z491" s="304" t="inlineStr">
        <is>
          <t># DAYS &gt; 0.1</t>
        </is>
      </c>
      <c r="AA491" s="305">
        <f>COUNTIF(D460:E489,"&gt;=0.1")</f>
        <v/>
      </c>
      <c r="AB491" s="305">
        <f>COUNTIF(F460:H489,"&gt;=0.1")</f>
        <v/>
      </c>
      <c r="AC491" s="305">
        <f>COUNTIF(I460:J489,"&gt;=0.1")</f>
        <v/>
      </c>
      <c r="AD491" s="305">
        <f>COUNTIF(K460:L489,"&gt;=0.1")</f>
        <v/>
      </c>
    </row>
    <row r="492" ht="17.45" customHeight="1" thickBot="1">
      <c r="A492" s="257">
        <f>IF(ISNUMBER(C492),MONTH(C492),"")</f>
        <v/>
      </c>
      <c r="B492" s="257">
        <f>IF(ISNUMBER(C492),YEAR(C492),"")</f>
        <v/>
      </c>
      <c r="C492" s="791">
        <f>C491+1</f>
        <v/>
      </c>
      <c r="D492" s="792" t="n">
        <v>0.0343</v>
      </c>
      <c r="E492" s="793" t="n"/>
      <c r="F492" s="792" t="n"/>
      <c r="G492" s="794" t="n"/>
      <c r="H492" s="793" t="n">
        <v>0.0248</v>
      </c>
      <c r="I492" s="795" t="n">
        <v>0.0175</v>
      </c>
      <c r="J492" s="836" t="n"/>
      <c r="K492" s="792" t="n">
        <v>0.0287</v>
      </c>
      <c r="L492" s="793" t="n"/>
      <c r="M492" s="796">
        <f>IF(SUM(D492:E492)&gt;0,IFERROR(AVERAGE(D463:E492),""),"")</f>
        <v/>
      </c>
      <c r="N492" s="796">
        <f>IF(SUM(F492:H492)&gt;0,IFERROR(AVERAGE(F463:H492),""),"")</f>
        <v/>
      </c>
      <c r="O492" s="796">
        <f>IF(SUM(I492:J492)&gt;0,IFERROR(AVERAGE(I463:J492),""),"")</f>
        <v/>
      </c>
      <c r="P492" s="796">
        <f>IF(SUM(K492:L492)&gt;0,IFERROR(AVERAGE(K463:L492),""),"")</f>
        <v/>
      </c>
      <c r="Q492" s="797">
        <f>IFERROR(AVERAGE(D492:E492),"")</f>
        <v/>
      </c>
      <c r="R492" s="797">
        <f>IFERROR(AVERAGE(F492:H492),"")</f>
        <v/>
      </c>
      <c r="S492" s="797">
        <f>IFERROR(AVERAGE(I492:J492),"")</f>
        <v/>
      </c>
      <c r="T492" s="797">
        <f>IFERROR(AVERAGE(K492:L492),"")</f>
        <v/>
      </c>
      <c r="V492" s="257" t="n"/>
      <c r="W492" s="797">
        <f>AVERAGE(Q492:T492)</f>
        <v/>
      </c>
      <c r="X492" s="797">
        <f>AVERAGE(Q488:T492)</f>
        <v/>
      </c>
      <c r="Y492" s="266" t="n">
        <v>70</v>
      </c>
      <c r="AD492" s="786">
        <f>AVERAGE(AA489:AD489)</f>
        <v/>
      </c>
    </row>
    <row r="493" ht="17.45" customHeight="1">
      <c r="A493" s="257">
        <f>IF(ISNUMBER(C493),MONTH(C493),"")</f>
        <v/>
      </c>
      <c r="B493" s="257">
        <f>IF(ISNUMBER(C493),YEAR(C493),"")</f>
        <v/>
      </c>
      <c r="C493" s="808">
        <f>C492+1</f>
        <v/>
      </c>
      <c r="D493" s="809" t="n"/>
      <c r="E493" s="810" t="n">
        <v>0.0175</v>
      </c>
      <c r="F493" s="809" t="n"/>
      <c r="G493" s="811" t="n">
        <v>0.0128</v>
      </c>
      <c r="H493" s="810" t="n"/>
      <c r="I493" s="812" t="n"/>
      <c r="J493" s="837" t="n">
        <v>0.009299999999999999</v>
      </c>
      <c r="K493" s="809" t="n"/>
      <c r="L493" s="810" t="n">
        <v>0.0153</v>
      </c>
      <c r="M493" s="796">
        <f>IF(SUM(D493:E493)&gt;0,IFERROR(AVERAGE(D464:E493),""),"")</f>
        <v/>
      </c>
      <c r="N493" s="796">
        <f>IF(SUM(F493:H493)&gt;0,IFERROR(AVERAGE(F464:H493),""),"")</f>
        <v/>
      </c>
      <c r="O493" s="796">
        <f>IF(SUM(I493:J493)&gt;0,IFERROR(AVERAGE(I464:J493),""),"")</f>
        <v/>
      </c>
      <c r="P493" s="796">
        <f>IF(SUM(K493:L493)&gt;0,IFERROR(AVERAGE(K464:L493),""),"")</f>
        <v/>
      </c>
      <c r="Q493" s="813">
        <f>IFERROR(AVERAGE(D493:E493),"")</f>
        <v/>
      </c>
      <c r="R493" s="813">
        <f>IFERROR(AVERAGE(F493:H493),"")</f>
        <v/>
      </c>
      <c r="S493" s="813">
        <f>IFERROR(AVERAGE(I493:J493),"")</f>
        <v/>
      </c>
      <c r="T493" s="813">
        <f>IFERROR(AVERAGE(K493:L493),"")</f>
        <v/>
      </c>
      <c r="V493" s="813">
        <f>AVERAGE(Q493:T493)</f>
        <v/>
      </c>
      <c r="W493" s="445" t="n"/>
      <c r="X493" s="257" t="n"/>
      <c r="Y493" s="266" t="n">
        <v>70</v>
      </c>
    </row>
    <row r="494" ht="17.45" customHeight="1">
      <c r="A494" s="257">
        <f>IF(ISNUMBER(C494),MONTH(C494),"")</f>
        <v/>
      </c>
      <c r="B494" s="257">
        <f>IF(ISNUMBER(C494),YEAR(C494),"")</f>
        <v/>
      </c>
      <c r="C494" s="808">
        <f>C493+1</f>
        <v/>
      </c>
      <c r="D494" s="809" t="n">
        <v>0.0106</v>
      </c>
      <c r="E494" s="810" t="n"/>
      <c r="F494" s="809" t="n">
        <v>0.012</v>
      </c>
      <c r="G494" s="811" t="n"/>
      <c r="H494" s="810" t="n">
        <v>0.0113</v>
      </c>
      <c r="I494" s="809" t="n">
        <v>0.0062</v>
      </c>
      <c r="J494" s="810" t="n"/>
      <c r="K494" s="812" t="n">
        <v>0.0135</v>
      </c>
      <c r="L494" s="810" t="n"/>
      <c r="M494" s="796">
        <f>IF(SUM(D494:E494)&gt;0,IFERROR(AVERAGE(D465:E494),""),"")</f>
        <v/>
      </c>
      <c r="N494" s="796">
        <f>IF(SUM(F494:H494)&gt;0,IFERROR(AVERAGE(F465:H494),""),"")</f>
        <v/>
      </c>
      <c r="O494" s="796">
        <f>IF(SUM(I494:J494)&gt;0,IFERROR(AVERAGE(I465:J494),""),"")</f>
        <v/>
      </c>
      <c r="P494" s="796">
        <f>IF(SUM(K494:L494)&gt;0,IFERROR(AVERAGE(K465:L494),""),"")</f>
        <v/>
      </c>
      <c r="Q494" s="813">
        <f>IFERROR(AVERAGE(D494:E494),"")</f>
        <v/>
      </c>
      <c r="R494" s="813">
        <f>IFERROR(AVERAGE(F494:H494),"")</f>
        <v/>
      </c>
      <c r="S494" s="813">
        <f>IFERROR(AVERAGE(I494:J494),"")</f>
        <v/>
      </c>
      <c r="T494" s="813">
        <f>IFERROR(AVERAGE(K494:L494),"")</f>
        <v/>
      </c>
      <c r="V494" s="813">
        <f>AVERAGE(Q494:T494)</f>
        <v/>
      </c>
      <c r="W494" s="445" t="n"/>
      <c r="X494" s="797">
        <f>AVERAGE(Q493:T494)</f>
        <v/>
      </c>
      <c r="Y494" s="266" t="n">
        <v>70</v>
      </c>
    </row>
    <row r="495" ht="17.45" customHeight="1">
      <c r="A495" s="257">
        <f>IF(ISNUMBER(C495),MONTH(C495),"")</f>
        <v/>
      </c>
      <c r="B495" s="257">
        <f>IF(ISNUMBER(C495),YEAR(C495),"")</f>
        <v/>
      </c>
      <c r="C495" s="791">
        <f>C494+1</f>
        <v/>
      </c>
      <c r="D495" s="792" t="n"/>
      <c r="E495" s="793" t="n">
        <v>0.0327</v>
      </c>
      <c r="F495" s="792" t="n"/>
      <c r="G495" s="794" t="n">
        <v>0.0251</v>
      </c>
      <c r="H495" s="793" t="n"/>
      <c r="I495" s="795" t="n"/>
      <c r="J495" s="836" t="n">
        <v>0.0176</v>
      </c>
      <c r="K495" s="792" t="n"/>
      <c r="L495" s="793" t="n">
        <v>0.0352</v>
      </c>
      <c r="M495" s="796">
        <f>IF(SUM(D495:E495)&gt;0,IFERROR(AVERAGE(D466:E495),""),"")</f>
        <v/>
      </c>
      <c r="N495" s="796">
        <f>IF(SUM(F495:H495)&gt;0,IFERROR(AVERAGE(F466:H495),""),"")</f>
        <v/>
      </c>
      <c r="O495" s="796">
        <f>IF(SUM(I495:J495)&gt;0,IFERROR(AVERAGE(I466:J495),""),"")</f>
        <v/>
      </c>
      <c r="P495" s="796">
        <f>IF(SUM(K495:L495)&gt;0,IFERROR(AVERAGE(K466:L495),""),"")</f>
        <v/>
      </c>
      <c r="Q495" s="797">
        <f>IFERROR(AVERAGE(D495:E495),"")</f>
        <v/>
      </c>
      <c r="R495" s="797">
        <f>IFERROR(AVERAGE(F495:H495),"")</f>
        <v/>
      </c>
      <c r="S495" s="797">
        <f>IFERROR(AVERAGE(I495:J495),"")</f>
        <v/>
      </c>
      <c r="T495" s="797">
        <f>IFERROR(AVERAGE(K495:L495),"")</f>
        <v/>
      </c>
      <c r="V495" s="257" t="n"/>
      <c r="W495" s="797">
        <f>AVERAGE(Q495:T495)</f>
        <v/>
      </c>
      <c r="X495" s="257" t="n"/>
    </row>
    <row r="496" ht="17.45" customHeight="1">
      <c r="A496" s="257">
        <f>IF(ISNUMBER(C496),MONTH(C496),"")</f>
        <v/>
      </c>
      <c r="B496" s="257">
        <f>IF(ISNUMBER(C496),YEAR(C496),"")</f>
        <v/>
      </c>
      <c r="C496" s="791">
        <f>C495+1</f>
        <v/>
      </c>
      <c r="D496" s="792" t="n">
        <v>0.0422</v>
      </c>
      <c r="E496" s="793" t="n"/>
      <c r="F496" s="792" t="n">
        <v>0.0197</v>
      </c>
      <c r="G496" s="794" t="n"/>
      <c r="H496" s="793" t="n"/>
      <c r="I496" s="795" t="n">
        <v>0.0191</v>
      </c>
      <c r="J496" s="836" t="n"/>
      <c r="K496" s="814" t="n">
        <v>0.119</v>
      </c>
      <c r="L496" s="793" t="n"/>
      <c r="M496" s="796">
        <f>IF(SUM(D496:E496)&gt;0,IFERROR(AVERAGE(D467:E496),""),"")</f>
        <v/>
      </c>
      <c r="N496" s="796">
        <f>IF(SUM(F496:H496)&gt;0,IFERROR(AVERAGE(F467:H496),""),"")</f>
        <v/>
      </c>
      <c r="O496" s="796">
        <f>IF(SUM(I496:J496)&gt;0,IFERROR(AVERAGE(I467:J496),""),"")</f>
        <v/>
      </c>
      <c r="P496" s="796">
        <f>IF(SUM(K496:L496)&gt;0,IFERROR(AVERAGE(K467:L496),""),"")</f>
        <v/>
      </c>
      <c r="Q496" s="797">
        <f>IFERROR(AVERAGE(D496:E496),"")</f>
        <v/>
      </c>
      <c r="R496" s="797">
        <f>IFERROR(AVERAGE(F496:H496),"")</f>
        <v/>
      </c>
      <c r="S496" s="797">
        <f>IFERROR(AVERAGE(I496:J496),"")</f>
        <v/>
      </c>
      <c r="T496" s="815" t="n"/>
      <c r="V496" s="257" t="n"/>
      <c r="W496" s="797">
        <f>AVERAGE(Q496:T496)</f>
        <v/>
      </c>
      <c r="X496" s="327" t="inlineStr">
        <is>
          <t>EVENT</t>
        </is>
      </c>
    </row>
    <row r="497" ht="17.45" customHeight="1">
      <c r="A497" s="257">
        <f>IF(ISNUMBER(C497),MONTH(C497),"")</f>
        <v/>
      </c>
      <c r="B497" s="257">
        <f>IF(ISNUMBER(C497),YEAR(C497),"")</f>
        <v/>
      </c>
      <c r="C497" s="791">
        <f>C496+1</f>
        <v/>
      </c>
      <c r="D497" s="792" t="n"/>
      <c r="E497" s="793" t="n">
        <v>0.0523</v>
      </c>
      <c r="F497" s="792" t="n"/>
      <c r="G497" s="794" t="n">
        <v>0.0329</v>
      </c>
      <c r="H497" s="793" t="n"/>
      <c r="I497" s="795" t="n"/>
      <c r="J497" s="836" t="n">
        <v>0.0192</v>
      </c>
      <c r="K497" s="792" t="n"/>
      <c r="L497" s="793" t="n">
        <v>0.0384</v>
      </c>
      <c r="M497" s="796">
        <f>IF(SUM(D497:E497)&gt;0,IFERROR(AVERAGE(D468:E497),""),"")</f>
        <v/>
      </c>
      <c r="N497" s="796">
        <f>IF(SUM(F497:H497)&gt;0,IFERROR(AVERAGE(F468:H497),""),"")</f>
        <v/>
      </c>
      <c r="O497" s="796">
        <f>IF(SUM(I497:J497)&gt;0,IFERROR(AVERAGE(I468:J497),""),"")</f>
        <v/>
      </c>
      <c r="P497" s="796">
        <f>IF(SUM(K497:L497)&gt;0,IFERROR(AVERAGE(K468:L497),""),"")</f>
        <v/>
      </c>
      <c r="Q497" s="797">
        <f>IFERROR(AVERAGE(D497:E497),"")</f>
        <v/>
      </c>
      <c r="R497" s="797">
        <f>IFERROR(AVERAGE(F497:H497),"")</f>
        <v/>
      </c>
      <c r="S497" s="797">
        <f>IFERROR(AVERAGE(I497:J497),"")</f>
        <v/>
      </c>
      <c r="T497" s="797">
        <f>IFERROR(AVERAGE(K497:L497),"")</f>
        <v/>
      </c>
      <c r="V497" s="257" t="n"/>
      <c r="W497" s="797">
        <f>AVERAGE(Q497:T497)</f>
        <v/>
      </c>
      <c r="X497" s="257" t="n"/>
    </row>
    <row r="498" ht="17.45" customHeight="1">
      <c r="A498" s="257">
        <f>IF(ISNUMBER(C498),MONTH(C498),"")</f>
        <v/>
      </c>
      <c r="B498" s="257">
        <f>IF(ISNUMBER(C498),YEAR(C498),"")</f>
        <v/>
      </c>
      <c r="C498" s="791">
        <f>C497+1</f>
        <v/>
      </c>
      <c r="D498" s="792" t="n">
        <v>0.0434</v>
      </c>
      <c r="E498" s="793" t="n"/>
      <c r="F498" s="792" t="n"/>
      <c r="G498" s="794" t="n"/>
      <c r="H498" s="793" t="n">
        <v>0.0219</v>
      </c>
      <c r="I498" s="795" t="n">
        <v>0.0194</v>
      </c>
      <c r="J498" s="836" t="n"/>
      <c r="K498" s="792" t="n">
        <v>0.0363</v>
      </c>
      <c r="L498" s="793" t="n"/>
      <c r="M498" s="796">
        <f>IF(SUM(D498:E498)&gt;0,IFERROR(AVERAGE(D469:E498),""),"")</f>
        <v/>
      </c>
      <c r="N498" s="796">
        <f>IF(SUM(F498:H498)&gt;0,IFERROR(AVERAGE(F469:H498),""),"")</f>
        <v/>
      </c>
      <c r="O498" s="796">
        <f>IF(SUM(I498:J498)&gt;0,IFERROR(AVERAGE(I469:J498),""),"")</f>
        <v/>
      </c>
      <c r="P498" s="796">
        <f>IF(SUM(K498:L498)&gt;0,IFERROR(AVERAGE(K469:L498),""),"")</f>
        <v/>
      </c>
      <c r="Q498" s="797">
        <f>IFERROR(AVERAGE(D498:E498),"")</f>
        <v/>
      </c>
      <c r="R498" s="797">
        <f>IFERROR(AVERAGE(F498:H498),"")</f>
        <v/>
      </c>
      <c r="S498" s="797">
        <f>IFERROR(AVERAGE(I498:J498),"")</f>
        <v/>
      </c>
      <c r="T498" s="797">
        <f>IFERROR(AVERAGE(K498:L498),"")</f>
        <v/>
      </c>
      <c r="V498" s="257" t="n"/>
      <c r="W498" s="797">
        <f>AVERAGE(Q498:T498)</f>
        <v/>
      </c>
      <c r="X498" s="257" t="n"/>
    </row>
    <row r="499" ht="17.45" customHeight="1">
      <c r="A499" s="257">
        <f>IF(ISNUMBER(C499),MONTH(C499),"")</f>
        <v/>
      </c>
      <c r="B499" s="257">
        <f>IF(ISNUMBER(C499),YEAR(C499),"")</f>
        <v/>
      </c>
      <c r="C499" s="791">
        <f>C498+1</f>
        <v/>
      </c>
      <c r="D499" s="792" t="n"/>
      <c r="E499" s="793" t="n">
        <v>0.0402</v>
      </c>
      <c r="F499" s="792" t="n"/>
      <c r="G499" s="794" t="n">
        <v>0.0298</v>
      </c>
      <c r="H499" s="793" t="n"/>
      <c r="I499" s="795" t="n"/>
      <c r="J499" s="836" t="n">
        <v>0.0138</v>
      </c>
      <c r="K499" s="792" t="n"/>
      <c r="L499" s="793" t="n">
        <v>0.0323</v>
      </c>
      <c r="M499" s="796">
        <f>IF(SUM(D499:E499)&gt;0,IFERROR(AVERAGE(D470:E499),""),"")</f>
        <v/>
      </c>
      <c r="N499" s="796">
        <f>IF(SUM(F499:H499)&gt;0,IFERROR(AVERAGE(F470:H499),""),"")</f>
        <v/>
      </c>
      <c r="O499" s="796">
        <f>IF(SUM(I499:J499)&gt;0,IFERROR(AVERAGE(I470:J499),""),"")</f>
        <v/>
      </c>
      <c r="P499" s="796">
        <f>IF(SUM(K499:L499)&gt;0,IFERROR(AVERAGE(K470:L499),""),"")</f>
        <v/>
      </c>
      <c r="Q499" s="797">
        <f>IFERROR(AVERAGE(D499:E499),"")</f>
        <v/>
      </c>
      <c r="R499" s="797">
        <f>IFERROR(AVERAGE(F499:H499),"")</f>
        <v/>
      </c>
      <c r="S499" s="797">
        <f>IFERROR(AVERAGE(I499:J499),"")</f>
        <v/>
      </c>
      <c r="T499" s="797">
        <f>IFERROR(AVERAGE(K499:L499),"")</f>
        <v/>
      </c>
      <c r="V499" s="257" t="n"/>
      <c r="W499" s="797">
        <f>AVERAGE(Q499:T499)</f>
        <v/>
      </c>
      <c r="X499" s="797">
        <f>AVERAGE(Q495:T499)</f>
        <v/>
      </c>
      <c r="Y499" s="266" t="n">
        <v>71</v>
      </c>
    </row>
    <row r="500" ht="17.45" customHeight="1">
      <c r="A500" s="257">
        <f>IF(ISNUMBER(C500),MONTH(C500),"")</f>
        <v/>
      </c>
      <c r="B500" s="257">
        <f>IF(ISNUMBER(C500),YEAR(C500),"")</f>
        <v/>
      </c>
      <c r="C500" s="808">
        <f>C499+1</f>
        <v/>
      </c>
      <c r="D500" s="809" t="n">
        <v>0.0271</v>
      </c>
      <c r="E500" s="810" t="n"/>
      <c r="F500" s="809" t="n">
        <v>0.0212</v>
      </c>
      <c r="G500" s="811" t="n"/>
      <c r="H500" s="810" t="n">
        <v>0.0237</v>
      </c>
      <c r="I500" s="809" t="n">
        <v>0.0151</v>
      </c>
      <c r="J500" s="810" t="n"/>
      <c r="K500" s="812" t="n">
        <v>0.0281</v>
      </c>
      <c r="L500" s="810" t="n"/>
      <c r="M500" s="796">
        <f>IF(SUM(D500:E500)&gt;0,IFERROR(AVERAGE(D471:E500),""),"")</f>
        <v/>
      </c>
      <c r="N500" s="796">
        <f>IF(SUM(F500:H500)&gt;0,IFERROR(AVERAGE(F471:H500),""),"")</f>
        <v/>
      </c>
      <c r="O500" s="796">
        <f>IF(SUM(I500:J500)&gt;0,IFERROR(AVERAGE(I471:J500),""),"")</f>
        <v/>
      </c>
      <c r="P500" s="796">
        <f>IF(SUM(K500:L500)&gt;0,IFERROR(AVERAGE(K471:L500),""),"")</f>
        <v/>
      </c>
      <c r="Q500" s="813">
        <f>IFERROR(AVERAGE(D500:E500),"")</f>
        <v/>
      </c>
      <c r="R500" s="813">
        <f>IFERROR(AVERAGE(F500:H500),"")</f>
        <v/>
      </c>
      <c r="S500" s="813">
        <f>IFERROR(AVERAGE(I500:J500),"")</f>
        <v/>
      </c>
      <c r="T500" s="813">
        <f>IFERROR(AVERAGE(K500:L500),"")</f>
        <v/>
      </c>
      <c r="V500" s="813">
        <f>AVERAGE(Q500:T500)</f>
        <v/>
      </c>
      <c r="W500" s="445" t="n"/>
      <c r="X500" s="257" t="n"/>
      <c r="Y500" s="266" t="n">
        <v>71</v>
      </c>
    </row>
    <row r="501" ht="17.45" customHeight="1">
      <c r="A501" s="257">
        <f>IF(ISNUMBER(C501),MONTH(C501),"")</f>
        <v/>
      </c>
      <c r="B501" s="257">
        <f>IF(ISNUMBER(C501),YEAR(C501),"")</f>
        <v/>
      </c>
      <c r="C501" s="808">
        <f>C500+1</f>
        <v/>
      </c>
      <c r="D501" s="809" t="n"/>
      <c r="E501" s="810" t="n">
        <v>0.014</v>
      </c>
      <c r="F501" s="809" t="n"/>
      <c r="G501" s="811" t="n">
        <v>0.0107</v>
      </c>
      <c r="H501" s="810" t="n"/>
      <c r="I501" s="812" t="n"/>
      <c r="J501" s="837" t="n">
        <v>0.00585</v>
      </c>
      <c r="K501" s="809" t="n"/>
      <c r="L501" s="810" t="n">
        <v>0.0208</v>
      </c>
      <c r="M501" s="796">
        <f>IF(SUM(D501:E501)&gt;0,IFERROR(AVERAGE(D472:E501),""),"")</f>
        <v/>
      </c>
      <c r="N501" s="796">
        <f>IF(SUM(F501:H501)&gt;0,IFERROR(AVERAGE(F472:H501),""),"")</f>
        <v/>
      </c>
      <c r="O501" s="796">
        <f>IF(SUM(I501:J501)&gt;0,IFERROR(AVERAGE(I472:J501),""),"")</f>
        <v/>
      </c>
      <c r="P501" s="796">
        <f>IF(SUM(K501:L501)&gt;0,IFERROR(AVERAGE(K472:L501),""),"")</f>
        <v/>
      </c>
      <c r="Q501" s="813">
        <f>IFERROR(AVERAGE(D501:E501),"")</f>
        <v/>
      </c>
      <c r="R501" s="813">
        <f>IFERROR(AVERAGE(F501:H501),"")</f>
        <v/>
      </c>
      <c r="S501" s="813">
        <f>IFERROR(AVERAGE(I501:J501),"")</f>
        <v/>
      </c>
      <c r="T501" s="813">
        <f>IFERROR(AVERAGE(K501:L501),"")</f>
        <v/>
      </c>
      <c r="V501" s="813">
        <f>AVERAGE(Q501:T501)</f>
        <v/>
      </c>
      <c r="W501" s="445" t="n"/>
      <c r="X501" s="797">
        <f>AVERAGE(Q500:T501)</f>
        <v/>
      </c>
      <c r="Y501" s="266" t="n">
        <v>71</v>
      </c>
    </row>
    <row r="502" ht="17.45" customHeight="1">
      <c r="A502" s="257">
        <f>IF(ISNUMBER(C502),MONTH(C502),"")</f>
        <v/>
      </c>
      <c r="B502" s="257">
        <f>IF(ISNUMBER(C502),YEAR(C502),"")</f>
        <v/>
      </c>
      <c r="C502" s="791">
        <f>C501+1</f>
        <v/>
      </c>
      <c r="D502" s="792" t="n">
        <v>0.0462</v>
      </c>
      <c r="E502" s="793" t="n"/>
      <c r="F502" s="792" t="n">
        <v>0.018</v>
      </c>
      <c r="G502" s="794" t="n"/>
      <c r="H502" s="793" t="n"/>
      <c r="I502" s="795" t="n">
        <v>0.0192</v>
      </c>
      <c r="J502" s="836" t="n"/>
      <c r="K502" s="792" t="n">
        <v>0.0279</v>
      </c>
      <c r="L502" s="793" t="n"/>
      <c r="M502" s="796">
        <f>IF(SUM(D502:E502)&gt;0,IFERROR(AVERAGE(D473:E502),""),"")</f>
        <v/>
      </c>
      <c r="N502" s="796">
        <f>IF(SUM(F502:H502)&gt;0,IFERROR(AVERAGE(F473:H502),""),"")</f>
        <v/>
      </c>
      <c r="O502" s="796">
        <f>IF(SUM(I502:J502)&gt;0,IFERROR(AVERAGE(I473:J502),""),"")</f>
        <v/>
      </c>
      <c r="P502" s="796">
        <f>IF(SUM(K502:L502)&gt;0,IFERROR(AVERAGE(K473:L502),""),"")</f>
        <v/>
      </c>
      <c r="Q502" s="797">
        <f>IFERROR(AVERAGE(D502:E502),"")</f>
        <v/>
      </c>
      <c r="R502" s="797">
        <f>IFERROR(AVERAGE(F502:H502),"")</f>
        <v/>
      </c>
      <c r="S502" s="797">
        <f>IFERROR(AVERAGE(I502:J502),"")</f>
        <v/>
      </c>
      <c r="T502" s="797">
        <f>IFERROR(AVERAGE(K502:L502),"")</f>
        <v/>
      </c>
      <c r="V502" s="257" t="n"/>
      <c r="W502" s="797">
        <f>AVERAGE(Q502:T502)</f>
        <v/>
      </c>
      <c r="X502" s="257" t="n"/>
    </row>
    <row r="503" ht="17.45" customHeight="1">
      <c r="A503" s="257">
        <f>IF(ISNUMBER(C503),MONTH(C503),"")</f>
        <v/>
      </c>
      <c r="B503" s="257">
        <f>IF(ISNUMBER(C503),YEAR(C503),"")</f>
        <v/>
      </c>
      <c r="C503" s="791">
        <f>C502+1</f>
        <v/>
      </c>
      <c r="D503" s="792" t="n"/>
      <c r="E503" s="793" t="n">
        <v>0.0404</v>
      </c>
      <c r="F503" s="792" t="n"/>
      <c r="G503" s="794" t="n">
        <v>0.049</v>
      </c>
      <c r="H503" s="793" t="n"/>
      <c r="I503" s="795" t="n"/>
      <c r="J503" s="856" t="n">
        <v>0.176</v>
      </c>
      <c r="K503" s="792" t="n"/>
      <c r="L503" s="793" t="n">
        <v>0.0469</v>
      </c>
      <c r="M503" s="796">
        <f>IF(SUM(D503:E503)&gt;0,IFERROR(AVERAGE(D474:E503),""),"")</f>
        <v/>
      </c>
      <c r="N503" s="796">
        <f>IF(SUM(F503:H503)&gt;0,IFERROR(AVERAGE(F474:H503),""),"")</f>
        <v/>
      </c>
      <c r="O503" s="796">
        <f>IF(SUM(I503:J503)&gt;0,IFERROR(AVERAGE(I474:J503),""),"")</f>
        <v/>
      </c>
      <c r="P503" s="796">
        <f>IF(SUM(K503:L503)&gt;0,IFERROR(AVERAGE(K474:L503),""),"")</f>
        <v/>
      </c>
      <c r="Q503" s="797">
        <f>IFERROR(AVERAGE(D503:E503),"")</f>
        <v/>
      </c>
      <c r="R503" s="797">
        <f>IFERROR(AVERAGE(F503:H503),"")</f>
        <v/>
      </c>
      <c r="S503" s="815" t="n"/>
      <c r="T503" s="797">
        <f>IFERROR(AVERAGE(K503:L503),"")</f>
        <v/>
      </c>
      <c r="V503" s="257" t="n"/>
      <c r="W503" s="797">
        <f>AVERAGE(Q503:T503)</f>
        <v/>
      </c>
      <c r="X503" s="257" t="n"/>
    </row>
    <row r="504" ht="17.45" customHeight="1">
      <c r="A504" s="257">
        <f>IF(ISNUMBER(C504),MONTH(C504),"")</f>
        <v/>
      </c>
      <c r="B504" s="257">
        <f>IF(ISNUMBER(C504),YEAR(C504),"")</f>
        <v/>
      </c>
      <c r="C504" s="791">
        <f>C503+1</f>
        <v/>
      </c>
      <c r="D504" s="792" t="n">
        <v>0.0325</v>
      </c>
      <c r="E504" s="793" t="n"/>
      <c r="F504" s="792" t="n"/>
      <c r="G504" s="794" t="n"/>
      <c r="H504" s="793" t="n">
        <v>0.0257</v>
      </c>
      <c r="I504" s="795" t="n">
        <v>0.0179</v>
      </c>
      <c r="J504" s="836" t="n"/>
      <c r="K504" s="792" t="n">
        <v>0.0292</v>
      </c>
      <c r="L504" s="793" t="n"/>
      <c r="M504" s="796">
        <f>IF(SUM(D504:E504)&gt;0,IFERROR(AVERAGE(D475:E504),""),"")</f>
        <v/>
      </c>
      <c r="N504" s="796">
        <f>IF(SUM(F504:H504)&gt;0,IFERROR(AVERAGE(F475:H504),""),"")</f>
        <v/>
      </c>
      <c r="O504" s="796">
        <f>IF(SUM(I504:J504)&gt;0,IFERROR(AVERAGE(I475:J504),""),"")</f>
        <v/>
      </c>
      <c r="P504" s="796">
        <f>IF(SUM(K504:L504)&gt;0,IFERROR(AVERAGE(K475:L504),""),"")</f>
        <v/>
      </c>
      <c r="Q504" s="797">
        <f>IFERROR(AVERAGE(D504:E504),"")</f>
        <v/>
      </c>
      <c r="R504" s="797">
        <f>IFERROR(AVERAGE(F504:H504),"")</f>
        <v/>
      </c>
      <c r="S504" s="797">
        <f>IFERROR(AVERAGE(I504:J504),"")</f>
        <v/>
      </c>
      <c r="T504" s="797">
        <f>IFERROR(AVERAGE(K504:L504),"")</f>
        <v/>
      </c>
      <c r="V504" s="257" t="n"/>
      <c r="W504" s="797">
        <f>AVERAGE(Q504:T504)</f>
        <v/>
      </c>
      <c r="X504" s="257" t="n"/>
    </row>
    <row r="505" ht="17.45" customHeight="1">
      <c r="A505" s="257">
        <f>IF(ISNUMBER(C505),MONTH(C505),"")</f>
        <v/>
      </c>
      <c r="B505" s="257">
        <f>IF(ISNUMBER(C505),YEAR(C505),"")</f>
        <v/>
      </c>
      <c r="C505" s="791">
        <f>C504+1</f>
        <v/>
      </c>
      <c r="D505" s="792" t="n"/>
      <c r="E505" s="793" t="n">
        <v>0.0224</v>
      </c>
      <c r="F505" s="792" t="n"/>
      <c r="G505" s="794" t="n">
        <v>0.0256</v>
      </c>
      <c r="H505" s="793" t="n"/>
      <c r="I505" s="795" t="n"/>
      <c r="J505" s="836" t="n">
        <v>0.0115</v>
      </c>
      <c r="K505" s="792" t="n"/>
      <c r="L505" s="793" t="n">
        <v>0.0228</v>
      </c>
      <c r="M505" s="796">
        <f>IF(SUM(D505:E505)&gt;0,IFERROR(AVERAGE(D476:E505),""),"")</f>
        <v/>
      </c>
      <c r="N505" s="796">
        <f>IF(SUM(F505:H505)&gt;0,IFERROR(AVERAGE(F476:H505),""),"")</f>
        <v/>
      </c>
      <c r="O505" s="796">
        <f>IF(SUM(I505:J505)&gt;0,IFERROR(AVERAGE(I476:J505),""),"")</f>
        <v/>
      </c>
      <c r="P505" s="796">
        <f>IF(SUM(K505:L505)&gt;0,IFERROR(AVERAGE(K476:L505),""),"")</f>
        <v/>
      </c>
      <c r="Q505" s="797">
        <f>IFERROR(AVERAGE(D505:E505),"")</f>
        <v/>
      </c>
      <c r="R505" s="797">
        <f>IFERROR(AVERAGE(F505:H505),"")</f>
        <v/>
      </c>
      <c r="S505" s="797">
        <f>IFERROR(AVERAGE(I505:J505),"")</f>
        <v/>
      </c>
      <c r="T505" s="797">
        <f>IFERROR(AVERAGE(K505:L505),"")</f>
        <v/>
      </c>
      <c r="V505" s="257" t="n"/>
      <c r="W505" s="797">
        <f>AVERAGE(Q505:T505)</f>
        <v/>
      </c>
      <c r="X505" s="257" t="n"/>
    </row>
    <row r="506" ht="17.45" customHeight="1">
      <c r="A506" s="257">
        <f>IF(ISNUMBER(C506),MONTH(C506),"")</f>
        <v/>
      </c>
      <c r="B506" s="257">
        <f>IF(ISNUMBER(C506),YEAR(C506),"")</f>
        <v/>
      </c>
      <c r="C506" s="802">
        <f>C505+1</f>
        <v/>
      </c>
      <c r="D506" s="803" t="n">
        <v>0.0297</v>
      </c>
      <c r="E506" s="804" t="n"/>
      <c r="F506" s="803" t="n">
        <v>0.0275</v>
      </c>
      <c r="G506" s="805" t="n"/>
      <c r="H506" s="804" t="n">
        <v>0.0258</v>
      </c>
      <c r="I506" s="803" t="n">
        <v>0.0285</v>
      </c>
      <c r="J506" s="804" t="n"/>
      <c r="K506" s="806" t="n">
        <v>0.0275</v>
      </c>
      <c r="L506" s="804" t="n"/>
      <c r="M506" s="796">
        <f>IF(SUM(D506:E506)&gt;0,IFERROR(AVERAGE(D477:E506),""),"")</f>
        <v/>
      </c>
      <c r="N506" s="796">
        <f>IF(SUM(F506:H506)&gt;0,IFERROR(AVERAGE(F477:H506),""),"")</f>
        <v/>
      </c>
      <c r="O506" s="796">
        <f>IF(SUM(I506:J506)&gt;0,IFERROR(AVERAGE(I477:J506),""),"")</f>
        <v/>
      </c>
      <c r="P506" s="796">
        <f>IF(SUM(K506:L506)&gt;0,IFERROR(AVERAGE(K477:L506),""),"")</f>
        <v/>
      </c>
      <c r="Q506" s="797">
        <f>IFERROR(AVERAGE(D506:E506),"")</f>
        <v/>
      </c>
      <c r="R506" s="797">
        <f>IFERROR(AVERAGE(F506:H506),"")</f>
        <v/>
      </c>
      <c r="S506" s="797">
        <f>IFERROR(AVERAGE(I506:J506),"")</f>
        <v/>
      </c>
      <c r="T506" s="797">
        <f>IFERROR(AVERAGE(K506:L506),"")</f>
        <v/>
      </c>
      <c r="V506" s="257" t="n"/>
      <c r="W506" s="797">
        <f>AVERAGE(Q506:T506)</f>
        <v/>
      </c>
      <c r="X506" s="797">
        <f>AVERAGE(Q502:T506)</f>
        <v/>
      </c>
      <c r="Y506" s="266" t="n">
        <v>72</v>
      </c>
    </row>
    <row r="507" ht="17.45" customHeight="1">
      <c r="A507" s="257">
        <f>IF(ISNUMBER(C507),MONTH(C507),"")</f>
        <v/>
      </c>
      <c r="B507" s="257">
        <f>IF(ISNUMBER(C507),YEAR(C507),"")</f>
        <v/>
      </c>
      <c r="C507" s="808">
        <f>C506+1</f>
        <v/>
      </c>
      <c r="D507" s="809" t="n"/>
      <c r="E507" s="810" t="n">
        <v>0.0103</v>
      </c>
      <c r="F507" s="809" t="n"/>
      <c r="G507" s="811" t="n">
        <v>0.0081</v>
      </c>
      <c r="H507" s="810" t="n"/>
      <c r="I507" s="812" t="n"/>
      <c r="J507" s="837" t="n">
        <v>0.00753</v>
      </c>
      <c r="K507" s="809" t="n"/>
      <c r="L507" s="810" t="n">
        <v>0.023</v>
      </c>
      <c r="M507" s="796">
        <f>IF(SUM(D507:E507)&gt;0,IFERROR(AVERAGE(D478:E507),""),"")</f>
        <v/>
      </c>
      <c r="N507" s="796">
        <f>IF(SUM(F507:H507)&gt;0,IFERROR(AVERAGE(F478:H507),""),"")</f>
        <v/>
      </c>
      <c r="O507" s="796">
        <f>IF(SUM(I507:J507)&gt;0,IFERROR(AVERAGE(I478:J507),""),"")</f>
        <v/>
      </c>
      <c r="P507" s="796">
        <f>IF(SUM(K507:L507)&gt;0,IFERROR(AVERAGE(K478:L507),""),"")</f>
        <v/>
      </c>
      <c r="Q507" s="813">
        <f>IFERROR(AVERAGE(D507:E507),"")</f>
        <v/>
      </c>
      <c r="R507" s="813">
        <f>IFERROR(AVERAGE(F507:H507),"")</f>
        <v/>
      </c>
      <c r="S507" s="813">
        <f>IFERROR(AVERAGE(I507:J507),"")</f>
        <v/>
      </c>
      <c r="T507" s="813">
        <f>IFERROR(AVERAGE(K507:L507),"")</f>
        <v/>
      </c>
      <c r="V507" s="813">
        <f>AVERAGE(Q507:T507)</f>
        <v/>
      </c>
      <c r="W507" s="445" t="n"/>
      <c r="X507" s="257" t="n"/>
      <c r="Y507" s="266" t="n">
        <v>72</v>
      </c>
    </row>
    <row r="508" ht="17.45" customHeight="1">
      <c r="A508" s="257">
        <f>IF(ISNUMBER(C508),MONTH(C508),"")</f>
        <v/>
      </c>
      <c r="B508" s="257">
        <f>IF(ISNUMBER(C508),YEAR(C508),"")</f>
        <v/>
      </c>
      <c r="C508" s="808">
        <f>C507+1</f>
        <v/>
      </c>
      <c r="D508" s="809" t="n">
        <v>0.0142</v>
      </c>
      <c r="E508" s="810" t="n"/>
      <c r="F508" s="809" t="n">
        <v>0.0306</v>
      </c>
      <c r="G508" s="811" t="n"/>
      <c r="H508" s="810" t="n"/>
      <c r="I508" s="812" t="n">
        <v>0.00408</v>
      </c>
      <c r="J508" s="837" t="n"/>
      <c r="K508" s="809" t="n">
        <v>0.0106</v>
      </c>
      <c r="L508" s="810" t="n"/>
      <c r="M508" s="796">
        <f>IF(SUM(D508:E508)&gt;0,IFERROR(AVERAGE(D479:E508),""),"")</f>
        <v/>
      </c>
      <c r="N508" s="796">
        <f>IF(SUM(F508:H508)&gt;0,IFERROR(AVERAGE(F479:H508),""),"")</f>
        <v/>
      </c>
      <c r="O508" s="796">
        <f>IF(SUM(I508:J508)&gt;0,IFERROR(AVERAGE(I479:J508),""),"")</f>
        <v/>
      </c>
      <c r="P508" s="796">
        <f>IF(SUM(K508:L508)&gt;0,IFERROR(AVERAGE(K479:L508),""),"")</f>
        <v/>
      </c>
      <c r="Q508" s="813">
        <f>IFERROR(AVERAGE(D508:E508),"")</f>
        <v/>
      </c>
      <c r="R508" s="813">
        <f>IFERROR(AVERAGE(F508:H508),"")</f>
        <v/>
      </c>
      <c r="S508" s="813">
        <f>IFERROR(AVERAGE(I508:J508),"")</f>
        <v/>
      </c>
      <c r="T508" s="813">
        <f>IFERROR(AVERAGE(K508:L508),"")</f>
        <v/>
      </c>
      <c r="V508" s="813">
        <f>AVERAGE(Q508:T508)</f>
        <v/>
      </c>
      <c r="W508" s="445" t="n"/>
      <c r="X508" s="797">
        <f>AVERAGE(Q507:T508)</f>
        <v/>
      </c>
      <c r="Y508" s="266" t="n">
        <v>72</v>
      </c>
    </row>
    <row r="509" ht="17.45" customHeight="1">
      <c r="A509" s="257">
        <f>IF(ISNUMBER(C509),MONTH(C509),"")</f>
        <v/>
      </c>
      <c r="B509" s="257">
        <f>IF(ISNUMBER(C509),YEAR(C509),"")</f>
        <v/>
      </c>
      <c r="C509" s="791">
        <f>C508+1</f>
        <v/>
      </c>
      <c r="D509" s="792" t="n"/>
      <c r="E509" s="793" t="n">
        <v>0.0256</v>
      </c>
      <c r="F509" s="792" t="n"/>
      <c r="G509" s="794" t="n">
        <v>0.0253</v>
      </c>
      <c r="H509" s="793" t="n"/>
      <c r="I509" s="795" t="n"/>
      <c r="J509" s="836" t="n">
        <v>0.0175</v>
      </c>
      <c r="K509" s="792" t="n"/>
      <c r="L509" s="793" t="n">
        <v>0.0196</v>
      </c>
      <c r="M509" s="796">
        <f>IF(SUM(D509:E509)&gt;0,IFERROR(AVERAGE(D480:E509),""),"")</f>
        <v/>
      </c>
      <c r="N509" s="796">
        <f>IF(SUM(F509:H509)&gt;0,IFERROR(AVERAGE(F480:H509),""),"")</f>
        <v/>
      </c>
      <c r="O509" s="796">
        <f>IF(SUM(I509:J509)&gt;0,IFERROR(AVERAGE(I480:J509),""),"")</f>
        <v/>
      </c>
      <c r="P509" s="796">
        <f>IF(SUM(K509:L509)&gt;0,IFERROR(AVERAGE(K480:L509),""),"")</f>
        <v/>
      </c>
      <c r="Q509" s="797">
        <f>IFERROR(AVERAGE(D509:E509),"")</f>
        <v/>
      </c>
      <c r="R509" s="797">
        <f>IFERROR(AVERAGE(F509:H509),"")</f>
        <v/>
      </c>
      <c r="S509" s="797">
        <f>IFERROR(AVERAGE(I509:J509),"")</f>
        <v/>
      </c>
      <c r="T509" s="797">
        <f>IFERROR(AVERAGE(K509:L509),"")</f>
        <v/>
      </c>
      <c r="V509" s="257" t="n"/>
      <c r="W509" s="797">
        <f>AVERAGE(Q509:T509)</f>
        <v/>
      </c>
      <c r="X509" s="257" t="n"/>
    </row>
    <row r="510" ht="17.45" customHeight="1">
      <c r="A510" s="257">
        <f>IF(ISNUMBER(C510),MONTH(C510),"")</f>
        <v/>
      </c>
      <c r="B510" s="257">
        <f>IF(ISNUMBER(C510),YEAR(C510),"")</f>
        <v/>
      </c>
      <c r="C510" s="791">
        <f>C509+1</f>
        <v/>
      </c>
      <c r="D510" s="792" t="n">
        <v>0.0455</v>
      </c>
      <c r="E510" s="793" t="n"/>
      <c r="F510" s="792" t="n"/>
      <c r="G510" s="794" t="n"/>
      <c r="H510" s="793" t="n">
        <v>0.0255</v>
      </c>
      <c r="I510" s="795" t="n">
        <v>0.0163</v>
      </c>
      <c r="J510" s="836" t="n"/>
      <c r="K510" s="792" t="n">
        <v>0.0505</v>
      </c>
      <c r="L510" s="793" t="n"/>
      <c r="M510" s="796">
        <f>IF(SUM(D510:E510)&gt;0,IFERROR(AVERAGE(D481:E510),""),"")</f>
        <v/>
      </c>
      <c r="N510" s="796">
        <f>IF(SUM(F510:H510)&gt;0,IFERROR(AVERAGE(F481:H510),""),"")</f>
        <v/>
      </c>
      <c r="O510" s="796">
        <f>IF(SUM(I510:J510)&gt;0,IFERROR(AVERAGE(I481:J510),""),"")</f>
        <v/>
      </c>
      <c r="P510" s="796">
        <f>IF(SUM(K510:L510)&gt;0,IFERROR(AVERAGE(K481:L510),""),"")</f>
        <v/>
      </c>
      <c r="Q510" s="797">
        <f>IFERROR(AVERAGE(D510:E510),"")</f>
        <v/>
      </c>
      <c r="R510" s="797">
        <f>IFERROR(AVERAGE(F510:H510),"")</f>
        <v/>
      </c>
      <c r="S510" s="797">
        <f>IFERROR(AVERAGE(I510:J510),"")</f>
        <v/>
      </c>
      <c r="T510" s="797">
        <f>IFERROR(AVERAGE(K510:L510),"")</f>
        <v/>
      </c>
      <c r="V510" s="257" t="n"/>
      <c r="W510" s="797">
        <f>AVERAGE(Q510:T510)</f>
        <v/>
      </c>
      <c r="X510" s="257" t="n"/>
    </row>
    <row r="511" ht="17.45" customHeight="1">
      <c r="A511" s="257">
        <f>IF(ISNUMBER(C511),MONTH(C511),"")</f>
        <v/>
      </c>
      <c r="B511" s="257">
        <f>IF(ISNUMBER(C511),YEAR(C511),"")</f>
        <v/>
      </c>
      <c r="C511" s="791">
        <f>C510+1</f>
        <v/>
      </c>
      <c r="D511" s="792" t="n"/>
      <c r="E511" s="793" t="n">
        <v>0.0189</v>
      </c>
      <c r="F511" s="792" t="n"/>
      <c r="G511" s="794" t="n">
        <v>0.015</v>
      </c>
      <c r="H511" s="793" t="n"/>
      <c r="I511" s="795" t="n"/>
      <c r="J511" s="836" t="n">
        <v>0.02</v>
      </c>
      <c r="K511" s="792" t="n"/>
      <c r="L511" s="793" t="n">
        <v>0.0236</v>
      </c>
      <c r="M511" s="796">
        <f>IF(SUM(D511:E511)&gt;0,IFERROR(AVERAGE(D482:E511),""),"")</f>
        <v/>
      </c>
      <c r="N511" s="796">
        <f>IF(SUM(F511:H511)&gt;0,IFERROR(AVERAGE(F482:H511),""),"")</f>
        <v/>
      </c>
      <c r="O511" s="796">
        <f>IF(SUM(I511:J511)&gt;0,IFERROR(AVERAGE(I482:J511),""),"")</f>
        <v/>
      </c>
      <c r="P511" s="796">
        <f>IF(SUM(K511:L511)&gt;0,IFERROR(AVERAGE(K482:L511),""),"")</f>
        <v/>
      </c>
      <c r="Q511" s="797">
        <f>IFERROR(AVERAGE(D511:E511),"")</f>
        <v/>
      </c>
      <c r="R511" s="797">
        <f>IFERROR(AVERAGE(F511:H511),"")</f>
        <v/>
      </c>
      <c r="S511" s="797">
        <f>IFERROR(AVERAGE(I511:J511),"")</f>
        <v/>
      </c>
      <c r="T511" s="797">
        <f>IFERROR(AVERAGE(K511:L511),"")</f>
        <v/>
      </c>
      <c r="V511" s="257" t="n"/>
      <c r="W511" s="797">
        <f>AVERAGE(Q511:T511)</f>
        <v/>
      </c>
      <c r="X511" s="257" t="n"/>
    </row>
    <row r="512" ht="17.45" customHeight="1">
      <c r="A512" s="257">
        <f>IF(ISNUMBER(C512),MONTH(C512),"")</f>
        <v/>
      </c>
      <c r="B512" s="257">
        <f>IF(ISNUMBER(C512),YEAR(C512),"")</f>
        <v/>
      </c>
      <c r="C512" s="802">
        <f>C511+1</f>
        <v/>
      </c>
      <c r="D512" s="803" t="n">
        <v>0.013</v>
      </c>
      <c r="E512" s="804" t="n"/>
      <c r="F512" s="803" t="n">
        <v>0.0055</v>
      </c>
      <c r="G512" s="805" t="n"/>
      <c r="H512" s="804" t="n">
        <v>0.0056</v>
      </c>
      <c r="I512" s="803" t="n">
        <v>0.019</v>
      </c>
      <c r="J512" s="804" t="n"/>
      <c r="K512" s="806" t="n">
        <v>0.0346</v>
      </c>
      <c r="L512" s="804" t="n"/>
      <c r="M512" s="796">
        <f>IF(SUM(D512:E512)&gt;0,IFERROR(AVERAGE(D483:E512),""),"")</f>
        <v/>
      </c>
      <c r="N512" s="796">
        <f>IF(SUM(F512:H512)&gt;0,IFERROR(AVERAGE(F483:H512),""),"")</f>
        <v/>
      </c>
      <c r="O512" s="796">
        <f>IF(SUM(I512:J512)&gt;0,IFERROR(AVERAGE(I483:J512),""),"")</f>
        <v/>
      </c>
      <c r="P512" s="796">
        <f>IF(SUM(K512:L512)&gt;0,IFERROR(AVERAGE(K483:L512),""),"")</f>
        <v/>
      </c>
      <c r="Q512" s="797">
        <f>IFERROR(AVERAGE(D512:E512),"")</f>
        <v/>
      </c>
      <c r="R512" s="797">
        <f>IFERROR(AVERAGE(F512:H512),"")</f>
        <v/>
      </c>
      <c r="S512" s="797">
        <f>IFERROR(AVERAGE(I512:J512),"")</f>
        <v/>
      </c>
      <c r="T512" s="797">
        <f>IFERROR(AVERAGE(K512:L512),"")</f>
        <v/>
      </c>
      <c r="V512" s="257" t="n"/>
      <c r="W512" s="797">
        <f>AVERAGE(Q512:T512)</f>
        <v/>
      </c>
      <c r="X512" s="257" t="n"/>
    </row>
    <row r="513" ht="17.45" customHeight="1">
      <c r="A513" s="257">
        <f>IF(ISNUMBER(C513),MONTH(C513),"")</f>
        <v/>
      </c>
      <c r="B513" s="257">
        <f>IF(ISNUMBER(C513),YEAR(C513),"")</f>
        <v/>
      </c>
      <c r="C513" s="791">
        <f>C512+1</f>
        <v/>
      </c>
      <c r="D513" s="792" t="n"/>
      <c r="E513" s="793" t="n">
        <v>0.0251</v>
      </c>
      <c r="F513" s="792" t="n"/>
      <c r="G513" s="794" t="n">
        <v>0.0201</v>
      </c>
      <c r="H513" s="793" t="n"/>
      <c r="I513" s="795" t="n"/>
      <c r="J513" s="836" t="n">
        <v>0.0349</v>
      </c>
      <c r="K513" s="792" t="n"/>
      <c r="L513" s="793" t="n">
        <v>0.0262</v>
      </c>
      <c r="M513" s="796">
        <f>IF(SUM(D513:E513)&gt;0,IFERROR(AVERAGE(D484:E513),""),"")</f>
        <v/>
      </c>
      <c r="N513" s="796">
        <f>IF(SUM(F513:H513)&gt;0,IFERROR(AVERAGE(F484:H513),""),"")</f>
        <v/>
      </c>
      <c r="O513" s="796">
        <f>IF(SUM(I513:J513)&gt;0,IFERROR(AVERAGE(I484:J513),""),"")</f>
        <v/>
      </c>
      <c r="P513" s="796">
        <f>IF(SUM(K513:L513)&gt;0,IFERROR(AVERAGE(K484:L513),""),"")</f>
        <v/>
      </c>
      <c r="Q513" s="797">
        <f>IFERROR(AVERAGE(D513:E513),"")</f>
        <v/>
      </c>
      <c r="R513" s="797">
        <f>IFERROR(AVERAGE(F513:H513),"")</f>
        <v/>
      </c>
      <c r="S513" s="797">
        <f>IFERROR(AVERAGE(I513:J513),"")</f>
        <v/>
      </c>
      <c r="T513" s="797">
        <f>IFERROR(AVERAGE(K513:L513),"")</f>
        <v/>
      </c>
      <c r="V513" s="257" t="n"/>
      <c r="W513" s="797">
        <f>AVERAGE(Q513:T513)</f>
        <v/>
      </c>
      <c r="X513" s="797">
        <f>AVERAGE(Q509:T513)</f>
        <v/>
      </c>
      <c r="Y513" s="266" t="n">
        <v>73</v>
      </c>
    </row>
    <row r="514" ht="17.45" customHeight="1">
      <c r="A514" s="257">
        <f>IF(ISNUMBER(C514),MONTH(C514),"")</f>
        <v/>
      </c>
      <c r="B514" s="257">
        <f>IF(ISNUMBER(C514),YEAR(C514),"")</f>
        <v/>
      </c>
      <c r="C514" s="808">
        <f>C513+1</f>
        <v/>
      </c>
      <c r="D514" s="809" t="n">
        <v>0.0147</v>
      </c>
      <c r="E514" s="810" t="n"/>
      <c r="F514" s="809" t="n">
        <v>0.0077</v>
      </c>
      <c r="G514" s="811" t="n"/>
      <c r="H514" s="810" t="n"/>
      <c r="I514" s="812" t="n">
        <v>0.009299999999999999</v>
      </c>
      <c r="J514" s="837" t="n"/>
      <c r="K514" s="809" t="n">
        <v>0.0159</v>
      </c>
      <c r="L514" s="810" t="n"/>
      <c r="M514" s="796">
        <f>IF(SUM(D514:E514)&gt;0,IFERROR(AVERAGE(D485:E514),""),"")</f>
        <v/>
      </c>
      <c r="N514" s="796">
        <f>IF(SUM(F514:H514)&gt;0,IFERROR(AVERAGE(F485:H514),""),"")</f>
        <v/>
      </c>
      <c r="O514" s="796">
        <f>IF(SUM(I514:J514)&gt;0,IFERROR(AVERAGE(I485:J514),""),"")</f>
        <v/>
      </c>
      <c r="P514" s="796">
        <f>IF(SUM(K514:L514)&gt;0,IFERROR(AVERAGE(K485:L514),""),"")</f>
        <v/>
      </c>
      <c r="Q514" s="813">
        <f>IFERROR(AVERAGE(D514:E514),"")</f>
        <v/>
      </c>
      <c r="R514" s="813">
        <f>IFERROR(AVERAGE(F514:H514),"")</f>
        <v/>
      </c>
      <c r="S514" s="813">
        <f>IFERROR(AVERAGE(I514:J514),"")</f>
        <v/>
      </c>
      <c r="T514" s="813">
        <f>IFERROR(AVERAGE(K514:L514),"")</f>
        <v/>
      </c>
      <c r="V514" s="813">
        <f>AVERAGE(Q514:T514)</f>
        <v/>
      </c>
      <c r="W514" s="445" t="n"/>
      <c r="X514" s="257" t="n"/>
      <c r="Y514" s="266" t="n">
        <v>73</v>
      </c>
    </row>
    <row r="515" ht="17.45" customHeight="1">
      <c r="A515" s="257">
        <f>IF(ISNUMBER(C515),MONTH(C515),"")</f>
        <v/>
      </c>
      <c r="B515" s="257">
        <f>IF(ISNUMBER(C515),YEAR(C515),"")</f>
        <v/>
      </c>
      <c r="C515" s="808">
        <f>C514+1</f>
        <v/>
      </c>
      <c r="D515" s="809" t="n"/>
      <c r="E515" s="810" t="n">
        <v>0.0078</v>
      </c>
      <c r="F515" s="809" t="n"/>
      <c r="G515" s="811" t="n">
        <v>0.0046</v>
      </c>
      <c r="H515" s="810" t="n"/>
      <c r="I515" s="812" t="n"/>
      <c r="J515" s="837" t="n">
        <v>0.0019</v>
      </c>
      <c r="K515" s="809" t="n"/>
      <c r="L515" s="810" t="n">
        <v>0.0198</v>
      </c>
      <c r="M515" s="796">
        <f>IF(SUM(D515:E515)&gt;0,IFERROR(AVERAGE(D486:E515),""),"")</f>
        <v/>
      </c>
      <c r="N515" s="796">
        <f>IF(SUM(F515:H515)&gt;0,IFERROR(AVERAGE(F486:H515),""),"")</f>
        <v/>
      </c>
      <c r="O515" s="796">
        <f>IF(SUM(I515:J515)&gt;0,IFERROR(AVERAGE(I486:J515),""),"")</f>
        <v/>
      </c>
      <c r="P515" s="796">
        <f>IF(SUM(K515:L515)&gt;0,IFERROR(AVERAGE(K486:L515),""),"")</f>
        <v/>
      </c>
      <c r="Q515" s="813">
        <f>IFERROR(AVERAGE(D515:E515),"")</f>
        <v/>
      </c>
      <c r="R515" s="813">
        <f>IFERROR(AVERAGE(F515:H515),"")</f>
        <v/>
      </c>
      <c r="S515" s="813">
        <f>IFERROR(AVERAGE(I515:J515),"")</f>
        <v/>
      </c>
      <c r="T515" s="813">
        <f>IFERROR(AVERAGE(K515:L515),"")</f>
        <v/>
      </c>
      <c r="V515" s="813">
        <f>AVERAGE(Q515:T515)</f>
        <v/>
      </c>
      <c r="W515" s="445" t="n"/>
      <c r="X515" s="797">
        <f>AVERAGE(Q514:T515)</f>
        <v/>
      </c>
      <c r="Y515" s="266" t="n">
        <v>73</v>
      </c>
    </row>
    <row r="516" ht="17.45" customHeight="1">
      <c r="A516" s="257">
        <f>IF(ISNUMBER(C516),MONTH(C516),"")</f>
        <v/>
      </c>
      <c r="B516" s="257">
        <f>IF(ISNUMBER(C516),YEAR(C516),"")</f>
        <v/>
      </c>
      <c r="C516" s="791">
        <f>C515+1</f>
        <v/>
      </c>
      <c r="D516" s="792" t="n">
        <v>0.0098</v>
      </c>
      <c r="E516" s="793" t="n"/>
      <c r="F516" s="792" t="n"/>
      <c r="G516" s="794" t="n"/>
      <c r="H516" s="793" t="n">
        <v>0.0059</v>
      </c>
      <c r="I516" s="795" t="n">
        <v>0.0148</v>
      </c>
      <c r="J516" s="836" t="n"/>
      <c r="K516" s="792" t="n">
        <v>0.0198</v>
      </c>
      <c r="L516" s="793" t="n"/>
      <c r="M516" s="796">
        <f>IF(SUM(D516:E516)&gt;0,IFERROR(AVERAGE(D487:E516),""),"")</f>
        <v/>
      </c>
      <c r="N516" s="796">
        <f>IF(SUM(F516:H516)&gt;0,IFERROR(AVERAGE(F487:H516),""),"")</f>
        <v/>
      </c>
      <c r="O516" s="796">
        <f>IF(SUM(I516:J516)&gt;0,IFERROR(AVERAGE(I487:J516),""),"")</f>
        <v/>
      </c>
      <c r="P516" s="796">
        <f>IF(SUM(K516:L516)&gt;0,IFERROR(AVERAGE(K487:L516),""),"")</f>
        <v/>
      </c>
      <c r="Q516" s="797">
        <f>IFERROR(AVERAGE(D516:E516),"")</f>
        <v/>
      </c>
      <c r="R516" s="797">
        <f>IFERROR(AVERAGE(F516:H516),"")</f>
        <v/>
      </c>
      <c r="S516" s="797">
        <f>IFERROR(AVERAGE(I516:J516),"")</f>
        <v/>
      </c>
      <c r="T516" s="797">
        <f>IFERROR(AVERAGE(K516:L516),"")</f>
        <v/>
      </c>
      <c r="V516" s="257" t="n"/>
      <c r="W516" s="797">
        <f>AVERAGE(Q516:T516)</f>
        <v/>
      </c>
      <c r="X516" s="257" t="n"/>
    </row>
    <row r="517" ht="17.45" customHeight="1">
      <c r="A517" s="257">
        <f>IF(ISNUMBER(C517),MONTH(C517),"")</f>
        <v/>
      </c>
      <c r="B517" s="257">
        <f>IF(ISNUMBER(C517),YEAR(C517),"")</f>
        <v/>
      </c>
      <c r="C517" s="791">
        <f>C516+1</f>
        <v/>
      </c>
      <c r="D517" s="792" t="n"/>
      <c r="E517" s="793" t="n">
        <v>0.0249</v>
      </c>
      <c r="F517" s="792" t="n"/>
      <c r="G517" s="794" t="n">
        <v>0.0187</v>
      </c>
      <c r="H517" s="793" t="n"/>
      <c r="I517" s="795" t="n"/>
      <c r="J517" s="836" t="n">
        <v>0.0207</v>
      </c>
      <c r="K517" s="792" t="n"/>
      <c r="L517" s="793" t="n">
        <v>0.0286</v>
      </c>
      <c r="M517" s="796">
        <f>IF(SUM(D517:E517)&gt;0,IFERROR(AVERAGE(D488:E517),""),"")</f>
        <v/>
      </c>
      <c r="N517" s="796">
        <f>IF(SUM(F517:H517)&gt;0,IFERROR(AVERAGE(F488:H517),""),"")</f>
        <v/>
      </c>
      <c r="O517" s="796">
        <f>IF(SUM(I517:J517)&gt;0,IFERROR(AVERAGE(I488:J517),""),"")</f>
        <v/>
      </c>
      <c r="P517" s="796">
        <f>IF(SUM(K517:L517)&gt;0,IFERROR(AVERAGE(K488:L517),""),"")</f>
        <v/>
      </c>
      <c r="Q517" s="797">
        <f>IFERROR(AVERAGE(D517:E517),"")</f>
        <v/>
      </c>
      <c r="R517" s="797">
        <f>IFERROR(AVERAGE(F517:H517),"")</f>
        <v/>
      </c>
      <c r="S517" s="797">
        <f>IFERROR(AVERAGE(I517:J517),"")</f>
        <v/>
      </c>
      <c r="T517" s="797">
        <f>IFERROR(AVERAGE(K517:L517),"")</f>
        <v/>
      </c>
      <c r="V517" s="257" t="n"/>
      <c r="W517" s="797">
        <f>AVERAGE(Q517:T517)</f>
        <v/>
      </c>
      <c r="X517" s="257" t="n"/>
    </row>
    <row r="518" ht="17.45" customHeight="1">
      <c r="A518" s="257">
        <f>IF(ISNUMBER(C518),MONTH(C518),"")</f>
        <v/>
      </c>
      <c r="B518" s="257">
        <f>IF(ISNUMBER(C518),YEAR(C518),"")</f>
        <v/>
      </c>
      <c r="C518" s="802">
        <f>C517+1</f>
        <v/>
      </c>
      <c r="D518" s="803" t="n">
        <v>0.0293</v>
      </c>
      <c r="E518" s="804" t="n"/>
      <c r="F518" s="803" t="n">
        <v>0.0327</v>
      </c>
      <c r="G518" s="805" t="n"/>
      <c r="H518" s="804" t="n">
        <v>0.0307</v>
      </c>
      <c r="I518" s="803" t="n">
        <v>0.0228</v>
      </c>
      <c r="J518" s="804" t="n"/>
      <c r="K518" s="806" t="n">
        <v>0.0227</v>
      </c>
      <c r="L518" s="804" t="n"/>
      <c r="M518" s="796">
        <f>IF(SUM(D518:E518)&gt;0,IFERROR(AVERAGE(D489:E518),""),"")</f>
        <v/>
      </c>
      <c r="N518" s="796">
        <f>IF(SUM(F518:H518)&gt;0,IFERROR(AVERAGE(F489:H518),""),"")</f>
        <v/>
      </c>
      <c r="O518" s="796">
        <f>IF(SUM(I518:J518)&gt;0,IFERROR(AVERAGE(I489:J518),""),"")</f>
        <v/>
      </c>
      <c r="P518" s="796">
        <f>IF(SUM(K518:L518)&gt;0,IFERROR(AVERAGE(K489:L518),""),"")</f>
        <v/>
      </c>
      <c r="Q518" s="797">
        <f>IFERROR(AVERAGE(D518:E518),"")</f>
        <v/>
      </c>
      <c r="R518" s="797">
        <f>IFERROR(AVERAGE(F518:H518),"")</f>
        <v/>
      </c>
      <c r="S518" s="797">
        <f>IFERROR(AVERAGE(I518:J518),"")</f>
        <v/>
      </c>
      <c r="T518" s="797">
        <f>IFERROR(AVERAGE(K518:L518),"")</f>
        <v/>
      </c>
      <c r="V518" s="257" t="n"/>
      <c r="W518" s="797">
        <f>AVERAGE(Q518:T518)</f>
        <v/>
      </c>
      <c r="X518" s="257" t="n"/>
      <c r="Z518" s="329" t="inlineStr">
        <is>
          <t>MAY</t>
        </is>
      </c>
      <c r="AA518" s="299" t="n">
        <v>2019</v>
      </c>
      <c r="AB518" s="300" t="n"/>
      <c r="AC518" s="300" t="n"/>
      <c r="AD518" s="300" t="n"/>
    </row>
    <row r="519" ht="17.45" customHeight="1">
      <c r="A519" s="257">
        <f>IF(ISNUMBER(C519),MONTH(C519),"")</f>
        <v/>
      </c>
      <c r="B519" s="257">
        <f>IF(ISNUMBER(C519),YEAR(C519),"")</f>
        <v/>
      </c>
      <c r="C519" s="791">
        <f>C518+1</f>
        <v/>
      </c>
      <c r="D519" s="792" t="n"/>
      <c r="E519" s="793" t="n">
        <v>0.0328</v>
      </c>
      <c r="F519" s="792" t="n"/>
      <c r="G519" s="794" t="n">
        <v>0.0197</v>
      </c>
      <c r="H519" s="793" t="n"/>
      <c r="I519" s="795" t="n"/>
      <c r="J519" s="836" t="n">
        <v>0.0211</v>
      </c>
      <c r="K519" s="792" t="n"/>
      <c r="L519" s="793" t="n">
        <v>0.0242</v>
      </c>
      <c r="M519" s="796">
        <f>IF(SUM(D519:E519)&gt;0,IFERROR(AVERAGE(D490:E519),""),"")</f>
        <v/>
      </c>
      <c r="N519" s="796">
        <f>IF(SUM(F519:H519)&gt;0,IFERROR(AVERAGE(F490:H519),""),"")</f>
        <v/>
      </c>
      <c r="O519" s="796">
        <f>IF(SUM(I519:J519)&gt;0,IFERROR(AVERAGE(I490:J519),""),"")</f>
        <v/>
      </c>
      <c r="P519" s="796">
        <f>IF(SUM(K519:L519)&gt;0,IFERROR(AVERAGE(K490:L519),""),"")</f>
        <v/>
      </c>
      <c r="Q519" s="797">
        <f>IFERROR(AVERAGE(D519:E519),"")</f>
        <v/>
      </c>
      <c r="R519" s="797">
        <f>IFERROR(AVERAGE(F519:H519),"")</f>
        <v/>
      </c>
      <c r="S519" s="797">
        <f>IFERROR(AVERAGE(I519:J519),"")</f>
        <v/>
      </c>
      <c r="T519" s="797">
        <f>IFERROR(AVERAGE(K519:L519),"")</f>
        <v/>
      </c>
      <c r="V519" s="257" t="n"/>
      <c r="W519" s="797">
        <f>AVERAGE(Q519:T519)</f>
        <v/>
      </c>
      <c r="X519" s="257" t="n"/>
      <c r="Z519" s="301" t="inlineStr">
        <is>
          <t>Parameter</t>
        </is>
      </c>
      <c r="AA519" s="301" t="inlineStr">
        <is>
          <t>Station 1</t>
        </is>
      </c>
      <c r="AB519" s="301" t="inlineStr">
        <is>
          <t>Station 2</t>
        </is>
      </c>
      <c r="AC519" s="301" t="inlineStr">
        <is>
          <t>Station 4</t>
        </is>
      </c>
      <c r="AD519" s="301" t="inlineStr">
        <is>
          <t>Station 5</t>
        </is>
      </c>
    </row>
    <row r="520" ht="17.45" customHeight="1">
      <c r="A520" s="257">
        <f>IF(ISNUMBER(C520),MONTH(C520),"")</f>
        <v/>
      </c>
      <c r="B520" s="257">
        <f>IF(ISNUMBER(C520),YEAR(C520),"")</f>
        <v/>
      </c>
      <c r="C520" s="791">
        <f>C519+1</f>
        <v/>
      </c>
      <c r="D520" s="792" t="n">
        <v>0.0347</v>
      </c>
      <c r="E520" s="793" t="n"/>
      <c r="F520" s="792" t="n">
        <v>0.0137</v>
      </c>
      <c r="G520" s="794" t="n"/>
      <c r="H520" s="793" t="n"/>
      <c r="I520" s="795" t="n">
        <v>0.0189</v>
      </c>
      <c r="J520" s="836" t="n"/>
      <c r="K520" s="792" t="n">
        <v>0.0185</v>
      </c>
      <c r="L520" s="793" t="n"/>
      <c r="M520" s="796">
        <f>IF(SUM(D520:E520)&gt;0,IFERROR(AVERAGE(D491:E520),""),"")</f>
        <v/>
      </c>
      <c r="N520" s="796">
        <f>IF(SUM(F520:H520)&gt;0,IFERROR(AVERAGE(F491:H520),""),"")</f>
        <v/>
      </c>
      <c r="O520" s="796">
        <f>IF(SUM(I520:J520)&gt;0,IFERROR(AVERAGE(I491:J520),""),"")</f>
        <v/>
      </c>
      <c r="P520" s="796">
        <f>IF(SUM(K520:L520)&gt;0,IFERROR(AVERAGE(K491:L520),""),"")</f>
        <v/>
      </c>
      <c r="Q520" s="797">
        <f>IFERROR(AVERAGE(D520:E520),"")</f>
        <v/>
      </c>
      <c r="R520" s="797">
        <f>IFERROR(AVERAGE(F520:H520),"")</f>
        <v/>
      </c>
      <c r="S520" s="797">
        <f>IFERROR(AVERAGE(I520:J520),"")</f>
        <v/>
      </c>
      <c r="T520" s="797">
        <f>IFERROR(AVERAGE(K520:L520),"")</f>
        <v/>
      </c>
      <c r="V520" s="257" t="n"/>
      <c r="W520" s="797">
        <f>AVERAGE(Q520:T520)</f>
        <v/>
      </c>
      <c r="X520" s="797">
        <f>AVERAGE(Q516:T520)</f>
        <v/>
      </c>
      <c r="Y520" s="266" t="n">
        <v>74</v>
      </c>
      <c r="Z520" s="302" t="inlineStr">
        <is>
          <t>Average</t>
        </is>
      </c>
      <c r="AA520" s="839">
        <f>AVERAGE(D490:E520)</f>
        <v/>
      </c>
      <c r="AB520" s="839">
        <f>AVERAGE(F490:H520)</f>
        <v/>
      </c>
      <c r="AC520" s="839">
        <f>AVERAGE(I490:J520)</f>
        <v/>
      </c>
      <c r="AD520" s="839">
        <f>AVERAGE(K490:L520)</f>
        <v/>
      </c>
    </row>
    <row r="521" ht="17.45" customHeight="1">
      <c r="A521" s="257">
        <f>IF(ISNUMBER(C521),MONTH(C521),"")</f>
        <v/>
      </c>
      <c r="B521" s="257">
        <f>IF(ISNUMBER(C521),YEAR(C521),"")</f>
        <v/>
      </c>
      <c r="C521" s="808">
        <f>C520+1</f>
        <v/>
      </c>
      <c r="D521" s="809" t="n"/>
      <c r="E521" s="810" t="n">
        <v>0.0151</v>
      </c>
      <c r="F521" s="809" t="n"/>
      <c r="G521" s="811" t="n">
        <v>0.0104</v>
      </c>
      <c r="H521" s="810" t="n"/>
      <c r="I521" s="812" t="n"/>
      <c r="J521" s="837" t="n">
        <v>0.00626</v>
      </c>
      <c r="K521" s="809" t="n"/>
      <c r="L521" s="810" t="n">
        <v>0.0251</v>
      </c>
      <c r="M521" s="796">
        <f>IF(SUM(D521:E521)&gt;0,IFERROR(AVERAGE(D492:E521),""),"")</f>
        <v/>
      </c>
      <c r="N521" s="796">
        <f>IF(SUM(F521:H521)&gt;0,IFERROR(AVERAGE(F492:H521),""),"")</f>
        <v/>
      </c>
      <c r="O521" s="796">
        <f>IF(SUM(I521:J521)&gt;0,IFERROR(AVERAGE(I492:J521),""),"")</f>
        <v/>
      </c>
      <c r="P521" s="796">
        <f>IF(SUM(K521:L521)&gt;0,IFERROR(AVERAGE(K492:L521),""),"")</f>
        <v/>
      </c>
      <c r="Q521" s="813">
        <f>IFERROR(AVERAGE(D521:E521),"")</f>
        <v/>
      </c>
      <c r="R521" s="813">
        <f>IFERROR(AVERAGE(F521:H521),"")</f>
        <v/>
      </c>
      <c r="S521" s="813">
        <f>IFERROR(AVERAGE(I521:J521),"")</f>
        <v/>
      </c>
      <c r="T521" s="813">
        <f>IFERROR(AVERAGE(K521:L521),"")</f>
        <v/>
      </c>
      <c r="V521" s="813">
        <f>AVERAGE(Q521:T521)</f>
        <v/>
      </c>
      <c r="W521" s="445" t="n"/>
      <c r="X521" s="257" t="n"/>
      <c r="Y521" s="266" t="n">
        <v>74</v>
      </c>
      <c r="Z521" s="302" t="inlineStr">
        <is>
          <t>Maximum</t>
        </is>
      </c>
      <c r="AA521" s="839">
        <f>MAX(D490:E520)</f>
        <v/>
      </c>
      <c r="AB521" s="839">
        <f>MAX(F490:H520)</f>
        <v/>
      </c>
      <c r="AC521" s="839">
        <f>MAX(I490:J520)</f>
        <v/>
      </c>
      <c r="AD521" s="839">
        <f>MAX(K490:L520)</f>
        <v/>
      </c>
    </row>
    <row r="522" ht="17.45" customHeight="1" thickBot="1">
      <c r="A522" s="257">
        <f>IF(ISNUMBER(C522),MONTH(C522),"")</f>
        <v/>
      </c>
      <c r="B522" s="257">
        <f>IF(ISNUMBER(C522),YEAR(C522),"")</f>
        <v/>
      </c>
      <c r="C522" s="808">
        <f>C521+1</f>
        <v/>
      </c>
      <c r="D522" s="809" t="n">
        <v>0.0128</v>
      </c>
      <c r="E522" s="810" t="n"/>
      <c r="F522" s="809" t="n"/>
      <c r="G522" s="811" t="n"/>
      <c r="H522" s="810" t="n">
        <v>0.0074</v>
      </c>
      <c r="I522" s="812" t="n">
        <v>0.00489</v>
      </c>
      <c r="J522" s="837" t="n"/>
      <c r="K522" s="809" t="n">
        <v>0.0072</v>
      </c>
      <c r="L522" s="810" t="n"/>
      <c r="M522" s="796">
        <f>IF(SUM(D522:E522)&gt;0,IFERROR(AVERAGE(D493:E522),""),"")</f>
        <v/>
      </c>
      <c r="N522" s="796">
        <f>IF(SUM(F522:H522)&gt;0,IFERROR(AVERAGE(F493:H522),""),"")</f>
        <v/>
      </c>
      <c r="O522" s="796">
        <f>IF(SUM(I522:J522)&gt;0,IFERROR(AVERAGE(I493:J522),""),"")</f>
        <v/>
      </c>
      <c r="P522" s="796">
        <f>IF(SUM(K522:L522)&gt;0,IFERROR(AVERAGE(K493:L522),""),"")</f>
        <v/>
      </c>
      <c r="Q522" s="813">
        <f>IFERROR(AVERAGE(D522:E522),"")</f>
        <v/>
      </c>
      <c r="R522" s="813">
        <f>IFERROR(AVERAGE(F522:H522),"")</f>
        <v/>
      </c>
      <c r="S522" s="813">
        <f>IFERROR(AVERAGE(I522:J522),"")</f>
        <v/>
      </c>
      <c r="T522" s="813">
        <f>IFERROR(AVERAGE(K522:L522),"")</f>
        <v/>
      </c>
      <c r="V522" s="813">
        <f>AVERAGE(Q522:T522)</f>
        <v/>
      </c>
      <c r="W522" s="445" t="n"/>
      <c r="X522" s="797">
        <f>AVERAGE(Q521:T522)</f>
        <v/>
      </c>
      <c r="Y522" s="266" t="n">
        <v>74</v>
      </c>
      <c r="Z522" s="304" t="inlineStr">
        <is>
          <t># DAYS &gt; 0.1</t>
        </is>
      </c>
      <c r="AA522" s="305">
        <f>COUNTIF(D490:E520,"&gt;=0.1")</f>
        <v/>
      </c>
      <c r="AB522" s="305">
        <f>COUNTIF(F490:H520,"&gt;=0.1")</f>
        <v/>
      </c>
      <c r="AC522" s="305">
        <f>COUNTIF(I490:J520,"&gt;=0.1")</f>
        <v/>
      </c>
      <c r="AD522" s="305">
        <f>COUNTIF(K490:L520,"&gt;=0.1")</f>
        <v/>
      </c>
    </row>
    <row r="523" ht="17.45" customHeight="1" thickBot="1">
      <c r="A523" s="257">
        <f>IF(ISNUMBER(C523),MONTH(C523),"")</f>
        <v/>
      </c>
      <c r="B523" s="257">
        <f>IF(ISNUMBER(C523),YEAR(C523),"")</f>
        <v/>
      </c>
      <c r="C523" s="791">
        <f>C522+1</f>
        <v/>
      </c>
      <c r="D523" s="792" t="n"/>
      <c r="E523" s="793" t="n">
        <v>0.0265</v>
      </c>
      <c r="F523" s="792" t="n"/>
      <c r="G523" s="794" t="n">
        <v>0.0303</v>
      </c>
      <c r="H523" s="793" t="n"/>
      <c r="I523" s="795" t="n"/>
      <c r="J523" s="836" t="n">
        <v>0.0218</v>
      </c>
      <c r="K523" s="792" t="n"/>
      <c r="L523" s="793" t="n">
        <v>0.0221</v>
      </c>
      <c r="M523" s="796">
        <f>IF(SUM(D523:E523)&gt;0,IFERROR(AVERAGE(D494:E523),""),"")</f>
        <v/>
      </c>
      <c r="N523" s="796">
        <f>IF(SUM(F523:H523)&gt;0,IFERROR(AVERAGE(F494:H523),""),"")</f>
        <v/>
      </c>
      <c r="O523" s="796">
        <f>IF(SUM(I523:J523)&gt;0,IFERROR(AVERAGE(I494:J523),""),"")</f>
        <v/>
      </c>
      <c r="P523" s="796">
        <f>IF(SUM(K523:L523)&gt;0,IFERROR(AVERAGE(K494:L523),""),"")</f>
        <v/>
      </c>
      <c r="Q523" s="797">
        <f>IFERROR(AVERAGE(D523:E523),"")</f>
        <v/>
      </c>
      <c r="R523" s="797">
        <f>IFERROR(AVERAGE(F523:H523),"")</f>
        <v/>
      </c>
      <c r="S523" s="797">
        <f>IFERROR(AVERAGE(I523:J523),"")</f>
        <v/>
      </c>
      <c r="T523" s="797">
        <f>IFERROR(AVERAGE(K523:L523),"")</f>
        <v/>
      </c>
      <c r="V523" s="257" t="n"/>
      <c r="W523" s="797">
        <f>AVERAGE(Q523:T523)</f>
        <v/>
      </c>
      <c r="X523" s="257" t="n"/>
      <c r="AD523" s="786">
        <f>AVERAGE(AA520:AD520)</f>
        <v/>
      </c>
    </row>
    <row r="524" ht="17.45" customHeight="1">
      <c r="A524" s="257">
        <f>IF(ISNUMBER(C524),MONTH(C524),"")</f>
        <v/>
      </c>
      <c r="B524" s="257">
        <f>IF(ISNUMBER(C524),YEAR(C524),"")</f>
        <v/>
      </c>
      <c r="C524" s="802">
        <f>C523+1</f>
        <v/>
      </c>
      <c r="D524" s="803" t="n">
        <v>0.0344</v>
      </c>
      <c r="E524" s="804" t="n"/>
      <c r="F524" s="803" t="n">
        <v>0.0252</v>
      </c>
      <c r="G524" s="805" t="n"/>
      <c r="H524" s="804" t="n">
        <v>0.0252</v>
      </c>
      <c r="I524" s="803" t="n">
        <v>0.0244</v>
      </c>
      <c r="J524" s="804" t="n"/>
      <c r="K524" s="806" t="n">
        <v>0.0243</v>
      </c>
      <c r="L524" s="804" t="n"/>
      <c r="M524" s="796">
        <f>IF(SUM(D524:E524)&gt;0,IFERROR(AVERAGE(D495:E524),""),"")</f>
        <v/>
      </c>
      <c r="N524" s="796">
        <f>IF(SUM(F524:H524)&gt;0,IFERROR(AVERAGE(F495:H524),""),"")</f>
        <v/>
      </c>
      <c r="O524" s="796">
        <f>IF(SUM(I524:J524)&gt;0,IFERROR(AVERAGE(I495:J524),""),"")</f>
        <v/>
      </c>
      <c r="P524" s="796">
        <f>IF(SUM(K524:L524)&gt;0,IFERROR(AVERAGE(K495:L524),""),"")</f>
        <v/>
      </c>
      <c r="Q524" s="797">
        <f>IFERROR(AVERAGE(D524:E524),"")</f>
        <v/>
      </c>
      <c r="R524" s="797">
        <f>IFERROR(AVERAGE(F524:H524),"")</f>
        <v/>
      </c>
      <c r="S524" s="797">
        <f>IFERROR(AVERAGE(I524:J524),"")</f>
        <v/>
      </c>
      <c r="T524" s="797">
        <f>IFERROR(AVERAGE(K524:L524),"")</f>
        <v/>
      </c>
      <c r="V524" s="257" t="n"/>
      <c r="W524" s="797">
        <f>AVERAGE(Q524:T524)</f>
        <v/>
      </c>
      <c r="X524" s="257" t="n"/>
    </row>
    <row r="525" ht="17.45" customHeight="1">
      <c r="A525" s="257">
        <f>IF(ISNUMBER(C525),MONTH(C525),"")</f>
        <v/>
      </c>
      <c r="B525" s="257">
        <f>IF(ISNUMBER(C525),YEAR(C525),"")</f>
        <v/>
      </c>
      <c r="C525" s="791">
        <f>C524+1</f>
        <v/>
      </c>
      <c r="D525" s="792" t="n"/>
      <c r="E525" s="818" t="n">
        <v>0.0935</v>
      </c>
      <c r="F525" s="792" t="n"/>
      <c r="G525" s="794" t="n">
        <v>0.0204</v>
      </c>
      <c r="H525" s="793" t="n"/>
      <c r="I525" s="795" t="n"/>
      <c r="J525" s="836" t="n">
        <v>0.0329</v>
      </c>
      <c r="K525" s="792" t="n"/>
      <c r="L525" s="793" t="n">
        <v>0.0263</v>
      </c>
      <c r="M525" s="796">
        <f>IF(SUM(D525:E525)&gt;0,IFERROR(AVERAGE(D496:E525),""),"")</f>
        <v/>
      </c>
      <c r="N525" s="796">
        <f>IF(SUM(F525:H525)&gt;0,IFERROR(AVERAGE(F496:H525),""),"")</f>
        <v/>
      </c>
      <c r="O525" s="796">
        <f>IF(SUM(I525:J525)&gt;0,IFERROR(AVERAGE(I496:J525),""),"")</f>
        <v/>
      </c>
      <c r="P525" s="796">
        <f>IF(SUM(K525:L525)&gt;0,IFERROR(AVERAGE(K496:L525),""),"")</f>
        <v/>
      </c>
      <c r="Q525" s="797">
        <f>IFERROR(AVERAGE(D525:E525),"")</f>
        <v/>
      </c>
      <c r="R525" s="797">
        <f>IFERROR(AVERAGE(F525:H525),"")</f>
        <v/>
      </c>
      <c r="S525" s="797">
        <f>IFERROR(AVERAGE(I525:J525),"")</f>
        <v/>
      </c>
      <c r="T525" s="797">
        <f>IFERROR(AVERAGE(K525:L525),"")</f>
        <v/>
      </c>
      <c r="V525" s="257" t="n"/>
      <c r="W525" s="797">
        <f>AVERAGE(Q525:T525)</f>
        <v/>
      </c>
      <c r="X525" s="257" t="n"/>
    </row>
    <row r="526" ht="17.45" customHeight="1">
      <c r="A526" s="257">
        <f>IF(ISNUMBER(C526),MONTH(C526),"")</f>
        <v/>
      </c>
      <c r="B526" s="257">
        <f>IF(ISNUMBER(C526),YEAR(C526),"")</f>
        <v/>
      </c>
      <c r="C526" s="791">
        <f>C525+1</f>
        <v/>
      </c>
      <c r="D526" s="792" t="n">
        <v>0.0338</v>
      </c>
      <c r="E526" s="793" t="n"/>
      <c r="F526" s="792" t="n">
        <v>0.04</v>
      </c>
      <c r="G526" s="794" t="n"/>
      <c r="H526" s="793" t="n"/>
      <c r="I526" s="795" t="n">
        <v>0.0277</v>
      </c>
      <c r="J526" s="836" t="n"/>
      <c r="K526" s="792" t="n">
        <v>0.0265</v>
      </c>
      <c r="L526" s="793" t="n"/>
      <c r="M526" s="796">
        <f>IF(SUM(D526:E526)&gt;0,IFERROR(AVERAGE(D497:E526),""),"")</f>
        <v/>
      </c>
      <c r="N526" s="796">
        <f>IF(SUM(F526:H526)&gt;0,IFERROR(AVERAGE(F497:H526),""),"")</f>
        <v/>
      </c>
      <c r="O526" s="796">
        <f>IF(SUM(I526:J526)&gt;0,IFERROR(AVERAGE(I497:J526),""),"")</f>
        <v/>
      </c>
      <c r="P526" s="796">
        <f>IF(SUM(K526:L526)&gt;0,IFERROR(AVERAGE(K497:L526),""),"")</f>
        <v/>
      </c>
      <c r="Q526" s="797">
        <f>IFERROR(AVERAGE(D526:E526),"")</f>
        <v/>
      </c>
      <c r="R526" s="797">
        <f>IFERROR(AVERAGE(F526:H526),"")</f>
        <v/>
      </c>
      <c r="S526" s="797">
        <f>IFERROR(AVERAGE(I526:J526),"")</f>
        <v/>
      </c>
      <c r="T526" s="797">
        <f>IFERROR(AVERAGE(K526:L526),"")</f>
        <v/>
      </c>
      <c r="V526" s="257" t="n"/>
      <c r="W526" s="797">
        <f>AVERAGE(Q526:T526)</f>
        <v/>
      </c>
      <c r="X526" s="257" t="n"/>
    </row>
    <row r="527" ht="17.45" customHeight="1">
      <c r="A527" s="257">
        <f>IF(ISNUMBER(C527),MONTH(C527),"")</f>
        <v/>
      </c>
      <c r="B527" s="257">
        <f>IF(ISNUMBER(C527),YEAR(C527),"")</f>
        <v/>
      </c>
      <c r="C527" s="791">
        <f>C526+1</f>
        <v/>
      </c>
      <c r="D527" s="792" t="n"/>
      <c r="E527" s="793" t="n">
        <v>0.0279</v>
      </c>
      <c r="F527" s="792" t="n"/>
      <c r="G527" s="794" t="n">
        <v>0.022</v>
      </c>
      <c r="H527" s="793" t="n"/>
      <c r="I527" s="795" t="n"/>
      <c r="J527" s="836" t="n">
        <v>0.0171</v>
      </c>
      <c r="K527" s="792" t="n"/>
      <c r="L527" s="793" t="n">
        <v>0.0306</v>
      </c>
      <c r="M527" s="796">
        <f>IF(SUM(D527:E527)&gt;0,IFERROR(AVERAGE(D498:E527),""),"")</f>
        <v/>
      </c>
      <c r="N527" s="796">
        <f>IF(SUM(F527:H527)&gt;0,IFERROR(AVERAGE(F498:H527),""),"")</f>
        <v/>
      </c>
      <c r="O527" s="796">
        <f>IF(SUM(I527:J527)&gt;0,IFERROR(AVERAGE(I498:J527),""),"")</f>
        <v/>
      </c>
      <c r="P527" s="796">
        <f>IF(SUM(K527:L527)&gt;0,IFERROR(AVERAGE(K498:L527),""),"")</f>
        <v/>
      </c>
      <c r="Q527" s="797">
        <f>IFERROR(AVERAGE(D527:E527),"")</f>
        <v/>
      </c>
      <c r="R527" s="797">
        <f>IFERROR(AVERAGE(F527:H527),"")</f>
        <v/>
      </c>
      <c r="S527" s="797">
        <f>IFERROR(AVERAGE(I527:J527),"")</f>
        <v/>
      </c>
      <c r="T527" s="797">
        <f>IFERROR(AVERAGE(K527:L527),"")</f>
        <v/>
      </c>
      <c r="V527" s="257" t="n"/>
      <c r="W527" s="797">
        <f>AVERAGE(Q527:T527)</f>
        <v/>
      </c>
      <c r="X527" s="797">
        <f>AVERAGE(Q523:T527)</f>
        <v/>
      </c>
      <c r="Y527" s="266" t="n">
        <v>75</v>
      </c>
    </row>
    <row r="528" ht="17.45" customHeight="1">
      <c r="A528" s="257">
        <f>IF(ISNUMBER(C528),MONTH(C528),"")</f>
        <v/>
      </c>
      <c r="B528" s="257">
        <f>IF(ISNUMBER(C528),YEAR(C528),"")</f>
        <v/>
      </c>
      <c r="C528" s="808">
        <f>C527+1</f>
        <v/>
      </c>
      <c r="D528" s="809" t="n">
        <v>0.0127</v>
      </c>
      <c r="E528" s="810" t="n"/>
      <c r="F528" s="809" t="n"/>
      <c r="G528" s="811" t="n"/>
      <c r="H528" s="810" t="n">
        <v>0.018</v>
      </c>
      <c r="I528" s="812" t="n">
        <v>0.0104</v>
      </c>
      <c r="J528" s="837" t="n"/>
      <c r="K528" s="809" t="n">
        <v>0.0161</v>
      </c>
      <c r="L528" s="810" t="n"/>
      <c r="M528" s="796">
        <f>IF(SUM(D528:E528)&gt;0,IFERROR(AVERAGE(D499:E528),""),"")</f>
        <v/>
      </c>
      <c r="N528" s="796">
        <f>IF(SUM(F528:H528)&gt;0,IFERROR(AVERAGE(F499:H528),""),"")</f>
        <v/>
      </c>
      <c r="O528" s="796">
        <f>IF(SUM(I528:J528)&gt;0,IFERROR(AVERAGE(I499:J528),""),"")</f>
        <v/>
      </c>
      <c r="P528" s="796">
        <f>IF(SUM(K528:L528)&gt;0,IFERROR(AVERAGE(K499:L528),""),"")</f>
        <v/>
      </c>
      <c r="Q528" s="813">
        <f>IFERROR(AVERAGE(D528:E528),"")</f>
        <v/>
      </c>
      <c r="R528" s="813">
        <f>IFERROR(AVERAGE(F528:H528),"")</f>
        <v/>
      </c>
      <c r="S528" s="813">
        <f>IFERROR(AVERAGE(I528:J528),"")</f>
        <v/>
      </c>
      <c r="T528" s="813">
        <f>IFERROR(AVERAGE(K528:L528),"")</f>
        <v/>
      </c>
      <c r="V528" s="813">
        <f>AVERAGE(Q528:T528)</f>
        <v/>
      </c>
      <c r="W528" s="445" t="n"/>
      <c r="X528" s="257" t="n"/>
      <c r="Y528" s="266" t="n">
        <v>75</v>
      </c>
    </row>
    <row r="529" ht="17.45" customHeight="1">
      <c r="A529" s="257">
        <f>IF(ISNUMBER(C529),MONTH(C529),"")</f>
        <v/>
      </c>
      <c r="B529" s="257">
        <f>IF(ISNUMBER(C529),YEAR(C529),"")</f>
        <v/>
      </c>
      <c r="C529" s="808">
        <f>C528+1</f>
        <v/>
      </c>
      <c r="D529" s="809" t="n"/>
      <c r="E529" s="810" t="n">
        <v>0.0111</v>
      </c>
      <c r="F529" s="809" t="n"/>
      <c r="G529" s="811" t="n">
        <v>0.0144</v>
      </c>
      <c r="H529" s="810" t="n"/>
      <c r="I529" s="812" t="n"/>
      <c r="J529" s="837" t="n">
        <v>0.0172</v>
      </c>
      <c r="K529" s="809" t="n"/>
      <c r="L529" s="810" t="n">
        <v>0.014</v>
      </c>
      <c r="M529" s="796">
        <f>IF(SUM(D529:E529)&gt;0,IFERROR(AVERAGE(D500:E529),""),"")</f>
        <v/>
      </c>
      <c r="N529" s="796">
        <f>IF(SUM(F529:H529)&gt;0,IFERROR(AVERAGE(F500:H529),""),"")</f>
        <v/>
      </c>
      <c r="O529" s="796">
        <f>IF(SUM(I529:J529)&gt;0,IFERROR(AVERAGE(I500:J529),""),"")</f>
        <v/>
      </c>
      <c r="P529" s="796">
        <f>IF(SUM(K529:L529)&gt;0,IFERROR(AVERAGE(K500:L529),""),"")</f>
        <v/>
      </c>
      <c r="Q529" s="813">
        <f>IFERROR(AVERAGE(D529:E529),"")</f>
        <v/>
      </c>
      <c r="R529" s="813">
        <f>IFERROR(AVERAGE(F529:H529),"")</f>
        <v/>
      </c>
      <c r="S529" s="813">
        <f>IFERROR(AVERAGE(I529:J529),"")</f>
        <v/>
      </c>
      <c r="T529" s="813">
        <f>IFERROR(AVERAGE(K529:L529),"")</f>
        <v/>
      </c>
      <c r="V529" s="813">
        <f>AVERAGE(Q529:T529)</f>
        <v/>
      </c>
      <c r="W529" s="445" t="n"/>
      <c r="X529" s="797">
        <f>AVERAGE(Q528:T529)</f>
        <v/>
      </c>
      <c r="Y529" s="266" t="n">
        <v>75</v>
      </c>
    </row>
    <row r="530" ht="17.45" customHeight="1">
      <c r="A530" s="257">
        <f>IF(ISNUMBER(C530),MONTH(C530),"")</f>
        <v/>
      </c>
      <c r="B530" s="257">
        <f>IF(ISNUMBER(C530),YEAR(C530),"")</f>
        <v/>
      </c>
      <c r="C530" s="802">
        <f>C529+1</f>
        <v/>
      </c>
      <c r="D530" s="803" t="n">
        <v>0.0179</v>
      </c>
      <c r="E530" s="804" t="n"/>
      <c r="F530" s="803" t="n">
        <v>0.0112</v>
      </c>
      <c r="G530" s="805" t="n"/>
      <c r="H530" s="804" t="n">
        <v>0.008399999999999999</v>
      </c>
      <c r="I530" s="803" t="n">
        <v>0.0192</v>
      </c>
      <c r="J530" s="804" t="n"/>
      <c r="K530" s="806" t="n">
        <v>0.0149</v>
      </c>
      <c r="L530" s="804" t="n"/>
      <c r="M530" s="796">
        <f>IF(SUM(D530:E530)&gt;0,IFERROR(AVERAGE(D501:E530),""),"")</f>
        <v/>
      </c>
      <c r="N530" s="796">
        <f>IF(SUM(F530:H530)&gt;0,IFERROR(AVERAGE(F501:H530),""),"")</f>
        <v/>
      </c>
      <c r="O530" s="796">
        <f>IF(SUM(I530:J530)&gt;0,IFERROR(AVERAGE(I501:J530),""),"")</f>
        <v/>
      </c>
      <c r="P530" s="796">
        <f>IF(SUM(K530:L530)&gt;0,IFERROR(AVERAGE(K501:L530),""),"")</f>
        <v/>
      </c>
      <c r="Q530" s="797">
        <f>IFERROR(AVERAGE(D530:E530),"")</f>
        <v/>
      </c>
      <c r="R530" s="797">
        <f>IFERROR(AVERAGE(F530:H530),"")</f>
        <v/>
      </c>
      <c r="S530" s="797">
        <f>IFERROR(AVERAGE(I530:J530),"")</f>
        <v/>
      </c>
      <c r="T530" s="797">
        <f>IFERROR(AVERAGE(K530:L530),"")</f>
        <v/>
      </c>
      <c r="V530" s="257" t="n"/>
      <c r="W530" s="797">
        <f>AVERAGE(Q530:T530)</f>
        <v/>
      </c>
      <c r="X530" s="257" t="n"/>
    </row>
    <row r="531" ht="17.45" customHeight="1">
      <c r="A531" s="257">
        <f>IF(ISNUMBER(C531),MONTH(C531),"")</f>
        <v/>
      </c>
      <c r="B531" s="257">
        <f>IF(ISNUMBER(C531),YEAR(C531),"")</f>
        <v/>
      </c>
      <c r="C531" s="791">
        <f>C530+1</f>
        <v/>
      </c>
      <c r="D531" s="792" t="n"/>
      <c r="E531" s="793" t="n">
        <v>0.0135</v>
      </c>
      <c r="F531" s="792" t="n"/>
      <c r="G531" s="794" t="n">
        <v>0.0187</v>
      </c>
      <c r="H531" s="793" t="n"/>
      <c r="I531" s="795" t="n"/>
      <c r="J531" s="836" t="n">
        <v>0.0169</v>
      </c>
      <c r="K531" s="792" t="n"/>
      <c r="L531" s="793" t="n">
        <v>0.0193</v>
      </c>
      <c r="M531" s="796">
        <f>IF(SUM(D531:E531)&gt;0,IFERROR(AVERAGE(D502:E531),""),"")</f>
        <v/>
      </c>
      <c r="N531" s="796">
        <f>IF(SUM(F531:H531)&gt;0,IFERROR(AVERAGE(F502:H531),""),"")</f>
        <v/>
      </c>
      <c r="O531" s="796">
        <f>IF(SUM(I531:J531)&gt;0,IFERROR(AVERAGE(I502:J531),""),"")</f>
        <v/>
      </c>
      <c r="P531" s="796">
        <f>IF(SUM(K531:L531)&gt;0,IFERROR(AVERAGE(K502:L531),""),"")</f>
        <v/>
      </c>
      <c r="Q531" s="797">
        <f>IFERROR(AVERAGE(D531:E531),"")</f>
        <v/>
      </c>
      <c r="R531" s="797">
        <f>IFERROR(AVERAGE(F531:H531),"")</f>
        <v/>
      </c>
      <c r="S531" s="797">
        <f>IFERROR(AVERAGE(I531:J531),"")</f>
        <v/>
      </c>
      <c r="T531" s="797">
        <f>IFERROR(AVERAGE(K531:L531),"")</f>
        <v/>
      </c>
      <c r="V531" s="257" t="n"/>
      <c r="W531" s="797">
        <f>AVERAGE(Q531:T531)</f>
        <v/>
      </c>
      <c r="X531" s="257" t="n"/>
    </row>
    <row r="532" ht="17.45" customHeight="1">
      <c r="A532" s="257">
        <f>IF(ISNUMBER(C532),MONTH(C532),"")</f>
        <v/>
      </c>
      <c r="B532" s="257">
        <f>IF(ISNUMBER(C532),YEAR(C532),"")</f>
        <v/>
      </c>
      <c r="C532" s="791">
        <f>C531+1</f>
        <v/>
      </c>
      <c r="D532" s="792" t="n">
        <v>0.0391</v>
      </c>
      <c r="E532" s="793" t="n"/>
      <c r="F532" s="792" t="n">
        <v>0.032</v>
      </c>
      <c r="G532" s="794" t="n"/>
      <c r="H532" s="793" t="n"/>
      <c r="I532" s="795" t="n">
        <v>0.0274</v>
      </c>
      <c r="J532" s="836" t="n"/>
      <c r="K532" s="792" t="n">
        <v>0.0261</v>
      </c>
      <c r="L532" s="793" t="n"/>
      <c r="M532" s="796">
        <f>IF(SUM(D532:E532)&gt;0,IFERROR(AVERAGE(D503:E532),""),"")</f>
        <v/>
      </c>
      <c r="N532" s="796">
        <f>IF(SUM(F532:H532)&gt;0,IFERROR(AVERAGE(F503:H532),""),"")</f>
        <v/>
      </c>
      <c r="O532" s="796">
        <f>IF(SUM(I532:J532)&gt;0,IFERROR(AVERAGE(I503:J532),""),"")</f>
        <v/>
      </c>
      <c r="P532" s="796">
        <f>IF(SUM(K532:L532)&gt;0,IFERROR(AVERAGE(K503:L532),""),"")</f>
        <v/>
      </c>
      <c r="Q532" s="797">
        <f>IFERROR(AVERAGE(D532:E532),"")</f>
        <v/>
      </c>
      <c r="R532" s="797">
        <f>IFERROR(AVERAGE(F532:H532),"")</f>
        <v/>
      </c>
      <c r="S532" s="797">
        <f>IFERROR(AVERAGE(I532:J532),"")</f>
        <v/>
      </c>
      <c r="T532" s="797">
        <f>IFERROR(AVERAGE(K532:L532),"")</f>
        <v/>
      </c>
      <c r="V532" s="257" t="n"/>
      <c r="W532" s="797">
        <f>AVERAGE(Q532:T532)</f>
        <v/>
      </c>
      <c r="X532" s="257" t="n"/>
    </row>
    <row r="533" ht="17.45" customHeight="1">
      <c r="A533" s="257">
        <f>IF(ISNUMBER(C533),MONTH(C533),"")</f>
        <v/>
      </c>
      <c r="B533" s="257">
        <f>IF(ISNUMBER(C533),YEAR(C533),"")</f>
        <v/>
      </c>
      <c r="C533" s="791">
        <f>C532+1</f>
        <v/>
      </c>
      <c r="D533" s="792" t="n"/>
      <c r="E533" s="793" t="n">
        <v>0.0391</v>
      </c>
      <c r="F533" s="792" t="n"/>
      <c r="G533" s="794" t="n">
        <v>0.0189</v>
      </c>
      <c r="H533" s="793" t="n"/>
      <c r="I533" s="795" t="n"/>
      <c r="J533" s="836" t="n">
        <v>0.0158</v>
      </c>
      <c r="K533" s="792" t="n"/>
      <c r="L533" s="793" t="n">
        <v>0.0267</v>
      </c>
      <c r="M533" s="796">
        <f>IF(SUM(D533:E533)&gt;0,IFERROR(AVERAGE(D504:E533),""),"")</f>
        <v/>
      </c>
      <c r="N533" s="796">
        <f>IF(SUM(F533:H533)&gt;0,IFERROR(AVERAGE(F504:H533),""),"")</f>
        <v/>
      </c>
      <c r="O533" s="796">
        <f>IF(SUM(I533:J533)&gt;0,IFERROR(AVERAGE(I504:J533),""),"")</f>
        <v/>
      </c>
      <c r="P533" s="796">
        <f>IF(SUM(K533:L533)&gt;0,IFERROR(AVERAGE(K504:L533),""),"")</f>
        <v/>
      </c>
      <c r="Q533" s="797">
        <f>IFERROR(AVERAGE(D533:E533),"")</f>
        <v/>
      </c>
      <c r="R533" s="797">
        <f>IFERROR(AVERAGE(F533:H533),"")</f>
        <v/>
      </c>
      <c r="S533" s="797">
        <f>IFERROR(AVERAGE(I533:J533),"")</f>
        <v/>
      </c>
      <c r="T533" s="797">
        <f>IFERROR(AVERAGE(K533:L533),"")</f>
        <v/>
      </c>
      <c r="V533" s="257" t="n"/>
      <c r="W533" s="797">
        <f>AVERAGE(Q533:T533)</f>
        <v/>
      </c>
      <c r="X533" s="257" t="n"/>
    </row>
    <row r="534" ht="17.45" customHeight="1">
      <c r="A534" s="257">
        <f>IF(ISNUMBER(C534),MONTH(C534),"")</f>
        <v/>
      </c>
      <c r="B534" s="257">
        <f>IF(ISNUMBER(C534),YEAR(C534),"")</f>
        <v/>
      </c>
      <c r="C534" s="791">
        <f>C533+1</f>
        <v/>
      </c>
      <c r="D534" s="792" t="n">
        <v>0.0493</v>
      </c>
      <c r="E534" s="793" t="n"/>
      <c r="F534" s="792" t="n"/>
      <c r="G534" s="794" t="n"/>
      <c r="H534" s="793" t="n">
        <v>0.0234</v>
      </c>
      <c r="I534" s="795" t="n">
        <v>0.02</v>
      </c>
      <c r="J534" s="836" t="n"/>
      <c r="K534" s="792" t="n">
        <v>0.0258</v>
      </c>
      <c r="L534" s="793" t="n"/>
      <c r="M534" s="796">
        <f>IF(SUM(D534:E534)&gt;0,IFERROR(AVERAGE(D505:E534),""),"")</f>
        <v/>
      </c>
      <c r="N534" s="796">
        <f>IF(SUM(F534:H534)&gt;0,IFERROR(AVERAGE(F505:H534),""),"")</f>
        <v/>
      </c>
      <c r="O534" s="796">
        <f>IF(SUM(I534:J534)&gt;0,IFERROR(AVERAGE(I505:J534),""),"")</f>
        <v/>
      </c>
      <c r="P534" s="796">
        <f>IF(SUM(K534:L534)&gt;0,IFERROR(AVERAGE(K505:L534),""),"")</f>
        <v/>
      </c>
      <c r="Q534" s="797">
        <f>IFERROR(AVERAGE(D534:E534),"")</f>
        <v/>
      </c>
      <c r="R534" s="797">
        <f>IFERROR(AVERAGE(F534:H534),"")</f>
        <v/>
      </c>
      <c r="S534" s="797">
        <f>IFERROR(AVERAGE(I534:J534),"")</f>
        <v/>
      </c>
      <c r="T534" s="797">
        <f>IFERROR(AVERAGE(K534:L534),"")</f>
        <v/>
      </c>
      <c r="V534" s="257" t="n"/>
      <c r="W534" s="797">
        <f>AVERAGE(Q534:T534)</f>
        <v/>
      </c>
      <c r="X534" s="797">
        <f>AVERAGE(Q530:T534)</f>
        <v/>
      </c>
      <c r="Y534" s="266" t="n">
        <v>76</v>
      </c>
    </row>
    <row r="535" ht="17.45" customHeight="1">
      <c r="A535" s="257">
        <f>IF(ISNUMBER(C535),MONTH(C535),"")</f>
        <v/>
      </c>
      <c r="B535" s="257">
        <f>IF(ISNUMBER(C535),YEAR(C535),"")</f>
        <v/>
      </c>
      <c r="C535" s="808">
        <f>C534+1</f>
        <v/>
      </c>
      <c r="D535" s="809" t="n"/>
      <c r="E535" s="810" t="n">
        <v>0.0146</v>
      </c>
      <c r="F535" s="809" t="n"/>
      <c r="G535" s="811" t="n">
        <v>0.0121</v>
      </c>
      <c r="H535" s="810" t="n"/>
      <c r="I535" s="812" t="n"/>
      <c r="J535" s="837" t="n">
        <v>0.0081</v>
      </c>
      <c r="K535" s="809" t="n"/>
      <c r="L535" s="810" t="n">
        <v>0.0192</v>
      </c>
      <c r="M535" s="796">
        <f>IF(SUM(D535:E535)&gt;0,IFERROR(AVERAGE(D506:E535),""),"")</f>
        <v/>
      </c>
      <c r="N535" s="796">
        <f>IF(SUM(F535:H535)&gt;0,IFERROR(AVERAGE(F506:H535),""),"")</f>
        <v/>
      </c>
      <c r="O535" s="796">
        <f>IF(SUM(I535:J535)&gt;0,IFERROR(AVERAGE(I506:J535),""),"")</f>
        <v/>
      </c>
      <c r="P535" s="796">
        <f>IF(SUM(K535:L535)&gt;0,IFERROR(AVERAGE(K506:L535),""),"")</f>
        <v/>
      </c>
      <c r="Q535" s="813">
        <f>IFERROR(AVERAGE(D535:E535),"")</f>
        <v/>
      </c>
      <c r="R535" s="813">
        <f>IFERROR(AVERAGE(F535:H535),"")</f>
        <v/>
      </c>
      <c r="S535" s="813">
        <f>IFERROR(AVERAGE(I535:J535),"")</f>
        <v/>
      </c>
      <c r="T535" s="813">
        <f>IFERROR(AVERAGE(K535:L535),"")</f>
        <v/>
      </c>
      <c r="V535" s="813">
        <f>AVERAGE(Q535:T535)</f>
        <v/>
      </c>
      <c r="W535" s="445" t="n"/>
      <c r="X535" s="257" t="n"/>
      <c r="Y535" s="266" t="n">
        <v>76</v>
      </c>
    </row>
    <row r="536" ht="17.45" customHeight="1">
      <c r="A536" s="257">
        <f>IF(ISNUMBER(C536),MONTH(C536),"")</f>
        <v/>
      </c>
      <c r="B536" s="257">
        <f>IF(ISNUMBER(C536),YEAR(C536),"")</f>
        <v/>
      </c>
      <c r="C536" s="808">
        <f>C535+1</f>
        <v/>
      </c>
      <c r="D536" s="809" t="n">
        <v>0.027</v>
      </c>
      <c r="E536" s="810" t="n"/>
      <c r="F536" s="809" t="n">
        <v>0.0134</v>
      </c>
      <c r="G536" s="811" t="n"/>
      <c r="H536" s="810" t="n">
        <v>0.0153</v>
      </c>
      <c r="I536" s="809" t="n">
        <v>0.008800000000000001</v>
      </c>
      <c r="J536" s="810" t="n"/>
      <c r="K536" s="812" t="n">
        <v>0.0101</v>
      </c>
      <c r="L536" s="810" t="n"/>
      <c r="M536" s="796">
        <f>IF(SUM(D536:E536)&gt;0,IFERROR(AVERAGE(D507:E536),""),"")</f>
        <v/>
      </c>
      <c r="N536" s="796">
        <f>IF(SUM(F536:H536)&gt;0,IFERROR(AVERAGE(F507:H536),""),"")</f>
        <v/>
      </c>
      <c r="O536" s="796">
        <f>IF(SUM(I536:J536)&gt;0,IFERROR(AVERAGE(I507:J536),""),"")</f>
        <v/>
      </c>
      <c r="P536" s="796">
        <f>IF(SUM(K536:L536)&gt;0,IFERROR(AVERAGE(K507:L536),""),"")</f>
        <v/>
      </c>
      <c r="Q536" s="813">
        <f>IFERROR(AVERAGE(D536:E536),"")</f>
        <v/>
      </c>
      <c r="R536" s="813">
        <f>IFERROR(AVERAGE(F536:H536),"")</f>
        <v/>
      </c>
      <c r="S536" s="813">
        <f>IFERROR(AVERAGE(I536:J536),"")</f>
        <v/>
      </c>
      <c r="T536" s="813">
        <f>IFERROR(AVERAGE(K536:L536),"")</f>
        <v/>
      </c>
      <c r="V536" s="813">
        <f>AVERAGE(Q536:T536)</f>
        <v/>
      </c>
      <c r="W536" s="445" t="n"/>
      <c r="X536" s="797">
        <f>AVERAGE(Q535:T536)</f>
        <v/>
      </c>
      <c r="Y536" s="266" t="n">
        <v>76</v>
      </c>
    </row>
    <row r="537" ht="17.45" customHeight="1">
      <c r="A537" s="257">
        <f>IF(ISNUMBER(C537),MONTH(C537),"")</f>
        <v/>
      </c>
      <c r="B537" s="257">
        <f>IF(ISNUMBER(C537),YEAR(C537),"")</f>
        <v/>
      </c>
      <c r="C537" s="791">
        <f>C536+1</f>
        <v/>
      </c>
      <c r="D537" s="792" t="n"/>
      <c r="E537" s="793" t="n">
        <v>0.0593</v>
      </c>
      <c r="F537" s="792" t="n"/>
      <c r="G537" s="794" t="n">
        <v>0.046</v>
      </c>
      <c r="H537" s="793" t="n"/>
      <c r="I537" s="795" t="n"/>
      <c r="J537" s="836" t="n">
        <v>0.0175</v>
      </c>
      <c r="K537" s="792" t="n"/>
      <c r="L537" s="793" t="n">
        <v>0.0244</v>
      </c>
      <c r="M537" s="796">
        <f>IF(SUM(D537:E537)&gt;0,IFERROR(AVERAGE(D508:E537),""),"")</f>
        <v/>
      </c>
      <c r="N537" s="796">
        <f>IF(SUM(F537:H537)&gt;0,IFERROR(AVERAGE(F508:H537),""),"")</f>
        <v/>
      </c>
      <c r="O537" s="796">
        <f>IF(SUM(I537:J537)&gt;0,IFERROR(AVERAGE(I508:J537),""),"")</f>
        <v/>
      </c>
      <c r="P537" s="796">
        <f>IF(SUM(K537:L537)&gt;0,IFERROR(AVERAGE(K508:L537),""),"")</f>
        <v/>
      </c>
      <c r="Q537" s="797">
        <f>IFERROR(AVERAGE(D537:E537),"")</f>
        <v/>
      </c>
      <c r="R537" s="797">
        <f>IFERROR(AVERAGE(F537:H537),"")</f>
        <v/>
      </c>
      <c r="S537" s="797">
        <f>IFERROR(AVERAGE(I537:J537),"")</f>
        <v/>
      </c>
      <c r="T537" s="797">
        <f>IFERROR(AVERAGE(K537:L537),"")</f>
        <v/>
      </c>
      <c r="V537" s="257" t="n"/>
      <c r="W537" s="797">
        <f>AVERAGE(Q537:T537)</f>
        <v/>
      </c>
      <c r="X537" s="257" t="n"/>
    </row>
    <row r="538" ht="17.45" customHeight="1">
      <c r="A538" s="257">
        <f>IF(ISNUMBER(C538),MONTH(C538),"")</f>
        <v/>
      </c>
      <c r="B538" s="257">
        <f>IF(ISNUMBER(C538),YEAR(C538),"")</f>
        <v/>
      </c>
      <c r="C538" s="791">
        <f>C537+1</f>
        <v/>
      </c>
      <c r="D538" s="792" t="n">
        <v>0.0613</v>
      </c>
      <c r="E538" s="793" t="n"/>
      <c r="F538" s="792" t="n">
        <v>0.0274</v>
      </c>
      <c r="G538" s="794" t="n"/>
      <c r="H538" s="793" t="n"/>
      <c r="I538" s="795" t="n">
        <v>0.0618</v>
      </c>
      <c r="J538" s="836" t="n"/>
      <c r="K538" s="792" t="n">
        <v>0.0248</v>
      </c>
      <c r="L538" s="793" t="n"/>
      <c r="M538" s="796">
        <f>IF(SUM(D538:E538)&gt;0,IFERROR(AVERAGE(D509:E538),""),"")</f>
        <v/>
      </c>
      <c r="N538" s="796">
        <f>IF(SUM(F538:H538)&gt;0,IFERROR(AVERAGE(F509:H538),""),"")</f>
        <v/>
      </c>
      <c r="O538" s="796">
        <f>IF(SUM(I538:J538)&gt;0,IFERROR(AVERAGE(I509:J538),""),"")</f>
        <v/>
      </c>
      <c r="P538" s="796">
        <f>IF(SUM(K538:L538)&gt;0,IFERROR(AVERAGE(K509:L538),""),"")</f>
        <v/>
      </c>
      <c r="Q538" s="797">
        <f>IFERROR(AVERAGE(D538:E538),"")</f>
        <v/>
      </c>
      <c r="R538" s="797">
        <f>IFERROR(AVERAGE(F538:H538),"")</f>
        <v/>
      </c>
      <c r="S538" s="797">
        <f>IFERROR(AVERAGE(I538:J538),"")</f>
        <v/>
      </c>
      <c r="T538" s="797">
        <f>IFERROR(AVERAGE(K538:L538),"")</f>
        <v/>
      </c>
      <c r="V538" s="257" t="n"/>
      <c r="W538" s="797">
        <f>AVERAGE(Q538:T538)</f>
        <v/>
      </c>
      <c r="X538" s="257" t="n"/>
    </row>
    <row r="539" ht="17.45" customHeight="1">
      <c r="A539" s="257">
        <f>IF(ISNUMBER(C539),MONTH(C539),"")</f>
        <v/>
      </c>
      <c r="B539" s="257">
        <f>IF(ISNUMBER(C539),YEAR(C539),"")</f>
        <v/>
      </c>
      <c r="C539" s="791">
        <f>C538+1</f>
        <v/>
      </c>
      <c r="D539" s="792" t="n"/>
      <c r="E539" s="793" t="n">
        <v>0.0379</v>
      </c>
      <c r="F539" s="792" t="n"/>
      <c r="G539" s="794" t="n">
        <v>0.0247</v>
      </c>
      <c r="H539" s="793" t="n"/>
      <c r="I539" s="795" t="n"/>
      <c r="J539" s="836" t="n">
        <v>0.0454</v>
      </c>
      <c r="K539" s="792" t="n"/>
      <c r="L539" s="793" t="n">
        <v>0.0354</v>
      </c>
      <c r="M539" s="796">
        <f>IF(SUM(D539:E539)&gt;0,IFERROR(AVERAGE(D510:E539),""),"")</f>
        <v/>
      </c>
      <c r="N539" s="796">
        <f>IF(SUM(F539:H539)&gt;0,IFERROR(AVERAGE(F510:H539),""),"")</f>
        <v/>
      </c>
      <c r="O539" s="796">
        <f>IF(SUM(I539:J539)&gt;0,IFERROR(AVERAGE(I510:J539),""),"")</f>
        <v/>
      </c>
      <c r="P539" s="796">
        <f>IF(SUM(K539:L539)&gt;0,IFERROR(AVERAGE(K510:L539),""),"")</f>
        <v/>
      </c>
      <c r="Q539" s="797">
        <f>IFERROR(AVERAGE(D539:E539),"")</f>
        <v/>
      </c>
      <c r="R539" s="797">
        <f>IFERROR(AVERAGE(F539:H539),"")</f>
        <v/>
      </c>
      <c r="S539" s="797">
        <f>IFERROR(AVERAGE(I539:J539),"")</f>
        <v/>
      </c>
      <c r="T539" s="797">
        <f>IFERROR(AVERAGE(K539:L539),"")</f>
        <v/>
      </c>
      <c r="V539" s="257" t="n"/>
      <c r="W539" s="797">
        <f>AVERAGE(Q539:T539)</f>
        <v/>
      </c>
      <c r="X539" s="257" t="n"/>
    </row>
    <row r="540" ht="17.45" customHeight="1">
      <c r="A540" s="257">
        <f>IF(ISNUMBER(C540),MONTH(C540),"")</f>
        <v/>
      </c>
      <c r="B540" s="257">
        <f>IF(ISNUMBER(C540),YEAR(C540),"")</f>
        <v/>
      </c>
      <c r="C540" s="791">
        <f>C539+1</f>
        <v/>
      </c>
      <c r="D540" s="792" t="n">
        <v>0.0414</v>
      </c>
      <c r="E540" s="793" t="n"/>
      <c r="F540" s="792" t="n"/>
      <c r="G540" s="794" t="n"/>
      <c r="H540" s="793" t="n">
        <v>0.0231</v>
      </c>
      <c r="I540" s="795" t="n">
        <v>0.019</v>
      </c>
      <c r="J540" s="836" t="n"/>
      <c r="K540" s="792" t="n">
        <v>0.0314</v>
      </c>
      <c r="L540" s="793" t="n"/>
      <c r="M540" s="796">
        <f>IF(SUM(D540:E540)&gt;0,IFERROR(AVERAGE(D511:E540),""),"")</f>
        <v/>
      </c>
      <c r="N540" s="796">
        <f>IF(SUM(F540:H540)&gt;0,IFERROR(AVERAGE(F511:H540),""),"")</f>
        <v/>
      </c>
      <c r="O540" s="796">
        <f>IF(SUM(I540:J540)&gt;0,IFERROR(AVERAGE(I511:J540),""),"")</f>
        <v/>
      </c>
      <c r="P540" s="796">
        <f>IF(SUM(K540:L540)&gt;0,IFERROR(AVERAGE(K511:L540),""),"")</f>
        <v/>
      </c>
      <c r="Q540" s="797">
        <f>IFERROR(AVERAGE(D540:E540),"")</f>
        <v/>
      </c>
      <c r="R540" s="797">
        <f>IFERROR(AVERAGE(F540:H540),"")</f>
        <v/>
      </c>
      <c r="S540" s="797">
        <f>IFERROR(AVERAGE(I540:J540),"")</f>
        <v/>
      </c>
      <c r="T540" s="797">
        <f>IFERROR(AVERAGE(K540:L540),"")</f>
        <v/>
      </c>
      <c r="V540" s="257" t="n"/>
      <c r="W540" s="797">
        <f>AVERAGE(Q540:T540)</f>
        <v/>
      </c>
      <c r="X540" s="257" t="n"/>
    </row>
    <row r="541" ht="17.45" customHeight="1">
      <c r="A541" s="257">
        <f>IF(ISNUMBER(C541),MONTH(C541),"")</f>
        <v/>
      </c>
      <c r="B541" s="257">
        <f>IF(ISNUMBER(C541),YEAR(C541),"")</f>
        <v/>
      </c>
      <c r="C541" s="791">
        <f>C540+1</f>
        <v/>
      </c>
      <c r="D541" s="792" t="n"/>
      <c r="E541" s="793" t="n">
        <v>0.0267</v>
      </c>
      <c r="F541" s="792" t="n"/>
      <c r="G541" s="794" t="n">
        <v>0.0089</v>
      </c>
      <c r="H541" s="793" t="n"/>
      <c r="I541" s="795" t="n"/>
      <c r="J541" s="836" t="n">
        <v>0.0126</v>
      </c>
      <c r="K541" s="792" t="n"/>
      <c r="L541" s="793" t="n">
        <v>0.0195</v>
      </c>
      <c r="M541" s="796">
        <f>IF(SUM(D541:E541)&gt;0,IFERROR(AVERAGE(D512:E541),""),"")</f>
        <v/>
      </c>
      <c r="N541" s="796">
        <f>IF(SUM(F541:H541)&gt;0,IFERROR(AVERAGE(F512:H541),""),"")</f>
        <v/>
      </c>
      <c r="O541" s="796">
        <f>IF(SUM(I541:J541)&gt;0,IFERROR(AVERAGE(I512:J541),""),"")</f>
        <v/>
      </c>
      <c r="P541" s="796">
        <f>IF(SUM(K541:L541)&gt;0,IFERROR(AVERAGE(K512:L541),""),"")</f>
        <v/>
      </c>
      <c r="Q541" s="797">
        <f>IFERROR(AVERAGE(D541:E541),"")</f>
        <v/>
      </c>
      <c r="R541" s="797">
        <f>IFERROR(AVERAGE(F541:H541),"")</f>
        <v/>
      </c>
      <c r="S541" s="797">
        <f>IFERROR(AVERAGE(I541:J541),"")</f>
        <v/>
      </c>
      <c r="T541" s="797">
        <f>IFERROR(AVERAGE(K541:L541),"")</f>
        <v/>
      </c>
      <c r="V541" s="257" t="n"/>
      <c r="W541" s="797">
        <f>AVERAGE(Q541:T541)</f>
        <v/>
      </c>
      <c r="X541" s="797">
        <f>AVERAGE(Q537:T541)</f>
        <v/>
      </c>
      <c r="Y541" s="266" t="n">
        <v>77</v>
      </c>
    </row>
    <row r="542" ht="17.45" customHeight="1">
      <c r="A542" s="257">
        <f>IF(ISNUMBER(C542),MONTH(C542),"")</f>
        <v/>
      </c>
      <c r="B542" s="257">
        <f>IF(ISNUMBER(C542),YEAR(C542),"")</f>
        <v/>
      </c>
      <c r="C542" s="808">
        <f>C541+1</f>
        <v/>
      </c>
      <c r="D542" s="844" t="n">
        <v>0.0134</v>
      </c>
      <c r="E542" s="845" t="n"/>
      <c r="F542" s="844" t="n">
        <v>0.009299999999999999</v>
      </c>
      <c r="G542" s="846" t="n"/>
      <c r="H542" s="845" t="n">
        <v>0.0106</v>
      </c>
      <c r="I542" s="844" t="n">
        <v>0.0054</v>
      </c>
      <c r="J542" s="845" t="n"/>
      <c r="K542" s="847" t="n">
        <v>0.007900000000000001</v>
      </c>
      <c r="L542" s="845" t="n"/>
      <c r="M542" s="822">
        <f>IF(SUM(D542:E542)&gt;0,IFERROR(AVERAGE(D513:E542),""),"")</f>
        <v/>
      </c>
      <c r="N542" s="822">
        <f>IF(SUM(F542:H542)&gt;0,IFERROR(AVERAGE(F513:H542),""),"")</f>
        <v/>
      </c>
      <c r="O542" s="822">
        <f>IF(SUM(I542:J542)&gt;0,IFERROR(AVERAGE(I513:J542),""),"")</f>
        <v/>
      </c>
      <c r="P542" s="822">
        <f>IF(SUM(K542:L542)&gt;0,IFERROR(AVERAGE(K513:L542),""),"")</f>
        <v/>
      </c>
      <c r="Q542" s="813">
        <f>IFERROR(AVERAGE(D542:E542),"")</f>
        <v/>
      </c>
      <c r="R542" s="813">
        <f>IFERROR(AVERAGE(F542:H542),"")</f>
        <v/>
      </c>
      <c r="S542" s="813">
        <f>IFERROR(AVERAGE(I542:J542),"")</f>
        <v/>
      </c>
      <c r="T542" s="813">
        <f>IFERROR(AVERAGE(K542:L542),"")</f>
        <v/>
      </c>
      <c r="V542" s="813">
        <f>AVERAGE(Q542:T542)</f>
        <v/>
      </c>
      <c r="W542" s="445" t="n"/>
      <c r="X542" s="257" t="n"/>
      <c r="Y542" s="266" t="n">
        <v>77</v>
      </c>
    </row>
    <row r="543" ht="17.45" customHeight="1">
      <c r="A543" s="257">
        <f>IF(ISNUMBER(C543),MONTH(C543),"")</f>
        <v/>
      </c>
      <c r="B543" s="257">
        <f>IF(ISNUMBER(C543),YEAR(C543),"")</f>
        <v/>
      </c>
      <c r="C543" s="808">
        <f>C542+1</f>
        <v/>
      </c>
      <c r="D543" s="844" t="n"/>
      <c r="E543" s="845" t="n">
        <v>0.0123</v>
      </c>
      <c r="F543" s="844" t="n"/>
      <c r="G543" s="846" t="n">
        <v>0.009900000000000001</v>
      </c>
      <c r="H543" s="845" t="n"/>
      <c r="I543" s="847" t="n"/>
      <c r="J543" s="848" t="n">
        <v>0.00547</v>
      </c>
      <c r="K543" s="844" t="n"/>
      <c r="L543" s="845" t="n">
        <v>0.0121</v>
      </c>
      <c r="M543" s="822">
        <f>IF(SUM(D543:E543)&gt;0,IFERROR(AVERAGE(D514:E543),""),"")</f>
        <v/>
      </c>
      <c r="N543" s="822">
        <f>IF(SUM(F543:H543)&gt;0,IFERROR(AVERAGE(F514:H543),""),"")</f>
        <v/>
      </c>
      <c r="O543" s="822">
        <f>IF(SUM(I543:J543)&gt;0,IFERROR(AVERAGE(I514:J543),""),"")</f>
        <v/>
      </c>
      <c r="P543" s="822">
        <f>IF(SUM(K543:L543)&gt;0,IFERROR(AVERAGE(K514:L543),""),"")</f>
        <v/>
      </c>
      <c r="Q543" s="813">
        <f>IFERROR(AVERAGE(D543:E543),"")</f>
        <v/>
      </c>
      <c r="R543" s="813">
        <f>IFERROR(AVERAGE(F543:H543),"")</f>
        <v/>
      </c>
      <c r="S543" s="813">
        <f>IFERROR(AVERAGE(I543:J543),"")</f>
        <v/>
      </c>
      <c r="T543" s="813">
        <f>IFERROR(AVERAGE(K543:L543),"")</f>
        <v/>
      </c>
      <c r="V543" s="813">
        <f>AVERAGE(Q543:T543)</f>
        <v/>
      </c>
      <c r="W543" s="445" t="n"/>
      <c r="X543" s="797">
        <f>AVERAGE(Q542:T543)</f>
        <v/>
      </c>
      <c r="Y543" s="266" t="n">
        <v>77</v>
      </c>
    </row>
    <row r="544" ht="17.45" customHeight="1">
      <c r="A544" s="257">
        <f>IF(ISNUMBER(C544),MONTH(C544),"")</f>
        <v/>
      </c>
      <c r="B544" s="257">
        <f>IF(ISNUMBER(C544),YEAR(C544),"")</f>
        <v/>
      </c>
      <c r="C544" s="791">
        <f>C543+1</f>
        <v/>
      </c>
      <c r="D544" s="849" t="n">
        <v>0.0483</v>
      </c>
      <c r="E544" s="850" t="n"/>
      <c r="F544" s="849" t="n">
        <v>0.0205</v>
      </c>
      <c r="G544" s="851" t="n"/>
      <c r="H544" s="850" t="n"/>
      <c r="I544" s="852" t="n">
        <v>0.0225</v>
      </c>
      <c r="J544" s="853" t="n"/>
      <c r="K544" s="849" t="n">
        <v>0.0253</v>
      </c>
      <c r="L544" s="850" t="n"/>
      <c r="M544" s="796">
        <f>IF(SUM(D544:E544)&gt;0,IFERROR(AVERAGE(D515:E544),""),"")</f>
        <v/>
      </c>
      <c r="N544" s="796">
        <f>IF(SUM(F544:H544)&gt;0,IFERROR(AVERAGE(F515:H544),""),"")</f>
        <v/>
      </c>
      <c r="O544" s="796">
        <f>IF(SUM(I544:J544)&gt;0,IFERROR(AVERAGE(I515:J544),""),"")</f>
        <v/>
      </c>
      <c r="P544" s="796">
        <f>IF(SUM(K544:L544)&gt;0,IFERROR(AVERAGE(K515:L544),""),"")</f>
        <v/>
      </c>
      <c r="Q544" s="797">
        <f>IFERROR(AVERAGE(D544:E544),"")</f>
        <v/>
      </c>
      <c r="R544" s="797">
        <f>IFERROR(AVERAGE(F544:H544),"")</f>
        <v/>
      </c>
      <c r="S544" s="797">
        <f>IFERROR(AVERAGE(I544:J544),"")</f>
        <v/>
      </c>
      <c r="T544" s="797">
        <f>IFERROR(AVERAGE(K544:L544),"")</f>
        <v/>
      </c>
      <c r="V544" s="257" t="n"/>
      <c r="W544" s="797">
        <f>AVERAGE(Q544:T544)</f>
        <v/>
      </c>
      <c r="X544" s="257" t="n"/>
    </row>
    <row r="545" ht="17.45" customHeight="1">
      <c r="A545" s="257">
        <f>IF(ISNUMBER(C545),MONTH(C545),"")</f>
        <v/>
      </c>
      <c r="B545" s="257">
        <f>IF(ISNUMBER(C545),YEAR(C545),"")</f>
        <v/>
      </c>
      <c r="C545" s="791">
        <f>C544+1</f>
        <v/>
      </c>
      <c r="D545" s="849" t="n"/>
      <c r="E545" s="850" t="n">
        <v>0.0323</v>
      </c>
      <c r="F545" s="849" t="n"/>
      <c r="G545" s="851" t="n">
        <v>0.0433</v>
      </c>
      <c r="H545" s="850" t="n"/>
      <c r="I545" s="852" t="n"/>
      <c r="J545" s="853" t="n">
        <v>0.0159</v>
      </c>
      <c r="K545" s="849" t="n"/>
      <c r="L545" s="850" t="n">
        <v>0.0276</v>
      </c>
      <c r="M545" s="796">
        <f>IF(SUM(D545:E545)&gt;0,IFERROR(AVERAGE(D516:E545),""),"")</f>
        <v/>
      </c>
      <c r="N545" s="796">
        <f>IF(SUM(F545:H545)&gt;0,IFERROR(AVERAGE(F516:H545),""),"")</f>
        <v/>
      </c>
      <c r="O545" s="796">
        <f>IF(SUM(I545:J545)&gt;0,IFERROR(AVERAGE(I516:J545),""),"")</f>
        <v/>
      </c>
      <c r="P545" s="796">
        <f>IF(SUM(K545:L545)&gt;0,IFERROR(AVERAGE(K516:L545),""),"")</f>
        <v/>
      </c>
      <c r="Q545" s="797">
        <f>IFERROR(AVERAGE(D545:E545),"")</f>
        <v/>
      </c>
      <c r="R545" s="797">
        <f>IFERROR(AVERAGE(F545:H545),"")</f>
        <v/>
      </c>
      <c r="S545" s="797">
        <f>IFERROR(AVERAGE(I545:J545),"")</f>
        <v/>
      </c>
      <c r="T545" s="797">
        <f>IFERROR(AVERAGE(K545:L545),"")</f>
        <v/>
      </c>
      <c r="V545" s="257" t="n"/>
      <c r="W545" s="797">
        <f>AVERAGE(Q545:T545)</f>
        <v/>
      </c>
      <c r="X545" s="257" t="n"/>
    </row>
    <row r="546" ht="17.45" customHeight="1">
      <c r="A546" s="257">
        <f>IF(ISNUMBER(C546),MONTH(C546),"")</f>
        <v/>
      </c>
      <c r="B546" s="257">
        <f>IF(ISNUMBER(C546),YEAR(C546),"")</f>
        <v/>
      </c>
      <c r="C546" s="791">
        <f>C545+1</f>
        <v/>
      </c>
      <c r="D546" s="792" t="n">
        <v>0.0254</v>
      </c>
      <c r="E546" s="793" t="n"/>
      <c r="F546" s="792" t="n"/>
      <c r="G546" s="794" t="n"/>
      <c r="H546" s="793" t="n">
        <v>0.028</v>
      </c>
      <c r="I546" s="795" t="n">
        <v>0.0159</v>
      </c>
      <c r="J546" s="836" t="n"/>
      <c r="K546" s="792" t="n">
        <v>0.0291</v>
      </c>
      <c r="L546" s="793" t="n"/>
      <c r="M546" s="796">
        <f>IF(SUM(D546:E546)&gt;0,IFERROR(AVERAGE(D517:E546),""),"")</f>
        <v/>
      </c>
      <c r="N546" s="796">
        <f>IF(SUM(F546:H546)&gt;0,IFERROR(AVERAGE(F517:H546),""),"")</f>
        <v/>
      </c>
      <c r="O546" s="796">
        <f>IF(SUM(I546:J546)&gt;0,IFERROR(AVERAGE(I517:J546),""),"")</f>
        <v/>
      </c>
      <c r="P546" s="796">
        <f>IF(SUM(K546:L546)&gt;0,IFERROR(AVERAGE(K517:L546),""),"")</f>
        <v/>
      </c>
      <c r="Q546" s="797">
        <f>IFERROR(AVERAGE(D546:E546),"")</f>
        <v/>
      </c>
      <c r="R546" s="797">
        <f>IFERROR(AVERAGE(F546:H546),"")</f>
        <v/>
      </c>
      <c r="S546" s="797">
        <f>IFERROR(AVERAGE(I546:J546),"")</f>
        <v/>
      </c>
      <c r="T546" s="797">
        <f>IFERROR(AVERAGE(K546:L546),"")</f>
        <v/>
      </c>
      <c r="V546" s="257" t="n"/>
      <c r="W546" s="797">
        <f>AVERAGE(Q546:T546)</f>
        <v/>
      </c>
      <c r="X546" s="257" t="n"/>
    </row>
    <row r="547" ht="17.45" customHeight="1">
      <c r="A547" s="257">
        <f>IF(ISNUMBER(C547),MONTH(C547),"")</f>
        <v/>
      </c>
      <c r="B547" s="257">
        <f>IF(ISNUMBER(C547),YEAR(C547),"")</f>
        <v/>
      </c>
      <c r="C547" s="791">
        <f>C546+1</f>
        <v/>
      </c>
      <c r="D547" s="792" t="n"/>
      <c r="E547" s="793" t="n">
        <v>0.0247</v>
      </c>
      <c r="F547" s="792" t="n"/>
      <c r="G547" s="794" t="n">
        <v>0.0257</v>
      </c>
      <c r="H547" s="793" t="n"/>
      <c r="I547" s="795" t="n"/>
      <c r="J547" s="836" t="n">
        <v>0.0218</v>
      </c>
      <c r="K547" s="792" t="n"/>
      <c r="L547" s="793" t="n">
        <v>0.0223</v>
      </c>
      <c r="M547" s="796">
        <f>IF(SUM(D547:E547)&gt;0,IFERROR(AVERAGE(D518:E547),""),"")</f>
        <v/>
      </c>
      <c r="N547" s="796">
        <f>IF(SUM(F547:H547)&gt;0,IFERROR(AVERAGE(F518:H547),""),"")</f>
        <v/>
      </c>
      <c r="O547" s="796">
        <f>IF(SUM(I547:J547)&gt;0,IFERROR(AVERAGE(I518:J547),""),"")</f>
        <v/>
      </c>
      <c r="P547" s="796">
        <f>IF(SUM(K547:L547)&gt;0,IFERROR(AVERAGE(K518:L547),""),"")</f>
        <v/>
      </c>
      <c r="Q547" s="797">
        <f>IFERROR(AVERAGE(D547:E547),"")</f>
        <v/>
      </c>
      <c r="R547" s="797">
        <f>IFERROR(AVERAGE(F547:H547),"")</f>
        <v/>
      </c>
      <c r="S547" s="797">
        <f>IFERROR(AVERAGE(I547:J547),"")</f>
        <v/>
      </c>
      <c r="T547" s="797">
        <f>IFERROR(AVERAGE(K547:L547),"")</f>
        <v/>
      </c>
      <c r="V547" s="257" t="n"/>
      <c r="W547" s="797">
        <f>AVERAGE(Q547:T547)</f>
        <v/>
      </c>
      <c r="X547" s="257" t="n"/>
    </row>
    <row r="548" ht="17.45" customHeight="1">
      <c r="A548" s="257">
        <f>IF(ISNUMBER(C548),MONTH(C548),"")</f>
        <v/>
      </c>
      <c r="B548" s="257">
        <f>IF(ISNUMBER(C548),YEAR(C548),"")</f>
        <v/>
      </c>
      <c r="C548" s="802">
        <f>C547+1</f>
        <v/>
      </c>
      <c r="D548" s="803" t="n">
        <v>0.0193</v>
      </c>
      <c r="E548" s="804" t="n"/>
      <c r="F548" s="803" t="n">
        <v>0.0154</v>
      </c>
      <c r="G548" s="805" t="n"/>
      <c r="H548" s="804" t="n">
        <v>0.009299999999999999</v>
      </c>
      <c r="I548" s="803" t="n">
        <v>0.0139</v>
      </c>
      <c r="J548" s="804" t="n"/>
      <c r="K548" s="806" t="n">
        <v>0.013</v>
      </c>
      <c r="L548" s="804" t="n"/>
      <c r="M548" s="796">
        <f>IF(SUM(D548:E548)&gt;0,IFERROR(AVERAGE(D519:E548),""),"")</f>
        <v/>
      </c>
      <c r="N548" s="796">
        <f>IF(SUM(F548:H548)&gt;0,IFERROR(AVERAGE(F519:H548),""),"")</f>
        <v/>
      </c>
      <c r="O548" s="796">
        <f>IF(SUM(I548:J548)&gt;0,IFERROR(AVERAGE(I519:J548),""),"")</f>
        <v/>
      </c>
      <c r="P548" s="796">
        <f>IF(SUM(K548:L548)&gt;0,IFERROR(AVERAGE(K519:L548),""),"")</f>
        <v/>
      </c>
      <c r="Q548" s="797">
        <f>IFERROR(AVERAGE(D548:E548),"")</f>
        <v/>
      </c>
      <c r="R548" s="797">
        <f>IFERROR(AVERAGE(F548:H548),"")</f>
        <v/>
      </c>
      <c r="S548" s="797">
        <f>IFERROR(AVERAGE(I548:J548),"")</f>
        <v/>
      </c>
      <c r="T548" s="797">
        <f>IFERROR(AVERAGE(K548:L548),"")</f>
        <v/>
      </c>
      <c r="V548" s="257" t="n"/>
      <c r="W548" s="797">
        <f>AVERAGE(Q548:T548)</f>
        <v/>
      </c>
      <c r="X548" s="797">
        <f>AVERAGE(Q544:T548)</f>
        <v/>
      </c>
      <c r="Y548" s="266" t="n">
        <v>78</v>
      </c>
      <c r="Z548" s="329" t="inlineStr">
        <is>
          <t>JUNE</t>
        </is>
      </c>
      <c r="AA548" s="299" t="n">
        <v>2019</v>
      </c>
      <c r="AB548" s="300" t="n"/>
      <c r="AC548" s="300" t="n"/>
      <c r="AD548" s="300" t="n"/>
    </row>
    <row r="549" ht="17.45" customHeight="1">
      <c r="A549" s="257">
        <f>IF(ISNUMBER(C549),MONTH(C549),"")</f>
        <v/>
      </c>
      <c r="B549" s="257">
        <f>IF(ISNUMBER(C549),YEAR(C549),"")</f>
        <v/>
      </c>
      <c r="C549" s="808">
        <f>C548+1</f>
        <v/>
      </c>
      <c r="D549" s="809" t="n"/>
      <c r="E549" s="810" t="n">
        <v>0.0153</v>
      </c>
      <c r="F549" s="809" t="n"/>
      <c r="G549" s="811" t="n">
        <v>0.016</v>
      </c>
      <c r="H549" s="810" t="n"/>
      <c r="I549" s="812" t="n"/>
      <c r="J549" s="837" t="n">
        <v>0.0101</v>
      </c>
      <c r="K549" s="809" t="n"/>
      <c r="L549" s="810" t="n">
        <v>0.0203</v>
      </c>
      <c r="M549" s="796">
        <f>IF(SUM(D549:E549)&gt;0,IFERROR(AVERAGE(D520:E549),""),"")</f>
        <v/>
      </c>
      <c r="N549" s="796">
        <f>IF(SUM(F549:H549)&gt;0,IFERROR(AVERAGE(F520:H549),""),"")</f>
        <v/>
      </c>
      <c r="O549" s="796">
        <f>IF(SUM(I549:J549)&gt;0,IFERROR(AVERAGE(I520:J549),""),"")</f>
        <v/>
      </c>
      <c r="P549" s="796">
        <f>IF(SUM(K549:L549)&gt;0,IFERROR(AVERAGE(K520:L549),""),"")</f>
        <v/>
      </c>
      <c r="Q549" s="813">
        <f>IFERROR(AVERAGE(D549:E549),"")</f>
        <v/>
      </c>
      <c r="R549" s="813">
        <f>IFERROR(AVERAGE(F549:H549),"")</f>
        <v/>
      </c>
      <c r="S549" s="813">
        <f>IFERROR(AVERAGE(I549:J549),"")</f>
        <v/>
      </c>
      <c r="T549" s="813">
        <f>IFERROR(AVERAGE(K549:L549),"")</f>
        <v/>
      </c>
      <c r="V549" s="813">
        <f>AVERAGE(Q549:T549)</f>
        <v/>
      </c>
      <c r="W549" s="445" t="n"/>
      <c r="X549" s="257" t="n"/>
      <c r="Y549" s="266" t="n">
        <v>78</v>
      </c>
      <c r="Z549" s="301" t="inlineStr">
        <is>
          <t>Parameter</t>
        </is>
      </c>
      <c r="AA549" s="301" t="inlineStr">
        <is>
          <t>Station 1</t>
        </is>
      </c>
      <c r="AB549" s="301" t="inlineStr">
        <is>
          <t>Station 2</t>
        </is>
      </c>
      <c r="AC549" s="301" t="inlineStr">
        <is>
          <t>Station 4</t>
        </is>
      </c>
      <c r="AD549" s="301" t="inlineStr">
        <is>
          <t>Station 5</t>
        </is>
      </c>
    </row>
    <row r="550" ht="17.45" customHeight="1">
      <c r="A550" s="257">
        <f>IF(ISNUMBER(C550),MONTH(C550),"")</f>
        <v/>
      </c>
      <c r="B550" s="257">
        <f>IF(ISNUMBER(C550),YEAR(C550),"")</f>
        <v/>
      </c>
      <c r="C550" s="808">
        <f>C549+1</f>
        <v/>
      </c>
      <c r="D550" s="809" t="n">
        <v>0.0138</v>
      </c>
      <c r="E550" s="810" t="n"/>
      <c r="F550" s="809" t="n">
        <v>0.0124</v>
      </c>
      <c r="G550" s="811" t="n"/>
      <c r="H550" s="810" t="n"/>
      <c r="I550" s="812" t="n">
        <v>0.0089</v>
      </c>
      <c r="J550" s="837" t="n"/>
      <c r="K550" s="809" t="n">
        <v>0.0145</v>
      </c>
      <c r="L550" s="810" t="n"/>
      <c r="M550" s="796">
        <f>IF(SUM(D550:E550)&gt;0,IFERROR(AVERAGE(D521:E550),""),"")</f>
        <v/>
      </c>
      <c r="N550" s="796">
        <f>IF(SUM(F550:H550)&gt;0,IFERROR(AVERAGE(F521:H550),""),"")</f>
        <v/>
      </c>
      <c r="O550" s="796">
        <f>IF(SUM(I550:J550)&gt;0,IFERROR(AVERAGE(I521:J550),""),"")</f>
        <v/>
      </c>
      <c r="P550" s="796">
        <f>IF(SUM(K550:L550)&gt;0,IFERROR(AVERAGE(K521:L550),""),"")</f>
        <v/>
      </c>
      <c r="Q550" s="813">
        <f>IFERROR(AVERAGE(D550:E550),"")</f>
        <v/>
      </c>
      <c r="R550" s="813">
        <f>IFERROR(AVERAGE(F550:H550),"")</f>
        <v/>
      </c>
      <c r="S550" s="813">
        <f>IFERROR(AVERAGE(I550:J550),"")</f>
        <v/>
      </c>
      <c r="T550" s="813">
        <f>IFERROR(AVERAGE(K550:L550),"")</f>
        <v/>
      </c>
      <c r="V550" s="813">
        <f>AVERAGE(Q550:T550)</f>
        <v/>
      </c>
      <c r="W550" s="445" t="n"/>
      <c r="X550" s="797">
        <f>AVERAGE(Q549:T550)</f>
        <v/>
      </c>
      <c r="Y550" s="266" t="n">
        <v>78</v>
      </c>
      <c r="Z550" s="302" t="inlineStr">
        <is>
          <t>Average</t>
        </is>
      </c>
      <c r="AA550" s="839">
        <f>AVERAGE(D521:E550)</f>
        <v/>
      </c>
      <c r="AB550" s="839">
        <f>AVERAGE(F521:H550)</f>
        <v/>
      </c>
      <c r="AC550" s="839">
        <f>AVERAGE(I521:J550)</f>
        <v/>
      </c>
      <c r="AD550" s="839">
        <f>AVERAGE(K521:L550)</f>
        <v/>
      </c>
    </row>
    <row r="551" ht="17.45" customHeight="1">
      <c r="A551" s="257">
        <f>IF(ISNUMBER(C551),MONTH(C551),"")</f>
        <v/>
      </c>
      <c r="B551" s="257">
        <f>IF(ISNUMBER(C551),YEAR(C551),"")</f>
        <v/>
      </c>
      <c r="C551" s="791">
        <f>C550+1</f>
        <v/>
      </c>
      <c r="D551" s="792" t="n"/>
      <c r="E551" s="793" t="n">
        <v>0.009599999999999999</v>
      </c>
      <c r="F551" s="792" t="n"/>
      <c r="G551" s="794" t="n">
        <v>0.0132</v>
      </c>
      <c r="H551" s="793" t="n"/>
      <c r="I551" s="795" t="n"/>
      <c r="J551" s="836" t="n">
        <v>0.0111</v>
      </c>
      <c r="K551" s="792" t="n"/>
      <c r="L551" s="793" t="n">
        <v>0.008</v>
      </c>
      <c r="M551" s="796">
        <f>IF(SUM(D551:E551)&gt;0,IFERROR(AVERAGE(D522:E551),""),"")</f>
        <v/>
      </c>
      <c r="N551" s="796">
        <f>IF(SUM(F551:H551)&gt;0,IFERROR(AVERAGE(F522:H551),""),"")</f>
        <v/>
      </c>
      <c r="O551" s="796">
        <f>IF(SUM(I551:J551)&gt;0,IFERROR(AVERAGE(I522:J551),""),"")</f>
        <v/>
      </c>
      <c r="P551" s="796">
        <f>IF(SUM(K551:L551)&gt;0,IFERROR(AVERAGE(K522:L551),""),"")</f>
        <v/>
      </c>
      <c r="Q551" s="797">
        <f>IFERROR(AVERAGE(D551:E551),"")</f>
        <v/>
      </c>
      <c r="R551" s="797">
        <f>IFERROR(AVERAGE(F551:H551),"")</f>
        <v/>
      </c>
      <c r="S551" s="797">
        <f>IFERROR(AVERAGE(I551:J551),"")</f>
        <v/>
      </c>
      <c r="T551" s="797">
        <f>IFERROR(AVERAGE(K551:L551),"")</f>
        <v/>
      </c>
      <c r="V551" s="257" t="n"/>
      <c r="W551" s="797">
        <f>AVERAGE(Q551:T551)</f>
        <v/>
      </c>
      <c r="X551" s="257" t="n"/>
      <c r="Z551" s="302" t="inlineStr">
        <is>
          <t>Maximum</t>
        </is>
      </c>
      <c r="AA551" s="839">
        <f>MAX(D521:E550)</f>
        <v/>
      </c>
      <c r="AB551" s="839">
        <f>MAX(F521:H550)</f>
        <v/>
      </c>
      <c r="AC551" s="839">
        <f>MAX(I521:J550)</f>
        <v/>
      </c>
      <c r="AD551" s="839">
        <f>MAX(K521:L550)</f>
        <v/>
      </c>
    </row>
    <row r="552" ht="17.45" customHeight="1" thickBot="1">
      <c r="A552" s="257">
        <f>IF(ISNUMBER(C552),MONTH(C552),"")</f>
        <v/>
      </c>
      <c r="B552" s="257">
        <f>IF(ISNUMBER(C552),YEAR(C552),"")</f>
        <v/>
      </c>
      <c r="C552" s="791">
        <f>C551+1</f>
        <v/>
      </c>
      <c r="D552" s="792" t="n">
        <v>0.0365</v>
      </c>
      <c r="E552" s="793" t="n"/>
      <c r="F552" s="792" t="n"/>
      <c r="G552" s="794" t="n"/>
      <c r="H552" s="793" t="n">
        <v>0.0233</v>
      </c>
      <c r="I552" s="795" t="n">
        <v>0.0437</v>
      </c>
      <c r="J552" s="836" t="n"/>
      <c r="K552" s="792" t="n">
        <v>0.0309</v>
      </c>
      <c r="L552" s="793" t="n"/>
      <c r="M552" s="796">
        <f>IF(SUM(D552:E552)&gt;0,IFERROR(AVERAGE(D523:E552),""),"")</f>
        <v/>
      </c>
      <c r="N552" s="796">
        <f>IF(SUM(F552:H552)&gt;0,IFERROR(AVERAGE(F523:H552),""),"")</f>
        <v/>
      </c>
      <c r="O552" s="796">
        <f>IF(SUM(I552:J552)&gt;0,IFERROR(AVERAGE(I523:J552),""),"")</f>
        <v/>
      </c>
      <c r="P552" s="796">
        <f>IF(SUM(K552:L552)&gt;0,IFERROR(AVERAGE(K523:L552),""),"")</f>
        <v/>
      </c>
      <c r="Q552" s="797">
        <f>IFERROR(AVERAGE(D552:E552),"")</f>
        <v/>
      </c>
      <c r="R552" s="797">
        <f>IFERROR(AVERAGE(F552:H552),"")</f>
        <v/>
      </c>
      <c r="S552" s="797">
        <f>IFERROR(AVERAGE(I552:J552),"")</f>
        <v/>
      </c>
      <c r="T552" s="797">
        <f>IFERROR(AVERAGE(K552:L552),"")</f>
        <v/>
      </c>
      <c r="V552" s="257" t="n"/>
      <c r="W552" s="797">
        <f>AVERAGE(Q552:T552)</f>
        <v/>
      </c>
      <c r="X552" s="257" t="n"/>
      <c r="Z552" s="304" t="inlineStr">
        <is>
          <t># DAYS &gt; 0.1</t>
        </is>
      </c>
      <c r="AA552" s="305">
        <f>COUNTIF(D521:E550,"&gt;=0.1")</f>
        <v/>
      </c>
      <c r="AB552" s="305">
        <f>COUNTIF(F521:H550,"&gt;=0.1")</f>
        <v/>
      </c>
      <c r="AC552" s="305">
        <f>COUNTIF(I521:J550,"&gt;=0.1")</f>
        <v/>
      </c>
      <c r="AD552" s="305">
        <f>COUNTIF(K521:L550,"&gt;=0.1")</f>
        <v/>
      </c>
    </row>
    <row r="553" ht="17.45" customHeight="1" thickBot="1">
      <c r="A553" s="257">
        <f>IF(ISNUMBER(C553),MONTH(C553),"")</f>
        <v/>
      </c>
      <c r="B553" s="257">
        <f>IF(ISNUMBER(C553),YEAR(C553),"")</f>
        <v/>
      </c>
      <c r="C553" s="791">
        <f>C552+1</f>
        <v/>
      </c>
      <c r="D553" s="792" t="n"/>
      <c r="E553" s="793" t="n">
        <v>0.0222</v>
      </c>
      <c r="F553" s="792" t="n"/>
      <c r="G553" s="794" t="n">
        <v>0.0173</v>
      </c>
      <c r="H553" s="793" t="n"/>
      <c r="I553" s="795" t="n"/>
      <c r="J553" s="836" t="n">
        <v>0.0187</v>
      </c>
      <c r="K553" s="792" t="n"/>
      <c r="L553" s="793" t="n">
        <v>0.0283</v>
      </c>
      <c r="M553" s="796">
        <f>IF(SUM(D553:E553)&gt;0,IFERROR(AVERAGE(D524:E553),""),"")</f>
        <v/>
      </c>
      <c r="N553" s="796">
        <f>IF(SUM(F553:H553)&gt;0,IFERROR(AVERAGE(F524:H553),""),"")</f>
        <v/>
      </c>
      <c r="O553" s="796">
        <f>IF(SUM(I553:J553)&gt;0,IFERROR(AVERAGE(I524:J553),""),"")</f>
        <v/>
      </c>
      <c r="P553" s="796">
        <f>IF(SUM(K553:L553)&gt;0,IFERROR(AVERAGE(K524:L553),""),"")</f>
        <v/>
      </c>
      <c r="Q553" s="797">
        <f>IFERROR(AVERAGE(D553:E553),"")</f>
        <v/>
      </c>
      <c r="R553" s="797">
        <f>IFERROR(AVERAGE(F553:H553),"")</f>
        <v/>
      </c>
      <c r="S553" s="797">
        <f>IFERROR(AVERAGE(I553:J553),"")</f>
        <v/>
      </c>
      <c r="T553" s="797">
        <f>IFERROR(AVERAGE(K553:L553),"")</f>
        <v/>
      </c>
      <c r="V553" s="257" t="n"/>
      <c r="W553" s="797">
        <f>AVERAGE(Q553:T553)</f>
        <v/>
      </c>
      <c r="X553" s="257" t="n"/>
      <c r="AD553" s="786">
        <f>AVERAGE(AA550:AD550)</f>
        <v/>
      </c>
    </row>
    <row r="554" ht="17.45" customHeight="1">
      <c r="A554" s="257">
        <f>IF(ISNUMBER(C554),MONTH(C554),"")</f>
        <v/>
      </c>
      <c r="B554" s="257">
        <f>IF(ISNUMBER(C554),YEAR(C554),"")</f>
        <v/>
      </c>
      <c r="C554" s="802">
        <f>C553+1</f>
        <v/>
      </c>
      <c r="D554" s="840" t="n">
        <v>0.0095</v>
      </c>
      <c r="E554" s="841" t="n"/>
      <c r="F554" s="840" t="n">
        <v>0.0136</v>
      </c>
      <c r="G554" s="842" t="n"/>
      <c r="H554" s="841" t="n">
        <v>0.015</v>
      </c>
      <c r="I554" s="840" t="n">
        <v>0.0094</v>
      </c>
      <c r="J554" s="841" t="n"/>
      <c r="K554" s="843" t="n">
        <v>0.0158</v>
      </c>
      <c r="L554" s="841" t="n"/>
      <c r="M554" s="796">
        <f>IF(SUM(D554:E554)&gt;0,IFERROR(AVERAGE(D525:E554),""),"")</f>
        <v/>
      </c>
      <c r="N554" s="796">
        <f>IF(SUM(F554:H554)&gt;0,IFERROR(AVERAGE(F525:H554),""),"")</f>
        <v/>
      </c>
      <c r="O554" s="796">
        <f>IF(SUM(I554:J554)&gt;0,IFERROR(AVERAGE(I525:J554),""),"")</f>
        <v/>
      </c>
      <c r="P554" s="796">
        <f>IF(SUM(K554:L554)&gt;0,IFERROR(AVERAGE(K525:L554),""),"")</f>
        <v/>
      </c>
      <c r="Q554" s="797">
        <f>IFERROR(AVERAGE(D554:E554),"")</f>
        <v/>
      </c>
      <c r="R554" s="797">
        <f>IFERROR(AVERAGE(F554:H554),"")</f>
        <v/>
      </c>
      <c r="S554" s="797">
        <f>IFERROR(AVERAGE(I554:J554),"")</f>
        <v/>
      </c>
      <c r="T554" s="797">
        <f>IFERROR(AVERAGE(K554:L554),"")</f>
        <v/>
      </c>
      <c r="V554" s="257" t="n"/>
      <c r="W554" s="797">
        <f>AVERAGE(Q554:T554)</f>
        <v/>
      </c>
      <c r="X554" s="257" t="n"/>
    </row>
    <row r="555" ht="17.45" customHeight="1">
      <c r="A555" s="257">
        <f>IF(ISNUMBER(C555),MONTH(C555),"")</f>
        <v/>
      </c>
      <c r="B555" s="257">
        <f>IF(ISNUMBER(C555),YEAR(C555),"")</f>
        <v/>
      </c>
      <c r="C555" s="791">
        <f>C554+1</f>
        <v/>
      </c>
      <c r="D555" s="849" t="n"/>
      <c r="E555" s="850" t="n">
        <v>0.0231</v>
      </c>
      <c r="F555" s="849" t="n"/>
      <c r="G555" s="851" t="n">
        <v>0.0181</v>
      </c>
      <c r="H555" s="850" t="n"/>
      <c r="I555" s="852" t="n"/>
      <c r="J555" s="853" t="n">
        <v>0.0174</v>
      </c>
      <c r="K555" s="849" t="n"/>
      <c r="L555" s="850" t="n">
        <v>0.0208</v>
      </c>
      <c r="M555" s="796">
        <f>IF(SUM(D555:E555)&gt;0,IFERROR(AVERAGE(D526:E555),""),"")</f>
        <v/>
      </c>
      <c r="N555" s="796">
        <f>IF(SUM(F555:H555)&gt;0,IFERROR(AVERAGE(F526:H555),""),"")</f>
        <v/>
      </c>
      <c r="O555" s="796">
        <f>IF(SUM(I555:J555)&gt;0,IFERROR(AVERAGE(I526:J555),""),"")</f>
        <v/>
      </c>
      <c r="P555" s="796">
        <f>IF(SUM(K555:L555)&gt;0,IFERROR(AVERAGE(K526:L555),""),"")</f>
        <v/>
      </c>
      <c r="Q555" s="797">
        <f>IFERROR(AVERAGE(D555:E555),"")</f>
        <v/>
      </c>
      <c r="R555" s="797">
        <f>IFERROR(AVERAGE(F555:H555),"")</f>
        <v/>
      </c>
      <c r="S555" s="797">
        <f>IFERROR(AVERAGE(I555:J555),"")</f>
        <v/>
      </c>
      <c r="T555" s="797">
        <f>IFERROR(AVERAGE(K555:L555),"")</f>
        <v/>
      </c>
      <c r="V555" s="257" t="n"/>
      <c r="W555" s="797">
        <f>AVERAGE(Q555:T555)</f>
        <v/>
      </c>
      <c r="X555" s="797">
        <f>AVERAGE(Q551:T555)</f>
        <v/>
      </c>
      <c r="Y555" s="266" t="n">
        <v>79</v>
      </c>
    </row>
    <row r="556" ht="17.45" customHeight="1">
      <c r="A556" s="257">
        <f>IF(ISNUMBER(C556),MONTH(C556),"")</f>
        <v/>
      </c>
      <c r="B556" s="257">
        <f>IF(ISNUMBER(C556),YEAR(C556),"")</f>
        <v/>
      </c>
      <c r="C556" s="808">
        <f>C555+1</f>
        <v/>
      </c>
      <c r="D556" s="844" t="n">
        <v>0.0143</v>
      </c>
      <c r="E556" s="845" t="n"/>
      <c r="F556" s="844" t="n">
        <v>0.0157</v>
      </c>
      <c r="G556" s="846" t="n"/>
      <c r="H556" s="845" t="n"/>
      <c r="I556" s="847" t="n">
        <v>0.0108</v>
      </c>
      <c r="J556" s="848" t="n"/>
      <c r="K556" s="844" t="n">
        <v>0.0121</v>
      </c>
      <c r="L556" s="845" t="n"/>
      <c r="M556" s="822">
        <f>IF(SUM(D556:E556)&gt;0,IFERROR(AVERAGE(D527:E556),""),"")</f>
        <v/>
      </c>
      <c r="N556" s="822">
        <f>IF(SUM(F556:H556)&gt;0,IFERROR(AVERAGE(F527:H556),""),"")</f>
        <v/>
      </c>
      <c r="O556" s="822">
        <f>IF(SUM(I556:J556)&gt;0,IFERROR(AVERAGE(I527:J556),""),"")</f>
        <v/>
      </c>
      <c r="P556" s="822">
        <f>IF(SUM(K556:L556)&gt;0,IFERROR(AVERAGE(K527:L556),""),"")</f>
        <v/>
      </c>
      <c r="Q556" s="813">
        <f>IFERROR(AVERAGE(D556:E556),"")</f>
        <v/>
      </c>
      <c r="R556" s="813">
        <f>IFERROR(AVERAGE(F556:H556),"")</f>
        <v/>
      </c>
      <c r="S556" s="813">
        <f>IFERROR(AVERAGE(I556:J556),"")</f>
        <v/>
      </c>
      <c r="T556" s="813">
        <f>IFERROR(AVERAGE(K556:L556),"")</f>
        <v/>
      </c>
      <c r="V556" s="813">
        <f>AVERAGE(Q556:T556)</f>
        <v/>
      </c>
      <c r="W556" s="445" t="n"/>
      <c r="X556" s="257" t="n"/>
      <c r="Y556" s="266" t="n">
        <v>79</v>
      </c>
    </row>
    <row r="557" ht="17.45" customHeight="1">
      <c r="A557" s="257">
        <f>IF(ISNUMBER(C557),MONTH(C557),"")</f>
        <v/>
      </c>
      <c r="B557" s="257">
        <f>IF(ISNUMBER(C557),YEAR(C557),"")</f>
        <v/>
      </c>
      <c r="C557" s="808">
        <f>C556+1</f>
        <v/>
      </c>
      <c r="D557" s="844" t="n"/>
      <c r="E557" s="845" t="n">
        <v>0.0074</v>
      </c>
      <c r="F557" s="844" t="n"/>
      <c r="G557" s="846" t="n">
        <v>0.00808</v>
      </c>
      <c r="H557" s="845" t="n"/>
      <c r="I557" s="847" t="n"/>
      <c r="J557" s="848" t="n">
        <v>0.00416</v>
      </c>
      <c r="K557" s="844" t="n"/>
      <c r="L557" s="845" t="n">
        <v>0.0105</v>
      </c>
      <c r="M557" s="822">
        <f>IF(SUM(D557:E557)&gt;0,IFERROR(AVERAGE(D528:E557),""),"")</f>
        <v/>
      </c>
      <c r="N557" s="822">
        <f>IF(SUM(F557:H557)&gt;0,IFERROR(AVERAGE(F528:H557),""),"")</f>
        <v/>
      </c>
      <c r="O557" s="822">
        <f>IF(SUM(I557:J557)&gt;0,IFERROR(AVERAGE(I528:J557),""),"")</f>
        <v/>
      </c>
      <c r="P557" s="822">
        <f>IF(SUM(K557:L557)&gt;0,IFERROR(AVERAGE(K528:L557),""),"")</f>
        <v/>
      </c>
      <c r="Q557" s="813">
        <f>IFERROR(AVERAGE(D557:E557),"")</f>
        <v/>
      </c>
      <c r="R557" s="813">
        <f>IFERROR(AVERAGE(F557:H557),"")</f>
        <v/>
      </c>
      <c r="S557" s="813">
        <f>IFERROR(AVERAGE(I557:J557),"")</f>
        <v/>
      </c>
      <c r="T557" s="813">
        <f>IFERROR(AVERAGE(K557:L557),"")</f>
        <v/>
      </c>
      <c r="V557" s="813">
        <f>AVERAGE(Q557:T557)</f>
        <v/>
      </c>
      <c r="W557" s="445" t="n"/>
      <c r="X557" s="797">
        <f>AVERAGE(Q556:T557)</f>
        <v/>
      </c>
      <c r="Y557" s="266" t="n">
        <v>79</v>
      </c>
    </row>
    <row r="558" ht="17.45" customHeight="1">
      <c r="A558" s="257">
        <f>IF(ISNUMBER(C558),MONTH(C558),"")</f>
        <v/>
      </c>
      <c r="B558" s="257">
        <f>IF(ISNUMBER(C558),YEAR(C558),"")</f>
        <v/>
      </c>
      <c r="C558" s="791">
        <f>C557+1</f>
        <v/>
      </c>
      <c r="D558" s="849" t="n">
        <v>0.0216</v>
      </c>
      <c r="E558" s="850" t="n"/>
      <c r="F558" s="849" t="n"/>
      <c r="G558" s="851" t="n"/>
      <c r="H558" s="850" t="n">
        <v>0.0157</v>
      </c>
      <c r="I558" s="852" t="n">
        <v>0.0131</v>
      </c>
      <c r="J558" s="853" t="n"/>
      <c r="K558" s="849" t="n">
        <v>0.017</v>
      </c>
      <c r="L558" s="850" t="n"/>
      <c r="M558" s="796">
        <f>IF(SUM(D558:E558)&gt;0,IFERROR(AVERAGE(D529:E558),""),"")</f>
        <v/>
      </c>
      <c r="N558" s="796">
        <f>IF(SUM(F558:H558)&gt;0,IFERROR(AVERAGE(F529:H558),""),"")</f>
        <v/>
      </c>
      <c r="O558" s="796">
        <f>IF(SUM(I558:J558)&gt;0,IFERROR(AVERAGE(I529:J558),""),"")</f>
        <v/>
      </c>
      <c r="P558" s="796">
        <f>IF(SUM(K558:L558)&gt;0,IFERROR(AVERAGE(K529:L558),""),"")</f>
        <v/>
      </c>
      <c r="Q558" s="797">
        <f>IFERROR(AVERAGE(D558:E558),"")</f>
        <v/>
      </c>
      <c r="R558" s="797">
        <f>IFERROR(AVERAGE(F558:H558),"")</f>
        <v/>
      </c>
      <c r="S558" s="797">
        <f>IFERROR(AVERAGE(I558:J558),"")</f>
        <v/>
      </c>
      <c r="T558" s="797">
        <f>IFERROR(AVERAGE(K558:L558),"")</f>
        <v/>
      </c>
      <c r="V558" s="257" t="n"/>
      <c r="W558" s="797">
        <f>AVERAGE(Q558:T558)</f>
        <v/>
      </c>
      <c r="X558" s="257" t="n"/>
    </row>
    <row r="559" ht="17.45" customHeight="1">
      <c r="A559" s="257">
        <f>IF(ISNUMBER(C559),MONTH(C559),"")</f>
        <v/>
      </c>
      <c r="B559" s="257">
        <f>IF(ISNUMBER(C559),YEAR(C559),"")</f>
        <v/>
      </c>
      <c r="C559" s="791">
        <f>C558+1</f>
        <v/>
      </c>
      <c r="D559" s="792" t="n"/>
      <c r="E559" s="793" t="n">
        <v>0.047</v>
      </c>
      <c r="F559" s="792" t="n"/>
      <c r="G559" s="794" t="n">
        <v>0.0201</v>
      </c>
      <c r="H559" s="793" t="n"/>
      <c r="I559" s="795" t="n"/>
      <c r="J559" s="836" t="n">
        <v>0.028</v>
      </c>
      <c r="K559" s="792" t="n"/>
      <c r="L559" s="793" t="n">
        <v>0.0225</v>
      </c>
      <c r="M559" s="796">
        <f>IF(SUM(D559:E559)&gt;0,IFERROR(AVERAGE(D530:E559),""),"")</f>
        <v/>
      </c>
      <c r="N559" s="796">
        <f>IF(SUM(F559:H559)&gt;0,IFERROR(AVERAGE(F530:H559),""),"")</f>
        <v/>
      </c>
      <c r="O559" s="796">
        <f>IF(SUM(I559:J559)&gt;0,IFERROR(AVERAGE(I530:J559),""),"")</f>
        <v/>
      </c>
      <c r="P559" s="796">
        <f>IF(SUM(K559:L559)&gt;0,IFERROR(AVERAGE(K530:L559),""),"")</f>
        <v/>
      </c>
      <c r="Q559" s="797">
        <f>IFERROR(AVERAGE(D559:E559),"")</f>
        <v/>
      </c>
      <c r="R559" s="797">
        <f>IFERROR(AVERAGE(F559:H559),"")</f>
        <v/>
      </c>
      <c r="S559" s="797">
        <f>IFERROR(AVERAGE(I559:J559),"")</f>
        <v/>
      </c>
      <c r="T559" s="797">
        <f>IFERROR(AVERAGE(K559:L559),"")</f>
        <v/>
      </c>
      <c r="V559" s="257" t="n"/>
      <c r="W559" s="797">
        <f>AVERAGE(Q559:T559)</f>
        <v/>
      </c>
      <c r="X559" s="257" t="n"/>
    </row>
    <row r="560" ht="17.45" customHeight="1">
      <c r="A560" s="257">
        <f>IF(ISNUMBER(C560),MONTH(C560),"")</f>
        <v/>
      </c>
      <c r="B560" s="257">
        <f>IF(ISNUMBER(C560),YEAR(C560),"")</f>
        <v/>
      </c>
      <c r="C560" s="802">
        <f>C559+1</f>
        <v/>
      </c>
      <c r="D560" s="803" t="n">
        <v>0.0332</v>
      </c>
      <c r="E560" s="804" t="n"/>
      <c r="F560" s="803" t="n">
        <v>0.0348</v>
      </c>
      <c r="G560" s="805" t="n"/>
      <c r="H560" s="804" t="n">
        <v>0.0391</v>
      </c>
      <c r="I560" s="803" t="n">
        <v>0.034</v>
      </c>
      <c r="J560" s="804" t="n"/>
      <c r="K560" s="806" t="n">
        <v>0.0196</v>
      </c>
      <c r="L560" s="804" t="n"/>
      <c r="M560" s="796">
        <f>IF(SUM(D560:E560)&gt;0,IFERROR(AVERAGE(D531:E560),""),"")</f>
        <v/>
      </c>
      <c r="N560" s="796">
        <f>IF(SUM(F560:H560)&gt;0,IFERROR(AVERAGE(F531:H560),""),"")</f>
        <v/>
      </c>
      <c r="O560" s="796">
        <f>IF(SUM(I560:J560)&gt;0,IFERROR(AVERAGE(I531:J560),""),"")</f>
        <v/>
      </c>
      <c r="P560" s="796">
        <f>IF(SUM(K560:L560)&gt;0,IFERROR(AVERAGE(K531:L560),""),"")</f>
        <v/>
      </c>
      <c r="Q560" s="797">
        <f>IFERROR(AVERAGE(D560:E560),"")</f>
        <v/>
      </c>
      <c r="R560" s="797">
        <f>IFERROR(AVERAGE(F560:H560),"")</f>
        <v/>
      </c>
      <c r="S560" s="797">
        <f>IFERROR(AVERAGE(I560:J560),"")</f>
        <v/>
      </c>
      <c r="T560" s="797">
        <f>IFERROR(AVERAGE(K560:L560),"")</f>
        <v/>
      </c>
      <c r="V560" s="257" t="n"/>
      <c r="W560" s="797">
        <f>AVERAGE(Q560:T560)</f>
        <v/>
      </c>
      <c r="X560" s="257" t="n"/>
    </row>
    <row r="561" ht="17.45" customHeight="1">
      <c r="A561" s="257">
        <f>IF(ISNUMBER(C561),MONTH(C561),"")</f>
        <v/>
      </c>
      <c r="B561" s="257">
        <f>IF(ISNUMBER(C561),YEAR(C561),"")</f>
        <v/>
      </c>
      <c r="C561" s="791">
        <f>C560+1</f>
        <v/>
      </c>
      <c r="D561" s="792" t="n"/>
      <c r="E561" s="793" t="n">
        <v>0.0255</v>
      </c>
      <c r="F561" s="792" t="n"/>
      <c r="G561" s="794" t="n">
        <v>0.0312</v>
      </c>
      <c r="H561" s="793" t="n"/>
      <c r="I561" s="795" t="n"/>
      <c r="J561" s="836" t="n">
        <v>0.0213</v>
      </c>
      <c r="K561" s="792" t="n"/>
      <c r="L561" s="793" t="n">
        <v>0.0247</v>
      </c>
      <c r="M561" s="796">
        <f>IF(SUM(D561:E561)&gt;0,IFERROR(AVERAGE(D532:E561),""),"")</f>
        <v/>
      </c>
      <c r="N561" s="796">
        <f>IF(SUM(F561:H561)&gt;0,IFERROR(AVERAGE(F532:H561),""),"")</f>
        <v/>
      </c>
      <c r="O561" s="796">
        <f>IF(SUM(I561:J561)&gt;0,IFERROR(AVERAGE(I532:J561),""),"")</f>
        <v/>
      </c>
      <c r="P561" s="796">
        <f>IF(SUM(K561:L561)&gt;0,IFERROR(AVERAGE(K532:L561),""),"")</f>
        <v/>
      </c>
      <c r="Q561" s="797">
        <f>IFERROR(AVERAGE(D561:E561),"")</f>
        <v/>
      </c>
      <c r="R561" s="797">
        <f>IFERROR(AVERAGE(F561:H561),"")</f>
        <v/>
      </c>
      <c r="S561" s="797">
        <f>IFERROR(AVERAGE(I561:J561),"")</f>
        <v/>
      </c>
      <c r="T561" s="797">
        <f>IFERROR(AVERAGE(K561:L561),"")</f>
        <v/>
      </c>
      <c r="V561" s="257" t="n"/>
      <c r="W561" s="797">
        <f>AVERAGE(Q561:T561)</f>
        <v/>
      </c>
      <c r="X561" s="257" t="n"/>
    </row>
    <row r="562" ht="17.45" customHeight="1">
      <c r="A562" s="257">
        <f>IF(ISNUMBER(C562),MONTH(C562),"")</f>
        <v/>
      </c>
      <c r="B562" s="257">
        <f>IF(ISNUMBER(C562),YEAR(C562),"")</f>
        <v/>
      </c>
      <c r="C562" s="791">
        <f>C561+1</f>
        <v/>
      </c>
      <c r="D562" s="792" t="n">
        <v>0.0247</v>
      </c>
      <c r="E562" s="793" t="n"/>
      <c r="F562" s="792" t="n">
        <v>0.027</v>
      </c>
      <c r="G562" s="794" t="n"/>
      <c r="H562" s="793" t="n"/>
      <c r="I562" s="795" t="n">
        <v>0.0221</v>
      </c>
      <c r="J562" s="836" t="n"/>
      <c r="K562" s="792" t="n">
        <v>0.0173</v>
      </c>
      <c r="L562" s="793" t="n"/>
      <c r="M562" s="796">
        <f>IF(SUM(D562:E562)&gt;0,IFERROR(AVERAGE(D533:E562),""),"")</f>
        <v/>
      </c>
      <c r="N562" s="796">
        <f>IF(SUM(F562:H562)&gt;0,IFERROR(AVERAGE(F533:H562),""),"")</f>
        <v/>
      </c>
      <c r="O562" s="796">
        <f>IF(SUM(I562:J562)&gt;0,IFERROR(AVERAGE(I533:J562),""),"")</f>
        <v/>
      </c>
      <c r="P562" s="796">
        <f>IF(SUM(K562:L562)&gt;0,IFERROR(AVERAGE(K533:L562),""),"")</f>
        <v/>
      </c>
      <c r="Q562" s="797">
        <f>IFERROR(AVERAGE(D562:E562),"")</f>
        <v/>
      </c>
      <c r="R562" s="797">
        <f>IFERROR(AVERAGE(F562:H562),"")</f>
        <v/>
      </c>
      <c r="S562" s="797">
        <f>IFERROR(AVERAGE(I562:J562),"")</f>
        <v/>
      </c>
      <c r="T562" s="797">
        <f>IFERROR(AVERAGE(K562:L562),"")</f>
        <v/>
      </c>
      <c r="V562" s="257" t="n"/>
      <c r="W562" s="797">
        <f>AVERAGE(Q562:T562)</f>
        <v/>
      </c>
      <c r="X562" s="797">
        <f>AVERAGE(Q558:T562)</f>
        <v/>
      </c>
      <c r="Y562" s="266" t="n">
        <v>80</v>
      </c>
    </row>
    <row r="563" ht="17.45" customHeight="1">
      <c r="A563" s="257">
        <f>IF(ISNUMBER(C563),MONTH(C563),"")</f>
        <v/>
      </c>
      <c r="B563" s="257">
        <f>IF(ISNUMBER(C563),YEAR(C563),"")</f>
        <v/>
      </c>
      <c r="C563" s="808">
        <f>C562+1</f>
        <v/>
      </c>
      <c r="D563" s="809" t="n"/>
      <c r="E563" s="810" t="n">
        <v>0.0133</v>
      </c>
      <c r="F563" s="809" t="n"/>
      <c r="G563" s="811" t="n">
        <v>0.0139</v>
      </c>
      <c r="H563" s="810" t="n"/>
      <c r="I563" s="812" t="n"/>
      <c r="J563" s="837" t="n">
        <v>0.014</v>
      </c>
      <c r="K563" s="809" t="n"/>
      <c r="L563" s="810" t="n">
        <v>0.0153</v>
      </c>
      <c r="M563" s="822">
        <f>IF(SUM(D563:E563)&gt;0,IFERROR(AVERAGE(D534:E563),""),"")</f>
        <v/>
      </c>
      <c r="N563" s="822">
        <f>IF(SUM(F563:H563)&gt;0,IFERROR(AVERAGE(F534:H563),""),"")</f>
        <v/>
      </c>
      <c r="O563" s="822">
        <f>IF(SUM(I563:J563)&gt;0,IFERROR(AVERAGE(I534:J563),""),"")</f>
        <v/>
      </c>
      <c r="P563" s="822">
        <f>IF(SUM(K563:L563)&gt;0,IFERROR(AVERAGE(K534:L563),""),"")</f>
        <v/>
      </c>
      <c r="Q563" s="813">
        <f>IFERROR(AVERAGE(D563:E563),"")</f>
        <v/>
      </c>
      <c r="R563" s="813">
        <f>IFERROR(AVERAGE(F563:H563),"")</f>
        <v/>
      </c>
      <c r="S563" s="813">
        <f>IFERROR(AVERAGE(I563:J563),"")</f>
        <v/>
      </c>
      <c r="T563" s="813">
        <f>IFERROR(AVERAGE(K563:L563),"")</f>
        <v/>
      </c>
      <c r="V563" s="813">
        <f>AVERAGE(Q563:T563)</f>
        <v/>
      </c>
      <c r="W563" s="445" t="n"/>
      <c r="X563" s="257" t="n"/>
      <c r="Y563" s="266" t="n">
        <v>80</v>
      </c>
    </row>
    <row r="564" ht="17.45" customHeight="1">
      <c r="A564" s="257">
        <f>IF(ISNUMBER(C564),MONTH(C564),"")</f>
        <v/>
      </c>
      <c r="B564" s="257">
        <f>IF(ISNUMBER(C564),YEAR(C564),"")</f>
        <v/>
      </c>
      <c r="C564" s="808">
        <f>C563+1</f>
        <v/>
      </c>
      <c r="D564" s="809" t="n">
        <v>0.0091</v>
      </c>
      <c r="E564" s="810" t="n"/>
      <c r="F564" s="809" t="n"/>
      <c r="G564" s="811" t="n"/>
      <c r="H564" s="810" t="n">
        <v>0.0117</v>
      </c>
      <c r="I564" s="812" t="n">
        <v>0.008330000000000001</v>
      </c>
      <c r="J564" s="837" t="n"/>
      <c r="K564" s="809" t="n">
        <v>0.0105</v>
      </c>
      <c r="L564" s="810" t="n"/>
      <c r="M564" s="822">
        <f>IF(SUM(D564:E564)&gt;0,IFERROR(AVERAGE(D535:E564),""),"")</f>
        <v/>
      </c>
      <c r="N564" s="822">
        <f>IF(SUM(F564:H564)&gt;0,IFERROR(AVERAGE(F535:H564),""),"")</f>
        <v/>
      </c>
      <c r="O564" s="822">
        <f>IF(SUM(I564:J564)&gt;0,IFERROR(AVERAGE(I535:J564),""),"")</f>
        <v/>
      </c>
      <c r="P564" s="822">
        <f>IF(SUM(K564:L564)&gt;0,IFERROR(AVERAGE(K535:L564),""),"")</f>
        <v/>
      </c>
      <c r="Q564" s="813">
        <f>IFERROR(AVERAGE(D564:E564),"")</f>
        <v/>
      </c>
      <c r="R564" s="813">
        <f>IFERROR(AVERAGE(F564:H564),"")</f>
        <v/>
      </c>
      <c r="S564" s="813">
        <f>IFERROR(AVERAGE(I564:J564),"")</f>
        <v/>
      </c>
      <c r="T564" s="813">
        <f>IFERROR(AVERAGE(K564:L564),"")</f>
        <v/>
      </c>
      <c r="V564" s="813">
        <f>AVERAGE(Q564:T564)</f>
        <v/>
      </c>
      <c r="W564" s="445" t="n"/>
      <c r="X564" s="797">
        <f>AVERAGE(Q563:T564)</f>
        <v/>
      </c>
      <c r="Y564" s="266" t="n">
        <v>80</v>
      </c>
    </row>
    <row r="565" ht="17.45" customHeight="1">
      <c r="A565" s="257">
        <f>IF(ISNUMBER(C565),MONTH(C565),"")</f>
        <v/>
      </c>
      <c r="B565" s="257">
        <f>IF(ISNUMBER(C565),YEAR(C565),"")</f>
        <v/>
      </c>
      <c r="C565" s="791">
        <f>C564+1</f>
        <v/>
      </c>
      <c r="D565" s="792" t="n"/>
      <c r="E565" s="793" t="n">
        <v>0.0297</v>
      </c>
      <c r="F565" s="792" t="n"/>
      <c r="G565" s="794" t="n">
        <v>0.0315</v>
      </c>
      <c r="H565" s="793" t="n"/>
      <c r="I565" s="795" t="n"/>
      <c r="J565" s="836" t="n">
        <v>0.0221</v>
      </c>
      <c r="K565" s="792" t="n"/>
      <c r="L565" s="793" t="n">
        <v>0.0269</v>
      </c>
      <c r="M565" s="796">
        <f>IF(SUM(D565:E565)&gt;0,IFERROR(AVERAGE(D536:E565),""),"")</f>
        <v/>
      </c>
      <c r="N565" s="796">
        <f>IF(SUM(F565:H565)&gt;0,IFERROR(AVERAGE(F536:H565),""),"")</f>
        <v/>
      </c>
      <c r="O565" s="796">
        <f>IF(SUM(I565:J565)&gt;0,IFERROR(AVERAGE(I536:J565),""),"")</f>
        <v/>
      </c>
      <c r="P565" s="796">
        <f>IF(SUM(K565:L565)&gt;0,IFERROR(AVERAGE(K536:L565),""),"")</f>
        <v/>
      </c>
      <c r="Q565" s="797">
        <f>IFERROR(AVERAGE(D565:E565),"")</f>
        <v/>
      </c>
      <c r="R565" s="797">
        <f>IFERROR(AVERAGE(F565:H565),"")</f>
        <v/>
      </c>
      <c r="S565" s="797">
        <f>IFERROR(AVERAGE(I565:J565),"")</f>
        <v/>
      </c>
      <c r="T565" s="797">
        <f>IFERROR(AVERAGE(K565:L565),"")</f>
        <v/>
      </c>
      <c r="V565" s="257" t="n"/>
      <c r="W565" s="797">
        <f>AVERAGE(Q565:T565)</f>
        <v/>
      </c>
      <c r="X565" s="257" t="n"/>
    </row>
    <row r="566" ht="17.45" customHeight="1">
      <c r="A566" s="257">
        <f>IF(ISNUMBER(C566),MONTH(C566),"")</f>
        <v/>
      </c>
      <c r="B566" s="257">
        <f>IF(ISNUMBER(C566),YEAR(C566),"")</f>
        <v/>
      </c>
      <c r="C566" s="802">
        <f>C565+1</f>
        <v/>
      </c>
      <c r="D566" s="803" t="n">
        <v>0.0262</v>
      </c>
      <c r="E566" s="804" t="n"/>
      <c r="F566" s="803" t="n">
        <v>0.0286</v>
      </c>
      <c r="G566" s="805" t="n"/>
      <c r="H566" s="804" t="n">
        <v>0.0286</v>
      </c>
      <c r="I566" s="803" t="n">
        <v>0.0261</v>
      </c>
      <c r="J566" s="804" t="n"/>
      <c r="K566" s="806" t="n">
        <v>0.024</v>
      </c>
      <c r="L566" s="804" t="n"/>
      <c r="M566" s="796">
        <f>IF(SUM(D566:E566)&gt;0,IFERROR(AVERAGE(D537:E566),""),"")</f>
        <v/>
      </c>
      <c r="N566" s="796">
        <f>IF(SUM(F566:H566)&gt;0,IFERROR(AVERAGE(F537:H566),""),"")</f>
        <v/>
      </c>
      <c r="O566" s="796">
        <f>IF(SUM(I566:J566)&gt;0,IFERROR(AVERAGE(I537:J566),""),"")</f>
        <v/>
      </c>
      <c r="P566" s="796">
        <f>IF(SUM(K566:L566)&gt;0,IFERROR(AVERAGE(K537:L566),""),"")</f>
        <v/>
      </c>
      <c r="Q566" s="797">
        <f>IFERROR(AVERAGE(D566:E566),"")</f>
        <v/>
      </c>
      <c r="R566" s="797">
        <f>IFERROR(AVERAGE(F566:H566),"")</f>
        <v/>
      </c>
      <c r="S566" s="797">
        <f>IFERROR(AVERAGE(I566:J566),"")</f>
        <v/>
      </c>
      <c r="T566" s="797">
        <f>IFERROR(AVERAGE(K566:L566),"")</f>
        <v/>
      </c>
      <c r="V566" s="257" t="n"/>
      <c r="W566" s="797">
        <f>AVERAGE(Q566:T566)</f>
        <v/>
      </c>
      <c r="X566" s="257" t="n"/>
    </row>
    <row r="567" ht="17.45" customHeight="1">
      <c r="A567" s="257">
        <f>IF(ISNUMBER(C567),MONTH(C567),"")</f>
        <v/>
      </c>
      <c r="B567" s="257">
        <f>IF(ISNUMBER(C567),YEAR(C567),"")</f>
        <v/>
      </c>
      <c r="C567" s="791">
        <f>C566+1</f>
        <v/>
      </c>
      <c r="D567" s="792" t="n"/>
      <c r="E567" s="793" t="n">
        <v>0.0306</v>
      </c>
      <c r="F567" s="792" t="n"/>
      <c r="G567" s="794" t="n">
        <v>0.0212</v>
      </c>
      <c r="H567" s="793" t="n"/>
      <c r="I567" s="795" t="n"/>
      <c r="J567" s="836" t="n">
        <v>0.0171</v>
      </c>
      <c r="K567" s="792" t="n"/>
      <c r="L567" s="793" t="n">
        <v>0.0271</v>
      </c>
      <c r="M567" s="796">
        <f>IF(SUM(D567:E567)&gt;0,IFERROR(AVERAGE(D538:E567),""),"")</f>
        <v/>
      </c>
      <c r="N567" s="796">
        <f>IF(SUM(F567:H567)&gt;0,IFERROR(AVERAGE(F538:H567),""),"")</f>
        <v/>
      </c>
      <c r="O567" s="796">
        <f>IF(SUM(I567:J567)&gt;0,IFERROR(AVERAGE(I538:J567),""),"")</f>
        <v/>
      </c>
      <c r="P567" s="796">
        <f>IF(SUM(K567:L567)&gt;0,IFERROR(AVERAGE(K538:L567),""),"")</f>
        <v/>
      </c>
      <c r="Q567" s="797">
        <f>IFERROR(AVERAGE(D567:E567),"")</f>
        <v/>
      </c>
      <c r="R567" s="797">
        <f>IFERROR(AVERAGE(F567:H567),"")</f>
        <v/>
      </c>
      <c r="S567" s="797">
        <f>IFERROR(AVERAGE(I567:J567),"")</f>
        <v/>
      </c>
      <c r="T567" s="797">
        <f>IFERROR(AVERAGE(K567:L567),"")</f>
        <v/>
      </c>
      <c r="V567" s="257" t="n"/>
      <c r="W567" s="797">
        <f>AVERAGE(Q567:T567)</f>
        <v/>
      </c>
      <c r="X567" s="257" t="n"/>
    </row>
    <row r="568" ht="17.45" customHeight="1">
      <c r="A568" s="257">
        <f>IF(ISNUMBER(C568),MONTH(C568),"")</f>
        <v/>
      </c>
      <c r="B568" s="257">
        <f>IF(ISNUMBER(C568),YEAR(C568),"")</f>
        <v/>
      </c>
      <c r="C568" s="791">
        <f>C567+1</f>
        <v/>
      </c>
      <c r="D568" s="792" t="n">
        <v>0.0282</v>
      </c>
      <c r="E568" s="793" t="n"/>
      <c r="F568" s="792" t="n">
        <v>0.0302</v>
      </c>
      <c r="G568" s="794" t="n"/>
      <c r="H568" s="793" t="n"/>
      <c r="I568" s="795" t="n">
        <v>0.0201</v>
      </c>
      <c r="J568" s="836" t="n"/>
      <c r="K568" s="792" t="n">
        <v>0.0198</v>
      </c>
      <c r="L568" s="793" t="n"/>
      <c r="M568" s="796">
        <f>IF(SUM(D568:E568)&gt;0,IFERROR(AVERAGE(D539:E568),""),"")</f>
        <v/>
      </c>
      <c r="N568" s="796">
        <f>IF(SUM(F568:H568)&gt;0,IFERROR(AVERAGE(F539:H568),""),"")</f>
        <v/>
      </c>
      <c r="O568" s="796">
        <f>IF(SUM(I568:J568)&gt;0,IFERROR(AVERAGE(I539:J568),""),"")</f>
        <v/>
      </c>
      <c r="P568" s="796">
        <f>IF(SUM(K568:L568)&gt;0,IFERROR(AVERAGE(K539:L568),""),"")</f>
        <v/>
      </c>
      <c r="Q568" s="797">
        <f>IFERROR(AVERAGE(D568:E568),"")</f>
        <v/>
      </c>
      <c r="R568" s="797">
        <f>IFERROR(AVERAGE(F568:H568),"")</f>
        <v/>
      </c>
      <c r="S568" s="797">
        <f>IFERROR(AVERAGE(I568:J568),"")</f>
        <v/>
      </c>
      <c r="T568" s="797">
        <f>IFERROR(AVERAGE(K568:L568),"")</f>
        <v/>
      </c>
      <c r="V568" s="257" t="n"/>
      <c r="W568" s="797">
        <f>AVERAGE(Q568:T568)</f>
        <v/>
      </c>
      <c r="X568" s="257" t="n"/>
    </row>
    <row r="569" ht="17.45" customHeight="1">
      <c r="A569" s="257">
        <f>IF(ISNUMBER(C569),MONTH(C569),"")</f>
        <v/>
      </c>
      <c r="B569" s="257">
        <f>IF(ISNUMBER(C569),YEAR(C569),"")</f>
        <v/>
      </c>
      <c r="C569" s="791">
        <f>C568+1</f>
        <v/>
      </c>
      <c r="D569" s="792" t="n"/>
      <c r="E569" s="793" t="n">
        <v>0.03</v>
      </c>
      <c r="F569" s="792" t="n"/>
      <c r="G569" s="794" t="n">
        <v>0.0153</v>
      </c>
      <c r="H569" s="793" t="n"/>
      <c r="I569" s="795" t="n"/>
      <c r="J569" s="836" t="n">
        <v>0.0175</v>
      </c>
      <c r="K569" s="792" t="n"/>
      <c r="L569" s="793" t="n">
        <v>0.0256</v>
      </c>
      <c r="M569" s="796">
        <f>IF(SUM(D569:E569)&gt;0,IFERROR(AVERAGE(D540:E569),""),"")</f>
        <v/>
      </c>
      <c r="N569" s="796">
        <f>IF(SUM(F569:H569)&gt;0,IFERROR(AVERAGE(F540:H569),""),"")</f>
        <v/>
      </c>
      <c r="O569" s="796">
        <f>IF(SUM(I569:J569)&gt;0,IFERROR(AVERAGE(I540:J569),""),"")</f>
        <v/>
      </c>
      <c r="P569" s="796">
        <f>IF(SUM(K569:L569)&gt;0,IFERROR(AVERAGE(K540:L569),""),"")</f>
        <v/>
      </c>
      <c r="Q569" s="797">
        <f>IFERROR(AVERAGE(D569:E569),"")</f>
        <v/>
      </c>
      <c r="R569" s="797">
        <f>IFERROR(AVERAGE(F569:H569),"")</f>
        <v/>
      </c>
      <c r="S569" s="797">
        <f>IFERROR(AVERAGE(I569:J569),"")</f>
        <v/>
      </c>
      <c r="T569" s="797">
        <f>IFERROR(AVERAGE(K569:L569),"")</f>
        <v/>
      </c>
      <c r="V569" s="257" t="n"/>
      <c r="W569" s="797">
        <f>AVERAGE(Q569:T569)</f>
        <v/>
      </c>
      <c r="X569" s="797">
        <f>AVERAGE(Q565:T569)</f>
        <v/>
      </c>
      <c r="Y569" s="266" t="n">
        <v>81</v>
      </c>
    </row>
    <row r="570" ht="17.45" customHeight="1">
      <c r="A570" s="257">
        <f>IF(ISNUMBER(C570),MONTH(C570),"")</f>
        <v/>
      </c>
      <c r="B570" s="257">
        <f>IF(ISNUMBER(C570),YEAR(C570),"")</f>
        <v/>
      </c>
      <c r="C570" s="808">
        <f>C569+1</f>
        <v/>
      </c>
      <c r="D570" s="809" t="n">
        <v>0.0192</v>
      </c>
      <c r="E570" s="810" t="n"/>
      <c r="F570" s="809" t="n"/>
      <c r="G570" s="811" t="n"/>
      <c r="H570" s="810" t="n">
        <v>0.0218</v>
      </c>
      <c r="I570" s="812" t="n">
        <v>0.008200000000000001</v>
      </c>
      <c r="J570" s="837" t="n"/>
      <c r="K570" s="809" t="n">
        <v>0.0112</v>
      </c>
      <c r="L570" s="810" t="n"/>
      <c r="M570" s="822">
        <f>IF(SUM(D570:E570)&gt;0,IFERROR(AVERAGE(D541:E570),""),"")</f>
        <v/>
      </c>
      <c r="N570" s="822">
        <f>IF(SUM(F570:H570)&gt;0,IFERROR(AVERAGE(F541:H570),""),"")</f>
        <v/>
      </c>
      <c r="O570" s="822">
        <f>IF(SUM(I570:J570)&gt;0,IFERROR(AVERAGE(I541:J570),""),"")</f>
        <v/>
      </c>
      <c r="P570" s="822">
        <f>IF(SUM(K570:L570)&gt;0,IFERROR(AVERAGE(K541:L570),""),"")</f>
        <v/>
      </c>
      <c r="Q570" s="813">
        <f>IFERROR(AVERAGE(D570:E570),"")</f>
        <v/>
      </c>
      <c r="R570" s="813">
        <f>IFERROR(AVERAGE(F570:H570),"")</f>
        <v/>
      </c>
      <c r="S570" s="813">
        <f>IFERROR(AVERAGE(I570:J570),"")</f>
        <v/>
      </c>
      <c r="T570" s="813">
        <f>IFERROR(AVERAGE(K570:L570),"")</f>
        <v/>
      </c>
      <c r="V570" s="813">
        <f>AVERAGE(Q570:T570)</f>
        <v/>
      </c>
      <c r="W570" s="445" t="n"/>
      <c r="X570" s="257" t="n"/>
      <c r="Y570" s="266" t="n">
        <v>81</v>
      </c>
    </row>
    <row r="571" ht="17.45" customHeight="1">
      <c r="A571" s="257">
        <f>IF(ISNUMBER(C571),MONTH(C571),"")</f>
        <v/>
      </c>
      <c r="B571" s="257">
        <f>IF(ISNUMBER(C571),YEAR(C571),"")</f>
        <v/>
      </c>
      <c r="C571" s="808">
        <f>C570+1</f>
        <v/>
      </c>
      <c r="D571" s="809" t="n"/>
      <c r="E571" s="810" t="n">
        <v>0.0139</v>
      </c>
      <c r="F571" s="809" t="n"/>
      <c r="G571" s="811" t="n">
        <v>0.0239</v>
      </c>
      <c r="H571" s="810" t="n"/>
      <c r="I571" s="812" t="n"/>
      <c r="J571" s="837" t="n">
        <v>0.00865</v>
      </c>
      <c r="K571" s="809" t="n"/>
      <c r="L571" s="810" t="n">
        <v>0.0134</v>
      </c>
      <c r="M571" s="822">
        <f>IF(SUM(D571:E571)&gt;0,IFERROR(AVERAGE(D542:E571),""),"")</f>
        <v/>
      </c>
      <c r="N571" s="822">
        <f>IF(SUM(F571:H571)&gt;0,IFERROR(AVERAGE(F542:H571),""),"")</f>
        <v/>
      </c>
      <c r="O571" s="822">
        <f>IF(SUM(I571:J571)&gt;0,IFERROR(AVERAGE(I542:J571),""),"")</f>
        <v/>
      </c>
      <c r="P571" s="822">
        <f>IF(SUM(K571:L571)&gt;0,IFERROR(AVERAGE(K542:L571),""),"")</f>
        <v/>
      </c>
      <c r="Q571" s="813">
        <f>IFERROR(AVERAGE(D571:E571),"")</f>
        <v/>
      </c>
      <c r="R571" s="813">
        <f>IFERROR(AVERAGE(F571:H571),"")</f>
        <v/>
      </c>
      <c r="S571" s="813">
        <f>IFERROR(AVERAGE(I571:J571),"")</f>
        <v/>
      </c>
      <c r="T571" s="813">
        <f>IFERROR(AVERAGE(K571:L571),"")</f>
        <v/>
      </c>
      <c r="V571" s="813">
        <f>AVERAGE(Q571:T571)</f>
        <v/>
      </c>
      <c r="W571" s="445" t="n"/>
      <c r="X571" s="797">
        <f>AVERAGE(Q570:T571)</f>
        <v/>
      </c>
      <c r="Y571" s="266" t="n">
        <v>81</v>
      </c>
    </row>
    <row r="572" ht="17.45" customHeight="1">
      <c r="A572" s="257">
        <f>IF(ISNUMBER(C572),MONTH(C572),"")</f>
        <v/>
      </c>
      <c r="B572" s="257">
        <f>IF(ISNUMBER(C572),YEAR(C572),"")</f>
        <v/>
      </c>
      <c r="C572" s="802">
        <f>C571+1</f>
        <v/>
      </c>
      <c r="D572" s="803" t="n">
        <v>0.0219</v>
      </c>
      <c r="E572" s="804" t="n"/>
      <c r="F572" s="803" t="n">
        <v>0.0273</v>
      </c>
      <c r="G572" s="805" t="n"/>
      <c r="H572" s="804" t="n">
        <v>0.0288</v>
      </c>
      <c r="I572" s="803" t="n">
        <v>0.0243</v>
      </c>
      <c r="J572" s="804" t="n"/>
      <c r="K572" s="806" t="n">
        <v>0.0165</v>
      </c>
      <c r="L572" s="804" t="n"/>
      <c r="M572" s="796">
        <f>IF(SUM(D572:E572)&gt;0,IFERROR(AVERAGE(D543:E572),""),"")</f>
        <v/>
      </c>
      <c r="N572" s="796">
        <f>IF(SUM(F572:H572)&gt;0,IFERROR(AVERAGE(F543:H572),""),"")</f>
        <v/>
      </c>
      <c r="O572" s="796">
        <f>IF(SUM(I572:J572)&gt;0,IFERROR(AVERAGE(I543:J572),""),"")</f>
        <v/>
      </c>
      <c r="P572" s="796">
        <f>IF(SUM(K572:L572)&gt;0,IFERROR(AVERAGE(K543:L572),""),"")</f>
        <v/>
      </c>
      <c r="Q572" s="797">
        <f>IFERROR(AVERAGE(D572:E572),"")</f>
        <v/>
      </c>
      <c r="R572" s="797">
        <f>IFERROR(AVERAGE(F572:H572),"")</f>
        <v/>
      </c>
      <c r="S572" s="797">
        <f>IFERROR(AVERAGE(I572:J572),"")</f>
        <v/>
      </c>
      <c r="T572" s="797">
        <f>IFERROR(AVERAGE(K572:L572),"")</f>
        <v/>
      </c>
      <c r="V572" s="257" t="n"/>
      <c r="W572" s="797">
        <f>AVERAGE(Q572:T572)</f>
        <v/>
      </c>
      <c r="X572" s="257" t="n"/>
    </row>
    <row r="573" ht="17.45" customHeight="1">
      <c r="A573" s="257">
        <f>IF(ISNUMBER(C573),MONTH(C573),"")</f>
        <v/>
      </c>
      <c r="B573" s="257">
        <f>IF(ISNUMBER(C573),YEAR(C573),"")</f>
        <v/>
      </c>
      <c r="C573" s="791">
        <f>C572+1</f>
        <v/>
      </c>
      <c r="D573" s="792" t="n"/>
      <c r="E573" s="793" t="n">
        <v>0.0301</v>
      </c>
      <c r="F573" s="792" t="n"/>
      <c r="G573" s="794" t="n">
        <v>0.0308</v>
      </c>
      <c r="H573" s="793" t="n"/>
      <c r="I573" s="795" t="n"/>
      <c r="J573" s="836" t="n">
        <v>0.0244</v>
      </c>
      <c r="K573" s="792" t="n"/>
      <c r="L573" s="793" t="n">
        <v>0.031</v>
      </c>
      <c r="M573" s="796">
        <f>IF(SUM(D573:E573)&gt;0,IFERROR(AVERAGE(D544:E573),""),"")</f>
        <v/>
      </c>
      <c r="N573" s="796">
        <f>IF(SUM(F573:H573)&gt;0,IFERROR(AVERAGE(F544:H573),""),"")</f>
        <v/>
      </c>
      <c r="O573" s="796">
        <f>IF(SUM(I573:J573)&gt;0,IFERROR(AVERAGE(I544:J573),""),"")</f>
        <v/>
      </c>
      <c r="P573" s="796">
        <f>IF(SUM(K573:L573)&gt;0,IFERROR(AVERAGE(K544:L573),""),"")</f>
        <v/>
      </c>
      <c r="Q573" s="797">
        <f>IFERROR(AVERAGE(D573:E573),"")</f>
        <v/>
      </c>
      <c r="R573" s="797">
        <f>IFERROR(AVERAGE(F573:H573),"")</f>
        <v/>
      </c>
      <c r="S573" s="797">
        <f>IFERROR(AVERAGE(I573:J573),"")</f>
        <v/>
      </c>
      <c r="T573" s="797">
        <f>IFERROR(AVERAGE(K573:L573),"")</f>
        <v/>
      </c>
      <c r="V573" s="257" t="n"/>
      <c r="W573" s="797">
        <f>AVERAGE(Q573:T573)</f>
        <v/>
      </c>
      <c r="X573" s="257" t="n"/>
    </row>
    <row r="574" ht="17.45" customHeight="1">
      <c r="A574" s="257">
        <f>IF(ISNUMBER(C574),MONTH(C574),"")</f>
        <v/>
      </c>
      <c r="B574" s="257">
        <f>IF(ISNUMBER(C574),YEAR(C574),"")</f>
        <v/>
      </c>
      <c r="C574" s="791">
        <f>C573+1</f>
        <v/>
      </c>
      <c r="D574" s="792" t="n">
        <v>0.0354</v>
      </c>
      <c r="E574" s="793" t="n"/>
      <c r="F574" s="792" t="n">
        <v>0.0338</v>
      </c>
      <c r="G574" s="794" t="n"/>
      <c r="H574" s="793" t="n"/>
      <c r="I574" s="795" t="n">
        <v>0.0261</v>
      </c>
      <c r="J574" s="836" t="n"/>
      <c r="K574" s="792" t="n">
        <v>0.034</v>
      </c>
      <c r="L574" s="793" t="n"/>
      <c r="M574" s="796">
        <f>IF(SUM(D574:E574)&gt;0,IFERROR(AVERAGE(D545:E574),""),"")</f>
        <v/>
      </c>
      <c r="N574" s="796">
        <f>IF(SUM(F574:H574)&gt;0,IFERROR(AVERAGE(F545:H574),""),"")</f>
        <v/>
      </c>
      <c r="O574" s="796">
        <f>IF(SUM(I574:J574)&gt;0,IFERROR(AVERAGE(I545:J574),""),"")</f>
        <v/>
      </c>
      <c r="P574" s="796">
        <f>IF(SUM(K574:L574)&gt;0,IFERROR(AVERAGE(K545:L574),""),"")</f>
        <v/>
      </c>
      <c r="Q574" s="797">
        <f>IFERROR(AVERAGE(D574:E574),"")</f>
        <v/>
      </c>
      <c r="R574" s="797">
        <f>IFERROR(AVERAGE(F574:H574),"")</f>
        <v/>
      </c>
      <c r="S574" s="797">
        <f>IFERROR(AVERAGE(I574:J574),"")</f>
        <v/>
      </c>
      <c r="T574" s="797">
        <f>IFERROR(AVERAGE(K574:L574),"")</f>
        <v/>
      </c>
      <c r="V574" s="257" t="n"/>
      <c r="W574" s="797">
        <f>AVERAGE(Q574:T574)</f>
        <v/>
      </c>
      <c r="X574" s="257" t="n"/>
    </row>
    <row r="575" ht="17.45" customHeight="1">
      <c r="A575" s="257">
        <f>IF(ISNUMBER(C575),MONTH(C575),"")</f>
        <v/>
      </c>
      <c r="B575" s="257">
        <f>IF(ISNUMBER(C575),YEAR(C575),"")</f>
        <v/>
      </c>
      <c r="C575" s="791">
        <f>C574+1</f>
        <v/>
      </c>
      <c r="D575" s="792" t="n"/>
      <c r="E575" s="793" t="n">
        <v>0.0312</v>
      </c>
      <c r="F575" s="792" t="n"/>
      <c r="G575" s="794" t="n">
        <v>0.0251</v>
      </c>
      <c r="H575" s="793" t="n"/>
      <c r="I575" s="795" t="n"/>
      <c r="J575" s="836" t="n">
        <v>0.0251</v>
      </c>
      <c r="K575" s="792" t="n"/>
      <c r="L575" s="793" t="n">
        <v>0.0318</v>
      </c>
      <c r="M575" s="796">
        <f>IF(SUM(D575:E575)&gt;0,IFERROR(AVERAGE(D546:E575),""),"")</f>
        <v/>
      </c>
      <c r="N575" s="796">
        <f>IF(SUM(F575:H575)&gt;0,IFERROR(AVERAGE(F546:H575),""),"")</f>
        <v/>
      </c>
      <c r="O575" s="796">
        <f>IF(SUM(I575:J575)&gt;0,IFERROR(AVERAGE(I546:J575),""),"")</f>
        <v/>
      </c>
      <c r="P575" s="796">
        <f>IF(SUM(K575:L575)&gt;0,IFERROR(AVERAGE(K546:L575),""),"")</f>
        <v/>
      </c>
      <c r="Q575" s="797">
        <f>IFERROR(AVERAGE(D575:E575),"")</f>
        <v/>
      </c>
      <c r="R575" s="797">
        <f>IFERROR(AVERAGE(F575:H575),"")</f>
        <v/>
      </c>
      <c r="S575" s="797">
        <f>IFERROR(AVERAGE(I575:J575),"")</f>
        <v/>
      </c>
      <c r="T575" s="797">
        <f>IFERROR(AVERAGE(K575:L575),"")</f>
        <v/>
      </c>
      <c r="V575" s="257" t="n"/>
      <c r="W575" s="797">
        <f>AVERAGE(Q575:T575)</f>
        <v/>
      </c>
      <c r="X575" s="257" t="n"/>
    </row>
    <row r="576" ht="17.45" customHeight="1">
      <c r="A576" s="257">
        <f>IF(ISNUMBER(C576),MONTH(C576),"")</f>
        <v/>
      </c>
      <c r="B576" s="257">
        <f>IF(ISNUMBER(C576),YEAR(C576),"")</f>
        <v/>
      </c>
      <c r="C576" s="791">
        <f>C575+1</f>
        <v/>
      </c>
      <c r="D576" s="792" t="n">
        <v>0.0245</v>
      </c>
      <c r="E576" s="793" t="n"/>
      <c r="F576" s="792" t="n"/>
      <c r="G576" s="794" t="n"/>
      <c r="H576" s="793" t="n">
        <v>0.0224</v>
      </c>
      <c r="I576" s="795" t="n">
        <v>0.0206</v>
      </c>
      <c r="J576" s="836" t="n"/>
      <c r="K576" s="792" t="n">
        <v>0.0277</v>
      </c>
      <c r="L576" s="793" t="n"/>
      <c r="M576" s="796">
        <f>IF(SUM(D576:E576)&gt;0,IFERROR(AVERAGE(D547:E576),""),"")</f>
        <v/>
      </c>
      <c r="N576" s="796">
        <f>IF(SUM(F576:H576)&gt;0,IFERROR(AVERAGE(F547:H576),""),"")</f>
        <v/>
      </c>
      <c r="O576" s="796">
        <f>IF(SUM(I576:J576)&gt;0,IFERROR(AVERAGE(I547:J576),""),"")</f>
        <v/>
      </c>
      <c r="P576" s="796">
        <f>IF(SUM(K576:L576)&gt;0,IFERROR(AVERAGE(K547:L576),""),"")</f>
        <v/>
      </c>
      <c r="Q576" s="797">
        <f>IFERROR(AVERAGE(D576:E576),"")</f>
        <v/>
      </c>
      <c r="R576" s="797">
        <f>IFERROR(AVERAGE(F576:H576),"")</f>
        <v/>
      </c>
      <c r="S576" s="797">
        <f>IFERROR(AVERAGE(I576:J576),"")</f>
        <v/>
      </c>
      <c r="T576" s="797">
        <f>IFERROR(AVERAGE(K576:L576),"")</f>
        <v/>
      </c>
      <c r="V576" s="257" t="n"/>
      <c r="W576" s="797">
        <f>AVERAGE(Q576:T576)</f>
        <v/>
      </c>
      <c r="X576" s="797">
        <f>AVERAGE(Q572:T576)</f>
        <v/>
      </c>
      <c r="Y576" s="266" t="n">
        <v>82</v>
      </c>
    </row>
    <row r="577" ht="17.45" customHeight="1">
      <c r="A577" s="257">
        <f>IF(ISNUMBER(C577),MONTH(C577),"")</f>
        <v/>
      </c>
      <c r="B577" s="257">
        <f>IF(ISNUMBER(C577),YEAR(C577),"")</f>
        <v/>
      </c>
      <c r="C577" s="808">
        <f>C576+1</f>
        <v/>
      </c>
      <c r="D577" s="809" t="n"/>
      <c r="E577" s="810" t="n">
        <v>0.0153</v>
      </c>
      <c r="F577" s="809" t="n"/>
      <c r="G577" s="811" t="n">
        <v>0.0309</v>
      </c>
      <c r="H577" s="810" t="n"/>
      <c r="I577" s="812" t="n"/>
      <c r="J577" s="837" t="n">
        <v>0.0137</v>
      </c>
      <c r="K577" s="809" t="n"/>
      <c r="L577" s="810" t="n">
        <v>0.0213</v>
      </c>
      <c r="M577" s="796">
        <f>IF(SUM(D577:E577)&gt;0,IFERROR(AVERAGE(D548:E577),""),"")</f>
        <v/>
      </c>
      <c r="N577" s="796">
        <f>IF(SUM(F577:H577)&gt;0,IFERROR(AVERAGE(F548:H577),""),"")</f>
        <v/>
      </c>
      <c r="O577" s="796">
        <f>IF(SUM(I577:J577)&gt;0,IFERROR(AVERAGE(I548:J577),""),"")</f>
        <v/>
      </c>
      <c r="P577" s="796">
        <f>IF(SUM(K577:L577)&gt;0,IFERROR(AVERAGE(K548:L577),""),"")</f>
        <v/>
      </c>
      <c r="Q577" s="813">
        <f>IFERROR(AVERAGE(D577:E577),"")</f>
        <v/>
      </c>
      <c r="R577" s="813">
        <f>IFERROR(AVERAGE(F577:H577),"")</f>
        <v/>
      </c>
      <c r="S577" s="813">
        <f>IFERROR(AVERAGE(I577:J577),"")</f>
        <v/>
      </c>
      <c r="T577" s="813">
        <f>IFERROR(AVERAGE(K577:L577),"")</f>
        <v/>
      </c>
      <c r="V577" s="813">
        <f>AVERAGE(Q577:T577)</f>
        <v/>
      </c>
      <c r="W577" s="445" t="n"/>
      <c r="X577" s="257" t="n"/>
      <c r="Y577" s="266" t="n">
        <v>82</v>
      </c>
    </row>
    <row r="578" ht="17.45" customHeight="1">
      <c r="A578" s="257">
        <f>IF(ISNUMBER(C578),MONTH(C578),"")</f>
        <v/>
      </c>
      <c r="B578" s="257">
        <f>IF(ISNUMBER(C578),YEAR(C578),"")</f>
        <v/>
      </c>
      <c r="C578" s="808">
        <f>C577+1</f>
        <v/>
      </c>
      <c r="D578" s="809" t="n">
        <v>0.0145</v>
      </c>
      <c r="E578" s="810" t="n"/>
      <c r="F578" s="809" t="n">
        <v>0.013</v>
      </c>
      <c r="G578" s="811" t="n"/>
      <c r="H578" s="810" t="n">
        <v>0.0141</v>
      </c>
      <c r="I578" s="809" t="n">
        <v>0.007</v>
      </c>
      <c r="J578" s="810" t="n"/>
      <c r="K578" s="812" t="n">
        <v>0.0152</v>
      </c>
      <c r="L578" s="810" t="n"/>
      <c r="M578" s="822">
        <f>IF(SUM(D578:E578)&gt;0,IFERROR(AVERAGE(D549:E578),""),"")</f>
        <v/>
      </c>
      <c r="N578" s="822">
        <f>IF(SUM(F578:H578)&gt;0,IFERROR(AVERAGE(F549:H578),""),"")</f>
        <v/>
      </c>
      <c r="O578" s="822">
        <f>IF(SUM(I578:J578)&gt;0,IFERROR(AVERAGE(I549:J578),""),"")</f>
        <v/>
      </c>
      <c r="P578" s="822">
        <f>IF(SUM(K578:L578)&gt;0,IFERROR(AVERAGE(K549:L578),""),"")</f>
        <v/>
      </c>
      <c r="Q578" s="813">
        <f>IFERROR(AVERAGE(D578:E578),"")</f>
        <v/>
      </c>
      <c r="R578" s="813">
        <f>IFERROR(AVERAGE(F578:H578),"")</f>
        <v/>
      </c>
      <c r="S578" s="813">
        <f>IFERROR(AVERAGE(I578:J578),"")</f>
        <v/>
      </c>
      <c r="T578" s="813">
        <f>IFERROR(AVERAGE(K578:L578),"")</f>
        <v/>
      </c>
      <c r="V578" s="813">
        <f>AVERAGE(Q578:T578)</f>
        <v/>
      </c>
      <c r="W578" s="445" t="n"/>
      <c r="X578" s="797">
        <f>AVERAGE(Q577:T578)</f>
        <v/>
      </c>
      <c r="Y578" s="266" t="n">
        <v>82</v>
      </c>
    </row>
    <row r="579" ht="17.45" customHeight="1">
      <c r="A579" s="257">
        <f>IF(ISNUMBER(C579),MONTH(C579),"")</f>
        <v/>
      </c>
      <c r="B579" s="257">
        <f>IF(ISNUMBER(C579),YEAR(C579),"")</f>
        <v/>
      </c>
      <c r="C579" s="791">
        <f>C578+1</f>
        <v/>
      </c>
      <c r="D579" s="792" t="n"/>
      <c r="E579" s="793" t="n">
        <v>0.0204</v>
      </c>
      <c r="F579" s="792" t="n"/>
      <c r="G579" s="794" t="n">
        <v>0.0161</v>
      </c>
      <c r="H579" s="793" t="n"/>
      <c r="I579" s="795" t="n"/>
      <c r="J579" s="836" t="n">
        <v>0.0198</v>
      </c>
      <c r="K579" s="792" t="n"/>
      <c r="L579" s="793" t="n">
        <v>0.0222</v>
      </c>
      <c r="M579" s="796">
        <f>IF(SUM(D579:E579)&gt;0,IFERROR(AVERAGE(D550:E579),""),"")</f>
        <v/>
      </c>
      <c r="N579" s="796">
        <f>IF(SUM(F579:H579)&gt;0,IFERROR(AVERAGE(F550:H579),""),"")</f>
        <v/>
      </c>
      <c r="O579" s="796">
        <f>IF(SUM(I579:J579)&gt;0,IFERROR(AVERAGE(I550:J579),""),"")</f>
        <v/>
      </c>
      <c r="P579" s="796">
        <f>IF(SUM(K579:L579)&gt;0,IFERROR(AVERAGE(K550:L579),""),"")</f>
        <v/>
      </c>
      <c r="Q579" s="797">
        <f>IFERROR(AVERAGE(D579:E579),"")</f>
        <v/>
      </c>
      <c r="R579" s="797">
        <f>IFERROR(AVERAGE(F579:H579),"")</f>
        <v/>
      </c>
      <c r="S579" s="797">
        <f>IFERROR(AVERAGE(I579:J579),"")</f>
        <v/>
      </c>
      <c r="T579" s="797">
        <f>IFERROR(AVERAGE(K579:L579),"")</f>
        <v/>
      </c>
      <c r="V579" s="257" t="n"/>
      <c r="W579" s="797">
        <f>AVERAGE(Q579:T579)</f>
        <v/>
      </c>
      <c r="X579" s="257" t="n"/>
      <c r="Z579" s="329" t="inlineStr">
        <is>
          <t>JULY</t>
        </is>
      </c>
      <c r="AA579" s="299" t="n">
        <v>2019</v>
      </c>
      <c r="AB579" s="300" t="n"/>
      <c r="AC579" s="300" t="n"/>
      <c r="AD579" s="300" t="n"/>
    </row>
    <row r="580" ht="17.45" customHeight="1">
      <c r="A580" s="257">
        <f>IF(ISNUMBER(C580),MONTH(C580),"")</f>
        <v/>
      </c>
      <c r="B580" s="257">
        <f>IF(ISNUMBER(C580),YEAR(C580),"")</f>
        <v/>
      </c>
      <c r="C580" s="791">
        <f>C579+1</f>
        <v/>
      </c>
      <c r="D580" s="792" t="n">
        <v>0.0275</v>
      </c>
      <c r="E580" s="793" t="n"/>
      <c r="F580" s="792" t="n">
        <v>0.0212</v>
      </c>
      <c r="G580" s="794" t="n"/>
      <c r="H580" s="793" t="n"/>
      <c r="I580" s="795" t="n">
        <v>0.0184</v>
      </c>
      <c r="J580" s="836" t="n"/>
      <c r="K580" s="792" t="n">
        <v>0.0263</v>
      </c>
      <c r="L580" s="793" t="n"/>
      <c r="M580" s="796">
        <f>IF(SUM(D580:E580)&gt;0,IFERROR(AVERAGE(D551:E580),""),"")</f>
        <v/>
      </c>
      <c r="N580" s="796">
        <f>IF(SUM(F580:H580)&gt;0,IFERROR(AVERAGE(F551:H580),""),"")</f>
        <v/>
      </c>
      <c r="O580" s="796">
        <f>IF(SUM(I580:J580)&gt;0,IFERROR(AVERAGE(I551:J580),""),"")</f>
        <v/>
      </c>
      <c r="P580" s="796">
        <f>IF(SUM(K580:L580)&gt;0,IFERROR(AVERAGE(K551:L580),""),"")</f>
        <v/>
      </c>
      <c r="Q580" s="797">
        <f>IFERROR(AVERAGE(D580:E580),"")</f>
        <v/>
      </c>
      <c r="R580" s="797">
        <f>IFERROR(AVERAGE(F580:H580),"")</f>
        <v/>
      </c>
      <c r="S580" s="797">
        <f>IFERROR(AVERAGE(I580:J580),"")</f>
        <v/>
      </c>
      <c r="T580" s="797">
        <f>IFERROR(AVERAGE(K580:L580),"")</f>
        <v/>
      </c>
      <c r="V580" s="257" t="n"/>
      <c r="W580" s="797">
        <f>AVERAGE(Q580:T580)</f>
        <v/>
      </c>
      <c r="X580" s="257" t="n"/>
      <c r="Z580" s="301" t="inlineStr">
        <is>
          <t>Parameter</t>
        </is>
      </c>
      <c r="AA580" s="301" t="inlineStr">
        <is>
          <t>Station 1</t>
        </is>
      </c>
      <c r="AB580" s="301" t="inlineStr">
        <is>
          <t>Station 2</t>
        </is>
      </c>
      <c r="AC580" s="301" t="inlineStr">
        <is>
          <t>Station 4</t>
        </is>
      </c>
      <c r="AD580" s="301" t="inlineStr">
        <is>
          <t>Station 5</t>
        </is>
      </c>
    </row>
    <row r="581" ht="17.45" customHeight="1">
      <c r="A581" s="257">
        <f>IF(ISNUMBER(C581),MONTH(C581),"")</f>
        <v/>
      </c>
      <c r="B581" s="257">
        <f>IF(ISNUMBER(C581),YEAR(C581),"")</f>
        <v/>
      </c>
      <c r="C581" s="791">
        <f>C580+1</f>
        <v/>
      </c>
      <c r="D581" s="792" t="n"/>
      <c r="E581" s="793" t="n">
        <v>0.0264</v>
      </c>
      <c r="F581" s="792" t="n"/>
      <c r="G581" s="794" t="n">
        <v>0.0275</v>
      </c>
      <c r="H581" s="793" t="n"/>
      <c r="I581" s="795" t="n"/>
      <c r="J581" s="836" t="n">
        <v>0.0255</v>
      </c>
      <c r="K581" s="792" t="n"/>
      <c r="L581" s="793" t="n">
        <v>0.0272</v>
      </c>
      <c r="M581" s="796">
        <f>IF(SUM(D581:E581)&gt;0,IFERROR(AVERAGE(D552:E581),""),"")</f>
        <v/>
      </c>
      <c r="N581" s="796">
        <f>IF(SUM(F581:H581)&gt;0,IFERROR(AVERAGE(F552:H581),""),"")</f>
        <v/>
      </c>
      <c r="O581" s="796">
        <f>IF(SUM(I581:J581)&gt;0,IFERROR(AVERAGE(I552:J581),""),"")</f>
        <v/>
      </c>
      <c r="P581" s="796">
        <f>IF(SUM(K581:L581)&gt;0,IFERROR(AVERAGE(K552:L581),""),"")</f>
        <v/>
      </c>
      <c r="Q581" s="797">
        <f>IFERROR(AVERAGE(D581:E581),"")</f>
        <v/>
      </c>
      <c r="R581" s="797">
        <f>IFERROR(AVERAGE(F581:H581),"")</f>
        <v/>
      </c>
      <c r="S581" s="797">
        <f>IFERROR(AVERAGE(I581:J581),"")</f>
        <v/>
      </c>
      <c r="T581" s="797">
        <f>IFERROR(AVERAGE(K581:L581),"")</f>
        <v/>
      </c>
      <c r="V581" s="257" t="n"/>
      <c r="W581" s="797">
        <f>AVERAGE(Q581:T581)</f>
        <v/>
      </c>
      <c r="X581" s="257" t="n"/>
      <c r="Z581" s="302" t="inlineStr">
        <is>
          <t>Average</t>
        </is>
      </c>
      <c r="AA581" s="839">
        <f>AVERAGE(D551:E581)</f>
        <v/>
      </c>
      <c r="AB581" s="839">
        <f>AVERAGE(F551:H581)</f>
        <v/>
      </c>
      <c r="AC581" s="839">
        <f>AVERAGE(I551:J581)</f>
        <v/>
      </c>
      <c r="AD581" s="839">
        <f>AVERAGE(K551:L581)</f>
        <v/>
      </c>
    </row>
    <row r="582" ht="17.45" customHeight="1">
      <c r="A582" s="257">
        <f>IF(ISNUMBER(C582),MONTH(C582),"")</f>
        <v/>
      </c>
      <c r="B582" s="257">
        <f>IF(ISNUMBER(C582),YEAR(C582),"")</f>
        <v/>
      </c>
      <c r="C582" s="791">
        <f>C581+1</f>
        <v/>
      </c>
      <c r="D582" s="792" t="n">
        <v>0.0295</v>
      </c>
      <c r="E582" s="793" t="n"/>
      <c r="F582" s="792" t="n"/>
      <c r="G582" s="794" t="n"/>
      <c r="H582" s="793" t="n">
        <v>0.0292</v>
      </c>
      <c r="I582" s="795" t="n">
        <v>0.0194</v>
      </c>
      <c r="J582" s="836" t="n"/>
      <c r="K582" s="792" t="n">
        <v>0.0181</v>
      </c>
      <c r="L582" s="793" t="n"/>
      <c r="M582" s="796">
        <f>IF(SUM(D582:E582)&gt;0,IFERROR(AVERAGE(D553:E582),""),"")</f>
        <v/>
      </c>
      <c r="N582" s="796">
        <f>IF(SUM(F582:H582)&gt;0,IFERROR(AVERAGE(F553:H582),""),"")</f>
        <v/>
      </c>
      <c r="O582" s="796">
        <f>IF(SUM(I582:J582)&gt;0,IFERROR(AVERAGE(I553:J582),""),"")</f>
        <v/>
      </c>
      <c r="P582" s="796">
        <f>IF(SUM(K582:L582)&gt;0,IFERROR(AVERAGE(K553:L582),""),"")</f>
        <v/>
      </c>
      <c r="Q582" s="797">
        <f>IFERROR(AVERAGE(D582:E582),"")</f>
        <v/>
      </c>
      <c r="R582" s="797">
        <f>IFERROR(AVERAGE(F582:H582),"")</f>
        <v/>
      </c>
      <c r="S582" s="797">
        <f>IFERROR(AVERAGE(I582:J582),"")</f>
        <v/>
      </c>
      <c r="T582" s="797">
        <f>IFERROR(AVERAGE(K582:L582),"")</f>
        <v/>
      </c>
      <c r="V582" s="257" t="n"/>
      <c r="W582" s="797">
        <f>AVERAGE(Q582:T582)</f>
        <v/>
      </c>
      <c r="X582" s="257" t="n"/>
      <c r="Z582" s="302" t="inlineStr">
        <is>
          <t>Maximum</t>
        </is>
      </c>
      <c r="AA582" s="839">
        <f>MAX(D551:E581)</f>
        <v/>
      </c>
      <c r="AB582" s="839">
        <f>MAX(F551:H581)</f>
        <v/>
      </c>
      <c r="AC582" s="839">
        <f>MAX(I551:J581)</f>
        <v/>
      </c>
      <c r="AD582" s="839">
        <f>MAX(K551:L581)</f>
        <v/>
      </c>
    </row>
    <row r="583" ht="17.45" customHeight="1" thickBot="1">
      <c r="A583" s="257">
        <f>IF(ISNUMBER(C583),MONTH(C583),"")</f>
        <v/>
      </c>
      <c r="B583" s="257">
        <f>IF(ISNUMBER(C583),YEAR(C583),"")</f>
        <v/>
      </c>
      <c r="C583" s="791">
        <f>C582+1</f>
        <v/>
      </c>
      <c r="D583" s="792" t="n"/>
      <c r="E583" s="793" t="n">
        <v>0.0257</v>
      </c>
      <c r="F583" s="792" t="n"/>
      <c r="G583" s="794" t="n">
        <v>0.0276</v>
      </c>
      <c r="H583" s="793" t="n"/>
      <c r="I583" s="795" t="n"/>
      <c r="J583" s="836" t="n">
        <v>0.0446</v>
      </c>
      <c r="K583" s="792" t="n"/>
      <c r="L583" s="793" t="n">
        <v>0.028</v>
      </c>
      <c r="M583" s="796">
        <f>IF(SUM(D583:E583)&gt;0,IFERROR(AVERAGE(D554:E583),""),"")</f>
        <v/>
      </c>
      <c r="N583" s="796">
        <f>IF(SUM(F583:H583)&gt;0,IFERROR(AVERAGE(F554:H583),""),"")</f>
        <v/>
      </c>
      <c r="O583" s="796">
        <f>IF(SUM(I583:J583)&gt;0,IFERROR(AVERAGE(I554:J583),""),"")</f>
        <v/>
      </c>
      <c r="P583" s="796">
        <f>IF(SUM(K583:L583)&gt;0,IFERROR(AVERAGE(K554:L583),""),"")</f>
        <v/>
      </c>
      <c r="Q583" s="797">
        <f>IFERROR(AVERAGE(D583:E583),"")</f>
        <v/>
      </c>
      <c r="R583" s="797">
        <f>IFERROR(AVERAGE(F583:H583),"")</f>
        <v/>
      </c>
      <c r="S583" s="797">
        <f>IFERROR(AVERAGE(I583:J583),"")</f>
        <v/>
      </c>
      <c r="T583" s="797">
        <f>IFERROR(AVERAGE(K583:L583),"")</f>
        <v/>
      </c>
      <c r="V583" s="257" t="n"/>
      <c r="W583" s="797">
        <f>AVERAGE(Q583:T583)</f>
        <v/>
      </c>
      <c r="X583" s="797">
        <f>AVERAGE(Q579:T583)</f>
        <v/>
      </c>
      <c r="Y583" s="266" t="n">
        <v>83</v>
      </c>
      <c r="Z583" s="304" t="inlineStr">
        <is>
          <t># DAYS &gt; 0.1</t>
        </is>
      </c>
      <c r="AA583" s="305">
        <f>COUNTIF(D551:E581,"&gt;=0.1")</f>
        <v/>
      </c>
      <c r="AB583" s="305">
        <f>COUNTIF(F551:H581,"&gt;=0.1")</f>
        <v/>
      </c>
      <c r="AC583" s="305">
        <f>COUNTIF(I551:J581,"&gt;=0.1")</f>
        <v/>
      </c>
      <c r="AD583" s="305">
        <f>COUNTIF(K551:L581,"&gt;=0.1")</f>
        <v/>
      </c>
    </row>
    <row r="584" ht="17.45" customHeight="1" thickBot="1">
      <c r="A584" s="257">
        <f>IF(ISNUMBER(C584),MONTH(C584),"")</f>
        <v/>
      </c>
      <c r="B584" s="257">
        <f>IF(ISNUMBER(C584),YEAR(C584),"")</f>
        <v/>
      </c>
      <c r="C584" s="808">
        <f>C583+1</f>
        <v/>
      </c>
      <c r="D584" s="809" t="n">
        <v>0.0165</v>
      </c>
      <c r="E584" s="810" t="n"/>
      <c r="F584" s="809" t="n">
        <v>0.0276</v>
      </c>
      <c r="G584" s="811" t="n"/>
      <c r="H584" s="810" t="n">
        <v>0.0304</v>
      </c>
      <c r="I584" s="809" t="n">
        <v>0.017</v>
      </c>
      <c r="J584" s="810" t="n"/>
      <c r="K584" s="812" t="n">
        <v>0.0208</v>
      </c>
      <c r="L584" s="810" t="n"/>
      <c r="M584" s="822">
        <f>IF(SUM(D584:E584)&gt;0,IFERROR(AVERAGE(D555:E584),""),"")</f>
        <v/>
      </c>
      <c r="N584" s="822">
        <f>IF(SUM(F584:H584)&gt;0,IFERROR(AVERAGE(F555:H584),""),"")</f>
        <v/>
      </c>
      <c r="O584" s="822">
        <f>IF(SUM(I584:J584)&gt;0,IFERROR(AVERAGE(I555:J584),""),"")</f>
        <v/>
      </c>
      <c r="P584" s="822">
        <f>IF(SUM(K584:L584)&gt;0,IFERROR(AVERAGE(K555:L584),""),"")</f>
        <v/>
      </c>
      <c r="Q584" s="813">
        <f>IFERROR(AVERAGE(D584:E584),"")</f>
        <v/>
      </c>
      <c r="R584" s="813">
        <f>IFERROR(AVERAGE(F584:H584),"")</f>
        <v/>
      </c>
      <c r="S584" s="813">
        <f>IFERROR(AVERAGE(I584:J584),"")</f>
        <v/>
      </c>
      <c r="T584" s="813">
        <f>IFERROR(AVERAGE(K584:L584),"")</f>
        <v/>
      </c>
      <c r="V584" s="813">
        <f>AVERAGE(Q584:T584)</f>
        <v/>
      </c>
      <c r="W584" s="445" t="n"/>
      <c r="X584" s="257" t="n"/>
      <c r="Y584" s="266" t="n">
        <v>83</v>
      </c>
      <c r="AD584" s="786">
        <f>AVERAGE(AA581:AD581)</f>
        <v/>
      </c>
    </row>
    <row r="585" ht="17.45" customHeight="1">
      <c r="A585" s="257">
        <f>IF(ISNUMBER(C585),MONTH(C585),"")</f>
        <v/>
      </c>
      <c r="B585" s="257">
        <f>IF(ISNUMBER(C585),YEAR(C585),"")</f>
        <v/>
      </c>
      <c r="C585" s="808">
        <f>C584+1</f>
        <v/>
      </c>
      <c r="D585" s="809" t="n"/>
      <c r="E585" s="810" t="n">
        <v>0.014</v>
      </c>
      <c r="F585" s="809" t="n"/>
      <c r="G585" s="811" t="n">
        <v>0.0225</v>
      </c>
      <c r="H585" s="810" t="n"/>
      <c r="I585" s="812" t="n"/>
      <c r="J585" s="837" t="n">
        <v>0.0122</v>
      </c>
      <c r="K585" s="809" t="n"/>
      <c r="L585" s="810" t="n">
        <v>0.0213</v>
      </c>
      <c r="M585" s="822">
        <f>IF(SUM(D585:E585)&gt;0,IFERROR(AVERAGE(D556:E585),""),"")</f>
        <v/>
      </c>
      <c r="N585" s="822">
        <f>IF(SUM(F585:H585)&gt;0,IFERROR(AVERAGE(F556:H585),""),"")</f>
        <v/>
      </c>
      <c r="O585" s="822">
        <f>IF(SUM(I585:J585)&gt;0,IFERROR(AVERAGE(I556:J585),""),"")</f>
        <v/>
      </c>
      <c r="P585" s="822">
        <f>IF(SUM(K585:L585)&gt;0,IFERROR(AVERAGE(K556:L585),""),"")</f>
        <v/>
      </c>
      <c r="Q585" s="813">
        <f>IFERROR(AVERAGE(D585:E585),"")</f>
        <v/>
      </c>
      <c r="R585" s="813">
        <f>IFERROR(AVERAGE(F585:H585),"")</f>
        <v/>
      </c>
      <c r="S585" s="813">
        <f>IFERROR(AVERAGE(I585:J585),"")</f>
        <v/>
      </c>
      <c r="T585" s="813">
        <f>IFERROR(AVERAGE(K585:L585),"")</f>
        <v/>
      </c>
      <c r="V585" s="813">
        <f>AVERAGE(Q585:T585)</f>
        <v/>
      </c>
      <c r="W585" s="445" t="n"/>
      <c r="X585" s="797">
        <f>AVERAGE(Q584:T585)</f>
        <v/>
      </c>
      <c r="Y585" s="266" t="n">
        <v>83</v>
      </c>
    </row>
    <row r="586" ht="17.45" customHeight="1">
      <c r="A586" s="257">
        <f>IF(ISNUMBER(C586),MONTH(C586),"")</f>
        <v/>
      </c>
      <c r="B586" s="257">
        <f>IF(ISNUMBER(C586),YEAR(C586),"")</f>
        <v/>
      </c>
      <c r="C586" s="791">
        <f>C585+1</f>
        <v/>
      </c>
      <c r="D586" s="792" t="n">
        <v>0.0219</v>
      </c>
      <c r="E586" s="793" t="n"/>
      <c r="F586" s="792" t="n">
        <v>0.0331</v>
      </c>
      <c r="G586" s="794" t="n"/>
      <c r="H586" s="793" t="n"/>
      <c r="I586" s="795" t="n">
        <v>0.03</v>
      </c>
      <c r="J586" s="836" t="n"/>
      <c r="K586" s="792" t="n">
        <v>0.0212</v>
      </c>
      <c r="L586" s="793" t="n"/>
      <c r="M586" s="796">
        <f>IF(SUM(D586:E586)&gt;0,IFERROR(AVERAGE(D557:E586),""),"")</f>
        <v/>
      </c>
      <c r="N586" s="796">
        <f>IF(SUM(F586:H586)&gt;0,IFERROR(AVERAGE(F557:H586),""),"")</f>
        <v/>
      </c>
      <c r="O586" s="796">
        <f>IF(SUM(I586:J586)&gt;0,IFERROR(AVERAGE(I557:J586),""),"")</f>
        <v/>
      </c>
      <c r="P586" s="796">
        <f>IF(SUM(K586:L586)&gt;0,IFERROR(AVERAGE(K557:L586),""),"")</f>
        <v/>
      </c>
      <c r="Q586" s="797">
        <f>IFERROR(AVERAGE(D586:E586),"")</f>
        <v/>
      </c>
      <c r="R586" s="797">
        <f>IFERROR(AVERAGE(F586:H586),"")</f>
        <v/>
      </c>
      <c r="S586" s="797">
        <f>IFERROR(AVERAGE(I586:J586),"")</f>
        <v/>
      </c>
      <c r="T586" s="797">
        <f>IFERROR(AVERAGE(K586:L586),"")</f>
        <v/>
      </c>
      <c r="V586" s="257" t="n"/>
      <c r="W586" s="797">
        <f>AVERAGE(Q586:T586)</f>
        <v/>
      </c>
      <c r="X586" s="257" t="n"/>
    </row>
    <row r="587" ht="17.45" customHeight="1">
      <c r="A587" s="257">
        <f>IF(ISNUMBER(C587),MONTH(C587),"")</f>
        <v/>
      </c>
      <c r="B587" s="257">
        <f>IF(ISNUMBER(C587),YEAR(C587),"")</f>
        <v/>
      </c>
      <c r="C587" s="791">
        <f>C586+1</f>
        <v/>
      </c>
      <c r="D587" s="792" t="n"/>
      <c r="E587" s="793" t="n">
        <v>0.0328</v>
      </c>
      <c r="F587" s="792" t="n"/>
      <c r="G587" s="794" t="n">
        <v>0.0317</v>
      </c>
      <c r="H587" s="793" t="n"/>
      <c r="I587" s="795" t="n"/>
      <c r="J587" s="836" t="n">
        <v>0.0381</v>
      </c>
      <c r="K587" s="792" t="n"/>
      <c r="L587" s="793" t="n">
        <v>0.0308</v>
      </c>
      <c r="M587" s="796">
        <f>IF(SUM(D587:E587)&gt;0,IFERROR(AVERAGE(D558:E587),""),"")</f>
        <v/>
      </c>
      <c r="N587" s="796">
        <f>IF(SUM(F587:H587)&gt;0,IFERROR(AVERAGE(F558:H587),""),"")</f>
        <v/>
      </c>
      <c r="O587" s="796">
        <f>IF(SUM(I587:J587)&gt;0,IFERROR(AVERAGE(I558:J587),""),"")</f>
        <v/>
      </c>
      <c r="P587" s="796">
        <f>IF(SUM(K587:L587)&gt;0,IFERROR(AVERAGE(K558:L587),""),"")</f>
        <v/>
      </c>
      <c r="Q587" s="797">
        <f>IFERROR(AVERAGE(D587:E587),"")</f>
        <v/>
      </c>
      <c r="R587" s="797">
        <f>IFERROR(AVERAGE(F587:H587),"")</f>
        <v/>
      </c>
      <c r="S587" s="797">
        <f>IFERROR(AVERAGE(I587:J587),"")</f>
        <v/>
      </c>
      <c r="T587" s="797">
        <f>IFERROR(AVERAGE(K587:L587),"")</f>
        <v/>
      </c>
      <c r="V587" s="257" t="n"/>
      <c r="W587" s="797">
        <f>AVERAGE(Q587:T587)</f>
        <v/>
      </c>
      <c r="X587" s="257" t="n"/>
    </row>
    <row r="588" ht="17.45" customHeight="1">
      <c r="A588" s="257">
        <f>IF(ISNUMBER(C588),MONTH(C588),"")</f>
        <v/>
      </c>
      <c r="B588" s="257">
        <f>IF(ISNUMBER(C588),YEAR(C588),"")</f>
        <v/>
      </c>
      <c r="C588" s="791">
        <f>C587+1</f>
        <v/>
      </c>
      <c r="D588" s="792" t="n">
        <v>0.0256</v>
      </c>
      <c r="E588" s="793" t="n"/>
      <c r="F588" s="792" t="n"/>
      <c r="G588" s="794" t="n"/>
      <c r="H588" s="793" t="n">
        <v>0.027</v>
      </c>
      <c r="I588" s="795" t="n">
        <v>0.0212</v>
      </c>
      <c r="J588" s="836" t="n"/>
      <c r="K588" s="792" t="n">
        <v>0.0205</v>
      </c>
      <c r="L588" s="793" t="n"/>
      <c r="M588" s="796">
        <f>IF(SUM(D588:E588)&gt;0,IFERROR(AVERAGE(D559:E588),""),"")</f>
        <v/>
      </c>
      <c r="N588" s="796">
        <f>IF(SUM(F588:H588)&gt;0,IFERROR(AVERAGE(F559:H588),""),"")</f>
        <v/>
      </c>
      <c r="O588" s="796">
        <f>IF(SUM(I588:J588)&gt;0,IFERROR(AVERAGE(I559:J588),""),"")</f>
        <v/>
      </c>
      <c r="P588" s="796">
        <f>IF(SUM(K588:L588)&gt;0,IFERROR(AVERAGE(K559:L588),""),"")</f>
        <v/>
      </c>
      <c r="Q588" s="797">
        <f>IFERROR(AVERAGE(D588:E588),"")</f>
        <v/>
      </c>
      <c r="R588" s="797">
        <f>IFERROR(AVERAGE(F588:H588),"")</f>
        <v/>
      </c>
      <c r="S588" s="797">
        <f>IFERROR(AVERAGE(I588:J588),"")</f>
        <v/>
      </c>
      <c r="T588" s="797">
        <f>IFERROR(AVERAGE(K588:L588),"")</f>
        <v/>
      </c>
      <c r="V588" s="257" t="n"/>
      <c r="W588" s="797">
        <f>AVERAGE(Q588:T588)</f>
        <v/>
      </c>
      <c r="X588" s="257" t="n"/>
    </row>
    <row r="589" ht="17.45" customHeight="1">
      <c r="A589" s="257">
        <f>IF(ISNUMBER(C589),MONTH(C589),"")</f>
        <v/>
      </c>
      <c r="B589" s="257">
        <f>IF(ISNUMBER(C589),YEAR(C589),"")</f>
        <v/>
      </c>
      <c r="C589" s="791">
        <f>C588+1</f>
        <v/>
      </c>
      <c r="D589" s="792" t="n"/>
      <c r="E589" s="793" t="n">
        <v>0.0256</v>
      </c>
      <c r="F589" s="792" t="n"/>
      <c r="G589" s="794" t="n">
        <v>0.0265</v>
      </c>
      <c r="H589" s="793" t="n"/>
      <c r="I589" s="795" t="n"/>
      <c r="J589" s="836" t="n">
        <v>0.0258</v>
      </c>
      <c r="K589" s="792" t="n"/>
      <c r="L589" s="793" t="n">
        <v>0.0248</v>
      </c>
      <c r="M589" s="796">
        <f>IF(SUM(D589:E589)&gt;0,IFERROR(AVERAGE(D560:E589),""),"")</f>
        <v/>
      </c>
      <c r="N589" s="796">
        <f>IF(SUM(F589:H589)&gt;0,IFERROR(AVERAGE(F560:H589),""),"")</f>
        <v/>
      </c>
      <c r="O589" s="796">
        <f>IF(SUM(I589:J589)&gt;0,IFERROR(AVERAGE(I560:J589),""),"")</f>
        <v/>
      </c>
      <c r="P589" s="796">
        <f>IF(SUM(K589:L589)&gt;0,IFERROR(AVERAGE(K560:L589),""),"")</f>
        <v/>
      </c>
      <c r="Q589" s="797">
        <f>IFERROR(AVERAGE(D589:E589),"")</f>
        <v/>
      </c>
      <c r="R589" s="797">
        <f>IFERROR(AVERAGE(F589:H589),"")</f>
        <v/>
      </c>
      <c r="S589" s="797">
        <f>IFERROR(AVERAGE(I589:J589),"")</f>
        <v/>
      </c>
      <c r="T589" s="797">
        <f>IFERROR(AVERAGE(K589:L589),"")</f>
        <v/>
      </c>
      <c r="V589" s="257" t="n"/>
      <c r="W589" s="797">
        <f>AVERAGE(Q589:T589)</f>
        <v/>
      </c>
      <c r="X589" s="257" t="n"/>
    </row>
    <row r="590" ht="17.45" customHeight="1">
      <c r="A590" s="257">
        <f>IF(ISNUMBER(C590),MONTH(C590),"")</f>
        <v/>
      </c>
      <c r="B590" s="257">
        <f>IF(ISNUMBER(C590),YEAR(C590),"")</f>
        <v/>
      </c>
      <c r="C590" s="802">
        <f>C589+1</f>
        <v/>
      </c>
      <c r="D590" s="803" t="n">
        <v>0.0269</v>
      </c>
      <c r="E590" s="804" t="n"/>
      <c r="F590" s="803" t="n">
        <v>0.0253</v>
      </c>
      <c r="G590" s="805" t="n"/>
      <c r="H590" s="804" t="n">
        <v>0.0264</v>
      </c>
      <c r="I590" s="803" t="n">
        <v>0.0204</v>
      </c>
      <c r="J590" s="804" t="n"/>
      <c r="K590" s="806" t="n">
        <v>0.0163</v>
      </c>
      <c r="L590" s="804" t="n"/>
      <c r="M590" s="796">
        <f>IF(SUM(D590:E590)&gt;0,IFERROR(AVERAGE(D561:E590),""),"")</f>
        <v/>
      </c>
      <c r="N590" s="796">
        <f>IF(SUM(F590:H590)&gt;0,IFERROR(AVERAGE(F561:H590),""),"")</f>
        <v/>
      </c>
      <c r="O590" s="796">
        <f>IF(SUM(I590:J590)&gt;0,IFERROR(AVERAGE(I561:J590),""),"")</f>
        <v/>
      </c>
      <c r="P590" s="796">
        <f>IF(SUM(K590:L590)&gt;0,IFERROR(AVERAGE(K561:L590),""),"")</f>
        <v/>
      </c>
      <c r="Q590" s="797">
        <f>IFERROR(AVERAGE(D590:E590),"")</f>
        <v/>
      </c>
      <c r="R590" s="797">
        <f>IFERROR(AVERAGE(F590:H590),"")</f>
        <v/>
      </c>
      <c r="S590" s="797">
        <f>IFERROR(AVERAGE(I590:J590),"")</f>
        <v/>
      </c>
      <c r="T590" s="797">
        <f>IFERROR(AVERAGE(K590:L590),"")</f>
        <v/>
      </c>
      <c r="V590" s="257" t="n"/>
      <c r="W590" s="797">
        <f>AVERAGE(Q590:T590)</f>
        <v/>
      </c>
      <c r="X590" s="797">
        <f>AVERAGE(Q586:T590)</f>
        <v/>
      </c>
      <c r="Y590" s="266" t="n">
        <v>84</v>
      </c>
    </row>
    <row r="591" ht="17.45" customHeight="1">
      <c r="A591" s="257">
        <f>IF(ISNUMBER(C591),MONTH(C591),"")</f>
        <v/>
      </c>
      <c r="B591" s="257">
        <f>IF(ISNUMBER(C591),YEAR(C591),"")</f>
        <v/>
      </c>
      <c r="C591" s="808">
        <f>C590+1</f>
        <v/>
      </c>
      <c r="D591" s="809" t="n"/>
      <c r="E591" s="810" t="n">
        <v>0.0141</v>
      </c>
      <c r="F591" s="809" t="n"/>
      <c r="G591" s="811" t="n">
        <v>0.0106</v>
      </c>
      <c r="H591" s="810" t="n"/>
      <c r="I591" s="812" t="n"/>
      <c r="J591" s="837" t="n">
        <v>0.0097</v>
      </c>
      <c r="K591" s="809" t="n"/>
      <c r="L591" s="810" t="n">
        <v>0.0219</v>
      </c>
      <c r="M591" s="822">
        <f>IF(SUM(D591:E591)&gt;0,IFERROR(AVERAGE(D562:E591),""),"")</f>
        <v/>
      </c>
      <c r="N591" s="822">
        <f>IF(SUM(F591:H591)&gt;0,IFERROR(AVERAGE(F562:H591),""),"")</f>
        <v/>
      </c>
      <c r="O591" s="822">
        <f>IF(SUM(I591:J591)&gt;0,IFERROR(AVERAGE(I562:J591),""),"")</f>
        <v/>
      </c>
      <c r="P591" s="822">
        <f>IF(SUM(K591:L591)&gt;0,IFERROR(AVERAGE(K562:L591),""),"")</f>
        <v/>
      </c>
      <c r="Q591" s="813">
        <f>IFERROR(AVERAGE(D591:E591),"")</f>
        <v/>
      </c>
      <c r="R591" s="813">
        <f>IFERROR(AVERAGE(F591:H591),"")</f>
        <v/>
      </c>
      <c r="S591" s="813">
        <f>IFERROR(AVERAGE(I591:J591),"")</f>
        <v/>
      </c>
      <c r="T591" s="813">
        <f>IFERROR(AVERAGE(K591:L591),"")</f>
        <v/>
      </c>
      <c r="V591" s="813">
        <f>AVERAGE(Q591:T591)</f>
        <v/>
      </c>
      <c r="W591" s="445" t="n"/>
      <c r="X591" s="257" t="n"/>
      <c r="Y591" s="266" t="n">
        <v>84</v>
      </c>
    </row>
    <row r="592" ht="17.45" customHeight="1">
      <c r="A592" s="257">
        <f>IF(ISNUMBER(C592),MONTH(C592),"")</f>
        <v/>
      </c>
      <c r="B592" s="257">
        <f>IF(ISNUMBER(C592),YEAR(C592),"")</f>
        <v/>
      </c>
      <c r="C592" s="808">
        <f>C591+1</f>
        <v/>
      </c>
      <c r="D592" s="809" t="n">
        <v>0.0125</v>
      </c>
      <c r="E592" s="810" t="n"/>
      <c r="F592" s="809" t="n">
        <v>0.0095</v>
      </c>
      <c r="G592" s="811" t="n"/>
      <c r="H592" s="810" t="n"/>
      <c r="I592" s="812" t="n">
        <v>0.0057</v>
      </c>
      <c r="J592" s="837" t="n"/>
      <c r="K592" s="809" t="n">
        <v>0.0121</v>
      </c>
      <c r="L592" s="810" t="n"/>
      <c r="M592" s="822">
        <f>IF(SUM(D592:E592)&gt;0,IFERROR(AVERAGE(D563:E592),""),"")</f>
        <v/>
      </c>
      <c r="N592" s="822">
        <f>IF(SUM(F592:H592)&gt;0,IFERROR(AVERAGE(F563:H592),""),"")</f>
        <v/>
      </c>
      <c r="O592" s="822">
        <f>IF(SUM(I592:J592)&gt;0,IFERROR(AVERAGE(I563:J592),""),"")</f>
        <v/>
      </c>
      <c r="P592" s="822">
        <f>IF(SUM(K592:L592)&gt;0,IFERROR(AVERAGE(K563:L592),""),"")</f>
        <v/>
      </c>
      <c r="Q592" s="813">
        <f>IFERROR(AVERAGE(D592:E592),"")</f>
        <v/>
      </c>
      <c r="R592" s="813">
        <f>IFERROR(AVERAGE(F592:H592),"")</f>
        <v/>
      </c>
      <c r="S592" s="813">
        <f>IFERROR(AVERAGE(I592:J592),"")</f>
        <v/>
      </c>
      <c r="T592" s="813">
        <f>IFERROR(AVERAGE(K592:L592),"")</f>
        <v/>
      </c>
      <c r="V592" s="813">
        <f>AVERAGE(Q592:T592)</f>
        <v/>
      </c>
      <c r="W592" s="445" t="n"/>
      <c r="X592" s="797">
        <f>AVERAGE(Q591:T592)</f>
        <v/>
      </c>
      <c r="Y592" s="266" t="n">
        <v>84</v>
      </c>
    </row>
    <row r="593" ht="17.45" customHeight="1">
      <c r="A593" s="257">
        <f>IF(ISNUMBER(C593),MONTH(C593),"")</f>
        <v/>
      </c>
      <c r="B593" s="257">
        <f>IF(ISNUMBER(C593),YEAR(C593),"")</f>
        <v/>
      </c>
      <c r="C593" s="791">
        <f>C592+1</f>
        <v/>
      </c>
      <c r="D593" s="792" t="n"/>
      <c r="E593" s="793" t="n">
        <v>0.0517</v>
      </c>
      <c r="F593" s="792" t="n"/>
      <c r="G593" s="794" t="n">
        <v>0.0214</v>
      </c>
      <c r="H593" s="793" t="n"/>
      <c r="I593" s="795" t="n"/>
      <c r="J593" s="836" t="n">
        <v>0.0205</v>
      </c>
      <c r="K593" s="792" t="n"/>
      <c r="L593" s="793" t="n">
        <v>0.0239</v>
      </c>
      <c r="M593" s="796">
        <f>IF(SUM(D593:E593)&gt;0,IFERROR(AVERAGE(D564:E593),""),"")</f>
        <v/>
      </c>
      <c r="N593" s="796">
        <f>IF(SUM(F593:H593)&gt;0,IFERROR(AVERAGE(F564:H593),""),"")</f>
        <v/>
      </c>
      <c r="O593" s="796">
        <f>IF(SUM(I593:J593)&gt;0,IFERROR(AVERAGE(I564:J593),""),"")</f>
        <v/>
      </c>
      <c r="P593" s="796">
        <f>IF(SUM(K593:L593)&gt;0,IFERROR(AVERAGE(K564:L593),""),"")</f>
        <v/>
      </c>
      <c r="Q593" s="797">
        <f>IFERROR(AVERAGE(D593:E593),"")</f>
        <v/>
      </c>
      <c r="R593" s="797">
        <f>IFERROR(AVERAGE(F593:H593),"")</f>
        <v/>
      </c>
      <c r="S593" s="797">
        <f>IFERROR(AVERAGE(I593:J593),"")</f>
        <v/>
      </c>
      <c r="T593" s="797">
        <f>IFERROR(AVERAGE(K593:L593),"")</f>
        <v/>
      </c>
      <c r="V593" s="257" t="n"/>
      <c r="W593" s="797">
        <f>AVERAGE(Q593:T593)</f>
        <v/>
      </c>
      <c r="X593" s="257" t="n"/>
    </row>
    <row r="594" ht="17.45" customHeight="1">
      <c r="A594" s="257">
        <f>IF(ISNUMBER(C594),MONTH(C594),"")</f>
        <v/>
      </c>
      <c r="B594" s="257">
        <f>IF(ISNUMBER(C594),YEAR(C594),"")</f>
        <v/>
      </c>
      <c r="C594" s="791">
        <f>C593+1</f>
        <v/>
      </c>
      <c r="D594" s="792" t="n">
        <v>0.0249</v>
      </c>
      <c r="E594" s="793" t="n"/>
      <c r="F594" s="792" t="n"/>
      <c r="G594" s="794" t="n"/>
      <c r="H594" s="793" t="n">
        <v>0.0369</v>
      </c>
      <c r="I594" s="795" t="n">
        <v>0.0282</v>
      </c>
      <c r="J594" s="836" t="n"/>
      <c r="K594" s="792" t="n">
        <v>0.0199</v>
      </c>
      <c r="L594" s="793" t="n"/>
      <c r="M594" s="796">
        <f>IF(SUM(D594:E594)&gt;0,IFERROR(AVERAGE(D565:E594),""),"")</f>
        <v/>
      </c>
      <c r="N594" s="796">
        <f>IF(SUM(F594:H594)&gt;0,IFERROR(AVERAGE(F565:H594),""),"")</f>
        <v/>
      </c>
      <c r="O594" s="796">
        <f>IF(SUM(I594:J594)&gt;0,IFERROR(AVERAGE(I565:J594),""),"")</f>
        <v/>
      </c>
      <c r="P594" s="796">
        <f>IF(SUM(K594:L594)&gt;0,IFERROR(AVERAGE(K565:L594),""),"")</f>
        <v/>
      </c>
      <c r="Q594" s="797">
        <f>IFERROR(AVERAGE(D594:E594),"")</f>
        <v/>
      </c>
      <c r="R594" s="797">
        <f>IFERROR(AVERAGE(F594:H594),"")</f>
        <v/>
      </c>
      <c r="S594" s="797">
        <f>IFERROR(AVERAGE(I594:J594),"")</f>
        <v/>
      </c>
      <c r="T594" s="797">
        <f>IFERROR(AVERAGE(K594:L594),"")</f>
        <v/>
      </c>
      <c r="V594" s="257" t="n"/>
      <c r="W594" s="797">
        <f>AVERAGE(Q594:T594)</f>
        <v/>
      </c>
      <c r="X594" s="257" t="n"/>
    </row>
    <row r="595" ht="17.45" customHeight="1">
      <c r="A595" s="257">
        <f>IF(ISNUMBER(C595),MONTH(C595),"")</f>
        <v/>
      </c>
      <c r="B595" s="257">
        <f>IF(ISNUMBER(C595),YEAR(C595),"")</f>
        <v/>
      </c>
      <c r="C595" s="791">
        <f>C594+1</f>
        <v/>
      </c>
      <c r="D595" s="849" t="n"/>
      <c r="E595" s="850" t="n">
        <v>0.038</v>
      </c>
      <c r="F595" s="849" t="n"/>
      <c r="G595" s="851" t="n">
        <v>0.0431</v>
      </c>
      <c r="H595" s="850" t="n"/>
      <c r="I595" s="852" t="n"/>
      <c r="J595" s="853" t="n">
        <v>0.0435</v>
      </c>
      <c r="K595" s="849" t="n"/>
      <c r="L595" s="850" t="n">
        <v>0.0271</v>
      </c>
      <c r="M595" s="796">
        <f>IF(SUM(D595:E595)&gt;0,IFERROR(AVERAGE(D566:E595),""),"")</f>
        <v/>
      </c>
      <c r="N595" s="796">
        <f>IF(SUM(F595:H595)&gt;0,IFERROR(AVERAGE(F566:H595),""),"")</f>
        <v/>
      </c>
      <c r="O595" s="796">
        <f>IF(SUM(I595:J595)&gt;0,IFERROR(AVERAGE(I566:J595),""),"")</f>
        <v/>
      </c>
      <c r="P595" s="796">
        <f>IF(SUM(K595:L595)&gt;0,IFERROR(AVERAGE(K566:L595),""),"")</f>
        <v/>
      </c>
      <c r="Q595" s="797">
        <f>IFERROR(AVERAGE(D595:E595),"")</f>
        <v/>
      </c>
      <c r="R595" s="797">
        <f>IFERROR(AVERAGE(F595:H595),"")</f>
        <v/>
      </c>
      <c r="S595" s="797">
        <f>IFERROR(AVERAGE(I595:J595),"")</f>
        <v/>
      </c>
      <c r="T595" s="797">
        <f>IFERROR(AVERAGE(K595:L595),"")</f>
        <v/>
      </c>
      <c r="V595" s="257" t="n"/>
      <c r="W595" s="797">
        <f>AVERAGE(Q595:T595)</f>
        <v/>
      </c>
      <c r="X595" s="257" t="n"/>
    </row>
    <row r="596" ht="17.45" customHeight="1">
      <c r="A596" s="257">
        <f>IF(ISNUMBER(C596),MONTH(C596),"")</f>
        <v/>
      </c>
      <c r="B596" s="257">
        <f>IF(ISNUMBER(C596),YEAR(C596),"")</f>
        <v/>
      </c>
      <c r="C596" s="802">
        <f>C595+1</f>
        <v/>
      </c>
      <c r="D596" s="803" t="n">
        <v>0.0211</v>
      </c>
      <c r="E596" s="804" t="n"/>
      <c r="F596" s="803" t="n">
        <v>0.0385</v>
      </c>
      <c r="G596" s="805" t="n"/>
      <c r="H596" s="804" t="n">
        <v>0.0368</v>
      </c>
      <c r="I596" s="803" t="n">
        <v>0.0278</v>
      </c>
      <c r="J596" s="804" t="n"/>
      <c r="K596" s="806" t="n">
        <v>0.0184</v>
      </c>
      <c r="L596" s="804" t="n"/>
      <c r="M596" s="796">
        <f>IF(SUM(D596:E596)&gt;0,IFERROR(AVERAGE(D567:E596),""),"")</f>
        <v/>
      </c>
      <c r="N596" s="796">
        <f>IF(SUM(F596:H596)&gt;0,IFERROR(AVERAGE(F567:H596),""),"")</f>
        <v/>
      </c>
      <c r="O596" s="796">
        <f>IF(SUM(I596:J596)&gt;0,IFERROR(AVERAGE(I567:J596),""),"")</f>
        <v/>
      </c>
      <c r="P596" s="796">
        <f>IF(SUM(K596:L596)&gt;0,IFERROR(AVERAGE(K567:L596),""),"")</f>
        <v/>
      </c>
      <c r="Q596" s="797">
        <f>IFERROR(AVERAGE(D596:E596),"")</f>
        <v/>
      </c>
      <c r="R596" s="797">
        <f>IFERROR(AVERAGE(F596:H596),"")</f>
        <v/>
      </c>
      <c r="S596" s="797">
        <f>IFERROR(AVERAGE(I596:J596),"")</f>
        <v/>
      </c>
      <c r="T596" s="797">
        <f>IFERROR(AVERAGE(K596:L596),"")</f>
        <v/>
      </c>
      <c r="V596" s="257" t="n"/>
      <c r="W596" s="797">
        <f>AVERAGE(Q596:T596)</f>
        <v/>
      </c>
      <c r="X596" s="257" t="n"/>
    </row>
    <row r="597" ht="17.45" customHeight="1">
      <c r="A597" s="257">
        <f>IF(ISNUMBER(C597),MONTH(C597),"")</f>
        <v/>
      </c>
      <c r="B597" s="257">
        <f>IF(ISNUMBER(C597),YEAR(C597),"")</f>
        <v/>
      </c>
      <c r="C597" s="791">
        <f>C596+1</f>
        <v/>
      </c>
      <c r="D597" s="792" t="n"/>
      <c r="E597" s="793" t="n">
        <v>0.0269</v>
      </c>
      <c r="F597" s="792" t="n"/>
      <c r="G597" s="794" t="n">
        <v>0.0227</v>
      </c>
      <c r="H597" s="793" t="n"/>
      <c r="I597" s="795" t="n"/>
      <c r="J597" s="836" t="n">
        <v>0.021</v>
      </c>
      <c r="K597" s="792" t="n"/>
      <c r="L597" s="793" t="n">
        <v>0.0252</v>
      </c>
      <c r="M597" s="796">
        <f>IF(SUM(D597:E597)&gt;0,IFERROR(AVERAGE(D568:E597),""),"")</f>
        <v/>
      </c>
      <c r="N597" s="796">
        <f>IF(SUM(F597:H597)&gt;0,IFERROR(AVERAGE(F568:H597),""),"")</f>
        <v/>
      </c>
      <c r="O597" s="796">
        <f>IF(SUM(I597:J597)&gt;0,IFERROR(AVERAGE(I568:J597),""),"")</f>
        <v/>
      </c>
      <c r="P597" s="796">
        <f>IF(SUM(K597:L597)&gt;0,IFERROR(AVERAGE(K568:L597),""),"")</f>
        <v/>
      </c>
      <c r="Q597" s="797">
        <f>IFERROR(AVERAGE(D597:E597),"")</f>
        <v/>
      </c>
      <c r="R597" s="797">
        <f>IFERROR(AVERAGE(F597:H597),"")</f>
        <v/>
      </c>
      <c r="S597" s="797">
        <f>IFERROR(AVERAGE(I597:J597),"")</f>
        <v/>
      </c>
      <c r="T597" s="797">
        <f>IFERROR(AVERAGE(K597:L597),"")</f>
        <v/>
      </c>
      <c r="V597" s="257" t="n"/>
      <c r="W597" s="797">
        <f>AVERAGE(Q597:T597)</f>
        <v/>
      </c>
      <c r="X597" s="797">
        <f>AVERAGE(Q593:T597)</f>
        <v/>
      </c>
      <c r="Y597" s="266" t="n">
        <v>85</v>
      </c>
    </row>
    <row r="598" ht="17.45" customHeight="1">
      <c r="A598" s="257">
        <f>IF(ISNUMBER(C598),MONTH(C598),"")</f>
        <v/>
      </c>
      <c r="B598" s="257">
        <f>IF(ISNUMBER(C598),YEAR(C598),"")</f>
        <v/>
      </c>
      <c r="C598" s="808">
        <f>C597+1</f>
        <v/>
      </c>
      <c r="D598" s="809" t="n">
        <v>0.0118</v>
      </c>
      <c r="E598" s="810" t="n"/>
      <c r="F598" s="809" t="n">
        <v>0.0097</v>
      </c>
      <c r="G598" s="811" t="n"/>
      <c r="H598" s="810" t="n"/>
      <c r="I598" s="812" t="n">
        <v>0.00752</v>
      </c>
      <c r="J598" s="837" t="n"/>
      <c r="K598" s="809" t="n">
        <v>0.0149</v>
      </c>
      <c r="L598" s="810" t="n"/>
      <c r="M598" s="822">
        <f>IF(SUM(D598:E598)&gt;0,IFERROR(AVERAGE(D569:E598),""),"")</f>
        <v/>
      </c>
      <c r="N598" s="822">
        <f>IF(SUM(F598:H598)&gt;0,IFERROR(AVERAGE(F569:H598),""),"")</f>
        <v/>
      </c>
      <c r="O598" s="822">
        <f>IF(SUM(I598:J598)&gt;0,IFERROR(AVERAGE(I569:J598),""),"")</f>
        <v/>
      </c>
      <c r="P598" s="822">
        <f>IF(SUM(K598:L598)&gt;0,IFERROR(AVERAGE(K569:L598),""),"")</f>
        <v/>
      </c>
      <c r="Q598" s="813">
        <f>IFERROR(AVERAGE(D598:E598),"")</f>
        <v/>
      </c>
      <c r="R598" s="813">
        <f>IFERROR(AVERAGE(F598:H598),"")</f>
        <v/>
      </c>
      <c r="S598" s="813">
        <f>IFERROR(AVERAGE(I598:J598),"")</f>
        <v/>
      </c>
      <c r="T598" s="813">
        <f>IFERROR(AVERAGE(K598:L598),"")</f>
        <v/>
      </c>
      <c r="V598" s="813">
        <f>AVERAGE(Q598:T598)</f>
        <v/>
      </c>
      <c r="W598" s="445" t="n"/>
      <c r="X598" s="257" t="n"/>
      <c r="Y598" s="266" t="n">
        <v>85</v>
      </c>
    </row>
    <row r="599" ht="17.45" customHeight="1">
      <c r="A599" s="257">
        <f>IF(ISNUMBER(C599),MONTH(C599),"")</f>
        <v/>
      </c>
      <c r="B599" s="257">
        <f>IF(ISNUMBER(C599),YEAR(C599),"")</f>
        <v/>
      </c>
      <c r="C599" s="808">
        <f>C598+1</f>
        <v/>
      </c>
      <c r="D599" s="809" t="n"/>
      <c r="E599" s="810" t="n">
        <v>0.0115</v>
      </c>
      <c r="F599" s="809" t="n"/>
      <c r="G599" s="811" t="n">
        <v>0.0104</v>
      </c>
      <c r="H599" s="810" t="n"/>
      <c r="I599" s="812" t="n"/>
      <c r="J599" s="837" t="n">
        <v>0.00634</v>
      </c>
      <c r="K599" s="809" t="n"/>
      <c r="L599" s="810" t="n">
        <v>0.018</v>
      </c>
      <c r="M599" s="822">
        <f>IF(SUM(D599:E599)&gt;0,IFERROR(AVERAGE(D570:E599),""),"")</f>
        <v/>
      </c>
      <c r="N599" s="822">
        <f>IF(SUM(F599:H599)&gt;0,IFERROR(AVERAGE(F570:H599),""),"")</f>
        <v/>
      </c>
      <c r="O599" s="822">
        <f>IF(SUM(I599:J599)&gt;0,IFERROR(AVERAGE(I570:J599),""),"")</f>
        <v/>
      </c>
      <c r="P599" s="822">
        <f>IF(SUM(K599:L599)&gt;0,IFERROR(AVERAGE(K570:L599),""),"")</f>
        <v/>
      </c>
      <c r="Q599" s="813">
        <f>IFERROR(AVERAGE(D599:E599),"")</f>
        <v/>
      </c>
      <c r="R599" s="813">
        <f>IFERROR(AVERAGE(F599:H599),"")</f>
        <v/>
      </c>
      <c r="S599" s="813">
        <f>IFERROR(AVERAGE(I599:J599),"")</f>
        <v/>
      </c>
      <c r="T599" s="813">
        <f>IFERROR(AVERAGE(K599:L599),"")</f>
        <v/>
      </c>
      <c r="V599" s="813">
        <f>AVERAGE(Q599:T599)</f>
        <v/>
      </c>
      <c r="W599" s="445" t="n"/>
      <c r="X599" s="797">
        <f>AVERAGE(Q598:T599)</f>
        <v/>
      </c>
      <c r="Y599" s="266" t="n">
        <v>85</v>
      </c>
    </row>
    <row r="600" ht="17.45" customHeight="1">
      <c r="A600" s="257">
        <f>IF(ISNUMBER(C600),MONTH(C600),"")</f>
        <v/>
      </c>
      <c r="B600" s="257">
        <f>IF(ISNUMBER(C600),YEAR(C600),"")</f>
        <v/>
      </c>
      <c r="C600" s="791">
        <f>C599+1</f>
        <v/>
      </c>
      <c r="D600" s="792" t="n">
        <v>0.0149</v>
      </c>
      <c r="E600" s="793" t="n"/>
      <c r="F600" s="792" t="n"/>
      <c r="G600" s="794" t="n"/>
      <c r="H600" s="793" t="n">
        <v>0.0206</v>
      </c>
      <c r="I600" s="795" t="n">
        <v>0.0188</v>
      </c>
      <c r="J600" s="836" t="n"/>
      <c r="K600" s="792" t="n">
        <v>0.0129</v>
      </c>
      <c r="L600" s="793" t="n"/>
      <c r="M600" s="796">
        <f>IF(SUM(D600:E600)&gt;0,IFERROR(AVERAGE(D571:E600),""),"")</f>
        <v/>
      </c>
      <c r="N600" s="796">
        <f>IF(SUM(F600:H600)&gt;0,IFERROR(AVERAGE(F571:H600),""),"")</f>
        <v/>
      </c>
      <c r="O600" s="796">
        <f>IF(SUM(I600:J600)&gt;0,IFERROR(AVERAGE(I571:J600),""),"")</f>
        <v/>
      </c>
      <c r="P600" s="796">
        <f>IF(SUM(K600:L600)&gt;0,IFERROR(AVERAGE(K571:L600),""),"")</f>
        <v/>
      </c>
      <c r="Q600" s="797">
        <f>IFERROR(AVERAGE(D600:E600),"")</f>
        <v/>
      </c>
      <c r="R600" s="797">
        <f>IFERROR(AVERAGE(F600:H600),"")</f>
        <v/>
      </c>
      <c r="S600" s="797">
        <f>IFERROR(AVERAGE(I600:J600),"")</f>
        <v/>
      </c>
      <c r="T600" s="797">
        <f>IFERROR(AVERAGE(K600:L600),"")</f>
        <v/>
      </c>
      <c r="V600" s="257" t="n"/>
      <c r="W600" s="797">
        <f>AVERAGE(Q600:T600)</f>
        <v/>
      </c>
      <c r="X600" s="257" t="n"/>
    </row>
    <row r="601" ht="17.45" customHeight="1">
      <c r="A601" s="257">
        <f>IF(ISNUMBER(C601),MONTH(C601),"")</f>
        <v/>
      </c>
      <c r="B601" s="257">
        <f>IF(ISNUMBER(C601),YEAR(C601),"")</f>
        <v/>
      </c>
      <c r="C601" s="791">
        <f>C600+1</f>
        <v/>
      </c>
      <c r="D601" s="792" t="n"/>
      <c r="E601" s="793" t="n">
        <v>0.0275</v>
      </c>
      <c r="F601" s="792" t="n"/>
      <c r="G601" s="794" t="n">
        <v>0.0268</v>
      </c>
      <c r="H601" s="793" t="n"/>
      <c r="I601" s="795" t="n"/>
      <c r="J601" s="836" t="n">
        <v>0.0226</v>
      </c>
      <c r="K601" s="792" t="n"/>
      <c r="L601" s="793" t="n">
        <v>0.0249</v>
      </c>
      <c r="M601" s="796">
        <f>IF(SUM(D601:E601)&gt;0,IFERROR(AVERAGE(D572:E601),""),"")</f>
        <v/>
      </c>
      <c r="N601" s="796">
        <f>IF(SUM(F601:H601)&gt;0,IFERROR(AVERAGE(F572:H601),""),"")</f>
        <v/>
      </c>
      <c r="O601" s="796">
        <f>IF(SUM(I601:J601)&gt;0,IFERROR(AVERAGE(I572:J601),""),"")</f>
        <v/>
      </c>
      <c r="P601" s="796">
        <f>IF(SUM(K601:L601)&gt;0,IFERROR(AVERAGE(K572:L601),""),"")</f>
        <v/>
      </c>
      <c r="Q601" s="797">
        <f>IFERROR(AVERAGE(D601:E601),"")</f>
        <v/>
      </c>
      <c r="R601" s="797">
        <f>IFERROR(AVERAGE(F601:H601),"")</f>
        <v/>
      </c>
      <c r="S601" s="797">
        <f>IFERROR(AVERAGE(I601:J601),"")</f>
        <v/>
      </c>
      <c r="T601" s="797">
        <f>IFERROR(AVERAGE(K601:L601),"")</f>
        <v/>
      </c>
      <c r="V601" s="257" t="n"/>
      <c r="W601" s="797">
        <f>AVERAGE(Q601:T601)</f>
        <v/>
      </c>
      <c r="X601" s="257" t="n"/>
    </row>
    <row r="602" ht="17.45" customHeight="1">
      <c r="A602" s="257">
        <f>IF(ISNUMBER(C602),MONTH(C602),"")</f>
        <v/>
      </c>
      <c r="B602" s="257">
        <f>IF(ISNUMBER(C602),YEAR(C602),"")</f>
        <v/>
      </c>
      <c r="C602" s="802">
        <f>C601+1</f>
        <v/>
      </c>
      <c r="D602" s="803" t="n">
        <v>0.0285</v>
      </c>
      <c r="E602" s="804" t="n"/>
      <c r="F602" s="803" t="n">
        <v>0.0276</v>
      </c>
      <c r="G602" s="805" t="n"/>
      <c r="H602" s="804" t="n">
        <v>0.0294</v>
      </c>
      <c r="I602" s="803" t="n">
        <v>0.0235</v>
      </c>
      <c r="J602" s="804" t="n"/>
      <c r="K602" s="806" t="n">
        <v>0.028</v>
      </c>
      <c r="L602" s="804" t="n"/>
      <c r="M602" s="796">
        <f>IF(SUM(D602:E602)&gt;0,IFERROR(AVERAGE(D573:E602),""),"")</f>
        <v/>
      </c>
      <c r="N602" s="796">
        <f>IF(SUM(F602:H602)&gt;0,IFERROR(AVERAGE(F573:H602),""),"")</f>
        <v/>
      </c>
      <c r="O602" s="796">
        <f>IF(SUM(I602:J602)&gt;0,IFERROR(AVERAGE(I573:J602),""),"")</f>
        <v/>
      </c>
      <c r="P602" s="796">
        <f>IF(SUM(K602:L602)&gt;0,IFERROR(AVERAGE(K573:L602),""),"")</f>
        <v/>
      </c>
      <c r="Q602" s="797">
        <f>IFERROR(AVERAGE(D602:E602),"")</f>
        <v/>
      </c>
      <c r="R602" s="797">
        <f>IFERROR(AVERAGE(F602:H602),"")</f>
        <v/>
      </c>
      <c r="S602" s="797">
        <f>IFERROR(AVERAGE(I602:J602),"")</f>
        <v/>
      </c>
      <c r="T602" s="797">
        <f>IFERROR(AVERAGE(K602:L602),"")</f>
        <v/>
      </c>
      <c r="V602" s="257" t="n"/>
      <c r="W602" s="797">
        <f>AVERAGE(Q602:T602)</f>
        <v/>
      </c>
      <c r="X602" s="257" t="n"/>
    </row>
    <row r="603" ht="17.45" customHeight="1">
      <c r="A603" s="257">
        <f>IF(ISNUMBER(C603),MONTH(C603),"")</f>
        <v/>
      </c>
      <c r="B603" s="257">
        <f>IF(ISNUMBER(C603),YEAR(C603),"")</f>
        <v/>
      </c>
      <c r="C603" s="791">
        <f>C602+1</f>
        <v/>
      </c>
      <c r="D603" s="792" t="n"/>
      <c r="E603" s="793" t="n">
        <v>0.0209</v>
      </c>
      <c r="F603" s="792" t="n"/>
      <c r="G603" s="794" t="n">
        <v>0.0207</v>
      </c>
      <c r="H603" s="793" t="n"/>
      <c r="I603" s="795" t="n"/>
      <c r="J603" s="836" t="n">
        <v>0.0207</v>
      </c>
      <c r="K603" s="792" t="n"/>
      <c r="L603" s="793" t="n">
        <v>0.0301</v>
      </c>
      <c r="M603" s="796">
        <f>IF(SUM(D603:E603)&gt;0,IFERROR(AVERAGE(D574:E603),""),"")</f>
        <v/>
      </c>
      <c r="N603" s="796">
        <f>IF(SUM(F603:H603)&gt;0,IFERROR(AVERAGE(F574:H603),""),"")</f>
        <v/>
      </c>
      <c r="O603" s="796">
        <f>IF(SUM(I603:J603)&gt;0,IFERROR(AVERAGE(I574:J603),""),"")</f>
        <v/>
      </c>
      <c r="P603" s="796">
        <f>IF(SUM(K603:L603)&gt;0,IFERROR(AVERAGE(K574:L603),""),"")</f>
        <v/>
      </c>
      <c r="Q603" s="797">
        <f>IFERROR(AVERAGE(D603:E603),"")</f>
        <v/>
      </c>
      <c r="R603" s="797">
        <f>IFERROR(AVERAGE(F603:H603),"")</f>
        <v/>
      </c>
      <c r="S603" s="797">
        <f>IFERROR(AVERAGE(I603:J603),"")</f>
        <v/>
      </c>
      <c r="T603" s="797">
        <f>IFERROR(AVERAGE(K603:L603),"")</f>
        <v/>
      </c>
      <c r="V603" s="257" t="n"/>
      <c r="W603" s="797">
        <f>AVERAGE(Q603:T603)</f>
        <v/>
      </c>
      <c r="X603" s="257" t="n"/>
    </row>
    <row r="604" ht="17.45" customHeight="1">
      <c r="A604" s="257">
        <f>IF(ISNUMBER(C604),MONTH(C604),"")</f>
        <v/>
      </c>
      <c r="B604" s="257">
        <f>IF(ISNUMBER(C604),YEAR(C604),"")</f>
        <v/>
      </c>
      <c r="C604" s="791">
        <f>C603+1</f>
        <v/>
      </c>
      <c r="D604" s="792" t="n">
        <v>0.0246</v>
      </c>
      <c r="E604" s="793" t="n"/>
      <c r="F604" s="792" t="n">
        <v>0.0136</v>
      </c>
      <c r="G604" s="794" t="n"/>
      <c r="H604" s="793" t="n"/>
      <c r="I604" s="795" t="n">
        <v>0.0143</v>
      </c>
      <c r="J604" s="836" t="n"/>
      <c r="K604" s="792" t="n">
        <v>0.0182</v>
      </c>
      <c r="L604" s="793" t="n"/>
      <c r="M604" s="796">
        <f>IF(SUM(D604:E604)&gt;0,IFERROR(AVERAGE(D575:E604),""),"")</f>
        <v/>
      </c>
      <c r="N604" s="796">
        <f>IF(SUM(F604:H604)&gt;0,IFERROR(AVERAGE(F575:H604),""),"")</f>
        <v/>
      </c>
      <c r="O604" s="796">
        <f>IF(SUM(I604:J604)&gt;0,IFERROR(AVERAGE(I575:J604),""),"")</f>
        <v/>
      </c>
      <c r="P604" s="796">
        <f>IF(SUM(K604:L604)&gt;0,IFERROR(AVERAGE(K575:L604),""),"")</f>
        <v/>
      </c>
      <c r="Q604" s="797">
        <f>IFERROR(AVERAGE(D604:E604),"")</f>
        <v/>
      </c>
      <c r="R604" s="797">
        <f>IFERROR(AVERAGE(F604:H604),"")</f>
        <v/>
      </c>
      <c r="S604" s="797">
        <f>IFERROR(AVERAGE(I604:J604),"")</f>
        <v/>
      </c>
      <c r="T604" s="797">
        <f>IFERROR(AVERAGE(K604:L604),"")</f>
        <v/>
      </c>
      <c r="V604" s="257" t="n"/>
      <c r="W604" s="797">
        <f>AVERAGE(Q604:T604)</f>
        <v/>
      </c>
      <c r="X604" s="797">
        <f>AVERAGE(Q600:T604)</f>
        <v/>
      </c>
      <c r="Y604" s="266" t="n">
        <v>86</v>
      </c>
    </row>
    <row r="605" ht="17.45" customHeight="1">
      <c r="A605" s="257">
        <f>IF(ISNUMBER(C605),MONTH(C605),"")</f>
        <v/>
      </c>
      <c r="B605" s="257">
        <f>IF(ISNUMBER(C605),YEAR(C605),"")</f>
        <v/>
      </c>
      <c r="C605" s="808">
        <f>C604+1</f>
        <v/>
      </c>
      <c r="D605" s="809" t="n"/>
      <c r="E605" s="810" t="n">
        <v>0.0151</v>
      </c>
      <c r="F605" s="809" t="n"/>
      <c r="G605" s="811" t="n">
        <v>0.0147</v>
      </c>
      <c r="H605" s="810" t="n"/>
      <c r="I605" s="812" t="n"/>
      <c r="J605" s="837" t="n">
        <v>0.009809999999999999</v>
      </c>
      <c r="K605" s="809" t="n"/>
      <c r="L605" s="810" t="n">
        <v>0.0166</v>
      </c>
      <c r="M605" s="822">
        <f>IF(SUM(D605:E605)&gt;0,IFERROR(AVERAGE(D576:E605),""),"")</f>
        <v/>
      </c>
      <c r="N605" s="822">
        <f>IF(SUM(F605:H605)&gt;0,IFERROR(AVERAGE(F576:H605),""),"")</f>
        <v/>
      </c>
      <c r="O605" s="822">
        <f>IF(SUM(I605:J605)&gt;0,IFERROR(AVERAGE(I576:J605),""),"")</f>
        <v/>
      </c>
      <c r="P605" s="822">
        <f>IF(SUM(K605:L605)&gt;0,IFERROR(AVERAGE(K576:L605),""),"")</f>
        <v/>
      </c>
      <c r="Q605" s="813">
        <f>IFERROR(AVERAGE(D605:E605),"")</f>
        <v/>
      </c>
      <c r="R605" s="813">
        <f>IFERROR(AVERAGE(F605:H605),"")</f>
        <v/>
      </c>
      <c r="S605" s="813">
        <f>IFERROR(AVERAGE(I605:J605),"")</f>
        <v/>
      </c>
      <c r="T605" s="813">
        <f>IFERROR(AVERAGE(K605:L605),"")</f>
        <v/>
      </c>
      <c r="V605" s="813">
        <f>AVERAGE(Q605:T605)</f>
        <v/>
      </c>
      <c r="W605" s="445" t="n"/>
      <c r="X605" s="257" t="n"/>
      <c r="Y605" s="266" t="n">
        <v>86</v>
      </c>
    </row>
    <row r="606" ht="17.45" customHeight="1">
      <c r="A606" s="257">
        <f>IF(ISNUMBER(C606),MONTH(C606),"")</f>
        <v/>
      </c>
      <c r="B606" s="257">
        <f>IF(ISNUMBER(C606),YEAR(C606),"")</f>
        <v/>
      </c>
      <c r="C606" s="808">
        <f>C605+1</f>
        <v/>
      </c>
      <c r="D606" s="809" t="n">
        <v>0.0121</v>
      </c>
      <c r="E606" s="810" t="n"/>
      <c r="F606" s="809" t="n"/>
      <c r="G606" s="811" t="n"/>
      <c r="H606" s="810" t="n">
        <v>0.009900000000000001</v>
      </c>
      <c r="I606" s="812" t="n">
        <v>0.009350000000000001</v>
      </c>
      <c r="J606" s="837" t="n"/>
      <c r="K606" s="809" t="n">
        <v>0.0115</v>
      </c>
      <c r="L606" s="810" t="n"/>
      <c r="M606" s="822">
        <f>IF(SUM(D606:E606)&gt;0,IFERROR(AVERAGE(D577:E606),""),"")</f>
        <v/>
      </c>
      <c r="N606" s="822">
        <f>IF(SUM(F606:H606)&gt;0,IFERROR(AVERAGE(F577:H606),""),"")</f>
        <v/>
      </c>
      <c r="O606" s="822">
        <f>IF(SUM(I606:J606)&gt;0,IFERROR(AVERAGE(I577:J606),""),"")</f>
        <v/>
      </c>
      <c r="P606" s="822">
        <f>IF(SUM(K606:L606)&gt;0,IFERROR(AVERAGE(K577:L606),""),"")</f>
        <v/>
      </c>
      <c r="Q606" s="813">
        <f>IFERROR(AVERAGE(D606:E606),"")</f>
        <v/>
      </c>
      <c r="R606" s="813">
        <f>IFERROR(AVERAGE(F606:H606),"")</f>
        <v/>
      </c>
      <c r="S606" s="813">
        <f>IFERROR(AVERAGE(I606:J606),"")</f>
        <v/>
      </c>
      <c r="T606" s="813">
        <f>IFERROR(AVERAGE(K606:L606),"")</f>
        <v/>
      </c>
      <c r="V606" s="813">
        <f>AVERAGE(Q606:T606)</f>
        <v/>
      </c>
      <c r="W606" s="445" t="n"/>
      <c r="X606" s="797">
        <f>AVERAGE(Q605:T606)</f>
        <v/>
      </c>
      <c r="Y606" s="266" t="n">
        <v>86</v>
      </c>
    </row>
    <row r="607" ht="17.45" customHeight="1">
      <c r="A607" s="257">
        <f>IF(ISNUMBER(C607),MONTH(C607),"")</f>
        <v/>
      </c>
      <c r="B607" s="257">
        <f>IF(ISNUMBER(C607),YEAR(C607),"")</f>
        <v/>
      </c>
      <c r="C607" s="791">
        <f>C606+1</f>
        <v/>
      </c>
      <c r="D607" s="792" t="n"/>
      <c r="E607" s="793" t="n">
        <v>0.0301</v>
      </c>
      <c r="F607" s="792" t="n"/>
      <c r="G607" s="794" t="n">
        <v>0.0201</v>
      </c>
      <c r="H607" s="793" t="n"/>
      <c r="I607" s="795" t="n"/>
      <c r="J607" s="836" t="n">
        <v>0.0183</v>
      </c>
      <c r="K607" s="792" t="n"/>
      <c r="L607" s="793" t="n">
        <v>0.0284</v>
      </c>
      <c r="M607" s="796">
        <f>IF(SUM(D607:E607)&gt;0,IFERROR(AVERAGE(D578:E607),""),"")</f>
        <v/>
      </c>
      <c r="N607" s="796">
        <f>IF(SUM(F607:H607)&gt;0,IFERROR(AVERAGE(F578:H607),""),"")</f>
        <v/>
      </c>
      <c r="O607" s="796">
        <f>IF(SUM(I607:J607)&gt;0,IFERROR(AVERAGE(I578:J607),""),"")</f>
        <v/>
      </c>
      <c r="P607" s="796">
        <f>IF(SUM(K607:L607)&gt;0,IFERROR(AVERAGE(K578:L607),""),"")</f>
        <v/>
      </c>
      <c r="Q607" s="797">
        <f>IFERROR(AVERAGE(D607:E607),"")</f>
        <v/>
      </c>
      <c r="R607" s="797">
        <f>IFERROR(AVERAGE(F607:H607),"")</f>
        <v/>
      </c>
      <c r="S607" s="797">
        <f>IFERROR(AVERAGE(I607:J607),"")</f>
        <v/>
      </c>
      <c r="T607" s="797">
        <f>IFERROR(AVERAGE(K607:L607),"")</f>
        <v/>
      </c>
      <c r="V607" s="257" t="n"/>
      <c r="W607" s="797">
        <f>AVERAGE(Q607:T607)</f>
        <v/>
      </c>
      <c r="X607" s="257" t="n"/>
    </row>
    <row r="608" ht="17.45" customHeight="1">
      <c r="A608" s="257">
        <f>IF(ISNUMBER(C608),MONTH(C608),"")</f>
        <v/>
      </c>
      <c r="B608" s="257">
        <f>IF(ISNUMBER(C608),YEAR(C608),"")</f>
        <v/>
      </c>
      <c r="C608" s="802">
        <f>C607+1</f>
        <v/>
      </c>
      <c r="D608" s="803" t="n">
        <v>0.0269</v>
      </c>
      <c r="E608" s="804" t="n"/>
      <c r="F608" s="803" t="n">
        <v>0.0257</v>
      </c>
      <c r="G608" s="805" t="n"/>
      <c r="H608" s="804" t="n">
        <v>0.0267</v>
      </c>
      <c r="I608" s="803" t="n">
        <v>0.0252</v>
      </c>
      <c r="J608" s="804" t="n"/>
      <c r="K608" s="806" t="n">
        <v>0.0236</v>
      </c>
      <c r="L608" s="804" t="n"/>
      <c r="M608" s="796">
        <f>IF(SUM(D608:E608)&gt;0,IFERROR(AVERAGE(D579:E608),""),"")</f>
        <v/>
      </c>
      <c r="N608" s="796">
        <f>IF(SUM(F608:H608)&gt;0,IFERROR(AVERAGE(F579:H608),""),"")</f>
        <v/>
      </c>
      <c r="O608" s="796">
        <f>IF(SUM(I608:J608)&gt;0,IFERROR(AVERAGE(I579:J608),""),"")</f>
        <v/>
      </c>
      <c r="P608" s="796">
        <f>IF(SUM(K608:L608)&gt;0,IFERROR(AVERAGE(K579:L608),""),"")</f>
        <v/>
      </c>
      <c r="Q608" s="797">
        <f>IFERROR(AVERAGE(D608:E608),"")</f>
        <v/>
      </c>
      <c r="R608" s="797">
        <f>IFERROR(AVERAGE(F608:H608),"")</f>
        <v/>
      </c>
      <c r="S608" s="797">
        <f>IFERROR(AVERAGE(I608:J608),"")</f>
        <v/>
      </c>
      <c r="T608" s="797">
        <f>IFERROR(AVERAGE(K608:L608),"")</f>
        <v/>
      </c>
      <c r="V608" s="257" t="n"/>
      <c r="W608" s="797">
        <f>AVERAGE(Q608:T608)</f>
        <v/>
      </c>
      <c r="X608" s="257" t="n"/>
    </row>
    <row r="609" ht="17.45" customHeight="1">
      <c r="A609" s="257">
        <f>IF(ISNUMBER(C609),MONTH(C609),"")</f>
        <v/>
      </c>
      <c r="B609" s="257">
        <f>IF(ISNUMBER(C609),YEAR(C609),"")</f>
        <v/>
      </c>
      <c r="C609" s="791">
        <f>C608+1</f>
        <v/>
      </c>
      <c r="D609" s="792" t="n"/>
      <c r="E609" s="793" t="n">
        <v>0.0518</v>
      </c>
      <c r="F609" s="792" t="n"/>
      <c r="G609" s="794" t="n">
        <v>0.0225</v>
      </c>
      <c r="H609" s="793" t="n"/>
      <c r="I609" s="795" t="n"/>
      <c r="J609" s="836" t="n">
        <v>0.023</v>
      </c>
      <c r="K609" s="792" t="n"/>
      <c r="L609" s="793" t="n">
        <v>0.0321</v>
      </c>
      <c r="M609" s="796">
        <f>IF(SUM(D609:E609)&gt;0,IFERROR(AVERAGE(D580:E609),""),"")</f>
        <v/>
      </c>
      <c r="N609" s="796">
        <f>IF(SUM(F609:H609)&gt;0,IFERROR(AVERAGE(F580:H609),""),"")</f>
        <v/>
      </c>
      <c r="O609" s="796">
        <f>IF(SUM(I609:J609)&gt;0,IFERROR(AVERAGE(I580:J609),""),"")</f>
        <v/>
      </c>
      <c r="P609" s="796">
        <f>IF(SUM(K609:L609)&gt;0,IFERROR(AVERAGE(K580:L609),""),"")</f>
        <v/>
      </c>
      <c r="Q609" s="797">
        <f>IFERROR(AVERAGE(D609:E609),"")</f>
        <v/>
      </c>
      <c r="R609" s="797">
        <f>IFERROR(AVERAGE(F609:H609),"")</f>
        <v/>
      </c>
      <c r="S609" s="797">
        <f>IFERROR(AVERAGE(I609:J609),"")</f>
        <v/>
      </c>
      <c r="T609" s="797">
        <f>IFERROR(AVERAGE(K609:L609),"")</f>
        <v/>
      </c>
      <c r="V609" s="257" t="n"/>
      <c r="W609" s="797">
        <f>AVERAGE(Q609:T609)</f>
        <v/>
      </c>
      <c r="X609" s="257" t="n"/>
    </row>
    <row r="610" ht="17.45" customHeight="1">
      <c r="A610" s="257">
        <f>IF(ISNUMBER(C610),MONTH(C610),"")</f>
        <v/>
      </c>
      <c r="B610" s="257">
        <f>IF(ISNUMBER(C610),YEAR(C610),"")</f>
        <v/>
      </c>
      <c r="C610" s="791">
        <f>C609+1</f>
        <v/>
      </c>
      <c r="D610" s="792" t="n">
        <v>0.0357</v>
      </c>
      <c r="E610" s="793" t="n"/>
      <c r="F610" s="792" t="n">
        <v>0.0303</v>
      </c>
      <c r="G610" s="794" t="n"/>
      <c r="H610" s="793" t="n"/>
      <c r="I610" s="795" t="n">
        <v>0.0279</v>
      </c>
      <c r="J610" s="836" t="n"/>
      <c r="K610" s="792" t="n">
        <v>0.0282</v>
      </c>
      <c r="L610" s="793" t="n"/>
      <c r="M610" s="796">
        <f>IF(SUM(D610:E610)&gt;0,IFERROR(AVERAGE(D581:E610),""),"")</f>
        <v/>
      </c>
      <c r="N610" s="796">
        <f>IF(SUM(F610:H610)&gt;0,IFERROR(AVERAGE(F581:H610),""),"")</f>
        <v/>
      </c>
      <c r="O610" s="796">
        <f>IF(SUM(I610:J610)&gt;0,IFERROR(AVERAGE(I581:J610),""),"")</f>
        <v/>
      </c>
      <c r="P610" s="796">
        <f>IF(SUM(K610:L610)&gt;0,IFERROR(AVERAGE(K581:L610),""),"")</f>
        <v/>
      </c>
      <c r="Q610" s="797">
        <f>IFERROR(AVERAGE(D610:E610),"")</f>
        <v/>
      </c>
      <c r="R610" s="797">
        <f>IFERROR(AVERAGE(F610:H610),"")</f>
        <v/>
      </c>
      <c r="S610" s="797">
        <f>IFERROR(AVERAGE(I610:J610),"")</f>
        <v/>
      </c>
      <c r="T610" s="797">
        <f>IFERROR(AVERAGE(K610:L610),"")</f>
        <v/>
      </c>
      <c r="V610" s="257" t="n"/>
      <c r="W610" s="797">
        <f>AVERAGE(Q610:T610)</f>
        <v/>
      </c>
      <c r="X610" s="257" t="n"/>
      <c r="Z610" s="329" t="inlineStr">
        <is>
          <t>AUGUST</t>
        </is>
      </c>
      <c r="AA610" s="299" t="n">
        <v>2019</v>
      </c>
      <c r="AB610" s="300" t="n"/>
      <c r="AC610" s="300" t="n"/>
      <c r="AD610" s="300" t="n"/>
    </row>
    <row r="611" ht="17.45" customHeight="1">
      <c r="A611" s="257">
        <f>IF(ISNUMBER(C611),MONTH(C611),"")</f>
        <v/>
      </c>
      <c r="B611" s="257">
        <f>IF(ISNUMBER(C611),YEAR(C611),"")</f>
        <v/>
      </c>
      <c r="C611" s="791">
        <f>C610+1</f>
        <v/>
      </c>
      <c r="D611" s="792" t="n"/>
      <c r="E611" s="793" t="n">
        <v>0.0284</v>
      </c>
      <c r="F611" s="792" t="n"/>
      <c r="G611" s="794" t="n">
        <v>0.0265</v>
      </c>
      <c r="H611" s="793" t="n"/>
      <c r="I611" s="795" t="n"/>
      <c r="J611" s="836" t="n">
        <v>0.0189</v>
      </c>
      <c r="K611" s="792" t="n"/>
      <c r="L611" s="793" t="n">
        <v>0.0279</v>
      </c>
      <c r="M611" s="796">
        <f>IF(SUM(D611:E611)&gt;0,IFERROR(AVERAGE(D582:E611),""),"")</f>
        <v/>
      </c>
      <c r="N611" s="796">
        <f>IF(SUM(F611:H611)&gt;0,IFERROR(AVERAGE(F582:H611),""),"")</f>
        <v/>
      </c>
      <c r="O611" s="796">
        <f>IF(SUM(I611:J611)&gt;0,IFERROR(AVERAGE(I582:J611),""),"")</f>
        <v/>
      </c>
      <c r="P611" s="796">
        <f>IF(SUM(K611:L611)&gt;0,IFERROR(AVERAGE(K582:L611),""),"")</f>
        <v/>
      </c>
      <c r="Q611" s="797">
        <f>IFERROR(AVERAGE(D611:E611),"")</f>
        <v/>
      </c>
      <c r="R611" s="797">
        <f>IFERROR(AVERAGE(F611:H611),"")</f>
        <v/>
      </c>
      <c r="S611" s="797">
        <f>IFERROR(AVERAGE(I611:J611),"")</f>
        <v/>
      </c>
      <c r="T611" s="797">
        <f>IFERROR(AVERAGE(K611:L611),"")</f>
        <v/>
      </c>
      <c r="V611" s="257" t="n"/>
      <c r="W611" s="797">
        <f>AVERAGE(Q611:T611)</f>
        <v/>
      </c>
      <c r="X611" s="797">
        <f>AVERAGE(Q607:T611)</f>
        <v/>
      </c>
      <c r="Y611" s="266" t="n">
        <v>87</v>
      </c>
      <c r="Z611" s="301" t="inlineStr">
        <is>
          <t>Parameter</t>
        </is>
      </c>
      <c r="AA611" s="301" t="inlineStr">
        <is>
          <t>Station 1</t>
        </is>
      </c>
      <c r="AB611" s="301" t="inlineStr">
        <is>
          <t>Station 2</t>
        </is>
      </c>
      <c r="AC611" s="301" t="inlineStr">
        <is>
          <t>Station 4</t>
        </is>
      </c>
      <c r="AD611" s="301" t="inlineStr">
        <is>
          <t>Station 5</t>
        </is>
      </c>
    </row>
    <row r="612" ht="17.45" customHeight="1">
      <c r="A612" s="257">
        <f>IF(ISNUMBER(C612),MONTH(C612),"")</f>
        <v/>
      </c>
      <c r="B612" s="257">
        <f>IF(ISNUMBER(C612),YEAR(C612),"")</f>
        <v/>
      </c>
      <c r="C612" s="808">
        <f>C611+1</f>
        <v/>
      </c>
      <c r="D612" s="809" t="n">
        <v>0.0171</v>
      </c>
      <c r="E612" s="810" t="n"/>
      <c r="F612" s="809" t="n"/>
      <c r="G612" s="811" t="n"/>
      <c r="H612" s="810" t="n">
        <v>0.0237</v>
      </c>
      <c r="I612" s="812" t="n">
        <v>0.0133</v>
      </c>
      <c r="J612" s="837" t="n"/>
      <c r="K612" s="809" t="n">
        <v>0.0148</v>
      </c>
      <c r="L612" s="810" t="n"/>
      <c r="M612" s="796">
        <f>IF(SUM(D612:E612)&gt;0,IFERROR(AVERAGE(D583:E612),""),"")</f>
        <v/>
      </c>
      <c r="N612" s="796">
        <f>IF(SUM(F612:H612)&gt;0,IFERROR(AVERAGE(F583:H612),""),"")</f>
        <v/>
      </c>
      <c r="O612" s="796">
        <f>IF(SUM(I612:J612)&gt;0,IFERROR(AVERAGE(I583:J612),""),"")</f>
        <v/>
      </c>
      <c r="P612" s="796">
        <f>IF(SUM(K612:L612)&gt;0,IFERROR(AVERAGE(K583:L612),""),"")</f>
        <v/>
      </c>
      <c r="Q612" s="813">
        <f>IFERROR(AVERAGE(D612:E612),"")</f>
        <v/>
      </c>
      <c r="R612" s="813">
        <f>IFERROR(AVERAGE(F612:H612),"")</f>
        <v/>
      </c>
      <c r="S612" s="813">
        <f>IFERROR(AVERAGE(I612:J612),"")</f>
        <v/>
      </c>
      <c r="T612" s="813">
        <f>IFERROR(AVERAGE(K612:L612),"")</f>
        <v/>
      </c>
      <c r="V612" s="813">
        <f>AVERAGE(Q612:T612)</f>
        <v/>
      </c>
      <c r="W612" s="445" t="n"/>
      <c r="X612" s="257" t="n"/>
      <c r="Y612" s="266" t="n">
        <v>87</v>
      </c>
      <c r="Z612" s="302" t="inlineStr">
        <is>
          <t>Average</t>
        </is>
      </c>
      <c r="AA612" s="839">
        <f>AVERAGE(D582:E612)</f>
        <v/>
      </c>
      <c r="AB612" s="839">
        <f>AVERAGE(F582:H612)</f>
        <v/>
      </c>
      <c r="AC612" s="839">
        <f>AVERAGE(I582:J612)</f>
        <v/>
      </c>
      <c r="AD612" s="839">
        <f>AVERAGE(K582:L612)</f>
        <v/>
      </c>
    </row>
    <row r="613" ht="17.45" customHeight="1">
      <c r="A613" s="257">
        <f>IF(ISNUMBER(C613),MONTH(C613),"")</f>
        <v/>
      </c>
      <c r="B613" s="257">
        <f>IF(ISNUMBER(C613),YEAR(C613),"")</f>
        <v/>
      </c>
      <c r="C613" s="808">
        <f>C612+1</f>
        <v/>
      </c>
      <c r="D613" s="809" t="n"/>
      <c r="E613" s="810" t="n">
        <v>0.0264</v>
      </c>
      <c r="F613" s="809" t="n"/>
      <c r="G613" s="811" t="n">
        <v>0.0223</v>
      </c>
      <c r="H613" s="810" t="n"/>
      <c r="I613" s="812" t="n"/>
      <c r="J613" s="837" t="n">
        <v>0.0159</v>
      </c>
      <c r="K613" s="809" t="n"/>
      <c r="L613" s="810" t="n">
        <v>0.0314</v>
      </c>
      <c r="M613" s="796">
        <f>IF(SUM(D613:E613)&gt;0,IFERROR(AVERAGE(D584:E613),""),"")</f>
        <v/>
      </c>
      <c r="N613" s="796">
        <f>IF(SUM(F613:H613)&gt;0,IFERROR(AVERAGE(F584:H613),""),"")</f>
        <v/>
      </c>
      <c r="O613" s="796">
        <f>IF(SUM(I613:J613)&gt;0,IFERROR(AVERAGE(I584:J613),""),"")</f>
        <v/>
      </c>
      <c r="P613" s="796">
        <f>IF(SUM(K613:L613)&gt;0,IFERROR(AVERAGE(K584:L613),""),"")</f>
        <v/>
      </c>
      <c r="Q613" s="813">
        <f>IFERROR(AVERAGE(D613:E613),"")</f>
        <v/>
      </c>
      <c r="R613" s="813">
        <f>IFERROR(AVERAGE(F613:H613),"")</f>
        <v/>
      </c>
      <c r="S613" s="813">
        <f>IFERROR(AVERAGE(I613:J613),"")</f>
        <v/>
      </c>
      <c r="T613" s="813">
        <f>IFERROR(AVERAGE(K613:L613),"")</f>
        <v/>
      </c>
      <c r="V613" s="813">
        <f>AVERAGE(Q613:T613)</f>
        <v/>
      </c>
      <c r="W613" s="445" t="n"/>
      <c r="X613" s="797">
        <f>AVERAGE(Q612:T613)</f>
        <v/>
      </c>
      <c r="Y613" s="266" t="n">
        <v>87</v>
      </c>
      <c r="Z613" s="302" t="inlineStr">
        <is>
          <t>Maximum</t>
        </is>
      </c>
      <c r="AA613" s="839">
        <f>MAX(D582:E612)</f>
        <v/>
      </c>
      <c r="AB613" s="839">
        <f>MAX(F582:H612)</f>
        <v/>
      </c>
      <c r="AC613" s="839">
        <f>MAX(I582:J612)</f>
        <v/>
      </c>
      <c r="AD613" s="839">
        <f>MAX(K582:L612)</f>
        <v/>
      </c>
    </row>
    <row r="614" ht="17.45" customHeight="1" thickBot="1">
      <c r="A614" s="257">
        <f>IF(ISNUMBER(C614),MONTH(C614),"")</f>
        <v/>
      </c>
      <c r="B614" s="257">
        <f>IF(ISNUMBER(C614),YEAR(C614),"")</f>
        <v/>
      </c>
      <c r="C614" s="802">
        <f>C613+1</f>
        <v/>
      </c>
      <c r="D614" s="803" t="n"/>
      <c r="E614" s="804" t="n"/>
      <c r="F614" s="803" t="n">
        <v>0.0116</v>
      </c>
      <c r="G614" s="805" t="n"/>
      <c r="H614" s="804" t="n">
        <v>0.0136</v>
      </c>
      <c r="I614" s="803" t="n">
        <v>0.008800000000000001</v>
      </c>
      <c r="J614" s="804" t="n"/>
      <c r="K614" s="806" t="n">
        <v>0.0175</v>
      </c>
      <c r="L614" s="804" t="n"/>
      <c r="M614" s="796">
        <f>IF(SUM(D614:E614)&gt;0,IFERROR(AVERAGE(D585:E614),""),"")</f>
        <v/>
      </c>
      <c r="N614" s="796">
        <f>IF(SUM(F614:H614)&gt;0,IFERROR(AVERAGE(F585:H614),""),"")</f>
        <v/>
      </c>
      <c r="O614" s="796">
        <f>IF(SUM(I614:J614)&gt;0,IFERROR(AVERAGE(I585:J614),""),"")</f>
        <v/>
      </c>
      <c r="P614" s="796">
        <f>IF(SUM(K614:L614)&gt;0,IFERROR(AVERAGE(K585:L614),""),"")</f>
        <v/>
      </c>
      <c r="Q614" s="815" t="n"/>
      <c r="R614" s="797">
        <f>IFERROR(AVERAGE(F614:H614),"")</f>
        <v/>
      </c>
      <c r="S614" s="797">
        <f>IFERROR(AVERAGE(I614:J614),"")</f>
        <v/>
      </c>
      <c r="T614" s="797">
        <f>IFERROR(AVERAGE(K614:L614),"")</f>
        <v/>
      </c>
      <c r="V614" s="257" t="n"/>
      <c r="W614" s="797">
        <f>AVERAGE(Q614:T614)</f>
        <v/>
      </c>
      <c r="X614" s="257" t="n"/>
      <c r="Z614" s="304" t="inlineStr">
        <is>
          <t># DAYS &gt; 0.1</t>
        </is>
      </c>
      <c r="AA614" s="305">
        <f>COUNTIF(D582:E612,"&gt;=0.1")</f>
        <v/>
      </c>
      <c r="AB614" s="305">
        <f>COUNTIF(F582:H612,"&gt;=0.1")</f>
        <v/>
      </c>
      <c r="AC614" s="305">
        <f>COUNTIF(I582:J612,"&gt;=0.1")</f>
        <v/>
      </c>
      <c r="AD614" s="305">
        <f>COUNTIF(K582:L612,"&gt;=0.1")</f>
        <v/>
      </c>
    </row>
    <row r="615" ht="17.45" customHeight="1" thickBot="1">
      <c r="A615" s="257">
        <f>IF(ISNUMBER(C615),MONTH(C615),"")</f>
        <v/>
      </c>
      <c r="B615" s="257">
        <f>IF(ISNUMBER(C615),YEAR(C615),"")</f>
        <v/>
      </c>
      <c r="C615" s="791">
        <f>C614+1</f>
        <v/>
      </c>
      <c r="D615" s="792" t="n"/>
      <c r="E615" s="793" t="n">
        <v>0.03</v>
      </c>
      <c r="F615" s="792" t="n"/>
      <c r="G615" s="794" t="n">
        <v>0.0518</v>
      </c>
      <c r="H615" s="793" t="n"/>
      <c r="I615" s="795" t="n"/>
      <c r="J615" s="856" t="n">
        <v>0.127</v>
      </c>
      <c r="K615" s="792" t="n"/>
      <c r="L615" s="793" t="n">
        <v>0.0391</v>
      </c>
      <c r="M615" s="796">
        <f>IF(SUM(D615:E615)&gt;0,IFERROR(AVERAGE(D586:E615),""),"")</f>
        <v/>
      </c>
      <c r="N615" s="796">
        <f>IF(SUM(F615:H615)&gt;0,IFERROR(AVERAGE(F586:H615),""),"")</f>
        <v/>
      </c>
      <c r="O615" s="796">
        <f>IF(SUM(I615:J615)&gt;0,IFERROR(AVERAGE(I586:J615),""),"")</f>
        <v/>
      </c>
      <c r="P615" s="796">
        <f>IF(SUM(K615:L615)&gt;0,IFERROR(AVERAGE(K586:L615),""),"")</f>
        <v/>
      </c>
      <c r="Q615" s="797">
        <f>IFERROR(AVERAGE(D615:E615),"")</f>
        <v/>
      </c>
      <c r="R615" s="797">
        <f>IFERROR(AVERAGE(F615:H615),"")</f>
        <v/>
      </c>
      <c r="S615" s="815" t="n"/>
      <c r="T615" s="797">
        <f>IFERROR(AVERAGE(K615:L615),"")</f>
        <v/>
      </c>
      <c r="V615" s="257" t="n"/>
      <c r="W615" s="797">
        <f>AVERAGE(Q615:T615)</f>
        <v/>
      </c>
      <c r="X615" s="257" t="n"/>
      <c r="AD615" s="786">
        <f>AVERAGE(AA612:AD612)</f>
        <v/>
      </c>
    </row>
    <row r="616" ht="17.45" customHeight="1">
      <c r="A616" s="257">
        <f>IF(ISNUMBER(C616),MONTH(C616),"")</f>
        <v/>
      </c>
      <c r="B616" s="257">
        <f>IF(ISNUMBER(C616),YEAR(C616),"")</f>
        <v/>
      </c>
      <c r="C616" s="791">
        <f>C615+1</f>
        <v/>
      </c>
      <c r="D616" s="792" t="n">
        <v>0.0274</v>
      </c>
      <c r="E616" s="793" t="n"/>
      <c r="F616" s="792" t="n">
        <v>0.0327</v>
      </c>
      <c r="G616" s="794" t="n"/>
      <c r="H616" s="793" t="n"/>
      <c r="I616" s="795" t="n">
        <v>0.0387</v>
      </c>
      <c r="J616" s="836" t="n"/>
      <c r="K616" s="792" t="n">
        <v>0.0342</v>
      </c>
      <c r="L616" s="793" t="n"/>
      <c r="M616" s="796">
        <f>IF(SUM(D616:E616)&gt;0,IFERROR(AVERAGE(D587:E616),""),"")</f>
        <v/>
      </c>
      <c r="N616" s="796">
        <f>IF(SUM(F616:H616)&gt;0,IFERROR(AVERAGE(F587:H616),""),"")</f>
        <v/>
      </c>
      <c r="O616" s="796">
        <f>IF(SUM(I616:J616)&gt;0,IFERROR(AVERAGE(I587:J616),""),"")</f>
        <v/>
      </c>
      <c r="P616" s="796">
        <f>IF(SUM(K616:L616)&gt;0,IFERROR(AVERAGE(K587:L616),""),"")</f>
        <v/>
      </c>
      <c r="Q616" s="797">
        <f>IFERROR(AVERAGE(D616:E616),"")</f>
        <v/>
      </c>
      <c r="R616" s="797">
        <f>IFERROR(AVERAGE(F616:H616),"")</f>
        <v/>
      </c>
      <c r="S616" s="797">
        <f>IFERROR(AVERAGE(I616:J616),"")</f>
        <v/>
      </c>
      <c r="T616" s="797">
        <f>IFERROR(AVERAGE(K616:L616),"")</f>
        <v/>
      </c>
      <c r="V616" s="257" t="n"/>
      <c r="W616" s="797">
        <f>AVERAGE(Q616:T616)</f>
        <v/>
      </c>
      <c r="X616" s="257" t="n"/>
    </row>
    <row r="617" ht="17.45" customHeight="1">
      <c r="A617" s="257">
        <f>IF(ISNUMBER(C617),MONTH(C617),"")</f>
        <v/>
      </c>
      <c r="B617" s="257">
        <f>IF(ISNUMBER(C617),YEAR(C617),"")</f>
        <v/>
      </c>
      <c r="C617" s="791">
        <f>C616+1</f>
        <v/>
      </c>
      <c r="D617" s="792" t="n"/>
      <c r="E617" s="793" t="n">
        <v>0.0292</v>
      </c>
      <c r="F617" s="792" t="n"/>
      <c r="G617" s="794" t="n">
        <v>0.0346</v>
      </c>
      <c r="H617" s="793" t="n"/>
      <c r="I617" s="795" t="n"/>
      <c r="J617" s="836" t="n">
        <v>0.0302</v>
      </c>
      <c r="K617" s="792" t="n"/>
      <c r="L617" s="793" t="n">
        <v>0.0324</v>
      </c>
      <c r="M617" s="796">
        <f>IF(SUM(D617:E617)&gt;0,IFERROR(AVERAGE(D588:E617),""),"")</f>
        <v/>
      </c>
      <c r="N617" s="796">
        <f>IF(SUM(F617:H617)&gt;0,IFERROR(AVERAGE(F588:H617),""),"")</f>
        <v/>
      </c>
      <c r="O617" s="796">
        <f>IF(SUM(I617:J617)&gt;0,IFERROR(AVERAGE(I588:J617),""),"")</f>
        <v/>
      </c>
      <c r="P617" s="796">
        <f>IF(SUM(K617:L617)&gt;0,IFERROR(AVERAGE(K588:L617),""),"")</f>
        <v/>
      </c>
      <c r="Q617" s="797">
        <f>IFERROR(AVERAGE(D617:E617),"")</f>
        <v/>
      </c>
      <c r="R617" s="797">
        <f>IFERROR(AVERAGE(F617:H617),"")</f>
        <v/>
      </c>
      <c r="S617" s="797">
        <f>IFERROR(AVERAGE(I617:J617),"")</f>
        <v/>
      </c>
      <c r="T617" s="797">
        <f>IFERROR(AVERAGE(K617:L617),"")</f>
        <v/>
      </c>
      <c r="V617" s="257" t="n"/>
      <c r="W617" s="797">
        <f>AVERAGE(Q617:T617)</f>
        <v/>
      </c>
      <c r="X617" s="257" t="n"/>
    </row>
    <row r="618" ht="17.45" customHeight="1">
      <c r="A618" s="257">
        <f>IF(ISNUMBER(C618),MONTH(C618),"")</f>
        <v/>
      </c>
      <c r="B618" s="257">
        <f>IF(ISNUMBER(C618),YEAR(C618),"")</f>
        <v/>
      </c>
      <c r="C618" s="791">
        <f>C617+1</f>
        <v/>
      </c>
      <c r="D618" s="792" t="n">
        <v>0.0229</v>
      </c>
      <c r="E618" s="793" t="n"/>
      <c r="F618" s="792" t="n"/>
      <c r="G618" s="794" t="n"/>
      <c r="H618" s="793" t="n">
        <v>0.0254</v>
      </c>
      <c r="I618" s="795" t="n">
        <v>0.0258</v>
      </c>
      <c r="J618" s="836" t="n"/>
      <c r="K618" s="792" t="n">
        <v>0.0239</v>
      </c>
      <c r="L618" s="793" t="n"/>
      <c r="M618" s="796">
        <f>IF(SUM(D618:E618)&gt;0,IFERROR(AVERAGE(D589:E618),""),"")</f>
        <v/>
      </c>
      <c r="N618" s="796">
        <f>IF(SUM(F618:H618)&gt;0,IFERROR(AVERAGE(F589:H618),""),"")</f>
        <v/>
      </c>
      <c r="O618" s="796">
        <f>IF(SUM(I618:J618)&gt;0,IFERROR(AVERAGE(I589:J618),""),"")</f>
        <v/>
      </c>
      <c r="P618" s="796">
        <f>IF(SUM(K618:L618)&gt;0,IFERROR(AVERAGE(K589:L618),""),"")</f>
        <v/>
      </c>
      <c r="Q618" s="797">
        <f>IFERROR(AVERAGE(D618:E618),"")</f>
        <v/>
      </c>
      <c r="R618" s="797">
        <f>IFERROR(AVERAGE(F618:H618),"")</f>
        <v/>
      </c>
      <c r="S618" s="797">
        <f>IFERROR(AVERAGE(I618:J618),"")</f>
        <v/>
      </c>
      <c r="T618" s="797">
        <f>IFERROR(AVERAGE(K618:L618),"")</f>
        <v/>
      </c>
      <c r="V618" s="257" t="n"/>
      <c r="W618" s="797">
        <f>AVERAGE(Q618:T618)</f>
        <v/>
      </c>
      <c r="X618" s="797">
        <f>AVERAGE(Q614:T618)</f>
        <v/>
      </c>
      <c r="Y618" s="266" t="n">
        <v>88</v>
      </c>
    </row>
    <row r="619" ht="17.45" customHeight="1">
      <c r="A619" s="257">
        <f>IF(ISNUMBER(C619),MONTH(C619),"")</f>
        <v/>
      </c>
      <c r="B619" s="257">
        <f>IF(ISNUMBER(C619),YEAR(C619),"")</f>
        <v/>
      </c>
      <c r="C619" s="808">
        <f>C618+1</f>
        <v/>
      </c>
      <c r="D619" s="809" t="n"/>
      <c r="E619" s="810" t="n">
        <v>0.0212</v>
      </c>
      <c r="F619" s="809" t="n"/>
      <c r="G619" s="811" t="n">
        <v>0.0227</v>
      </c>
      <c r="H619" s="810" t="n"/>
      <c r="I619" s="812" t="n"/>
      <c r="J619" s="837" t="n">
        <v>0.0126</v>
      </c>
      <c r="K619" s="809" t="n"/>
      <c r="L619" s="810" t="n">
        <v>0.0226</v>
      </c>
      <c r="M619" s="796">
        <f>IF(SUM(D619:E619)&gt;0,IFERROR(AVERAGE(D590:E619),""),"")</f>
        <v/>
      </c>
      <c r="N619" s="796">
        <f>IF(SUM(F619:H619)&gt;0,IFERROR(AVERAGE(F590:H619),""),"")</f>
        <v/>
      </c>
      <c r="O619" s="796">
        <f>IF(SUM(I619:J619)&gt;0,IFERROR(AVERAGE(I590:J619),""),"")</f>
        <v/>
      </c>
      <c r="P619" s="796">
        <f>IF(SUM(K619:L619)&gt;0,IFERROR(AVERAGE(K590:L619),""),"")</f>
        <v/>
      </c>
      <c r="Q619" s="813">
        <f>IFERROR(AVERAGE(D619:E619),"")</f>
        <v/>
      </c>
      <c r="R619" s="813">
        <f>IFERROR(AVERAGE(F619:H619),"")</f>
        <v/>
      </c>
      <c r="S619" s="813">
        <f>IFERROR(AVERAGE(I619:J619),"")</f>
        <v/>
      </c>
      <c r="T619" s="813">
        <f>IFERROR(AVERAGE(K619:L619),"")</f>
        <v/>
      </c>
      <c r="V619" s="813">
        <f>AVERAGE(Q619:T619)</f>
        <v/>
      </c>
      <c r="W619" s="445" t="n"/>
      <c r="X619" s="257" t="n"/>
      <c r="Y619" s="266" t="n">
        <v>88</v>
      </c>
    </row>
    <row r="620" ht="17.45" customHeight="1">
      <c r="A620" s="257">
        <f>IF(ISNUMBER(C620),MONTH(C620),"")</f>
        <v/>
      </c>
      <c r="B620" s="257">
        <f>IF(ISNUMBER(C620),YEAR(C620),"")</f>
        <v/>
      </c>
      <c r="C620" s="808">
        <f>C619+1</f>
        <v/>
      </c>
      <c r="D620" s="809" t="n">
        <v>0.0127</v>
      </c>
      <c r="E620" s="810" t="n"/>
      <c r="F620" s="809" t="n">
        <v>0.0089</v>
      </c>
      <c r="G620" s="811" t="n"/>
      <c r="H620" s="810" t="n">
        <v>0.008699999999999999</v>
      </c>
      <c r="I620" s="809" t="n">
        <v>0.0067</v>
      </c>
      <c r="J620" s="810" t="n"/>
      <c r="K620" s="812" t="n">
        <v>0.0141</v>
      </c>
      <c r="L620" s="810" t="n"/>
      <c r="M620" s="796">
        <f>IF(SUM(D620:E620)&gt;0,IFERROR(AVERAGE(D591:E620),""),"")</f>
        <v/>
      </c>
      <c r="N620" s="796">
        <f>IF(SUM(F620:H620)&gt;0,IFERROR(AVERAGE(F591:H620),""),"")</f>
        <v/>
      </c>
      <c r="O620" s="796">
        <f>IF(SUM(I620:J620)&gt;0,IFERROR(AVERAGE(I591:J620),""),"")</f>
        <v/>
      </c>
      <c r="P620" s="796">
        <f>IF(SUM(K620:L620)&gt;0,IFERROR(AVERAGE(K591:L620),""),"")</f>
        <v/>
      </c>
      <c r="Q620" s="813">
        <f>IFERROR(AVERAGE(D620:E620),"")</f>
        <v/>
      </c>
      <c r="R620" s="813">
        <f>IFERROR(AVERAGE(F620:H620),"")</f>
        <v/>
      </c>
      <c r="S620" s="813">
        <f>IFERROR(AVERAGE(I620:J620),"")</f>
        <v/>
      </c>
      <c r="T620" s="813">
        <f>IFERROR(AVERAGE(K620:L620),"")</f>
        <v/>
      </c>
      <c r="V620" s="813">
        <f>AVERAGE(Q620:T620)</f>
        <v/>
      </c>
      <c r="W620" s="445" t="n"/>
      <c r="X620" s="797">
        <f>AVERAGE(Q619:T620)</f>
        <v/>
      </c>
      <c r="Y620" s="266" t="n">
        <v>88</v>
      </c>
    </row>
    <row r="621" ht="17.45" customHeight="1">
      <c r="A621" s="257">
        <f>IF(ISNUMBER(C621),MONTH(C621),"")</f>
        <v/>
      </c>
      <c r="B621" s="257">
        <f>IF(ISNUMBER(C621),YEAR(C621),"")</f>
        <v/>
      </c>
      <c r="C621" s="791">
        <f>C620+1</f>
        <v/>
      </c>
      <c r="D621" s="792" t="n"/>
      <c r="E621" s="793" t="n">
        <v>0.0273</v>
      </c>
      <c r="F621" s="792" t="n"/>
      <c r="G621" s="794" t="n">
        <v>0.0162</v>
      </c>
      <c r="H621" s="793" t="n"/>
      <c r="I621" s="795" t="n"/>
      <c r="J621" s="836" t="n">
        <v>0.0139</v>
      </c>
      <c r="K621" s="792" t="n"/>
      <c r="L621" s="793" t="n">
        <v>0.0314</v>
      </c>
      <c r="M621" s="796">
        <f>IF(SUM(D621:E621)&gt;0,IFERROR(AVERAGE(D592:E621),""),"")</f>
        <v/>
      </c>
      <c r="N621" s="796">
        <f>IF(SUM(F621:H621)&gt;0,IFERROR(AVERAGE(F592:H621),""),"")</f>
        <v/>
      </c>
      <c r="O621" s="796">
        <f>IF(SUM(I621:J621)&gt;0,IFERROR(AVERAGE(I592:J621),""),"")</f>
        <v/>
      </c>
      <c r="P621" s="796">
        <f>IF(SUM(K621:L621)&gt;0,IFERROR(AVERAGE(K592:L621),""),"")</f>
        <v/>
      </c>
      <c r="Q621" s="797">
        <f>IFERROR(AVERAGE(D621:E621),"")</f>
        <v/>
      </c>
      <c r="R621" s="797">
        <f>IFERROR(AVERAGE(F621:H621),"")</f>
        <v/>
      </c>
      <c r="S621" s="797">
        <f>IFERROR(AVERAGE(I621:J621),"")</f>
        <v/>
      </c>
      <c r="T621" s="797">
        <f>IFERROR(AVERAGE(K621:L621),"")</f>
        <v/>
      </c>
      <c r="V621" s="257" t="n"/>
      <c r="W621" s="797">
        <f>AVERAGE(Q621:T621)</f>
        <v/>
      </c>
      <c r="X621" s="257" t="n"/>
    </row>
    <row r="622" ht="17.45" customHeight="1">
      <c r="A622" s="257">
        <f>IF(ISNUMBER(C622),MONTH(C622),"")</f>
        <v/>
      </c>
      <c r="B622" s="257">
        <f>IF(ISNUMBER(C622),YEAR(C622),"")</f>
        <v/>
      </c>
      <c r="C622" s="791">
        <f>C621+1</f>
        <v/>
      </c>
      <c r="D622" s="792" t="n">
        <v>0.0346</v>
      </c>
      <c r="E622" s="793" t="n"/>
      <c r="F622" s="792" t="n">
        <v>0.0179</v>
      </c>
      <c r="G622" s="794" t="n"/>
      <c r="H622" s="793" t="n"/>
      <c r="I622" s="795" t="n">
        <v>0.0541</v>
      </c>
      <c r="J622" s="836" t="n"/>
      <c r="K622" s="792" t="n">
        <v>0.0297</v>
      </c>
      <c r="L622" s="793" t="n"/>
      <c r="M622" s="796">
        <f>IF(SUM(D622:E622)&gt;0,IFERROR(AVERAGE(D593:E622),""),"")</f>
        <v/>
      </c>
      <c r="N622" s="796">
        <f>IF(SUM(F622:H622)&gt;0,IFERROR(AVERAGE(F593:H622),""),"")</f>
        <v/>
      </c>
      <c r="O622" s="796">
        <f>IF(SUM(I622:J622)&gt;0,IFERROR(AVERAGE(I593:J622),""),"")</f>
        <v/>
      </c>
      <c r="P622" s="796">
        <f>IF(SUM(K622:L622)&gt;0,IFERROR(AVERAGE(K593:L622),""),"")</f>
        <v/>
      </c>
      <c r="Q622" s="797">
        <f>IFERROR(AVERAGE(D622:E622),"")</f>
        <v/>
      </c>
      <c r="R622" s="797">
        <f>IFERROR(AVERAGE(F622:H622),"")</f>
        <v/>
      </c>
      <c r="S622" s="797">
        <f>IFERROR(AVERAGE(I622:J622),"")</f>
        <v/>
      </c>
      <c r="T622" s="797">
        <f>IFERROR(AVERAGE(K622:L622),"")</f>
        <v/>
      </c>
      <c r="V622" s="257" t="n"/>
      <c r="W622" s="797">
        <f>AVERAGE(Q622:T622)</f>
        <v/>
      </c>
      <c r="X622" s="257" t="n"/>
    </row>
    <row r="623" ht="17.45" customHeight="1">
      <c r="A623" s="257">
        <f>IF(ISNUMBER(C623),MONTH(C623),"")</f>
        <v/>
      </c>
      <c r="B623" s="257">
        <f>IF(ISNUMBER(C623),YEAR(C623),"")</f>
        <v/>
      </c>
      <c r="C623" s="791">
        <f>C622+1</f>
        <v/>
      </c>
      <c r="D623" s="792" t="n"/>
      <c r="E623" s="793" t="n">
        <v>0.0236</v>
      </c>
      <c r="F623" s="792" t="n"/>
      <c r="G623" s="794" t="n">
        <v>0.0342</v>
      </c>
      <c r="H623" s="793" t="n"/>
      <c r="I623" s="795" t="n"/>
      <c r="J623" s="836" t="n">
        <v>0.0263</v>
      </c>
      <c r="K623" s="792" t="n"/>
      <c r="L623" s="793" t="n">
        <v>0.0278</v>
      </c>
      <c r="M623" s="796">
        <f>IF(SUM(D623:E623)&gt;0,IFERROR(AVERAGE(D594:E623),""),"")</f>
        <v/>
      </c>
      <c r="N623" s="796">
        <f>IF(SUM(F623:H623)&gt;0,IFERROR(AVERAGE(F594:H623),""),"")</f>
        <v/>
      </c>
      <c r="O623" s="796">
        <f>IF(SUM(I623:J623)&gt;0,IFERROR(AVERAGE(I594:J623),""),"")</f>
        <v/>
      </c>
      <c r="P623" s="796">
        <f>IF(SUM(K623:L623)&gt;0,IFERROR(AVERAGE(K594:L623),""),"")</f>
        <v/>
      </c>
      <c r="Q623" s="797">
        <f>IFERROR(AVERAGE(D623:E623),"")</f>
        <v/>
      </c>
      <c r="R623" s="797">
        <f>IFERROR(AVERAGE(F623:H623),"")</f>
        <v/>
      </c>
      <c r="S623" s="797">
        <f>IFERROR(AVERAGE(I623:J623),"")</f>
        <v/>
      </c>
      <c r="T623" s="797">
        <f>IFERROR(AVERAGE(K623:L623),"")</f>
        <v/>
      </c>
      <c r="V623" s="257" t="n"/>
      <c r="W623" s="797">
        <f>AVERAGE(Q623:T623)</f>
        <v/>
      </c>
      <c r="X623" s="257" t="n"/>
    </row>
    <row r="624" ht="17.45" customHeight="1">
      <c r="A624" s="257">
        <f>IF(ISNUMBER(C624),MONTH(C624),"")</f>
        <v/>
      </c>
      <c r="B624" s="257">
        <f>IF(ISNUMBER(C624),YEAR(C624),"")</f>
        <v/>
      </c>
      <c r="C624" s="791">
        <f>C623+1</f>
        <v/>
      </c>
      <c r="D624" s="792" t="n">
        <v>0.0211</v>
      </c>
      <c r="E624" s="793" t="n"/>
      <c r="F624" s="792" t="n"/>
      <c r="G624" s="794" t="n"/>
      <c r="H624" s="793" t="n">
        <v>0.0278</v>
      </c>
      <c r="I624" s="795" t="n">
        <v>0.0345</v>
      </c>
      <c r="J624" s="836" t="n"/>
      <c r="K624" s="792" t="n">
        <v>0.0303</v>
      </c>
      <c r="L624" s="793" t="n"/>
      <c r="M624" s="796">
        <f>IF(SUM(D624:E624)&gt;0,IFERROR(AVERAGE(D595:E624),""),"")</f>
        <v/>
      </c>
      <c r="N624" s="796">
        <f>IF(SUM(F624:H624)&gt;0,IFERROR(AVERAGE(F595:H624),""),"")</f>
        <v/>
      </c>
      <c r="O624" s="796">
        <f>IF(SUM(I624:J624)&gt;0,IFERROR(AVERAGE(I595:J624),""),"")</f>
        <v/>
      </c>
      <c r="P624" s="796">
        <f>IF(SUM(K624:L624)&gt;0,IFERROR(AVERAGE(K595:L624),""),"")</f>
        <v/>
      </c>
      <c r="Q624" s="797">
        <f>IFERROR(AVERAGE(D624:E624),"")</f>
        <v/>
      </c>
      <c r="R624" s="797">
        <f>IFERROR(AVERAGE(F624:H624),"")</f>
        <v/>
      </c>
      <c r="S624" s="797">
        <f>IFERROR(AVERAGE(I624:J624),"")</f>
        <v/>
      </c>
      <c r="T624" s="797">
        <f>IFERROR(AVERAGE(K624:L624),"")</f>
        <v/>
      </c>
      <c r="V624" s="257" t="n"/>
      <c r="W624" s="797">
        <f>AVERAGE(Q624:T624)</f>
        <v/>
      </c>
      <c r="X624" s="257" t="n"/>
    </row>
    <row r="625" ht="17.45" customHeight="1">
      <c r="A625" s="257">
        <f>IF(ISNUMBER(C625),MONTH(C625),"")</f>
        <v/>
      </c>
      <c r="B625" s="257">
        <f>IF(ISNUMBER(C625),YEAR(C625),"")</f>
        <v/>
      </c>
      <c r="C625" s="791">
        <f>C624+1</f>
        <v/>
      </c>
      <c r="D625" s="792" t="n"/>
      <c r="E625" s="793" t="n">
        <v>0.0233</v>
      </c>
      <c r="F625" s="792" t="n"/>
      <c r="G625" s="794" t="n">
        <v>0.0333</v>
      </c>
      <c r="H625" s="793" t="n"/>
      <c r="I625" s="795" t="n"/>
      <c r="J625" s="836" t="n">
        <v>0.0275</v>
      </c>
      <c r="K625" s="792" t="n"/>
      <c r="L625" s="793" t="n">
        <v>0.0342</v>
      </c>
      <c r="M625" s="796">
        <f>IF(SUM(D625:E625)&gt;0,IFERROR(AVERAGE(D596:E625),""),"")</f>
        <v/>
      </c>
      <c r="N625" s="796">
        <f>IF(SUM(F625:H625)&gt;0,IFERROR(AVERAGE(F596:H625),""),"")</f>
        <v/>
      </c>
      <c r="O625" s="796">
        <f>IF(SUM(I625:J625)&gt;0,IFERROR(AVERAGE(I596:J625),""),"")</f>
        <v/>
      </c>
      <c r="P625" s="796">
        <f>IF(SUM(K625:L625)&gt;0,IFERROR(AVERAGE(K596:L625),""),"")</f>
        <v/>
      </c>
      <c r="Q625" s="797">
        <f>IFERROR(AVERAGE(D625:E625),"")</f>
        <v/>
      </c>
      <c r="R625" s="797">
        <f>IFERROR(AVERAGE(F625:H625),"")</f>
        <v/>
      </c>
      <c r="S625" s="797">
        <f>IFERROR(AVERAGE(I625:J625),"")</f>
        <v/>
      </c>
      <c r="T625" s="797">
        <f>IFERROR(AVERAGE(K625:L625),"")</f>
        <v/>
      </c>
      <c r="V625" s="257" t="n"/>
      <c r="W625" s="797">
        <f>AVERAGE(Q625:T625)</f>
        <v/>
      </c>
      <c r="X625" s="797">
        <f>AVERAGE(Q621:T625)</f>
        <v/>
      </c>
      <c r="Y625" s="266" t="n">
        <v>89</v>
      </c>
    </row>
    <row r="626" ht="17.45" customHeight="1">
      <c r="A626" s="257">
        <f>IF(ISNUMBER(C626),MONTH(C626),"")</f>
        <v/>
      </c>
      <c r="B626" s="257">
        <f>IF(ISNUMBER(C626),YEAR(C626),"")</f>
        <v/>
      </c>
      <c r="C626" s="808">
        <f>C625+1</f>
        <v/>
      </c>
      <c r="D626" s="809" t="n">
        <v>0.0208</v>
      </c>
      <c r="E626" s="810" t="n"/>
      <c r="F626" s="809" t="n">
        <v>0.0145</v>
      </c>
      <c r="G626" s="811" t="n"/>
      <c r="H626" s="810" t="n">
        <v>0.0126</v>
      </c>
      <c r="I626" s="809" t="n">
        <v>0.0119</v>
      </c>
      <c r="J626" s="810" t="n"/>
      <c r="K626" s="812" t="n">
        <v>0.017</v>
      </c>
      <c r="L626" s="810" t="n"/>
      <c r="M626" s="796">
        <f>IF(SUM(D626:E626)&gt;0,IFERROR(AVERAGE(D597:E626),""),"")</f>
        <v/>
      </c>
      <c r="N626" s="796">
        <f>IF(SUM(F626:H626)&gt;0,IFERROR(AVERAGE(F597:H626),""),"")</f>
        <v/>
      </c>
      <c r="O626" s="796">
        <f>IF(SUM(I626:J626)&gt;0,IFERROR(AVERAGE(I597:J626),""),"")</f>
        <v/>
      </c>
      <c r="P626" s="796">
        <f>IF(SUM(K626:L626)&gt;0,IFERROR(AVERAGE(K597:L626),""),"")</f>
        <v/>
      </c>
      <c r="Q626" s="813">
        <f>IFERROR(AVERAGE(D626:E626),"")</f>
        <v/>
      </c>
      <c r="R626" s="813">
        <f>IFERROR(AVERAGE(F626:H626),"")</f>
        <v/>
      </c>
      <c r="S626" s="813">
        <f>IFERROR(AVERAGE(I626:J626),"")</f>
        <v/>
      </c>
      <c r="T626" s="813">
        <f>IFERROR(AVERAGE(K626:L626),"")</f>
        <v/>
      </c>
      <c r="V626" s="813">
        <f>AVERAGE(Q626:T626)</f>
        <v/>
      </c>
      <c r="W626" s="445" t="n"/>
      <c r="X626" s="257" t="n"/>
      <c r="Y626" s="266" t="n">
        <v>89</v>
      </c>
    </row>
    <row r="627" ht="17.45" customHeight="1">
      <c r="A627" s="257">
        <f>IF(ISNUMBER(C627),MONTH(C627),"")</f>
        <v/>
      </c>
      <c r="B627" s="257">
        <f>IF(ISNUMBER(C627),YEAR(C627),"")</f>
        <v/>
      </c>
      <c r="C627" s="808">
        <f>C626+1</f>
        <v/>
      </c>
      <c r="D627" s="809" t="n"/>
      <c r="E627" s="810" t="n">
        <v>0.0137</v>
      </c>
      <c r="F627" s="809" t="n"/>
      <c r="G627" s="811" t="n">
        <v>0.0132</v>
      </c>
      <c r="H627" s="810" t="n"/>
      <c r="I627" s="812" t="n"/>
      <c r="J627" s="837" t="n">
        <v>0.008540000000000001</v>
      </c>
      <c r="K627" s="809" t="n"/>
      <c r="L627" s="810" t="n">
        <v>0.0259</v>
      </c>
      <c r="M627" s="796">
        <f>IF(SUM(D627:E627)&gt;0,IFERROR(AVERAGE(D598:E627),""),"")</f>
        <v/>
      </c>
      <c r="N627" s="796">
        <f>IF(SUM(F627:H627)&gt;0,IFERROR(AVERAGE(F598:H627),""),"")</f>
        <v/>
      </c>
      <c r="O627" s="796">
        <f>IF(SUM(I627:J627)&gt;0,IFERROR(AVERAGE(I598:J627),""),"")</f>
        <v/>
      </c>
      <c r="P627" s="796">
        <f>IF(SUM(K627:L627)&gt;0,IFERROR(AVERAGE(K598:L627),""),"")</f>
        <v/>
      </c>
      <c r="Q627" s="813">
        <f>IFERROR(AVERAGE(D627:E627),"")</f>
        <v/>
      </c>
      <c r="R627" s="813">
        <f>IFERROR(AVERAGE(F627:H627),"")</f>
        <v/>
      </c>
      <c r="S627" s="813">
        <f>IFERROR(AVERAGE(I627:J627),"")</f>
        <v/>
      </c>
      <c r="T627" s="813">
        <f>IFERROR(AVERAGE(K627:L627),"")</f>
        <v/>
      </c>
      <c r="V627" s="813">
        <f>AVERAGE(Q627:T627)</f>
        <v/>
      </c>
      <c r="W627" s="445" t="n"/>
      <c r="X627" s="797">
        <f>AVERAGE(Q626:T627)</f>
        <v/>
      </c>
      <c r="Y627" s="266" t="n">
        <v>89</v>
      </c>
    </row>
    <row r="628" ht="17.45" customHeight="1">
      <c r="A628" s="257">
        <f>IF(ISNUMBER(C628),MONTH(C628),"")</f>
        <v/>
      </c>
      <c r="B628" s="257">
        <f>IF(ISNUMBER(C628),YEAR(C628),"")</f>
        <v/>
      </c>
      <c r="C628" s="791">
        <f>C627+1</f>
        <v/>
      </c>
      <c r="D628" s="792" t="n">
        <v>0.0312</v>
      </c>
      <c r="E628" s="793" t="n"/>
      <c r="F628" s="792" t="n">
        <v>0.0191</v>
      </c>
      <c r="G628" s="794" t="n"/>
      <c r="H628" s="793" t="n"/>
      <c r="I628" s="795" t="n">
        <v>0.0177</v>
      </c>
      <c r="J628" s="836" t="n"/>
      <c r="K628" s="792" t="n">
        <v>0.023</v>
      </c>
      <c r="L628" s="793" t="n"/>
      <c r="M628" s="796">
        <f>IF(SUM(D628:E628)&gt;0,IFERROR(AVERAGE(D599:E628),""),"")</f>
        <v/>
      </c>
      <c r="N628" s="796">
        <f>IF(SUM(F628:H628)&gt;0,IFERROR(AVERAGE(F599:H628),""),"")</f>
        <v/>
      </c>
      <c r="O628" s="796">
        <f>IF(SUM(I628:J628)&gt;0,IFERROR(AVERAGE(I599:J628),""),"")</f>
        <v/>
      </c>
      <c r="P628" s="796">
        <f>IF(SUM(K628:L628)&gt;0,IFERROR(AVERAGE(K599:L628),""),"")</f>
        <v/>
      </c>
      <c r="Q628" s="797">
        <f>IFERROR(AVERAGE(D628:E628),"")</f>
        <v/>
      </c>
      <c r="R628" s="797">
        <f>IFERROR(AVERAGE(F628:H628),"")</f>
        <v/>
      </c>
      <c r="S628" s="797">
        <f>IFERROR(AVERAGE(I628:J628),"")</f>
        <v/>
      </c>
      <c r="T628" s="797">
        <f>IFERROR(AVERAGE(K628:L628),"")</f>
        <v/>
      </c>
      <c r="V628" s="257" t="n"/>
      <c r="W628" s="797">
        <f>AVERAGE(Q628:T628)</f>
        <v/>
      </c>
      <c r="X628" s="257" t="n"/>
    </row>
    <row r="629" ht="17.45" customHeight="1">
      <c r="A629" s="257">
        <f>IF(ISNUMBER(C629),MONTH(C629),"")</f>
        <v/>
      </c>
      <c r="B629" s="257">
        <f>IF(ISNUMBER(C629),YEAR(C629),"")</f>
        <v/>
      </c>
      <c r="C629" s="791">
        <f>C628+1</f>
        <v/>
      </c>
      <c r="D629" s="792" t="n"/>
      <c r="E629" s="793" t="n">
        <v>0.0165</v>
      </c>
      <c r="F629" s="792" t="n"/>
      <c r="G629" s="794" t="n">
        <v>0.0107</v>
      </c>
      <c r="H629" s="793" t="n"/>
      <c r="I629" s="795" t="n"/>
      <c r="J629" s="836" t="n">
        <v>0.008999999999999999</v>
      </c>
      <c r="K629" s="792" t="n"/>
      <c r="L629" s="793" t="n">
        <v>0.0442</v>
      </c>
      <c r="M629" s="796">
        <f>IF(SUM(D629:E629)&gt;0,IFERROR(AVERAGE(D600:E629),""),"")</f>
        <v/>
      </c>
      <c r="N629" s="796">
        <f>IF(SUM(F629:H629)&gt;0,IFERROR(AVERAGE(F600:H629),""),"")</f>
        <v/>
      </c>
      <c r="O629" s="796">
        <f>IF(SUM(I629:J629)&gt;0,IFERROR(AVERAGE(I600:J629),""),"")</f>
        <v/>
      </c>
      <c r="P629" s="796">
        <f>IF(SUM(K629:L629)&gt;0,IFERROR(AVERAGE(K600:L629),""),"")</f>
        <v/>
      </c>
      <c r="Q629" s="797">
        <f>IFERROR(AVERAGE(D629:E629),"")</f>
        <v/>
      </c>
      <c r="R629" s="797">
        <f>IFERROR(AVERAGE(F629:H629),"")</f>
        <v/>
      </c>
      <c r="S629" s="797">
        <f>IFERROR(AVERAGE(I629:J629),"")</f>
        <v/>
      </c>
      <c r="T629" s="797">
        <f>IFERROR(AVERAGE(K629:L629),"")</f>
        <v/>
      </c>
      <c r="V629" s="257" t="n"/>
      <c r="W629" s="797">
        <f>AVERAGE(Q629:T629)</f>
        <v/>
      </c>
      <c r="X629" s="257" t="n"/>
    </row>
    <row r="630" ht="17.45" customHeight="1">
      <c r="A630" s="257">
        <f>IF(ISNUMBER(C630),MONTH(C630),"")</f>
        <v/>
      </c>
      <c r="B630" s="257">
        <f>IF(ISNUMBER(C630),YEAR(C630),"")</f>
        <v/>
      </c>
      <c r="C630" s="791">
        <f>C629+1</f>
        <v/>
      </c>
      <c r="D630" s="792" t="n">
        <v>0.0321</v>
      </c>
      <c r="E630" s="793" t="n"/>
      <c r="F630" s="792" t="n"/>
      <c r="G630" s="794" t="n"/>
      <c r="H630" s="793" t="n">
        <v>0.0173</v>
      </c>
      <c r="I630" s="795" t="n">
        <v>0.0176</v>
      </c>
      <c r="J630" s="836" t="n"/>
      <c r="K630" s="792" t="n">
        <v>0.0277</v>
      </c>
      <c r="L630" s="793" t="n"/>
      <c r="M630" s="796">
        <f>IF(SUM(D630:E630)&gt;0,IFERROR(AVERAGE(D601:E630),""),"")</f>
        <v/>
      </c>
      <c r="N630" s="796">
        <f>IF(SUM(F630:H630)&gt;0,IFERROR(AVERAGE(F601:H630),""),"")</f>
        <v/>
      </c>
      <c r="O630" s="796">
        <f>IF(SUM(I630:J630)&gt;0,IFERROR(AVERAGE(I601:J630),""),"")</f>
        <v/>
      </c>
      <c r="P630" s="796">
        <f>IF(SUM(K630:L630)&gt;0,IFERROR(AVERAGE(K601:L630),""),"")</f>
        <v/>
      </c>
      <c r="Q630" s="797">
        <f>IFERROR(AVERAGE(D630:E630),"")</f>
        <v/>
      </c>
      <c r="R630" s="797">
        <f>IFERROR(AVERAGE(F630:H630),"")</f>
        <v/>
      </c>
      <c r="S630" s="797">
        <f>IFERROR(AVERAGE(I630:J630),"")</f>
        <v/>
      </c>
      <c r="T630" s="797">
        <f>IFERROR(AVERAGE(K630:L630),"")</f>
        <v/>
      </c>
      <c r="V630" s="257" t="n"/>
      <c r="W630" s="797">
        <f>AVERAGE(Q630:T630)</f>
        <v/>
      </c>
      <c r="X630" s="257" t="n"/>
    </row>
    <row r="631" ht="17.45" customHeight="1">
      <c r="A631" s="257">
        <f>IF(ISNUMBER(C631),MONTH(C631),"")</f>
        <v/>
      </c>
      <c r="B631" s="257">
        <f>IF(ISNUMBER(C631),YEAR(C631),"")</f>
        <v/>
      </c>
      <c r="C631" s="791">
        <f>C630+1</f>
        <v/>
      </c>
      <c r="D631" s="792" t="n"/>
      <c r="E631" s="793" t="n">
        <v>0.0213</v>
      </c>
      <c r="F631" s="792" t="n"/>
      <c r="G631" s="794" t="n">
        <v>0.0164</v>
      </c>
      <c r="H631" s="793" t="n"/>
      <c r="I631" s="795" t="n"/>
      <c r="J631" s="836" t="n">
        <v>0.0179</v>
      </c>
      <c r="K631" s="792" t="n"/>
      <c r="L631" s="793" t="n">
        <v>0.0274</v>
      </c>
      <c r="M631" s="796">
        <f>IF(SUM(D631:E631)&gt;0,IFERROR(AVERAGE(D602:E631),""),"")</f>
        <v/>
      </c>
      <c r="N631" s="796">
        <f>IF(SUM(F631:H631)&gt;0,IFERROR(AVERAGE(F602:H631),""),"")</f>
        <v/>
      </c>
      <c r="O631" s="796">
        <f>IF(SUM(I631:J631)&gt;0,IFERROR(AVERAGE(I602:J631),""),"")</f>
        <v/>
      </c>
      <c r="P631" s="796">
        <f>IF(SUM(K631:L631)&gt;0,IFERROR(AVERAGE(K602:L631),""),"")</f>
        <v/>
      </c>
      <c r="Q631" s="797">
        <f>IFERROR(AVERAGE(D631:E631),"")</f>
        <v/>
      </c>
      <c r="R631" s="797">
        <f>IFERROR(AVERAGE(F631:H631),"")</f>
        <v/>
      </c>
      <c r="S631" s="797">
        <f>IFERROR(AVERAGE(I631:J631),"")</f>
        <v/>
      </c>
      <c r="T631" s="797">
        <f>IFERROR(AVERAGE(K631:L631),"")</f>
        <v/>
      </c>
      <c r="V631" s="257" t="n"/>
      <c r="W631" s="797">
        <f>AVERAGE(Q631:T631)</f>
        <v/>
      </c>
      <c r="X631" s="257" t="n"/>
    </row>
    <row r="632" ht="17.45" customHeight="1">
      <c r="A632" s="257">
        <f>IF(ISNUMBER(C632),MONTH(C632),"")</f>
        <v/>
      </c>
      <c r="B632" s="257">
        <f>IF(ISNUMBER(C632),YEAR(C632),"")</f>
        <v/>
      </c>
      <c r="C632" s="802">
        <f>C631+1</f>
        <v/>
      </c>
      <c r="D632" s="803" t="n">
        <v>0.0252</v>
      </c>
      <c r="E632" s="804" t="n"/>
      <c r="F632" s="803" t="n">
        <v>0.0226</v>
      </c>
      <c r="G632" s="805" t="n"/>
      <c r="H632" s="804" t="n">
        <v>0.0183</v>
      </c>
      <c r="I632" s="803" t="n">
        <v>0.0286</v>
      </c>
      <c r="J632" s="804" t="n"/>
      <c r="K632" s="806" t="n">
        <v>0.0195</v>
      </c>
      <c r="L632" s="804" t="n"/>
      <c r="M632" s="796">
        <f>IF(SUM(D632:E632)&gt;0,IFERROR(AVERAGE(D603:E632),""),"")</f>
        <v/>
      </c>
      <c r="N632" s="796">
        <f>IF(SUM(F632:H632)&gt;0,IFERROR(AVERAGE(F603:H632),""),"")</f>
        <v/>
      </c>
      <c r="O632" s="796">
        <f>IF(SUM(I632:J632)&gt;0,IFERROR(AVERAGE(I603:J632),""),"")</f>
        <v/>
      </c>
      <c r="P632" s="796">
        <f>IF(SUM(K632:L632)&gt;0,IFERROR(AVERAGE(K603:L632),""),"")</f>
        <v/>
      </c>
      <c r="Q632" s="797">
        <f>IFERROR(AVERAGE(D632:E632),"")</f>
        <v/>
      </c>
      <c r="R632" s="797">
        <f>IFERROR(AVERAGE(F632:H632),"")</f>
        <v/>
      </c>
      <c r="S632" s="797">
        <f>IFERROR(AVERAGE(I632:J632),"")</f>
        <v/>
      </c>
      <c r="T632" s="797">
        <f>IFERROR(AVERAGE(K632:L632),"")</f>
        <v/>
      </c>
      <c r="V632" s="257" t="n"/>
      <c r="W632" s="797">
        <f>AVERAGE(Q632:T632)</f>
        <v/>
      </c>
      <c r="X632" s="797">
        <f>AVERAGE(Q628:T632)</f>
        <v/>
      </c>
      <c r="Y632" s="266" t="n">
        <v>90</v>
      </c>
    </row>
    <row r="633" ht="17.45" customHeight="1">
      <c r="A633" s="257">
        <f>IF(ISNUMBER(C633),MONTH(C633),"")</f>
        <v/>
      </c>
      <c r="B633" s="257">
        <f>IF(ISNUMBER(C633),YEAR(C633),"")</f>
        <v/>
      </c>
      <c r="C633" s="808">
        <f>C632+1</f>
        <v/>
      </c>
      <c r="D633" s="809" t="n"/>
      <c r="E633" s="810" t="n">
        <v>0.0118</v>
      </c>
      <c r="F633" s="809" t="n"/>
      <c r="G633" s="811" t="n">
        <v>0.0119</v>
      </c>
      <c r="H633" s="810" t="n"/>
      <c r="I633" s="812" t="n"/>
      <c r="J633" s="837" t="n">
        <v>0.0107</v>
      </c>
      <c r="K633" s="809" t="n"/>
      <c r="L633" s="810" t="n">
        <v>0.0206</v>
      </c>
      <c r="M633" s="796">
        <f>IF(SUM(D633:E633)&gt;0,IFERROR(AVERAGE(D604:E633),""),"")</f>
        <v/>
      </c>
      <c r="N633" s="796">
        <f>IF(SUM(F633:H633)&gt;0,IFERROR(AVERAGE(F604:H633),""),"")</f>
        <v/>
      </c>
      <c r="O633" s="796">
        <f>IF(SUM(I633:J633)&gt;0,IFERROR(AVERAGE(I604:J633),""),"")</f>
        <v/>
      </c>
      <c r="P633" s="796">
        <f>IF(SUM(K633:L633)&gt;0,IFERROR(AVERAGE(K604:L633),""),"")</f>
        <v/>
      </c>
      <c r="Q633" s="813">
        <f>IFERROR(AVERAGE(D633:E633),"")</f>
        <v/>
      </c>
      <c r="R633" s="813">
        <f>IFERROR(AVERAGE(F633:H633),"")</f>
        <v/>
      </c>
      <c r="S633" s="813">
        <f>IFERROR(AVERAGE(I633:J633),"")</f>
        <v/>
      </c>
      <c r="T633" s="813">
        <f>IFERROR(AVERAGE(K633:L633),"")</f>
        <v/>
      </c>
      <c r="V633" s="813">
        <f>AVERAGE(Q633:T633)</f>
        <v/>
      </c>
      <c r="W633" s="445" t="n"/>
      <c r="X633" s="257" t="n"/>
      <c r="Y633" s="266" t="n">
        <v>90</v>
      </c>
    </row>
    <row r="634" ht="17.45" customHeight="1">
      <c r="A634" s="257">
        <f>IF(ISNUMBER(C634),MONTH(C634),"")</f>
        <v/>
      </c>
      <c r="B634" s="257">
        <f>IF(ISNUMBER(C634),YEAR(C634),"")</f>
        <v/>
      </c>
      <c r="C634" s="808">
        <f>C633+1</f>
        <v/>
      </c>
      <c r="D634" s="809" t="n">
        <v>0.0113</v>
      </c>
      <c r="E634" s="810" t="n"/>
      <c r="F634" s="809" t="n">
        <v>0.0116</v>
      </c>
      <c r="G634" s="811" t="n"/>
      <c r="H634" s="810" t="n"/>
      <c r="I634" s="812" t="n">
        <v>0.0076</v>
      </c>
      <c r="J634" s="837" t="n"/>
      <c r="K634" s="809" t="n">
        <v>0.0134</v>
      </c>
      <c r="L634" s="810" t="n"/>
      <c r="M634" s="796">
        <f>IF(SUM(D634:E634)&gt;0,IFERROR(AVERAGE(D605:E634),""),"")</f>
        <v/>
      </c>
      <c r="N634" s="796">
        <f>IF(SUM(F634:H634)&gt;0,IFERROR(AVERAGE(F605:H634),""),"")</f>
        <v/>
      </c>
      <c r="O634" s="796">
        <f>IF(SUM(I634:J634)&gt;0,IFERROR(AVERAGE(I605:J634),""),"")</f>
        <v/>
      </c>
      <c r="P634" s="796">
        <f>IF(SUM(K634:L634)&gt;0,IFERROR(AVERAGE(K605:L634),""),"")</f>
        <v/>
      </c>
      <c r="Q634" s="813">
        <f>IFERROR(AVERAGE(D634:E634),"")</f>
        <v/>
      </c>
      <c r="R634" s="813">
        <f>IFERROR(AVERAGE(F634:H634),"")</f>
        <v/>
      </c>
      <c r="S634" s="813">
        <f>IFERROR(AVERAGE(I634:J634),"")</f>
        <v/>
      </c>
      <c r="T634" s="813">
        <f>IFERROR(AVERAGE(K634:L634),"")</f>
        <v/>
      </c>
      <c r="V634" s="813">
        <f>AVERAGE(Q634:T634)</f>
        <v/>
      </c>
      <c r="W634" s="445" t="n"/>
      <c r="X634" s="797">
        <f>AVERAGE(Q633:T634)</f>
        <v/>
      </c>
      <c r="Y634" s="266" t="n">
        <v>90</v>
      </c>
    </row>
    <row r="635" ht="17.45" customHeight="1">
      <c r="A635" s="257">
        <f>IF(ISNUMBER(C635),MONTH(C635),"")</f>
        <v/>
      </c>
      <c r="B635" s="257">
        <f>IF(ISNUMBER(C635),YEAR(C635),"")</f>
        <v/>
      </c>
      <c r="C635" s="791">
        <f>C634+1</f>
        <v/>
      </c>
      <c r="D635" s="792" t="n"/>
      <c r="E635" s="793" t="n">
        <v>0.025</v>
      </c>
      <c r="F635" s="792" t="n"/>
      <c r="G635" s="794" t="n">
        <v>0.0218</v>
      </c>
      <c r="H635" s="793" t="n"/>
      <c r="I635" s="795" t="n"/>
      <c r="J635" s="836" t="n">
        <v>0.0179</v>
      </c>
      <c r="K635" s="792" t="n"/>
      <c r="L635" s="793" t="n">
        <v>0.0247</v>
      </c>
      <c r="M635" s="796">
        <f>IF(SUM(D635:E635)&gt;0,IFERROR(AVERAGE(D606:E635),""),"")</f>
        <v/>
      </c>
      <c r="N635" s="796">
        <f>IF(SUM(F635:H635)&gt;0,IFERROR(AVERAGE(F606:H635),""),"")</f>
        <v/>
      </c>
      <c r="O635" s="796">
        <f>IF(SUM(I635:J635)&gt;0,IFERROR(AVERAGE(I606:J635),""),"")</f>
        <v/>
      </c>
      <c r="P635" s="796">
        <f>IF(SUM(K635:L635)&gt;0,IFERROR(AVERAGE(K606:L635),""),"")</f>
        <v/>
      </c>
      <c r="Q635" s="797">
        <f>IFERROR(AVERAGE(D635:E635),"")</f>
        <v/>
      </c>
      <c r="R635" s="797">
        <f>IFERROR(AVERAGE(F635:H635),"")</f>
        <v/>
      </c>
      <c r="S635" s="797">
        <f>IFERROR(AVERAGE(I635:J635),"")</f>
        <v/>
      </c>
      <c r="T635" s="797">
        <f>IFERROR(AVERAGE(K635:L635),"")</f>
        <v/>
      </c>
      <c r="V635" s="257" t="n"/>
      <c r="W635" s="797">
        <f>AVERAGE(Q635:T635)</f>
        <v/>
      </c>
      <c r="X635" s="257" t="n"/>
    </row>
    <row r="636" ht="17.45" customHeight="1">
      <c r="A636" s="257">
        <f>IF(ISNUMBER(C636),MONTH(C636),"")</f>
        <v/>
      </c>
      <c r="B636" s="257">
        <f>IF(ISNUMBER(C636),YEAR(C636),"")</f>
        <v/>
      </c>
      <c r="C636" s="791">
        <f>C635+1</f>
        <v/>
      </c>
      <c r="D636" s="792" t="n">
        <v>0.0214</v>
      </c>
      <c r="E636" s="793" t="n"/>
      <c r="F636" s="792" t="n"/>
      <c r="G636" s="794" t="n"/>
      <c r="H636" s="793" t="n">
        <v>0.0237</v>
      </c>
      <c r="I636" s="795" t="n">
        <v>0.0355</v>
      </c>
      <c r="J636" s="836" t="n"/>
      <c r="K636" s="792" t="n">
        <v>0.0319</v>
      </c>
      <c r="L636" s="793" t="n"/>
      <c r="M636" s="796">
        <f>IF(SUM(D636:E636)&gt;0,IFERROR(AVERAGE(D607:E636),""),"")</f>
        <v/>
      </c>
      <c r="N636" s="796">
        <f>IF(SUM(F636:H636)&gt;0,IFERROR(AVERAGE(F607:H636),""),"")</f>
        <v/>
      </c>
      <c r="O636" s="796">
        <f>IF(SUM(I636:J636)&gt;0,IFERROR(AVERAGE(I607:J636),""),"")</f>
        <v/>
      </c>
      <c r="P636" s="796">
        <f>IF(SUM(K636:L636)&gt;0,IFERROR(AVERAGE(K607:L636),""),"")</f>
        <v/>
      </c>
      <c r="Q636" s="797">
        <f>IFERROR(AVERAGE(D636:E636),"")</f>
        <v/>
      </c>
      <c r="R636" s="797">
        <f>IFERROR(AVERAGE(F636:H636),"")</f>
        <v/>
      </c>
      <c r="S636" s="797">
        <f>IFERROR(AVERAGE(I636:J636),"")</f>
        <v/>
      </c>
      <c r="T636" s="797">
        <f>IFERROR(AVERAGE(K636:L636),"")</f>
        <v/>
      </c>
      <c r="V636" s="257" t="n"/>
      <c r="W636" s="797">
        <f>AVERAGE(Q636:T636)</f>
        <v/>
      </c>
      <c r="X636" s="257" t="n"/>
    </row>
    <row r="637" ht="17.45" customHeight="1">
      <c r="A637" s="257">
        <f>IF(ISNUMBER(C637),MONTH(C637),"")</f>
        <v/>
      </c>
      <c r="B637" s="257">
        <f>IF(ISNUMBER(C637),YEAR(C637),"")</f>
        <v/>
      </c>
      <c r="C637" s="791">
        <f>C636+1</f>
        <v/>
      </c>
      <c r="D637" s="792" t="n"/>
      <c r="E637" s="793" t="n">
        <v>0.0218</v>
      </c>
      <c r="F637" s="792" t="n"/>
      <c r="G637" s="794" t="n">
        <v>0.0262</v>
      </c>
      <c r="H637" s="793" t="n"/>
      <c r="I637" s="795" t="n"/>
      <c r="J637" s="836" t="n">
        <v>0.0246</v>
      </c>
      <c r="K637" s="792" t="n"/>
      <c r="L637" s="793" t="n">
        <v>0.0305</v>
      </c>
      <c r="M637" s="796">
        <f>IF(SUM(D637:E637)&gt;0,IFERROR(AVERAGE(D608:E637),""),"")</f>
        <v/>
      </c>
      <c r="N637" s="796">
        <f>IF(SUM(F637:H637)&gt;0,IFERROR(AVERAGE(F608:H637),""),"")</f>
        <v/>
      </c>
      <c r="O637" s="796">
        <f>IF(SUM(I637:J637)&gt;0,IFERROR(AVERAGE(I608:J637),""),"")</f>
        <v/>
      </c>
      <c r="P637" s="796">
        <f>IF(SUM(K637:L637)&gt;0,IFERROR(AVERAGE(K608:L637),""),"")</f>
        <v/>
      </c>
      <c r="Q637" s="797">
        <f>IFERROR(AVERAGE(D637:E637),"")</f>
        <v/>
      </c>
      <c r="R637" s="797">
        <f>IFERROR(AVERAGE(F637:H637),"")</f>
        <v/>
      </c>
      <c r="S637" s="797">
        <f>IFERROR(AVERAGE(I637:J637),"")</f>
        <v/>
      </c>
      <c r="T637" s="797">
        <f>IFERROR(AVERAGE(K637:L637),"")</f>
        <v/>
      </c>
      <c r="V637" s="257" t="n"/>
      <c r="W637" s="797">
        <f>AVERAGE(Q637:T637)</f>
        <v/>
      </c>
      <c r="X637" s="257" t="n"/>
    </row>
    <row r="638" ht="17.45" customHeight="1">
      <c r="A638" s="257">
        <f>IF(ISNUMBER(C638),MONTH(C638),"")</f>
        <v/>
      </c>
      <c r="B638" s="257">
        <f>IF(ISNUMBER(C638),YEAR(C638),"")</f>
        <v/>
      </c>
      <c r="C638" s="802">
        <f>C637+1</f>
        <v/>
      </c>
      <c r="D638" s="803" t="n">
        <v>0.0283</v>
      </c>
      <c r="E638" s="804" t="n"/>
      <c r="F638" s="803" t="n">
        <v>0.012</v>
      </c>
      <c r="G638" s="805" t="n"/>
      <c r="H638" s="804" t="n">
        <v>0.0123</v>
      </c>
      <c r="I638" s="803" t="n">
        <v>0.0114</v>
      </c>
      <c r="J638" s="804" t="n"/>
      <c r="K638" s="806" t="n">
        <v>0.0211</v>
      </c>
      <c r="L638" s="804" t="n"/>
      <c r="M638" s="796">
        <f>IF(SUM(D638:E638)&gt;0,IFERROR(AVERAGE(D609:E638),""),"")</f>
        <v/>
      </c>
      <c r="N638" s="796">
        <f>IF(SUM(F638:H638)&gt;0,IFERROR(AVERAGE(F609:H638),""),"")</f>
        <v/>
      </c>
      <c r="O638" s="796">
        <f>IF(SUM(I638:J638)&gt;0,IFERROR(AVERAGE(I609:J638),""),"")</f>
        <v/>
      </c>
      <c r="P638" s="796">
        <f>IF(SUM(K638:L638)&gt;0,IFERROR(AVERAGE(K609:L638),""),"")</f>
        <v/>
      </c>
      <c r="Q638" s="797">
        <f>IFERROR(AVERAGE(D638:E638),"")</f>
        <v/>
      </c>
      <c r="R638" s="797">
        <f>IFERROR(AVERAGE(F638:H638),"")</f>
        <v/>
      </c>
      <c r="S638" s="797">
        <f>IFERROR(AVERAGE(I638:J638),"")</f>
        <v/>
      </c>
      <c r="T638" s="797">
        <f>IFERROR(AVERAGE(K638:L638),"")</f>
        <v/>
      </c>
      <c r="V638" s="257" t="n"/>
      <c r="W638" s="797">
        <f>AVERAGE(Q638:T638)</f>
        <v/>
      </c>
      <c r="X638" s="257" t="n"/>
    </row>
    <row r="639" ht="17.45" customHeight="1">
      <c r="A639" s="257">
        <f>IF(ISNUMBER(C639),MONTH(C639),"")</f>
        <v/>
      </c>
      <c r="B639" s="257">
        <f>IF(ISNUMBER(C639),YEAR(C639),"")</f>
        <v/>
      </c>
      <c r="C639" s="791">
        <f>C638+1</f>
        <v/>
      </c>
      <c r="D639" s="792" t="n"/>
      <c r="E639" s="793" t="n">
        <v>0.0194</v>
      </c>
      <c r="F639" s="792" t="n"/>
      <c r="G639" s="794" t="n">
        <v>0.0172</v>
      </c>
      <c r="H639" s="793" t="n"/>
      <c r="I639" s="795" t="n"/>
      <c r="J639" s="836" t="n">
        <v>0.0195</v>
      </c>
      <c r="K639" s="792" t="n"/>
      <c r="L639" s="793" t="n">
        <v>0.0233</v>
      </c>
      <c r="M639" s="796">
        <f>IF(SUM(D639:E639)&gt;0,IFERROR(AVERAGE(D610:E639),""),"")</f>
        <v/>
      </c>
      <c r="N639" s="796">
        <f>IF(SUM(F639:H639)&gt;0,IFERROR(AVERAGE(F610:H639),""),"")</f>
        <v/>
      </c>
      <c r="O639" s="796">
        <f>IF(SUM(I639:J639)&gt;0,IFERROR(AVERAGE(I610:J639),""),"")</f>
        <v/>
      </c>
      <c r="P639" s="796">
        <f>IF(SUM(K639:L639)&gt;0,IFERROR(AVERAGE(K610:L639),""),"")</f>
        <v/>
      </c>
      <c r="Q639" s="797">
        <f>IFERROR(AVERAGE(D639:E639),"")</f>
        <v/>
      </c>
      <c r="R639" s="797">
        <f>IFERROR(AVERAGE(F639:H639),"")</f>
        <v/>
      </c>
      <c r="S639" s="797">
        <f>IFERROR(AVERAGE(I639:J639),"")</f>
        <v/>
      </c>
      <c r="T639" s="797">
        <f>IFERROR(AVERAGE(K639:L639),"")</f>
        <v/>
      </c>
      <c r="V639" s="257" t="n"/>
      <c r="W639" s="797">
        <f>AVERAGE(Q639:T639)</f>
        <v/>
      </c>
      <c r="X639" s="797">
        <f>AVERAGE(Q635:T639)</f>
        <v/>
      </c>
      <c r="Y639" s="266" t="n">
        <v>91</v>
      </c>
    </row>
    <row r="640" ht="17.45" customHeight="1">
      <c r="A640" s="257">
        <f>IF(ISNUMBER(C640),MONTH(C640),"")</f>
        <v/>
      </c>
      <c r="B640" s="257">
        <f>IF(ISNUMBER(C640),YEAR(C640),"")</f>
        <v/>
      </c>
      <c r="C640" s="808">
        <f>C639+1</f>
        <v/>
      </c>
      <c r="D640" s="809" t="n">
        <v>0.0111</v>
      </c>
      <c r="E640" s="810" t="n"/>
      <c r="F640" s="809" t="n">
        <v>0.0063</v>
      </c>
      <c r="G640" s="811" t="n"/>
      <c r="H640" s="810" t="n"/>
      <c r="I640" s="812" t="n">
        <v>0.00658</v>
      </c>
      <c r="J640" s="837" t="n"/>
      <c r="K640" s="809" t="n">
        <v>0.015</v>
      </c>
      <c r="L640" s="810" t="n"/>
      <c r="M640" s="796">
        <f>IF(SUM(D640:E640)&gt;0,IFERROR(AVERAGE(D611:E640),""),"")</f>
        <v/>
      </c>
      <c r="N640" s="796">
        <f>IF(SUM(F640:H640)&gt;0,IFERROR(AVERAGE(F611:H640),""),"")</f>
        <v/>
      </c>
      <c r="O640" s="796">
        <f>IF(SUM(I640:J640)&gt;0,IFERROR(AVERAGE(I611:J640),""),"")</f>
        <v/>
      </c>
      <c r="P640" s="796">
        <f>IF(SUM(K640:L640)&gt;0,IFERROR(AVERAGE(K611:L640),""),"")</f>
        <v/>
      </c>
      <c r="Q640" s="813">
        <f>IFERROR(AVERAGE(D640:E640),"")</f>
        <v/>
      </c>
      <c r="R640" s="813">
        <f>IFERROR(AVERAGE(F640:H640),"")</f>
        <v/>
      </c>
      <c r="S640" s="813">
        <f>IFERROR(AVERAGE(I640:J640),"")</f>
        <v/>
      </c>
      <c r="T640" s="813">
        <f>IFERROR(AVERAGE(K640:L640),"")</f>
        <v/>
      </c>
      <c r="V640" s="813">
        <f>AVERAGE(Q640:T640)</f>
        <v/>
      </c>
      <c r="W640" s="445" t="n"/>
      <c r="X640" s="257" t="n"/>
      <c r="Y640" s="266" t="n">
        <v>91</v>
      </c>
      <c r="Z640" s="329" t="inlineStr">
        <is>
          <t>SEPTEMBER</t>
        </is>
      </c>
      <c r="AA640" s="299" t="n">
        <v>2019</v>
      </c>
      <c r="AB640" s="300" t="n"/>
      <c r="AC640" s="300" t="n"/>
      <c r="AD640" s="300" t="n"/>
    </row>
    <row r="641" ht="17.45" customHeight="1">
      <c r="A641" s="257">
        <f>IF(ISNUMBER(C641),MONTH(C641),"")</f>
        <v/>
      </c>
      <c r="B641" s="257">
        <f>IF(ISNUMBER(C641),YEAR(C641),"")</f>
        <v/>
      </c>
      <c r="C641" s="808">
        <f>C640+1</f>
        <v/>
      </c>
      <c r="D641" s="809" t="n"/>
      <c r="E641" s="810" t="n">
        <v>0.0074</v>
      </c>
      <c r="F641" s="809" t="n"/>
      <c r="G641" s="811" t="n">
        <v>0.00647</v>
      </c>
      <c r="H641" s="810" t="n"/>
      <c r="I641" s="812" t="n"/>
      <c r="J641" s="837" t="n">
        <v>0.00387</v>
      </c>
      <c r="K641" s="809" t="n"/>
      <c r="L641" s="810" t="n">
        <v>0.0179</v>
      </c>
      <c r="M641" s="796">
        <f>IF(SUM(D641:E641)&gt;0,IFERROR(AVERAGE(D612:E641),""),"")</f>
        <v/>
      </c>
      <c r="N641" s="796">
        <f>IF(SUM(F641:H641)&gt;0,IFERROR(AVERAGE(F612:H641),""),"")</f>
        <v/>
      </c>
      <c r="O641" s="796">
        <f>IF(SUM(I641:J641)&gt;0,IFERROR(AVERAGE(I612:J641),""),"")</f>
        <v/>
      </c>
      <c r="P641" s="796">
        <f>IF(SUM(K641:L641)&gt;0,IFERROR(AVERAGE(K612:L641),""),"")</f>
        <v/>
      </c>
      <c r="Q641" s="813">
        <f>IFERROR(AVERAGE(D641:E641),"")</f>
        <v/>
      </c>
      <c r="R641" s="813">
        <f>IFERROR(AVERAGE(F641:H641),"")</f>
        <v/>
      </c>
      <c r="S641" s="813">
        <f>IFERROR(AVERAGE(I641:J641),"")</f>
        <v/>
      </c>
      <c r="T641" s="813">
        <f>IFERROR(AVERAGE(K641:L641),"")</f>
        <v/>
      </c>
      <c r="V641" s="813">
        <f>AVERAGE(Q641:T641)</f>
        <v/>
      </c>
      <c r="W641" s="445" t="n"/>
      <c r="X641" s="797">
        <f>AVERAGE(Q640:T641)</f>
        <v/>
      </c>
      <c r="Y641" s="266" t="n">
        <v>91</v>
      </c>
      <c r="Z641" s="301" t="inlineStr">
        <is>
          <t>Parameter</t>
        </is>
      </c>
      <c r="AA641" s="301" t="inlineStr">
        <is>
          <t>Station 1</t>
        </is>
      </c>
      <c r="AB641" s="301" t="inlineStr">
        <is>
          <t>Station 2</t>
        </is>
      </c>
      <c r="AC641" s="301" t="inlineStr">
        <is>
          <t>Station 4</t>
        </is>
      </c>
      <c r="AD641" s="301" t="inlineStr">
        <is>
          <t>Station 5</t>
        </is>
      </c>
    </row>
    <row r="642" ht="17.45" customHeight="1">
      <c r="A642" s="257">
        <f>IF(ISNUMBER(C642),MONTH(C642),"")</f>
        <v/>
      </c>
      <c r="B642" s="257">
        <f>IF(ISNUMBER(C642),YEAR(C642),"")</f>
        <v/>
      </c>
      <c r="C642" s="791">
        <f>C641+1</f>
        <v/>
      </c>
      <c r="D642" s="792" t="n">
        <v>0.0222</v>
      </c>
      <c r="E642" s="793" t="n"/>
      <c r="F642" s="792" t="n"/>
      <c r="G642" s="794" t="n"/>
      <c r="H642" s="793" t="n">
        <v>0.0184</v>
      </c>
      <c r="I642" s="795" t="n">
        <v>0.0186</v>
      </c>
      <c r="J642" s="836" t="n"/>
      <c r="K642" s="792" t="n">
        <v>0.0229</v>
      </c>
      <c r="L642" s="793" t="n"/>
      <c r="M642" s="796">
        <f>IF(SUM(D642:E642)&gt;0,IFERROR(AVERAGE(D613:E642),""),"")</f>
        <v/>
      </c>
      <c r="N642" s="796">
        <f>IF(SUM(F642:H642)&gt;0,IFERROR(AVERAGE(F613:H642),""),"")</f>
        <v/>
      </c>
      <c r="O642" s="796">
        <f>IF(SUM(I642:J642)&gt;0,IFERROR(AVERAGE(I613:J642),""),"")</f>
        <v/>
      </c>
      <c r="P642" s="796">
        <f>IF(SUM(K642:L642)&gt;0,IFERROR(AVERAGE(K613:L642),""),"")</f>
        <v/>
      </c>
      <c r="Q642" s="797">
        <f>IFERROR(AVERAGE(D642:E642),"")</f>
        <v/>
      </c>
      <c r="R642" s="797">
        <f>IFERROR(AVERAGE(F642:H642),"")</f>
        <v/>
      </c>
      <c r="S642" s="797">
        <f>IFERROR(AVERAGE(I642:J642),"")</f>
        <v/>
      </c>
      <c r="T642" s="797">
        <f>IFERROR(AVERAGE(K642:L642),"")</f>
        <v/>
      </c>
      <c r="V642" s="257" t="n"/>
      <c r="W642" s="797">
        <f>AVERAGE(Q642:T642)</f>
        <v/>
      </c>
      <c r="X642" s="257" t="n"/>
      <c r="Z642" s="302" t="inlineStr">
        <is>
          <t>Average</t>
        </is>
      </c>
      <c r="AA642" s="839">
        <f>AVERAGE(D613:E642)</f>
        <v/>
      </c>
      <c r="AB642" s="839">
        <f>AVERAGE(F613:H642)</f>
        <v/>
      </c>
      <c r="AC642" s="839">
        <f>AVERAGE(I613:J642)</f>
        <v/>
      </c>
      <c r="AD642" s="839">
        <f>AVERAGE(K613:L642)</f>
        <v/>
      </c>
    </row>
    <row r="643" ht="17.45" customHeight="1">
      <c r="A643" s="257">
        <f>IF(ISNUMBER(C643),MONTH(C643),"")</f>
        <v/>
      </c>
      <c r="B643" s="257">
        <f>IF(ISNUMBER(C643),YEAR(C643),"")</f>
        <v/>
      </c>
      <c r="C643" s="791">
        <f>C642+1</f>
        <v/>
      </c>
      <c r="D643" s="792" t="n"/>
      <c r="E643" s="793" t="n">
        <v>0.0226</v>
      </c>
      <c r="F643" s="792" t="n"/>
      <c r="G643" s="794" t="n">
        <v>0.0343</v>
      </c>
      <c r="H643" s="793" t="n"/>
      <c r="I643" s="795" t="n"/>
      <c r="J643" s="836" t="n">
        <v>0.0381</v>
      </c>
      <c r="K643" s="792" t="n"/>
      <c r="L643" s="793" t="n">
        <v>0.0306</v>
      </c>
      <c r="M643" s="796">
        <f>IF(SUM(D643:E643)&gt;0,IFERROR(AVERAGE(D614:E643),""),"")</f>
        <v/>
      </c>
      <c r="N643" s="796">
        <f>IF(SUM(F643:H643)&gt;0,IFERROR(AVERAGE(F614:H643),""),"")</f>
        <v/>
      </c>
      <c r="O643" s="796">
        <f>IF(SUM(I643:J643)&gt;0,IFERROR(AVERAGE(I614:J643),""),"")</f>
        <v/>
      </c>
      <c r="P643" s="796">
        <f>IF(SUM(K643:L643)&gt;0,IFERROR(AVERAGE(K614:L643),""),"")</f>
        <v/>
      </c>
      <c r="Q643" s="797">
        <f>IFERROR(AVERAGE(D643:E643),"")</f>
        <v/>
      </c>
      <c r="R643" s="797">
        <f>IFERROR(AVERAGE(F643:H643),"")</f>
        <v/>
      </c>
      <c r="S643" s="797">
        <f>IFERROR(AVERAGE(I643:J643),"")</f>
        <v/>
      </c>
      <c r="T643" s="797">
        <f>IFERROR(AVERAGE(K643:L643),"")</f>
        <v/>
      </c>
      <c r="V643" s="257" t="n"/>
      <c r="W643" s="797">
        <f>AVERAGE(Q643:T643)</f>
        <v/>
      </c>
      <c r="X643" s="257" t="n"/>
      <c r="Z643" s="302" t="inlineStr">
        <is>
          <t>Maximum</t>
        </is>
      </c>
      <c r="AA643" s="839">
        <f>MAX(D613:E642)</f>
        <v/>
      </c>
      <c r="AB643" s="839">
        <f>MAX(F613:H642)</f>
        <v/>
      </c>
      <c r="AC643" s="839">
        <f>MAX(I613:J642)</f>
        <v/>
      </c>
      <c r="AD643" s="839">
        <f>MAX(K613:L642)</f>
        <v/>
      </c>
    </row>
    <row r="644" ht="17.45" customHeight="1" thickBot="1">
      <c r="A644" s="257">
        <f>IF(ISNUMBER(C644),MONTH(C644),"")</f>
        <v/>
      </c>
      <c r="B644" s="257">
        <f>IF(ISNUMBER(C644),YEAR(C644),"")</f>
        <v/>
      </c>
      <c r="C644" s="802">
        <f>C643+1</f>
        <v/>
      </c>
      <c r="D644" s="803" t="n">
        <v>0.0258</v>
      </c>
      <c r="E644" s="804" t="n"/>
      <c r="F644" s="803" t="n">
        <v>0.0275</v>
      </c>
      <c r="G644" s="805" t="n"/>
      <c r="H644" s="804" t="n">
        <v>0.0225</v>
      </c>
      <c r="I644" s="803" t="n">
        <v>0.0229</v>
      </c>
      <c r="J644" s="804" t="n"/>
      <c r="K644" s="806" t="n">
        <v>0.0293</v>
      </c>
      <c r="L644" s="804" t="n"/>
      <c r="M644" s="796">
        <f>IF(SUM(D644:E644)&gt;0,IFERROR(AVERAGE(D615:E644),""),"")</f>
        <v/>
      </c>
      <c r="N644" s="796">
        <f>IF(SUM(F644:H644)&gt;0,IFERROR(AVERAGE(F615:H644),""),"")</f>
        <v/>
      </c>
      <c r="O644" s="796">
        <f>IF(SUM(I644:J644)&gt;0,IFERROR(AVERAGE(I615:J644),""),"")</f>
        <v/>
      </c>
      <c r="P644" s="796">
        <f>IF(SUM(K644:L644)&gt;0,IFERROR(AVERAGE(K615:L644),""),"")</f>
        <v/>
      </c>
      <c r="Q644" s="797">
        <f>IFERROR(AVERAGE(D644:E644),"")</f>
        <v/>
      </c>
      <c r="R644" s="797">
        <f>IFERROR(AVERAGE(F644:H644),"")</f>
        <v/>
      </c>
      <c r="S644" s="797">
        <f>IFERROR(AVERAGE(I644:J644),"")</f>
        <v/>
      </c>
      <c r="T644" s="797">
        <f>IFERROR(AVERAGE(K644:L644),"")</f>
        <v/>
      </c>
      <c r="V644" s="257" t="n"/>
      <c r="W644" s="797">
        <f>AVERAGE(Q644:T644)</f>
        <v/>
      </c>
      <c r="X644" s="257" t="n"/>
      <c r="Z644" s="304" t="inlineStr">
        <is>
          <t># DAYS &gt; 0.1</t>
        </is>
      </c>
      <c r="AA644" s="305">
        <f>COUNTIF(D613:E642,"&gt;=0.1")</f>
        <v/>
      </c>
      <c r="AB644" s="305">
        <f>COUNTIF(F613:H642,"&gt;=0.1")</f>
        <v/>
      </c>
      <c r="AC644" s="305">
        <f>COUNTIF(I613:J642,"&gt;=0.1")</f>
        <v/>
      </c>
      <c r="AD644" s="305">
        <f>COUNTIF(K613:L642,"&gt;=0.1")</f>
        <v/>
      </c>
    </row>
    <row r="645" ht="17.45" customHeight="1" thickBot="1">
      <c r="A645" s="257">
        <f>IF(ISNUMBER(C645),MONTH(C645),"")</f>
        <v/>
      </c>
      <c r="B645" s="257">
        <f>IF(ISNUMBER(C645),YEAR(C645),"")</f>
        <v/>
      </c>
      <c r="C645" s="791">
        <f>C644+1</f>
        <v/>
      </c>
      <c r="D645" s="792" t="n"/>
      <c r="E645" s="793" t="n">
        <v>0.0244</v>
      </c>
      <c r="F645" s="792" t="n"/>
      <c r="G645" s="794" t="n">
        <v>0.0202</v>
      </c>
      <c r="H645" s="793" t="n"/>
      <c r="I645" s="795" t="n"/>
      <c r="J645" s="836" t="n">
        <v>0.0212</v>
      </c>
      <c r="K645" s="792" t="n"/>
      <c r="L645" s="793" t="n">
        <v>0.0352</v>
      </c>
      <c r="M645" s="796">
        <f>IF(SUM(D645:E645)&gt;0,IFERROR(AVERAGE(D616:E645),""),"")</f>
        <v/>
      </c>
      <c r="N645" s="796">
        <f>IF(SUM(F645:H645)&gt;0,IFERROR(AVERAGE(F616:H645),""),"")</f>
        <v/>
      </c>
      <c r="O645" s="796">
        <f>IF(SUM(I645:J645)&gt;0,IFERROR(AVERAGE(I616:J645),""),"")</f>
        <v/>
      </c>
      <c r="P645" s="796">
        <f>IF(SUM(K645:L645)&gt;0,IFERROR(AVERAGE(K616:L645),""),"")</f>
        <v/>
      </c>
      <c r="Q645" s="797">
        <f>IFERROR(AVERAGE(D645:E645),"")</f>
        <v/>
      </c>
      <c r="R645" s="797">
        <f>IFERROR(AVERAGE(F645:H645),"")</f>
        <v/>
      </c>
      <c r="S645" s="797">
        <f>IFERROR(AVERAGE(I645:J645),"")</f>
        <v/>
      </c>
      <c r="T645" s="797">
        <f>IFERROR(AVERAGE(K645:L645),"")</f>
        <v/>
      </c>
      <c r="V645" s="257" t="n"/>
      <c r="W645" s="797">
        <f>AVERAGE(Q645:T645)</f>
        <v/>
      </c>
      <c r="X645" s="257" t="n"/>
      <c r="AD645" s="786">
        <f>AVERAGE(AA642:AD642)</f>
        <v/>
      </c>
    </row>
    <row r="646" ht="17.45" customHeight="1">
      <c r="A646" s="257">
        <f>IF(ISNUMBER(C646),MONTH(C646),"")</f>
        <v/>
      </c>
      <c r="B646" s="257">
        <f>IF(ISNUMBER(C646),YEAR(C646),"")</f>
        <v/>
      </c>
      <c r="C646" s="791">
        <f>C645+1</f>
        <v/>
      </c>
      <c r="D646" s="792" t="n">
        <v>0.0203</v>
      </c>
      <c r="E646" s="793" t="n"/>
      <c r="F646" s="792" t="n">
        <v>0.0291</v>
      </c>
      <c r="G646" s="794" t="n"/>
      <c r="H646" s="793" t="n"/>
      <c r="I646" s="795" t="n">
        <v>0.0212</v>
      </c>
      <c r="J646" s="836" t="n"/>
      <c r="K646" s="792" t="n">
        <v>0.0319</v>
      </c>
      <c r="L646" s="793" t="n"/>
      <c r="M646" s="796">
        <f>IF(SUM(D646:E646)&gt;0,IFERROR(AVERAGE(D617:E646),""),"")</f>
        <v/>
      </c>
      <c r="N646" s="796">
        <f>IF(SUM(F646:H646)&gt;0,IFERROR(AVERAGE(F617:H646),""),"")</f>
        <v/>
      </c>
      <c r="O646" s="796">
        <f>IF(SUM(I646:J646)&gt;0,IFERROR(AVERAGE(I617:J646),""),"")</f>
        <v/>
      </c>
      <c r="P646" s="796">
        <f>IF(SUM(K646:L646)&gt;0,IFERROR(AVERAGE(K617:L646),""),"")</f>
        <v/>
      </c>
      <c r="Q646" s="797">
        <f>IFERROR(AVERAGE(D646:E646),"")</f>
        <v/>
      </c>
      <c r="R646" s="797">
        <f>IFERROR(AVERAGE(F646:H646),"")</f>
        <v/>
      </c>
      <c r="S646" s="797">
        <f>IFERROR(AVERAGE(I646:J646),"")</f>
        <v/>
      </c>
      <c r="T646" s="797">
        <f>IFERROR(AVERAGE(K646:L646),"")</f>
        <v/>
      </c>
      <c r="V646" s="257" t="n"/>
      <c r="W646" s="797">
        <f>AVERAGE(Q646:T646)</f>
        <v/>
      </c>
      <c r="X646" s="797">
        <f>AVERAGE(Q642:T646)</f>
        <v/>
      </c>
      <c r="Y646" s="266" t="n">
        <v>92</v>
      </c>
    </row>
    <row r="647" ht="17.45" customHeight="1">
      <c r="A647" s="257">
        <f>IF(ISNUMBER(C647),MONTH(C647),"")</f>
        <v/>
      </c>
      <c r="B647" s="257">
        <f>IF(ISNUMBER(C647),YEAR(C647),"")</f>
        <v/>
      </c>
      <c r="C647" s="808">
        <f>C646+1</f>
        <v/>
      </c>
      <c r="D647" s="809" t="n"/>
      <c r="E647" s="810" t="n">
        <v>0.0104</v>
      </c>
      <c r="F647" s="809" t="n"/>
      <c r="G647" s="811" t="n">
        <v>0.0143</v>
      </c>
      <c r="H647" s="810" t="n"/>
      <c r="I647" s="812" t="n"/>
      <c r="J647" s="837" t="n">
        <v>0.0234</v>
      </c>
      <c r="K647" s="809" t="n"/>
      <c r="L647" s="810" t="n">
        <v>0.0372</v>
      </c>
      <c r="M647" s="822">
        <f>IF(SUM(D647:E647)&gt;0,IFERROR(AVERAGE(D618:E647),""),"")</f>
        <v/>
      </c>
      <c r="N647" s="822">
        <f>IF(SUM(F647:H647)&gt;0,IFERROR(AVERAGE(F618:H647),""),"")</f>
        <v/>
      </c>
      <c r="O647" s="822">
        <f>IF(SUM(I647:J647)&gt;0,IFERROR(AVERAGE(I618:J647),""),"")</f>
        <v/>
      </c>
      <c r="P647" s="822">
        <f>IF(SUM(K647:L647)&gt;0,IFERROR(AVERAGE(K618:L647),""),"")</f>
        <v/>
      </c>
      <c r="Q647" s="813">
        <f>IFERROR(AVERAGE(D647:E647),"")</f>
        <v/>
      </c>
      <c r="R647" s="813">
        <f>IFERROR(AVERAGE(F647:H647),"")</f>
        <v/>
      </c>
      <c r="S647" s="813">
        <f>IFERROR(AVERAGE(I647:J647),"")</f>
        <v/>
      </c>
      <c r="T647" s="813">
        <f>IFERROR(AVERAGE(K647:L647),"")</f>
        <v/>
      </c>
      <c r="V647" s="813">
        <f>AVERAGE(Q647:T647)</f>
        <v/>
      </c>
      <c r="W647" s="445" t="n"/>
      <c r="X647" s="257" t="n"/>
      <c r="Y647" s="266" t="n">
        <v>92</v>
      </c>
    </row>
    <row r="648" ht="17.45" customHeight="1">
      <c r="A648" s="257">
        <f>IF(ISNUMBER(C648),MONTH(C648),"")</f>
        <v/>
      </c>
      <c r="B648" s="257">
        <f>IF(ISNUMBER(C648),YEAR(C648),"")</f>
        <v/>
      </c>
      <c r="C648" s="808">
        <f>C647+1</f>
        <v/>
      </c>
      <c r="D648" s="809" t="n">
        <v>0.0148</v>
      </c>
      <c r="E648" s="810" t="n"/>
      <c r="F648" s="809" t="n"/>
      <c r="G648" s="811" t="n"/>
      <c r="H648" s="810" t="n">
        <v>0.0124</v>
      </c>
      <c r="I648" s="812" t="n">
        <v>0.0123</v>
      </c>
      <c r="J648" s="837" t="n"/>
      <c r="K648" s="809" t="n">
        <v>0.00168</v>
      </c>
      <c r="L648" s="810" t="n"/>
      <c r="M648" s="822">
        <f>IF(SUM(D648:E648)&gt;0,IFERROR(AVERAGE(D619:E648),""),"")</f>
        <v/>
      </c>
      <c r="N648" s="822">
        <f>IF(SUM(F648:H648)&gt;0,IFERROR(AVERAGE(F619:H648),""),"")</f>
        <v/>
      </c>
      <c r="O648" s="822">
        <f>IF(SUM(I648:J648)&gt;0,IFERROR(AVERAGE(I619:J648),""),"")</f>
        <v/>
      </c>
      <c r="P648" s="822">
        <f>IF(SUM(K648:L648)&gt;0,IFERROR(AVERAGE(K619:L648),""),"")</f>
        <v/>
      </c>
      <c r="Q648" s="813">
        <f>IFERROR(AVERAGE(D648:E648),"")</f>
        <v/>
      </c>
      <c r="R648" s="813">
        <f>IFERROR(AVERAGE(F648:H648),"")</f>
        <v/>
      </c>
      <c r="S648" s="813">
        <f>IFERROR(AVERAGE(I648:J648),"")</f>
        <v/>
      </c>
      <c r="T648" s="813">
        <f>IFERROR(AVERAGE(K648:L648),"")</f>
        <v/>
      </c>
      <c r="V648" s="813">
        <f>AVERAGE(Q648:T648)</f>
        <v/>
      </c>
      <c r="W648" s="445" t="n"/>
      <c r="X648" s="797">
        <f>AVERAGE(Q647:T648)</f>
        <v/>
      </c>
      <c r="Y648" s="266" t="n">
        <v>92</v>
      </c>
    </row>
    <row r="649" ht="17.45" customHeight="1">
      <c r="A649" s="257">
        <f>IF(ISNUMBER(C649),MONTH(C649),"")</f>
        <v/>
      </c>
      <c r="B649" s="257">
        <f>IF(ISNUMBER(C649),YEAR(C649),"")</f>
        <v/>
      </c>
      <c r="C649" s="791">
        <f>C648+1</f>
        <v/>
      </c>
      <c r="D649" s="792" t="n"/>
      <c r="E649" s="793" t="n">
        <v>0.0329</v>
      </c>
      <c r="F649" s="792" t="n"/>
      <c r="G649" s="794" t="n">
        <v>0.0293</v>
      </c>
      <c r="H649" s="793" t="n"/>
      <c r="I649" s="795" t="n"/>
      <c r="J649" s="836" t="n">
        <v>0.032</v>
      </c>
      <c r="K649" s="792" t="n"/>
      <c r="L649" s="793" t="n">
        <v>0.0301</v>
      </c>
      <c r="M649" s="796">
        <f>IF(SUM(D649:E649)&gt;0,IFERROR(AVERAGE(D620:E649),""),"")</f>
        <v/>
      </c>
      <c r="N649" s="796">
        <f>IF(SUM(F649:H649)&gt;0,IFERROR(AVERAGE(F620:H649),""),"")</f>
        <v/>
      </c>
      <c r="O649" s="796">
        <f>IF(SUM(I649:J649)&gt;0,IFERROR(AVERAGE(I620:J649),""),"")</f>
        <v/>
      </c>
      <c r="P649" s="796">
        <f>IF(SUM(K649:L649)&gt;0,IFERROR(AVERAGE(K620:L649),""),"")</f>
        <v/>
      </c>
      <c r="Q649" s="797">
        <f>IFERROR(AVERAGE(D649:E649),"")</f>
        <v/>
      </c>
      <c r="R649" s="797">
        <f>IFERROR(AVERAGE(F649:H649),"")</f>
        <v/>
      </c>
      <c r="S649" s="797">
        <f>IFERROR(AVERAGE(I649:J649),"")</f>
        <v/>
      </c>
      <c r="T649" s="797">
        <f>IFERROR(AVERAGE(K649:L649),"")</f>
        <v/>
      </c>
      <c r="V649" s="257" t="n"/>
      <c r="W649" s="797">
        <f>AVERAGE(Q649:T649)</f>
        <v/>
      </c>
      <c r="X649" s="257" t="n"/>
    </row>
    <row r="650" ht="17.45" customHeight="1">
      <c r="A650" s="257">
        <f>IF(ISNUMBER(C650),MONTH(C650),"")</f>
        <v/>
      </c>
      <c r="B650" s="257">
        <f>IF(ISNUMBER(C650),YEAR(C650),"")</f>
        <v/>
      </c>
      <c r="C650" s="802">
        <f>C649+1</f>
        <v/>
      </c>
      <c r="D650" s="803" t="n">
        <v>0.0335</v>
      </c>
      <c r="E650" s="804" t="n"/>
      <c r="F650" s="803" t="n">
        <v>0.0326</v>
      </c>
      <c r="G650" s="805" t="n"/>
      <c r="H650" s="804" t="n">
        <v>0.0282</v>
      </c>
      <c r="I650" s="803" t="n">
        <v>0.0417</v>
      </c>
      <c r="J650" s="804" t="n"/>
      <c r="K650" s="806" t="n">
        <v>0.0294</v>
      </c>
      <c r="L650" s="804" t="n"/>
      <c r="M650" s="796">
        <f>IF(SUM(D650:E650)&gt;0,IFERROR(AVERAGE(D621:E650),""),"")</f>
        <v/>
      </c>
      <c r="N650" s="796">
        <f>IF(SUM(F650:H650)&gt;0,IFERROR(AVERAGE(F621:H650),""),"")</f>
        <v/>
      </c>
      <c r="O650" s="796">
        <f>IF(SUM(I650:J650)&gt;0,IFERROR(AVERAGE(I621:J650),""),"")</f>
        <v/>
      </c>
      <c r="P650" s="796">
        <f>IF(SUM(K650:L650)&gt;0,IFERROR(AVERAGE(K621:L650),""),"")</f>
        <v/>
      </c>
      <c r="Q650" s="797">
        <f>IFERROR(AVERAGE(D650:E650),"")</f>
        <v/>
      </c>
      <c r="R650" s="797">
        <f>IFERROR(AVERAGE(F650:H650),"")</f>
        <v/>
      </c>
      <c r="S650" s="797">
        <f>IFERROR(AVERAGE(I650:J650),"")</f>
        <v/>
      </c>
      <c r="T650" s="797">
        <f>IFERROR(AVERAGE(K650:L650),"")</f>
        <v/>
      </c>
      <c r="V650" s="257" t="n"/>
      <c r="W650" s="797">
        <f>AVERAGE(Q650:T650)</f>
        <v/>
      </c>
      <c r="X650" s="257" t="n"/>
    </row>
    <row r="651" ht="17.45" customHeight="1">
      <c r="A651" s="257">
        <f>IF(ISNUMBER(C651),MONTH(C651),"")</f>
        <v/>
      </c>
      <c r="B651" s="257">
        <f>IF(ISNUMBER(C651),YEAR(C651),"")</f>
        <v/>
      </c>
      <c r="C651" s="791">
        <f>C650+1</f>
        <v/>
      </c>
      <c r="D651" s="792" t="n"/>
      <c r="E651" s="793" t="n">
        <v>0.0255</v>
      </c>
      <c r="F651" s="792" t="n"/>
      <c r="G651" s="794" t="n">
        <v>0.0202</v>
      </c>
      <c r="H651" s="793" t="n"/>
      <c r="I651" s="795" t="n"/>
      <c r="J651" s="836" t="n">
        <v>0.0166</v>
      </c>
      <c r="K651" s="792" t="n"/>
      <c r="L651" s="793" t="n">
        <v>0.0291</v>
      </c>
      <c r="M651" s="796">
        <f>IF(SUM(D651:E651)&gt;0,IFERROR(AVERAGE(D622:E651),""),"")</f>
        <v/>
      </c>
      <c r="N651" s="796">
        <f>IF(SUM(F651:H651)&gt;0,IFERROR(AVERAGE(F622:H651),""),"")</f>
        <v/>
      </c>
      <c r="O651" s="796">
        <f>IF(SUM(I651:J651)&gt;0,IFERROR(AVERAGE(I622:J651),""),"")</f>
        <v/>
      </c>
      <c r="P651" s="796">
        <f>IF(SUM(K651:L651)&gt;0,IFERROR(AVERAGE(K622:L651),""),"")</f>
        <v/>
      </c>
      <c r="Q651" s="797">
        <f>IFERROR(AVERAGE(D651:E651),"")</f>
        <v/>
      </c>
      <c r="R651" s="797">
        <f>IFERROR(AVERAGE(F651:H651),"")</f>
        <v/>
      </c>
      <c r="S651" s="797">
        <f>IFERROR(AVERAGE(I651:J651),"")</f>
        <v/>
      </c>
      <c r="T651" s="797">
        <f>IFERROR(AVERAGE(K651:L651),"")</f>
        <v/>
      </c>
      <c r="V651" s="257" t="n"/>
      <c r="W651" s="797">
        <f>AVERAGE(Q651:T651)</f>
        <v/>
      </c>
      <c r="X651" s="257" t="n"/>
    </row>
    <row r="652" ht="17.45" customHeight="1">
      <c r="A652" s="257">
        <f>IF(ISNUMBER(C652),MONTH(C652),"")</f>
        <v/>
      </c>
      <c r="B652" s="257">
        <f>IF(ISNUMBER(C652),YEAR(C652),"")</f>
        <v/>
      </c>
      <c r="C652" s="791">
        <f>C651+1</f>
        <v/>
      </c>
      <c r="D652" s="792" t="n">
        <v>0.0211</v>
      </c>
      <c r="E652" s="793" t="n"/>
      <c r="F652" s="792" t="n">
        <v>0.0236</v>
      </c>
      <c r="G652" s="794" t="n"/>
      <c r="H652" s="793" t="n"/>
      <c r="I652" s="795" t="n">
        <v>0.0231</v>
      </c>
      <c r="J652" s="836" t="n"/>
      <c r="K652" s="857" t="n">
        <v>0.229</v>
      </c>
      <c r="L652" s="793" t="n"/>
      <c r="M652" s="796">
        <f>IF(SUM(D652:E652)&gt;0,IFERROR(AVERAGE(D623:E652),""),"")</f>
        <v/>
      </c>
      <c r="N652" s="796">
        <f>IF(SUM(F652:H652)&gt;0,IFERROR(AVERAGE(F623:H652),""),"")</f>
        <v/>
      </c>
      <c r="O652" s="796">
        <f>IF(SUM(I652:J652)&gt;0,IFERROR(AVERAGE(I623:J652),""),"")</f>
        <v/>
      </c>
      <c r="P652" s="796">
        <f>IF(SUM(K652:L652)&gt;0,IFERROR(AVERAGE(K623:L652),""),"")</f>
        <v/>
      </c>
      <c r="Q652" s="797">
        <f>IFERROR(AVERAGE(D652:E652),"")</f>
        <v/>
      </c>
      <c r="R652" s="797">
        <f>IFERROR(AVERAGE(F652:H652),"")</f>
        <v/>
      </c>
      <c r="S652" s="797">
        <f>IFERROR(AVERAGE(I652:J652),"")</f>
        <v/>
      </c>
      <c r="T652" s="815" t="n"/>
      <c r="V652" s="257" t="n"/>
      <c r="W652" s="797">
        <f>AVERAGE(Q652:T652)</f>
        <v/>
      </c>
      <c r="X652" s="257" t="n"/>
    </row>
    <row r="653" ht="17.45" customHeight="1">
      <c r="A653" s="257">
        <f>IF(ISNUMBER(C653),MONTH(C653),"")</f>
        <v/>
      </c>
      <c r="B653" s="257">
        <f>IF(ISNUMBER(C653),YEAR(C653),"")</f>
        <v/>
      </c>
      <c r="C653" s="791">
        <f>C652+1</f>
        <v/>
      </c>
      <c r="D653" s="792" t="n"/>
      <c r="E653" s="793" t="n">
        <v>0.0301</v>
      </c>
      <c r="F653" s="792" t="n"/>
      <c r="G653" s="794" t="n">
        <v>0.0471</v>
      </c>
      <c r="H653" s="793" t="n"/>
      <c r="I653" s="795" t="n"/>
      <c r="J653" s="836" t="n">
        <v>0.0245</v>
      </c>
      <c r="K653" s="792" t="n"/>
      <c r="L653" s="793" t="n">
        <v>0.0477</v>
      </c>
      <c r="M653" s="796">
        <f>IF(SUM(D653:E653)&gt;0,IFERROR(AVERAGE(D624:E653),""),"")</f>
        <v/>
      </c>
      <c r="N653" s="796">
        <f>IF(SUM(F653:H653)&gt;0,IFERROR(AVERAGE(F624:H653),""),"")</f>
        <v/>
      </c>
      <c r="O653" s="796">
        <f>IF(SUM(I653:J653)&gt;0,IFERROR(AVERAGE(I624:J653),""),"")</f>
        <v/>
      </c>
      <c r="P653" s="796">
        <f>IF(SUM(K653:L653)&gt;0,IFERROR(AVERAGE(K624:L653),""),"")</f>
        <v/>
      </c>
      <c r="Q653" s="797">
        <f>IFERROR(AVERAGE(D653:E653),"")</f>
        <v/>
      </c>
      <c r="R653" s="797">
        <f>IFERROR(AVERAGE(F653:H653),"")</f>
        <v/>
      </c>
      <c r="S653" s="797">
        <f>IFERROR(AVERAGE(I653:J653),"")</f>
        <v/>
      </c>
      <c r="T653" s="797">
        <f>IFERROR(AVERAGE(K653:L653),"")</f>
        <v/>
      </c>
      <c r="V653" s="257" t="n"/>
      <c r="W653" s="797">
        <f>AVERAGE(Q653:T653)</f>
        <v/>
      </c>
      <c r="X653" s="797">
        <f>AVERAGE(Q649:T653)</f>
        <v/>
      </c>
      <c r="Y653" s="266" t="n">
        <v>93</v>
      </c>
    </row>
    <row r="654" ht="17.45" customHeight="1">
      <c r="A654" s="257">
        <f>IF(ISNUMBER(C654),MONTH(C654),"")</f>
        <v/>
      </c>
      <c r="B654" s="257">
        <f>IF(ISNUMBER(C654),YEAR(C654),"")</f>
        <v/>
      </c>
      <c r="C654" s="808">
        <f>C653+1</f>
        <v/>
      </c>
      <c r="D654" s="809" t="n">
        <v>0.0228</v>
      </c>
      <c r="E654" s="810" t="n"/>
      <c r="F654" s="809" t="n"/>
      <c r="G654" s="811" t="n"/>
      <c r="H654" s="810" t="n">
        <v>0.0158</v>
      </c>
      <c r="I654" s="812" t="n">
        <v>0.0157</v>
      </c>
      <c r="J654" s="837" t="n"/>
      <c r="K654" s="809" t="n">
        <v>0.0269</v>
      </c>
      <c r="L654" s="810" t="n"/>
      <c r="M654" s="796">
        <f>IF(SUM(D654:E654)&gt;0,IFERROR(AVERAGE(D625:E654),""),"")</f>
        <v/>
      </c>
      <c r="N654" s="796">
        <f>IF(SUM(F654:H654)&gt;0,IFERROR(AVERAGE(F625:H654),""),"")</f>
        <v/>
      </c>
      <c r="O654" s="796">
        <f>IF(SUM(I654:J654)&gt;0,IFERROR(AVERAGE(I625:J654),""),"")</f>
        <v/>
      </c>
      <c r="P654" s="796">
        <f>IF(SUM(K654:L654)&gt;0,IFERROR(AVERAGE(K625:L654),""),"")</f>
        <v/>
      </c>
      <c r="Q654" s="813">
        <f>IFERROR(AVERAGE(D654:E654),"")</f>
        <v/>
      </c>
      <c r="R654" s="813">
        <f>IFERROR(AVERAGE(F654:H654),"")</f>
        <v/>
      </c>
      <c r="S654" s="813">
        <f>IFERROR(AVERAGE(I654:J654),"")</f>
        <v/>
      </c>
      <c r="T654" s="813">
        <f>IFERROR(AVERAGE(K654:L654),"")</f>
        <v/>
      </c>
      <c r="V654" s="813">
        <f>AVERAGE(Q654:T654)</f>
        <v/>
      </c>
      <c r="W654" s="445" t="n"/>
      <c r="X654" s="257" t="n"/>
      <c r="Y654" s="266" t="n">
        <v>93</v>
      </c>
    </row>
    <row r="655" ht="17.45" customHeight="1">
      <c r="A655" s="257">
        <f>IF(ISNUMBER(C655),MONTH(C655),"")</f>
        <v/>
      </c>
      <c r="B655" s="257">
        <f>IF(ISNUMBER(C655),YEAR(C655),"")</f>
        <v/>
      </c>
      <c r="C655" s="808">
        <f>C654+1</f>
        <v/>
      </c>
      <c r="D655" s="809" t="n"/>
      <c r="E655" s="810" t="n">
        <v>0.0149</v>
      </c>
      <c r="F655" s="809" t="n"/>
      <c r="G655" s="811" t="n">
        <v>0.0142</v>
      </c>
      <c r="H655" s="810" t="n"/>
      <c r="I655" s="812" t="n"/>
      <c r="J655" s="837" t="n">
        <v>0.0181</v>
      </c>
      <c r="K655" s="809" t="n"/>
      <c r="L655" s="810" t="n">
        <v>0.0317</v>
      </c>
      <c r="M655" s="796">
        <f>IF(SUM(D655:E655)&gt;0,IFERROR(AVERAGE(D626:E655),""),"")</f>
        <v/>
      </c>
      <c r="N655" s="796">
        <f>IF(SUM(F655:H655)&gt;0,IFERROR(AVERAGE(F626:H655),""),"")</f>
        <v/>
      </c>
      <c r="O655" s="796">
        <f>IF(SUM(I655:J655)&gt;0,IFERROR(AVERAGE(I626:J655),""),"")</f>
        <v/>
      </c>
      <c r="P655" s="796">
        <f>IF(SUM(K655:L655)&gt;0,IFERROR(AVERAGE(K626:L655),""),"")</f>
        <v/>
      </c>
      <c r="Q655" s="813">
        <f>IFERROR(AVERAGE(D655:E655),"")</f>
        <v/>
      </c>
      <c r="R655" s="813">
        <f>IFERROR(AVERAGE(F655:H655),"")</f>
        <v/>
      </c>
      <c r="S655" s="813">
        <f>IFERROR(AVERAGE(I655:J655),"")</f>
        <v/>
      </c>
      <c r="T655" s="813">
        <f>IFERROR(AVERAGE(K655:L655),"")</f>
        <v/>
      </c>
      <c r="V655" s="813">
        <f>AVERAGE(Q655:T655)</f>
        <v/>
      </c>
      <c r="W655" s="445" t="n"/>
      <c r="X655" s="797">
        <f>AVERAGE(Q654:T655)</f>
        <v/>
      </c>
      <c r="Y655" s="266" t="n">
        <v>93</v>
      </c>
    </row>
    <row r="656" ht="17.45" customHeight="1">
      <c r="A656" s="257">
        <f>IF(ISNUMBER(C656),MONTH(C656),"")</f>
        <v/>
      </c>
      <c r="B656" s="257">
        <f>IF(ISNUMBER(C656),YEAR(C656),"")</f>
        <v/>
      </c>
      <c r="C656" s="802">
        <f>C655+1</f>
        <v/>
      </c>
      <c r="D656" s="803" t="n">
        <v>0.0134</v>
      </c>
      <c r="E656" s="804" t="n"/>
      <c r="F656" s="803" t="n">
        <v>0.0183</v>
      </c>
      <c r="G656" s="805" t="n"/>
      <c r="H656" s="804" t="n">
        <v>0.019</v>
      </c>
      <c r="I656" s="803" t="n">
        <v>0.0206</v>
      </c>
      <c r="J656" s="804" t="n"/>
      <c r="K656" s="806" t="n">
        <v>0.0167</v>
      </c>
      <c r="L656" s="804" t="n"/>
      <c r="M656" s="796">
        <f>IF(SUM(D656:E656)&gt;0,IFERROR(AVERAGE(D627:E656),""),"")</f>
        <v/>
      </c>
      <c r="N656" s="796">
        <f>IF(SUM(F656:H656)&gt;0,IFERROR(AVERAGE(F627:H656),""),"")</f>
        <v/>
      </c>
      <c r="O656" s="796">
        <f>IF(SUM(I656:J656)&gt;0,IFERROR(AVERAGE(I627:J656),""),"")</f>
        <v/>
      </c>
      <c r="P656" s="796">
        <f>IF(SUM(K656:L656)&gt;0,IFERROR(AVERAGE(K627:L656),""),"")</f>
        <v/>
      </c>
      <c r="Q656" s="797">
        <f>IFERROR(AVERAGE(D656:E656),"")</f>
        <v/>
      </c>
      <c r="R656" s="797">
        <f>IFERROR(AVERAGE(F656:H656),"")</f>
        <v/>
      </c>
      <c r="S656" s="797">
        <f>IFERROR(AVERAGE(I656:J656),"")</f>
        <v/>
      </c>
      <c r="T656" s="797">
        <f>IFERROR(AVERAGE(K656:L656),"")</f>
        <v/>
      </c>
      <c r="V656" s="257" t="n"/>
      <c r="W656" s="797">
        <f>AVERAGE(Q656:T656)</f>
        <v/>
      </c>
      <c r="X656" s="257" t="n"/>
    </row>
    <row r="657" ht="17.45" customHeight="1">
      <c r="A657" s="257">
        <f>IF(ISNUMBER(C657),MONTH(C657),"")</f>
        <v/>
      </c>
      <c r="B657" s="257">
        <f>IF(ISNUMBER(C657),YEAR(C657),"")</f>
        <v/>
      </c>
      <c r="C657" s="791">
        <f>C656+1</f>
        <v/>
      </c>
      <c r="D657" s="792" t="n"/>
      <c r="E657" s="793" t="n">
        <v>0.0175</v>
      </c>
      <c r="F657" s="792" t="n"/>
      <c r="G657" s="794" t="n">
        <v>0.0732</v>
      </c>
      <c r="H657" s="793" t="n"/>
      <c r="I657" s="795" t="n"/>
      <c r="J657" s="836" t="n">
        <v>0.0332</v>
      </c>
      <c r="K657" s="792" t="n"/>
      <c r="L657" s="793" t="n">
        <v>0.0422</v>
      </c>
      <c r="M657" s="796">
        <f>IF(SUM(D657:E657)&gt;0,IFERROR(AVERAGE(D628:E657),""),"")</f>
        <v/>
      </c>
      <c r="N657" s="796">
        <f>IF(SUM(F657:H657)&gt;0,IFERROR(AVERAGE(F628:H657),""),"")</f>
        <v/>
      </c>
      <c r="O657" s="796">
        <f>IF(SUM(I657:J657)&gt;0,IFERROR(AVERAGE(I628:J657),""),"")</f>
        <v/>
      </c>
      <c r="P657" s="796">
        <f>IF(SUM(K657:L657)&gt;0,IFERROR(AVERAGE(K628:L657),""),"")</f>
        <v/>
      </c>
      <c r="Q657" s="797">
        <f>IFERROR(AVERAGE(D657:E657),"")</f>
        <v/>
      </c>
      <c r="R657" s="797">
        <f>IFERROR(AVERAGE(F657:H657),"")</f>
        <v/>
      </c>
      <c r="S657" s="797">
        <f>IFERROR(AVERAGE(I657:J657),"")</f>
        <v/>
      </c>
      <c r="T657" s="797">
        <f>IFERROR(AVERAGE(K657:L657),"")</f>
        <v/>
      </c>
      <c r="V657" s="257" t="n"/>
      <c r="W657" s="797">
        <f>AVERAGE(Q657:T657)</f>
        <v/>
      </c>
      <c r="X657" s="257" t="n"/>
    </row>
    <row r="658" ht="17.45" customHeight="1">
      <c r="A658" s="257">
        <f>IF(ISNUMBER(C658),MONTH(C658),"")</f>
        <v/>
      </c>
      <c r="B658" s="257">
        <f>IF(ISNUMBER(C658),YEAR(C658),"")</f>
        <v/>
      </c>
      <c r="C658" s="791">
        <f>C657+1</f>
        <v/>
      </c>
      <c r="D658" s="792" t="n">
        <v>0.0439</v>
      </c>
      <c r="E658" s="793" t="n"/>
      <c r="F658" s="792" t="n">
        <v>0.0372</v>
      </c>
      <c r="G658" s="794" t="n"/>
      <c r="H658" s="793" t="n"/>
      <c r="I658" s="795" t="n">
        <v>0.0283</v>
      </c>
      <c r="J658" s="836" t="n"/>
      <c r="K658" s="792" t="n">
        <v>0.0371</v>
      </c>
      <c r="L658" s="793" t="n"/>
      <c r="M658" s="796">
        <f>IF(SUM(D658:E658)&gt;0,IFERROR(AVERAGE(D629:E658),""),"")</f>
        <v/>
      </c>
      <c r="N658" s="796">
        <f>IF(SUM(F658:H658)&gt;0,IFERROR(AVERAGE(F629:H658),""),"")</f>
        <v/>
      </c>
      <c r="O658" s="796">
        <f>IF(SUM(I658:J658)&gt;0,IFERROR(AVERAGE(I629:J658),""),"")</f>
        <v/>
      </c>
      <c r="P658" s="796">
        <f>IF(SUM(K658:L658)&gt;0,IFERROR(AVERAGE(K629:L658),""),"")</f>
        <v/>
      </c>
      <c r="Q658" s="797">
        <f>IFERROR(AVERAGE(D658:E658),"")</f>
        <v/>
      </c>
      <c r="R658" s="797">
        <f>IFERROR(AVERAGE(F658:H658),"")</f>
        <v/>
      </c>
      <c r="S658" s="797">
        <f>IFERROR(AVERAGE(I658:J658),"")</f>
        <v/>
      </c>
      <c r="T658" s="797">
        <f>IFERROR(AVERAGE(K658:L658),"")</f>
        <v/>
      </c>
      <c r="V658" s="257" t="n"/>
      <c r="W658" s="797">
        <f>AVERAGE(Q658:T658)</f>
        <v/>
      </c>
      <c r="X658" s="257" t="n"/>
    </row>
    <row r="659" ht="17.45" customHeight="1">
      <c r="A659" s="257">
        <f>IF(ISNUMBER(C659),MONTH(C659),"")</f>
        <v/>
      </c>
      <c r="B659" s="257">
        <f>IF(ISNUMBER(C659),YEAR(C659),"")</f>
        <v/>
      </c>
      <c r="C659" s="791">
        <f>C658+1</f>
        <v/>
      </c>
      <c r="D659" s="792" t="n"/>
      <c r="E659" s="793" t="n">
        <v>0.0229</v>
      </c>
      <c r="F659" s="792" t="n"/>
      <c r="G659" s="794" t="n">
        <v>0.0245</v>
      </c>
      <c r="H659" s="793" t="n"/>
      <c r="I659" s="795" t="n"/>
      <c r="J659" s="836" t="n">
        <v>0.0219</v>
      </c>
      <c r="K659" s="792" t="n"/>
      <c r="L659" s="793" t="n">
        <v>0.034</v>
      </c>
      <c r="M659" s="796">
        <f>IF(SUM(D659:E659)&gt;0,IFERROR(AVERAGE(D630:E659),""),"")</f>
        <v/>
      </c>
      <c r="N659" s="796">
        <f>IF(SUM(F659:H659)&gt;0,IFERROR(AVERAGE(F630:H659),""),"")</f>
        <v/>
      </c>
      <c r="O659" s="796">
        <f>IF(SUM(I659:J659)&gt;0,IFERROR(AVERAGE(I630:J659),""),"")</f>
        <v/>
      </c>
      <c r="P659" s="796">
        <f>IF(SUM(K659:L659)&gt;0,IFERROR(AVERAGE(K630:L659),""),"")</f>
        <v/>
      </c>
      <c r="Q659" s="797">
        <f>IFERROR(AVERAGE(D659:E659),"")</f>
        <v/>
      </c>
      <c r="R659" s="797">
        <f>IFERROR(AVERAGE(F659:H659),"")</f>
        <v/>
      </c>
      <c r="S659" s="797">
        <f>IFERROR(AVERAGE(I659:J659),"")</f>
        <v/>
      </c>
      <c r="T659" s="797">
        <f>IFERROR(AVERAGE(K659:L659),"")</f>
        <v/>
      </c>
      <c r="V659" s="257" t="n"/>
      <c r="W659" s="797">
        <f>AVERAGE(Q659:T659)</f>
        <v/>
      </c>
      <c r="X659" s="257" t="n"/>
    </row>
    <row r="660" ht="17.45" customHeight="1">
      <c r="A660" s="257">
        <f>IF(ISNUMBER(C660),MONTH(C660),"")</f>
        <v/>
      </c>
      <c r="B660" s="257">
        <f>IF(ISNUMBER(C660),YEAR(C660),"")</f>
        <v/>
      </c>
      <c r="C660" s="791">
        <f>C659+1</f>
        <v/>
      </c>
      <c r="D660" s="792" t="n">
        <v>0.0258</v>
      </c>
      <c r="E660" s="793" t="n"/>
      <c r="F660" s="792" t="n"/>
      <c r="G660" s="794" t="n"/>
      <c r="H660" s="793" t="n">
        <v>0.0236</v>
      </c>
      <c r="I660" s="795" t="n">
        <v>0.0295</v>
      </c>
      <c r="J660" s="836" t="n"/>
      <c r="K660" s="792" t="n">
        <v>0.0271</v>
      </c>
      <c r="L660" s="793" t="n"/>
      <c r="M660" s="796">
        <f>IF(SUM(D660:E660)&gt;0,IFERROR(AVERAGE(D631:E660),""),"")</f>
        <v/>
      </c>
      <c r="N660" s="796">
        <f>IF(SUM(F660:H660)&gt;0,IFERROR(AVERAGE(F631:H660),""),"")</f>
        <v/>
      </c>
      <c r="O660" s="796">
        <f>IF(SUM(I660:J660)&gt;0,IFERROR(AVERAGE(I631:J660),""),"")</f>
        <v/>
      </c>
      <c r="P660" s="796">
        <f>IF(SUM(K660:L660)&gt;0,IFERROR(AVERAGE(K631:L660),""),"")</f>
        <v/>
      </c>
      <c r="Q660" s="797">
        <f>IFERROR(AVERAGE(D660:E660),"")</f>
        <v/>
      </c>
      <c r="R660" s="797">
        <f>IFERROR(AVERAGE(F660:H660),"")</f>
        <v/>
      </c>
      <c r="S660" s="797">
        <f>IFERROR(AVERAGE(I660:J660),"")</f>
        <v/>
      </c>
      <c r="T660" s="797">
        <f>IFERROR(AVERAGE(K660:L660),"")</f>
        <v/>
      </c>
      <c r="V660" s="257" t="n"/>
      <c r="W660" s="797">
        <f>AVERAGE(Q660:T660)</f>
        <v/>
      </c>
      <c r="X660" s="797">
        <f>AVERAGE(Q656:T660)</f>
        <v/>
      </c>
      <c r="Y660" s="266" t="n">
        <v>94</v>
      </c>
    </row>
    <row r="661" ht="17.45" customHeight="1">
      <c r="A661" s="257">
        <f>IF(ISNUMBER(C661),MONTH(C661),"")</f>
        <v/>
      </c>
      <c r="B661" s="257">
        <f>IF(ISNUMBER(C661),YEAR(C661),"")</f>
        <v/>
      </c>
      <c r="C661" s="808">
        <f>C660+1</f>
        <v/>
      </c>
      <c r="D661" s="809" t="n"/>
      <c r="E661" s="810" t="n">
        <v>0.0157</v>
      </c>
      <c r="F661" s="809" t="n"/>
      <c r="G661" s="811" t="n">
        <v>0.0207</v>
      </c>
      <c r="H661" s="810" t="n"/>
      <c r="I661" s="812" t="n"/>
      <c r="J661" s="837" t="n">
        <v>0.0128</v>
      </c>
      <c r="K661" s="809" t="n"/>
      <c r="L661" s="810" t="n">
        <v>0.024</v>
      </c>
      <c r="M661" s="796">
        <f>IF(SUM(D661:E661)&gt;0,IFERROR(AVERAGE(D632:E661),""),"")</f>
        <v/>
      </c>
      <c r="N661" s="796">
        <f>IF(SUM(F661:H661)&gt;0,IFERROR(AVERAGE(F632:H661),""),"")</f>
        <v/>
      </c>
      <c r="O661" s="796">
        <f>IF(SUM(I661:J661)&gt;0,IFERROR(AVERAGE(I632:J661),""),"")</f>
        <v/>
      </c>
      <c r="P661" s="796">
        <f>IF(SUM(K661:L661)&gt;0,IFERROR(AVERAGE(K632:L661),""),"")</f>
        <v/>
      </c>
      <c r="Q661" s="813">
        <f>IFERROR(AVERAGE(D661:E661),"")</f>
        <v/>
      </c>
      <c r="R661" s="813">
        <f>IFERROR(AVERAGE(F661:H661),"")</f>
        <v/>
      </c>
      <c r="S661" s="813">
        <f>IFERROR(AVERAGE(I661:J661),"")</f>
        <v/>
      </c>
      <c r="T661" s="813">
        <f>IFERROR(AVERAGE(K661:L661),"")</f>
        <v/>
      </c>
      <c r="V661" s="813">
        <f>AVERAGE(Q661:T661)</f>
        <v/>
      </c>
      <c r="W661" s="445" t="n"/>
      <c r="X661" s="257" t="n"/>
      <c r="Y661" s="266" t="n">
        <v>94</v>
      </c>
    </row>
    <row r="662" ht="17.45" customHeight="1">
      <c r="A662" s="257">
        <f>IF(ISNUMBER(C662),MONTH(C662),"")</f>
        <v/>
      </c>
      <c r="B662" s="257">
        <f>IF(ISNUMBER(C662),YEAR(C662),"")</f>
        <v/>
      </c>
      <c r="C662" s="808">
        <f>C661+1</f>
        <v/>
      </c>
      <c r="D662" s="809" t="n">
        <v>0.014</v>
      </c>
      <c r="E662" s="810" t="n"/>
      <c r="F662" s="809" t="n">
        <v>0.0101</v>
      </c>
      <c r="G662" s="811" t="n"/>
      <c r="H662" s="810" t="n">
        <v>0.0095</v>
      </c>
      <c r="I662" s="809" t="n">
        <v>0.009599999999999999</v>
      </c>
      <c r="J662" s="810" t="n"/>
      <c r="K662" s="812" t="n">
        <v>0.0182</v>
      </c>
      <c r="L662" s="810" t="n"/>
      <c r="M662" s="796">
        <f>IF(SUM(D662:E662)&gt;0,IFERROR(AVERAGE(D633:E662),""),"")</f>
        <v/>
      </c>
      <c r="N662" s="796">
        <f>IF(SUM(F662:H662)&gt;0,IFERROR(AVERAGE(F633:H662),""),"")</f>
        <v/>
      </c>
      <c r="O662" s="796">
        <f>IF(SUM(I662:J662)&gt;0,IFERROR(AVERAGE(I633:J662),""),"")</f>
        <v/>
      </c>
      <c r="P662" s="796">
        <f>IF(SUM(K662:L662)&gt;0,IFERROR(AVERAGE(K633:L662),""),"")</f>
        <v/>
      </c>
      <c r="Q662" s="813">
        <f>IFERROR(AVERAGE(D662:E662),"")</f>
        <v/>
      </c>
      <c r="R662" s="813">
        <f>IFERROR(AVERAGE(F662:H662),"")</f>
        <v/>
      </c>
      <c r="S662" s="813">
        <f>IFERROR(AVERAGE(I662:J662),"")</f>
        <v/>
      </c>
      <c r="T662" s="813">
        <f>IFERROR(AVERAGE(K662:L662),"")</f>
        <v/>
      </c>
      <c r="V662" s="813">
        <f>AVERAGE(Q662:T662)</f>
        <v/>
      </c>
      <c r="W662" s="445" t="n"/>
      <c r="X662" s="797">
        <f>AVERAGE(Q661:T662)</f>
        <v/>
      </c>
      <c r="Y662" s="266" t="n">
        <v>94</v>
      </c>
    </row>
    <row r="663" ht="17.45" customHeight="1">
      <c r="A663" s="257">
        <f>IF(ISNUMBER(C663),MONTH(C663),"")</f>
        <v/>
      </c>
      <c r="B663" s="257">
        <f>IF(ISNUMBER(C663),YEAR(C663),"")</f>
        <v/>
      </c>
      <c r="C663" s="791">
        <f>C662+1</f>
        <v/>
      </c>
      <c r="D663" s="792" t="n"/>
      <c r="E663" s="793" t="n">
        <v>0.0185</v>
      </c>
      <c r="F663" s="792" t="n"/>
      <c r="G663" s="794" t="n">
        <v>0.0264</v>
      </c>
      <c r="H663" s="793" t="n"/>
      <c r="I663" s="795" t="n"/>
      <c r="J663" s="836" t="n">
        <v>0.0257</v>
      </c>
      <c r="K663" s="792" t="n"/>
      <c r="L663" s="793" t="n">
        <v>0.0351</v>
      </c>
      <c r="M663" s="796">
        <f>IF(SUM(D663:E663)&gt;0,IFERROR(AVERAGE(D634:E663),""),"")</f>
        <v/>
      </c>
      <c r="N663" s="796">
        <f>IF(SUM(F663:H663)&gt;0,IFERROR(AVERAGE(F634:H663),""),"")</f>
        <v/>
      </c>
      <c r="O663" s="796">
        <f>IF(SUM(I663:J663)&gt;0,IFERROR(AVERAGE(I634:J663),""),"")</f>
        <v/>
      </c>
      <c r="P663" s="796">
        <f>IF(SUM(K663:L663)&gt;0,IFERROR(AVERAGE(K634:L663),""),"")</f>
        <v/>
      </c>
      <c r="Q663" s="797">
        <f>IFERROR(AVERAGE(D663:E663),"")</f>
        <v/>
      </c>
      <c r="R663" s="797">
        <f>IFERROR(AVERAGE(F663:H663),"")</f>
        <v/>
      </c>
      <c r="S663" s="797">
        <f>IFERROR(AVERAGE(I663:J663),"")</f>
        <v/>
      </c>
      <c r="T663" s="797">
        <f>IFERROR(AVERAGE(K663:L663),"")</f>
        <v/>
      </c>
      <c r="V663" s="257" t="n"/>
      <c r="W663" s="797">
        <f>AVERAGE(Q663:T663)</f>
        <v/>
      </c>
      <c r="X663" s="257" t="n"/>
    </row>
    <row r="664" ht="17.45" customHeight="1">
      <c r="A664" s="257">
        <f>IF(ISNUMBER(C664),MONTH(C664),"")</f>
        <v/>
      </c>
      <c r="B664" s="257">
        <f>IF(ISNUMBER(C664),YEAR(C664),"")</f>
        <v/>
      </c>
      <c r="C664" s="791">
        <f>C663+1</f>
        <v/>
      </c>
      <c r="D664" s="792" t="n">
        <v>0.0204</v>
      </c>
      <c r="E664" s="793" t="n"/>
      <c r="F664" s="792" t="n">
        <v>0.0265</v>
      </c>
      <c r="G664" s="794" t="n"/>
      <c r="H664" s="793" t="n"/>
      <c r="I664" s="795" t="n">
        <v>0.0267</v>
      </c>
      <c r="J664" s="836" t="n"/>
      <c r="K664" s="792" t="n">
        <v>0.0347</v>
      </c>
      <c r="L664" s="793" t="n"/>
      <c r="M664" s="796">
        <f>IF(SUM(D664:E664)&gt;0,IFERROR(AVERAGE(D635:E664),""),"")</f>
        <v/>
      </c>
      <c r="N664" s="796">
        <f>IF(SUM(F664:H664)&gt;0,IFERROR(AVERAGE(F635:H664),""),"")</f>
        <v/>
      </c>
      <c r="O664" s="796">
        <f>IF(SUM(I664:J664)&gt;0,IFERROR(AVERAGE(I635:J664),""),"")</f>
        <v/>
      </c>
      <c r="P664" s="796">
        <f>IF(SUM(K664:L664)&gt;0,IFERROR(AVERAGE(K635:L664),""),"")</f>
        <v/>
      </c>
      <c r="Q664" s="797">
        <f>IFERROR(AVERAGE(D664:E664),"")</f>
        <v/>
      </c>
      <c r="R664" s="797">
        <f>IFERROR(AVERAGE(F664:H664),"")</f>
        <v/>
      </c>
      <c r="S664" s="797">
        <f>IFERROR(AVERAGE(I664:J664),"")</f>
        <v/>
      </c>
      <c r="T664" s="797">
        <f>IFERROR(AVERAGE(K664:L664),"")</f>
        <v/>
      </c>
      <c r="V664" s="257" t="n"/>
      <c r="W664" s="797">
        <f>AVERAGE(Q664:T664)</f>
        <v/>
      </c>
      <c r="X664" s="257" t="n"/>
    </row>
    <row r="665" ht="17.45" customHeight="1">
      <c r="A665" s="257">
        <f>IF(ISNUMBER(C665),MONTH(C665),"")</f>
        <v/>
      </c>
      <c r="B665" s="257">
        <f>IF(ISNUMBER(C665),YEAR(C665),"")</f>
        <v/>
      </c>
      <c r="C665" s="791">
        <f>C664+1</f>
        <v/>
      </c>
      <c r="D665" s="792" t="n"/>
      <c r="E665" s="793" t="n">
        <v>0.0227</v>
      </c>
      <c r="F665" s="792" t="n"/>
      <c r="G665" s="794" t="n">
        <v>0.0296</v>
      </c>
      <c r="H665" s="793" t="n"/>
      <c r="I665" s="795" t="n"/>
      <c r="J665" s="836" t="n">
        <v>0.0276</v>
      </c>
      <c r="K665" s="792" t="n"/>
      <c r="L665" s="793" t="n">
        <v>0.0506</v>
      </c>
      <c r="M665" s="796">
        <f>IF(SUM(D665:E665)&gt;0,IFERROR(AVERAGE(D636:E665),""),"")</f>
        <v/>
      </c>
      <c r="N665" s="796">
        <f>IF(SUM(F665:H665)&gt;0,IFERROR(AVERAGE(F636:H665),""),"")</f>
        <v/>
      </c>
      <c r="O665" s="796">
        <f>IF(SUM(I665:J665)&gt;0,IFERROR(AVERAGE(I636:J665),""),"")</f>
        <v/>
      </c>
      <c r="P665" s="796">
        <f>IF(SUM(K665:L665)&gt;0,IFERROR(AVERAGE(K636:L665),""),"")</f>
        <v/>
      </c>
      <c r="Q665" s="797">
        <f>IFERROR(AVERAGE(D665:E665),"")</f>
        <v/>
      </c>
      <c r="R665" s="797">
        <f>IFERROR(AVERAGE(F665:H665),"")</f>
        <v/>
      </c>
      <c r="S665" s="797">
        <f>IFERROR(AVERAGE(I665:J665),"")</f>
        <v/>
      </c>
      <c r="T665" s="797">
        <f>IFERROR(AVERAGE(K665:L665),"")</f>
        <v/>
      </c>
      <c r="V665" s="257" t="n"/>
      <c r="W665" s="797">
        <f>AVERAGE(Q665:T665)</f>
        <v/>
      </c>
      <c r="X665" s="257" t="n"/>
    </row>
    <row r="666" ht="17.45" customHeight="1">
      <c r="A666" s="257">
        <f>IF(ISNUMBER(C666),MONTH(C666),"")</f>
        <v/>
      </c>
      <c r="B666" s="257">
        <f>IF(ISNUMBER(C666),YEAR(C666),"")</f>
        <v/>
      </c>
      <c r="C666" s="791">
        <f>C665+1</f>
        <v/>
      </c>
      <c r="D666" s="792" t="n">
        <v>0.0493</v>
      </c>
      <c r="E666" s="793" t="n"/>
      <c r="F666" s="792" t="n"/>
      <c r="G666" s="794" t="n"/>
      <c r="H666" s="793" t="n">
        <v>0.0471</v>
      </c>
      <c r="I666" s="795" t="n">
        <v>0.0428</v>
      </c>
      <c r="J666" s="836" t="n"/>
      <c r="K666" s="816" t="n">
        <v>0.0883</v>
      </c>
      <c r="L666" s="793" t="n"/>
      <c r="M666" s="796">
        <f>IF(SUM(D666:E666)&gt;0,IFERROR(AVERAGE(D637:E666),""),"")</f>
        <v/>
      </c>
      <c r="N666" s="796">
        <f>IF(SUM(F666:H666)&gt;0,IFERROR(AVERAGE(F637:H666),""),"")</f>
        <v/>
      </c>
      <c r="O666" s="796">
        <f>IF(SUM(I666:J666)&gt;0,IFERROR(AVERAGE(I637:J666),""),"")</f>
        <v/>
      </c>
      <c r="P666" s="796">
        <f>IF(SUM(K666:L666)&gt;0,IFERROR(AVERAGE(K637:L666),""),"")</f>
        <v/>
      </c>
      <c r="Q666" s="797">
        <f>IFERROR(AVERAGE(D666:E666),"")</f>
        <v/>
      </c>
      <c r="R666" s="797">
        <f>IFERROR(AVERAGE(F666:H666),"")</f>
        <v/>
      </c>
      <c r="S666" s="797">
        <f>IFERROR(AVERAGE(I666:J666),"")</f>
        <v/>
      </c>
      <c r="T666" s="797">
        <f>IFERROR(AVERAGE(K666:L666),"")</f>
        <v/>
      </c>
      <c r="V666" s="257" t="n"/>
      <c r="W666" s="797">
        <f>AVERAGE(Q666:T666)</f>
        <v/>
      </c>
      <c r="X666" s="257" t="n"/>
    </row>
    <row r="667" ht="17.45" customHeight="1">
      <c r="A667" s="257">
        <f>IF(ISNUMBER(C667),MONTH(C667),"")</f>
        <v/>
      </c>
      <c r="B667" s="257">
        <f>IF(ISNUMBER(C667),YEAR(C667),"")</f>
        <v/>
      </c>
      <c r="C667" s="791">
        <f>C666+1</f>
        <v/>
      </c>
      <c r="D667" s="792" t="n"/>
      <c r="E667" s="818" t="n">
        <v>0.0852</v>
      </c>
      <c r="F667" s="792" t="n"/>
      <c r="G667" s="794" t="n">
        <v>0.06320000000000001</v>
      </c>
      <c r="H667" s="793" t="n"/>
      <c r="I667" s="795" t="n"/>
      <c r="J667" s="836" t="n">
        <v>0.0377</v>
      </c>
      <c r="K667" s="792" t="n"/>
      <c r="L667" s="793" t="n">
        <v>0.0561</v>
      </c>
      <c r="M667" s="796">
        <f>IF(SUM(D667:E667)&gt;0,IFERROR(AVERAGE(D638:E667),""),"")</f>
        <v/>
      </c>
      <c r="N667" s="796">
        <f>IF(SUM(F667:H667)&gt;0,IFERROR(AVERAGE(F638:H667),""),"")</f>
        <v/>
      </c>
      <c r="O667" s="796">
        <f>IF(SUM(I667:J667)&gt;0,IFERROR(AVERAGE(I638:J667),""),"")</f>
        <v/>
      </c>
      <c r="P667" s="796">
        <f>IF(SUM(K667:L667)&gt;0,IFERROR(AVERAGE(K638:L667),""),"")</f>
        <v/>
      </c>
      <c r="Q667" s="797">
        <f>IFERROR(AVERAGE(D667:E667),"")</f>
        <v/>
      </c>
      <c r="R667" s="797">
        <f>IFERROR(AVERAGE(F667:H667),"")</f>
        <v/>
      </c>
      <c r="S667" s="797">
        <f>IFERROR(AVERAGE(I667:J667),"")</f>
        <v/>
      </c>
      <c r="T667" s="797">
        <f>IFERROR(AVERAGE(K667:L667),"")</f>
        <v/>
      </c>
      <c r="V667" s="257" t="n"/>
      <c r="W667" s="797">
        <f>AVERAGE(Q667:T667)</f>
        <v/>
      </c>
      <c r="X667" s="797">
        <f>AVERAGE(Q663:T667)</f>
        <v/>
      </c>
      <c r="Y667" s="266" t="n">
        <v>95</v>
      </c>
    </row>
    <row r="668" ht="17.45" customHeight="1">
      <c r="A668" s="257">
        <f>IF(ISNUMBER(C668),MONTH(C668),"")</f>
        <v/>
      </c>
      <c r="B668" s="257">
        <f>IF(ISNUMBER(C668),YEAR(C668),"")</f>
        <v/>
      </c>
      <c r="C668" s="808">
        <f>C667+1</f>
        <v/>
      </c>
      <c r="D668" s="809" t="n">
        <v>0.0166</v>
      </c>
      <c r="E668" s="810" t="n"/>
      <c r="F668" s="809" t="n">
        <v>0.0112</v>
      </c>
      <c r="G668" s="811" t="n"/>
      <c r="H668" s="810" t="n">
        <v>0.01</v>
      </c>
      <c r="I668" s="809" t="n">
        <v>0.0091</v>
      </c>
      <c r="J668" s="810" t="n"/>
      <c r="K668" s="812" t="n">
        <v>0.0248</v>
      </c>
      <c r="L668" s="810" t="n"/>
      <c r="M668" s="796">
        <f>IF(SUM(D668:E668)&gt;0,IFERROR(AVERAGE(D639:E668),""),"")</f>
        <v/>
      </c>
      <c r="N668" s="796">
        <f>IF(SUM(F668:H668)&gt;0,IFERROR(AVERAGE(F639:H668),""),"")</f>
        <v/>
      </c>
      <c r="O668" s="796">
        <f>IF(SUM(I668:J668)&gt;0,IFERROR(AVERAGE(I639:J668),""),"")</f>
        <v/>
      </c>
      <c r="P668" s="796">
        <f>IF(SUM(K668:L668)&gt;0,IFERROR(AVERAGE(K639:L668),""),"")</f>
        <v/>
      </c>
      <c r="Q668" s="813">
        <f>IFERROR(AVERAGE(D668:E668),"")</f>
        <v/>
      </c>
      <c r="R668" s="813">
        <f>IFERROR(AVERAGE(F668:H668),"")</f>
        <v/>
      </c>
      <c r="S668" s="813">
        <f>IFERROR(AVERAGE(I668:J668),"")</f>
        <v/>
      </c>
      <c r="T668" s="813">
        <f>IFERROR(AVERAGE(K668:L668),"")</f>
        <v/>
      </c>
      <c r="V668" s="813">
        <f>AVERAGE(Q668:T668)</f>
        <v/>
      </c>
      <c r="W668" s="445" t="n"/>
      <c r="X668" s="257" t="n"/>
      <c r="Y668" s="266" t="n">
        <v>95</v>
      </c>
    </row>
    <row r="669" ht="17.45" customHeight="1">
      <c r="A669" s="257">
        <f>IF(ISNUMBER(C669),MONTH(C669),"")</f>
        <v/>
      </c>
      <c r="B669" s="257">
        <f>IF(ISNUMBER(C669),YEAR(C669),"")</f>
        <v/>
      </c>
      <c r="C669" s="808">
        <f>C668+1</f>
        <v/>
      </c>
      <c r="D669" s="809" t="n"/>
      <c r="E669" s="810" t="n">
        <v>0.0131</v>
      </c>
      <c r="F669" s="809" t="n"/>
      <c r="G669" s="811" t="n">
        <v>0.0181</v>
      </c>
      <c r="H669" s="810" t="n"/>
      <c r="I669" s="812" t="n"/>
      <c r="J669" s="858" t="n">
        <v>0.0756</v>
      </c>
      <c r="K669" s="809" t="n"/>
      <c r="L669" s="810" t="n">
        <v>0.0213</v>
      </c>
      <c r="M669" s="796">
        <f>IF(SUM(D669:E669)&gt;0,IFERROR(AVERAGE(D640:E669),""),"")</f>
        <v/>
      </c>
      <c r="N669" s="796">
        <f>IF(SUM(F669:H669)&gt;0,IFERROR(AVERAGE(F640:H669),""),"")</f>
        <v/>
      </c>
      <c r="O669" s="796">
        <f>IF(SUM(I669:J669)&gt;0,IFERROR(AVERAGE(I640:J669),""),"")</f>
        <v/>
      </c>
      <c r="P669" s="796">
        <f>IF(SUM(K669:L669)&gt;0,IFERROR(AVERAGE(K640:L669),""),"")</f>
        <v/>
      </c>
      <c r="Q669" s="813">
        <f>IFERROR(AVERAGE(D669:E669),"")</f>
        <v/>
      </c>
      <c r="R669" s="813">
        <f>IFERROR(AVERAGE(F669:H669),"")</f>
        <v/>
      </c>
      <c r="S669" s="813">
        <f>IFERROR(AVERAGE(I669:J669),"")</f>
        <v/>
      </c>
      <c r="T669" s="813">
        <f>IFERROR(AVERAGE(K669:L669),"")</f>
        <v/>
      </c>
      <c r="V669" s="813">
        <f>AVERAGE(Q669:T669)</f>
        <v/>
      </c>
      <c r="W669" s="445" t="n"/>
      <c r="X669" s="797">
        <f>AVERAGE(Q668:T669)</f>
        <v/>
      </c>
      <c r="Y669" s="266" t="n">
        <v>95</v>
      </c>
    </row>
    <row r="670" ht="17.45" customHeight="1">
      <c r="A670" s="257">
        <f>IF(ISNUMBER(C670),MONTH(C670),"")</f>
        <v/>
      </c>
      <c r="B670" s="257">
        <f>IF(ISNUMBER(C670),YEAR(C670),"")</f>
        <v/>
      </c>
      <c r="C670" s="791">
        <f>C669+1</f>
        <v/>
      </c>
      <c r="D670" s="792" t="n">
        <v>0.0165</v>
      </c>
      <c r="E670" s="793" t="n"/>
      <c r="F670" s="792" t="n">
        <v>0.0348</v>
      </c>
      <c r="G670" s="794" t="n"/>
      <c r="H670" s="793" t="n"/>
      <c r="I670" s="795" t="n">
        <v>0.0214</v>
      </c>
      <c r="J670" s="836" t="n"/>
      <c r="K670" s="792" t="n">
        <v>0.0238</v>
      </c>
      <c r="L670" s="793" t="n"/>
      <c r="M670" s="796">
        <f>IF(SUM(D670:E670)&gt;0,IFERROR(AVERAGE(D641:E670),""),"")</f>
        <v/>
      </c>
      <c r="N670" s="796">
        <f>IF(SUM(F670:H670)&gt;0,IFERROR(AVERAGE(F641:H670),""),"")</f>
        <v/>
      </c>
      <c r="O670" s="796">
        <f>IF(SUM(I670:J670)&gt;0,IFERROR(AVERAGE(I641:J670),""),"")</f>
        <v/>
      </c>
      <c r="P670" s="796">
        <f>IF(SUM(K670:L670)&gt;0,IFERROR(AVERAGE(K641:L670),""),"")</f>
        <v/>
      </c>
      <c r="Q670" s="797">
        <f>IFERROR(AVERAGE(D670:E670),"")</f>
        <v/>
      </c>
      <c r="R670" s="797">
        <f>IFERROR(AVERAGE(F670:H670),"")</f>
        <v/>
      </c>
      <c r="S670" s="797">
        <f>IFERROR(AVERAGE(I670:J670),"")</f>
        <v/>
      </c>
      <c r="T670" s="797">
        <f>IFERROR(AVERAGE(K670:L670),"")</f>
        <v/>
      </c>
      <c r="V670" s="257" t="n"/>
      <c r="W670" s="797">
        <f>AVERAGE(Q670:T670)</f>
        <v/>
      </c>
      <c r="X670" s="257" t="n"/>
    </row>
    <row r="671" ht="17.45" customHeight="1">
      <c r="A671" s="257">
        <f>IF(ISNUMBER(C671),MONTH(C671),"")</f>
        <v/>
      </c>
      <c r="B671" s="257">
        <f>IF(ISNUMBER(C671),YEAR(C671),"")</f>
        <v/>
      </c>
      <c r="C671" s="791">
        <f>C670+1</f>
        <v/>
      </c>
      <c r="D671" s="792" t="n"/>
      <c r="E671" s="793" t="n">
        <v>0.0305</v>
      </c>
      <c r="F671" s="792" t="n"/>
      <c r="G671" s="794" t="n">
        <v>0.0286</v>
      </c>
      <c r="H671" s="793" t="n"/>
      <c r="I671" s="795" t="n"/>
      <c r="J671" s="836" t="n">
        <v>0.0199</v>
      </c>
      <c r="K671" s="792" t="n"/>
      <c r="L671" s="793" t="n">
        <v>0.0443</v>
      </c>
      <c r="M671" s="796">
        <f>IF(SUM(D671:E671)&gt;0,IFERROR(AVERAGE(D642:E671),""),"")</f>
        <v/>
      </c>
      <c r="N671" s="796">
        <f>IF(SUM(F671:H671)&gt;0,IFERROR(AVERAGE(F642:H671),""),"")</f>
        <v/>
      </c>
      <c r="O671" s="796">
        <f>IF(SUM(I671:J671)&gt;0,IFERROR(AVERAGE(I642:J671),""),"")</f>
        <v/>
      </c>
      <c r="P671" s="796">
        <f>IF(SUM(K671:L671)&gt;0,IFERROR(AVERAGE(K642:L671),""),"")</f>
        <v/>
      </c>
      <c r="Q671" s="797">
        <f>IFERROR(AVERAGE(D671:E671),"")</f>
        <v/>
      </c>
      <c r="R671" s="797">
        <f>IFERROR(AVERAGE(F671:H671),"")</f>
        <v/>
      </c>
      <c r="S671" s="797">
        <f>IFERROR(AVERAGE(I671:J671),"")</f>
        <v/>
      </c>
      <c r="T671" s="797">
        <f>IFERROR(AVERAGE(K671:L671),"")</f>
        <v/>
      </c>
      <c r="V671" s="257" t="n"/>
      <c r="W671" s="797">
        <f>AVERAGE(Q671:T671)</f>
        <v/>
      </c>
      <c r="X671" s="257" t="n"/>
      <c r="Z671" s="329" t="inlineStr">
        <is>
          <t>OCTOBER</t>
        </is>
      </c>
      <c r="AA671" s="299" t="n">
        <v>2019</v>
      </c>
      <c r="AB671" s="300" t="n"/>
      <c r="AC671" s="300" t="n"/>
      <c r="AD671" s="300" t="n"/>
    </row>
    <row r="672" ht="17.45" customHeight="1">
      <c r="A672" s="257">
        <f>IF(ISNUMBER(C672),MONTH(C672),"")</f>
        <v/>
      </c>
      <c r="B672" s="257">
        <f>IF(ISNUMBER(C672),YEAR(C672),"")</f>
        <v/>
      </c>
      <c r="C672" s="791">
        <f>C671+1</f>
        <v/>
      </c>
      <c r="D672" s="792" t="n">
        <v>0.0229</v>
      </c>
      <c r="E672" s="793" t="n"/>
      <c r="F672" s="792" t="n"/>
      <c r="G672" s="794" t="n"/>
      <c r="H672" s="793" t="n">
        <v>0.0497</v>
      </c>
      <c r="I672" s="795" t="n">
        <v>0.0311</v>
      </c>
      <c r="J672" s="836" t="n"/>
      <c r="K672" s="792" t="n">
        <v>0.0368</v>
      </c>
      <c r="L672" s="793" t="n"/>
      <c r="M672" s="796">
        <f>IF(SUM(D672:E672)&gt;0,IFERROR(AVERAGE(D643:E672),""),"")</f>
        <v/>
      </c>
      <c r="N672" s="796">
        <f>IF(SUM(F672:H672)&gt;0,IFERROR(AVERAGE(F643:H672),""),"")</f>
        <v/>
      </c>
      <c r="O672" s="796">
        <f>IF(SUM(I672:J672)&gt;0,IFERROR(AVERAGE(I643:J672),""),"")</f>
        <v/>
      </c>
      <c r="P672" s="796">
        <f>IF(SUM(K672:L672)&gt;0,IFERROR(AVERAGE(K643:L672),""),"")</f>
        <v/>
      </c>
      <c r="Q672" s="797">
        <f>IFERROR(AVERAGE(D672:E672),"")</f>
        <v/>
      </c>
      <c r="R672" s="797">
        <f>IFERROR(AVERAGE(F672:H672),"")</f>
        <v/>
      </c>
      <c r="S672" s="797">
        <f>IFERROR(AVERAGE(I672:J672),"")</f>
        <v/>
      </c>
      <c r="T672" s="797">
        <f>IFERROR(AVERAGE(K672:L672),"")</f>
        <v/>
      </c>
      <c r="V672" s="257" t="n"/>
      <c r="W672" s="797">
        <f>AVERAGE(Q672:T672)</f>
        <v/>
      </c>
      <c r="X672" s="257" t="n"/>
      <c r="Z672" s="301" t="inlineStr">
        <is>
          <t>Parameter</t>
        </is>
      </c>
      <c r="AA672" s="301" t="inlineStr">
        <is>
          <t>Station 1</t>
        </is>
      </c>
      <c r="AB672" s="301" t="inlineStr">
        <is>
          <t>Station 2</t>
        </is>
      </c>
      <c r="AC672" s="301" t="inlineStr">
        <is>
          <t>Station 4</t>
        </is>
      </c>
      <c r="AD672" s="301" t="inlineStr">
        <is>
          <t>Station 5</t>
        </is>
      </c>
    </row>
    <row r="673" ht="17.45" customHeight="1">
      <c r="A673" s="257">
        <f>IF(ISNUMBER(C673),MONTH(C673),"")</f>
        <v/>
      </c>
      <c r="B673" s="257">
        <f>IF(ISNUMBER(C673),YEAR(C673),"")</f>
        <v/>
      </c>
      <c r="C673" s="791">
        <f>C672+1</f>
        <v/>
      </c>
      <c r="D673" s="849" t="n"/>
      <c r="E673" s="850" t="n">
        <v>0.0243</v>
      </c>
      <c r="F673" s="849" t="n"/>
      <c r="G673" s="851" t="n">
        <v>0.0547</v>
      </c>
      <c r="H673" s="850" t="n"/>
      <c r="I673" s="852" t="n"/>
      <c r="J673" s="853" t="n">
        <v>0.0462</v>
      </c>
      <c r="K673" s="849" t="n"/>
      <c r="L673" s="850" t="n">
        <v>0.0349</v>
      </c>
      <c r="M673" s="796">
        <f>IF(SUM(D673:E673)&gt;0,IFERROR(AVERAGE(D644:E673),""),"")</f>
        <v/>
      </c>
      <c r="N673" s="796">
        <f>IF(SUM(F673:H673)&gt;0,IFERROR(AVERAGE(F644:H673),""),"")</f>
        <v/>
      </c>
      <c r="O673" s="796">
        <f>IF(SUM(I673:J673)&gt;0,IFERROR(AVERAGE(I644:J673),""),"")</f>
        <v/>
      </c>
      <c r="P673" s="796">
        <f>IF(SUM(K673:L673)&gt;0,IFERROR(AVERAGE(K644:L673),""),"")</f>
        <v/>
      </c>
      <c r="Q673" s="797">
        <f>IFERROR(AVERAGE(D673:E673),"")</f>
        <v/>
      </c>
      <c r="R673" s="797">
        <f>IFERROR(AVERAGE(F673:H673),"")</f>
        <v/>
      </c>
      <c r="S673" s="797">
        <f>IFERROR(AVERAGE(I673:J673),"")</f>
        <v/>
      </c>
      <c r="T673" s="797">
        <f>IFERROR(AVERAGE(K673:L673),"")</f>
        <v/>
      </c>
      <c r="V673" s="257" t="n"/>
      <c r="W673" s="797">
        <f>AVERAGE(Q673:T673)</f>
        <v/>
      </c>
      <c r="X673" s="257" t="n"/>
      <c r="Z673" s="302" t="inlineStr">
        <is>
          <t>Average</t>
        </is>
      </c>
      <c r="AA673" s="839">
        <f>AVERAGE(D643:E673)</f>
        <v/>
      </c>
      <c r="AB673" s="839">
        <f>AVERAGE(F643:H673)</f>
        <v/>
      </c>
      <c r="AC673" s="839">
        <f>AVERAGE(I643:J673)</f>
        <v/>
      </c>
      <c r="AD673" s="839">
        <f>AVERAGE(K643:L673)</f>
        <v/>
      </c>
    </row>
    <row r="674" ht="17.45" customHeight="1">
      <c r="A674" s="257">
        <f>IF(ISNUMBER(C674),MONTH(C674),"")</f>
        <v/>
      </c>
      <c r="B674" s="257">
        <f>IF(ISNUMBER(C674),YEAR(C674),"")</f>
        <v/>
      </c>
      <c r="C674" s="802">
        <f>C673+1</f>
        <v/>
      </c>
      <c r="D674" s="803" t="n">
        <v>0.016</v>
      </c>
      <c r="E674" s="804" t="n"/>
      <c r="F674" s="803" t="n">
        <v>0.0231</v>
      </c>
      <c r="G674" s="805" t="n"/>
      <c r="H674" s="804" t="n">
        <v>0.0229</v>
      </c>
      <c r="I674" s="803" t="n">
        <v>0.0316</v>
      </c>
      <c r="J674" s="804" t="n"/>
      <c r="K674" s="806" t="n">
        <v>0.0311</v>
      </c>
      <c r="L674" s="804" t="n"/>
      <c r="M674" s="796">
        <f>IF(SUM(D674:E674)&gt;0,IFERROR(AVERAGE(D645:E674),""),"")</f>
        <v/>
      </c>
      <c r="N674" s="796">
        <f>IF(SUM(F674:H674)&gt;0,IFERROR(AVERAGE(F645:H674),""),"")</f>
        <v/>
      </c>
      <c r="O674" s="796">
        <f>IF(SUM(I674:J674)&gt;0,IFERROR(AVERAGE(I645:J674),""),"")</f>
        <v/>
      </c>
      <c r="P674" s="796">
        <f>IF(SUM(K674:L674)&gt;0,IFERROR(AVERAGE(K645:L674),""),"")</f>
        <v/>
      </c>
      <c r="Q674" s="797">
        <f>IFERROR(AVERAGE(D674:E674),"")</f>
        <v/>
      </c>
      <c r="R674" s="797">
        <f>IFERROR(AVERAGE(F674:H674),"")</f>
        <v/>
      </c>
      <c r="S674" s="797">
        <f>IFERROR(AVERAGE(I674:J674),"")</f>
        <v/>
      </c>
      <c r="T674" s="797">
        <f>IFERROR(AVERAGE(K674:L674),"")</f>
        <v/>
      </c>
      <c r="V674" s="257" t="n"/>
      <c r="W674" s="797">
        <f>AVERAGE(Q674:T674)</f>
        <v/>
      </c>
      <c r="X674" s="797">
        <f>AVERAGE(Q670:T674)</f>
        <v/>
      </c>
      <c r="Y674" s="266" t="n">
        <v>96</v>
      </c>
      <c r="Z674" s="302" t="inlineStr">
        <is>
          <t>Maximum</t>
        </is>
      </c>
      <c r="AA674" s="839">
        <f>MAX(D643:E673)</f>
        <v/>
      </c>
      <c r="AB674" s="839">
        <f>MAX(F643:H673)</f>
        <v/>
      </c>
      <c r="AC674" s="839">
        <f>MAX(I643:J673)</f>
        <v/>
      </c>
      <c r="AD674" s="839">
        <f>MAX(K643:L673)</f>
        <v/>
      </c>
    </row>
    <row r="675" ht="17.45" customHeight="1" thickBot="1">
      <c r="A675" s="257">
        <f>IF(ISNUMBER(C675),MONTH(C675),"")</f>
        <v/>
      </c>
      <c r="B675" s="257">
        <f>IF(ISNUMBER(C675),YEAR(C675),"")</f>
        <v/>
      </c>
      <c r="C675" s="808">
        <f>C674+1</f>
        <v/>
      </c>
      <c r="D675" s="809" t="n"/>
      <c r="E675" s="810" t="n">
        <v>0.0145</v>
      </c>
      <c r="F675" s="809" t="n"/>
      <c r="G675" s="811" t="n">
        <v>0.0129</v>
      </c>
      <c r="H675" s="810" t="n"/>
      <c r="I675" s="812" t="n"/>
      <c r="J675" s="837" t="n">
        <v>0.0119</v>
      </c>
      <c r="K675" s="809" t="n"/>
      <c r="L675" s="810" t="n">
        <v>0.0218</v>
      </c>
      <c r="M675" s="796">
        <f>IF(SUM(D675:E675)&gt;0,IFERROR(AVERAGE(D646:E675),""),"")</f>
        <v/>
      </c>
      <c r="N675" s="796">
        <f>IF(SUM(F675:H675)&gt;0,IFERROR(AVERAGE(F646:H675),""),"")</f>
        <v/>
      </c>
      <c r="O675" s="796">
        <f>IF(SUM(I675:J675)&gt;0,IFERROR(AVERAGE(I646:J675),""),"")</f>
        <v/>
      </c>
      <c r="P675" s="796">
        <f>IF(SUM(K675:L675)&gt;0,IFERROR(AVERAGE(K646:L675),""),"")</f>
        <v/>
      </c>
      <c r="Q675" s="813">
        <f>IFERROR(AVERAGE(D675:E675),"")</f>
        <v/>
      </c>
      <c r="R675" s="813">
        <f>IFERROR(AVERAGE(F675:H675),"")</f>
        <v/>
      </c>
      <c r="S675" s="813">
        <f>IFERROR(AVERAGE(I675:J675),"")</f>
        <v/>
      </c>
      <c r="T675" s="813">
        <f>IFERROR(AVERAGE(K675:L675),"")</f>
        <v/>
      </c>
      <c r="V675" s="813">
        <f>AVERAGE(Q675:T675)</f>
        <v/>
      </c>
      <c r="W675" s="445" t="n"/>
      <c r="X675" s="257" t="n"/>
      <c r="Y675" s="266" t="n">
        <v>96</v>
      </c>
      <c r="Z675" s="304" t="inlineStr">
        <is>
          <t># DAYS &gt; 0.1</t>
        </is>
      </c>
      <c r="AA675" s="305">
        <f>COUNTIF(D643:E673,"&gt;=0.1")</f>
        <v/>
      </c>
      <c r="AB675" s="305">
        <f>COUNTIF(F643:H673,"&gt;=0.1")</f>
        <v/>
      </c>
      <c r="AC675" s="305">
        <f>COUNTIF(I643:J673,"&gt;=0.1")</f>
        <v/>
      </c>
      <c r="AD675" s="305">
        <f>COUNTIF(K643:L673,"&gt;=0.1")</f>
        <v/>
      </c>
    </row>
    <row r="676" ht="17.45" customHeight="1" thickBot="1">
      <c r="A676" s="257">
        <f>IF(ISNUMBER(C676),MONTH(C676),"")</f>
        <v/>
      </c>
      <c r="B676" s="257">
        <f>IF(ISNUMBER(C676),YEAR(C676),"")</f>
        <v/>
      </c>
      <c r="C676" s="808">
        <f>C675+1</f>
        <v/>
      </c>
      <c r="D676" s="809" t="n">
        <v>0.0115</v>
      </c>
      <c r="E676" s="810" t="n"/>
      <c r="F676" s="809" t="n">
        <v>0.0108</v>
      </c>
      <c r="G676" s="811" t="n"/>
      <c r="H676" s="810" t="n"/>
      <c r="I676" s="812" t="n">
        <v>0.0105</v>
      </c>
      <c r="J676" s="837" t="n"/>
      <c r="K676" s="809" t="n">
        <v>0.0224</v>
      </c>
      <c r="L676" s="810" t="n"/>
      <c r="M676" s="796">
        <f>IF(SUM(D676:E676)&gt;0,IFERROR(AVERAGE(D647:E676),""),"")</f>
        <v/>
      </c>
      <c r="N676" s="796">
        <f>IF(SUM(F676:H676)&gt;0,IFERROR(AVERAGE(F647:H676),""),"")</f>
        <v/>
      </c>
      <c r="O676" s="796">
        <f>IF(SUM(I676:J676)&gt;0,IFERROR(AVERAGE(I647:J676),""),"")</f>
        <v/>
      </c>
      <c r="P676" s="796">
        <f>IF(SUM(K676:L676)&gt;0,IFERROR(AVERAGE(K647:L676),""),"")</f>
        <v/>
      </c>
      <c r="Q676" s="813">
        <f>IFERROR(AVERAGE(D676:E676),"")</f>
        <v/>
      </c>
      <c r="R676" s="813">
        <f>IFERROR(AVERAGE(F676:H676),"")</f>
        <v/>
      </c>
      <c r="S676" s="813">
        <f>IFERROR(AVERAGE(I676:J676),"")</f>
        <v/>
      </c>
      <c r="T676" s="813">
        <f>IFERROR(AVERAGE(K676:L676),"")</f>
        <v/>
      </c>
      <c r="V676" s="813">
        <f>AVERAGE(Q676:T676)</f>
        <v/>
      </c>
      <c r="W676" s="445" t="n"/>
      <c r="X676" s="797">
        <f>AVERAGE(Q675:T676)</f>
        <v/>
      </c>
      <c r="Y676" s="266" t="n">
        <v>96</v>
      </c>
      <c r="AD676" s="786">
        <f>AVERAGE(AA673:AD673)</f>
        <v/>
      </c>
    </row>
    <row r="677" ht="17.45" customHeight="1">
      <c r="A677" s="257">
        <f>IF(ISNUMBER(C677),MONTH(C677),"")</f>
        <v/>
      </c>
      <c r="B677" s="257">
        <f>IF(ISNUMBER(C677),YEAR(C677),"")</f>
        <v/>
      </c>
      <c r="C677" s="791">
        <f>C676+1</f>
        <v/>
      </c>
      <c r="D677" s="792" t="n"/>
      <c r="E677" s="793" t="n">
        <v>0.0243</v>
      </c>
      <c r="F677" s="792" t="n"/>
      <c r="G677" s="794" t="n">
        <v>0.0288</v>
      </c>
      <c r="H677" s="793" t="n"/>
      <c r="I677" s="795" t="n"/>
      <c r="J677" s="836" t="n">
        <v>0.0258</v>
      </c>
      <c r="K677" s="792" t="n"/>
      <c r="L677" s="793" t="n">
        <v>0.0363</v>
      </c>
      <c r="M677" s="796">
        <f>IF(SUM(D677:E677)&gt;0,IFERROR(AVERAGE(D648:E677),""),"")</f>
        <v/>
      </c>
      <c r="N677" s="796">
        <f>IF(SUM(F677:H677)&gt;0,IFERROR(AVERAGE(F648:H677),""),"")</f>
        <v/>
      </c>
      <c r="O677" s="796">
        <f>IF(SUM(I677:J677)&gt;0,IFERROR(AVERAGE(I648:J677),""),"")</f>
        <v/>
      </c>
      <c r="P677" s="796">
        <f>IF(SUM(K677:L677)&gt;0,IFERROR(AVERAGE(K648:L677),""),"")</f>
        <v/>
      </c>
      <c r="Q677" s="797">
        <f>IFERROR(AVERAGE(D677:E677),"")</f>
        <v/>
      </c>
      <c r="R677" s="797">
        <f>IFERROR(AVERAGE(F677:H677),"")</f>
        <v/>
      </c>
      <c r="S677" s="797">
        <f>IFERROR(AVERAGE(I677:J677),"")</f>
        <v/>
      </c>
      <c r="T677" s="797">
        <f>IFERROR(AVERAGE(K677:L677),"")</f>
        <v/>
      </c>
      <c r="V677" s="257" t="n"/>
      <c r="W677" s="797">
        <f>AVERAGE(Q677:T677)</f>
        <v/>
      </c>
      <c r="X677" s="257" t="n"/>
    </row>
    <row r="678" ht="17.45" customHeight="1">
      <c r="A678" s="257">
        <f>IF(ISNUMBER(C678),MONTH(C678),"")</f>
        <v/>
      </c>
      <c r="B678" s="257">
        <f>IF(ISNUMBER(C678),YEAR(C678),"")</f>
        <v/>
      </c>
      <c r="C678" s="791">
        <f>C677+1</f>
        <v/>
      </c>
      <c r="D678" s="792" t="n">
        <v>0.0278</v>
      </c>
      <c r="E678" s="793" t="n"/>
      <c r="F678" s="792" t="n"/>
      <c r="G678" s="794" t="n"/>
      <c r="H678" s="793" t="n">
        <v>0.0332</v>
      </c>
      <c r="I678" s="795" t="n">
        <v>0.0355</v>
      </c>
      <c r="J678" s="836" t="n"/>
      <c r="K678" s="792" t="n">
        <v>0.0388</v>
      </c>
      <c r="L678" s="793" t="n"/>
      <c r="M678" s="796">
        <f>IF(SUM(D678:E678)&gt;0,IFERROR(AVERAGE(D649:E678),""),"")</f>
        <v/>
      </c>
      <c r="N678" s="796">
        <f>IF(SUM(F678:H678)&gt;0,IFERROR(AVERAGE(F649:H678),""),"")</f>
        <v/>
      </c>
      <c r="O678" s="796">
        <f>IF(SUM(I678:J678)&gt;0,IFERROR(AVERAGE(I649:J678),""),"")</f>
        <v/>
      </c>
      <c r="P678" s="796">
        <f>IF(SUM(K678:L678)&gt;0,IFERROR(AVERAGE(K649:L678),""),"")</f>
        <v/>
      </c>
      <c r="Q678" s="797">
        <f>IFERROR(AVERAGE(D678:E678),"")</f>
        <v/>
      </c>
      <c r="R678" s="797">
        <f>IFERROR(AVERAGE(F678:H678),"")</f>
        <v/>
      </c>
      <c r="S678" s="797">
        <f>IFERROR(AVERAGE(I678:J678),"")</f>
        <v/>
      </c>
      <c r="T678" s="797">
        <f>IFERROR(AVERAGE(K678:L678),"")</f>
        <v/>
      </c>
      <c r="V678" s="257" t="n"/>
      <c r="W678" s="797">
        <f>AVERAGE(Q678:T678)</f>
        <v/>
      </c>
      <c r="X678" s="257" t="n"/>
    </row>
    <row r="679" ht="17.45" customHeight="1">
      <c r="A679" s="257">
        <f>IF(ISNUMBER(C679),MONTH(C679),"")</f>
        <v/>
      </c>
      <c r="B679" s="257">
        <f>IF(ISNUMBER(C679),YEAR(C679),"")</f>
        <v/>
      </c>
      <c r="C679" s="791">
        <f>C678+1</f>
        <v/>
      </c>
      <c r="D679" s="792" t="n"/>
      <c r="E679" s="793" t="n">
        <v>0.0255</v>
      </c>
      <c r="F679" s="792" t="n"/>
      <c r="G679" s="794" t="n">
        <v>0.028</v>
      </c>
      <c r="H679" s="793" t="n"/>
      <c r="I679" s="795" t="n"/>
      <c r="J679" s="836" t="n">
        <v>0.0249</v>
      </c>
      <c r="K679" s="792" t="n"/>
      <c r="L679" s="793" t="n">
        <v>0.028</v>
      </c>
      <c r="M679" s="796">
        <f>IF(SUM(D679:E679)&gt;0,IFERROR(AVERAGE(D650:E679),""),"")</f>
        <v/>
      </c>
      <c r="N679" s="796">
        <f>IF(SUM(F679:H679)&gt;0,IFERROR(AVERAGE(F650:H679),""),"")</f>
        <v/>
      </c>
      <c r="O679" s="796">
        <f>IF(SUM(I679:J679)&gt;0,IFERROR(AVERAGE(I650:J679),""),"")</f>
        <v/>
      </c>
      <c r="P679" s="796">
        <f>IF(SUM(K679:L679)&gt;0,IFERROR(AVERAGE(K650:L679),""),"")</f>
        <v/>
      </c>
      <c r="Q679" s="797">
        <f>IFERROR(AVERAGE(D679:E679),"")</f>
        <v/>
      </c>
      <c r="R679" s="797">
        <f>IFERROR(AVERAGE(F679:H679),"")</f>
        <v/>
      </c>
      <c r="S679" s="797">
        <f>IFERROR(AVERAGE(I679:J679),"")</f>
        <v/>
      </c>
      <c r="T679" s="797">
        <f>IFERROR(AVERAGE(K679:L679),"")</f>
        <v/>
      </c>
      <c r="V679" s="257" t="n"/>
      <c r="W679" s="797">
        <f>AVERAGE(Q679:T679)</f>
        <v/>
      </c>
      <c r="X679" s="257" t="n"/>
    </row>
    <row r="680" ht="17.45" customHeight="1">
      <c r="A680" s="257">
        <f>IF(ISNUMBER(C680),MONTH(C680),"")</f>
        <v/>
      </c>
      <c r="B680" s="257">
        <f>IF(ISNUMBER(C680),YEAR(C680),"")</f>
        <v/>
      </c>
      <c r="C680" s="802">
        <f>C679+1</f>
        <v/>
      </c>
      <c r="D680" s="840" t="n">
        <v>0.0283</v>
      </c>
      <c r="E680" s="841" t="n"/>
      <c r="F680" s="840" t="n">
        <v>0.0689</v>
      </c>
      <c r="G680" s="842" t="n"/>
      <c r="H680" s="841" t="n">
        <v>0.0604</v>
      </c>
      <c r="I680" s="840" t="n">
        <v>0.0362</v>
      </c>
      <c r="J680" s="841" t="n"/>
      <c r="K680" s="843" t="n">
        <v>0.0254</v>
      </c>
      <c r="L680" s="841" t="n"/>
      <c r="M680" s="796">
        <f>IF(SUM(D680:E680)&gt;0,IFERROR(AVERAGE(D651:E680),""),"")</f>
        <v/>
      </c>
      <c r="N680" s="796">
        <f>IF(SUM(F680:H680)&gt;0,IFERROR(AVERAGE(F651:H680),""),"")</f>
        <v/>
      </c>
      <c r="O680" s="796">
        <f>IF(SUM(I680:J680)&gt;0,IFERROR(AVERAGE(I651:J680),""),"")</f>
        <v/>
      </c>
      <c r="P680" s="796">
        <f>IF(SUM(K680:L680)&gt;0,IFERROR(AVERAGE(K651:L680),""),"")</f>
        <v/>
      </c>
      <c r="Q680" s="797">
        <f>IFERROR(AVERAGE(D680:E680),"")</f>
        <v/>
      </c>
      <c r="R680" s="797">
        <f>IFERROR(AVERAGE(F680:H680),"")</f>
        <v/>
      </c>
      <c r="S680" s="797">
        <f>IFERROR(AVERAGE(I680:J680),"")</f>
        <v/>
      </c>
      <c r="T680" s="797">
        <f>IFERROR(AVERAGE(K680:L680),"")</f>
        <v/>
      </c>
      <c r="V680" s="257" t="n"/>
      <c r="W680" s="797">
        <f>AVERAGE(Q680:T680)</f>
        <v/>
      </c>
      <c r="X680" s="257" t="n"/>
    </row>
    <row r="681" ht="17.45" customHeight="1">
      <c r="A681" s="257">
        <f>IF(ISNUMBER(C681),MONTH(C681),"")</f>
        <v/>
      </c>
      <c r="B681" s="257">
        <f>IF(ISNUMBER(C681),YEAR(C681),"")</f>
        <v/>
      </c>
      <c r="C681" s="791">
        <f>C680+1</f>
        <v/>
      </c>
      <c r="D681" s="849" t="n"/>
      <c r="E681" s="850" t="n">
        <v>0.048</v>
      </c>
      <c r="F681" s="849" t="n"/>
      <c r="G681" s="851" t="n">
        <v>0.0303</v>
      </c>
      <c r="H681" s="850" t="n"/>
      <c r="I681" s="852" t="n"/>
      <c r="J681" s="853" t="n">
        <v>0.0245</v>
      </c>
      <c r="K681" s="849" t="n"/>
      <c r="L681" s="850" t="n">
        <v>0.0326</v>
      </c>
      <c r="M681" s="796">
        <f>IF(SUM(D681:E681)&gt;0,IFERROR(AVERAGE(D652:E681),""),"")</f>
        <v/>
      </c>
      <c r="N681" s="796">
        <f>IF(SUM(F681:H681)&gt;0,IFERROR(AVERAGE(F652:H681),""),"")</f>
        <v/>
      </c>
      <c r="O681" s="796">
        <f>IF(SUM(I681:J681)&gt;0,IFERROR(AVERAGE(I652:J681),""),"")</f>
        <v/>
      </c>
      <c r="P681" s="796">
        <f>IF(SUM(K681:L681)&gt;0,IFERROR(AVERAGE(K652:L681),""),"")</f>
        <v/>
      </c>
      <c r="Q681" s="797">
        <f>IFERROR(AVERAGE(D681:E681),"")</f>
        <v/>
      </c>
      <c r="R681" s="797">
        <f>IFERROR(AVERAGE(F681:H681),"")</f>
        <v/>
      </c>
      <c r="S681" s="797">
        <f>IFERROR(AVERAGE(I681:J681),"")</f>
        <v/>
      </c>
      <c r="T681" s="797">
        <f>IFERROR(AVERAGE(K681:L681),"")</f>
        <v/>
      </c>
      <c r="V681" s="257" t="n"/>
      <c r="W681" s="797">
        <f>AVERAGE(Q681:T681)</f>
        <v/>
      </c>
      <c r="X681" s="797">
        <f>AVERAGE(Q677:T681)</f>
        <v/>
      </c>
      <c r="Y681" s="266" t="n">
        <v>97</v>
      </c>
    </row>
    <row r="682" ht="17.45" customHeight="1">
      <c r="A682" s="257">
        <f>IF(ISNUMBER(C682),MONTH(C682),"")</f>
        <v/>
      </c>
      <c r="B682" s="257">
        <f>IF(ISNUMBER(C682),YEAR(C682),"")</f>
        <v/>
      </c>
      <c r="C682" s="808">
        <f>C681+1</f>
        <v/>
      </c>
      <c r="D682" s="844" t="n">
        <v>0.0272</v>
      </c>
      <c r="E682" s="845" t="n"/>
      <c r="F682" s="844" t="n">
        <v>0.0159</v>
      </c>
      <c r="G682" s="846" t="n"/>
      <c r="H682" s="845" t="n"/>
      <c r="I682" s="847" t="n">
        <v>0.0129</v>
      </c>
      <c r="J682" s="848" t="n"/>
      <c r="K682" s="844" t="n">
        <v>0.0361</v>
      </c>
      <c r="L682" s="845" t="n"/>
      <c r="M682" s="796">
        <f>IF(SUM(D682:E682)&gt;0,IFERROR(AVERAGE(D653:E682),""),"")</f>
        <v/>
      </c>
      <c r="N682" s="796">
        <f>IF(SUM(F682:H682)&gt;0,IFERROR(AVERAGE(F653:H682),""),"")</f>
        <v/>
      </c>
      <c r="O682" s="796">
        <f>IF(SUM(I682:J682)&gt;0,IFERROR(AVERAGE(I653:J682),""),"")</f>
        <v/>
      </c>
      <c r="P682" s="796">
        <f>IF(SUM(K682:L682)&gt;0,IFERROR(AVERAGE(K653:L682),""),"")</f>
        <v/>
      </c>
      <c r="Q682" s="813">
        <f>IFERROR(AVERAGE(D682:E682),"")</f>
        <v/>
      </c>
      <c r="R682" s="813">
        <f>IFERROR(AVERAGE(F682:H682),"")</f>
        <v/>
      </c>
      <c r="S682" s="813">
        <f>IFERROR(AVERAGE(I682:J682),"")</f>
        <v/>
      </c>
      <c r="T682" s="813">
        <f>IFERROR(AVERAGE(K682:L682),"")</f>
        <v/>
      </c>
      <c r="V682" s="813">
        <f>AVERAGE(Q682:T682)</f>
        <v/>
      </c>
      <c r="W682" s="445" t="n"/>
      <c r="X682" s="257" t="n"/>
      <c r="Y682" s="266" t="n">
        <v>97</v>
      </c>
    </row>
    <row r="683" ht="17.45" customHeight="1">
      <c r="A683" s="257">
        <f>IF(ISNUMBER(C683),MONTH(C683),"")</f>
        <v/>
      </c>
      <c r="B683" s="257">
        <f>IF(ISNUMBER(C683),YEAR(C683),"")</f>
        <v/>
      </c>
      <c r="C683" s="808">
        <f>C682+1</f>
        <v/>
      </c>
      <c r="D683" s="844" t="n"/>
      <c r="E683" s="845" t="n">
        <v>0.0152</v>
      </c>
      <c r="F683" s="844" t="n"/>
      <c r="G683" s="846" t="n">
        <v>0.0253</v>
      </c>
      <c r="H683" s="845" t="n"/>
      <c r="I683" s="847" t="n"/>
      <c r="J683" s="848" t="n">
        <v>0.01</v>
      </c>
      <c r="K683" s="844" t="n"/>
      <c r="L683" s="845" t="n">
        <v>0.0252</v>
      </c>
      <c r="M683" s="796">
        <f>IF(SUM(D683:E683)&gt;0,IFERROR(AVERAGE(D654:E683),""),"")</f>
        <v/>
      </c>
      <c r="N683" s="796">
        <f>IF(SUM(F683:H683)&gt;0,IFERROR(AVERAGE(F654:H683),""),"")</f>
        <v/>
      </c>
      <c r="O683" s="796">
        <f>IF(SUM(I683:J683)&gt;0,IFERROR(AVERAGE(I654:J683),""),"")</f>
        <v/>
      </c>
      <c r="P683" s="796">
        <f>IF(SUM(K683:L683)&gt;0,IFERROR(AVERAGE(K654:L683),""),"")</f>
        <v/>
      </c>
      <c r="Q683" s="813">
        <f>IFERROR(AVERAGE(D683:E683),"")</f>
        <v/>
      </c>
      <c r="R683" s="813">
        <f>IFERROR(AVERAGE(F683:H683),"")</f>
        <v/>
      </c>
      <c r="S683" s="813">
        <f>IFERROR(AVERAGE(I683:J683),"")</f>
        <v/>
      </c>
      <c r="T683" s="813">
        <f>IFERROR(AVERAGE(K683:L683),"")</f>
        <v/>
      </c>
      <c r="V683" s="813">
        <f>AVERAGE(Q683:T683)</f>
        <v/>
      </c>
      <c r="W683" s="445" t="n"/>
      <c r="X683" s="797">
        <f>AVERAGE(Q682:T683)</f>
        <v/>
      </c>
      <c r="Y683" s="266" t="n">
        <v>97</v>
      </c>
    </row>
    <row r="684" ht="17.45" customHeight="1">
      <c r="A684" s="257">
        <f>IF(ISNUMBER(C684),MONTH(C684),"")</f>
        <v/>
      </c>
      <c r="B684" s="257">
        <f>IF(ISNUMBER(C684),YEAR(C684),"")</f>
        <v/>
      </c>
      <c r="C684" s="791">
        <f>C683+1</f>
        <v/>
      </c>
      <c r="D684" s="792" t="n">
        <v>0.0201</v>
      </c>
      <c r="E684" s="793" t="n"/>
      <c r="F684" s="792" t="n"/>
      <c r="G684" s="794" t="n"/>
      <c r="H684" s="793" t="n">
        <v>0.0263</v>
      </c>
      <c r="I684" s="795" t="n">
        <v>0.0264</v>
      </c>
      <c r="J684" s="836" t="n"/>
      <c r="K684" s="792" t="n">
        <v>0.0265</v>
      </c>
      <c r="L684" s="793" t="n"/>
      <c r="M684" s="796">
        <f>IF(SUM(D684:E684)&gt;0,IFERROR(AVERAGE(D655:E684),""),"")</f>
        <v/>
      </c>
      <c r="N684" s="796">
        <f>IF(SUM(F684:H684)&gt;0,IFERROR(AVERAGE(F655:H684),""),"")</f>
        <v/>
      </c>
      <c r="O684" s="796">
        <f>IF(SUM(I684:J684)&gt;0,IFERROR(AVERAGE(I655:J684),""),"")</f>
        <v/>
      </c>
      <c r="P684" s="796">
        <f>IF(SUM(K684:L684)&gt;0,IFERROR(AVERAGE(K655:L684),""),"")</f>
        <v/>
      </c>
      <c r="Q684" s="797">
        <f>IFERROR(AVERAGE(D684:E684),"")</f>
        <v/>
      </c>
      <c r="R684" s="797">
        <f>IFERROR(AVERAGE(F684:H684),"")</f>
        <v/>
      </c>
      <c r="S684" s="797">
        <f>IFERROR(AVERAGE(I684:J684),"")</f>
        <v/>
      </c>
      <c r="T684" s="797">
        <f>IFERROR(AVERAGE(K684:L684),"")</f>
        <v/>
      </c>
      <c r="V684" s="257" t="n"/>
      <c r="W684" s="797">
        <f>AVERAGE(Q684:T684)</f>
        <v/>
      </c>
      <c r="X684" s="257" t="n"/>
    </row>
    <row r="685" ht="17.45" customHeight="1">
      <c r="A685" s="257">
        <f>IF(ISNUMBER(C685),MONTH(C685),"")</f>
        <v/>
      </c>
      <c r="B685" s="257">
        <f>IF(ISNUMBER(C685),YEAR(C685),"")</f>
        <v/>
      </c>
      <c r="C685" s="791">
        <f>C684+1</f>
        <v/>
      </c>
      <c r="D685" s="792" t="n"/>
      <c r="E685" s="793" t="n">
        <v>0.022</v>
      </c>
      <c r="F685" s="792" t="n"/>
      <c r="G685" s="794" t="n">
        <v>0.0361</v>
      </c>
      <c r="H685" s="793" t="n"/>
      <c r="I685" s="795" t="n"/>
      <c r="J685" s="836" t="n">
        <v>0.0301</v>
      </c>
      <c r="K685" s="792" t="n"/>
      <c r="L685" s="793" t="n">
        <v>0.0317</v>
      </c>
      <c r="M685" s="796">
        <f>IF(SUM(D685:E685)&gt;0,IFERROR(AVERAGE(D656:E685),""),"")</f>
        <v/>
      </c>
      <c r="N685" s="796">
        <f>IF(SUM(F685:H685)&gt;0,IFERROR(AVERAGE(F656:H685),""),"")</f>
        <v/>
      </c>
      <c r="O685" s="796">
        <f>IF(SUM(I685:J685)&gt;0,IFERROR(AVERAGE(I656:J685),""),"")</f>
        <v/>
      </c>
      <c r="P685" s="796">
        <f>IF(SUM(K685:L685)&gt;0,IFERROR(AVERAGE(K656:L685),""),"")</f>
        <v/>
      </c>
      <c r="Q685" s="797">
        <f>IFERROR(AVERAGE(D685:E685),"")</f>
        <v/>
      </c>
      <c r="R685" s="797">
        <f>IFERROR(AVERAGE(F685:H685),"")</f>
        <v/>
      </c>
      <c r="S685" s="797">
        <f>IFERROR(AVERAGE(I685:J685),"")</f>
        <v/>
      </c>
      <c r="T685" s="797">
        <f>IFERROR(AVERAGE(K685:L685),"")</f>
        <v/>
      </c>
      <c r="V685" s="257" t="n"/>
      <c r="W685" s="797">
        <f>AVERAGE(Q685:T685)</f>
        <v/>
      </c>
      <c r="X685" s="257" t="n"/>
    </row>
    <row r="686" ht="17.45" customHeight="1">
      <c r="A686" s="257">
        <f>IF(ISNUMBER(C686),MONTH(C686),"")</f>
        <v/>
      </c>
      <c r="B686" s="257">
        <f>IF(ISNUMBER(C686),YEAR(C686),"")</f>
        <v/>
      </c>
      <c r="C686" s="802">
        <f>C685+1</f>
        <v/>
      </c>
      <c r="D686" s="803" t="n">
        <v>0.0292</v>
      </c>
      <c r="E686" s="804" t="n"/>
      <c r="F686" s="803" t="n">
        <v>0.0314</v>
      </c>
      <c r="G686" s="805" t="n"/>
      <c r="H686" s="804" t="n">
        <v>0.0281</v>
      </c>
      <c r="I686" s="803" t="n">
        <v>0.023</v>
      </c>
      <c r="J686" s="804" t="n"/>
      <c r="K686" s="806" t="n">
        <v>0.0295</v>
      </c>
      <c r="L686" s="804" t="n"/>
      <c r="M686" s="796">
        <f>IF(SUM(D686:E686)&gt;0,IFERROR(AVERAGE(D657:E686),""),"")</f>
        <v/>
      </c>
      <c r="N686" s="796">
        <f>IF(SUM(F686:H686)&gt;0,IFERROR(AVERAGE(F657:H686),""),"")</f>
        <v/>
      </c>
      <c r="O686" s="796">
        <f>IF(SUM(I686:J686)&gt;0,IFERROR(AVERAGE(I657:J686),""),"")</f>
        <v/>
      </c>
      <c r="P686" s="796">
        <f>IF(SUM(K686:L686)&gt;0,IFERROR(AVERAGE(K657:L686),""),"")</f>
        <v/>
      </c>
      <c r="Q686" s="797">
        <f>IFERROR(AVERAGE(D686:E686),"")</f>
        <v/>
      </c>
      <c r="R686" s="797">
        <f>IFERROR(AVERAGE(F686:H686),"")</f>
        <v/>
      </c>
      <c r="S686" s="797">
        <f>IFERROR(AVERAGE(I686:J686),"")</f>
        <v/>
      </c>
      <c r="T686" s="797">
        <f>IFERROR(AVERAGE(K686:L686),"")</f>
        <v/>
      </c>
      <c r="V686" s="257" t="n"/>
      <c r="W686" s="797">
        <f>AVERAGE(Q686:T686)</f>
        <v/>
      </c>
      <c r="X686" s="257" t="n"/>
    </row>
    <row r="687" ht="17.45" customHeight="1">
      <c r="A687" s="257">
        <f>IF(ISNUMBER(C687),MONTH(C687),"")</f>
        <v/>
      </c>
      <c r="B687" s="257">
        <f>IF(ISNUMBER(C687),YEAR(C687),"")</f>
        <v/>
      </c>
      <c r="C687" s="791">
        <f>C686+1</f>
        <v/>
      </c>
      <c r="D687" s="792" t="n"/>
      <c r="E687" s="793" t="n">
        <v>0.0248</v>
      </c>
      <c r="F687" s="792" t="n"/>
      <c r="G687" s="794" t="n">
        <v>0.0339</v>
      </c>
      <c r="H687" s="793" t="n"/>
      <c r="I687" s="795" t="n"/>
      <c r="J687" s="836" t="n">
        <v>0.0214</v>
      </c>
      <c r="K687" s="792" t="n"/>
      <c r="L687" s="793" t="n">
        <v>0.0313</v>
      </c>
      <c r="M687" s="796">
        <f>IF(SUM(D687:E687)&gt;0,IFERROR(AVERAGE(D658:E687),""),"")</f>
        <v/>
      </c>
      <c r="N687" s="796">
        <f>IF(SUM(F687:H687)&gt;0,IFERROR(AVERAGE(F658:H687),""),"")</f>
        <v/>
      </c>
      <c r="O687" s="796">
        <f>IF(SUM(I687:J687)&gt;0,IFERROR(AVERAGE(I658:J687),""),"")</f>
        <v/>
      </c>
      <c r="P687" s="796">
        <f>IF(SUM(K687:L687)&gt;0,IFERROR(AVERAGE(K658:L687),""),"")</f>
        <v/>
      </c>
      <c r="Q687" s="797">
        <f>IFERROR(AVERAGE(D687:E687),"")</f>
        <v/>
      </c>
      <c r="R687" s="797">
        <f>IFERROR(AVERAGE(F687:H687),"")</f>
        <v/>
      </c>
      <c r="S687" s="797">
        <f>IFERROR(AVERAGE(I687:J687),"")</f>
        <v/>
      </c>
      <c r="T687" s="797">
        <f>IFERROR(AVERAGE(K687:L687),"")</f>
        <v/>
      </c>
      <c r="V687" s="257" t="n"/>
      <c r="W687" s="797">
        <f>AVERAGE(Q687:T687)</f>
        <v/>
      </c>
      <c r="X687" s="257" t="n"/>
    </row>
    <row r="688" ht="17.45" customHeight="1">
      <c r="A688" s="257">
        <f>IF(ISNUMBER(C688),MONTH(C688),"")</f>
        <v/>
      </c>
      <c r="B688" s="257">
        <f>IF(ISNUMBER(C688),YEAR(C688),"")</f>
        <v/>
      </c>
      <c r="C688" s="791">
        <f>C687+1</f>
        <v/>
      </c>
      <c r="D688" s="792" t="n">
        <v>0.0194</v>
      </c>
      <c r="E688" s="793" t="n"/>
      <c r="F688" s="792" t="n">
        <v>0.0304</v>
      </c>
      <c r="G688" s="794" t="n"/>
      <c r="H688" s="793" t="n"/>
      <c r="I688" s="795" t="n">
        <v>0.0268</v>
      </c>
      <c r="J688" s="836" t="n"/>
      <c r="K688" s="792" t="n">
        <v>0.0282</v>
      </c>
      <c r="L688" s="793" t="n"/>
      <c r="M688" s="796">
        <f>IF(SUM(D688:E688)&gt;0,IFERROR(AVERAGE(D659:E688),""),"")</f>
        <v/>
      </c>
      <c r="N688" s="796">
        <f>IF(SUM(F688:H688)&gt;0,IFERROR(AVERAGE(F659:H688),""),"")</f>
        <v/>
      </c>
      <c r="O688" s="796">
        <f>IF(SUM(I688:J688)&gt;0,IFERROR(AVERAGE(I659:J688),""),"")</f>
        <v/>
      </c>
      <c r="P688" s="796">
        <f>IF(SUM(K688:L688)&gt;0,IFERROR(AVERAGE(K659:L688),""),"")</f>
        <v/>
      </c>
      <c r="Q688" s="797">
        <f>IFERROR(AVERAGE(D688:E688),"")</f>
        <v/>
      </c>
      <c r="R688" s="797">
        <f>IFERROR(AVERAGE(F688:H688),"")</f>
        <v/>
      </c>
      <c r="S688" s="797">
        <f>IFERROR(AVERAGE(I688:J688),"")</f>
        <v/>
      </c>
      <c r="T688" s="797">
        <f>IFERROR(AVERAGE(K688:L688),"")</f>
        <v/>
      </c>
      <c r="V688" s="257" t="n"/>
      <c r="W688" s="797">
        <f>AVERAGE(Q688:T688)</f>
        <v/>
      </c>
      <c r="X688" s="797">
        <f>AVERAGE(Q684:T688)</f>
        <v/>
      </c>
      <c r="Y688" s="266" t="n">
        <v>98</v>
      </c>
    </row>
    <row r="689" ht="17.45" customHeight="1">
      <c r="A689" s="257">
        <f>IF(ISNUMBER(C689),MONTH(C689),"")</f>
        <v/>
      </c>
      <c r="B689" s="257">
        <f>IF(ISNUMBER(C689),YEAR(C689),"")</f>
        <v/>
      </c>
      <c r="C689" s="808">
        <f>C688+1</f>
        <v/>
      </c>
      <c r="D689" s="809" t="n"/>
      <c r="E689" s="810" t="n">
        <v>0.0224</v>
      </c>
      <c r="F689" s="809" t="n"/>
      <c r="G689" s="811" t="n">
        <v>0.0215</v>
      </c>
      <c r="H689" s="810" t="n"/>
      <c r="I689" s="812" t="n"/>
      <c r="J689" s="837" t="n">
        <v>0.0147</v>
      </c>
      <c r="K689" s="809" t="n"/>
      <c r="L689" s="810" t="n">
        <v>0.021</v>
      </c>
      <c r="M689" s="796">
        <f>IF(SUM(D689:E689)&gt;0,IFERROR(AVERAGE(D660:E689),""),"")</f>
        <v/>
      </c>
      <c r="N689" s="796">
        <f>IF(SUM(F689:H689)&gt;0,IFERROR(AVERAGE(F660:H689),""),"")</f>
        <v/>
      </c>
      <c r="O689" s="796">
        <f>IF(SUM(I689:J689)&gt;0,IFERROR(AVERAGE(I660:J689),""),"")</f>
        <v/>
      </c>
      <c r="P689" s="796">
        <f>IF(SUM(K689:L689)&gt;0,IFERROR(AVERAGE(K660:L689),""),"")</f>
        <v/>
      </c>
      <c r="Q689" s="813">
        <f>IFERROR(AVERAGE(D689:E689),"")</f>
        <v/>
      </c>
      <c r="R689" s="813">
        <f>IFERROR(AVERAGE(F689:H689),"")</f>
        <v/>
      </c>
      <c r="S689" s="813">
        <f>IFERROR(AVERAGE(I689:J689),"")</f>
        <v/>
      </c>
      <c r="T689" s="813">
        <f>IFERROR(AVERAGE(K689:L689),"")</f>
        <v/>
      </c>
      <c r="V689" s="813">
        <f>AVERAGE(Q689:T689)</f>
        <v/>
      </c>
      <c r="W689" s="445" t="n"/>
      <c r="X689" s="257" t="n"/>
      <c r="Y689" s="266" t="n">
        <v>98</v>
      </c>
    </row>
    <row r="690" ht="17.45" customHeight="1">
      <c r="A690" s="257">
        <f>IF(ISNUMBER(C690),MONTH(C690),"")</f>
        <v/>
      </c>
      <c r="B690" s="257">
        <f>IF(ISNUMBER(C690),YEAR(C690),"")</f>
        <v/>
      </c>
      <c r="C690" s="808">
        <f>C689+1</f>
        <v/>
      </c>
      <c r="D690" s="809" t="n">
        <v>0.0157</v>
      </c>
      <c r="E690" s="810" t="n"/>
      <c r="F690" s="809" t="n"/>
      <c r="G690" s="811" t="n"/>
      <c r="H690" s="810" t="n">
        <v>0.0191</v>
      </c>
      <c r="I690" s="812" t="n">
        <v>0.0127</v>
      </c>
      <c r="J690" s="837" t="n"/>
      <c r="K690" s="809" t="n">
        <v>0.0185</v>
      </c>
      <c r="L690" s="810" t="n"/>
      <c r="M690" s="796">
        <f>IF(SUM(D690:E690)&gt;0,IFERROR(AVERAGE(D661:E690),""),"")</f>
        <v/>
      </c>
      <c r="N690" s="796">
        <f>IF(SUM(F690:H690)&gt;0,IFERROR(AVERAGE(F661:H690),""),"")</f>
        <v/>
      </c>
      <c r="O690" s="796">
        <f>IF(SUM(I690:J690)&gt;0,IFERROR(AVERAGE(I661:J690),""),"")</f>
        <v/>
      </c>
      <c r="P690" s="796">
        <f>IF(SUM(K690:L690)&gt;0,IFERROR(AVERAGE(K661:L690),""),"")</f>
        <v/>
      </c>
      <c r="Q690" s="813">
        <f>IFERROR(AVERAGE(D690:E690),"")</f>
        <v/>
      </c>
      <c r="R690" s="813">
        <f>IFERROR(AVERAGE(F690:H690),"")</f>
        <v/>
      </c>
      <c r="S690" s="813">
        <f>IFERROR(AVERAGE(I690:J690),"")</f>
        <v/>
      </c>
      <c r="T690" s="813">
        <f>IFERROR(AVERAGE(K690:L690),"")</f>
        <v/>
      </c>
      <c r="V690" s="813">
        <f>AVERAGE(Q690:T690)</f>
        <v/>
      </c>
      <c r="W690" s="445" t="n"/>
      <c r="X690" s="797">
        <f>AVERAGE(Q689:T690)</f>
        <v/>
      </c>
      <c r="Y690" s="266" t="n">
        <v>98</v>
      </c>
    </row>
    <row r="691" ht="17.45" customHeight="1">
      <c r="A691" s="257">
        <f>IF(ISNUMBER(C691),MONTH(C691),"")</f>
        <v/>
      </c>
      <c r="B691" s="257">
        <f>IF(ISNUMBER(C691),YEAR(C691),"")</f>
        <v/>
      </c>
      <c r="C691" s="791">
        <f>C690+1</f>
        <v/>
      </c>
      <c r="D691" s="792" t="n"/>
      <c r="E691" s="793" t="n">
        <v>0.0221</v>
      </c>
      <c r="F691" s="792" t="n"/>
      <c r="G691" s="794" t="n">
        <v>0.0319</v>
      </c>
      <c r="H691" s="793" t="n"/>
      <c r="I691" s="795" t="n"/>
      <c r="J691" s="836" t="n">
        <v>0.0249</v>
      </c>
      <c r="K691" s="792" t="n"/>
      <c r="L691" s="793" t="n">
        <v>0.029</v>
      </c>
      <c r="M691" s="796">
        <f>IF(SUM(D691:E691)&gt;0,IFERROR(AVERAGE(D662:E691),""),"")</f>
        <v/>
      </c>
      <c r="N691" s="796">
        <f>IF(SUM(F691:H691)&gt;0,IFERROR(AVERAGE(F662:H691),""),"")</f>
        <v/>
      </c>
      <c r="O691" s="796">
        <f>IF(SUM(I691:J691)&gt;0,IFERROR(AVERAGE(I662:J691),""),"")</f>
        <v/>
      </c>
      <c r="P691" s="796">
        <f>IF(SUM(K691:L691)&gt;0,IFERROR(AVERAGE(K662:L691),""),"")</f>
        <v/>
      </c>
      <c r="Q691" s="797">
        <f>IFERROR(AVERAGE(D691:E691),"")</f>
        <v/>
      </c>
      <c r="R691" s="797">
        <f>IFERROR(AVERAGE(F691:H691),"")</f>
        <v/>
      </c>
      <c r="S691" s="797">
        <f>IFERROR(AVERAGE(I691:J691),"")</f>
        <v/>
      </c>
      <c r="T691" s="797">
        <f>IFERROR(AVERAGE(K691:L691),"")</f>
        <v/>
      </c>
      <c r="V691" s="257" t="n"/>
      <c r="W691" s="797">
        <f>AVERAGE(Q691:T691)</f>
        <v/>
      </c>
      <c r="X691" s="257" t="n"/>
    </row>
    <row r="692" ht="17.45" customHeight="1">
      <c r="A692" s="257">
        <f>IF(ISNUMBER(C692),MONTH(C692),"")</f>
        <v/>
      </c>
      <c r="B692" s="257">
        <f>IF(ISNUMBER(C692),YEAR(C692),"")</f>
        <v/>
      </c>
      <c r="C692" s="802">
        <f>C691+1</f>
        <v/>
      </c>
      <c r="D692" s="803" t="n">
        <v>0.0382</v>
      </c>
      <c r="E692" s="804" t="n"/>
      <c r="F692" s="803" t="n">
        <v>0.0299</v>
      </c>
      <c r="G692" s="805" t="n"/>
      <c r="H692" s="804" t="n">
        <v>0.0305</v>
      </c>
      <c r="I692" s="803" t="n">
        <v>0.0244</v>
      </c>
      <c r="J692" s="804" t="n"/>
      <c r="K692" s="806" t="n">
        <v>0.0331</v>
      </c>
      <c r="L692" s="804" t="n"/>
      <c r="M692" s="796">
        <f>IF(SUM(D692:E692)&gt;0,IFERROR(AVERAGE(D663:E692),""),"")</f>
        <v/>
      </c>
      <c r="N692" s="796">
        <f>IF(SUM(F692:H692)&gt;0,IFERROR(AVERAGE(F663:H692),""),"")</f>
        <v/>
      </c>
      <c r="O692" s="796">
        <f>IF(SUM(I692:J692)&gt;0,IFERROR(AVERAGE(I663:J692),""),"")</f>
        <v/>
      </c>
      <c r="P692" s="796">
        <f>IF(SUM(K692:L692)&gt;0,IFERROR(AVERAGE(K663:L692),""),"")</f>
        <v/>
      </c>
      <c r="Q692" s="797">
        <f>IFERROR(AVERAGE(D692:E692),"")</f>
        <v/>
      </c>
      <c r="R692" s="797">
        <f>IFERROR(AVERAGE(F692:H692),"")</f>
        <v/>
      </c>
      <c r="S692" s="797">
        <f>IFERROR(AVERAGE(I692:J692),"")</f>
        <v/>
      </c>
      <c r="T692" s="797">
        <f>IFERROR(AVERAGE(K692:L692),"")</f>
        <v/>
      </c>
      <c r="V692" s="257" t="n"/>
      <c r="W692" s="797">
        <f>AVERAGE(Q692:T692)</f>
        <v/>
      </c>
      <c r="X692" s="257" t="n"/>
    </row>
    <row r="693" ht="17.45" customHeight="1">
      <c r="A693" s="257">
        <f>IF(ISNUMBER(C693),MONTH(C693),"")</f>
        <v/>
      </c>
      <c r="B693" s="257">
        <f>IF(ISNUMBER(C693),YEAR(C693),"")</f>
        <v/>
      </c>
      <c r="C693" s="791">
        <f>C692+1</f>
        <v/>
      </c>
      <c r="D693" s="792" t="n"/>
      <c r="E693" s="793" t="n">
        <v>0.0127</v>
      </c>
      <c r="F693" s="792" t="n"/>
      <c r="G693" s="794" t="n">
        <v>0.0142</v>
      </c>
      <c r="H693" s="793" t="n"/>
      <c r="I693" s="795" t="n"/>
      <c r="J693" s="836" t="n">
        <v>0.0143</v>
      </c>
      <c r="K693" s="792" t="n"/>
      <c r="L693" s="793" t="n">
        <v>0.0485</v>
      </c>
      <c r="M693" s="796">
        <f>IF(SUM(D693:E693)&gt;0,IFERROR(AVERAGE(D664:E693),""),"")</f>
        <v/>
      </c>
      <c r="N693" s="796">
        <f>IF(SUM(F693:H693)&gt;0,IFERROR(AVERAGE(F664:H693),""),"")</f>
        <v/>
      </c>
      <c r="O693" s="796">
        <f>IF(SUM(I693:J693)&gt;0,IFERROR(AVERAGE(I664:J693),""),"")</f>
        <v/>
      </c>
      <c r="P693" s="796">
        <f>IF(SUM(K693:L693)&gt;0,IFERROR(AVERAGE(K664:L693),""),"")</f>
        <v/>
      </c>
      <c r="Q693" s="797">
        <f>IFERROR(AVERAGE(D693:E693),"")</f>
        <v/>
      </c>
      <c r="R693" s="797">
        <f>IFERROR(AVERAGE(F693:H693),"")</f>
        <v/>
      </c>
      <c r="S693" s="797">
        <f>IFERROR(AVERAGE(I693:J693),"")</f>
        <v/>
      </c>
      <c r="T693" s="797">
        <f>IFERROR(AVERAGE(K693:L693),"")</f>
        <v/>
      </c>
      <c r="V693" s="257" t="n"/>
      <c r="W693" s="797">
        <f>AVERAGE(Q693:T693)</f>
        <v/>
      </c>
      <c r="X693" s="257" t="n"/>
    </row>
    <row r="694" ht="17.45" customHeight="1">
      <c r="A694" s="257">
        <f>IF(ISNUMBER(C694),MONTH(C694),"")</f>
        <v/>
      </c>
      <c r="B694" s="257">
        <f>IF(ISNUMBER(C694),YEAR(C694),"")</f>
        <v/>
      </c>
      <c r="C694" s="791">
        <f>C693+1</f>
        <v/>
      </c>
      <c r="D694" s="792" t="n">
        <v>0.0166</v>
      </c>
      <c r="E694" s="793" t="n"/>
      <c r="F694" s="792" t="n">
        <v>0.0233</v>
      </c>
      <c r="G694" s="794" t="n"/>
      <c r="H694" s="793" t="n"/>
      <c r="I694" s="795" t="n">
        <v>0.0427</v>
      </c>
      <c r="J694" s="836" t="n"/>
      <c r="K694" s="792" t="n">
        <v>0.0291</v>
      </c>
      <c r="L694" s="793" t="n"/>
      <c r="M694" s="796">
        <f>IF(SUM(D694:E694)&gt;0,IFERROR(AVERAGE(D665:E694),""),"")</f>
        <v/>
      </c>
      <c r="N694" s="796">
        <f>IF(SUM(F694:H694)&gt;0,IFERROR(AVERAGE(F665:H694),""),"")</f>
        <v/>
      </c>
      <c r="O694" s="796">
        <f>IF(SUM(I694:J694)&gt;0,IFERROR(AVERAGE(I665:J694),""),"")</f>
        <v/>
      </c>
      <c r="P694" s="796">
        <f>IF(SUM(K694:L694)&gt;0,IFERROR(AVERAGE(K665:L694),""),"")</f>
        <v/>
      </c>
      <c r="Q694" s="797">
        <f>IFERROR(AVERAGE(D694:E694),"")</f>
        <v/>
      </c>
      <c r="R694" s="797">
        <f>IFERROR(AVERAGE(F694:H694),"")</f>
        <v/>
      </c>
      <c r="S694" s="797">
        <f>IFERROR(AVERAGE(I694:J694),"")</f>
        <v/>
      </c>
      <c r="T694" s="797">
        <f>IFERROR(AVERAGE(K694:L694),"")</f>
        <v/>
      </c>
      <c r="V694" s="257" t="n"/>
      <c r="W694" s="797">
        <f>AVERAGE(Q694:T694)</f>
        <v/>
      </c>
      <c r="X694" s="257" t="n"/>
    </row>
    <row r="695" ht="17.45" customHeight="1">
      <c r="A695" s="257">
        <f>IF(ISNUMBER(C695),MONTH(C695),"")</f>
        <v/>
      </c>
      <c r="B695" s="257">
        <f>IF(ISNUMBER(C695),YEAR(C695),"")</f>
        <v/>
      </c>
      <c r="C695" s="791">
        <f>C694+1</f>
        <v/>
      </c>
      <c r="D695" s="792" t="n"/>
      <c r="E695" s="793" t="n">
        <v>0.0204</v>
      </c>
      <c r="F695" s="792" t="n"/>
      <c r="G695" s="794" t="n">
        <v>0.016</v>
      </c>
      <c r="H695" s="793" t="n"/>
      <c r="I695" s="795" t="n"/>
      <c r="J695" s="836" t="n">
        <v>0.0382</v>
      </c>
      <c r="K695" s="792" t="n"/>
      <c r="L695" s="793" t="n">
        <v>0.0376</v>
      </c>
      <c r="M695" s="796">
        <f>IF(SUM(D695:E695)&gt;0,IFERROR(AVERAGE(D666:E695),""),"")</f>
        <v/>
      </c>
      <c r="N695" s="796">
        <f>IF(SUM(F695:H695)&gt;0,IFERROR(AVERAGE(F666:H695),""),"")</f>
        <v/>
      </c>
      <c r="O695" s="796">
        <f>IF(SUM(I695:J695)&gt;0,IFERROR(AVERAGE(I666:J695),""),"")</f>
        <v/>
      </c>
      <c r="P695" s="796">
        <f>IF(SUM(K695:L695)&gt;0,IFERROR(AVERAGE(K666:L695),""),"")</f>
        <v/>
      </c>
      <c r="Q695" s="797">
        <f>IFERROR(AVERAGE(D695:E695),"")</f>
        <v/>
      </c>
      <c r="R695" s="797">
        <f>IFERROR(AVERAGE(F695:H695),"")</f>
        <v/>
      </c>
      <c r="S695" s="797">
        <f>IFERROR(AVERAGE(I695:J695),"")</f>
        <v/>
      </c>
      <c r="T695" s="797">
        <f>IFERROR(AVERAGE(K695:L695),"")</f>
        <v/>
      </c>
      <c r="V695" s="257" t="n"/>
      <c r="W695" s="797">
        <f>AVERAGE(Q695:T695)</f>
        <v/>
      </c>
      <c r="X695" s="797">
        <f>AVERAGE(Q691:T695)</f>
        <v/>
      </c>
      <c r="Y695" s="266" t="n">
        <v>99</v>
      </c>
    </row>
    <row r="696" ht="17.45" customHeight="1">
      <c r="A696" s="257">
        <f>IF(ISNUMBER(C696),MONTH(C696),"")</f>
        <v/>
      </c>
      <c r="B696" s="257">
        <f>IF(ISNUMBER(C696),YEAR(C696),"")</f>
        <v/>
      </c>
      <c r="C696" s="808">
        <f>C695+1</f>
        <v/>
      </c>
      <c r="D696" s="809" t="n">
        <v>0.0128</v>
      </c>
      <c r="E696" s="810" t="n"/>
      <c r="F696" s="809" t="n"/>
      <c r="G696" s="811" t="n"/>
      <c r="H696" s="810" t="n">
        <v>0.0081</v>
      </c>
      <c r="I696" s="812" t="n">
        <v>0.0146</v>
      </c>
      <c r="J696" s="837" t="n"/>
      <c r="K696" s="809" t="n">
        <v>0.0203</v>
      </c>
      <c r="L696" s="810" t="n"/>
      <c r="M696" s="796">
        <f>IF(SUM(D696:E696)&gt;0,IFERROR(AVERAGE(D667:E696),""),"")</f>
        <v/>
      </c>
      <c r="N696" s="796">
        <f>IF(SUM(F696:H696)&gt;0,IFERROR(AVERAGE(F667:H696),""),"")</f>
        <v/>
      </c>
      <c r="O696" s="796">
        <f>IF(SUM(I696:J696)&gt;0,IFERROR(AVERAGE(I667:J696),""),"")</f>
        <v/>
      </c>
      <c r="P696" s="796">
        <f>IF(SUM(K696:L696)&gt;0,IFERROR(AVERAGE(K667:L696),""),"")</f>
        <v/>
      </c>
      <c r="Q696" s="813">
        <f>IFERROR(AVERAGE(D696:E696),"")</f>
        <v/>
      </c>
      <c r="R696" s="813">
        <f>IFERROR(AVERAGE(F696:H696),"")</f>
        <v/>
      </c>
      <c r="S696" s="813">
        <f>IFERROR(AVERAGE(I696:J696),"")</f>
        <v/>
      </c>
      <c r="T696" s="813">
        <f>IFERROR(AVERAGE(K696:L696),"")</f>
        <v/>
      </c>
      <c r="V696" s="813">
        <f>AVERAGE(Q696:T696)</f>
        <v/>
      </c>
      <c r="W696" s="445" t="n"/>
      <c r="X696" s="257" t="n"/>
      <c r="Y696" s="266" t="n">
        <v>99</v>
      </c>
    </row>
    <row r="697" ht="17.45" customHeight="1">
      <c r="A697" s="257">
        <f>IF(ISNUMBER(C697),MONTH(C697),"")</f>
        <v/>
      </c>
      <c r="B697" s="257">
        <f>IF(ISNUMBER(C697),YEAR(C697),"")</f>
        <v/>
      </c>
      <c r="C697" s="808">
        <f>C696+1</f>
        <v/>
      </c>
      <c r="D697" s="809" t="n"/>
      <c r="E697" s="810" t="n">
        <v>0.0097</v>
      </c>
      <c r="F697" s="809" t="n"/>
      <c r="G697" s="811" t="n">
        <v>0.0178</v>
      </c>
      <c r="H697" s="810" t="n"/>
      <c r="I697" s="812" t="n"/>
      <c r="J697" s="837" t="n">
        <v>0.0102</v>
      </c>
      <c r="K697" s="809" t="n"/>
      <c r="L697" s="810" t="n">
        <v>0.019</v>
      </c>
      <c r="M697" s="796">
        <f>IF(SUM(D697:E697)&gt;0,IFERROR(AVERAGE(D668:E697),""),"")</f>
        <v/>
      </c>
      <c r="N697" s="796">
        <f>IF(SUM(F697:H697)&gt;0,IFERROR(AVERAGE(F668:H697),""),"")</f>
        <v/>
      </c>
      <c r="O697" s="796">
        <f>IF(SUM(I697:J697)&gt;0,IFERROR(AVERAGE(I668:J697),""),"")</f>
        <v/>
      </c>
      <c r="P697" s="796">
        <f>IF(SUM(K697:L697)&gt;0,IFERROR(AVERAGE(K668:L697),""),"")</f>
        <v/>
      </c>
      <c r="Q697" s="813">
        <f>IFERROR(AVERAGE(D697:E697),"")</f>
        <v/>
      </c>
      <c r="R697" s="813">
        <f>IFERROR(AVERAGE(F697:H697),"")</f>
        <v/>
      </c>
      <c r="S697" s="813">
        <f>IFERROR(AVERAGE(I697:J697),"")</f>
        <v/>
      </c>
      <c r="T697" s="813">
        <f>IFERROR(AVERAGE(K697:L697),"")</f>
        <v/>
      </c>
      <c r="V697" s="813">
        <f>AVERAGE(Q697:T697)</f>
        <v/>
      </c>
      <c r="W697" s="445" t="n"/>
      <c r="X697" s="797">
        <f>AVERAGE(Q696:T697)</f>
        <v/>
      </c>
      <c r="Y697" s="266" t="n">
        <v>99</v>
      </c>
    </row>
    <row r="698" ht="17.45" customHeight="1">
      <c r="A698" s="257">
        <f>IF(ISNUMBER(C698),MONTH(C698),"")</f>
        <v/>
      </c>
      <c r="B698" s="257">
        <f>IF(ISNUMBER(C698),YEAR(C698),"")</f>
        <v/>
      </c>
      <c r="C698" s="802">
        <f>C697+1</f>
        <v/>
      </c>
      <c r="D698" s="803" t="n">
        <v>0.0284</v>
      </c>
      <c r="E698" s="804" t="n"/>
      <c r="F698" s="803" t="n">
        <v>0.0168</v>
      </c>
      <c r="G698" s="805" t="n"/>
      <c r="H698" s="804" t="n">
        <v>0.0181</v>
      </c>
      <c r="I698" s="803" t="n">
        <v>0.0267</v>
      </c>
      <c r="J698" s="804" t="n"/>
      <c r="K698" s="806" t="n">
        <v>0.029</v>
      </c>
      <c r="L698" s="804" t="n"/>
      <c r="M698" s="796">
        <f>IF(SUM(D698:E698)&gt;0,IFERROR(AVERAGE(D669:E698),""),"")</f>
        <v/>
      </c>
      <c r="N698" s="796">
        <f>IF(SUM(F698:H698)&gt;0,IFERROR(AVERAGE(F669:H698),""),"")</f>
        <v/>
      </c>
      <c r="O698" s="796">
        <f>IF(SUM(I698:J698)&gt;0,IFERROR(AVERAGE(I669:J698),""),"")</f>
        <v/>
      </c>
      <c r="P698" s="796">
        <f>IF(SUM(K698:L698)&gt;0,IFERROR(AVERAGE(K669:L698),""),"")</f>
        <v/>
      </c>
      <c r="Q698" s="797">
        <f>IFERROR(AVERAGE(D698:E698),"")</f>
        <v/>
      </c>
      <c r="R698" s="797">
        <f>IFERROR(AVERAGE(F698:H698),"")</f>
        <v/>
      </c>
      <c r="S698" s="797">
        <f>IFERROR(AVERAGE(I698:J698),"")</f>
        <v/>
      </c>
      <c r="T698" s="797">
        <f>IFERROR(AVERAGE(K698:L698),"")</f>
        <v/>
      </c>
      <c r="V698" s="257" t="n"/>
      <c r="W698" s="797">
        <f>AVERAGE(Q698:T698)</f>
        <v/>
      </c>
      <c r="X698" s="257" t="n"/>
    </row>
    <row r="699" ht="17.45" customHeight="1">
      <c r="A699" s="257">
        <f>IF(ISNUMBER(C699),MONTH(C699),"")</f>
        <v/>
      </c>
      <c r="B699" s="257">
        <f>IF(ISNUMBER(C699),YEAR(C699),"")</f>
        <v/>
      </c>
      <c r="C699" s="791">
        <f>C698+1</f>
        <v/>
      </c>
      <c r="D699" s="792" t="n"/>
      <c r="E699" s="793" t="n">
        <v>0.0188</v>
      </c>
      <c r="F699" s="792" t="n"/>
      <c r="G699" s="794" t="n">
        <v>0.0227</v>
      </c>
      <c r="H699" s="793" t="n"/>
      <c r="I699" s="795" t="n"/>
      <c r="J699" s="859" t="n">
        <v>0.07729999999999999</v>
      </c>
      <c r="K699" s="792" t="n"/>
      <c r="L699" s="793" t="n">
        <v>0.0355</v>
      </c>
      <c r="M699" s="796">
        <f>IF(SUM(D699:E699)&gt;0,IFERROR(AVERAGE(D670:E699),""),"")</f>
        <v/>
      </c>
      <c r="N699" s="796">
        <f>IF(SUM(F699:H699)&gt;0,IFERROR(AVERAGE(F670:H699),""),"")</f>
        <v/>
      </c>
      <c r="O699" s="796">
        <f>IF(SUM(I699:J699)&gt;0,IFERROR(AVERAGE(I670:J699),""),"")</f>
        <v/>
      </c>
      <c r="P699" s="796">
        <f>IF(SUM(K699:L699)&gt;0,IFERROR(AVERAGE(K670:L699),""),"")</f>
        <v/>
      </c>
      <c r="Q699" s="797">
        <f>IFERROR(AVERAGE(D699:E699),"")</f>
        <v/>
      </c>
      <c r="R699" s="797">
        <f>IFERROR(AVERAGE(F699:H699),"")</f>
        <v/>
      </c>
      <c r="S699" s="797">
        <f>IFERROR(AVERAGE(I699:J699),"")</f>
        <v/>
      </c>
      <c r="T699" s="797">
        <f>IFERROR(AVERAGE(K699:L699),"")</f>
        <v/>
      </c>
      <c r="V699" s="257" t="n"/>
      <c r="W699" s="797">
        <f>AVERAGE(Q699:T699)</f>
        <v/>
      </c>
      <c r="X699" s="257" t="n"/>
    </row>
    <row r="700" ht="17.45" customHeight="1">
      <c r="A700" s="257">
        <f>IF(ISNUMBER(C700),MONTH(C700),"")</f>
        <v/>
      </c>
      <c r="B700" s="257">
        <f>IF(ISNUMBER(C700),YEAR(C700),"")</f>
        <v/>
      </c>
      <c r="C700" s="791">
        <f>C699+1</f>
        <v/>
      </c>
      <c r="D700" s="849" t="n">
        <v>0.0078</v>
      </c>
      <c r="E700" s="850" t="n"/>
      <c r="F700" s="849" t="n">
        <v>0.0098</v>
      </c>
      <c r="G700" s="851" t="n"/>
      <c r="H700" s="850" t="n"/>
      <c r="I700" s="852" t="n">
        <v>0.0174</v>
      </c>
      <c r="J700" s="853" t="n"/>
      <c r="K700" s="849" t="n">
        <v>0.0142</v>
      </c>
      <c r="L700" s="850" t="n"/>
      <c r="M700" s="796">
        <f>IF(SUM(D700:E700)&gt;0,IFERROR(AVERAGE(D671:E700),""),"")</f>
        <v/>
      </c>
      <c r="N700" s="796">
        <f>IF(SUM(F700:H700)&gt;0,IFERROR(AVERAGE(F671:H700),""),"")</f>
        <v/>
      </c>
      <c r="O700" s="796">
        <f>IF(SUM(I700:J700)&gt;0,IFERROR(AVERAGE(I671:J700),""),"")</f>
        <v/>
      </c>
      <c r="P700" s="796">
        <f>IF(SUM(K700:L700)&gt;0,IFERROR(AVERAGE(K671:L700),""),"")</f>
        <v/>
      </c>
      <c r="Q700" s="797">
        <f>IFERROR(AVERAGE(D700:E700),"")</f>
        <v/>
      </c>
      <c r="R700" s="797">
        <f>IFERROR(AVERAGE(F700:H700),"")</f>
        <v/>
      </c>
      <c r="S700" s="797">
        <f>IFERROR(AVERAGE(I700:J700),"")</f>
        <v/>
      </c>
      <c r="T700" s="797">
        <f>IFERROR(AVERAGE(K700:L700),"")</f>
        <v/>
      </c>
      <c r="V700" s="257" t="n"/>
      <c r="W700" s="797">
        <f>AVERAGE(Q700:T700)</f>
        <v/>
      </c>
      <c r="X700" s="257" t="n"/>
    </row>
    <row r="701" ht="17.45" customHeight="1">
      <c r="A701" s="257">
        <f>IF(ISNUMBER(C701),MONTH(C701),"")</f>
        <v/>
      </c>
      <c r="B701" s="257">
        <f>IF(ISNUMBER(C701),YEAR(C701),"")</f>
        <v/>
      </c>
      <c r="C701" s="791">
        <f>C700+1</f>
        <v/>
      </c>
      <c r="D701" s="849" t="n"/>
      <c r="E701" s="850" t="n">
        <v>0.0033</v>
      </c>
      <c r="F701" s="849" t="n"/>
      <c r="G701" s="851" t="n">
        <v>0.0029</v>
      </c>
      <c r="H701" s="850" t="n"/>
      <c r="I701" s="852" t="n"/>
      <c r="J701" s="853" t="n">
        <v>0.0048</v>
      </c>
      <c r="K701" s="849" t="n"/>
      <c r="L701" s="850" t="n">
        <v>0.0051</v>
      </c>
      <c r="M701" s="796">
        <f>IF(SUM(D701:E701)&gt;0,IFERROR(AVERAGE(D672:E701),""),"")</f>
        <v/>
      </c>
      <c r="N701" s="796">
        <f>IF(SUM(F701:H701)&gt;0,IFERROR(AVERAGE(F672:H701),""),"")</f>
        <v/>
      </c>
      <c r="O701" s="796">
        <f>IF(SUM(I701:J701)&gt;0,IFERROR(AVERAGE(I672:J701),""),"")</f>
        <v/>
      </c>
      <c r="P701" s="796">
        <f>IF(SUM(K701:L701)&gt;0,IFERROR(AVERAGE(K672:L701),""),"")</f>
        <v/>
      </c>
      <c r="Q701" s="797">
        <f>IFERROR(AVERAGE(D701:E701),"")</f>
        <v/>
      </c>
      <c r="R701" s="797">
        <f>IFERROR(AVERAGE(F701:H701),"")</f>
        <v/>
      </c>
      <c r="S701" s="797">
        <f>IFERROR(AVERAGE(I701:J701),"")</f>
        <v/>
      </c>
      <c r="T701" s="797">
        <f>IFERROR(AVERAGE(K701:L701),"")</f>
        <v/>
      </c>
      <c r="V701" s="257" t="n"/>
      <c r="W701" s="797">
        <f>AVERAGE(Q701:T701)</f>
        <v/>
      </c>
      <c r="X701" s="257" t="n"/>
      <c r="Z701" s="299" t="inlineStr">
        <is>
          <t>NOVEMBER</t>
        </is>
      </c>
      <c r="AA701" s="299" t="n">
        <v>2019</v>
      </c>
      <c r="AB701" s="300" t="n"/>
      <c r="AC701" s="300" t="n"/>
      <c r="AD701" s="300" t="n"/>
    </row>
    <row r="702" ht="17.45" customHeight="1">
      <c r="A702" s="257">
        <f>IF(ISNUMBER(C702),MONTH(C702),"")</f>
        <v/>
      </c>
      <c r="B702" s="257">
        <f>IF(ISNUMBER(C702),YEAR(C702),"")</f>
        <v/>
      </c>
      <c r="C702" s="791">
        <f>C701+1</f>
        <v/>
      </c>
      <c r="D702" s="849" t="n">
        <v>0.0228</v>
      </c>
      <c r="E702" s="850" t="n"/>
      <c r="F702" s="849" t="n"/>
      <c r="G702" s="851" t="n"/>
      <c r="H702" s="850" t="n">
        <v>0.0051</v>
      </c>
      <c r="I702" s="852" t="n">
        <v>0.0049</v>
      </c>
      <c r="J702" s="853" t="n"/>
      <c r="K702" s="849" t="n">
        <v>0.007</v>
      </c>
      <c r="L702" s="850" t="n"/>
      <c r="M702" s="796">
        <f>IF(SUM(D702:E702)&gt;0,IFERROR(AVERAGE(D673:E702),""),"")</f>
        <v/>
      </c>
      <c r="N702" s="796">
        <f>IF(SUM(F702:H702)&gt;0,IFERROR(AVERAGE(F673:H702),""),"")</f>
        <v/>
      </c>
      <c r="O702" s="796">
        <f>IF(SUM(I702:J702)&gt;0,IFERROR(AVERAGE(I673:J702),""),"")</f>
        <v/>
      </c>
      <c r="P702" s="796">
        <f>IF(SUM(K702:L702)&gt;0,IFERROR(AVERAGE(K673:L702),""),"")</f>
        <v/>
      </c>
      <c r="Q702" s="797">
        <f>IFERROR(AVERAGE(D702:E702),"")</f>
        <v/>
      </c>
      <c r="R702" s="797">
        <f>IFERROR(AVERAGE(F702:H702),"")</f>
        <v/>
      </c>
      <c r="S702" s="797">
        <f>IFERROR(AVERAGE(I702:J702),"")</f>
        <v/>
      </c>
      <c r="T702" s="797">
        <f>IFERROR(AVERAGE(K702:L702),"")</f>
        <v/>
      </c>
      <c r="V702" s="257" t="n"/>
      <c r="W702" s="797">
        <f>AVERAGE(Q702:T702)</f>
        <v/>
      </c>
      <c r="X702" s="797">
        <f>AVERAGE(Q698:T702)</f>
        <v/>
      </c>
      <c r="Y702" s="266" t="n">
        <v>100</v>
      </c>
      <c r="Z702" s="301" t="inlineStr">
        <is>
          <t>Parameter</t>
        </is>
      </c>
      <c r="AA702" s="301" t="inlineStr">
        <is>
          <t>Station 1</t>
        </is>
      </c>
      <c r="AB702" s="301" t="inlineStr">
        <is>
          <t>Station 2</t>
        </is>
      </c>
      <c r="AC702" s="301" t="inlineStr">
        <is>
          <t>Station 4</t>
        </is>
      </c>
      <c r="AD702" s="301" t="inlineStr">
        <is>
          <t>Station 5</t>
        </is>
      </c>
    </row>
    <row r="703" ht="17.45" customHeight="1">
      <c r="A703" s="298">
        <f>IF(ISNUMBER(C703),MONTH(C703),"")</f>
        <v/>
      </c>
      <c r="B703" s="298">
        <f>IF(ISNUMBER(C703),YEAR(C703),"")</f>
        <v/>
      </c>
      <c r="C703" s="808">
        <f>C702+1</f>
        <v/>
      </c>
      <c r="D703" s="844" t="n"/>
      <c r="E703" s="845" t="n">
        <v>0.0038</v>
      </c>
      <c r="F703" s="844" t="n"/>
      <c r="G703" s="846" t="n">
        <v>0.0033</v>
      </c>
      <c r="H703" s="845" t="n"/>
      <c r="I703" s="847" t="n"/>
      <c r="J703" s="848" t="n">
        <v>0.0036</v>
      </c>
      <c r="K703" s="844" t="n"/>
      <c r="L703" s="845" t="n">
        <v>0.007</v>
      </c>
      <c r="M703" s="796">
        <f>IF(SUM(D703:E703)&gt;0,IFERROR(AVERAGE(D674:E703),""),"")</f>
        <v/>
      </c>
      <c r="N703" s="796">
        <f>IF(SUM(F703:H703)&gt;0,IFERROR(AVERAGE(F674:H703),""),"")</f>
        <v/>
      </c>
      <c r="O703" s="796">
        <f>IF(SUM(I703:J703)&gt;0,IFERROR(AVERAGE(I674:J703),""),"")</f>
        <v/>
      </c>
      <c r="P703" s="796">
        <f>IF(SUM(K703:L703)&gt;0,IFERROR(AVERAGE(K674:L703),""),"")</f>
        <v/>
      </c>
      <c r="Q703" s="813">
        <f>IFERROR(AVERAGE(D703:E703),"")</f>
        <v/>
      </c>
      <c r="R703" s="813">
        <f>IFERROR(AVERAGE(F703:H703),"")</f>
        <v/>
      </c>
      <c r="S703" s="813">
        <f>IFERROR(AVERAGE(I703:J703),"")</f>
        <v/>
      </c>
      <c r="T703" s="813">
        <f>IFERROR(AVERAGE(K703:L703),"")</f>
        <v/>
      </c>
      <c r="V703" s="813">
        <f>AVERAGE(Q703:T703)</f>
        <v/>
      </c>
      <c r="W703" s="445" t="n"/>
      <c r="X703" s="257" t="n"/>
      <c r="Y703" s="266" t="n">
        <v>100</v>
      </c>
      <c r="Z703" s="302" t="inlineStr">
        <is>
          <t>Average</t>
        </is>
      </c>
      <c r="AA703" s="839">
        <f>AVERAGE(D674:E703)</f>
        <v/>
      </c>
      <c r="AB703" s="839">
        <f>AVERAGE(F674:H703)</f>
        <v/>
      </c>
      <c r="AC703" s="839">
        <f>AVERAGE(I674:J703)</f>
        <v/>
      </c>
      <c r="AD703" s="839">
        <f>AVERAGE(K674:L703)</f>
        <v/>
      </c>
    </row>
    <row r="704" ht="17.45" customHeight="1">
      <c r="A704" s="298">
        <f>IF(ISNUMBER(C704),MONTH(C704),"")</f>
        <v/>
      </c>
      <c r="B704" s="298">
        <f>IF(ISNUMBER(C704),YEAR(C704),"")</f>
        <v/>
      </c>
      <c r="C704" s="808">
        <f>C703+1</f>
        <v/>
      </c>
      <c r="D704" s="844" t="n">
        <v>0.0077</v>
      </c>
      <c r="E704" s="845" t="n"/>
      <c r="F704" s="844" t="n">
        <v>0.0076</v>
      </c>
      <c r="G704" s="846" t="n"/>
      <c r="H704" s="845" t="n">
        <v>0.007</v>
      </c>
      <c r="I704" s="844" t="n">
        <v>0.0069</v>
      </c>
      <c r="J704" s="845" t="n"/>
      <c r="K704" s="847" t="n">
        <v>0.0139</v>
      </c>
      <c r="L704" s="845" t="n"/>
      <c r="M704" s="796">
        <f>IF(SUM(D704:E704)&gt;0,IFERROR(AVERAGE(D675:E704),""),"")</f>
        <v/>
      </c>
      <c r="N704" s="796">
        <f>IF(SUM(F704:H704)&gt;0,IFERROR(AVERAGE(F675:H704),""),"")</f>
        <v/>
      </c>
      <c r="O704" s="796">
        <f>IF(SUM(I704:J704)&gt;0,IFERROR(AVERAGE(I675:J704),""),"")</f>
        <v/>
      </c>
      <c r="P704" s="796">
        <f>IF(SUM(K704:L704)&gt;0,IFERROR(AVERAGE(K675:L704),""),"")</f>
        <v/>
      </c>
      <c r="Q704" s="813">
        <f>IFERROR(AVERAGE(D704:E704),"")</f>
        <v/>
      </c>
      <c r="R704" s="813">
        <f>IFERROR(AVERAGE(F704:H704),"")</f>
        <v/>
      </c>
      <c r="S704" s="813">
        <f>IFERROR(AVERAGE(I704:J704),"")</f>
        <v/>
      </c>
      <c r="T704" s="813">
        <f>IFERROR(AVERAGE(K704:L704),"")</f>
        <v/>
      </c>
      <c r="V704" s="813">
        <f>AVERAGE(Q704:T704)</f>
        <v/>
      </c>
      <c r="W704" s="445" t="n"/>
      <c r="X704" s="797">
        <f>AVERAGE(Q703:T704)</f>
        <v/>
      </c>
      <c r="Y704" s="266" t="n">
        <v>100</v>
      </c>
      <c r="Z704" s="302" t="inlineStr">
        <is>
          <t>Maximum</t>
        </is>
      </c>
      <c r="AA704" s="839">
        <f>MAX(D674:E703)</f>
        <v/>
      </c>
      <c r="AB704" s="839">
        <f>MAX(F674:H703)</f>
        <v/>
      </c>
      <c r="AC704" s="839">
        <f>MAX(I674:J703)</f>
        <v/>
      </c>
      <c r="AD704" s="839">
        <f>MAX(K674:L703)</f>
        <v/>
      </c>
    </row>
    <row r="705" ht="17.45" customHeight="1" thickBot="1">
      <c r="A705" s="257">
        <f>IF(ISNUMBER(C705),MONTH(C705),"")</f>
        <v/>
      </c>
      <c r="B705" s="257">
        <f>IF(ISNUMBER(C705),YEAR(C705),"")</f>
        <v/>
      </c>
      <c r="C705" s="791">
        <f>C704+1</f>
        <v/>
      </c>
      <c r="D705" s="849" t="n"/>
      <c r="E705" s="850" t="n">
        <v>0.0195</v>
      </c>
      <c r="F705" s="849" t="n"/>
      <c r="G705" s="851" t="n">
        <v>0.0183</v>
      </c>
      <c r="H705" s="850" t="n"/>
      <c r="I705" s="852" t="n"/>
      <c r="J705" s="853" t="n">
        <v>0.0457</v>
      </c>
      <c r="K705" s="849" t="n"/>
      <c r="L705" s="850" t="n">
        <v>0.0356</v>
      </c>
      <c r="M705" s="796">
        <f>IF(SUM(D705:E705)&gt;0,IFERROR(AVERAGE(D676:E705),""),"")</f>
        <v/>
      </c>
      <c r="N705" s="796">
        <f>IF(SUM(F705:H705)&gt;0,IFERROR(AVERAGE(F676:H705),""),"")</f>
        <v/>
      </c>
      <c r="O705" s="796">
        <f>IF(SUM(I705:J705)&gt;0,IFERROR(AVERAGE(I676:J705),""),"")</f>
        <v/>
      </c>
      <c r="P705" s="796">
        <f>IF(SUM(K705:L705)&gt;0,IFERROR(AVERAGE(K676:L705),""),"")</f>
        <v/>
      </c>
      <c r="Q705" s="797">
        <f>IFERROR(AVERAGE(D705:E705),"")</f>
        <v/>
      </c>
      <c r="R705" s="797">
        <f>IFERROR(AVERAGE(F705:H705),"")</f>
        <v/>
      </c>
      <c r="S705" s="797">
        <f>IFERROR(AVERAGE(I705:J705),"")</f>
        <v/>
      </c>
      <c r="T705" s="797">
        <f>IFERROR(AVERAGE(K705:L705),"")</f>
        <v/>
      </c>
      <c r="V705" s="257" t="n"/>
      <c r="W705" s="797">
        <f>AVERAGE(Q705:T705)</f>
        <v/>
      </c>
      <c r="X705" s="257" t="n"/>
      <c r="Z705" s="304" t="inlineStr">
        <is>
          <t># DAYS &gt; 0.1</t>
        </is>
      </c>
      <c r="AA705" s="305">
        <f>COUNTIF(D674:E703,"&gt;=0.1")</f>
        <v/>
      </c>
      <c r="AB705" s="305">
        <f>COUNTIF(F674:H703,"&gt;=0.1")</f>
        <v/>
      </c>
      <c r="AC705" s="305">
        <f>COUNTIF(I674:J703,"&gt;=0.1")</f>
        <v/>
      </c>
      <c r="AD705" s="305">
        <f>COUNTIF(K674:L703,"&gt;=0.1")</f>
        <v/>
      </c>
    </row>
    <row r="706" ht="17.45" customHeight="1" thickBot="1">
      <c r="A706" s="257">
        <f>IF(ISNUMBER(C706),MONTH(C706),"")</f>
        <v/>
      </c>
      <c r="B706" s="257">
        <f>IF(ISNUMBER(C706),YEAR(C706),"")</f>
        <v/>
      </c>
      <c r="C706" s="791">
        <f>C705+1</f>
        <v/>
      </c>
      <c r="D706" s="792" t="n">
        <v>0.019</v>
      </c>
      <c r="E706" s="793" t="n"/>
      <c r="F706" s="792" t="n">
        <v>0.0171</v>
      </c>
      <c r="G706" s="794" t="n"/>
      <c r="H706" s="793" t="n"/>
      <c r="I706" s="795" t="n">
        <v>0.0529</v>
      </c>
      <c r="J706" s="836" t="n"/>
      <c r="K706" s="792" t="n">
        <v>0.0274</v>
      </c>
      <c r="L706" s="793" t="n"/>
      <c r="M706" s="796">
        <f>IF(SUM(D706:E706)&gt;0,IFERROR(AVERAGE(D677:E706),""),"")</f>
        <v/>
      </c>
      <c r="N706" s="796">
        <f>IF(SUM(F706:H706)&gt;0,IFERROR(AVERAGE(F677:H706),""),"")</f>
        <v/>
      </c>
      <c r="O706" s="796">
        <f>IF(SUM(I706:J706)&gt;0,IFERROR(AVERAGE(I677:J706),""),"")</f>
        <v/>
      </c>
      <c r="P706" s="796">
        <f>IF(SUM(K706:L706)&gt;0,IFERROR(AVERAGE(K677:L706),""),"")</f>
        <v/>
      </c>
      <c r="Q706" s="797">
        <f>IFERROR(AVERAGE(D706:E706),"")</f>
        <v/>
      </c>
      <c r="R706" s="797">
        <f>IFERROR(AVERAGE(F706:H706),"")</f>
        <v/>
      </c>
      <c r="S706" s="797">
        <f>IFERROR(AVERAGE(I706:J706),"")</f>
        <v/>
      </c>
      <c r="T706" s="797">
        <f>IFERROR(AVERAGE(K706:L706),"")</f>
        <v/>
      </c>
      <c r="V706" s="257" t="n"/>
      <c r="W706" s="797">
        <f>AVERAGE(Q706:T706)</f>
        <v/>
      </c>
      <c r="X706" s="257" t="n"/>
      <c r="AD706" s="786">
        <f>AVERAGE(AA703:AD703)</f>
        <v/>
      </c>
    </row>
    <row r="707" ht="17.45" customHeight="1">
      <c r="A707" s="257">
        <f>IF(ISNUMBER(C707),MONTH(C707),"")</f>
        <v/>
      </c>
      <c r="B707" s="257">
        <f>IF(ISNUMBER(C707),YEAR(C707),"")</f>
        <v/>
      </c>
      <c r="C707" s="791">
        <f>C706+1</f>
        <v/>
      </c>
      <c r="D707" s="792" t="n"/>
      <c r="E707" s="793" t="n">
        <v>0.008</v>
      </c>
      <c r="F707" s="792" t="n"/>
      <c r="G707" s="794" t="n">
        <v>0.006</v>
      </c>
      <c r="H707" s="793" t="n"/>
      <c r="I707" s="795" t="n"/>
      <c r="J707" s="836" t="n">
        <v>0.008800000000000001</v>
      </c>
      <c r="K707" s="792" t="n"/>
      <c r="L707" s="793" t="n">
        <v>0.008699999999999999</v>
      </c>
      <c r="M707" s="796">
        <f>IF(SUM(D707:E707)&gt;0,IFERROR(AVERAGE(D678:E707),""),"")</f>
        <v/>
      </c>
      <c r="N707" s="796">
        <f>IF(SUM(F707:H707)&gt;0,IFERROR(AVERAGE(F678:H707),""),"")</f>
        <v/>
      </c>
      <c r="O707" s="796">
        <f>IF(SUM(I707:J707)&gt;0,IFERROR(AVERAGE(I678:J707),""),"")</f>
        <v/>
      </c>
      <c r="P707" s="796">
        <f>IF(SUM(K707:L707)&gt;0,IFERROR(AVERAGE(K678:L707),""),"")</f>
        <v/>
      </c>
      <c r="Q707" s="797">
        <f>IFERROR(AVERAGE(D707:E707),"")</f>
        <v/>
      </c>
      <c r="R707" s="797">
        <f>IFERROR(AVERAGE(F707:H707),"")</f>
        <v/>
      </c>
      <c r="S707" s="797">
        <f>IFERROR(AVERAGE(I707:J707),"")</f>
        <v/>
      </c>
      <c r="T707" s="797">
        <f>IFERROR(AVERAGE(K707:L707),"")</f>
        <v/>
      </c>
      <c r="V707" s="257" t="n"/>
      <c r="W707" s="797">
        <f>AVERAGE(Q707:T707)</f>
        <v/>
      </c>
      <c r="X707" s="257" t="n"/>
    </row>
    <row r="708" ht="17.45" customHeight="1">
      <c r="A708" s="257">
        <f>IF(ISNUMBER(C708),MONTH(C708),"")</f>
        <v/>
      </c>
      <c r="B708" s="257">
        <f>IF(ISNUMBER(C708),YEAR(C708),"")</f>
        <v/>
      </c>
      <c r="C708" s="791">
        <f>C707+1</f>
        <v/>
      </c>
      <c r="D708" s="792" t="n">
        <v>0.0143</v>
      </c>
      <c r="E708" s="793" t="n"/>
      <c r="F708" s="792" t="n"/>
      <c r="G708" s="794" t="n"/>
      <c r="H708" s="793" t="n">
        <v>0.0111</v>
      </c>
      <c r="I708" s="795" t="n">
        <v>0.033</v>
      </c>
      <c r="J708" s="836" t="n"/>
      <c r="K708" s="792" t="n">
        <v>0.0176</v>
      </c>
      <c r="L708" s="793" t="n"/>
      <c r="M708" s="796">
        <f>IF(SUM(D708:E708)&gt;0,IFERROR(AVERAGE(D679:E708),""),"")</f>
        <v/>
      </c>
      <c r="N708" s="796">
        <f>IF(SUM(F708:H708)&gt;0,IFERROR(AVERAGE(F679:H708),""),"")</f>
        <v/>
      </c>
      <c r="O708" s="796">
        <f>IF(SUM(I708:J708)&gt;0,IFERROR(AVERAGE(I679:J708),""),"")</f>
        <v/>
      </c>
      <c r="P708" s="796">
        <f>IF(SUM(K708:L708)&gt;0,IFERROR(AVERAGE(K679:L708),""),"")</f>
        <v/>
      </c>
      <c r="Q708" s="797">
        <f>IFERROR(AVERAGE(D708:E708),"")</f>
        <v/>
      </c>
      <c r="R708" s="797">
        <f>IFERROR(AVERAGE(F708:H708),"")</f>
        <v/>
      </c>
      <c r="S708" s="797">
        <f>IFERROR(AVERAGE(I708:J708),"")</f>
        <v/>
      </c>
      <c r="T708" s="797">
        <f>IFERROR(AVERAGE(K708:L708),"")</f>
        <v/>
      </c>
      <c r="V708" s="257" t="n"/>
      <c r="W708" s="797">
        <f>AVERAGE(Q708:T708)</f>
        <v/>
      </c>
      <c r="X708" s="257" t="n"/>
    </row>
    <row r="709" ht="17.45" customHeight="1">
      <c r="A709" s="257">
        <f>IF(ISNUMBER(C709),MONTH(C709),"")</f>
        <v/>
      </c>
      <c r="B709" s="257">
        <f>IF(ISNUMBER(C709),YEAR(C709),"")</f>
        <v/>
      </c>
      <c r="C709" s="791">
        <f>C708+1</f>
        <v/>
      </c>
      <c r="D709" s="792" t="n"/>
      <c r="E709" s="793" t="n">
        <v>0.0104</v>
      </c>
      <c r="F709" s="792" t="n"/>
      <c r="G709" s="794" t="n">
        <v>0.0166</v>
      </c>
      <c r="H709" s="793" t="n"/>
      <c r="I709" s="795" t="n"/>
      <c r="J709" s="836" t="n">
        <v>0.0253</v>
      </c>
      <c r="K709" s="792" t="n"/>
      <c r="L709" s="793" t="n">
        <v>0.0189</v>
      </c>
      <c r="M709" s="796">
        <f>IF(SUM(D709:E709)&gt;0,IFERROR(AVERAGE(D680:E709),""),"")</f>
        <v/>
      </c>
      <c r="N709" s="796">
        <f>IF(SUM(F709:H709)&gt;0,IFERROR(AVERAGE(F680:H709),""),"")</f>
        <v/>
      </c>
      <c r="O709" s="796">
        <f>IF(SUM(I709:J709)&gt;0,IFERROR(AVERAGE(I680:J709),""),"")</f>
        <v/>
      </c>
      <c r="P709" s="796">
        <f>IF(SUM(K709:L709)&gt;0,IFERROR(AVERAGE(K680:L709),""),"")</f>
        <v/>
      </c>
      <c r="Q709" s="797">
        <f>IFERROR(AVERAGE(D709:E709),"")</f>
        <v/>
      </c>
      <c r="R709" s="797">
        <f>IFERROR(AVERAGE(F709:H709),"")</f>
        <v/>
      </c>
      <c r="S709" s="797">
        <f>IFERROR(AVERAGE(I709:J709),"")</f>
        <v/>
      </c>
      <c r="T709" s="797">
        <f>IFERROR(AVERAGE(K709:L709),"")</f>
        <v/>
      </c>
      <c r="V709" s="257" t="n"/>
      <c r="W709" s="797">
        <f>AVERAGE(Q709:T709)</f>
        <v/>
      </c>
      <c r="X709" s="797">
        <f>AVERAGE(Q705:T709)</f>
        <v/>
      </c>
      <c r="Y709" s="266" t="n">
        <v>101</v>
      </c>
    </row>
    <row r="710" ht="17.45" customHeight="1">
      <c r="A710" s="257">
        <f>IF(ISNUMBER(C710),MONTH(C710),"")</f>
        <v/>
      </c>
      <c r="B710" s="257">
        <f>IF(ISNUMBER(C710),YEAR(C710),"")</f>
        <v/>
      </c>
      <c r="C710" s="808">
        <f>C709+1</f>
        <v/>
      </c>
      <c r="D710" s="809" t="n">
        <v>0.0053</v>
      </c>
      <c r="E710" s="810" t="n"/>
      <c r="F710" s="809" t="n">
        <v>0.0043</v>
      </c>
      <c r="G710" s="811" t="n"/>
      <c r="H710" s="810" t="n">
        <v>0.0042</v>
      </c>
      <c r="I710" s="809" t="n">
        <v>0.0052</v>
      </c>
      <c r="J710" s="810" t="n"/>
      <c r="K710" s="812" t="n">
        <v>0.0106</v>
      </c>
      <c r="L710" s="810" t="n"/>
      <c r="M710" s="796">
        <f>IF(SUM(D710:E710)&gt;0,IFERROR(AVERAGE(D681:E710),""),"")</f>
        <v/>
      </c>
      <c r="N710" s="796">
        <f>IF(SUM(F710:H710)&gt;0,IFERROR(AVERAGE(F681:H710),""),"")</f>
        <v/>
      </c>
      <c r="O710" s="796">
        <f>IF(SUM(I710:J710)&gt;0,IFERROR(AVERAGE(I681:J710),""),"")</f>
        <v/>
      </c>
      <c r="P710" s="796">
        <f>IF(SUM(K710:L710)&gt;0,IFERROR(AVERAGE(K681:L710),""),"")</f>
        <v/>
      </c>
      <c r="Q710" s="813">
        <f>IFERROR(AVERAGE(D710:E710),"")</f>
        <v/>
      </c>
      <c r="R710" s="813">
        <f>IFERROR(AVERAGE(F710:H710),"")</f>
        <v/>
      </c>
      <c r="S710" s="813">
        <f>IFERROR(AVERAGE(I710:J710),"")</f>
        <v/>
      </c>
      <c r="T710" s="813">
        <f>IFERROR(AVERAGE(K710:L710),"")</f>
        <v/>
      </c>
      <c r="V710" s="813">
        <f>AVERAGE(Q710:T710)</f>
        <v/>
      </c>
      <c r="W710" s="445" t="n"/>
      <c r="X710" s="257" t="n"/>
      <c r="Y710" s="266" t="n">
        <v>101</v>
      </c>
    </row>
    <row r="711" ht="17.45" customHeight="1">
      <c r="A711" s="257">
        <f>IF(ISNUMBER(C711),MONTH(C711),"")</f>
        <v/>
      </c>
      <c r="B711" s="257">
        <f>IF(ISNUMBER(C711),YEAR(C711),"")</f>
        <v/>
      </c>
      <c r="C711" s="808">
        <f>C710+1</f>
        <v/>
      </c>
      <c r="D711" s="809" t="n"/>
      <c r="E711" s="810" t="n">
        <v>0.0058</v>
      </c>
      <c r="F711" s="809" t="n"/>
      <c r="G711" s="811" t="n">
        <v>0.0068</v>
      </c>
      <c r="H711" s="810" t="n"/>
      <c r="I711" s="812" t="n"/>
      <c r="J711" s="837" t="n">
        <v>0.00702</v>
      </c>
      <c r="K711" s="809" t="n"/>
      <c r="L711" s="810" t="n">
        <v>0.0098</v>
      </c>
      <c r="M711" s="796">
        <f>IF(SUM(D711:E711)&gt;0,IFERROR(AVERAGE(D682:E711),""),"")</f>
        <v/>
      </c>
      <c r="N711" s="796">
        <f>IF(SUM(F711:H711)&gt;0,IFERROR(AVERAGE(F682:H711),""),"")</f>
        <v/>
      </c>
      <c r="O711" s="796">
        <f>IF(SUM(I711:J711)&gt;0,IFERROR(AVERAGE(I682:J711),""),"")</f>
        <v/>
      </c>
      <c r="P711" s="796">
        <f>IF(SUM(K711:L711)&gt;0,IFERROR(AVERAGE(K682:L711),""),"")</f>
        <v/>
      </c>
      <c r="Q711" s="813">
        <f>IFERROR(AVERAGE(D711:E711),"")</f>
        <v/>
      </c>
      <c r="R711" s="813">
        <f>IFERROR(AVERAGE(F711:H711),"")</f>
        <v/>
      </c>
      <c r="S711" s="813">
        <f>IFERROR(AVERAGE(I711:J711),"")</f>
        <v/>
      </c>
      <c r="T711" s="813">
        <f>IFERROR(AVERAGE(K711:L711),"")</f>
        <v/>
      </c>
      <c r="V711" s="813">
        <f>AVERAGE(Q711:T711)</f>
        <v/>
      </c>
      <c r="W711" s="445" t="n"/>
      <c r="X711" s="797">
        <f>AVERAGE(Q710:T711)</f>
        <v/>
      </c>
      <c r="Y711" s="266" t="n">
        <v>101</v>
      </c>
    </row>
    <row r="712" ht="17.45" customHeight="1">
      <c r="A712" s="257">
        <f>IF(ISNUMBER(C712),MONTH(C712),"")</f>
        <v/>
      </c>
      <c r="B712" s="257">
        <f>IF(ISNUMBER(C712),YEAR(C712),"")</f>
        <v/>
      </c>
      <c r="C712" s="791">
        <f>C711+1</f>
        <v/>
      </c>
      <c r="D712" s="792" t="n">
        <v>0.009599999999999999</v>
      </c>
      <c r="E712" s="793" t="n"/>
      <c r="F712" s="792" t="n">
        <v>0.0109</v>
      </c>
      <c r="G712" s="794" t="n"/>
      <c r="H712" s="793" t="n"/>
      <c r="I712" s="795" t="n">
        <v>0.0304</v>
      </c>
      <c r="J712" s="836" t="n"/>
      <c r="K712" s="792" t="n">
        <v>0.0209</v>
      </c>
      <c r="L712" s="793" t="n"/>
      <c r="M712" s="796">
        <f>IF(SUM(D712:E712)&gt;0,IFERROR(AVERAGE(D683:E712),""),"")</f>
        <v/>
      </c>
      <c r="N712" s="796">
        <f>IF(SUM(F712:H712)&gt;0,IFERROR(AVERAGE(F683:H712),""),"")</f>
        <v/>
      </c>
      <c r="O712" s="796">
        <f>IF(SUM(I712:J712)&gt;0,IFERROR(AVERAGE(I683:J712),""),"")</f>
        <v/>
      </c>
      <c r="P712" s="796">
        <f>IF(SUM(K712:L712)&gt;0,IFERROR(AVERAGE(K683:L712),""),"")</f>
        <v/>
      </c>
      <c r="Q712" s="797">
        <f>IFERROR(AVERAGE(D712:E712),"")</f>
        <v/>
      </c>
      <c r="R712" s="797">
        <f>IFERROR(AVERAGE(F712:H712),"")</f>
        <v/>
      </c>
      <c r="S712" s="797">
        <f>IFERROR(AVERAGE(I712:J712),"")</f>
        <v/>
      </c>
      <c r="T712" s="797">
        <f>IFERROR(AVERAGE(K712:L712),"")</f>
        <v/>
      </c>
      <c r="V712" s="257" t="n"/>
      <c r="W712" s="797">
        <f>AVERAGE(Q712:T712)</f>
        <v/>
      </c>
      <c r="X712" s="257" t="n"/>
    </row>
    <row r="713" ht="17.45" customHeight="1">
      <c r="A713" s="257">
        <f>IF(ISNUMBER(C713),MONTH(C713),"")</f>
        <v/>
      </c>
      <c r="B713" s="257">
        <f>IF(ISNUMBER(C713),YEAR(C713),"")</f>
        <v/>
      </c>
      <c r="C713" s="791">
        <f>C712+1</f>
        <v/>
      </c>
      <c r="D713" s="792" t="n"/>
      <c r="E713" s="793" t="n">
        <v>0.0168</v>
      </c>
      <c r="F713" s="792" t="n"/>
      <c r="G713" s="794" t="n">
        <v>0.0206</v>
      </c>
      <c r="H713" s="793" t="n"/>
      <c r="I713" s="795" t="n"/>
      <c r="J713" s="836" t="n">
        <v>0.0531</v>
      </c>
      <c r="K713" s="792" t="n"/>
      <c r="L713" s="793" t="n">
        <v>0.0211</v>
      </c>
      <c r="M713" s="796">
        <f>IF(SUM(D713:E713)&gt;0,IFERROR(AVERAGE(D684:E713),""),"")</f>
        <v/>
      </c>
      <c r="N713" s="796">
        <f>IF(SUM(F713:H713)&gt;0,IFERROR(AVERAGE(F684:H713),""),"")</f>
        <v/>
      </c>
      <c r="O713" s="796">
        <f>IF(SUM(I713:J713)&gt;0,IFERROR(AVERAGE(I684:J713),""),"")</f>
        <v/>
      </c>
      <c r="P713" s="796">
        <f>IF(SUM(K713:L713)&gt;0,IFERROR(AVERAGE(K684:L713),""),"")</f>
        <v/>
      </c>
      <c r="Q713" s="797">
        <f>IFERROR(AVERAGE(D713:E713),"")</f>
        <v/>
      </c>
      <c r="R713" s="797">
        <f>IFERROR(AVERAGE(F713:H713),"")</f>
        <v/>
      </c>
      <c r="S713" s="797">
        <f>IFERROR(AVERAGE(I713:J713),"")</f>
        <v/>
      </c>
      <c r="T713" s="797">
        <f>IFERROR(AVERAGE(K713:L713),"")</f>
        <v/>
      </c>
      <c r="V713" s="257" t="n"/>
      <c r="W713" s="797">
        <f>AVERAGE(Q713:T713)</f>
        <v/>
      </c>
      <c r="X713" s="257" t="n"/>
    </row>
    <row r="714" ht="17.45" customHeight="1">
      <c r="A714" s="257">
        <f>IF(ISNUMBER(C714),MONTH(C714),"")</f>
        <v/>
      </c>
      <c r="B714" s="257">
        <f>IF(ISNUMBER(C714),YEAR(C714),"")</f>
        <v/>
      </c>
      <c r="C714" s="791">
        <f>C713+1</f>
        <v/>
      </c>
      <c r="D714" s="792" t="n">
        <v>0.019</v>
      </c>
      <c r="E714" s="793" t="n"/>
      <c r="F714" s="792" t="n"/>
      <c r="G714" s="794" t="n"/>
      <c r="H714" s="793" t="n">
        <v>0.0437</v>
      </c>
      <c r="I714" s="795" t="n">
        <v>0.0655</v>
      </c>
      <c r="J714" s="836" t="n"/>
      <c r="K714" s="792" t="n">
        <v>0.0237</v>
      </c>
      <c r="L714" s="793" t="n"/>
      <c r="M714" s="796">
        <f>IF(SUM(D714:E714)&gt;0,IFERROR(AVERAGE(D685:E714),""),"")</f>
        <v/>
      </c>
      <c r="N714" s="796">
        <f>IF(SUM(F714:H714)&gt;0,IFERROR(AVERAGE(F685:H714),""),"")</f>
        <v/>
      </c>
      <c r="O714" s="796">
        <f>IF(SUM(I714:J714)&gt;0,IFERROR(AVERAGE(I685:J714),""),"")</f>
        <v/>
      </c>
      <c r="P714" s="796">
        <f>IF(SUM(K714:L714)&gt;0,IFERROR(AVERAGE(K685:L714),""),"")</f>
        <v/>
      </c>
      <c r="Q714" s="797">
        <f>IFERROR(AVERAGE(D714:E714),"")</f>
        <v/>
      </c>
      <c r="R714" s="797">
        <f>IFERROR(AVERAGE(F714:H714),"")</f>
        <v/>
      </c>
      <c r="S714" s="797">
        <f>IFERROR(AVERAGE(I714:J714),"")</f>
        <v/>
      </c>
      <c r="T714" s="797">
        <f>IFERROR(AVERAGE(K714:L714),"")</f>
        <v/>
      </c>
      <c r="V714" s="257" t="n"/>
      <c r="W714" s="797">
        <f>AVERAGE(Q714:T714)</f>
        <v/>
      </c>
      <c r="X714" s="257" t="n"/>
    </row>
    <row r="715" ht="17.45" customHeight="1">
      <c r="A715" s="257">
        <f>IF(ISNUMBER(C715),MONTH(C715),"")</f>
        <v/>
      </c>
      <c r="B715" s="257">
        <f>IF(ISNUMBER(C715),YEAR(C715),"")</f>
        <v/>
      </c>
      <c r="C715" s="791">
        <f>C714+1</f>
        <v/>
      </c>
      <c r="D715" s="792" t="n"/>
      <c r="E715" s="793" t="n">
        <v>0.0217</v>
      </c>
      <c r="F715" s="792" t="n"/>
      <c r="G715" s="794" t="n">
        <v>0.0518</v>
      </c>
      <c r="H715" s="793" t="n"/>
      <c r="I715" s="795" t="n"/>
      <c r="J715" s="836" t="n">
        <v>0.0405</v>
      </c>
      <c r="K715" s="792" t="n"/>
      <c r="L715" s="793" t="n">
        <v>0.0408</v>
      </c>
      <c r="M715" s="796">
        <f>IF(SUM(D715:E715)&gt;0,IFERROR(AVERAGE(D686:E715),""),"")</f>
        <v/>
      </c>
      <c r="N715" s="796">
        <f>IF(SUM(F715:H715)&gt;0,IFERROR(AVERAGE(F686:H715),""),"")</f>
        <v/>
      </c>
      <c r="O715" s="796">
        <f>IF(SUM(I715:J715)&gt;0,IFERROR(AVERAGE(I686:J715),""),"")</f>
        <v/>
      </c>
      <c r="P715" s="796">
        <f>IF(SUM(K715:L715)&gt;0,IFERROR(AVERAGE(K686:L715),""),"")</f>
        <v/>
      </c>
      <c r="Q715" s="797">
        <f>IFERROR(AVERAGE(D715:E715),"")</f>
        <v/>
      </c>
      <c r="R715" s="797">
        <f>IFERROR(AVERAGE(F715:H715),"")</f>
        <v/>
      </c>
      <c r="S715" s="797">
        <f>IFERROR(AVERAGE(I715:J715),"")</f>
        <v/>
      </c>
      <c r="T715" s="797">
        <f>IFERROR(AVERAGE(K715:L715),"")</f>
        <v/>
      </c>
      <c r="V715" s="257" t="n"/>
      <c r="W715" s="797">
        <f>AVERAGE(Q715:T715)</f>
        <v/>
      </c>
      <c r="X715" s="257" t="n"/>
    </row>
    <row r="716" ht="17.45" customHeight="1">
      <c r="A716" s="257">
        <f>IF(ISNUMBER(C716),MONTH(C716),"")</f>
        <v/>
      </c>
      <c r="B716" s="257">
        <f>IF(ISNUMBER(C716),YEAR(C716),"")</f>
        <v/>
      </c>
      <c r="C716" s="802">
        <f>C715+1</f>
        <v/>
      </c>
      <c r="D716" s="803" t="n">
        <v>0.0191</v>
      </c>
      <c r="E716" s="804" t="n"/>
      <c r="F716" s="803" t="n">
        <v>0.0268</v>
      </c>
      <c r="G716" s="805" t="n"/>
      <c r="H716" s="804" t="n">
        <v>0.0248</v>
      </c>
      <c r="I716" s="803" t="n">
        <v>0.0332</v>
      </c>
      <c r="J716" s="804" t="n"/>
      <c r="K716" s="806" t="n">
        <v>0.0213</v>
      </c>
      <c r="L716" s="804" t="n"/>
      <c r="M716" s="796">
        <f>IF(SUM(D716:E716)&gt;0,IFERROR(AVERAGE(D687:E716),""),"")</f>
        <v/>
      </c>
      <c r="N716" s="796">
        <f>IF(SUM(F716:H716)&gt;0,IFERROR(AVERAGE(F687:H716),""),"")</f>
        <v/>
      </c>
      <c r="O716" s="796">
        <f>IF(SUM(I716:J716)&gt;0,IFERROR(AVERAGE(I687:J716),""),"")</f>
        <v/>
      </c>
      <c r="P716" s="796">
        <f>IF(SUM(K716:L716)&gt;0,IFERROR(AVERAGE(K687:L716),""),"")</f>
        <v/>
      </c>
      <c r="Q716" s="797">
        <f>IFERROR(AVERAGE(D716:E716),"")</f>
        <v/>
      </c>
      <c r="R716" s="797">
        <f>IFERROR(AVERAGE(F716:H716),"")</f>
        <v/>
      </c>
      <c r="S716" s="797">
        <f>IFERROR(AVERAGE(I716:J716),"")</f>
        <v/>
      </c>
      <c r="T716" s="797">
        <f>IFERROR(AVERAGE(K716:L716),"")</f>
        <v/>
      </c>
      <c r="V716" s="257" t="n"/>
      <c r="W716" s="797">
        <f>AVERAGE(Q716:T716)</f>
        <v/>
      </c>
      <c r="X716" s="797">
        <f>AVERAGE(Q712:T716)</f>
        <v/>
      </c>
      <c r="Y716" s="266" t="n">
        <v>102</v>
      </c>
    </row>
    <row r="717" ht="17.45" customHeight="1">
      <c r="A717" s="257">
        <f>IF(ISNUMBER(C717),MONTH(C717),"")</f>
        <v/>
      </c>
      <c r="B717" s="257">
        <f>IF(ISNUMBER(C717),YEAR(C717),"")</f>
        <v/>
      </c>
      <c r="C717" s="808">
        <f>C716+1</f>
        <v/>
      </c>
      <c r="D717" s="809" t="n"/>
      <c r="E717" s="810" t="n">
        <v>0.0061</v>
      </c>
      <c r="F717" s="809" t="n"/>
      <c r="G717" s="811" t="n">
        <v>0.0067</v>
      </c>
      <c r="H717" s="810" t="n"/>
      <c r="I717" s="812" t="n"/>
      <c r="J717" s="837" t="n">
        <v>0.00716</v>
      </c>
      <c r="K717" s="809" t="n"/>
      <c r="L717" s="810" t="n">
        <v>0.0113</v>
      </c>
      <c r="M717" s="796">
        <f>IF(SUM(D717:E717)&gt;0,IFERROR(AVERAGE(D688:E717),""),"")</f>
        <v/>
      </c>
      <c r="N717" s="796">
        <f>IF(SUM(F717:H717)&gt;0,IFERROR(AVERAGE(F688:H717),""),"")</f>
        <v/>
      </c>
      <c r="O717" s="796">
        <f>IF(SUM(I717:J717)&gt;0,IFERROR(AVERAGE(I688:J717),""),"")</f>
        <v/>
      </c>
      <c r="P717" s="796">
        <f>IF(SUM(K717:L717)&gt;0,IFERROR(AVERAGE(K688:L717),""),"")</f>
        <v/>
      </c>
      <c r="Q717" s="813">
        <f>IFERROR(AVERAGE(D717:E717),"")</f>
        <v/>
      </c>
      <c r="R717" s="813">
        <f>IFERROR(AVERAGE(F717:H717),"")</f>
        <v/>
      </c>
      <c r="S717" s="813">
        <f>IFERROR(AVERAGE(I717:J717),"")</f>
        <v/>
      </c>
      <c r="T717" s="813">
        <f>IFERROR(AVERAGE(K717:L717),"")</f>
        <v/>
      </c>
      <c r="V717" s="813">
        <f>AVERAGE(Q717:T717)</f>
        <v/>
      </c>
      <c r="W717" s="445" t="n"/>
      <c r="X717" s="257" t="n"/>
      <c r="Y717" s="266" t="n">
        <v>102</v>
      </c>
    </row>
    <row r="718" ht="17.45" customHeight="1">
      <c r="A718" s="257">
        <f>IF(ISNUMBER(C718),MONTH(C718),"")</f>
        <v/>
      </c>
      <c r="B718" s="257">
        <f>IF(ISNUMBER(C718),YEAR(C718),"")</f>
        <v/>
      </c>
      <c r="C718" s="808">
        <f>C717+1</f>
        <v/>
      </c>
      <c r="D718" s="809" t="n">
        <v>0.0124</v>
      </c>
      <c r="E718" s="810" t="n"/>
      <c r="F718" s="809" t="n">
        <v>0.0092</v>
      </c>
      <c r="G718" s="811" t="n"/>
      <c r="H718" s="810" t="n"/>
      <c r="I718" s="812" t="n">
        <v>0.0204</v>
      </c>
      <c r="J718" s="837" t="n"/>
      <c r="K718" s="809" t="n">
        <v>0.0121</v>
      </c>
      <c r="L718" s="810" t="n"/>
      <c r="M718" s="796">
        <f>IF(SUM(D718:E718)&gt;0,IFERROR(AVERAGE(D689:E718),""),"")</f>
        <v/>
      </c>
      <c r="N718" s="796">
        <f>IF(SUM(F718:H718)&gt;0,IFERROR(AVERAGE(F689:H718),""),"")</f>
        <v/>
      </c>
      <c r="O718" s="796">
        <f>IF(SUM(I718:J718)&gt;0,IFERROR(AVERAGE(I689:J718),""),"")</f>
        <v/>
      </c>
      <c r="P718" s="796">
        <f>IF(SUM(K718:L718)&gt;0,IFERROR(AVERAGE(K689:L718),""),"")</f>
        <v/>
      </c>
      <c r="Q718" s="813">
        <f>IFERROR(AVERAGE(D718:E718),"")</f>
        <v/>
      </c>
      <c r="R718" s="813">
        <f>IFERROR(AVERAGE(F718:H718),"")</f>
        <v/>
      </c>
      <c r="S718" s="813">
        <f>IFERROR(AVERAGE(I718:J718),"")</f>
        <v/>
      </c>
      <c r="T718" s="813">
        <f>IFERROR(AVERAGE(K718:L718),"")</f>
        <v/>
      </c>
      <c r="V718" s="813">
        <f>AVERAGE(Q718:T718)</f>
        <v/>
      </c>
      <c r="W718" s="445" t="n"/>
      <c r="X718" s="797">
        <f>AVERAGE(Q717:T718)</f>
        <v/>
      </c>
      <c r="Y718" s="266" t="n">
        <v>102</v>
      </c>
    </row>
    <row r="719" ht="17.45" customHeight="1">
      <c r="A719" s="257">
        <f>IF(ISNUMBER(C719),MONTH(C719),"")</f>
        <v/>
      </c>
      <c r="B719" s="257">
        <f>IF(ISNUMBER(C719),YEAR(C719),"")</f>
        <v/>
      </c>
      <c r="C719" s="791">
        <f>C718+1</f>
        <v/>
      </c>
      <c r="D719" s="792" t="n"/>
      <c r="E719" s="793" t="n">
        <v>0.0273</v>
      </c>
      <c r="F719" s="792" t="n"/>
      <c r="G719" s="794" t="n">
        <v>0.0322</v>
      </c>
      <c r="H719" s="793" t="n"/>
      <c r="I719" s="795" t="n"/>
      <c r="J719" s="836" t="n">
        <v>0.0312</v>
      </c>
      <c r="K719" s="792" t="n"/>
      <c r="L719" s="793" t="n">
        <v>0.0374</v>
      </c>
      <c r="M719" s="796">
        <f>IF(SUM(D719:E719)&gt;0,IFERROR(AVERAGE(D690:E719),""),"")</f>
        <v/>
      </c>
      <c r="N719" s="796">
        <f>IF(SUM(F719:H719)&gt;0,IFERROR(AVERAGE(F690:H719),""),"")</f>
        <v/>
      </c>
      <c r="O719" s="796">
        <f>IF(SUM(I719:J719)&gt;0,IFERROR(AVERAGE(I690:J719),""),"")</f>
        <v/>
      </c>
      <c r="P719" s="796">
        <f>IF(SUM(K719:L719)&gt;0,IFERROR(AVERAGE(K690:L719),""),"")</f>
        <v/>
      </c>
      <c r="Q719" s="797">
        <f>IFERROR(AVERAGE(D719:E719),"")</f>
        <v/>
      </c>
      <c r="R719" s="797">
        <f>IFERROR(AVERAGE(F719:H719),"")</f>
        <v/>
      </c>
      <c r="S719" s="797">
        <f>IFERROR(AVERAGE(I719:J719),"")</f>
        <v/>
      </c>
      <c r="T719" s="797">
        <f>IFERROR(AVERAGE(K719:L719),"")</f>
        <v/>
      </c>
      <c r="V719" s="257" t="n"/>
      <c r="W719" s="797">
        <f>AVERAGE(Q719:T719)</f>
        <v/>
      </c>
      <c r="X719" s="257" t="n"/>
    </row>
    <row r="720" ht="17.45" customHeight="1">
      <c r="A720" s="257">
        <f>IF(ISNUMBER(C720),MONTH(C720),"")</f>
        <v/>
      </c>
      <c r="B720" s="257">
        <f>IF(ISNUMBER(C720),YEAR(C720),"")</f>
        <v/>
      </c>
      <c r="C720" s="791">
        <f>C719+1</f>
        <v/>
      </c>
      <c r="D720" s="792" t="n">
        <v>0.044</v>
      </c>
      <c r="E720" s="793" t="n"/>
      <c r="F720" s="792" t="n"/>
      <c r="G720" s="794" t="n"/>
      <c r="H720" s="793" t="n">
        <v>0.0291</v>
      </c>
      <c r="I720" s="795" t="n">
        <v>0.0336</v>
      </c>
      <c r="J720" s="836" t="n"/>
      <c r="K720" s="792" t="n">
        <v>0.0249</v>
      </c>
      <c r="L720" s="793" t="n"/>
      <c r="M720" s="796">
        <f>IF(SUM(D720:E720)&gt;0,IFERROR(AVERAGE(D691:E720),""),"")</f>
        <v/>
      </c>
      <c r="N720" s="796">
        <f>IF(SUM(F720:H720)&gt;0,IFERROR(AVERAGE(F691:H720),""),"")</f>
        <v/>
      </c>
      <c r="O720" s="796">
        <f>IF(SUM(I720:J720)&gt;0,IFERROR(AVERAGE(I691:J720),""),"")</f>
        <v/>
      </c>
      <c r="P720" s="796">
        <f>IF(SUM(K720:L720)&gt;0,IFERROR(AVERAGE(K691:L720),""),"")</f>
        <v/>
      </c>
      <c r="Q720" s="797">
        <f>IFERROR(AVERAGE(D720:E720),"")</f>
        <v/>
      </c>
      <c r="R720" s="797">
        <f>IFERROR(AVERAGE(F720:H720),"")</f>
        <v/>
      </c>
      <c r="S720" s="797">
        <f>IFERROR(AVERAGE(I720:J720),"")</f>
        <v/>
      </c>
      <c r="T720" s="797">
        <f>IFERROR(AVERAGE(K720:L720),"")</f>
        <v/>
      </c>
      <c r="V720" s="257" t="n"/>
      <c r="W720" s="797">
        <f>AVERAGE(Q720:T720)</f>
        <v/>
      </c>
      <c r="X720" s="257" t="n"/>
    </row>
    <row r="721" ht="17.45" customHeight="1">
      <c r="A721" s="257">
        <f>IF(ISNUMBER(C721),MONTH(C721),"")</f>
        <v/>
      </c>
      <c r="B721" s="257">
        <f>IF(ISNUMBER(C721),YEAR(C721),"")</f>
        <v/>
      </c>
      <c r="C721" s="791">
        <f>C720+1</f>
        <v/>
      </c>
      <c r="D721" s="792" t="n"/>
      <c r="E721" s="793" t="n">
        <v>0.0295</v>
      </c>
      <c r="F721" s="792" t="n"/>
      <c r="G721" s="794" t="n">
        <v>0.0276</v>
      </c>
      <c r="H721" s="793" t="n"/>
      <c r="I721" s="795" t="n"/>
      <c r="J721" s="836" t="n">
        <v>0.0321</v>
      </c>
      <c r="K721" s="792" t="n"/>
      <c r="L721" s="793" t="n">
        <v>0.0419</v>
      </c>
      <c r="M721" s="796">
        <f>IF(SUM(D721:E721)&gt;0,IFERROR(AVERAGE(D692:E721),""),"")</f>
        <v/>
      </c>
      <c r="N721" s="796">
        <f>IF(SUM(F721:H721)&gt;0,IFERROR(AVERAGE(F692:H721),""),"")</f>
        <v/>
      </c>
      <c r="O721" s="796">
        <f>IF(SUM(I721:J721)&gt;0,IFERROR(AVERAGE(I692:J721),""),"")</f>
        <v/>
      </c>
      <c r="P721" s="796">
        <f>IF(SUM(K721:L721)&gt;0,IFERROR(AVERAGE(K692:L721),""),"")</f>
        <v/>
      </c>
      <c r="Q721" s="797">
        <f>IFERROR(AVERAGE(D721:E721),"")</f>
        <v/>
      </c>
      <c r="R721" s="797">
        <f>IFERROR(AVERAGE(F721:H721),"")</f>
        <v/>
      </c>
      <c r="S721" s="797">
        <f>IFERROR(AVERAGE(I721:J721),"")</f>
        <v/>
      </c>
      <c r="T721" s="797">
        <f>IFERROR(AVERAGE(K721:L721),"")</f>
        <v/>
      </c>
      <c r="V721" s="257" t="n"/>
      <c r="W721" s="797">
        <f>AVERAGE(Q721:T721)</f>
        <v/>
      </c>
      <c r="X721" s="257" t="n"/>
    </row>
    <row r="722" ht="17.45" customHeight="1">
      <c r="A722" s="257">
        <f>IF(ISNUMBER(C722),MONTH(C722),"")</f>
        <v/>
      </c>
      <c r="B722" s="257">
        <f>IF(ISNUMBER(C722),YEAR(C722),"")</f>
        <v/>
      </c>
      <c r="C722" s="802">
        <f>C721+1</f>
        <v/>
      </c>
      <c r="D722" s="803" t="n">
        <v>0.018</v>
      </c>
      <c r="E722" s="804" t="n"/>
      <c r="F722" s="803" t="n">
        <v>0.0323</v>
      </c>
      <c r="G722" s="805" t="n"/>
      <c r="H722" s="804" t="n">
        <v>0.0324</v>
      </c>
      <c r="I722" s="803" t="n">
        <v>0.0293</v>
      </c>
      <c r="J722" s="804" t="n"/>
      <c r="K722" s="806" t="n">
        <v>0.0358</v>
      </c>
      <c r="L722" s="804" t="n"/>
      <c r="M722" s="796">
        <f>IF(SUM(D722:E722)&gt;0,IFERROR(AVERAGE(D693:E722),""),"")</f>
        <v/>
      </c>
      <c r="N722" s="796">
        <f>IF(SUM(F722:H722)&gt;0,IFERROR(AVERAGE(F693:H722),""),"")</f>
        <v/>
      </c>
      <c r="O722" s="796">
        <f>IF(SUM(I722:J722)&gt;0,IFERROR(AVERAGE(I693:J722),""),"")</f>
        <v/>
      </c>
      <c r="P722" s="796">
        <f>IF(SUM(K722:L722)&gt;0,IFERROR(AVERAGE(K693:L722),""),"")</f>
        <v/>
      </c>
      <c r="Q722" s="797">
        <f>IFERROR(AVERAGE(D722:E722),"")</f>
        <v/>
      </c>
      <c r="R722" s="797">
        <f>IFERROR(AVERAGE(F722:H722),"")</f>
        <v/>
      </c>
      <c r="S722" s="797">
        <f>IFERROR(AVERAGE(I722:J722),"")</f>
        <v/>
      </c>
      <c r="T722" s="797">
        <f>IFERROR(AVERAGE(K722:L722),"")</f>
        <v/>
      </c>
      <c r="V722" s="257" t="n"/>
      <c r="W722" s="797">
        <f>AVERAGE(Q722:T722)</f>
        <v/>
      </c>
      <c r="X722" s="257" t="n"/>
    </row>
    <row r="723" ht="17.45" customHeight="1">
      <c r="A723" s="257">
        <f>IF(ISNUMBER(C723),MONTH(C723),"")</f>
        <v/>
      </c>
      <c r="B723" s="257">
        <f>IF(ISNUMBER(C723),YEAR(C723),"")</f>
        <v/>
      </c>
      <c r="C723" s="791">
        <f>C722+1</f>
        <v/>
      </c>
      <c r="D723" s="792" t="n"/>
      <c r="E723" s="793" t="n">
        <v>0.0161</v>
      </c>
      <c r="F723" s="792" t="n"/>
      <c r="G723" s="794" t="n">
        <v>0.0338</v>
      </c>
      <c r="H723" s="793" t="n"/>
      <c r="I723" s="795" t="n"/>
      <c r="J723" s="836" t="n">
        <v>0.0277</v>
      </c>
      <c r="K723" s="792" t="n"/>
      <c r="L723" s="793" t="n">
        <v>0.0318</v>
      </c>
      <c r="M723" s="796">
        <f>IF(SUM(D723:E723)&gt;0,IFERROR(AVERAGE(D694:E723),""),"")</f>
        <v/>
      </c>
      <c r="N723" s="796">
        <f>IF(SUM(F723:H723)&gt;0,IFERROR(AVERAGE(F694:H723),""),"")</f>
        <v/>
      </c>
      <c r="O723" s="796">
        <f>IF(SUM(I723:J723)&gt;0,IFERROR(AVERAGE(I694:J723),""),"")</f>
        <v/>
      </c>
      <c r="P723" s="796">
        <f>IF(SUM(K723:L723)&gt;0,IFERROR(AVERAGE(K694:L723),""),"")</f>
        <v/>
      </c>
      <c r="Q723" s="797">
        <f>IFERROR(AVERAGE(D723:E723),"")</f>
        <v/>
      </c>
      <c r="R723" s="797">
        <f>IFERROR(AVERAGE(F723:H723),"")</f>
        <v/>
      </c>
      <c r="S723" s="797">
        <f>IFERROR(AVERAGE(I723:J723),"")</f>
        <v/>
      </c>
      <c r="T723" s="797">
        <f>IFERROR(AVERAGE(K723:L723),"")</f>
        <v/>
      </c>
      <c r="V723" s="257" t="n"/>
      <c r="W723" s="797">
        <f>AVERAGE(Q723:T723)</f>
        <v/>
      </c>
      <c r="X723" s="797">
        <f>AVERAGE(Q719:T723)</f>
        <v/>
      </c>
      <c r="Y723" s="266" t="n">
        <v>103</v>
      </c>
    </row>
    <row r="724" ht="17.45" customHeight="1">
      <c r="A724" s="257">
        <f>IF(ISNUMBER(C724),MONTH(C724),"")</f>
        <v/>
      </c>
      <c r="B724" s="257">
        <f>IF(ISNUMBER(C724),YEAR(C724),"")</f>
        <v/>
      </c>
      <c r="C724" s="808">
        <f>C723+1</f>
        <v/>
      </c>
      <c r="D724" s="809" t="n">
        <v>0.0208</v>
      </c>
      <c r="E724" s="810" t="n"/>
      <c r="F724" s="809" t="n">
        <v>0.009599999999999999</v>
      </c>
      <c r="G724" s="811" t="n"/>
      <c r="H724" s="810" t="n"/>
      <c r="I724" s="812" t="n">
        <v>0.0074</v>
      </c>
      <c r="J724" s="837" t="n"/>
      <c r="K724" s="809" t="n">
        <v>0.0295</v>
      </c>
      <c r="L724" s="810" t="n"/>
      <c r="M724" s="796">
        <f>IF(SUM(D724:E724)&gt;0,IFERROR(AVERAGE(D695:E724),""),"")</f>
        <v/>
      </c>
      <c r="N724" s="796">
        <f>IF(SUM(F724:H724)&gt;0,IFERROR(AVERAGE(F695:H724),""),"")</f>
        <v/>
      </c>
      <c r="O724" s="796">
        <f>IF(SUM(I724:J724)&gt;0,IFERROR(AVERAGE(I695:J724),""),"")</f>
        <v/>
      </c>
      <c r="P724" s="796">
        <f>IF(SUM(K724:L724)&gt;0,IFERROR(AVERAGE(K695:L724),""),"")</f>
        <v/>
      </c>
      <c r="Q724" s="813">
        <f>IFERROR(AVERAGE(D724:E724),"")</f>
        <v/>
      </c>
      <c r="R724" s="813">
        <f>IFERROR(AVERAGE(F724:H724),"")</f>
        <v/>
      </c>
      <c r="S724" s="813">
        <f>IFERROR(AVERAGE(I724:J724),"")</f>
        <v/>
      </c>
      <c r="T724" s="813">
        <f>IFERROR(AVERAGE(K724:L724),"")</f>
        <v/>
      </c>
      <c r="V724" s="813">
        <f>AVERAGE(Q724:T724)</f>
        <v/>
      </c>
      <c r="W724" s="445" t="n"/>
      <c r="X724" s="257" t="n"/>
      <c r="Y724" s="266" t="n">
        <v>103</v>
      </c>
    </row>
    <row r="725" ht="17.45" customHeight="1">
      <c r="A725" s="257">
        <f>IF(ISNUMBER(C725),MONTH(C725),"")</f>
        <v/>
      </c>
      <c r="B725" s="257">
        <f>IF(ISNUMBER(C725),YEAR(C725),"")</f>
        <v/>
      </c>
      <c r="C725" s="808">
        <f>C724+1</f>
        <v/>
      </c>
      <c r="D725" s="809" t="n"/>
      <c r="E725" s="810" t="n">
        <v>0.0181</v>
      </c>
      <c r="F725" s="809" t="n"/>
      <c r="G725" s="811" t="n">
        <v>0.00991</v>
      </c>
      <c r="H725" s="810" t="n"/>
      <c r="I725" s="812" t="n"/>
      <c r="J725" s="837" t="n">
        <v>0.00573</v>
      </c>
      <c r="K725" s="809" t="n"/>
      <c r="L725" s="810" t="n">
        <v>0.0221</v>
      </c>
      <c r="M725" s="796">
        <f>IF(SUM(D725:E725)&gt;0,IFERROR(AVERAGE(D696:E725),""),"")</f>
        <v/>
      </c>
      <c r="N725" s="796">
        <f>IF(SUM(F725:H725)&gt;0,IFERROR(AVERAGE(F696:H725),""),"")</f>
        <v/>
      </c>
      <c r="O725" s="796">
        <f>IF(SUM(I725:J725)&gt;0,IFERROR(AVERAGE(I696:J725),""),"")</f>
        <v/>
      </c>
      <c r="P725" s="796">
        <f>IF(SUM(K725:L725)&gt;0,IFERROR(AVERAGE(K696:L725),""),"")</f>
        <v/>
      </c>
      <c r="Q725" s="813">
        <f>IFERROR(AVERAGE(D725:E725),"")</f>
        <v/>
      </c>
      <c r="R725" s="813">
        <f>IFERROR(AVERAGE(F725:H725),"")</f>
        <v/>
      </c>
      <c r="S725" s="813">
        <f>IFERROR(AVERAGE(I725:J725),"")</f>
        <v/>
      </c>
      <c r="T725" s="813">
        <f>IFERROR(AVERAGE(K725:L725),"")</f>
        <v/>
      </c>
      <c r="V725" s="813">
        <f>AVERAGE(Q725:T725)</f>
        <v/>
      </c>
      <c r="W725" s="445" t="n"/>
      <c r="X725" s="797">
        <f>AVERAGE(Q724:T725)</f>
        <v/>
      </c>
      <c r="Y725" s="266" t="n">
        <v>103</v>
      </c>
    </row>
    <row r="726" ht="17.45" customHeight="1">
      <c r="A726" s="257">
        <f>IF(ISNUMBER(C726),MONTH(C726),"")</f>
        <v/>
      </c>
      <c r="B726" s="257">
        <f>IF(ISNUMBER(C726),YEAR(C726),"")</f>
        <v/>
      </c>
      <c r="C726" s="791">
        <f>C725+1</f>
        <v/>
      </c>
      <c r="D726" s="792" t="n">
        <v>0.0064</v>
      </c>
      <c r="E726" s="793" t="n"/>
      <c r="F726" s="792" t="n"/>
      <c r="G726" s="794" t="n"/>
      <c r="H726" s="793" t="n">
        <v>0.0044</v>
      </c>
      <c r="I726" s="795" t="n">
        <v>0.0057</v>
      </c>
      <c r="J726" s="836" t="n"/>
      <c r="K726" s="792" t="n">
        <v>0.0076</v>
      </c>
      <c r="L726" s="793" t="n"/>
      <c r="M726" s="796">
        <f>IF(SUM(D726:E726)&gt;0,IFERROR(AVERAGE(D697:E726),""),"")</f>
        <v/>
      </c>
      <c r="N726" s="796">
        <f>IF(SUM(F726:H726)&gt;0,IFERROR(AVERAGE(F697:H726),""),"")</f>
        <v/>
      </c>
      <c r="O726" s="796">
        <f>IF(SUM(I726:J726)&gt;0,IFERROR(AVERAGE(I697:J726),""),"")</f>
        <v/>
      </c>
      <c r="P726" s="796">
        <f>IF(SUM(K726:L726)&gt;0,IFERROR(AVERAGE(K697:L726),""),"")</f>
        <v/>
      </c>
      <c r="Q726" s="797">
        <f>IFERROR(AVERAGE(D726:E726),"")</f>
        <v/>
      </c>
      <c r="R726" s="797">
        <f>IFERROR(AVERAGE(F726:H726),"")</f>
        <v/>
      </c>
      <c r="S726" s="797">
        <f>IFERROR(AVERAGE(I726:J726),"")</f>
        <v/>
      </c>
      <c r="T726" s="797">
        <f>IFERROR(AVERAGE(K726:L726),"")</f>
        <v/>
      </c>
      <c r="V726" s="257" t="n"/>
      <c r="W726" s="797">
        <f>AVERAGE(Q726:T726)</f>
        <v/>
      </c>
      <c r="X726" s="257" t="n"/>
    </row>
    <row r="727" ht="17.45" customHeight="1">
      <c r="A727" s="257">
        <f>IF(ISNUMBER(C727),MONTH(C727),"")</f>
        <v/>
      </c>
      <c r="B727" s="257">
        <f>IF(ISNUMBER(C727),YEAR(C727),"")</f>
        <v/>
      </c>
      <c r="C727" s="791">
        <f>C726+1</f>
        <v/>
      </c>
      <c r="D727" s="792" t="n"/>
      <c r="E727" s="793" t="n">
        <v>0.0046</v>
      </c>
      <c r="F727" s="792" t="n"/>
      <c r="G727" s="794" t="n">
        <v>0.0035</v>
      </c>
      <c r="H727" s="793" t="n"/>
      <c r="I727" s="795" t="n"/>
      <c r="J727" s="836" t="n">
        <v>0.005</v>
      </c>
      <c r="K727" s="792" t="n"/>
      <c r="L727" s="793" t="n">
        <v>0.0097</v>
      </c>
      <c r="M727" s="796">
        <f>IF(SUM(D727:E727)&gt;0,IFERROR(AVERAGE(D698:E727),""),"")</f>
        <v/>
      </c>
      <c r="N727" s="796">
        <f>IF(SUM(F727:H727)&gt;0,IFERROR(AVERAGE(F698:H727),""),"")</f>
        <v/>
      </c>
      <c r="O727" s="796">
        <f>IF(SUM(I727:J727)&gt;0,IFERROR(AVERAGE(I698:J727),""),"")</f>
        <v/>
      </c>
      <c r="P727" s="796">
        <f>IF(SUM(K727:L727)&gt;0,IFERROR(AVERAGE(K698:L727),""),"")</f>
        <v/>
      </c>
      <c r="Q727" s="797">
        <f>IFERROR(AVERAGE(D727:E727),"")</f>
        <v/>
      </c>
      <c r="R727" s="797">
        <f>IFERROR(AVERAGE(F727:H727),"")</f>
        <v/>
      </c>
      <c r="S727" s="797">
        <f>IFERROR(AVERAGE(I727:J727),"")</f>
        <v/>
      </c>
      <c r="T727" s="797">
        <f>IFERROR(AVERAGE(K727:L727),"")</f>
        <v/>
      </c>
      <c r="V727" s="257" t="n"/>
      <c r="W727" s="797">
        <f>AVERAGE(Q727:T727)</f>
        <v/>
      </c>
      <c r="X727" s="257" t="n"/>
    </row>
    <row r="728" ht="17.45" customHeight="1">
      <c r="A728" s="257">
        <f>IF(ISNUMBER(C728),MONTH(C728),"")</f>
        <v/>
      </c>
      <c r="B728" s="257">
        <f>IF(ISNUMBER(C728),YEAR(C728),"")</f>
        <v/>
      </c>
      <c r="C728" s="802">
        <f>C727+1</f>
        <v/>
      </c>
      <c r="D728" s="803" t="n">
        <v>0.0039</v>
      </c>
      <c r="E728" s="804" t="n"/>
      <c r="F728" s="803" t="n">
        <v>0.0018</v>
      </c>
      <c r="G728" s="805" t="n"/>
      <c r="H728" s="804" t="n">
        <v>0.0016</v>
      </c>
      <c r="I728" s="803" t="n">
        <v>0.0018</v>
      </c>
      <c r="J728" s="804" t="n"/>
      <c r="K728" s="806" t="n">
        <v>0.0063</v>
      </c>
      <c r="L728" s="804" t="n"/>
      <c r="M728" s="796">
        <f>IF(SUM(D728:E728)&gt;0,IFERROR(AVERAGE(D699:E728),""),"")</f>
        <v/>
      </c>
      <c r="N728" s="796">
        <f>IF(SUM(F728:H728)&gt;0,IFERROR(AVERAGE(F699:H728),""),"")</f>
        <v/>
      </c>
      <c r="O728" s="796">
        <f>IF(SUM(I728:J728)&gt;0,IFERROR(AVERAGE(I699:J728),""),"")</f>
        <v/>
      </c>
      <c r="P728" s="796">
        <f>IF(SUM(K728:L728)&gt;0,IFERROR(AVERAGE(K699:L728),""),"")</f>
        <v/>
      </c>
      <c r="Q728" s="797">
        <f>IFERROR(AVERAGE(D728:E728),"")</f>
        <v/>
      </c>
      <c r="R728" s="797">
        <f>IFERROR(AVERAGE(F728:H728),"")</f>
        <v/>
      </c>
      <c r="S728" s="797">
        <f>IFERROR(AVERAGE(I728:J728),"")</f>
        <v/>
      </c>
      <c r="T728" s="797">
        <f>IFERROR(AVERAGE(K728:L728),"")</f>
        <v/>
      </c>
      <c r="V728" s="257" t="n"/>
      <c r="W728" s="797">
        <f>AVERAGE(Q728:T728)</f>
        <v/>
      </c>
      <c r="X728" s="257" t="n"/>
    </row>
    <row r="729" ht="17.45" customHeight="1">
      <c r="A729" s="257">
        <f>IF(ISNUMBER(C729),MONTH(C729),"")</f>
        <v/>
      </c>
      <c r="B729" s="257">
        <f>IF(ISNUMBER(C729),YEAR(C729),"")</f>
        <v/>
      </c>
      <c r="C729" s="791">
        <f>C728+1</f>
        <v/>
      </c>
      <c r="D729" s="792" t="n"/>
      <c r="E729" s="793" t="n">
        <v>0.0036</v>
      </c>
      <c r="F729" s="792" t="n"/>
      <c r="G729" s="794" t="n">
        <v>0.0045</v>
      </c>
      <c r="H729" s="793" t="n"/>
      <c r="I729" s="795" t="n"/>
      <c r="J729" s="836" t="n">
        <v>0.0545</v>
      </c>
      <c r="K729" s="792" t="n"/>
      <c r="L729" s="793" t="n">
        <v>0.0103</v>
      </c>
      <c r="M729" s="796">
        <f>IF(SUM(D729:E729)&gt;0,IFERROR(AVERAGE(D700:E729),""),"")</f>
        <v/>
      </c>
      <c r="N729" s="796">
        <f>IF(SUM(F729:H729)&gt;0,IFERROR(AVERAGE(F700:H729),""),"")</f>
        <v/>
      </c>
      <c r="O729" s="796">
        <f>IF(SUM(I729:J729)&gt;0,IFERROR(AVERAGE(I700:J729),""),"")</f>
        <v/>
      </c>
      <c r="P729" s="796">
        <f>IF(SUM(K729:L729)&gt;0,IFERROR(AVERAGE(K700:L729),""),"")</f>
        <v/>
      </c>
      <c r="Q729" s="797">
        <f>IFERROR(AVERAGE(D729:E729),"")</f>
        <v/>
      </c>
      <c r="R729" s="797">
        <f>IFERROR(AVERAGE(F729:H729),"")</f>
        <v/>
      </c>
      <c r="S729" s="797">
        <f>IFERROR(AVERAGE(I729:J729),"")</f>
        <v/>
      </c>
      <c r="T729" s="797">
        <f>IFERROR(AVERAGE(K729:L729),"")</f>
        <v/>
      </c>
      <c r="V729" s="257" t="n"/>
      <c r="W729" s="797">
        <f>AVERAGE(Q729:T729)</f>
        <v/>
      </c>
      <c r="X729" s="257" t="n"/>
    </row>
    <row r="730" ht="17.45" customHeight="1">
      <c r="A730" s="257">
        <f>IF(ISNUMBER(C730),MONTH(C730),"")</f>
        <v/>
      </c>
      <c r="B730" s="257">
        <f>IF(ISNUMBER(C730),YEAR(C730),"")</f>
        <v/>
      </c>
      <c r="C730" s="791">
        <f>C729+1</f>
        <v/>
      </c>
      <c r="D730" s="792" t="n">
        <v>0.0107</v>
      </c>
      <c r="E730" s="793" t="n"/>
      <c r="F730" s="792" t="n">
        <v>0.0101</v>
      </c>
      <c r="G730" s="794" t="n"/>
      <c r="H730" s="793" t="n"/>
      <c r="I730" s="795" t="n">
        <v>0.0358</v>
      </c>
      <c r="J730" s="836" t="n"/>
      <c r="K730" s="792" t="n">
        <v>0.024</v>
      </c>
      <c r="L730" s="793" t="n"/>
      <c r="M730" s="796">
        <f>IF(SUM(D730:E730)&gt;0,IFERROR(AVERAGE(D701:E730),""),"")</f>
        <v/>
      </c>
      <c r="N730" s="796">
        <f>IF(SUM(F730:H730)&gt;0,IFERROR(AVERAGE(F701:H730),""),"")</f>
        <v/>
      </c>
      <c r="O730" s="796">
        <f>IF(SUM(I730:J730)&gt;0,IFERROR(AVERAGE(I701:J730),""),"")</f>
        <v/>
      </c>
      <c r="P730" s="796">
        <f>IF(SUM(K730:L730)&gt;0,IFERROR(AVERAGE(K701:L730),""),"")</f>
        <v/>
      </c>
      <c r="Q730" s="797">
        <f>IFERROR(AVERAGE(D730:E730),"")</f>
        <v/>
      </c>
      <c r="R730" s="797">
        <f>IFERROR(AVERAGE(F730:H730),"")</f>
        <v/>
      </c>
      <c r="S730" s="797">
        <f>IFERROR(AVERAGE(I730:J730),"")</f>
        <v/>
      </c>
      <c r="T730" s="797">
        <f>IFERROR(AVERAGE(K730:L730),"")</f>
        <v/>
      </c>
      <c r="V730" s="257" t="n"/>
      <c r="W730" s="797">
        <f>AVERAGE(Q730:T730)</f>
        <v/>
      </c>
      <c r="X730" s="797">
        <f>AVERAGE(Q726:T730)</f>
        <v/>
      </c>
      <c r="Y730" s="266" t="n">
        <v>104</v>
      </c>
      <c r="BK730" s="681" t="inlineStr">
        <is>
          <t>CY 2019</t>
        </is>
      </c>
      <c r="BL730" s="681" t="inlineStr">
        <is>
          <t>Station 1</t>
        </is>
      </c>
      <c r="BM730" s="681" t="inlineStr">
        <is>
          <t>Station 2</t>
        </is>
      </c>
      <c r="BN730" s="681" t="inlineStr">
        <is>
          <t>Station 4</t>
        </is>
      </c>
      <c r="BO730" s="681" t="inlineStr">
        <is>
          <t>Station 5</t>
        </is>
      </c>
      <c r="BP730" s="681" t="inlineStr">
        <is>
          <t>ALL Stations</t>
        </is>
      </c>
    </row>
    <row r="731" ht="17.45" customHeight="1">
      <c r="A731" s="257">
        <f>IF(ISNUMBER(C731),MONTH(C731),"")</f>
        <v/>
      </c>
      <c r="B731" s="257">
        <f>IF(ISNUMBER(C731),YEAR(C731),"")</f>
        <v/>
      </c>
      <c r="C731" s="808">
        <f>C730+1</f>
        <v/>
      </c>
      <c r="D731" s="809" t="n"/>
      <c r="E731" s="810" t="n">
        <v>0.0094</v>
      </c>
      <c r="F731" s="809" t="n"/>
      <c r="G731" s="811" t="n">
        <v>0.0097</v>
      </c>
      <c r="H731" s="810" t="n"/>
      <c r="I731" s="812" t="n"/>
      <c r="J731" s="837" t="n">
        <v>0.0136</v>
      </c>
      <c r="K731" s="809" t="n"/>
      <c r="L731" s="810" t="n">
        <v>0.0116</v>
      </c>
      <c r="M731" s="796">
        <f>IF(SUM(D731:E731)&gt;0,IFERROR(AVERAGE(D702:E731),""),"")</f>
        <v/>
      </c>
      <c r="N731" s="796">
        <f>IF(SUM(F731:H731)&gt;0,IFERROR(AVERAGE(F702:H731),""),"")</f>
        <v/>
      </c>
      <c r="O731" s="796">
        <f>IF(SUM(I731:J731)&gt;0,IFERROR(AVERAGE(I702:J731),""),"")</f>
        <v/>
      </c>
      <c r="P731" s="796">
        <f>IF(SUM(K731:L731)&gt;0,IFERROR(AVERAGE(K702:L731),""),"")</f>
        <v/>
      </c>
      <c r="Q731" s="813">
        <f>IFERROR(AVERAGE(D731:E731),"")</f>
        <v/>
      </c>
      <c r="R731" s="813">
        <f>IFERROR(AVERAGE(F731:H731),"")</f>
        <v/>
      </c>
      <c r="S731" s="813">
        <f>IFERROR(AVERAGE(I731:J731),"")</f>
        <v/>
      </c>
      <c r="T731" s="813">
        <f>IFERROR(AVERAGE(K731:L731),"")</f>
        <v/>
      </c>
      <c r="V731" s="813">
        <f>AVERAGE(Q731:T731)</f>
        <v/>
      </c>
      <c r="W731" s="445" t="n"/>
      <c r="X731" s="257" t="n"/>
      <c r="Y731" s="266" t="n">
        <v>104</v>
      </c>
      <c r="BK731" s="798" t="inlineStr">
        <is>
          <t>max</t>
        </is>
      </c>
      <c r="BL731" s="796">
        <f>MAX($D$370:$E$734)</f>
        <v/>
      </c>
      <c r="BM731" s="796">
        <f>MAX($F$370:$H$734)</f>
        <v/>
      </c>
      <c r="BN731" s="796">
        <f>MAX($I$370:$J$734)</f>
        <v/>
      </c>
      <c r="BO731" s="796">
        <f>MAX($K$370:$L$734)</f>
        <v/>
      </c>
      <c r="BP731" s="796">
        <f>MAX($D$370:$L$734)</f>
        <v/>
      </c>
    </row>
    <row r="732" ht="17.45" customHeight="1">
      <c r="A732" s="257">
        <f>IF(ISNUMBER(C732),MONTH(C732),"")</f>
        <v/>
      </c>
      <c r="B732" s="257">
        <f>IF(ISNUMBER(C732),YEAR(C732),"")</f>
        <v/>
      </c>
      <c r="C732" s="808">
        <f>C731+1</f>
        <v/>
      </c>
      <c r="D732" s="809" t="n">
        <v>0.0117</v>
      </c>
      <c r="E732" s="810" t="n"/>
      <c r="F732" s="809" t="n">
        <v>0.0068</v>
      </c>
      <c r="G732" s="811" t="n"/>
      <c r="H732" s="810" t="n">
        <v>0.0065</v>
      </c>
      <c r="I732" s="812" t="n">
        <v>0.0064</v>
      </c>
      <c r="J732" s="837" t="n"/>
      <c r="K732" s="809" t="n">
        <v>0.0131</v>
      </c>
      <c r="L732" s="810" t="n"/>
      <c r="M732" s="796">
        <f>IF(SUM(D732:E732)&gt;0,IFERROR(AVERAGE(D703:E732),""),"")</f>
        <v/>
      </c>
      <c r="N732" s="796">
        <f>IF(SUM(F732:H732)&gt;0,IFERROR(AVERAGE(F703:H732),""),"")</f>
        <v/>
      </c>
      <c r="O732" s="796">
        <f>IF(SUM(I732:J732)&gt;0,IFERROR(AVERAGE(I703:J732),""),"")</f>
        <v/>
      </c>
      <c r="P732" s="796">
        <f>IF(SUM(K732:L732)&gt;0,IFERROR(AVERAGE(K703:L732),""),"")</f>
        <v/>
      </c>
      <c r="Q732" s="813">
        <f>IFERROR(AVERAGE(D732:E732),"")</f>
        <v/>
      </c>
      <c r="R732" s="813">
        <f>IFERROR(AVERAGE(F732:H732),"")</f>
        <v/>
      </c>
      <c r="S732" s="813">
        <f>IFERROR(AVERAGE(I732:J732),"")</f>
        <v/>
      </c>
      <c r="T732" s="813">
        <f>IFERROR(AVERAGE(K732:L732),"")</f>
        <v/>
      </c>
      <c r="V732" s="813">
        <f>AVERAGE(Q732:T732)</f>
        <v/>
      </c>
      <c r="W732" s="445" t="n"/>
      <c r="X732" s="797">
        <f>AVERAGE(Q731:T732)</f>
        <v/>
      </c>
      <c r="Y732" s="266" t="n">
        <v>104</v>
      </c>
      <c r="Z732" s="329" t="inlineStr">
        <is>
          <t>DECEMBER</t>
        </is>
      </c>
      <c r="AA732" s="299" t="n">
        <v>2019</v>
      </c>
      <c r="AB732" s="300" t="n"/>
      <c r="AC732" s="300" t="n"/>
      <c r="AD732" s="300" t="n"/>
      <c r="BK732" s="800" t="inlineStr">
        <is>
          <t>98th percentile</t>
        </is>
      </c>
      <c r="BL732" s="801">
        <f>PERCENTILE($D$370:$E$734,0.98)</f>
        <v/>
      </c>
      <c r="BM732" s="801">
        <f>PERCENTILE($F$370:$H$734,0.98)</f>
        <v/>
      </c>
      <c r="BN732" s="801">
        <f>PERCENTILE($I$370:$J$734,0.98)</f>
        <v/>
      </c>
      <c r="BO732" s="801">
        <f>PERCENTILE($K$370:$L$734,0.98)</f>
        <v/>
      </c>
      <c r="BP732" s="801">
        <f>PERCENTILE($D$370:$L$734,0.98)</f>
        <v/>
      </c>
    </row>
    <row r="733" ht="17.45" customHeight="1">
      <c r="A733" s="257">
        <f>IF(ISNUMBER(C733),MONTH(C733),"")</f>
        <v/>
      </c>
      <c r="B733" s="257">
        <f>IF(ISNUMBER(C733),YEAR(C733),"")</f>
        <v/>
      </c>
      <c r="C733" s="791">
        <f>C732+1</f>
        <v/>
      </c>
      <c r="D733" s="792" t="n"/>
      <c r="E733" s="793" t="n">
        <v>0.0112</v>
      </c>
      <c r="F733" s="792" t="n"/>
      <c r="G733" s="794" t="n">
        <v>0.015</v>
      </c>
      <c r="H733" s="793" t="n"/>
      <c r="I733" s="795" t="n"/>
      <c r="J733" s="836" t="n">
        <v>0.0281</v>
      </c>
      <c r="K733" s="792" t="n"/>
      <c r="L733" s="793" t="n">
        <v>0.0183</v>
      </c>
      <c r="M733" s="796">
        <f>IF(SUM(D733:E733)&gt;0,IFERROR(AVERAGE(D704:E733),""),"")</f>
        <v/>
      </c>
      <c r="N733" s="796">
        <f>IF(SUM(F733:H733)&gt;0,IFERROR(AVERAGE(F704:H733),""),"")</f>
        <v/>
      </c>
      <c r="O733" s="796">
        <f>IF(SUM(I733:J733)&gt;0,IFERROR(AVERAGE(I704:J733),""),"")</f>
        <v/>
      </c>
      <c r="P733" s="796">
        <f>IF(SUM(K733:L733)&gt;0,IFERROR(AVERAGE(K704:L733),""),"")</f>
        <v/>
      </c>
      <c r="Q733" s="797">
        <f>IFERROR(AVERAGE(D733:E733),"")</f>
        <v/>
      </c>
      <c r="R733" s="797">
        <f>IFERROR(AVERAGE(F733:H733),"")</f>
        <v/>
      </c>
      <c r="S733" s="797">
        <f>IFERROR(AVERAGE(I733:J733),"")</f>
        <v/>
      </c>
      <c r="T733" s="797">
        <f>IFERROR(AVERAGE(K733:L733),"")</f>
        <v/>
      </c>
      <c r="V733" s="257" t="n"/>
      <c r="W733" s="797">
        <f>AVERAGE(Q733:T733)</f>
        <v/>
      </c>
      <c r="X733" s="257" t="n"/>
      <c r="Z733" s="301" t="inlineStr">
        <is>
          <t>Parameter</t>
        </is>
      </c>
      <c r="AA733" s="301" t="inlineStr">
        <is>
          <t>Station 1</t>
        </is>
      </c>
      <c r="AB733" s="301" t="inlineStr">
        <is>
          <t>Station 2</t>
        </is>
      </c>
      <c r="AC733" s="301" t="inlineStr">
        <is>
          <t>Station 4</t>
        </is>
      </c>
      <c r="AD733" s="301" t="inlineStr">
        <is>
          <t>Station 5</t>
        </is>
      </c>
      <c r="BK733" s="798" t="inlineStr">
        <is>
          <t>95th percentile</t>
        </is>
      </c>
      <c r="BL733" s="796">
        <f>PERCENTILE($D$370:$E$734,0.95)</f>
        <v/>
      </c>
      <c r="BM733" s="796">
        <f>PERCENTILE($F$370:$H$734,0.95)</f>
        <v/>
      </c>
      <c r="BN733" s="796">
        <f>PERCENTILE($I$370:$J$734,0.95)</f>
        <v/>
      </c>
      <c r="BO733" s="796">
        <f>PERCENTILE($K$370:$L$734,0.95)</f>
        <v/>
      </c>
      <c r="BP733" s="796">
        <f>PERCENTILE($D$370:$L$734,0.95)</f>
        <v/>
      </c>
    </row>
    <row r="734" ht="17.45" customHeight="1" thickBot="1">
      <c r="A734" s="257">
        <f>IF(ISNUMBER(C734),MONTH(C734),"")</f>
        <v/>
      </c>
      <c r="B734" s="257">
        <f>IF(ISNUMBER(C734),YEAR(C734),"")</f>
        <v/>
      </c>
      <c r="C734" s="824">
        <f>C733+1</f>
        <v/>
      </c>
      <c r="D734" s="825" t="n">
        <v>0.0165</v>
      </c>
      <c r="E734" s="826" t="n"/>
      <c r="F734" s="825" t="n"/>
      <c r="G734" s="827" t="n"/>
      <c r="H734" s="826" t="n">
        <v>0.0171</v>
      </c>
      <c r="I734" s="825" t="n">
        <v>0.0208</v>
      </c>
      <c r="J734" s="826" t="n"/>
      <c r="K734" s="828" t="n">
        <v>0.0214</v>
      </c>
      <c r="L734" s="826" t="n"/>
      <c r="M734" s="829">
        <f>IF(SUM(D734:E734)&gt;0,IFERROR(AVERAGE(D705:E734),""),"")</f>
        <v/>
      </c>
      <c r="N734" s="829">
        <f>IF(SUM(F734:H734)&gt;0,IFERROR(AVERAGE(F705:H734),""),"")</f>
        <v/>
      </c>
      <c r="O734" s="829">
        <f>IF(SUM(I734:J734)&gt;0,IFERROR(AVERAGE(I705:J734),""),"")</f>
        <v/>
      </c>
      <c r="P734" s="829">
        <f>IF(SUM(K734:L734)&gt;0,IFERROR(AVERAGE(K705:L734),""),"")</f>
        <v/>
      </c>
      <c r="Q734" s="830">
        <f>IFERROR(AVERAGE(D734:E734),"")</f>
        <v/>
      </c>
      <c r="R734" s="830">
        <f>IFERROR(AVERAGE(F734:H734),"")</f>
        <v/>
      </c>
      <c r="S734" s="830">
        <f>IFERROR(AVERAGE(I734:J734),"")</f>
        <v/>
      </c>
      <c r="T734" s="830">
        <f>IFERROR(AVERAGE(K734:L734),"")</f>
        <v/>
      </c>
      <c r="U734" s="315" t="n"/>
      <c r="V734" s="307" t="n"/>
      <c r="W734" s="830">
        <f>AVERAGE(Q734:T734)</f>
        <v/>
      </c>
      <c r="X734" s="257" t="n"/>
      <c r="Z734" s="302" t="inlineStr">
        <is>
          <t>Average</t>
        </is>
      </c>
      <c r="AA734" s="839">
        <f>AVERAGE(D704:E734)</f>
        <v/>
      </c>
      <c r="AB734" s="839">
        <f>AVERAGE(F704:H734)</f>
        <v/>
      </c>
      <c r="AC734" s="839">
        <f>AVERAGE(I704:J734)</f>
        <v/>
      </c>
      <c r="AD734" s="839">
        <f>AVERAGE(K704:L734)</f>
        <v/>
      </c>
      <c r="BK734" s="798" t="inlineStr">
        <is>
          <t>90th percentile</t>
        </is>
      </c>
      <c r="BL734" s="796">
        <f>PERCENTILE($D$370:$E$734,0.9)</f>
        <v/>
      </c>
      <c r="BM734" s="796">
        <f>PERCENTILE($F$370:$H$734,0.9)</f>
        <v/>
      </c>
      <c r="BN734" s="796">
        <f>PERCENTILE($I$370:$J$734,0.9)</f>
        <v/>
      </c>
      <c r="BO734" s="796">
        <f>PERCENTILE($K$370:$L$734,0.9)</f>
        <v/>
      </c>
      <c r="BP734" s="796">
        <f>PERCENTILE($D$370:$L$734,0.9)</f>
        <v/>
      </c>
    </row>
    <row r="735" ht="17.45" customHeight="1">
      <c r="A735" s="257">
        <f>IF(ISNUMBER(C735),MONTH(C735),"")</f>
        <v/>
      </c>
      <c r="B735" s="257">
        <f>IF(ISNUMBER(C735),YEAR(C735),"")</f>
        <v/>
      </c>
      <c r="C735" s="831">
        <f>C734+1</f>
        <v/>
      </c>
      <c r="D735" s="832" t="n"/>
      <c r="E735" s="833" t="n">
        <v>0.008800000000000001</v>
      </c>
      <c r="F735" s="832" t="n"/>
      <c r="G735" s="834" t="n">
        <v>0.0067</v>
      </c>
      <c r="H735" s="833" t="n"/>
      <c r="I735" s="835" t="n"/>
      <c r="J735" s="860" t="n">
        <v>0.006</v>
      </c>
      <c r="K735" s="832" t="n"/>
      <c r="L735" s="833" t="n">
        <v>0.009900000000000001</v>
      </c>
      <c r="M735" s="796">
        <f>IF(SUM(D735:E735)&gt;0,IFERROR(AVERAGE(D706:E735),""),"")</f>
        <v/>
      </c>
      <c r="N735" s="796">
        <f>IF(SUM(F735:H735)&gt;0,IFERROR(AVERAGE(F706:H735),""),"")</f>
        <v/>
      </c>
      <c r="O735" s="796">
        <f>IF(SUM(I735:J735)&gt;0,IFERROR(AVERAGE(I706:J735),""),"")</f>
        <v/>
      </c>
      <c r="P735" s="796">
        <f>IF(SUM(K735:L735)&gt;0,IFERROR(AVERAGE(K706:L735),""),"")</f>
        <v/>
      </c>
      <c r="Q735" s="797">
        <f>IFERROR(AVERAGE(D735:E735),"")</f>
        <v/>
      </c>
      <c r="R735" s="797">
        <f>IFERROR(AVERAGE(F735:H735),"")</f>
        <v/>
      </c>
      <c r="S735" s="797">
        <f>IFERROR(AVERAGE(I735:J735),"")</f>
        <v/>
      </c>
      <c r="T735" s="797">
        <f>IFERROR(AVERAGE(K735:L735),"")</f>
        <v/>
      </c>
      <c r="V735" s="257" t="n"/>
      <c r="W735" s="797">
        <f>AVERAGE(Q735:T735)</f>
        <v/>
      </c>
      <c r="X735" s="257" t="n"/>
      <c r="Z735" s="302" t="inlineStr">
        <is>
          <t>Maximum</t>
        </is>
      </c>
      <c r="AA735" s="839">
        <f>MAX(D704:E734)</f>
        <v/>
      </c>
      <c r="AB735" s="839">
        <f>MAX(F704:H734)</f>
        <v/>
      </c>
      <c r="AC735" s="839">
        <f>MAX(I704:J734)</f>
        <v/>
      </c>
      <c r="AD735" s="839">
        <f>MAX(K704:L734)</f>
        <v/>
      </c>
    </row>
    <row r="736" ht="17.45" customHeight="1" thickBot="1">
      <c r="A736" s="257">
        <f>IF(ISNUMBER(C736),MONTH(C736),"")</f>
        <v/>
      </c>
      <c r="B736" s="257">
        <f>IF(ISNUMBER(C736),YEAR(C736),"")</f>
        <v/>
      </c>
      <c r="C736" s="861">
        <f>C735+1</f>
        <v/>
      </c>
      <c r="D736" s="271" t="n">
        <v>0.0171</v>
      </c>
      <c r="E736" s="272" t="n"/>
      <c r="F736" s="274" t="n">
        <v>0.0195</v>
      </c>
      <c r="G736" s="273" t="n"/>
      <c r="H736" s="284" t="n">
        <v>0.0227</v>
      </c>
      <c r="I736" s="271" t="n">
        <v>0.0293</v>
      </c>
      <c r="J736" s="272" t="n"/>
      <c r="K736" s="271" t="n">
        <v>0.0241</v>
      </c>
      <c r="L736" s="272" t="n"/>
      <c r="M736" s="796">
        <f>IF(SUM(D736:E736)&gt;0,IFERROR(AVERAGE(D707:E736),""),"")</f>
        <v/>
      </c>
      <c r="N736" s="796">
        <f>IF(SUM(F736:H736)&gt;0,IFERROR(AVERAGE(F707:H736),""),"")</f>
        <v/>
      </c>
      <c r="O736" s="796">
        <f>IF(SUM(I736:J736)&gt;0,IFERROR(AVERAGE(I707:J736),""),"")</f>
        <v/>
      </c>
      <c r="P736" s="796">
        <f>IF(SUM(K736:L736)&gt;0,IFERROR(AVERAGE(K707:L736),""),"")</f>
        <v/>
      </c>
      <c r="Q736" s="797">
        <f>IFERROR(AVERAGE(D736:E736),"")</f>
        <v/>
      </c>
      <c r="R736" s="797">
        <f>IFERROR(AVERAGE(F736:H736),"")</f>
        <v/>
      </c>
      <c r="S736" s="797">
        <f>IFERROR(AVERAGE(I736:J736),"")</f>
        <v/>
      </c>
      <c r="T736" s="797">
        <f>IFERROR(AVERAGE(K736:L736),"")</f>
        <v/>
      </c>
      <c r="V736" s="257" t="n"/>
      <c r="W736" s="797">
        <f>AVERAGE(Q736:T736)</f>
        <v/>
      </c>
      <c r="X736" s="257" t="n"/>
      <c r="Z736" s="304" t="inlineStr">
        <is>
          <t># DAYS &gt; 0.1</t>
        </is>
      </c>
      <c r="AA736" s="305">
        <f>COUNTIF(D704:E734,"&gt;=0.1")</f>
        <v/>
      </c>
      <c r="AB736" s="305">
        <f>COUNTIF(F704:H734,"&gt;=0.1")</f>
        <v/>
      </c>
      <c r="AC736" s="305">
        <f>COUNTIF(I704:J734,"&gt;=0.1")</f>
        <v/>
      </c>
      <c r="AD736" s="305">
        <f>COUNTIF(K704:L734,"&gt;=0.1")</f>
        <v/>
      </c>
    </row>
    <row r="737" ht="17.45" customHeight="1" thickBot="1">
      <c r="A737" s="257">
        <f>IF(ISNUMBER(C737),MONTH(C737),"")</f>
        <v/>
      </c>
      <c r="B737" s="257">
        <f>IF(ISNUMBER(C737),YEAR(C737),"")</f>
        <v/>
      </c>
      <c r="C737" s="791">
        <f>C736+1</f>
        <v/>
      </c>
      <c r="D737" s="267" t="n"/>
      <c r="E737" s="268" t="n">
        <v>0.0191</v>
      </c>
      <c r="F737" s="270" t="n"/>
      <c r="G737" s="269" t="n">
        <v>0.0497</v>
      </c>
      <c r="H737" s="283" t="n"/>
      <c r="I737" s="267" t="n"/>
      <c r="J737" s="268" t="n">
        <v>0.0286</v>
      </c>
      <c r="K737" s="267" t="n"/>
      <c r="L737" s="268" t="n">
        <v>0.036</v>
      </c>
      <c r="M737" s="796">
        <f>IF(SUM(D737:E737)&gt;0,IFERROR(AVERAGE(D708:E737),""),"")</f>
        <v/>
      </c>
      <c r="N737" s="796">
        <f>IF(SUM(F737:H737)&gt;0,IFERROR(AVERAGE(F708:H737),""),"")</f>
        <v/>
      </c>
      <c r="O737" s="796">
        <f>IF(SUM(I737:J737)&gt;0,IFERROR(AVERAGE(I708:J737),""),"")</f>
        <v/>
      </c>
      <c r="P737" s="796">
        <f>IF(SUM(K737:L737)&gt;0,IFERROR(AVERAGE(K708:L737),""),"")</f>
        <v/>
      </c>
      <c r="Q737" s="797">
        <f>IFERROR(AVERAGE(D737:E737),"")</f>
        <v/>
      </c>
      <c r="R737" s="797">
        <f>IFERROR(AVERAGE(F737:H737),"")</f>
        <v/>
      </c>
      <c r="S737" s="797">
        <f>IFERROR(AVERAGE(I737:J737),"")</f>
        <v/>
      </c>
      <c r="T737" s="797">
        <f>IFERROR(AVERAGE(K737:L737),"")</f>
        <v/>
      </c>
      <c r="V737" s="257" t="n"/>
      <c r="W737" s="797">
        <f>AVERAGE(Q737:T737)</f>
        <v/>
      </c>
      <c r="X737" s="797">
        <f>AVERAGE(Q733:T737)</f>
        <v/>
      </c>
      <c r="Y737" s="266" t="n">
        <v>105</v>
      </c>
      <c r="AD737" s="786">
        <f>AVERAGE(AA734:AD734)</f>
        <v/>
      </c>
    </row>
    <row r="738" ht="17.45" customHeight="1">
      <c r="A738" s="257">
        <f>IF(ISNUMBER(C738),MONTH(C738),"")</f>
        <v/>
      </c>
      <c r="B738" s="257">
        <f>IF(ISNUMBER(C738),YEAR(C738),"")</f>
        <v/>
      </c>
      <c r="C738" s="808">
        <f>C737+1</f>
        <v/>
      </c>
      <c r="D738" s="454" t="n">
        <v>0.0146</v>
      </c>
      <c r="E738" s="455" t="n"/>
      <c r="F738" s="456" t="n">
        <v>0.0131</v>
      </c>
      <c r="G738" s="457" t="n"/>
      <c r="H738" s="458" t="n"/>
      <c r="I738" s="454" t="n">
        <v>0.0136</v>
      </c>
      <c r="J738" s="455" t="n"/>
      <c r="K738" s="454" t="n">
        <v>0.0227</v>
      </c>
      <c r="L738" s="455" t="n"/>
      <c r="M738" s="796">
        <f>IF(SUM(D738:E738)&gt;0,IFERROR(AVERAGE(D709:E738),""),"")</f>
        <v/>
      </c>
      <c r="N738" s="796">
        <f>IF(SUM(F738:H738)&gt;0,IFERROR(AVERAGE(F709:H738),""),"")</f>
        <v/>
      </c>
      <c r="O738" s="796">
        <f>IF(SUM(I738:J738)&gt;0,IFERROR(AVERAGE(I709:J738),""),"")</f>
        <v/>
      </c>
      <c r="P738" s="796">
        <f>IF(SUM(K738:L738)&gt;0,IFERROR(AVERAGE(K709:L738),""),"")</f>
        <v/>
      </c>
      <c r="Q738" s="813">
        <f>IFERROR(AVERAGE(D738:E738),"")</f>
        <v/>
      </c>
      <c r="R738" s="813">
        <f>IFERROR(AVERAGE(F738:H738),"")</f>
        <v/>
      </c>
      <c r="S738" s="813">
        <f>IFERROR(AVERAGE(I738:J738),"")</f>
        <v/>
      </c>
      <c r="T738" s="813">
        <f>IFERROR(AVERAGE(K738:L738),"")</f>
        <v/>
      </c>
      <c r="V738" s="813">
        <f>AVERAGE(Q738:T738)</f>
        <v/>
      </c>
      <c r="W738" s="445" t="n"/>
      <c r="X738" s="257" t="n"/>
      <c r="Y738" s="266" t="n">
        <v>105</v>
      </c>
    </row>
    <row r="739" ht="17.45" customHeight="1">
      <c r="A739" s="257">
        <f>IF(ISNUMBER(C739),MONTH(C739),"")</f>
        <v/>
      </c>
      <c r="B739" s="257">
        <f>IF(ISNUMBER(C739),YEAR(C739),"")</f>
        <v/>
      </c>
      <c r="C739" s="808">
        <f>C738+1</f>
        <v/>
      </c>
      <c r="D739" s="454" t="n"/>
      <c r="E739" s="455" t="n">
        <v>0.0109</v>
      </c>
      <c r="F739" s="456" t="n"/>
      <c r="G739" s="457" t="n">
        <v>0.0104</v>
      </c>
      <c r="H739" s="458" t="n"/>
      <c r="I739" s="454" t="n"/>
      <c r="J739" s="455" t="n">
        <v>0.0089</v>
      </c>
      <c r="K739" s="454" t="n"/>
      <c r="L739" s="455" t="n">
        <v>0.0156</v>
      </c>
      <c r="M739" s="796">
        <f>IF(SUM(D739:E739)&gt;0,IFERROR(AVERAGE(D710:E739),""),"")</f>
        <v/>
      </c>
      <c r="N739" s="796">
        <f>IF(SUM(F739:H739)&gt;0,IFERROR(AVERAGE(F710:H739),""),"")</f>
        <v/>
      </c>
      <c r="O739" s="796">
        <f>IF(SUM(I739:J739)&gt;0,IFERROR(AVERAGE(I710:J739),""),"")</f>
        <v/>
      </c>
      <c r="P739" s="796">
        <f>IF(SUM(K739:L739)&gt;0,IFERROR(AVERAGE(K710:L739),""),"")</f>
        <v/>
      </c>
      <c r="Q739" s="813">
        <f>IFERROR(AVERAGE(D739:E739),"")</f>
        <v/>
      </c>
      <c r="R739" s="813">
        <f>IFERROR(AVERAGE(F739:H739),"")</f>
        <v/>
      </c>
      <c r="S739" s="813">
        <f>IFERROR(AVERAGE(I739:J739),"")</f>
        <v/>
      </c>
      <c r="T739" s="813">
        <f>IFERROR(AVERAGE(K739:L739),"")</f>
        <v/>
      </c>
      <c r="V739" s="813">
        <f>AVERAGE(Q739:T739)</f>
        <v/>
      </c>
      <c r="W739" s="445" t="n"/>
      <c r="X739" s="797">
        <f>AVERAGE(Q738:T739)</f>
        <v/>
      </c>
      <c r="Y739" s="266" t="n">
        <v>105</v>
      </c>
      <c r="Z739" s="299" t="inlineStr">
        <is>
          <t>YTD</t>
        </is>
      </c>
      <c r="AA739" s="299" t="n">
        <v>2019</v>
      </c>
      <c r="AB739" s="300" t="n"/>
      <c r="AC739" s="300" t="n"/>
      <c r="AD739" s="300" t="n"/>
    </row>
    <row r="740" ht="17.45" customHeight="1">
      <c r="A740" s="257">
        <f>IF(ISNUMBER(C740),MONTH(C740),"")</f>
        <v/>
      </c>
      <c r="B740" s="257">
        <f>IF(ISNUMBER(C740),YEAR(C740),"")</f>
        <v/>
      </c>
      <c r="C740" s="861">
        <f>C739+1</f>
        <v/>
      </c>
      <c r="D740" s="803" t="n">
        <v>0.0222</v>
      </c>
      <c r="E740" s="804" t="n"/>
      <c r="F740" s="806" t="n">
        <v>0.0264</v>
      </c>
      <c r="G740" s="805" t="n"/>
      <c r="H740" s="838" t="n">
        <v>0.0226</v>
      </c>
      <c r="I740" s="803" t="n">
        <v>0.0284</v>
      </c>
      <c r="J740" s="804" t="n"/>
      <c r="K740" s="803" t="n">
        <v>0.0352</v>
      </c>
      <c r="L740" s="804" t="n"/>
      <c r="M740" s="796">
        <f>IF(SUM(D740:E740)&gt;0,IFERROR(AVERAGE(D711:E740),""),"")</f>
        <v/>
      </c>
      <c r="N740" s="796">
        <f>IF(SUM(F740:H740)&gt;0,IFERROR(AVERAGE(F711:H740),""),"")</f>
        <v/>
      </c>
      <c r="O740" s="796">
        <f>IF(SUM(I740:J740)&gt;0,IFERROR(AVERAGE(I711:J740),""),"")</f>
        <v/>
      </c>
      <c r="P740" s="796">
        <f>IF(SUM(K740:L740)&gt;0,IFERROR(AVERAGE(K711:L740),""),"")</f>
        <v/>
      </c>
      <c r="Q740" s="797">
        <f>IFERROR(AVERAGE(D740:E740),"")</f>
        <v/>
      </c>
      <c r="R740" s="797">
        <f>IFERROR(AVERAGE(F740:H740),"")</f>
        <v/>
      </c>
      <c r="S740" s="797">
        <f>IFERROR(AVERAGE(I740:J740),"")</f>
        <v/>
      </c>
      <c r="T740" s="797">
        <f>IFERROR(AVERAGE(K740:L740),"")</f>
        <v/>
      </c>
      <c r="V740" s="257" t="n"/>
      <c r="W740" s="797">
        <f>AVERAGE(Q740:T740)</f>
        <v/>
      </c>
      <c r="X740" s="257" t="n"/>
      <c r="Z740" s="301" t="inlineStr">
        <is>
          <t>Parameter</t>
        </is>
      </c>
      <c r="AA740" s="301" t="inlineStr">
        <is>
          <t>Station 1</t>
        </is>
      </c>
      <c r="AB740" s="301" t="inlineStr">
        <is>
          <t>Station 2</t>
        </is>
      </c>
      <c r="AC740" s="301" t="inlineStr">
        <is>
          <t>Station 4</t>
        </is>
      </c>
      <c r="AD740" s="301" t="inlineStr">
        <is>
          <t>Station 5</t>
        </is>
      </c>
    </row>
    <row r="741" ht="17.45" customHeight="1">
      <c r="A741" s="257">
        <f>IF(ISNUMBER(C741),MONTH(C741),"")</f>
        <v/>
      </c>
      <c r="B741" s="257">
        <f>IF(ISNUMBER(C741),YEAR(C741),"")</f>
        <v/>
      </c>
      <c r="C741" s="791">
        <f>C740+1</f>
        <v/>
      </c>
      <c r="D741" s="792" t="n"/>
      <c r="E741" s="793" t="n">
        <v>0.0384</v>
      </c>
      <c r="F741" s="795" t="n"/>
      <c r="G741" s="794" t="n">
        <v>0.0588</v>
      </c>
      <c r="H741" s="836" t="n"/>
      <c r="I741" s="792" t="n"/>
      <c r="J741" s="793" t="n">
        <v>0.0861</v>
      </c>
      <c r="K741" s="792" t="n"/>
      <c r="L741" s="793" t="n">
        <v>0.06519999999999999</v>
      </c>
      <c r="M741" s="796">
        <f>IF(SUM(D741:E741)&gt;0,IFERROR(AVERAGE(D712:E741),""),"")</f>
        <v/>
      </c>
      <c r="N741" s="796">
        <f>IF(SUM(F741:H741)&gt;0,IFERROR(AVERAGE(F712:H741),""),"")</f>
        <v/>
      </c>
      <c r="O741" s="796">
        <f>IF(SUM(I741:J741)&gt;0,IFERROR(AVERAGE(I712:J741),""),"")</f>
        <v/>
      </c>
      <c r="P741" s="796">
        <f>IF(SUM(K741:L741)&gt;0,IFERROR(AVERAGE(K712:L741),""),"")</f>
        <v/>
      </c>
      <c r="Q741" s="797">
        <f>IFERROR(AVERAGE(D741:E741),"")</f>
        <v/>
      </c>
      <c r="R741" s="797">
        <f>IFERROR(AVERAGE(F741:H741),"")</f>
        <v/>
      </c>
      <c r="S741" s="797">
        <f>IFERROR(AVERAGE(I741:J741),"")</f>
        <v/>
      </c>
      <c r="T741" s="797">
        <f>IFERROR(AVERAGE(K741:L741),"")</f>
        <v/>
      </c>
      <c r="V741" s="257" t="n"/>
      <c r="W741" s="797">
        <f>AVERAGE(Q741:T741)</f>
        <v/>
      </c>
      <c r="X741" s="257" t="n"/>
      <c r="Z741" s="302" t="inlineStr">
        <is>
          <t>Average</t>
        </is>
      </c>
      <c r="AA741" s="839">
        <f>AVERAGE(D370:E734)</f>
        <v/>
      </c>
      <c r="AB741" s="839">
        <f>AVERAGE(F370:H734)</f>
        <v/>
      </c>
      <c r="AC741" s="839">
        <f>AVERAGE(I370:J734)</f>
        <v/>
      </c>
      <c r="AD741" s="839">
        <f>AVERAGE(K370:L734)</f>
        <v/>
      </c>
    </row>
    <row r="742" ht="17.45" customHeight="1">
      <c r="A742" s="257">
        <f>IF(ISNUMBER(C742),MONTH(C742),"")</f>
        <v/>
      </c>
      <c r="B742" s="257">
        <f>IF(ISNUMBER(C742),YEAR(C742),"")</f>
        <v/>
      </c>
      <c r="C742" s="791">
        <f>C741+1</f>
        <v/>
      </c>
      <c r="D742" s="792" t="n">
        <v>0.0413</v>
      </c>
      <c r="E742" s="793" t="n"/>
      <c r="F742" s="795" t="n">
        <v>0.0546</v>
      </c>
      <c r="G742" s="794" t="n"/>
      <c r="H742" s="836" t="n"/>
      <c r="I742" s="792" t="n">
        <v>0.06419999999999999</v>
      </c>
      <c r="J742" s="793" t="n"/>
      <c r="K742" s="792" t="n">
        <v>0.0473</v>
      </c>
      <c r="L742" s="793" t="n"/>
      <c r="M742" s="796">
        <f>IF(SUM(D742:E742)&gt;0,IFERROR(AVERAGE(D713:E742),""),"")</f>
        <v/>
      </c>
      <c r="N742" s="796">
        <f>IF(SUM(F742:H742)&gt;0,IFERROR(AVERAGE(F713:H742),""),"")</f>
        <v/>
      </c>
      <c r="O742" s="796">
        <f>IF(SUM(I742:J742)&gt;0,IFERROR(AVERAGE(I713:J742),""),"")</f>
        <v/>
      </c>
      <c r="P742" s="796">
        <f>IF(SUM(K742:L742)&gt;0,IFERROR(AVERAGE(K713:L742),""),"")</f>
        <v/>
      </c>
      <c r="Q742" s="797">
        <f>IFERROR(AVERAGE(D742:E742),"")</f>
        <v/>
      </c>
      <c r="R742" s="797">
        <f>IFERROR(AVERAGE(F742:H742),"")</f>
        <v/>
      </c>
      <c r="S742" s="797">
        <f>IFERROR(AVERAGE(I742:J742),"")</f>
        <v/>
      </c>
      <c r="T742" s="797">
        <f>IFERROR(AVERAGE(K742:L742),"")</f>
        <v/>
      </c>
      <c r="V742" s="257" t="n"/>
      <c r="W742" s="797">
        <f>AVERAGE(Q742:T742)</f>
        <v/>
      </c>
      <c r="X742" s="257" t="n"/>
      <c r="Z742" s="302" t="inlineStr">
        <is>
          <t>Maximum</t>
        </is>
      </c>
      <c r="AA742" s="839">
        <f>MAX(D370:E734)</f>
        <v/>
      </c>
      <c r="AB742" s="839">
        <f>MAX(F370:H734)</f>
        <v/>
      </c>
      <c r="AC742" s="839">
        <f>MAX(I370:J734)</f>
        <v/>
      </c>
      <c r="AD742" s="839">
        <f>MAX(K370:L734)</f>
        <v/>
      </c>
    </row>
    <row r="743" ht="17.45" customHeight="1" thickBot="1">
      <c r="A743" s="257">
        <f>IF(ISNUMBER(C743),MONTH(C743),"")</f>
        <v/>
      </c>
      <c r="B743" s="257">
        <f>IF(ISNUMBER(C743),YEAR(C743),"")</f>
        <v/>
      </c>
      <c r="C743" s="791">
        <f>C742+1</f>
        <v/>
      </c>
      <c r="D743" s="792" t="n"/>
      <c r="E743" s="793" t="n">
        <v>0.0301</v>
      </c>
      <c r="F743" s="795" t="n"/>
      <c r="G743" s="794" t="n">
        <v>0.0335</v>
      </c>
      <c r="H743" s="836" t="n"/>
      <c r="I743" s="792" t="n"/>
      <c r="J743" s="793" t="n">
        <v>0.034</v>
      </c>
      <c r="K743" s="792" t="n"/>
      <c r="L743" s="793" t="n">
        <v>0.0227</v>
      </c>
      <c r="M743" s="796">
        <f>IF(SUM(D743:E743)&gt;0,IFERROR(AVERAGE(D714:E743),""),"")</f>
        <v/>
      </c>
      <c r="N743" s="796">
        <f>IF(SUM(F743:H743)&gt;0,IFERROR(AVERAGE(F714:H743),""),"")</f>
        <v/>
      </c>
      <c r="O743" s="796">
        <f>IF(SUM(I743:J743)&gt;0,IFERROR(AVERAGE(I714:J743),""),"")</f>
        <v/>
      </c>
      <c r="P743" s="796">
        <f>IF(SUM(K743:L743)&gt;0,IFERROR(AVERAGE(K714:L743),""),"")</f>
        <v/>
      </c>
      <c r="Q743" s="797">
        <f>IFERROR(AVERAGE(D743:E743),"")</f>
        <v/>
      </c>
      <c r="R743" s="797">
        <f>IFERROR(AVERAGE(F743:H743),"")</f>
        <v/>
      </c>
      <c r="S743" s="797">
        <f>IFERROR(AVERAGE(I743:J743),"")</f>
        <v/>
      </c>
      <c r="T743" s="797">
        <f>IFERROR(AVERAGE(K743:L743),"")</f>
        <v/>
      </c>
      <c r="V743" s="257" t="n"/>
      <c r="W743" s="797">
        <f>AVERAGE(Q743:T743)</f>
        <v/>
      </c>
      <c r="X743" s="257" t="n"/>
      <c r="Z743" s="304" t="inlineStr">
        <is>
          <t># DAYS &gt; 0.1</t>
        </is>
      </c>
      <c r="AA743" s="305">
        <f>COUNTIF(D370:E734,"&gt;=0.1")</f>
        <v/>
      </c>
      <c r="AB743" s="305">
        <f>COUNTIF(F370:H734,"&gt;=0.1")</f>
        <v/>
      </c>
      <c r="AC743" s="305">
        <f>COUNTIF(I370:J734,"&gt;=0.1")</f>
        <v/>
      </c>
      <c r="AD743" s="305">
        <f>COUNTIF(K370:L734,"&gt;=0.1")</f>
        <v/>
      </c>
    </row>
    <row r="744" ht="17.45" customHeight="1" thickBot="1">
      <c r="A744" s="257">
        <f>IF(ISNUMBER(C744),MONTH(C744),"")</f>
        <v/>
      </c>
      <c r="B744" s="257">
        <f>IF(ISNUMBER(C744),YEAR(C744),"")</f>
        <v/>
      </c>
      <c r="C744" s="791">
        <f>C743+1</f>
        <v/>
      </c>
      <c r="D744" s="792" t="n">
        <v>0.0171</v>
      </c>
      <c r="E744" s="793" t="n"/>
      <c r="F744" s="795" t="n"/>
      <c r="G744" s="794" t="n"/>
      <c r="H744" s="836" t="n">
        <v>0.0224</v>
      </c>
      <c r="I744" s="792" t="n">
        <v>0.0364</v>
      </c>
      <c r="J744" s="793" t="n"/>
      <c r="K744" s="792" t="n">
        <v>0.019</v>
      </c>
      <c r="L744" s="793" t="n"/>
      <c r="M744" s="796">
        <f>IF(SUM(D744:E744)&gt;0,IFERROR(AVERAGE(D715:E744),""),"")</f>
        <v/>
      </c>
      <c r="N744" s="796">
        <f>IF(SUM(F744:H744)&gt;0,IFERROR(AVERAGE(F715:H744),""),"")</f>
        <v/>
      </c>
      <c r="O744" s="796">
        <f>IF(SUM(I744:J744)&gt;0,IFERROR(AVERAGE(I715:J744),""),"")</f>
        <v/>
      </c>
      <c r="P744" s="796">
        <f>IF(SUM(K744:L744)&gt;0,IFERROR(AVERAGE(K715:L744),""),"")</f>
        <v/>
      </c>
      <c r="Q744" s="797">
        <f>IFERROR(AVERAGE(D744:E744),"")</f>
        <v/>
      </c>
      <c r="R744" s="797">
        <f>IFERROR(AVERAGE(F744:H744),"")</f>
        <v/>
      </c>
      <c r="S744" s="797">
        <f>IFERROR(AVERAGE(I744:J744),"")</f>
        <v/>
      </c>
      <c r="T744" s="797">
        <f>IFERROR(AVERAGE(K744:L744),"")</f>
        <v/>
      </c>
      <c r="V744" s="257" t="n"/>
      <c r="W744" s="797">
        <f>AVERAGE(Q744:T744)</f>
        <v/>
      </c>
      <c r="X744" s="797">
        <f>AVERAGE(Q740:T744)</f>
        <v/>
      </c>
      <c r="Y744" s="266" t="n">
        <v>106</v>
      </c>
      <c r="AA744" s="786">
        <f>AVERAGE(I370:Q734)</f>
        <v/>
      </c>
      <c r="AD744" s="786">
        <f>AVERAGE(AA741:AD741)</f>
        <v/>
      </c>
    </row>
    <row r="745" ht="17.45" customHeight="1">
      <c r="A745" s="257">
        <f>IF(ISNUMBER(C745),MONTH(C745),"")</f>
        <v/>
      </c>
      <c r="B745" s="257">
        <f>IF(ISNUMBER(C745),YEAR(C745),"")</f>
        <v/>
      </c>
      <c r="C745" s="808">
        <f>C744+1</f>
        <v/>
      </c>
      <c r="D745" s="809" t="n"/>
      <c r="E745" s="810" t="n">
        <v>0.0078</v>
      </c>
      <c r="F745" s="812" t="n"/>
      <c r="G745" s="811" t="n">
        <v>0.008</v>
      </c>
      <c r="H745" s="837" t="n"/>
      <c r="I745" s="809" t="n"/>
      <c r="J745" s="810" t="n">
        <v>0.0108</v>
      </c>
      <c r="K745" s="809" t="n"/>
      <c r="L745" s="810" t="n">
        <v>0.0137</v>
      </c>
      <c r="M745" s="796">
        <f>IF(SUM(D745:E745)&gt;0,IFERROR(AVERAGE(D716:E745),""),"")</f>
        <v/>
      </c>
      <c r="N745" s="796">
        <f>IF(SUM(F745:H745)&gt;0,IFERROR(AVERAGE(F716:H745),""),"")</f>
        <v/>
      </c>
      <c r="O745" s="796">
        <f>IF(SUM(I745:J745)&gt;0,IFERROR(AVERAGE(I716:J745),""),"")</f>
        <v/>
      </c>
      <c r="P745" s="796">
        <f>IF(SUM(K745:L745)&gt;0,IFERROR(AVERAGE(K716:L745),""),"")</f>
        <v/>
      </c>
      <c r="Q745" s="813">
        <f>IFERROR(AVERAGE(D745:E745),"")</f>
        <v/>
      </c>
      <c r="R745" s="813">
        <f>IFERROR(AVERAGE(F745:H745),"")</f>
        <v/>
      </c>
      <c r="S745" s="813">
        <f>IFERROR(AVERAGE(I745:J745),"")</f>
        <v/>
      </c>
      <c r="T745" s="813">
        <f>IFERROR(AVERAGE(K745:L745),"")</f>
        <v/>
      </c>
      <c r="V745" s="813">
        <f>AVERAGE(Q745:T745)</f>
        <v/>
      </c>
      <c r="W745" s="445" t="n"/>
      <c r="X745" s="257" t="n"/>
      <c r="Y745" s="266" t="n">
        <v>106</v>
      </c>
    </row>
    <row r="746" ht="17.45" customHeight="1">
      <c r="A746" s="257">
        <f>IF(ISNUMBER(C746),MONTH(C746),"")</f>
        <v/>
      </c>
      <c r="B746" s="257">
        <f>IF(ISNUMBER(C746),YEAR(C746),"")</f>
        <v/>
      </c>
      <c r="C746" s="808">
        <f>C745+1</f>
        <v/>
      </c>
      <c r="D746" s="809" t="n">
        <v>0.01</v>
      </c>
      <c r="E746" s="810" t="n"/>
      <c r="F746" s="812" t="n">
        <v>0.0066</v>
      </c>
      <c r="G746" s="811" t="n"/>
      <c r="H746" s="837" t="n">
        <v>0.0074</v>
      </c>
      <c r="I746" s="809" t="n">
        <v>0.015</v>
      </c>
      <c r="J746" s="810" t="n"/>
      <c r="K746" s="809" t="n">
        <v>0.0138</v>
      </c>
      <c r="L746" s="810" t="n"/>
      <c r="M746" s="796">
        <f>IF(SUM(D746:E746)&gt;0,IFERROR(AVERAGE(D717:E746),""),"")</f>
        <v/>
      </c>
      <c r="N746" s="796">
        <f>IF(SUM(F746:H746)&gt;0,IFERROR(AVERAGE(F717:H746),""),"")</f>
        <v/>
      </c>
      <c r="O746" s="796">
        <f>IF(SUM(I746:J746)&gt;0,IFERROR(AVERAGE(I717:J746),""),"")</f>
        <v/>
      </c>
      <c r="P746" s="796">
        <f>IF(SUM(K746:L746)&gt;0,IFERROR(AVERAGE(K717:L746),""),"")</f>
        <v/>
      </c>
      <c r="Q746" s="813">
        <f>IFERROR(AVERAGE(D746:E746),"")</f>
        <v/>
      </c>
      <c r="R746" s="813">
        <f>IFERROR(AVERAGE(F746:H746),"")</f>
        <v/>
      </c>
      <c r="S746" s="813">
        <f>IFERROR(AVERAGE(I746:J746),"")</f>
        <v/>
      </c>
      <c r="T746" s="813">
        <f>IFERROR(AVERAGE(K746:L746),"")</f>
        <v/>
      </c>
      <c r="V746" s="813">
        <f>AVERAGE(Q746:T746)</f>
        <v/>
      </c>
      <c r="W746" s="445" t="n"/>
      <c r="X746" s="797">
        <f>AVERAGE(Q745:T746)</f>
        <v/>
      </c>
      <c r="Y746" s="266" t="n">
        <v>106</v>
      </c>
    </row>
    <row r="747" ht="17.45" customHeight="1">
      <c r="A747" s="257">
        <f>IF(ISNUMBER(C747),MONTH(C747),"")</f>
        <v/>
      </c>
      <c r="B747" s="257">
        <f>IF(ISNUMBER(C747),YEAR(C747),"")</f>
        <v/>
      </c>
      <c r="C747" s="791">
        <f>C746+1</f>
        <v/>
      </c>
      <c r="D747" s="792" t="n"/>
      <c r="E747" s="793" t="n">
        <v>0.0125</v>
      </c>
      <c r="F747" s="795" t="n"/>
      <c r="G747" s="794" t="n">
        <v>0.0236</v>
      </c>
      <c r="H747" s="836" t="n"/>
      <c r="I747" s="792" t="n"/>
      <c r="J747" s="793" t="n">
        <v>0.0301</v>
      </c>
      <c r="K747" s="792" t="n"/>
      <c r="L747" s="793" t="n">
        <v>0.0249</v>
      </c>
      <c r="M747" s="796">
        <f>IF(SUM(D747:E747)&gt;0,IFERROR(AVERAGE(D718:E747),""),"")</f>
        <v/>
      </c>
      <c r="N747" s="796">
        <f>IF(SUM(F747:H747)&gt;0,IFERROR(AVERAGE(F718:H747),""),"")</f>
        <v/>
      </c>
      <c r="O747" s="796">
        <f>IF(SUM(I747:J747)&gt;0,IFERROR(AVERAGE(I718:J747),""),"")</f>
        <v/>
      </c>
      <c r="P747" s="796">
        <f>IF(SUM(K747:L747)&gt;0,IFERROR(AVERAGE(K718:L747),""),"")</f>
        <v/>
      </c>
      <c r="Q747" s="797">
        <f>IFERROR(AVERAGE(D747:E747),"")</f>
        <v/>
      </c>
      <c r="R747" s="797">
        <f>IFERROR(AVERAGE(F747:H747),"")</f>
        <v/>
      </c>
      <c r="S747" s="797">
        <f>IFERROR(AVERAGE(I747:J747),"")</f>
        <v/>
      </c>
      <c r="T747" s="797">
        <f>IFERROR(AVERAGE(K747:L747),"")</f>
        <v/>
      </c>
      <c r="V747" s="257" t="n"/>
      <c r="W747" s="797">
        <f>AVERAGE(Q747:T747)</f>
        <v/>
      </c>
      <c r="X747" s="257" t="n"/>
    </row>
    <row r="748" ht="17.45" customHeight="1">
      <c r="A748" s="257">
        <f>IF(ISNUMBER(C748),MONTH(C748),"")</f>
        <v/>
      </c>
      <c r="B748" s="257">
        <f>IF(ISNUMBER(C748),YEAR(C748),"")</f>
        <v/>
      </c>
      <c r="C748" s="791">
        <f>C747+1</f>
        <v/>
      </c>
      <c r="D748" s="792" t="n">
        <v>0.0146</v>
      </c>
      <c r="E748" s="793" t="n"/>
      <c r="F748" s="795" t="n">
        <v>0.0251</v>
      </c>
      <c r="G748" s="794" t="n"/>
      <c r="H748" s="836" t="n"/>
      <c r="I748" s="792" t="n">
        <v>0.028</v>
      </c>
      <c r="J748" s="793" t="n"/>
      <c r="K748" s="792" t="n">
        <v>0.0252</v>
      </c>
      <c r="L748" s="793" t="n"/>
      <c r="M748" s="796">
        <f>IF(SUM(D748:E748)&gt;0,IFERROR(AVERAGE(D719:E748),""),"")</f>
        <v/>
      </c>
      <c r="N748" s="796">
        <f>IF(SUM(F748:H748)&gt;0,IFERROR(AVERAGE(F719:H748),""),"")</f>
        <v/>
      </c>
      <c r="O748" s="796">
        <f>IF(SUM(I748:J748)&gt;0,IFERROR(AVERAGE(I719:J748),""),"")</f>
        <v/>
      </c>
      <c r="P748" s="796">
        <f>IF(SUM(K748:L748)&gt;0,IFERROR(AVERAGE(K719:L748),""),"")</f>
        <v/>
      </c>
      <c r="Q748" s="797">
        <f>IFERROR(AVERAGE(D748:E748),"")</f>
        <v/>
      </c>
      <c r="R748" s="797">
        <f>IFERROR(AVERAGE(F748:H748),"")</f>
        <v/>
      </c>
      <c r="S748" s="797">
        <f>IFERROR(AVERAGE(I748:J748),"")</f>
        <v/>
      </c>
      <c r="T748" s="797">
        <f>IFERROR(AVERAGE(K748:L748),"")</f>
        <v/>
      </c>
      <c r="V748" s="257" t="n"/>
      <c r="W748" s="797">
        <f>AVERAGE(Q748:T748)</f>
        <v/>
      </c>
      <c r="X748" s="257" t="n"/>
    </row>
    <row r="749" ht="17.45" customHeight="1">
      <c r="A749" s="257">
        <f>IF(ISNUMBER(C749),MONTH(C749),"")</f>
        <v/>
      </c>
      <c r="B749" s="257">
        <f>IF(ISNUMBER(C749),YEAR(C749),"")</f>
        <v/>
      </c>
      <c r="C749" s="791">
        <f>C748+1</f>
        <v/>
      </c>
      <c r="D749" s="792" t="n"/>
      <c r="E749" s="793" t="n">
        <v>0.0366</v>
      </c>
      <c r="F749" s="795" t="n"/>
      <c r="G749" s="794" t="n">
        <v>0.0265</v>
      </c>
      <c r="H749" s="836" t="n"/>
      <c r="I749" s="792" t="n"/>
      <c r="J749" s="793" t="n">
        <v>0.0218</v>
      </c>
      <c r="K749" s="792" t="n"/>
      <c r="L749" s="793" t="n">
        <v>0.0314</v>
      </c>
      <c r="M749" s="796">
        <f>IF(SUM(D749:E749)&gt;0,IFERROR(AVERAGE(D720:E749),""),"")</f>
        <v/>
      </c>
      <c r="N749" s="796">
        <f>IF(SUM(F749:H749)&gt;0,IFERROR(AVERAGE(F720:H749),""),"")</f>
        <v/>
      </c>
      <c r="O749" s="796">
        <f>IF(SUM(I749:J749)&gt;0,IFERROR(AVERAGE(I720:J749),""),"")</f>
        <v/>
      </c>
      <c r="P749" s="796">
        <f>IF(SUM(K749:L749)&gt;0,IFERROR(AVERAGE(K720:L749),""),"")</f>
        <v/>
      </c>
      <c r="Q749" s="797">
        <f>IFERROR(AVERAGE(D749:E749),"")</f>
        <v/>
      </c>
      <c r="R749" s="797">
        <f>IFERROR(AVERAGE(F749:H749),"")</f>
        <v/>
      </c>
      <c r="S749" s="797">
        <f>IFERROR(AVERAGE(I749:J749),"")</f>
        <v/>
      </c>
      <c r="T749" s="797">
        <f>IFERROR(AVERAGE(K749:L749),"")</f>
        <v/>
      </c>
      <c r="V749" s="257" t="n"/>
      <c r="W749" s="797">
        <f>AVERAGE(Q749:T749)</f>
        <v/>
      </c>
      <c r="X749" s="257" t="n"/>
    </row>
    <row r="750" ht="17.45" customHeight="1">
      <c r="A750" s="257">
        <f>IF(ISNUMBER(C750),MONTH(C750),"")</f>
        <v/>
      </c>
      <c r="B750" s="257">
        <f>IF(ISNUMBER(C750),YEAR(C750),"")</f>
        <v/>
      </c>
      <c r="C750" s="791">
        <f>C749+1</f>
        <v/>
      </c>
      <c r="D750" s="792" t="n">
        <v>0.0137</v>
      </c>
      <c r="E750" s="793" t="n"/>
      <c r="F750" s="795" t="n"/>
      <c r="G750" s="794" t="n"/>
      <c r="H750" s="836" t="n">
        <v>0.0147</v>
      </c>
      <c r="I750" s="792" t="n">
        <v>0.0178</v>
      </c>
      <c r="J750" s="793" t="n"/>
      <c r="K750" s="792" t="n">
        <v>0.0168</v>
      </c>
      <c r="L750" s="793" t="n"/>
      <c r="M750" s="796">
        <f>IF(SUM(D750:E750)&gt;0,IFERROR(AVERAGE(D721:E750),""),"")</f>
        <v/>
      </c>
      <c r="N750" s="796">
        <f>IF(SUM(F750:H750)&gt;0,IFERROR(AVERAGE(F721:H750),""),"")</f>
        <v/>
      </c>
      <c r="O750" s="796">
        <f>IF(SUM(I750:J750)&gt;0,IFERROR(AVERAGE(I721:J750),""),"")</f>
        <v/>
      </c>
      <c r="P750" s="796">
        <f>IF(SUM(K750:L750)&gt;0,IFERROR(AVERAGE(K721:L750),""),"")</f>
        <v/>
      </c>
      <c r="Q750" s="797">
        <f>IFERROR(AVERAGE(D750:E750),"")</f>
        <v/>
      </c>
      <c r="R750" s="797">
        <f>IFERROR(AVERAGE(F750:H750),"")</f>
        <v/>
      </c>
      <c r="S750" s="797">
        <f>IFERROR(AVERAGE(I750:J750),"")</f>
        <v/>
      </c>
      <c r="T750" s="797">
        <f>IFERROR(AVERAGE(K750:L750),"")</f>
        <v/>
      </c>
      <c r="V750" s="257" t="n"/>
      <c r="W750" s="797">
        <f>AVERAGE(Q750:T750)</f>
        <v/>
      </c>
      <c r="X750" s="257" t="n"/>
    </row>
    <row r="751" ht="17.45" customHeight="1">
      <c r="A751" s="257">
        <f>IF(ISNUMBER(C751),MONTH(C751),"")</f>
        <v/>
      </c>
      <c r="B751" s="257">
        <f>IF(ISNUMBER(C751),YEAR(C751),"")</f>
        <v/>
      </c>
      <c r="C751" s="791">
        <f>C750+1</f>
        <v/>
      </c>
      <c r="D751" s="792" t="n"/>
      <c r="E751" s="793" t="n">
        <v>0.009599999999999999</v>
      </c>
      <c r="F751" s="795" t="n"/>
      <c r="G751" s="794" t="n">
        <v>0.0171</v>
      </c>
      <c r="H751" s="836" t="n"/>
      <c r="I751" s="792" t="n"/>
      <c r="J751" s="793" t="n">
        <v>0.0214</v>
      </c>
      <c r="K751" s="792" t="n"/>
      <c r="L751" s="793" t="n">
        <v>0.0134</v>
      </c>
      <c r="M751" s="796">
        <f>IF(SUM(D751:E751)&gt;0,IFERROR(AVERAGE(D722:E751),""),"")</f>
        <v/>
      </c>
      <c r="N751" s="796">
        <f>IF(SUM(F751:H751)&gt;0,IFERROR(AVERAGE(F722:H751),""),"")</f>
        <v/>
      </c>
      <c r="O751" s="796">
        <f>IF(SUM(I751:J751)&gt;0,IFERROR(AVERAGE(I722:J751),""),"")</f>
        <v/>
      </c>
      <c r="P751" s="796">
        <f>IF(SUM(K751:L751)&gt;0,IFERROR(AVERAGE(K722:L751),""),"")</f>
        <v/>
      </c>
      <c r="Q751" s="797">
        <f>IFERROR(AVERAGE(D751:E751),"")</f>
        <v/>
      </c>
      <c r="R751" s="797">
        <f>IFERROR(AVERAGE(F751:H751),"")</f>
        <v/>
      </c>
      <c r="S751" s="797">
        <f>IFERROR(AVERAGE(I751:J751),"")</f>
        <v/>
      </c>
      <c r="T751" s="797">
        <f>IFERROR(AVERAGE(K751:L751),"")</f>
        <v/>
      </c>
      <c r="V751" s="257" t="n"/>
      <c r="W751" s="797">
        <f>AVERAGE(Q751:T751)</f>
        <v/>
      </c>
      <c r="X751" s="797">
        <f>AVERAGE(Q747:T751)</f>
        <v/>
      </c>
      <c r="Y751" s="266" t="n">
        <v>107</v>
      </c>
    </row>
    <row r="752" ht="17.45" customHeight="1">
      <c r="A752" s="257">
        <f>IF(ISNUMBER(C752),MONTH(C752),"")</f>
        <v/>
      </c>
      <c r="B752" s="257">
        <f>IF(ISNUMBER(C752),YEAR(C752),"")</f>
        <v/>
      </c>
      <c r="C752" s="808">
        <f>C751+1</f>
        <v/>
      </c>
      <c r="D752" s="809" t="n">
        <v>0.009299999999999999</v>
      </c>
      <c r="E752" s="810" t="n"/>
      <c r="F752" s="812" t="n">
        <v>0.0094</v>
      </c>
      <c r="G752" s="811" t="n"/>
      <c r="H752" s="837" t="n">
        <v>0.0092</v>
      </c>
      <c r="I752" s="809" t="n">
        <v>0.0119</v>
      </c>
      <c r="J752" s="810" t="n"/>
      <c r="K752" s="809" t="n">
        <v>0.015</v>
      </c>
      <c r="L752" s="810" t="n"/>
      <c r="M752" s="796">
        <f>IF(SUM(D752:E752)&gt;0,IFERROR(AVERAGE(D723:E752),""),"")</f>
        <v/>
      </c>
      <c r="N752" s="796">
        <f>IF(SUM(F752:H752)&gt;0,IFERROR(AVERAGE(F723:H752),""),"")</f>
        <v/>
      </c>
      <c r="O752" s="796">
        <f>IF(SUM(I752:J752)&gt;0,IFERROR(AVERAGE(I723:J752),""),"")</f>
        <v/>
      </c>
      <c r="P752" s="796">
        <f>IF(SUM(K752:L752)&gt;0,IFERROR(AVERAGE(K723:L752),""),"")</f>
        <v/>
      </c>
      <c r="Q752" s="813">
        <f>IFERROR(AVERAGE(D752:E752),"")</f>
        <v/>
      </c>
      <c r="R752" s="813">
        <f>IFERROR(AVERAGE(F752:H752),"")</f>
        <v/>
      </c>
      <c r="S752" s="813">
        <f>IFERROR(AVERAGE(I752:J752),"")</f>
        <v/>
      </c>
      <c r="T752" s="813">
        <f>IFERROR(AVERAGE(K752:L752),"")</f>
        <v/>
      </c>
      <c r="V752" s="813">
        <f>AVERAGE(Q752:T752)</f>
        <v/>
      </c>
      <c r="W752" s="445" t="n"/>
      <c r="X752" s="257" t="n"/>
      <c r="Y752" s="266" t="n">
        <v>107</v>
      </c>
    </row>
    <row r="753" ht="17.45" customHeight="1">
      <c r="A753" s="257">
        <f>IF(ISNUMBER(C753),MONTH(C753),"")</f>
        <v/>
      </c>
      <c r="B753" s="257">
        <f>IF(ISNUMBER(C753),YEAR(C753),"")</f>
        <v/>
      </c>
      <c r="C753" s="808">
        <f>C752+1</f>
        <v/>
      </c>
      <c r="D753" s="809" t="n"/>
      <c r="E753" s="810" t="n">
        <v>0.0159</v>
      </c>
      <c r="F753" s="812" t="n"/>
      <c r="G753" s="811" t="n">
        <v>0.0069</v>
      </c>
      <c r="H753" s="837" t="n"/>
      <c r="I753" s="809" t="n"/>
      <c r="J753" s="810" t="n">
        <v>0.00742</v>
      </c>
      <c r="K753" s="809" t="n"/>
      <c r="L753" s="810" t="n">
        <v>0.0136</v>
      </c>
      <c r="M753" s="796">
        <f>IF(SUM(D753:E753)&gt;0,IFERROR(AVERAGE(D724:E753),""),"")</f>
        <v/>
      </c>
      <c r="N753" s="796">
        <f>IF(SUM(F753:H753)&gt;0,IFERROR(AVERAGE(F724:H753),""),"")</f>
        <v/>
      </c>
      <c r="O753" s="796">
        <f>IF(SUM(I753:J753)&gt;0,IFERROR(AVERAGE(I724:J753),""),"")</f>
        <v/>
      </c>
      <c r="P753" s="796">
        <f>IF(SUM(K753:L753)&gt;0,IFERROR(AVERAGE(K724:L753),""),"")</f>
        <v/>
      </c>
      <c r="Q753" s="813">
        <f>IFERROR(AVERAGE(D753:E753),"")</f>
        <v/>
      </c>
      <c r="R753" s="813">
        <f>IFERROR(AVERAGE(F753:H753),"")</f>
        <v/>
      </c>
      <c r="S753" s="813">
        <f>IFERROR(AVERAGE(I753:J753),"")</f>
        <v/>
      </c>
      <c r="T753" s="813">
        <f>IFERROR(AVERAGE(K753:L753),"")</f>
        <v/>
      </c>
      <c r="V753" s="813">
        <f>AVERAGE(Q753:T753)</f>
        <v/>
      </c>
      <c r="W753" s="445" t="n"/>
      <c r="X753" s="797">
        <f>AVERAGE(Q752:T753)</f>
        <v/>
      </c>
      <c r="Y753" s="266" t="n">
        <v>107</v>
      </c>
    </row>
    <row r="754" ht="17.45" customHeight="1">
      <c r="A754" s="257">
        <f>IF(ISNUMBER(C754),MONTH(C754),"")</f>
        <v/>
      </c>
      <c r="B754" s="257">
        <f>IF(ISNUMBER(C754),YEAR(C754),"")</f>
        <v/>
      </c>
      <c r="C754" s="791">
        <f>C753+1</f>
        <v/>
      </c>
      <c r="D754" s="792" t="n">
        <v>0.0192</v>
      </c>
      <c r="E754" s="793" t="n"/>
      <c r="F754" s="795" t="n">
        <v>0.0185</v>
      </c>
      <c r="G754" s="794" t="n"/>
      <c r="H754" s="836" t="n"/>
      <c r="I754" s="792" t="n">
        <v>0.0366</v>
      </c>
      <c r="J754" s="793" t="n"/>
      <c r="K754" s="792" t="n">
        <v>0.0193</v>
      </c>
      <c r="L754" s="793" t="n"/>
      <c r="M754" s="796">
        <f>IF(SUM(D754:E754)&gt;0,IFERROR(AVERAGE(D725:E754),""),"")</f>
        <v/>
      </c>
      <c r="N754" s="796">
        <f>IF(SUM(F754:H754)&gt;0,IFERROR(AVERAGE(F725:H754),""),"")</f>
        <v/>
      </c>
      <c r="O754" s="796">
        <f>IF(SUM(I754:J754)&gt;0,IFERROR(AVERAGE(I725:J754),""),"")</f>
        <v/>
      </c>
      <c r="P754" s="796">
        <f>IF(SUM(K754:L754)&gt;0,IFERROR(AVERAGE(K725:L754),""),"")</f>
        <v/>
      </c>
      <c r="Q754" s="797">
        <f>IFERROR(AVERAGE(D754:E754),"")</f>
        <v/>
      </c>
      <c r="R754" s="797">
        <f>IFERROR(AVERAGE(F754:H754),"")</f>
        <v/>
      </c>
      <c r="S754" s="797">
        <f>IFERROR(AVERAGE(I754:J754),"")</f>
        <v/>
      </c>
      <c r="T754" s="797">
        <f>IFERROR(AVERAGE(K754:L754),"")</f>
        <v/>
      </c>
      <c r="V754" s="257" t="n"/>
      <c r="W754" s="797">
        <f>AVERAGE(Q754:T754)</f>
        <v/>
      </c>
      <c r="X754" s="257" t="n"/>
    </row>
    <row r="755" ht="17.45" customHeight="1">
      <c r="A755" s="257">
        <f>IF(ISNUMBER(C755),MONTH(C755),"")</f>
        <v/>
      </c>
      <c r="B755" s="257">
        <f>IF(ISNUMBER(C755),YEAR(C755),"")</f>
        <v/>
      </c>
      <c r="C755" s="791">
        <f>C754+1</f>
        <v/>
      </c>
      <c r="D755" s="792" t="n"/>
      <c r="E755" s="793" t="n">
        <v>0.0287</v>
      </c>
      <c r="F755" s="795" t="n"/>
      <c r="G755" s="794" t="n">
        <v>0.0164</v>
      </c>
      <c r="H755" s="836" t="n"/>
      <c r="I755" s="792" t="n"/>
      <c r="J755" s="793" t="n">
        <v>0.0303</v>
      </c>
      <c r="K755" s="792" t="n"/>
      <c r="L755" s="793" t="n">
        <v>0.0179</v>
      </c>
      <c r="M755" s="796">
        <f>IF(SUM(D755:E755)&gt;0,IFERROR(AVERAGE(D726:E755),""),"")</f>
        <v/>
      </c>
      <c r="N755" s="796">
        <f>IF(SUM(F755:H755)&gt;0,IFERROR(AVERAGE(F726:H755),""),"")</f>
        <v/>
      </c>
      <c r="O755" s="796">
        <f>IF(SUM(I755:J755)&gt;0,IFERROR(AVERAGE(I726:J755),""),"")</f>
        <v/>
      </c>
      <c r="P755" s="796">
        <f>IF(SUM(K755:L755)&gt;0,IFERROR(AVERAGE(K726:L755),""),"")</f>
        <v/>
      </c>
      <c r="Q755" s="797">
        <f>IFERROR(AVERAGE(D755:E755),"")</f>
        <v/>
      </c>
      <c r="R755" s="797">
        <f>IFERROR(AVERAGE(F755:H755),"")</f>
        <v/>
      </c>
      <c r="S755" s="797">
        <f>IFERROR(AVERAGE(I755:J755),"")</f>
        <v/>
      </c>
      <c r="T755" s="797">
        <f>IFERROR(AVERAGE(K755:L755),"")</f>
        <v/>
      </c>
      <c r="V755" s="257" t="n"/>
      <c r="W755" s="797">
        <f>AVERAGE(Q755:T755)</f>
        <v/>
      </c>
      <c r="X755" s="257" t="n"/>
    </row>
    <row r="756" ht="17.45" customHeight="1">
      <c r="A756" s="257">
        <f>IF(ISNUMBER(C756),MONTH(C756),"")</f>
        <v/>
      </c>
      <c r="B756" s="257">
        <f>IF(ISNUMBER(C756),YEAR(C756),"")</f>
        <v/>
      </c>
      <c r="C756" s="791">
        <f>C755+1</f>
        <v/>
      </c>
      <c r="D756" s="792" t="n">
        <v>0.0255</v>
      </c>
      <c r="E756" s="793" t="n"/>
      <c r="F756" s="795" t="n"/>
      <c r="G756" s="794" t="n"/>
      <c r="H756" s="836" t="n">
        <v>0.0148</v>
      </c>
      <c r="I756" s="792" t="n">
        <v>0.0312</v>
      </c>
      <c r="J756" s="793" t="n"/>
      <c r="K756" s="792" t="n">
        <v>0.0241</v>
      </c>
      <c r="L756" s="793" t="n"/>
      <c r="M756" s="796">
        <f>IF(SUM(D756:E756)&gt;0,IFERROR(AVERAGE(D727:E756),""),"")</f>
        <v/>
      </c>
      <c r="N756" s="796">
        <f>IF(SUM(F756:H756)&gt;0,IFERROR(AVERAGE(F727:H756),""),"")</f>
        <v/>
      </c>
      <c r="O756" s="796">
        <f>IF(SUM(I756:J756)&gt;0,IFERROR(AVERAGE(I727:J756),""),"")</f>
        <v/>
      </c>
      <c r="P756" s="796">
        <f>IF(SUM(K756:L756)&gt;0,IFERROR(AVERAGE(K727:L756),""),"")</f>
        <v/>
      </c>
      <c r="Q756" s="797">
        <f>IFERROR(AVERAGE(D756:E756),"")</f>
        <v/>
      </c>
      <c r="R756" s="797">
        <f>IFERROR(AVERAGE(F756:H756),"")</f>
        <v/>
      </c>
      <c r="S756" s="797">
        <f>IFERROR(AVERAGE(I756:J756),"")</f>
        <v/>
      </c>
      <c r="T756" s="797">
        <f>IFERROR(AVERAGE(K756:L756),"")</f>
        <v/>
      </c>
      <c r="V756" s="257" t="n"/>
      <c r="W756" s="797">
        <f>AVERAGE(Q756:T756)</f>
        <v/>
      </c>
      <c r="X756" s="257" t="n"/>
    </row>
    <row r="757" ht="17.45" customHeight="1">
      <c r="A757" s="257">
        <f>IF(ISNUMBER(C757),MONTH(C757),"")</f>
        <v/>
      </c>
      <c r="B757" s="257">
        <f>IF(ISNUMBER(C757),YEAR(C757),"")</f>
        <v/>
      </c>
      <c r="C757" s="791">
        <f>C756+1</f>
        <v/>
      </c>
      <c r="D757" s="792" t="n"/>
      <c r="E757" s="793" t="n">
        <v>0.0225</v>
      </c>
      <c r="F757" s="795" t="n"/>
      <c r="G757" s="794" t="n">
        <v>0.0338</v>
      </c>
      <c r="H757" s="836" t="n"/>
      <c r="I757" s="792" t="n"/>
      <c r="J757" s="793" t="n">
        <v>0.0294</v>
      </c>
      <c r="K757" s="792" t="n"/>
      <c r="L757" s="793" t="n">
        <v>0.0337</v>
      </c>
      <c r="M757" s="796">
        <f>IF(SUM(D757:E757)&gt;0,IFERROR(AVERAGE(D728:E757),""),"")</f>
        <v/>
      </c>
      <c r="N757" s="796">
        <f>IF(SUM(F757:H757)&gt;0,IFERROR(AVERAGE(F728:H757),""),"")</f>
        <v/>
      </c>
      <c r="O757" s="796">
        <f>IF(SUM(I757:J757)&gt;0,IFERROR(AVERAGE(I728:J757),""),"")</f>
        <v/>
      </c>
      <c r="P757" s="796">
        <f>IF(SUM(K757:L757)&gt;0,IFERROR(AVERAGE(K728:L757),""),"")</f>
        <v/>
      </c>
      <c r="Q757" s="797">
        <f>IFERROR(AVERAGE(D757:E757),"")</f>
        <v/>
      </c>
      <c r="R757" s="797">
        <f>IFERROR(AVERAGE(F757:H757),"")</f>
        <v/>
      </c>
      <c r="S757" s="797">
        <f>IFERROR(AVERAGE(I757:J757),"")</f>
        <v/>
      </c>
      <c r="T757" s="797">
        <f>IFERROR(AVERAGE(K757:L757),"")</f>
        <v/>
      </c>
      <c r="V757" s="257" t="n"/>
      <c r="W757" s="797">
        <f>AVERAGE(Q757:T757)</f>
        <v/>
      </c>
      <c r="X757" s="257" t="n"/>
    </row>
    <row r="758" ht="17.45" customHeight="1">
      <c r="A758" s="257">
        <f>IF(ISNUMBER(C758),MONTH(C758),"")</f>
        <v/>
      </c>
      <c r="B758" s="257">
        <f>IF(ISNUMBER(C758),YEAR(C758),"")</f>
        <v/>
      </c>
      <c r="C758" s="861">
        <f>C757+1</f>
        <v/>
      </c>
      <c r="D758" s="803" t="n">
        <v>0.0315</v>
      </c>
      <c r="E758" s="804" t="n"/>
      <c r="F758" s="806" t="n">
        <v>0.0289</v>
      </c>
      <c r="G758" s="805" t="n"/>
      <c r="H758" s="838" t="n">
        <v>0.0285</v>
      </c>
      <c r="I758" s="803" t="n">
        <v>0.0267</v>
      </c>
      <c r="J758" s="804" t="n"/>
      <c r="K758" s="803" t="n">
        <v>0.0255</v>
      </c>
      <c r="L758" s="804" t="n"/>
      <c r="M758" s="796">
        <f>IF(SUM(D758:E758)&gt;0,IFERROR(AVERAGE(D729:E758),""),"")</f>
        <v/>
      </c>
      <c r="N758" s="796">
        <f>IF(SUM(F758:H758)&gt;0,IFERROR(AVERAGE(F729:H758),""),"")</f>
        <v/>
      </c>
      <c r="O758" s="796">
        <f>IF(SUM(I758:J758)&gt;0,IFERROR(AVERAGE(I729:J758),""),"")</f>
        <v/>
      </c>
      <c r="P758" s="796">
        <f>IF(SUM(K758:L758)&gt;0,IFERROR(AVERAGE(K729:L758),""),"")</f>
        <v/>
      </c>
      <c r="Q758" s="797">
        <f>IFERROR(AVERAGE(D758:E758),"")</f>
        <v/>
      </c>
      <c r="R758" s="797">
        <f>IFERROR(AVERAGE(F758:H758),"")</f>
        <v/>
      </c>
      <c r="S758" s="797">
        <f>IFERROR(AVERAGE(I758:J758),"")</f>
        <v/>
      </c>
      <c r="T758" s="797">
        <f>IFERROR(AVERAGE(K758:L758),"")</f>
        <v/>
      </c>
      <c r="V758" s="257" t="n"/>
      <c r="W758" s="797">
        <f>AVERAGE(Q758:T758)</f>
        <v/>
      </c>
      <c r="X758" s="797">
        <f>AVERAGE(Q754:T758)</f>
        <v/>
      </c>
      <c r="Y758" s="266" t="n">
        <v>108</v>
      </c>
    </row>
    <row r="759" ht="17.45" customHeight="1">
      <c r="A759" s="257">
        <f>IF(ISNUMBER(C759),MONTH(C759),"")</f>
        <v/>
      </c>
      <c r="B759" s="257">
        <f>IF(ISNUMBER(C759),YEAR(C759),"")</f>
        <v/>
      </c>
      <c r="C759" s="808">
        <f>C758+1</f>
        <v/>
      </c>
      <c r="D759" s="809" t="n"/>
      <c r="E759" s="810" t="n">
        <v>0.009299999999999999</v>
      </c>
      <c r="F759" s="812" t="n"/>
      <c r="G759" s="811" t="n">
        <v>0.0118</v>
      </c>
      <c r="H759" s="837" t="n"/>
      <c r="I759" s="809" t="n"/>
      <c r="J759" s="810" t="n">
        <v>0.0119</v>
      </c>
      <c r="K759" s="809" t="n"/>
      <c r="L759" s="810" t="n">
        <v>0.0133</v>
      </c>
      <c r="M759" s="796">
        <f>IF(SUM(D759:E759)&gt;0,IFERROR(AVERAGE(D730:E759),""),"")</f>
        <v/>
      </c>
      <c r="N759" s="796">
        <f>IF(SUM(F759:H759)&gt;0,IFERROR(AVERAGE(F730:H759),""),"")</f>
        <v/>
      </c>
      <c r="O759" s="796">
        <f>IF(SUM(I759:J759)&gt;0,IFERROR(AVERAGE(I730:J759),""),"")</f>
        <v/>
      </c>
      <c r="P759" s="796">
        <f>IF(SUM(K759:L759)&gt;0,IFERROR(AVERAGE(K730:L759),""),"")</f>
        <v/>
      </c>
      <c r="Q759" s="813">
        <f>IFERROR(AVERAGE(D759:E759),"")</f>
        <v/>
      </c>
      <c r="R759" s="813">
        <f>IFERROR(AVERAGE(F759:H759),"")</f>
        <v/>
      </c>
      <c r="S759" s="813">
        <f>IFERROR(AVERAGE(I759:J759),"")</f>
        <v/>
      </c>
      <c r="T759" s="813">
        <f>IFERROR(AVERAGE(K759:L759),"")</f>
        <v/>
      </c>
      <c r="V759" s="813">
        <f>AVERAGE(Q759:T759)</f>
        <v/>
      </c>
      <c r="W759" s="445" t="n"/>
      <c r="X759" s="257" t="n"/>
      <c r="Y759" s="266" t="n">
        <v>108</v>
      </c>
    </row>
    <row r="760" ht="17.45" customHeight="1">
      <c r="A760" s="257">
        <f>IF(ISNUMBER(C760),MONTH(C760),"")</f>
        <v/>
      </c>
      <c r="B760" s="257">
        <f>IF(ISNUMBER(C760),YEAR(C760),"")</f>
        <v/>
      </c>
      <c r="C760" s="808">
        <f>C759+1</f>
        <v/>
      </c>
      <c r="D760" s="809" t="n">
        <v>0.0091</v>
      </c>
      <c r="E760" s="810" t="n"/>
      <c r="F760" s="812" t="n">
        <v>0.008</v>
      </c>
      <c r="G760" s="811" t="n"/>
      <c r="H760" s="837" t="n"/>
      <c r="I760" s="809" t="n">
        <v>0.0055</v>
      </c>
      <c r="J760" s="810" t="n"/>
      <c r="K760" s="809" t="n">
        <v>0.01</v>
      </c>
      <c r="L760" s="810" t="n"/>
      <c r="M760" s="796">
        <f>IF(SUM(D760:E760)&gt;0,IFERROR(AVERAGE(D731:E760),""),"")</f>
        <v/>
      </c>
      <c r="N760" s="796">
        <f>IF(SUM(F760:H760)&gt;0,IFERROR(AVERAGE(F731:H760),""),"")</f>
        <v/>
      </c>
      <c r="O760" s="796">
        <f>IF(SUM(I760:J760)&gt;0,IFERROR(AVERAGE(I731:J760),""),"")</f>
        <v/>
      </c>
      <c r="P760" s="796">
        <f>IF(SUM(K760:L760)&gt;0,IFERROR(AVERAGE(K731:L760),""),"")</f>
        <v/>
      </c>
      <c r="Q760" s="813">
        <f>IFERROR(AVERAGE(D760:E760),"")</f>
        <v/>
      </c>
      <c r="R760" s="813">
        <f>IFERROR(AVERAGE(F760:H760),"")</f>
        <v/>
      </c>
      <c r="S760" s="813">
        <f>IFERROR(AVERAGE(I760:J760),"")</f>
        <v/>
      </c>
      <c r="T760" s="813">
        <f>IFERROR(AVERAGE(K760:L760),"")</f>
        <v/>
      </c>
      <c r="V760" s="813">
        <f>AVERAGE(Q760:T760)</f>
        <v/>
      </c>
      <c r="W760" s="445" t="n"/>
      <c r="X760" s="797">
        <f>AVERAGE(Q759:T760)</f>
        <v/>
      </c>
      <c r="Y760" s="266" t="n">
        <v>108</v>
      </c>
    </row>
    <row r="761" ht="17.45" customHeight="1">
      <c r="A761" s="257">
        <f>IF(ISNUMBER(C761),MONTH(C761),"")</f>
        <v/>
      </c>
      <c r="B761" s="257">
        <f>IF(ISNUMBER(C761),YEAR(C761),"")</f>
        <v/>
      </c>
      <c r="C761" s="791">
        <f>C760+1</f>
        <v/>
      </c>
      <c r="D761" s="792" t="n"/>
      <c r="E761" s="793" t="n">
        <v>0.016</v>
      </c>
      <c r="F761" s="795" t="n"/>
      <c r="G761" s="794" t="n">
        <v>0.0193</v>
      </c>
      <c r="H761" s="836" t="n"/>
      <c r="I761" s="792" t="n"/>
      <c r="J761" s="793" t="n">
        <v>0.0449</v>
      </c>
      <c r="K761" s="792" t="n"/>
      <c r="L761" s="793" t="n">
        <v>0.0266</v>
      </c>
      <c r="M761" s="796">
        <f>IF(SUM(D761:E761)&gt;0,IFERROR(AVERAGE(D732:E761),""),"")</f>
        <v/>
      </c>
      <c r="N761" s="796">
        <f>IF(SUM(F761:H761)&gt;0,IFERROR(AVERAGE(F732:H761),""),"")</f>
        <v/>
      </c>
      <c r="O761" s="796">
        <f>IF(SUM(I761:J761)&gt;0,IFERROR(AVERAGE(I732:J761),""),"")</f>
        <v/>
      </c>
      <c r="P761" s="796">
        <f>IF(SUM(K761:L761)&gt;0,IFERROR(AVERAGE(K732:L761),""),"")</f>
        <v/>
      </c>
      <c r="Q761" s="797">
        <f>IFERROR(AVERAGE(D761:E761),"")</f>
        <v/>
      </c>
      <c r="R761" s="797">
        <f>IFERROR(AVERAGE(F761:H761),"")</f>
        <v/>
      </c>
      <c r="S761" s="797">
        <f>IFERROR(AVERAGE(I761:J761),"")</f>
        <v/>
      </c>
      <c r="T761" s="797">
        <f>IFERROR(AVERAGE(K761:L761),"")</f>
        <v/>
      </c>
      <c r="V761" s="257" t="n"/>
      <c r="W761" s="797">
        <f>AVERAGE(Q761:T761)</f>
        <v/>
      </c>
      <c r="X761" s="257" t="n"/>
    </row>
    <row r="762" ht="17.45" customHeight="1" thickBot="1">
      <c r="A762" s="257">
        <f>IF(ISNUMBER(C762),MONTH(C762),"")</f>
        <v/>
      </c>
      <c r="B762" s="257">
        <f>IF(ISNUMBER(C762),YEAR(C762),"")</f>
        <v/>
      </c>
      <c r="C762" s="791">
        <f>C761+1</f>
        <v/>
      </c>
      <c r="D762" s="792" t="n">
        <v>0.0497</v>
      </c>
      <c r="E762" s="793" t="n"/>
      <c r="F762" s="795" t="n"/>
      <c r="G762" s="794" t="n"/>
      <c r="H762" s="836" t="n">
        <v>0.0399</v>
      </c>
      <c r="I762" s="792" t="n">
        <v>0.044</v>
      </c>
      <c r="J762" s="793" t="n"/>
      <c r="K762" s="792" t="n">
        <v>0.0342</v>
      </c>
      <c r="L762" s="793" t="n"/>
      <c r="M762" s="796">
        <f>IF(SUM(D762:E762)&gt;0,IFERROR(AVERAGE(D733:E762),""),"")</f>
        <v/>
      </c>
      <c r="N762" s="796">
        <f>IF(SUM(F762:H762)&gt;0,IFERROR(AVERAGE(F733:H762),""),"")</f>
        <v/>
      </c>
      <c r="O762" s="796">
        <f>IF(SUM(I762:J762)&gt;0,IFERROR(AVERAGE(I733:J762),""),"")</f>
        <v/>
      </c>
      <c r="P762" s="796">
        <f>IF(SUM(K762:L762)&gt;0,IFERROR(AVERAGE(K733:L762),""),"")</f>
        <v/>
      </c>
      <c r="Q762" s="797">
        <f>IFERROR(AVERAGE(D762:E762),"")</f>
        <v/>
      </c>
      <c r="R762" s="797">
        <f>IFERROR(AVERAGE(F762:H762),"")</f>
        <v/>
      </c>
      <c r="S762" s="797">
        <f>IFERROR(AVERAGE(I762:J762),"")</f>
        <v/>
      </c>
      <c r="T762" s="797">
        <f>IFERROR(AVERAGE(K762:L762),"")</f>
        <v/>
      </c>
      <c r="V762" s="257" t="n"/>
      <c r="W762" s="797">
        <f>AVERAGE(Q762:T762)</f>
        <v/>
      </c>
      <c r="X762" s="257" t="n"/>
    </row>
    <row r="763" ht="17.45" customHeight="1" thickBot="1">
      <c r="A763" s="257">
        <f>IF(ISNUMBER(C763),MONTH(C763),"")</f>
        <v/>
      </c>
      <c r="B763" s="257">
        <f>IF(ISNUMBER(C763),YEAR(C763),"")</f>
        <v/>
      </c>
      <c r="C763" s="791">
        <f>C762+1</f>
        <v/>
      </c>
      <c r="D763" s="792" t="n"/>
      <c r="E763" s="793" t="n">
        <v>0.0321</v>
      </c>
      <c r="F763" s="795" t="n"/>
      <c r="G763" s="794" t="n">
        <v>0.0262</v>
      </c>
      <c r="H763" s="836" t="n"/>
      <c r="I763" s="792" t="n"/>
      <c r="J763" s="793" t="n">
        <v>0.0336</v>
      </c>
      <c r="K763" s="792" t="n"/>
      <c r="L763" s="793" t="n">
        <v>0.0466</v>
      </c>
      <c r="M763" s="796">
        <f>IF(SUM(D763:E763)&gt;0,IFERROR(AVERAGE(D734:E763),""),"")</f>
        <v/>
      </c>
      <c r="N763" s="796">
        <f>IF(SUM(F763:H763)&gt;0,IFERROR(AVERAGE(F734:H763),""),"")</f>
        <v/>
      </c>
      <c r="O763" s="796">
        <f>IF(SUM(I763:J763)&gt;0,IFERROR(AVERAGE(I734:J763),""),"")</f>
        <v/>
      </c>
      <c r="P763" s="796">
        <f>IF(SUM(K763:L763)&gt;0,IFERROR(AVERAGE(K734:L763),""),"")</f>
        <v/>
      </c>
      <c r="Q763" s="797">
        <f>IFERROR(AVERAGE(D763:E763),"")</f>
        <v/>
      </c>
      <c r="R763" s="797">
        <f>IFERROR(AVERAGE(F763:H763),"")</f>
        <v/>
      </c>
      <c r="S763" s="797">
        <f>IFERROR(AVERAGE(I763:J763),"")</f>
        <v/>
      </c>
      <c r="T763" s="797">
        <f>IFERROR(AVERAGE(K763:L763),"")</f>
        <v/>
      </c>
      <c r="V763" s="257" t="n"/>
      <c r="W763" s="797">
        <f>AVERAGE(Q763:T763)</f>
        <v/>
      </c>
      <c r="X763" s="257" t="n"/>
      <c r="Z763" s="313" t="inlineStr">
        <is>
          <t>JANUARY</t>
        </is>
      </c>
      <c r="AA763" s="299" t="n">
        <v>2020</v>
      </c>
      <c r="AB763" s="300" t="n"/>
      <c r="AC763" s="300" t="n"/>
      <c r="AD763" s="300" t="n"/>
    </row>
    <row r="764" ht="17.45" customHeight="1">
      <c r="A764" s="257">
        <f>IF(ISNUMBER(C764),MONTH(C764),"")</f>
        <v/>
      </c>
      <c r="B764" s="257">
        <f>IF(ISNUMBER(C764),YEAR(C764),"")</f>
        <v/>
      </c>
      <c r="C764" s="861">
        <f>C763+1</f>
        <v/>
      </c>
      <c r="D764" s="803" t="n">
        <v>0.0251</v>
      </c>
      <c r="E764" s="804" t="n"/>
      <c r="F764" s="806" t="n">
        <v>0.0654</v>
      </c>
      <c r="G764" s="805" t="n"/>
      <c r="H764" s="838" t="n">
        <v>0.0527</v>
      </c>
      <c r="I764" s="803" t="n">
        <v>0.0427</v>
      </c>
      <c r="J764" s="804" t="n"/>
      <c r="K764" s="803" t="n">
        <v>0.0432</v>
      </c>
      <c r="L764" s="804" t="n"/>
      <c r="M764" s="796">
        <f>IF(SUM(D764:E764)&gt;0,IFERROR(AVERAGE(D735:E764),""),"")</f>
        <v/>
      </c>
      <c r="N764" s="796">
        <f>IF(SUM(F764:H764)&gt;0,IFERROR(AVERAGE(F735:H764),""),"")</f>
        <v/>
      </c>
      <c r="O764" s="796">
        <f>IF(SUM(I764:J764)&gt;0,IFERROR(AVERAGE(I735:J764),""),"")</f>
        <v/>
      </c>
      <c r="P764" s="796">
        <f>IF(SUM(K764:L764)&gt;0,IFERROR(AVERAGE(K735:L764),""),"")</f>
        <v/>
      </c>
      <c r="Q764" s="797">
        <f>IFERROR(AVERAGE(D764:E764),"")</f>
        <v/>
      </c>
      <c r="R764" s="797">
        <f>IFERROR(AVERAGE(F764:H764),"")</f>
        <v/>
      </c>
      <c r="S764" s="797">
        <f>IFERROR(AVERAGE(I764:J764),"")</f>
        <v/>
      </c>
      <c r="T764" s="797">
        <f>IFERROR(AVERAGE(K764:L764),"")</f>
        <v/>
      </c>
      <c r="V764" s="257" t="n"/>
      <c r="W764" s="797">
        <f>AVERAGE(Q764:T764)</f>
        <v/>
      </c>
      <c r="X764" s="257" t="n"/>
      <c r="Z764" s="301" t="inlineStr">
        <is>
          <t>Parameter</t>
        </is>
      </c>
      <c r="AA764" s="301" t="inlineStr">
        <is>
          <t>Station 1</t>
        </is>
      </c>
      <c r="AB764" s="301" t="inlineStr">
        <is>
          <t>Station 2</t>
        </is>
      </c>
      <c r="AC764" s="301" t="inlineStr">
        <is>
          <t>Station 4</t>
        </is>
      </c>
      <c r="AD764" s="301" t="inlineStr">
        <is>
          <t>Station 5</t>
        </is>
      </c>
    </row>
    <row r="765" ht="17.45" customHeight="1">
      <c r="A765" s="257">
        <f>IF(ISNUMBER(C765),MONTH(C765),"")</f>
        <v/>
      </c>
      <c r="B765" s="257">
        <f>IF(ISNUMBER(C765),YEAR(C765),"")</f>
        <v/>
      </c>
      <c r="C765" s="791">
        <f>C764+1</f>
        <v/>
      </c>
      <c r="D765" s="792" t="n"/>
      <c r="E765" s="793" t="n">
        <v>0.0221</v>
      </c>
      <c r="F765" s="795" t="n"/>
      <c r="G765" s="794" t="n">
        <v>0.0412</v>
      </c>
      <c r="H765" s="836" t="n"/>
      <c r="I765" s="792" t="n"/>
      <c r="J765" s="793" t="n">
        <v>0.022</v>
      </c>
      <c r="K765" s="792" t="n"/>
      <c r="L765" s="793" t="n">
        <v>0.0342</v>
      </c>
      <c r="M765" s="796">
        <f>IF(SUM(D765:E765)&gt;0,IFERROR(AVERAGE(D736:E765),""),"")</f>
        <v/>
      </c>
      <c r="N765" s="796">
        <f>IF(SUM(F765:H765)&gt;0,IFERROR(AVERAGE(F736:H765),""),"")</f>
        <v/>
      </c>
      <c r="O765" s="796">
        <f>IF(SUM(I765:J765)&gt;0,IFERROR(AVERAGE(I736:J765),""),"")</f>
        <v/>
      </c>
      <c r="P765" s="796">
        <f>IF(SUM(K765:L765)&gt;0,IFERROR(AVERAGE(K736:L765),""),"")</f>
        <v/>
      </c>
      <c r="Q765" s="797">
        <f>IFERROR(AVERAGE(D765:E765),"")</f>
        <v/>
      </c>
      <c r="R765" s="797">
        <f>IFERROR(AVERAGE(F765:H765),"")</f>
        <v/>
      </c>
      <c r="S765" s="797">
        <f>IFERROR(AVERAGE(I765:J765),"")</f>
        <v/>
      </c>
      <c r="T765" s="797">
        <f>IFERROR(AVERAGE(K765:L765),"")</f>
        <v/>
      </c>
      <c r="V765" s="257" t="n"/>
      <c r="W765" s="797">
        <f>AVERAGE(Q765:T765)</f>
        <v/>
      </c>
      <c r="X765" s="797">
        <f>AVERAGE(Q761:T765)</f>
        <v/>
      </c>
      <c r="Y765" s="266" t="n">
        <v>109</v>
      </c>
      <c r="Z765" s="302" t="inlineStr">
        <is>
          <t>Average</t>
        </is>
      </c>
      <c r="AA765" s="839">
        <f>AVERAGE(D735:E765)</f>
        <v/>
      </c>
      <c r="AB765" s="839">
        <f>AVERAGE(F735:H765)</f>
        <v/>
      </c>
      <c r="AC765" s="839">
        <f>AVERAGE(I735:J765)</f>
        <v/>
      </c>
      <c r="AD765" s="839">
        <f>AVERAGE(K735:L765)</f>
        <v/>
      </c>
    </row>
    <row r="766" ht="17.45" customHeight="1">
      <c r="A766" s="257">
        <f>IF(ISNUMBER(C766),MONTH(C766),"")</f>
        <v/>
      </c>
      <c r="B766" s="257">
        <f>IF(ISNUMBER(C766),YEAR(C766),"")</f>
        <v/>
      </c>
      <c r="C766" s="808">
        <f>C765+1</f>
        <v/>
      </c>
      <c r="D766" s="809" t="n">
        <v>0.0161</v>
      </c>
      <c r="E766" s="810" t="n"/>
      <c r="F766" s="812" t="n">
        <v>0.0576</v>
      </c>
      <c r="G766" s="811" t="n"/>
      <c r="H766" s="837" t="n"/>
      <c r="I766" s="809" t="n">
        <v>0.0235</v>
      </c>
      <c r="J766" s="810" t="n"/>
      <c r="K766" s="809" t="n">
        <v>0.0363</v>
      </c>
      <c r="L766" s="810" t="n"/>
      <c r="M766" s="796">
        <f>IF(SUM(D766:E766)&gt;0,IFERROR(AVERAGE(D737:E766),""),"")</f>
        <v/>
      </c>
      <c r="N766" s="796">
        <f>IF(SUM(F766:H766)&gt;0,IFERROR(AVERAGE(F737:H766),""),"")</f>
        <v/>
      </c>
      <c r="O766" s="796">
        <f>IF(SUM(I766:J766)&gt;0,IFERROR(AVERAGE(I737:J766),""),"")</f>
        <v/>
      </c>
      <c r="P766" s="796">
        <f>IF(SUM(K766:L766)&gt;0,IFERROR(AVERAGE(K737:L766),""),"")</f>
        <v/>
      </c>
      <c r="Q766" s="813">
        <f>IFERROR(AVERAGE(D766:E766),"")</f>
        <v/>
      </c>
      <c r="R766" s="813">
        <f>IFERROR(AVERAGE(F766:H766),"")</f>
        <v/>
      </c>
      <c r="S766" s="813">
        <f>IFERROR(AVERAGE(I766:J766),"")</f>
        <v/>
      </c>
      <c r="T766" s="813">
        <f>IFERROR(AVERAGE(K766:L766),"")</f>
        <v/>
      </c>
      <c r="V766" s="813">
        <f>AVERAGE(Q766:T766)</f>
        <v/>
      </c>
      <c r="W766" s="445" t="n"/>
      <c r="X766" s="257" t="n"/>
      <c r="Y766" s="266" t="n">
        <v>109</v>
      </c>
      <c r="Z766" s="302" t="inlineStr">
        <is>
          <t>Maximum</t>
        </is>
      </c>
      <c r="AA766" s="839">
        <f>MAX(D735:E765)</f>
        <v/>
      </c>
      <c r="AB766" s="839">
        <f>MAX(F735:H765)</f>
        <v/>
      </c>
      <c r="AC766" s="839">
        <f>MAX(I735:J765)</f>
        <v/>
      </c>
      <c r="AD766" s="839">
        <f>MAX(K735:L765)</f>
        <v/>
      </c>
    </row>
    <row r="767" ht="17.45" customHeight="1" thickBot="1">
      <c r="A767" s="257">
        <f>IF(ISNUMBER(C767),MONTH(C767),"")</f>
        <v/>
      </c>
      <c r="B767" s="257">
        <f>IF(ISNUMBER(C767),YEAR(C767),"")</f>
        <v/>
      </c>
      <c r="C767" s="808">
        <f>C766+1</f>
        <v/>
      </c>
      <c r="D767" s="809" t="n"/>
      <c r="E767" s="810" t="n">
        <v>0.0203</v>
      </c>
      <c r="F767" s="812" t="n"/>
      <c r="G767" s="811" t="n">
        <v>0.00838</v>
      </c>
      <c r="H767" s="837" t="n"/>
      <c r="I767" s="809" t="n"/>
      <c r="J767" s="810" t="n">
        <v>0.008200000000000001</v>
      </c>
      <c r="K767" s="809" t="n"/>
      <c r="L767" s="810" t="n">
        <v>0.0172</v>
      </c>
      <c r="M767" s="796">
        <f>IF(SUM(D767:E767)&gt;0,IFERROR(AVERAGE(D738:E767),""),"")</f>
        <v/>
      </c>
      <c r="N767" s="796">
        <f>IF(SUM(F767:H767)&gt;0,IFERROR(AVERAGE(F738:H767),""),"")</f>
        <v/>
      </c>
      <c r="O767" s="796">
        <f>IF(SUM(I767:J767)&gt;0,IFERROR(AVERAGE(I738:J767),""),"")</f>
        <v/>
      </c>
      <c r="P767" s="796">
        <f>IF(SUM(K767:L767)&gt;0,IFERROR(AVERAGE(K738:L767),""),"")</f>
        <v/>
      </c>
      <c r="Q767" s="813">
        <f>IFERROR(AVERAGE(D767:E767),"")</f>
        <v/>
      </c>
      <c r="R767" s="813">
        <f>IFERROR(AVERAGE(F767:H767),"")</f>
        <v/>
      </c>
      <c r="S767" s="813">
        <f>IFERROR(AVERAGE(I767:J767),"")</f>
        <v/>
      </c>
      <c r="T767" s="813">
        <f>IFERROR(AVERAGE(K767:L767),"")</f>
        <v/>
      </c>
      <c r="V767" s="813">
        <f>AVERAGE(Q767:T767)</f>
        <v/>
      </c>
      <c r="W767" s="445" t="n"/>
      <c r="X767" s="797">
        <f>AVERAGE(Q766:T767)</f>
        <v/>
      </c>
      <c r="Y767" s="266" t="n">
        <v>109</v>
      </c>
      <c r="Z767" s="304" t="inlineStr">
        <is>
          <t># DAYS &gt; 0.075</t>
        </is>
      </c>
      <c r="AA767" s="305">
        <f>COUNTIF(D735:E765,"&gt;=0.075")</f>
        <v/>
      </c>
      <c r="AB767" s="305">
        <f>COUNTIF(F735:H765,"&gt;=0.075")</f>
        <v/>
      </c>
      <c r="AC767" s="305">
        <f>COUNTIF(I735:J765,"&gt;=0.075")</f>
        <v/>
      </c>
      <c r="AD767" s="305">
        <f>COUNTIF(K735:L765,"&gt;=0.075")</f>
        <v/>
      </c>
    </row>
    <row r="768" ht="17.45" customHeight="1" thickBot="1">
      <c r="A768" s="257">
        <f>IF(ISNUMBER(C768),MONTH(C768),"")</f>
        <v/>
      </c>
      <c r="B768" s="257">
        <f>IF(ISNUMBER(C768),YEAR(C768),"")</f>
        <v/>
      </c>
      <c r="C768" s="791">
        <f>C767+1</f>
        <v/>
      </c>
      <c r="D768" s="792" t="n">
        <v>0.008999999999999999</v>
      </c>
      <c r="E768" s="793" t="n"/>
      <c r="F768" s="795" t="n"/>
      <c r="G768" s="794" t="n"/>
      <c r="H768" s="836" t="n">
        <v>0.0227</v>
      </c>
      <c r="I768" s="792" t="n">
        <v>0.0287</v>
      </c>
      <c r="J768" s="793" t="n"/>
      <c r="K768" s="792" t="n">
        <v>0.0135</v>
      </c>
      <c r="L768" s="793" t="n"/>
      <c r="M768" s="796">
        <f>IF(SUM(D768:E768)&gt;0,IFERROR(AVERAGE(D739:E768),""),"")</f>
        <v/>
      </c>
      <c r="N768" s="796">
        <f>IF(SUM(F768:H768)&gt;0,IFERROR(AVERAGE(F739:H768),""),"")</f>
        <v/>
      </c>
      <c r="O768" s="796">
        <f>IF(SUM(I768:J768)&gt;0,IFERROR(AVERAGE(I739:J768),""),"")</f>
        <v/>
      </c>
      <c r="P768" s="796">
        <f>IF(SUM(K768:L768)&gt;0,IFERROR(AVERAGE(K739:L768),""),"")</f>
        <v/>
      </c>
      <c r="Q768" s="797">
        <f>IFERROR(AVERAGE(D768:E768),"")</f>
        <v/>
      </c>
      <c r="R768" s="797">
        <f>IFERROR(AVERAGE(F768:H768),"")</f>
        <v/>
      </c>
      <c r="S768" s="797">
        <f>IFERROR(AVERAGE(I768:J768),"")</f>
        <v/>
      </c>
      <c r="T768" s="797">
        <f>IFERROR(AVERAGE(K768:L768),"")</f>
        <v/>
      </c>
      <c r="V768" s="257" t="n"/>
      <c r="W768" s="797">
        <f>AVERAGE(Q768:T768)</f>
        <v/>
      </c>
      <c r="X768" s="257" t="n"/>
      <c r="AD768" s="786">
        <f>AVERAGE(AA765:AD765)</f>
        <v/>
      </c>
    </row>
    <row r="769" ht="17.45" customHeight="1">
      <c r="A769" s="257">
        <f>IF(ISNUMBER(C769),MONTH(C769),"")</f>
        <v/>
      </c>
      <c r="B769" s="257">
        <f>IF(ISNUMBER(C769),YEAR(C769),"")</f>
        <v/>
      </c>
      <c r="C769" s="791">
        <f>C768+1</f>
        <v/>
      </c>
      <c r="D769" s="792" t="n"/>
      <c r="E769" s="793" t="n">
        <v>0.0256</v>
      </c>
      <c r="F769" s="795" t="n"/>
      <c r="G769" s="794" t="n">
        <v>0.0265</v>
      </c>
      <c r="H769" s="836" t="n"/>
      <c r="I769" s="792" t="n"/>
      <c r="J769" s="793" t="n">
        <v>0.0319</v>
      </c>
      <c r="K769" s="792" t="n"/>
      <c r="L769" s="793" t="n">
        <v>0.0311</v>
      </c>
      <c r="M769" s="796">
        <f>IF(SUM(D769:E769)&gt;0,IFERROR(AVERAGE(D740:E769),""),"")</f>
        <v/>
      </c>
      <c r="N769" s="796">
        <f>IF(SUM(F769:H769)&gt;0,IFERROR(AVERAGE(F740:H769),""),"")</f>
        <v/>
      </c>
      <c r="O769" s="796">
        <f>IF(SUM(I769:J769)&gt;0,IFERROR(AVERAGE(I740:J769),""),"")</f>
        <v/>
      </c>
      <c r="P769" s="796">
        <f>IF(SUM(K769:L769)&gt;0,IFERROR(AVERAGE(K740:L769),""),"")</f>
        <v/>
      </c>
      <c r="Q769" s="797">
        <f>IFERROR(AVERAGE(D769:E769),"")</f>
        <v/>
      </c>
      <c r="R769" s="797">
        <f>IFERROR(AVERAGE(F769:H769),"")</f>
        <v/>
      </c>
      <c r="S769" s="797">
        <f>IFERROR(AVERAGE(I769:J769),"")</f>
        <v/>
      </c>
      <c r="T769" s="797">
        <f>IFERROR(AVERAGE(K769:L769),"")</f>
        <v/>
      </c>
      <c r="V769" s="257" t="n"/>
      <c r="W769" s="797">
        <f>AVERAGE(Q769:T769)</f>
        <v/>
      </c>
      <c r="X769" s="257" t="n"/>
    </row>
    <row r="770" ht="17.45" customHeight="1">
      <c r="A770" s="257">
        <f>IF(ISNUMBER(C770),MONTH(C770),"")</f>
        <v/>
      </c>
      <c r="B770" s="257">
        <f>IF(ISNUMBER(C770),YEAR(C770),"")</f>
        <v/>
      </c>
      <c r="C770" s="861">
        <f>C769+1</f>
        <v/>
      </c>
      <c r="D770" s="803" t="n">
        <v>0.0259</v>
      </c>
      <c r="E770" s="804" t="n"/>
      <c r="F770" s="806" t="n">
        <v>0.0203</v>
      </c>
      <c r="G770" s="805" t="n"/>
      <c r="H770" s="838" t="n">
        <v>0.02</v>
      </c>
      <c r="I770" s="803" t="n">
        <v>0.032</v>
      </c>
      <c r="J770" s="804" t="n"/>
      <c r="K770" s="803" t="n">
        <v>0.0358</v>
      </c>
      <c r="L770" s="804" t="n"/>
      <c r="M770" s="796">
        <f>IF(SUM(D770:E770)&gt;0,IFERROR(AVERAGE(D741:E770),""),"")</f>
        <v/>
      </c>
      <c r="N770" s="796">
        <f>IF(SUM(F770:H770)&gt;0,IFERROR(AVERAGE(F741:H770),""),"")</f>
        <v/>
      </c>
      <c r="O770" s="796">
        <f>IF(SUM(I770:J770)&gt;0,IFERROR(AVERAGE(I741:J770),""),"")</f>
        <v/>
      </c>
      <c r="P770" s="796">
        <f>IF(SUM(K770:L770)&gt;0,IFERROR(AVERAGE(K741:L770),""),"")</f>
        <v/>
      </c>
      <c r="Q770" s="797">
        <f>IFERROR(AVERAGE(D770:E770),"")</f>
        <v/>
      </c>
      <c r="R770" s="797">
        <f>IFERROR(AVERAGE(F770:H770),"")</f>
        <v/>
      </c>
      <c r="S770" s="797">
        <f>IFERROR(AVERAGE(I770:J770),"")</f>
        <v/>
      </c>
      <c r="T770" s="797">
        <f>IFERROR(AVERAGE(K770:L770),"")</f>
        <v/>
      </c>
      <c r="V770" s="257" t="n"/>
      <c r="W770" s="797">
        <f>AVERAGE(Q770:T770)</f>
        <v/>
      </c>
      <c r="X770" s="257" t="n"/>
    </row>
    <row r="771" ht="17.45" customHeight="1">
      <c r="A771" s="257">
        <f>IF(ISNUMBER(C771),MONTH(C771),"")</f>
        <v/>
      </c>
      <c r="B771" s="257">
        <f>IF(ISNUMBER(C771),YEAR(C771),"")</f>
        <v/>
      </c>
      <c r="C771" s="791">
        <f>C770+1</f>
        <v/>
      </c>
      <c r="D771" s="792" t="n"/>
      <c r="E771" s="793" t="n">
        <v>0.0194</v>
      </c>
      <c r="F771" s="795" t="n"/>
      <c r="G771" s="794" t="n">
        <v>0.0181</v>
      </c>
      <c r="H771" s="836" t="n"/>
      <c r="I771" s="792" t="n"/>
      <c r="J771" s="793" t="n">
        <v>0.0219</v>
      </c>
      <c r="K771" s="792" t="n"/>
      <c r="L771" s="793" t="n">
        <v>0.0289</v>
      </c>
      <c r="M771" s="796">
        <f>IF(SUM(D771:E771)&gt;0,IFERROR(AVERAGE(D742:E771),""),"")</f>
        <v/>
      </c>
      <c r="N771" s="796">
        <f>IF(SUM(F771:H771)&gt;0,IFERROR(AVERAGE(F742:H771),""),"")</f>
        <v/>
      </c>
      <c r="O771" s="796">
        <f>IF(SUM(I771:J771)&gt;0,IFERROR(AVERAGE(I742:J771),""),"")</f>
        <v/>
      </c>
      <c r="P771" s="796">
        <f>IF(SUM(K771:L771)&gt;0,IFERROR(AVERAGE(K742:L771),""),"")</f>
        <v/>
      </c>
      <c r="Q771" s="797">
        <f>IFERROR(AVERAGE(D771:E771),"")</f>
        <v/>
      </c>
      <c r="R771" s="797">
        <f>IFERROR(AVERAGE(F771:H771),"")</f>
        <v/>
      </c>
      <c r="S771" s="797">
        <f>IFERROR(AVERAGE(I771:J771),"")</f>
        <v/>
      </c>
      <c r="T771" s="797">
        <f>IFERROR(AVERAGE(K771:L771),"")</f>
        <v/>
      </c>
      <c r="V771" s="257" t="n"/>
      <c r="W771" s="797">
        <f>AVERAGE(Q771:T771)</f>
        <v/>
      </c>
      <c r="X771" s="257" t="n"/>
    </row>
    <row r="772" ht="17.45" customHeight="1">
      <c r="A772" s="257">
        <f>IF(ISNUMBER(C772),MONTH(C772),"")</f>
        <v/>
      </c>
      <c r="B772" s="257">
        <f>IF(ISNUMBER(C772),YEAR(C772),"")</f>
        <v/>
      </c>
      <c r="C772" s="791">
        <f>C771+1</f>
        <v/>
      </c>
      <c r="D772" s="792" t="n">
        <v>0.0178</v>
      </c>
      <c r="E772" s="793" t="n"/>
      <c r="F772" s="795" t="n">
        <v>0.0233</v>
      </c>
      <c r="G772" s="794" t="n"/>
      <c r="H772" s="836" t="n"/>
      <c r="I772" s="792" t="n">
        <v>0.0288</v>
      </c>
      <c r="J772" s="793" t="n"/>
      <c r="K772" s="792" t="n">
        <v>0.0219</v>
      </c>
      <c r="L772" s="793" t="n"/>
      <c r="M772" s="796">
        <f>IF(SUM(D772:E772)&gt;0,IFERROR(AVERAGE(D743:E772),""),"")</f>
        <v/>
      </c>
      <c r="N772" s="796">
        <f>IF(SUM(F772:H772)&gt;0,IFERROR(AVERAGE(F743:H772),""),"")</f>
        <v/>
      </c>
      <c r="O772" s="796">
        <f>IF(SUM(I772:J772)&gt;0,IFERROR(AVERAGE(I743:J772),""),"")</f>
        <v/>
      </c>
      <c r="P772" s="796">
        <f>IF(SUM(K772:L772)&gt;0,IFERROR(AVERAGE(K743:L772),""),"")</f>
        <v/>
      </c>
      <c r="Q772" s="797">
        <f>IFERROR(AVERAGE(D772:E772),"")</f>
        <v/>
      </c>
      <c r="R772" s="797">
        <f>IFERROR(AVERAGE(F772:H772),"")</f>
        <v/>
      </c>
      <c r="S772" s="797">
        <f>IFERROR(AVERAGE(I772:J772),"")</f>
        <v/>
      </c>
      <c r="T772" s="797">
        <f>IFERROR(AVERAGE(K772:L772),"")</f>
        <v/>
      </c>
      <c r="V772" s="257" t="n"/>
      <c r="W772" s="797">
        <f>AVERAGE(Q772:T772)</f>
        <v/>
      </c>
      <c r="X772" s="797">
        <f>AVERAGE(Q768:T772)</f>
        <v/>
      </c>
      <c r="Y772" s="266" t="n">
        <v>110</v>
      </c>
    </row>
    <row r="773" ht="17.45" customHeight="1">
      <c r="A773" s="257">
        <f>IF(ISNUMBER(C773),MONTH(C773),"")</f>
        <v/>
      </c>
      <c r="B773" s="257">
        <f>IF(ISNUMBER(C773),YEAR(C773),"")</f>
        <v/>
      </c>
      <c r="C773" s="808">
        <f>C772+1</f>
        <v/>
      </c>
      <c r="D773" s="809" t="n"/>
      <c r="E773" s="810" t="n">
        <v>0.0129</v>
      </c>
      <c r="F773" s="812" t="n"/>
      <c r="G773" s="811" t="n">
        <v>0.016</v>
      </c>
      <c r="H773" s="837" t="n"/>
      <c r="I773" s="809" t="n"/>
      <c r="J773" s="810" t="n">
        <v>0.0127</v>
      </c>
      <c r="K773" s="809" t="n"/>
      <c r="L773" s="810" t="n">
        <v>0.0214</v>
      </c>
      <c r="M773" s="796">
        <f>IF(SUM(D773:E773)&gt;0,IFERROR(AVERAGE(D744:E773),""),"")</f>
        <v/>
      </c>
      <c r="N773" s="796">
        <f>IF(SUM(F773:H773)&gt;0,IFERROR(AVERAGE(F744:H773),""),"")</f>
        <v/>
      </c>
      <c r="O773" s="796">
        <f>IF(SUM(I773:J773)&gt;0,IFERROR(AVERAGE(I744:J773),""),"")</f>
        <v/>
      </c>
      <c r="P773" s="796">
        <f>IF(SUM(K773:L773)&gt;0,IFERROR(AVERAGE(K744:L773),""),"")</f>
        <v/>
      </c>
      <c r="Q773" s="813">
        <f>IFERROR(AVERAGE(D773:E773),"")</f>
        <v/>
      </c>
      <c r="R773" s="813">
        <f>IFERROR(AVERAGE(F773:H773),"")</f>
        <v/>
      </c>
      <c r="S773" s="813">
        <f>IFERROR(AVERAGE(I773:J773),"")</f>
        <v/>
      </c>
      <c r="T773" s="813">
        <f>IFERROR(AVERAGE(K773:L773),"")</f>
        <v/>
      </c>
      <c r="V773" s="813">
        <f>AVERAGE(Q773:T773)</f>
        <v/>
      </c>
      <c r="W773" s="445" t="n"/>
      <c r="X773" s="257" t="n"/>
      <c r="Y773" s="266" t="n">
        <v>110</v>
      </c>
    </row>
    <row r="774" ht="17.45" customHeight="1">
      <c r="A774" s="257">
        <f>IF(ISNUMBER(C774),MONTH(C774),"")</f>
        <v/>
      </c>
      <c r="B774" s="257">
        <f>IF(ISNUMBER(C774),YEAR(C774),"")</f>
        <v/>
      </c>
      <c r="C774" s="808">
        <f>C773+1</f>
        <v/>
      </c>
      <c r="D774" s="809" t="n">
        <v>0.0105</v>
      </c>
      <c r="E774" s="810" t="n"/>
      <c r="F774" s="812" t="n"/>
      <c r="G774" s="811" t="n"/>
      <c r="H774" s="837" t="n">
        <v>0.0242</v>
      </c>
      <c r="I774" s="809" t="n">
        <v>0.0302</v>
      </c>
      <c r="J774" s="810" t="n"/>
      <c r="K774" s="809" t="n">
        <v>0.0106</v>
      </c>
      <c r="L774" s="810" t="n"/>
      <c r="M774" s="796">
        <f>IF(SUM(D774:E774)&gt;0,IFERROR(AVERAGE(D745:E774),""),"")</f>
        <v/>
      </c>
      <c r="N774" s="796">
        <f>IF(SUM(F774:H774)&gt;0,IFERROR(AVERAGE(F745:H774),""),"")</f>
        <v/>
      </c>
      <c r="O774" s="796">
        <f>IF(SUM(I774:J774)&gt;0,IFERROR(AVERAGE(I745:J774),""),"")</f>
        <v/>
      </c>
      <c r="P774" s="796">
        <f>IF(SUM(K774:L774)&gt;0,IFERROR(AVERAGE(K745:L774),""),"")</f>
        <v/>
      </c>
      <c r="Q774" s="813">
        <f>IFERROR(AVERAGE(D774:E774),"")</f>
        <v/>
      </c>
      <c r="R774" s="813">
        <f>IFERROR(AVERAGE(F774:H774),"")</f>
        <v/>
      </c>
      <c r="S774" s="813">
        <f>IFERROR(AVERAGE(I774:J774),"")</f>
        <v/>
      </c>
      <c r="T774" s="813">
        <f>IFERROR(AVERAGE(K774:L774),"")</f>
        <v/>
      </c>
      <c r="V774" s="813">
        <f>AVERAGE(Q774:T774)</f>
        <v/>
      </c>
      <c r="W774" s="445" t="n"/>
      <c r="X774" s="797">
        <f>AVERAGE(Q773:T774)</f>
        <v/>
      </c>
      <c r="Y774" s="266" t="n">
        <v>110</v>
      </c>
    </row>
    <row r="775" ht="17.45" customHeight="1">
      <c r="A775" s="257">
        <f>IF(ISNUMBER(C775),MONTH(C775),"")</f>
        <v/>
      </c>
      <c r="B775" s="257">
        <f>IF(ISNUMBER(C775),YEAR(C775),"")</f>
        <v/>
      </c>
      <c r="C775" s="791">
        <f>C774+1</f>
        <v/>
      </c>
      <c r="D775" s="792" t="n"/>
      <c r="E775" s="793" t="n">
        <v>0.0293</v>
      </c>
      <c r="F775" s="795" t="n"/>
      <c r="G775" s="794" t="n">
        <v>0.0314</v>
      </c>
      <c r="H775" s="836" t="n"/>
      <c r="I775" s="792" t="n"/>
      <c r="J775" s="793" t="n">
        <v>0.0223</v>
      </c>
      <c r="K775" s="792" t="n"/>
      <c r="L775" s="793" t="n">
        <v>0.03</v>
      </c>
      <c r="M775" s="796">
        <f>IF(SUM(D775:E775)&gt;0,IFERROR(AVERAGE(D746:E775),""),"")</f>
        <v/>
      </c>
      <c r="N775" s="796">
        <f>IF(SUM(F775:H775)&gt;0,IFERROR(AVERAGE(F746:H775),""),"")</f>
        <v/>
      </c>
      <c r="O775" s="796">
        <f>IF(SUM(I775:J775)&gt;0,IFERROR(AVERAGE(I746:J775),""),"")</f>
        <v/>
      </c>
      <c r="P775" s="796">
        <f>IF(SUM(K775:L775)&gt;0,IFERROR(AVERAGE(K746:L775),""),"")</f>
        <v/>
      </c>
      <c r="Q775" s="797">
        <f>IFERROR(AVERAGE(D775:E775),"")</f>
        <v/>
      </c>
      <c r="R775" s="797">
        <f>IFERROR(AVERAGE(F775:H775),"")</f>
        <v/>
      </c>
      <c r="S775" s="797">
        <f>IFERROR(AVERAGE(I775:J775),"")</f>
        <v/>
      </c>
      <c r="T775" s="797">
        <f>IFERROR(AVERAGE(K775:L775),"")</f>
        <v/>
      </c>
      <c r="V775" s="257" t="n"/>
      <c r="W775" s="797">
        <f>AVERAGE(Q775:T775)</f>
        <v/>
      </c>
      <c r="X775" s="257" t="n"/>
    </row>
    <row r="776" ht="17.45" customHeight="1">
      <c r="A776" s="257">
        <f>IF(ISNUMBER(C776),MONTH(C776),"")</f>
        <v/>
      </c>
      <c r="B776" s="257">
        <f>IF(ISNUMBER(C776),YEAR(C776),"")</f>
        <v/>
      </c>
      <c r="C776" s="861">
        <f>C775+1</f>
        <v/>
      </c>
      <c r="D776" s="803" t="n">
        <v>0.0298</v>
      </c>
      <c r="E776" s="804" t="n"/>
      <c r="F776" s="806" t="n">
        <v>0.0328</v>
      </c>
      <c r="G776" s="805" t="n"/>
      <c r="H776" s="838" t="n">
        <v>0.0321</v>
      </c>
      <c r="I776" s="803" t="n">
        <v>0.0357</v>
      </c>
      <c r="J776" s="804" t="n"/>
      <c r="K776" s="803" t="n">
        <v>0.0445</v>
      </c>
      <c r="L776" s="804" t="n"/>
      <c r="M776" s="796">
        <f>IF(SUM(D776:E776)&gt;0,IFERROR(AVERAGE(D747:E776),""),"")</f>
        <v/>
      </c>
      <c r="N776" s="796">
        <f>IF(SUM(F776:H776)&gt;0,IFERROR(AVERAGE(F747:H776),""),"")</f>
        <v/>
      </c>
      <c r="O776" s="796">
        <f>IF(SUM(I776:J776)&gt;0,IFERROR(AVERAGE(I747:J776),""),"")</f>
        <v/>
      </c>
      <c r="P776" s="796">
        <f>IF(SUM(K776:L776)&gt;0,IFERROR(AVERAGE(K747:L776),""),"")</f>
        <v/>
      </c>
      <c r="Q776" s="797">
        <f>IFERROR(AVERAGE(D776:E776),"")</f>
        <v/>
      </c>
      <c r="R776" s="797">
        <f>IFERROR(AVERAGE(F776:H776),"")</f>
        <v/>
      </c>
      <c r="S776" s="797">
        <f>IFERROR(AVERAGE(I776:J776),"")</f>
        <v/>
      </c>
      <c r="T776" s="797">
        <f>IFERROR(AVERAGE(K776:L776),"")</f>
        <v/>
      </c>
      <c r="V776" s="257" t="n"/>
      <c r="W776" s="797">
        <f>AVERAGE(Q776:T776)</f>
        <v/>
      </c>
      <c r="X776" s="257" t="n"/>
    </row>
    <row r="777" ht="17.45" customHeight="1">
      <c r="A777" s="257">
        <f>IF(ISNUMBER(C777),MONTH(C777),"")</f>
        <v/>
      </c>
      <c r="B777" s="257">
        <f>IF(ISNUMBER(C777),YEAR(C777),"")</f>
        <v/>
      </c>
      <c r="C777" s="791">
        <f>C776+1</f>
        <v/>
      </c>
      <c r="D777" s="792" t="n"/>
      <c r="E777" s="793" t="n">
        <v>0.0317</v>
      </c>
      <c r="F777" s="795" t="n"/>
      <c r="G777" s="794" t="n">
        <v>0.0231</v>
      </c>
      <c r="H777" s="836" t="n"/>
      <c r="I777" s="792" t="n"/>
      <c r="J777" s="793" t="n">
        <v>0.0298</v>
      </c>
      <c r="K777" s="792" t="n"/>
      <c r="L777" s="793" t="n">
        <v>0.0316</v>
      </c>
      <c r="M777" s="796">
        <f>IF(SUM(D777:E777)&gt;0,IFERROR(AVERAGE(D748:E777),""),"")</f>
        <v/>
      </c>
      <c r="N777" s="796">
        <f>IF(SUM(F777:H777)&gt;0,IFERROR(AVERAGE(F748:H777),""),"")</f>
        <v/>
      </c>
      <c r="O777" s="796">
        <f>IF(SUM(I777:J777)&gt;0,IFERROR(AVERAGE(I748:J777),""),"")</f>
        <v/>
      </c>
      <c r="P777" s="796">
        <f>IF(SUM(K777:L777)&gt;0,IFERROR(AVERAGE(K748:L777),""),"")</f>
        <v/>
      </c>
      <c r="Q777" s="797">
        <f>IFERROR(AVERAGE(D777:E777),"")</f>
        <v/>
      </c>
      <c r="R777" s="797">
        <f>IFERROR(AVERAGE(F777:H777),"")</f>
        <v/>
      </c>
      <c r="S777" s="797">
        <f>IFERROR(AVERAGE(I777:J777),"")</f>
        <v/>
      </c>
      <c r="T777" s="797">
        <f>IFERROR(AVERAGE(K777:L777),"")</f>
        <v/>
      </c>
      <c r="V777" s="257" t="n"/>
      <c r="W777" s="797">
        <f>AVERAGE(Q777:T777)</f>
        <v/>
      </c>
      <c r="X777" s="257" t="n"/>
    </row>
    <row r="778" ht="17.45" customHeight="1">
      <c r="A778" s="257">
        <f>IF(ISNUMBER(C778),MONTH(C778),"")</f>
        <v/>
      </c>
      <c r="B778" s="257">
        <f>IF(ISNUMBER(C778),YEAR(C778),"")</f>
        <v/>
      </c>
      <c r="C778" s="791">
        <f>C777+1</f>
        <v/>
      </c>
      <c r="D778" s="792" t="n">
        <v>0.0233</v>
      </c>
      <c r="E778" s="793" t="n"/>
      <c r="F778" s="795" t="n">
        <v>0.0241</v>
      </c>
      <c r="G778" s="794" t="n"/>
      <c r="H778" s="836" t="n"/>
      <c r="I778" s="792" t="n">
        <v>0.031</v>
      </c>
      <c r="J778" s="793" t="n"/>
      <c r="K778" s="792" t="n">
        <v>0.0228</v>
      </c>
      <c r="L778" s="793" t="n"/>
      <c r="M778" s="796">
        <f>IF(SUM(D778:E778)&gt;0,IFERROR(AVERAGE(D749:E778),""),"")</f>
        <v/>
      </c>
      <c r="N778" s="796">
        <f>IF(SUM(F778:H778)&gt;0,IFERROR(AVERAGE(F749:H778),""),"")</f>
        <v/>
      </c>
      <c r="O778" s="796">
        <f>IF(SUM(I778:J778)&gt;0,IFERROR(AVERAGE(I749:J778),""),"")</f>
        <v/>
      </c>
      <c r="P778" s="796">
        <f>IF(SUM(K778:L778)&gt;0,IFERROR(AVERAGE(K749:L778),""),"")</f>
        <v/>
      </c>
      <c r="Q778" s="797">
        <f>IFERROR(AVERAGE(D778:E778),"")</f>
        <v/>
      </c>
      <c r="R778" s="797">
        <f>IFERROR(AVERAGE(F778:H778),"")</f>
        <v/>
      </c>
      <c r="S778" s="797">
        <f>IFERROR(AVERAGE(I778:J778),"")</f>
        <v/>
      </c>
      <c r="T778" s="797">
        <f>IFERROR(AVERAGE(K778:L778),"")</f>
        <v/>
      </c>
      <c r="V778" s="257" t="n"/>
      <c r="W778" s="797">
        <f>AVERAGE(Q778:T778)</f>
        <v/>
      </c>
      <c r="X778" s="257" t="n"/>
    </row>
    <row r="779" ht="17.45" customHeight="1">
      <c r="A779" s="257">
        <f>IF(ISNUMBER(C779),MONTH(C779),"")</f>
        <v/>
      </c>
      <c r="B779" s="257">
        <f>IF(ISNUMBER(C779),YEAR(C779),"")</f>
        <v/>
      </c>
      <c r="C779" s="791">
        <f>C778+1</f>
        <v/>
      </c>
      <c r="D779" s="792" t="n"/>
      <c r="E779" s="793" t="n">
        <v>0.0185</v>
      </c>
      <c r="F779" s="795" t="n"/>
      <c r="G779" s="794" t="n">
        <v>0.023</v>
      </c>
      <c r="H779" s="836" t="n"/>
      <c r="I779" s="792" t="n"/>
      <c r="J779" s="793" t="n">
        <v>0.0268</v>
      </c>
      <c r="K779" s="792" t="n"/>
      <c r="L779" s="793" t="n">
        <v>0.0282</v>
      </c>
      <c r="M779" s="796">
        <f>IF(SUM(D779:E779)&gt;0,IFERROR(AVERAGE(D750:E779),""),"")</f>
        <v/>
      </c>
      <c r="N779" s="796">
        <f>IF(SUM(F779:H779)&gt;0,IFERROR(AVERAGE(F750:H779),""),"")</f>
        <v/>
      </c>
      <c r="O779" s="796">
        <f>IF(SUM(I779:J779)&gt;0,IFERROR(AVERAGE(I750:J779),""),"")</f>
        <v/>
      </c>
      <c r="P779" s="796">
        <f>IF(SUM(K779:L779)&gt;0,IFERROR(AVERAGE(K750:L779),""),"")</f>
        <v/>
      </c>
      <c r="Q779" s="797">
        <f>IFERROR(AVERAGE(D779:E779),"")</f>
        <v/>
      </c>
      <c r="R779" s="797">
        <f>IFERROR(AVERAGE(F779:H779),"")</f>
        <v/>
      </c>
      <c r="S779" s="797">
        <f>IFERROR(AVERAGE(I779:J779),"")</f>
        <v/>
      </c>
      <c r="T779" s="797">
        <f>IFERROR(AVERAGE(K779:L779),"")</f>
        <v/>
      </c>
      <c r="V779" s="257" t="n"/>
      <c r="W779" s="797">
        <f>AVERAGE(Q779:T779)</f>
        <v/>
      </c>
      <c r="X779" s="797">
        <f>AVERAGE(Q775:T779)</f>
        <v/>
      </c>
      <c r="Y779" s="266" t="n">
        <v>111</v>
      </c>
    </row>
    <row r="780" ht="17.45" customHeight="1">
      <c r="A780" s="257">
        <f>IF(ISNUMBER(C780),MONTH(C780),"")</f>
        <v/>
      </c>
      <c r="B780" s="257">
        <f>IF(ISNUMBER(C780),YEAR(C780),"")</f>
        <v/>
      </c>
      <c r="C780" s="808">
        <f>C779+1</f>
        <v/>
      </c>
      <c r="D780" s="809" t="n">
        <v>0.0098</v>
      </c>
      <c r="E780" s="810" t="n"/>
      <c r="F780" s="812" t="n"/>
      <c r="G780" s="811" t="n"/>
      <c r="H780" s="837" t="n">
        <v>0.011</v>
      </c>
      <c r="I780" s="809" t="n">
        <v>0.0105</v>
      </c>
      <c r="J780" s="810" t="n"/>
      <c r="K780" s="809" t="n">
        <v>0.0134</v>
      </c>
      <c r="L780" s="810" t="n"/>
      <c r="M780" s="796">
        <f>IF(SUM(D780:E780)&gt;0,IFERROR(AVERAGE(D751:E780),""),"")</f>
        <v/>
      </c>
      <c r="N780" s="796">
        <f>IF(SUM(F780:H780)&gt;0,IFERROR(AVERAGE(F751:H780),""),"")</f>
        <v/>
      </c>
      <c r="O780" s="796">
        <f>IF(SUM(I780:J780)&gt;0,IFERROR(AVERAGE(I751:J780),""),"")</f>
        <v/>
      </c>
      <c r="P780" s="796">
        <f>IF(SUM(K780:L780)&gt;0,IFERROR(AVERAGE(K751:L780),""),"")</f>
        <v/>
      </c>
      <c r="Q780" s="813">
        <f>IFERROR(AVERAGE(D780:E780),"")</f>
        <v/>
      </c>
      <c r="R780" s="813">
        <f>IFERROR(AVERAGE(F780:H780),"")</f>
        <v/>
      </c>
      <c r="S780" s="813">
        <f>IFERROR(AVERAGE(I780:J780),"")</f>
        <v/>
      </c>
      <c r="T780" s="813">
        <f>IFERROR(AVERAGE(K780:L780),"")</f>
        <v/>
      </c>
      <c r="V780" s="813">
        <f>AVERAGE(Q780:T780)</f>
        <v/>
      </c>
      <c r="W780" s="445" t="n"/>
      <c r="X780" s="257" t="n"/>
      <c r="Y780" s="266" t="n">
        <v>111</v>
      </c>
    </row>
    <row r="781" ht="17.45" customHeight="1">
      <c r="A781" s="257">
        <f>IF(ISNUMBER(C781),MONTH(C781),"")</f>
        <v/>
      </c>
      <c r="B781" s="257">
        <f>IF(ISNUMBER(C781),YEAR(C781),"")</f>
        <v/>
      </c>
      <c r="C781" s="808">
        <f>C780+1</f>
        <v/>
      </c>
      <c r="D781" s="809" t="n"/>
      <c r="E781" s="810" t="n">
        <v>0.0117</v>
      </c>
      <c r="F781" s="812" t="n"/>
      <c r="G781" s="811" t="n">
        <v>0.0108</v>
      </c>
      <c r="H781" s="837" t="n"/>
      <c r="I781" s="809" t="n"/>
      <c r="J781" s="810" t="n">
        <v>0.0182</v>
      </c>
      <c r="K781" s="809" t="n"/>
      <c r="L781" s="810" t="n">
        <v>0.0166</v>
      </c>
      <c r="M781" s="796">
        <f>IF(SUM(D781:E781)&gt;0,IFERROR(AVERAGE(D752:E781),""),"")</f>
        <v/>
      </c>
      <c r="N781" s="796">
        <f>IF(SUM(F781:H781)&gt;0,IFERROR(AVERAGE(F752:H781),""),"")</f>
        <v/>
      </c>
      <c r="O781" s="796">
        <f>IF(SUM(I781:J781)&gt;0,IFERROR(AVERAGE(I752:J781),""),"")</f>
        <v/>
      </c>
      <c r="P781" s="796">
        <f>IF(SUM(K781:L781)&gt;0,IFERROR(AVERAGE(K752:L781),""),"")</f>
        <v/>
      </c>
      <c r="Q781" s="813">
        <f>IFERROR(AVERAGE(D781:E781),"")</f>
        <v/>
      </c>
      <c r="R781" s="813">
        <f>IFERROR(AVERAGE(F781:H781),"")</f>
        <v/>
      </c>
      <c r="S781" s="813">
        <f>IFERROR(AVERAGE(I781:J781),"")</f>
        <v/>
      </c>
      <c r="T781" s="813">
        <f>IFERROR(AVERAGE(K781:L781),"")</f>
        <v/>
      </c>
      <c r="V781" s="813">
        <f>AVERAGE(Q781:T781)</f>
        <v/>
      </c>
      <c r="W781" s="445" t="n"/>
      <c r="X781" s="797">
        <f>AVERAGE(Q780:T781)</f>
        <v/>
      </c>
      <c r="Y781" s="266" t="n">
        <v>111</v>
      </c>
    </row>
    <row r="782" ht="17.45" customHeight="1">
      <c r="A782" s="257">
        <f>IF(ISNUMBER(C782),MONTH(C782),"")</f>
        <v/>
      </c>
      <c r="B782" s="257">
        <f>IF(ISNUMBER(C782),YEAR(C782),"")</f>
        <v/>
      </c>
      <c r="C782" s="861">
        <f>C781+1</f>
        <v/>
      </c>
      <c r="D782" s="803" t="n">
        <v>0.0198</v>
      </c>
      <c r="E782" s="804" t="n"/>
      <c r="F782" s="806" t="n">
        <v>0.0232</v>
      </c>
      <c r="G782" s="805" t="n"/>
      <c r="H782" s="838" t="n">
        <v>0.024</v>
      </c>
      <c r="I782" s="803" t="n">
        <v>0.0272</v>
      </c>
      <c r="J782" s="804" t="n"/>
      <c r="K782" s="803" t="n">
        <v>0.0226</v>
      </c>
      <c r="L782" s="804" t="n"/>
      <c r="M782" s="796">
        <f>IF(SUM(D782:E782)&gt;0,IFERROR(AVERAGE(D753:E782),""),"")</f>
        <v/>
      </c>
      <c r="N782" s="796">
        <f>IF(SUM(F782:H782)&gt;0,IFERROR(AVERAGE(F753:H782),""),"")</f>
        <v/>
      </c>
      <c r="O782" s="796">
        <f>IF(SUM(I782:J782)&gt;0,IFERROR(AVERAGE(I753:J782),""),"")</f>
        <v/>
      </c>
      <c r="P782" s="796">
        <f>IF(SUM(K782:L782)&gt;0,IFERROR(AVERAGE(K753:L782),""),"")</f>
        <v/>
      </c>
      <c r="Q782" s="797">
        <f>IFERROR(AVERAGE(D782:E782),"")</f>
        <v/>
      </c>
      <c r="R782" s="797">
        <f>IFERROR(AVERAGE(F782:H782),"")</f>
        <v/>
      </c>
      <c r="S782" s="797">
        <f>IFERROR(AVERAGE(I782:J782),"")</f>
        <v/>
      </c>
      <c r="T782" s="797">
        <f>IFERROR(AVERAGE(K782:L782),"")</f>
        <v/>
      </c>
      <c r="V782" s="257" t="n"/>
      <c r="W782" s="797">
        <f>AVERAGE(Q782:T782)</f>
        <v/>
      </c>
      <c r="X782" s="257" t="n"/>
    </row>
    <row r="783" ht="17.45" customHeight="1">
      <c r="A783" s="257">
        <f>IF(ISNUMBER(C783),MONTH(C783),"")</f>
        <v/>
      </c>
      <c r="B783" s="257">
        <f>IF(ISNUMBER(C783),YEAR(C783),"")</f>
        <v/>
      </c>
      <c r="C783" s="791">
        <f>C782+1</f>
        <v/>
      </c>
      <c r="D783" s="792" t="n"/>
      <c r="E783" s="793" t="n">
        <v>0.0161</v>
      </c>
      <c r="F783" s="795" t="n"/>
      <c r="G783" s="794" t="n">
        <v>0.0225</v>
      </c>
      <c r="H783" s="836" t="n"/>
      <c r="I783" s="792" t="n"/>
      <c r="J783" s="793" t="n">
        <v>0.0319</v>
      </c>
      <c r="K783" s="792" t="n"/>
      <c r="L783" s="793" t="n">
        <v>0.03</v>
      </c>
      <c r="M783" s="796">
        <f>IF(SUM(D783:E783)&gt;0,IFERROR(AVERAGE(D754:E783),""),"")</f>
        <v/>
      </c>
      <c r="N783" s="796">
        <f>IF(SUM(F783:H783)&gt;0,IFERROR(AVERAGE(F754:H783),""),"")</f>
        <v/>
      </c>
      <c r="O783" s="796">
        <f>IF(SUM(I783:J783)&gt;0,IFERROR(AVERAGE(I754:J783),""),"")</f>
        <v/>
      </c>
      <c r="P783" s="796">
        <f>IF(SUM(K783:L783)&gt;0,IFERROR(AVERAGE(K754:L783),""),"")</f>
        <v/>
      </c>
      <c r="Q783" s="797">
        <f>IFERROR(AVERAGE(D783:E783),"")</f>
        <v/>
      </c>
      <c r="R783" s="797">
        <f>IFERROR(AVERAGE(F783:H783),"")</f>
        <v/>
      </c>
      <c r="S783" s="797">
        <f>IFERROR(AVERAGE(I783:J783),"")</f>
        <v/>
      </c>
      <c r="T783" s="797">
        <f>IFERROR(AVERAGE(K783:L783),"")</f>
        <v/>
      </c>
      <c r="V783" s="257" t="n"/>
      <c r="W783" s="797">
        <f>AVERAGE(Q783:T783)</f>
        <v/>
      </c>
      <c r="X783" s="257" t="n"/>
    </row>
    <row r="784" ht="17.45" customHeight="1">
      <c r="A784" s="257">
        <f>IF(ISNUMBER(C784),MONTH(C784),"")</f>
        <v/>
      </c>
      <c r="B784" s="257">
        <f>IF(ISNUMBER(C784),YEAR(C784),"")</f>
        <v/>
      </c>
      <c r="C784" s="791">
        <f>C783+1</f>
        <v/>
      </c>
      <c r="D784" s="792" t="n">
        <v>0.0225</v>
      </c>
      <c r="E784" s="793" t="n"/>
      <c r="F784" s="795" t="n">
        <v>0.018</v>
      </c>
      <c r="G784" s="794" t="n"/>
      <c r="H784" s="836" t="n"/>
      <c r="I784" s="792" t="n">
        <v>0.0276</v>
      </c>
      <c r="J784" s="793" t="n"/>
      <c r="K784" s="792" t="n">
        <v>0.0197</v>
      </c>
      <c r="L784" s="793" t="n"/>
      <c r="M784" s="796">
        <f>IF(SUM(D784:E784)&gt;0,IFERROR(AVERAGE(D755:E784),""),"")</f>
        <v/>
      </c>
      <c r="N784" s="796">
        <f>IF(SUM(F784:H784)&gt;0,IFERROR(AVERAGE(F755:H784),""),"")</f>
        <v/>
      </c>
      <c r="O784" s="796">
        <f>IF(SUM(I784:J784)&gt;0,IFERROR(AVERAGE(I755:J784),""),"")</f>
        <v/>
      </c>
      <c r="P784" s="796">
        <f>IF(SUM(K784:L784)&gt;0,IFERROR(AVERAGE(K755:L784),""),"")</f>
        <v/>
      </c>
      <c r="Q784" s="797">
        <f>IFERROR(AVERAGE(D784:E784),"")</f>
        <v/>
      </c>
      <c r="R784" s="797">
        <f>IFERROR(AVERAGE(F784:H784),"")</f>
        <v/>
      </c>
      <c r="S784" s="797">
        <f>IFERROR(AVERAGE(I784:J784),"")</f>
        <v/>
      </c>
      <c r="T784" s="797">
        <f>IFERROR(AVERAGE(K784:L784),"")</f>
        <v/>
      </c>
      <c r="V784" s="257" t="n"/>
      <c r="W784" s="797">
        <f>AVERAGE(Q784:T784)</f>
        <v/>
      </c>
      <c r="X784" s="257" t="n"/>
    </row>
    <row r="785" ht="17.45" customHeight="1">
      <c r="A785" s="257">
        <f>IF(ISNUMBER(C785),MONTH(C785),"")</f>
        <v/>
      </c>
      <c r="B785" s="257">
        <f>IF(ISNUMBER(C785),YEAR(C785),"")</f>
        <v/>
      </c>
      <c r="C785" s="791">
        <f>C784+1</f>
        <v/>
      </c>
      <c r="D785" s="792" t="n"/>
      <c r="E785" s="793" t="n">
        <v>0.0252</v>
      </c>
      <c r="F785" s="795" t="n"/>
      <c r="G785" s="794" t="n">
        <v>0.0188</v>
      </c>
      <c r="H785" s="836" t="n"/>
      <c r="I785" s="792" t="n"/>
      <c r="J785" s="793" t="n">
        <v>0.0251</v>
      </c>
      <c r="K785" s="792" t="n"/>
      <c r="L785" s="793" t="n">
        <v>0.0283</v>
      </c>
      <c r="M785" s="796">
        <f>IF(SUM(D785:E785)&gt;0,IFERROR(AVERAGE(D756:E785),""),"")</f>
        <v/>
      </c>
      <c r="N785" s="796">
        <f>IF(SUM(F785:H785)&gt;0,IFERROR(AVERAGE(F756:H785),""),"")</f>
        <v/>
      </c>
      <c r="O785" s="796">
        <f>IF(SUM(I785:J785)&gt;0,IFERROR(AVERAGE(I756:J785),""),"")</f>
        <v/>
      </c>
      <c r="P785" s="796">
        <f>IF(SUM(K785:L785)&gt;0,IFERROR(AVERAGE(K756:L785),""),"")</f>
        <v/>
      </c>
      <c r="Q785" s="797">
        <f>IFERROR(AVERAGE(D785:E785),"")</f>
        <v/>
      </c>
      <c r="R785" s="797">
        <f>IFERROR(AVERAGE(F785:H785),"")</f>
        <v/>
      </c>
      <c r="S785" s="797">
        <f>IFERROR(AVERAGE(I785:J785),"")</f>
        <v/>
      </c>
      <c r="T785" s="797">
        <f>IFERROR(AVERAGE(K785:L785),"")</f>
        <v/>
      </c>
      <c r="V785" s="257" t="n"/>
      <c r="W785" s="797">
        <f>AVERAGE(Q785:T785)</f>
        <v/>
      </c>
      <c r="X785" s="257" t="n"/>
    </row>
    <row r="786" ht="17.45" customHeight="1">
      <c r="A786" s="257">
        <f>IF(ISNUMBER(C786),MONTH(C786),"")</f>
        <v/>
      </c>
      <c r="B786" s="257">
        <f>IF(ISNUMBER(C786),YEAR(C786),"")</f>
        <v/>
      </c>
      <c r="C786" s="791">
        <f>C785+1</f>
        <v/>
      </c>
      <c r="D786" s="792" t="n">
        <v>0.0299</v>
      </c>
      <c r="E786" s="793" t="n"/>
      <c r="F786" s="795" t="n"/>
      <c r="G786" s="794" t="n"/>
      <c r="H786" s="836" t="n">
        <v>0.0198</v>
      </c>
      <c r="I786" s="792" t="n">
        <v>0.0174</v>
      </c>
      <c r="J786" s="793" t="n"/>
      <c r="K786" s="792" t="n">
        <v>0.0403</v>
      </c>
      <c r="L786" s="793" t="n"/>
      <c r="M786" s="796">
        <f>IF(SUM(D786:E786)&gt;0,IFERROR(AVERAGE(D757:E786),""),"")</f>
        <v/>
      </c>
      <c r="N786" s="796">
        <f>IF(SUM(F786:H786)&gt;0,IFERROR(AVERAGE(F757:H786),""),"")</f>
        <v/>
      </c>
      <c r="O786" s="796">
        <f>IF(SUM(I786:J786)&gt;0,IFERROR(AVERAGE(I757:J786),""),"")</f>
        <v/>
      </c>
      <c r="P786" s="796">
        <f>IF(SUM(K786:L786)&gt;0,IFERROR(AVERAGE(K757:L786),""),"")</f>
        <v/>
      </c>
      <c r="Q786" s="797">
        <f>IFERROR(AVERAGE(D786:E786),"")</f>
        <v/>
      </c>
      <c r="R786" s="797">
        <f>IFERROR(AVERAGE(F786:H786),"")</f>
        <v/>
      </c>
      <c r="S786" s="797">
        <f>IFERROR(AVERAGE(I786:J786),"")</f>
        <v/>
      </c>
      <c r="T786" s="797">
        <f>IFERROR(AVERAGE(K786:L786),"")</f>
        <v/>
      </c>
      <c r="V786" s="257" t="n"/>
      <c r="W786" s="797">
        <f>AVERAGE(Q786:T786)</f>
        <v/>
      </c>
      <c r="X786" s="797">
        <f>AVERAGE(Q782:T786)</f>
        <v/>
      </c>
      <c r="Y786" s="266" t="n">
        <v>112</v>
      </c>
    </row>
    <row r="787" ht="17.45" customHeight="1">
      <c r="A787" s="257">
        <f>IF(ISNUMBER(C787),MONTH(C787),"")</f>
        <v/>
      </c>
      <c r="B787" s="257">
        <f>IF(ISNUMBER(C787),YEAR(C787),"")</f>
        <v/>
      </c>
      <c r="C787" s="808">
        <f>C786+1</f>
        <v/>
      </c>
      <c r="D787" s="809" t="n"/>
      <c r="E787" s="810" t="n">
        <v>0.0101</v>
      </c>
      <c r="F787" s="812" t="n"/>
      <c r="G787" s="811" t="n">
        <v>0.0053</v>
      </c>
      <c r="H787" s="837" t="n"/>
      <c r="I787" s="809" t="n"/>
      <c r="J787" s="810" t="n">
        <v>0.0045</v>
      </c>
      <c r="K787" s="809" t="n"/>
      <c r="L787" s="810" t="n">
        <v>0.0148</v>
      </c>
      <c r="M787" s="796">
        <f>IF(SUM(D787:E787)&gt;0,IFERROR(AVERAGE(D758:E787),""),"")</f>
        <v/>
      </c>
      <c r="N787" s="796">
        <f>IF(SUM(F787:H787)&gt;0,IFERROR(AVERAGE(F758:H787),""),"")</f>
        <v/>
      </c>
      <c r="O787" s="796">
        <f>IF(SUM(I787:J787)&gt;0,IFERROR(AVERAGE(I758:J787),""),"")</f>
        <v/>
      </c>
      <c r="P787" s="796">
        <f>IF(SUM(K787:L787)&gt;0,IFERROR(AVERAGE(K758:L787),""),"")</f>
        <v/>
      </c>
      <c r="Q787" s="813">
        <f>IFERROR(AVERAGE(D787:E787),"")</f>
        <v/>
      </c>
      <c r="R787" s="813">
        <f>IFERROR(AVERAGE(F787:H787),"")</f>
        <v/>
      </c>
      <c r="S787" s="813">
        <f>IFERROR(AVERAGE(I787:J787),"")</f>
        <v/>
      </c>
      <c r="T787" s="813">
        <f>IFERROR(AVERAGE(K787:L787),"")</f>
        <v/>
      </c>
      <c r="V787" s="813">
        <f>AVERAGE(Q787:T787)</f>
        <v/>
      </c>
      <c r="W787" s="445" t="n"/>
      <c r="X787" s="257" t="n"/>
      <c r="Y787" s="266" t="n">
        <v>112</v>
      </c>
    </row>
    <row r="788" ht="17.45" customHeight="1">
      <c r="A788" s="257">
        <f>IF(ISNUMBER(C788),MONTH(C788),"")</f>
        <v/>
      </c>
      <c r="B788" s="257">
        <f>IF(ISNUMBER(C788),YEAR(C788),"")</f>
        <v/>
      </c>
      <c r="C788" s="808">
        <f>C787+1</f>
        <v/>
      </c>
      <c r="D788" s="809" t="n">
        <v>0.0068</v>
      </c>
      <c r="E788" s="810" t="n"/>
      <c r="F788" s="812" t="n">
        <v>0.0042</v>
      </c>
      <c r="G788" s="811" t="n"/>
      <c r="H788" s="837" t="n">
        <v>0.0042</v>
      </c>
      <c r="I788" s="809" t="n">
        <v>0.0045</v>
      </c>
      <c r="J788" s="810" t="n"/>
      <c r="K788" s="809" t="n">
        <v>0.0104</v>
      </c>
      <c r="L788" s="810" t="n"/>
      <c r="M788" s="796">
        <f>IF(SUM(D788:E788)&gt;0,IFERROR(AVERAGE(D759:E788),""),"")</f>
        <v/>
      </c>
      <c r="N788" s="796">
        <f>IF(SUM(F788:H788)&gt;0,IFERROR(AVERAGE(F759:H788),""),"")</f>
        <v/>
      </c>
      <c r="O788" s="796">
        <f>IF(SUM(I788:J788)&gt;0,IFERROR(AVERAGE(I759:J788),""),"")</f>
        <v/>
      </c>
      <c r="P788" s="796">
        <f>IF(SUM(K788:L788)&gt;0,IFERROR(AVERAGE(K759:L788),""),"")</f>
        <v/>
      </c>
      <c r="Q788" s="813">
        <f>IFERROR(AVERAGE(D788:E788),"")</f>
        <v/>
      </c>
      <c r="R788" s="813">
        <f>IFERROR(AVERAGE(F788:H788),"")</f>
        <v/>
      </c>
      <c r="S788" s="813">
        <f>IFERROR(AVERAGE(I788:J788),"")</f>
        <v/>
      </c>
      <c r="T788" s="813">
        <f>IFERROR(AVERAGE(K788:L788),"")</f>
        <v/>
      </c>
      <c r="V788" s="813">
        <f>AVERAGE(Q788:T788)</f>
        <v/>
      </c>
      <c r="W788" s="445" t="n"/>
      <c r="X788" s="797">
        <f>AVERAGE(Q787:T788)</f>
        <v/>
      </c>
      <c r="Y788" s="266" t="n">
        <v>112</v>
      </c>
    </row>
    <row r="789" ht="17.45" customHeight="1">
      <c r="A789" s="257">
        <f>IF(ISNUMBER(C789),MONTH(C789),"")</f>
        <v/>
      </c>
      <c r="B789" s="257">
        <f>IF(ISNUMBER(C789),YEAR(C789),"")</f>
        <v/>
      </c>
      <c r="C789" s="791">
        <f>C788+1</f>
        <v/>
      </c>
      <c r="D789" s="792" t="n"/>
      <c r="E789" s="793" t="n">
        <v>0.0128</v>
      </c>
      <c r="F789" s="795" t="n"/>
      <c r="G789" s="794" t="n">
        <v>0.0238</v>
      </c>
      <c r="H789" s="836" t="n"/>
      <c r="I789" s="792" t="n"/>
      <c r="J789" s="793" t="n">
        <v>0.0281</v>
      </c>
      <c r="K789" s="792" t="n"/>
      <c r="L789" s="793" t="n">
        <v>0.0263</v>
      </c>
      <c r="M789" s="796">
        <f>IF(SUM(D789:E789)&gt;0,IFERROR(AVERAGE(D760:E789),""),"")</f>
        <v/>
      </c>
      <c r="N789" s="796">
        <f>IF(SUM(F789:H789)&gt;0,IFERROR(AVERAGE(F760:H789),""),"")</f>
        <v/>
      </c>
      <c r="O789" s="796">
        <f>IF(SUM(I789:J789)&gt;0,IFERROR(AVERAGE(I760:J789),""),"")</f>
        <v/>
      </c>
      <c r="P789" s="796">
        <f>IF(SUM(K789:L789)&gt;0,IFERROR(AVERAGE(K760:L789),""),"")</f>
        <v/>
      </c>
      <c r="Q789" s="797">
        <f>IFERROR(AVERAGE(D789:E789),"")</f>
        <v/>
      </c>
      <c r="R789" s="797">
        <f>IFERROR(AVERAGE(F789:H789),"")</f>
        <v/>
      </c>
      <c r="S789" s="797">
        <f>IFERROR(AVERAGE(I789:J789),"")</f>
        <v/>
      </c>
      <c r="T789" s="797">
        <f>IFERROR(AVERAGE(K789:L789),"")</f>
        <v/>
      </c>
      <c r="V789" s="257" t="n"/>
      <c r="W789" s="797">
        <f>AVERAGE(Q789:T789)</f>
        <v/>
      </c>
      <c r="X789" s="257" t="n"/>
    </row>
    <row r="790" ht="17.45" customHeight="1">
      <c r="A790" s="257">
        <f>IF(ISNUMBER(C790),MONTH(C790),"")</f>
        <v/>
      </c>
      <c r="B790" s="257">
        <f>IF(ISNUMBER(C790),YEAR(C790),"")</f>
        <v/>
      </c>
      <c r="C790" s="791">
        <f>C789+1</f>
        <v/>
      </c>
      <c r="D790" s="792" t="n">
        <v>0.0331</v>
      </c>
      <c r="E790" s="793" t="n"/>
      <c r="F790" s="795" t="n">
        <v>0.0215</v>
      </c>
      <c r="G790" s="794" t="n"/>
      <c r="H790" s="836" t="n"/>
      <c r="I790" s="792" t="n">
        <v>0.0207</v>
      </c>
      <c r="J790" s="793" t="n"/>
      <c r="K790" s="792" t="n">
        <v>0.0473</v>
      </c>
      <c r="L790" s="793" t="n"/>
      <c r="M790" s="796">
        <f>IF(SUM(D790:E790)&gt;0,IFERROR(AVERAGE(D761:E790),""),"")</f>
        <v/>
      </c>
      <c r="N790" s="796">
        <f>IF(SUM(F790:H790)&gt;0,IFERROR(AVERAGE(F761:H790),""),"")</f>
        <v/>
      </c>
      <c r="O790" s="796">
        <f>IF(SUM(I790:J790)&gt;0,IFERROR(AVERAGE(I761:J790),""),"")</f>
        <v/>
      </c>
      <c r="P790" s="796">
        <f>IF(SUM(K790:L790)&gt;0,IFERROR(AVERAGE(K761:L790),""),"")</f>
        <v/>
      </c>
      <c r="Q790" s="797">
        <f>IFERROR(AVERAGE(D790:E790),"")</f>
        <v/>
      </c>
      <c r="R790" s="797">
        <f>IFERROR(AVERAGE(F790:H790),"")</f>
        <v/>
      </c>
      <c r="S790" s="797">
        <f>IFERROR(AVERAGE(I790:J790),"")</f>
        <v/>
      </c>
      <c r="T790" s="797">
        <f>IFERROR(AVERAGE(K790:L790),"")</f>
        <v/>
      </c>
      <c r="V790" s="257" t="n"/>
      <c r="W790" s="797">
        <f>AVERAGE(Q790:T790)</f>
        <v/>
      </c>
      <c r="X790" s="257" t="n"/>
    </row>
    <row r="791" ht="17.45" customHeight="1">
      <c r="A791" s="257">
        <f>IF(ISNUMBER(C791),MONTH(C791),"")</f>
        <v/>
      </c>
      <c r="B791" s="257">
        <f>IF(ISNUMBER(C791),YEAR(C791),"")</f>
        <v/>
      </c>
      <c r="C791" s="791">
        <f>C790+1</f>
        <v/>
      </c>
      <c r="D791" s="792" t="n"/>
      <c r="E791" s="793" t="n">
        <v>0.0212</v>
      </c>
      <c r="F791" s="795" t="n"/>
      <c r="G791" s="794" t="n">
        <v>0.0296</v>
      </c>
      <c r="H791" s="836" t="n"/>
      <c r="I791" s="792" t="n"/>
      <c r="J791" s="793" t="n">
        <v>0.0372</v>
      </c>
      <c r="K791" s="792" t="n"/>
      <c r="L791" s="793" t="n">
        <v>0.0343</v>
      </c>
      <c r="M791" s="796">
        <f>IF(SUM(D791:E791)&gt;0,IFERROR(AVERAGE(D762:E791),""),"")</f>
        <v/>
      </c>
      <c r="N791" s="796">
        <f>IF(SUM(F791:H791)&gt;0,IFERROR(AVERAGE(F762:H791),""),"")</f>
        <v/>
      </c>
      <c r="O791" s="796">
        <f>IF(SUM(I791:J791)&gt;0,IFERROR(AVERAGE(I762:J791),""),"")</f>
        <v/>
      </c>
      <c r="P791" s="796">
        <f>IF(SUM(K791:L791)&gt;0,IFERROR(AVERAGE(K762:L791),""),"")</f>
        <v/>
      </c>
      <c r="Q791" s="797">
        <f>IFERROR(AVERAGE(D791:E791),"")</f>
        <v/>
      </c>
      <c r="R791" s="797">
        <f>IFERROR(AVERAGE(F791:H791),"")</f>
        <v/>
      </c>
      <c r="S791" s="797">
        <f>IFERROR(AVERAGE(I791:J791),"")</f>
        <v/>
      </c>
      <c r="T791" s="797">
        <f>IFERROR(AVERAGE(K791:L791),"")</f>
        <v/>
      </c>
      <c r="V791" s="257" t="n"/>
      <c r="W791" s="797">
        <f>AVERAGE(Q791:T791)</f>
        <v/>
      </c>
      <c r="X791" s="257" t="n"/>
    </row>
    <row r="792" ht="17.45" customHeight="1" thickBot="1">
      <c r="A792" s="257">
        <f>IF(ISNUMBER(C792),MONTH(C792),"")</f>
        <v/>
      </c>
      <c r="B792" s="257">
        <f>IF(ISNUMBER(C792),YEAR(C792),"")</f>
        <v/>
      </c>
      <c r="C792" s="791">
        <f>C791+1</f>
        <v/>
      </c>
      <c r="D792" s="792" t="n">
        <v>0.0233</v>
      </c>
      <c r="E792" s="793" t="n"/>
      <c r="F792" s="795" t="n"/>
      <c r="G792" s="794" t="n"/>
      <c r="H792" s="836" t="n">
        <v>0.0305</v>
      </c>
      <c r="I792" s="792" t="n">
        <v>0.0282</v>
      </c>
      <c r="J792" s="793" t="n"/>
      <c r="K792" s="792" t="n">
        <v>0.0507</v>
      </c>
      <c r="L792" s="793" t="n"/>
      <c r="M792" s="796">
        <f>IF(SUM(D792:E792)&gt;0,IFERROR(AVERAGE(D763:E792),""),"")</f>
        <v/>
      </c>
      <c r="N792" s="796">
        <f>IF(SUM(F792:H792)&gt;0,IFERROR(AVERAGE(F763:H792),""),"")</f>
        <v/>
      </c>
      <c r="O792" s="796">
        <f>IF(SUM(I792:J792)&gt;0,IFERROR(AVERAGE(I763:J792),""),"")</f>
        <v/>
      </c>
      <c r="P792" s="796">
        <f>IF(SUM(K792:L792)&gt;0,IFERROR(AVERAGE(K763:L792),""),"")</f>
        <v/>
      </c>
      <c r="Q792" s="797">
        <f>IFERROR(AVERAGE(D792:E792),"")</f>
        <v/>
      </c>
      <c r="R792" s="797">
        <f>IFERROR(AVERAGE(F792:H792),"")</f>
        <v/>
      </c>
      <c r="S792" s="797">
        <f>IFERROR(AVERAGE(I792:J792),"")</f>
        <v/>
      </c>
      <c r="T792" s="797">
        <f>IFERROR(AVERAGE(K792:L792),"")</f>
        <v/>
      </c>
      <c r="V792" s="257" t="n"/>
      <c r="W792" s="797">
        <f>AVERAGE(Q792:T792)</f>
        <v/>
      </c>
      <c r="X792" s="257" t="n"/>
    </row>
    <row r="793" ht="17.45" customHeight="1" thickBot="1">
      <c r="A793" s="257">
        <f>IF(ISNUMBER(C793),MONTH(C793),"")</f>
        <v/>
      </c>
      <c r="B793" s="257">
        <f>IF(ISNUMBER(C793),YEAR(C793),"")</f>
        <v/>
      </c>
      <c r="C793" s="791">
        <f>C792+1</f>
        <v/>
      </c>
      <c r="D793" s="792" t="n"/>
      <c r="E793" s="793" t="n">
        <v>0.03</v>
      </c>
      <c r="F793" s="795" t="n"/>
      <c r="G793" s="794" t="n">
        <v>0.024</v>
      </c>
      <c r="H793" s="836" t="n"/>
      <c r="I793" s="792" t="n"/>
      <c r="J793" s="793" t="n">
        <v>0.023</v>
      </c>
      <c r="K793" s="792" t="n"/>
      <c r="L793" s="793" t="n">
        <v>0.0488</v>
      </c>
      <c r="M793" s="796">
        <f>IF(SUM(D793:E793)&gt;0,IFERROR(AVERAGE(D764:E793),""),"")</f>
        <v/>
      </c>
      <c r="N793" s="796">
        <f>IF(SUM(F793:H793)&gt;0,IFERROR(AVERAGE(F764:H793),""),"")</f>
        <v/>
      </c>
      <c r="O793" s="796">
        <f>IF(SUM(I793:J793)&gt;0,IFERROR(AVERAGE(I764:J793),""),"")</f>
        <v/>
      </c>
      <c r="P793" s="796">
        <f>IF(SUM(K793:L793)&gt;0,IFERROR(AVERAGE(K764:L793),""),"")</f>
        <v/>
      </c>
      <c r="Q793" s="797">
        <f>IFERROR(AVERAGE(D793:E793),"")</f>
        <v/>
      </c>
      <c r="R793" s="797">
        <f>IFERROR(AVERAGE(F793:H793),"")</f>
        <v/>
      </c>
      <c r="S793" s="797">
        <f>IFERROR(AVERAGE(I793:J793),"")</f>
        <v/>
      </c>
      <c r="T793" s="797">
        <f>IFERROR(AVERAGE(K793:L793),"")</f>
        <v/>
      </c>
      <c r="V793" s="257" t="n"/>
      <c r="W793" s="797">
        <f>AVERAGE(Q793:T793)</f>
        <v/>
      </c>
      <c r="X793" s="797">
        <f>AVERAGE(Q789:T793)</f>
        <v/>
      </c>
      <c r="Y793" s="266" t="n">
        <v>113</v>
      </c>
      <c r="Z793" s="313" t="inlineStr">
        <is>
          <t>FEBRUARY</t>
        </is>
      </c>
      <c r="AA793" s="299" t="n">
        <v>2020</v>
      </c>
      <c r="AB793" s="300" t="n"/>
      <c r="AC793" s="300" t="n"/>
      <c r="AD793" s="300" t="n"/>
    </row>
    <row r="794" ht="17.45" customHeight="1">
      <c r="A794" s="257">
        <f>IF(ISNUMBER(C794),MONTH(C794),"")</f>
        <v/>
      </c>
      <c r="B794" s="257">
        <f>IF(ISNUMBER(C794),YEAR(C794),"")</f>
        <v/>
      </c>
      <c r="C794" s="808">
        <f>C793+1</f>
        <v/>
      </c>
      <c r="D794" s="809" t="n">
        <v>0.0161</v>
      </c>
      <c r="E794" s="810" t="n"/>
      <c r="F794" s="812" t="n">
        <v>0.0178</v>
      </c>
      <c r="G794" s="811" t="n"/>
      <c r="H794" s="837" t="n">
        <v>0.0186</v>
      </c>
      <c r="I794" s="809" t="n">
        <v>0.0107</v>
      </c>
      <c r="J794" s="810" t="n"/>
      <c r="K794" s="809" t="n">
        <v>0.0354</v>
      </c>
      <c r="L794" s="810" t="n"/>
      <c r="M794" s="796">
        <f>IF(SUM(D794:E794)&gt;0,IFERROR(AVERAGE(D765:E794),""),"")</f>
        <v/>
      </c>
      <c r="N794" s="796">
        <f>IF(SUM(F794:H794)&gt;0,IFERROR(AVERAGE(F765:H794),""),"")</f>
        <v/>
      </c>
      <c r="O794" s="796">
        <f>IF(SUM(I794:J794)&gt;0,IFERROR(AVERAGE(I765:J794),""),"")</f>
        <v/>
      </c>
      <c r="P794" s="796">
        <f>IF(SUM(K794:L794)&gt;0,IFERROR(AVERAGE(K765:L794),""),"")</f>
        <v/>
      </c>
      <c r="Q794" s="813">
        <f>IFERROR(AVERAGE(D794:E794),"")</f>
        <v/>
      </c>
      <c r="R794" s="813">
        <f>IFERROR(AVERAGE(F794:H794),"")</f>
        <v/>
      </c>
      <c r="S794" s="813">
        <f>IFERROR(AVERAGE(I794:J794),"")</f>
        <v/>
      </c>
      <c r="T794" s="813">
        <f>IFERROR(AVERAGE(K794:L794),"")</f>
        <v/>
      </c>
      <c r="V794" s="813">
        <f>AVERAGE(Q794:T794)</f>
        <v/>
      </c>
      <c r="W794" s="445" t="n"/>
      <c r="X794" s="257" t="n"/>
      <c r="Y794" s="266" t="n">
        <v>113</v>
      </c>
      <c r="Z794" s="301" t="inlineStr">
        <is>
          <t>Parameter</t>
        </is>
      </c>
      <c r="AA794" s="301" t="inlineStr">
        <is>
          <t>Station 1</t>
        </is>
      </c>
      <c r="AB794" s="301" t="inlineStr">
        <is>
          <t>Station 2</t>
        </is>
      </c>
      <c r="AC794" s="301" t="inlineStr">
        <is>
          <t>Station 4</t>
        </is>
      </c>
      <c r="AD794" s="301" t="inlineStr">
        <is>
          <t>Station 5</t>
        </is>
      </c>
    </row>
    <row r="795" ht="17.45" customHeight="1">
      <c r="A795" s="257">
        <f>IF(ISNUMBER(C795),MONTH(C795),"")</f>
        <v/>
      </c>
      <c r="B795" s="257">
        <f>IF(ISNUMBER(C795),YEAR(C795),"")</f>
        <v/>
      </c>
      <c r="C795" s="808">
        <f>C794+1</f>
        <v/>
      </c>
      <c r="D795" s="809" t="n"/>
      <c r="E795" s="810" t="n">
        <v>0.0198</v>
      </c>
      <c r="F795" s="812" t="n"/>
      <c r="G795" s="811" t="n">
        <v>0.0094</v>
      </c>
      <c r="H795" s="837" t="n"/>
      <c r="I795" s="809" t="n"/>
      <c r="J795" s="810" t="n">
        <v>0.0083</v>
      </c>
      <c r="K795" s="809" t="n"/>
      <c r="L795" s="810" t="n">
        <v>0.0155</v>
      </c>
      <c r="M795" s="796">
        <f>IF(SUM(D795:E795)&gt;0,IFERROR(AVERAGE(D766:E795),""),"")</f>
        <v/>
      </c>
      <c r="N795" s="796">
        <f>IF(SUM(F795:H795)&gt;0,IFERROR(AVERAGE(F766:H795),""),"")</f>
        <v/>
      </c>
      <c r="O795" s="796">
        <f>IF(SUM(I795:J795)&gt;0,IFERROR(AVERAGE(I766:J795),""),"")</f>
        <v/>
      </c>
      <c r="P795" s="796">
        <f>IF(SUM(K795:L795)&gt;0,IFERROR(AVERAGE(K766:L795),""),"")</f>
        <v/>
      </c>
      <c r="Q795" s="813">
        <f>IFERROR(AVERAGE(D795:E795),"")</f>
        <v/>
      </c>
      <c r="R795" s="813">
        <f>IFERROR(AVERAGE(F795:H795),"")</f>
        <v/>
      </c>
      <c r="S795" s="813">
        <f>IFERROR(AVERAGE(I795:J795),"")</f>
        <v/>
      </c>
      <c r="T795" s="813">
        <f>IFERROR(AVERAGE(K795:L795),"")</f>
        <v/>
      </c>
      <c r="V795" s="813">
        <f>AVERAGE(Q795:T795)</f>
        <v/>
      </c>
      <c r="W795" s="445" t="n"/>
      <c r="X795" s="797">
        <f>AVERAGE(Q794:T795)</f>
        <v/>
      </c>
      <c r="Y795" s="266" t="n">
        <v>113</v>
      </c>
      <c r="Z795" s="302" t="inlineStr">
        <is>
          <t>Average</t>
        </is>
      </c>
      <c r="AA795" s="839">
        <f>AVERAGE(D766:E794)</f>
        <v/>
      </c>
      <c r="AB795" s="839">
        <f>AVERAGE(F766:H794)</f>
        <v/>
      </c>
      <c r="AC795" s="839">
        <f>AVERAGE(I766:J794)</f>
        <v/>
      </c>
      <c r="AD795" s="839">
        <f>AVERAGE(K766:L794)</f>
        <v/>
      </c>
    </row>
    <row r="796" ht="17.45" customHeight="1">
      <c r="A796" s="257">
        <f>IF(ISNUMBER(C796),MONTH(C796),"")</f>
        <v/>
      </c>
      <c r="B796" s="257">
        <f>IF(ISNUMBER(C796),YEAR(C796),"")</f>
        <v/>
      </c>
      <c r="C796" s="791">
        <f>C795+1</f>
        <v/>
      </c>
      <c r="D796" s="792" t="n">
        <v>0.0424</v>
      </c>
      <c r="E796" s="793" t="n"/>
      <c r="F796" s="795" t="n">
        <v>0.0206</v>
      </c>
      <c r="G796" s="794" t="n"/>
      <c r="H796" s="836" t="n"/>
      <c r="I796" s="792" t="n">
        <v>0.0316</v>
      </c>
      <c r="J796" s="793" t="n"/>
      <c r="K796" s="792" t="n">
        <v>0.0315</v>
      </c>
      <c r="L796" s="793" t="n"/>
      <c r="M796" s="796">
        <f>IF(SUM(D796:E796)&gt;0,IFERROR(AVERAGE(D767:E796),""),"")</f>
        <v/>
      </c>
      <c r="N796" s="796">
        <f>IF(SUM(F796:H796)&gt;0,IFERROR(AVERAGE(F767:H796),""),"")</f>
        <v/>
      </c>
      <c r="O796" s="796">
        <f>IF(SUM(I796:J796)&gt;0,IFERROR(AVERAGE(I767:J796),""),"")</f>
        <v/>
      </c>
      <c r="P796" s="796">
        <f>IF(SUM(K796:L796)&gt;0,IFERROR(AVERAGE(K767:L796),""),"")</f>
        <v/>
      </c>
      <c r="Q796" s="797">
        <f>IFERROR(AVERAGE(D796:E796),"")</f>
        <v/>
      </c>
      <c r="R796" s="797">
        <f>IFERROR(AVERAGE(F796:H796),"")</f>
        <v/>
      </c>
      <c r="S796" s="797">
        <f>IFERROR(AVERAGE(I796:J796),"")</f>
        <v/>
      </c>
      <c r="T796" s="797">
        <f>IFERROR(AVERAGE(K796:L796),"")</f>
        <v/>
      </c>
      <c r="V796" s="257" t="n"/>
      <c r="W796" s="797">
        <f>AVERAGE(Q796:T796)</f>
        <v/>
      </c>
      <c r="X796" s="257" t="n"/>
      <c r="Z796" s="302" t="inlineStr">
        <is>
          <t>Maximum</t>
        </is>
      </c>
      <c r="AA796" s="839">
        <f>MAX(D766:E794)</f>
        <v/>
      </c>
      <c r="AB796" s="839">
        <f>MAX(F766:H794)</f>
        <v/>
      </c>
      <c r="AC796" s="839">
        <f>MAX(I766:J794)</f>
        <v/>
      </c>
      <c r="AD796" s="839">
        <f>MAX(K766:L794)</f>
        <v/>
      </c>
    </row>
    <row r="797" ht="17.45" customHeight="1" thickBot="1">
      <c r="A797" s="257">
        <f>IF(ISNUMBER(C797),MONTH(C797),"")</f>
        <v/>
      </c>
      <c r="B797" s="257">
        <f>IF(ISNUMBER(C797),YEAR(C797),"")</f>
        <v/>
      </c>
      <c r="C797" s="791">
        <f>C796+1</f>
        <v/>
      </c>
      <c r="D797" s="792" t="n"/>
      <c r="E797" s="793" t="n">
        <v>0.0504</v>
      </c>
      <c r="F797" s="795" t="n"/>
      <c r="G797" s="794" t="n">
        <v>0.036</v>
      </c>
      <c r="H797" s="836" t="n"/>
      <c r="I797" s="792" t="n"/>
      <c r="J797" s="793" t="n">
        <v>0.062</v>
      </c>
      <c r="K797" s="792" t="n"/>
      <c r="L797" s="793" t="n">
        <v>0.0479</v>
      </c>
      <c r="M797" s="796">
        <f>IF(SUM(D797:E797)&gt;0,IFERROR(AVERAGE(D768:E797),""),"")</f>
        <v/>
      </c>
      <c r="N797" s="796">
        <f>IF(SUM(F797:H797)&gt;0,IFERROR(AVERAGE(F768:H797),""),"")</f>
        <v/>
      </c>
      <c r="O797" s="796">
        <f>IF(SUM(I797:J797)&gt;0,IFERROR(AVERAGE(I768:J797),""),"")</f>
        <v/>
      </c>
      <c r="P797" s="796">
        <f>IF(SUM(K797:L797)&gt;0,IFERROR(AVERAGE(K768:L797),""),"")</f>
        <v/>
      </c>
      <c r="Q797" s="797">
        <f>IFERROR(AVERAGE(D797:E797),"")</f>
        <v/>
      </c>
      <c r="R797" s="797">
        <f>IFERROR(AVERAGE(F797:H797),"")</f>
        <v/>
      </c>
      <c r="S797" s="797">
        <f>IFERROR(AVERAGE(I797:J797),"")</f>
        <v/>
      </c>
      <c r="T797" s="797">
        <f>IFERROR(AVERAGE(K797:L797),"")</f>
        <v/>
      </c>
      <c r="V797" s="257" t="n"/>
      <c r="W797" s="797">
        <f>AVERAGE(Q797:T797)</f>
        <v/>
      </c>
      <c r="X797" s="257" t="n"/>
      <c r="Z797" s="304" t="inlineStr">
        <is>
          <t># DAYS &gt; 0.075</t>
        </is>
      </c>
      <c r="AA797" s="305">
        <f>COUNTIF(D766:E794,"&gt;=0.075")</f>
        <v/>
      </c>
      <c r="AB797" s="305">
        <f>COUNTIF(F766:H794,"&gt;=0.075")</f>
        <v/>
      </c>
      <c r="AC797" s="305">
        <f>COUNTIF(I766:J794,"&gt;=0.075")</f>
        <v/>
      </c>
      <c r="AD797" s="305">
        <f>COUNTIF(K766:L794,"&gt;=0.075")</f>
        <v/>
      </c>
    </row>
    <row r="798" ht="17.45" customHeight="1" thickBot="1">
      <c r="A798" s="257">
        <f>IF(ISNUMBER(C798),MONTH(C798),"")</f>
        <v/>
      </c>
      <c r="B798" s="257">
        <f>IF(ISNUMBER(C798),YEAR(C798),"")</f>
        <v/>
      </c>
      <c r="C798" s="791">
        <f>C797+1</f>
        <v/>
      </c>
      <c r="D798" s="792" t="n">
        <v>0.027</v>
      </c>
      <c r="E798" s="793" t="n"/>
      <c r="F798" s="795" t="n"/>
      <c r="G798" s="794" t="n"/>
      <c r="H798" s="836" t="n">
        <v>0.0242</v>
      </c>
      <c r="I798" s="792" t="n">
        <v>0.0428</v>
      </c>
      <c r="J798" s="793" t="n"/>
      <c r="K798" s="792" t="n">
        <v>0.0412</v>
      </c>
      <c r="L798" s="793" t="n"/>
      <c r="M798" s="796">
        <f>IF(SUM(D798:E798)&gt;0,IFERROR(AVERAGE(D769:E798),""),"")</f>
        <v/>
      </c>
      <c r="N798" s="796">
        <f>IF(SUM(F798:H798)&gt;0,IFERROR(AVERAGE(F769:H798),""),"")</f>
        <v/>
      </c>
      <c r="O798" s="796">
        <f>IF(SUM(I798:J798)&gt;0,IFERROR(AVERAGE(I769:J798),""),"")</f>
        <v/>
      </c>
      <c r="P798" s="796">
        <f>IF(SUM(K798:L798)&gt;0,IFERROR(AVERAGE(K769:L798),""),"")</f>
        <v/>
      </c>
      <c r="Q798" s="797">
        <f>IFERROR(AVERAGE(D798:E798),"")</f>
        <v/>
      </c>
      <c r="R798" s="797">
        <f>IFERROR(AVERAGE(F798:H798),"")</f>
        <v/>
      </c>
      <c r="S798" s="797">
        <f>IFERROR(AVERAGE(I798:J798),"")</f>
        <v/>
      </c>
      <c r="T798" s="797">
        <f>IFERROR(AVERAGE(K798:L798),"")</f>
        <v/>
      </c>
      <c r="V798" s="257" t="n"/>
      <c r="W798" s="797">
        <f>AVERAGE(Q798:T798)</f>
        <v/>
      </c>
      <c r="X798" s="257" t="n"/>
      <c r="AD798" s="786">
        <f>AVERAGE(AA795:AD795)</f>
        <v/>
      </c>
    </row>
    <row r="799" ht="17.45" customHeight="1">
      <c r="A799" s="257">
        <f>IF(ISNUMBER(C799),MONTH(C799),"")</f>
        <v/>
      </c>
      <c r="B799" s="257">
        <f>IF(ISNUMBER(C799),YEAR(C799),"")</f>
        <v/>
      </c>
      <c r="C799" s="791">
        <f>C798+1</f>
        <v/>
      </c>
      <c r="D799" s="792" t="n"/>
      <c r="E799" s="793" t="n">
        <v>0.0222</v>
      </c>
      <c r="F799" s="795" t="n"/>
      <c r="G799" s="794" t="n">
        <v>0.0301</v>
      </c>
      <c r="H799" s="836" t="n"/>
      <c r="I799" s="792" t="n"/>
      <c r="J799" s="793" t="n">
        <v>0.0408</v>
      </c>
      <c r="K799" s="792" t="n"/>
      <c r="L799" s="793" t="n">
        <v>0.0345</v>
      </c>
      <c r="M799" s="796">
        <f>IF(SUM(D799:E799)&gt;0,IFERROR(AVERAGE(D770:E799),""),"")</f>
        <v/>
      </c>
      <c r="N799" s="796">
        <f>IF(SUM(F799:H799)&gt;0,IFERROR(AVERAGE(F770:H799),""),"")</f>
        <v/>
      </c>
      <c r="O799" s="796">
        <f>IF(SUM(I799:J799)&gt;0,IFERROR(AVERAGE(I770:J799),""),"")</f>
        <v/>
      </c>
      <c r="P799" s="796">
        <f>IF(SUM(K799:L799)&gt;0,IFERROR(AVERAGE(K770:L799),""),"")</f>
        <v/>
      </c>
      <c r="Q799" s="797">
        <f>IFERROR(AVERAGE(D799:E799),"")</f>
        <v/>
      </c>
      <c r="R799" s="797">
        <f>IFERROR(AVERAGE(F799:H799),"")</f>
        <v/>
      </c>
      <c r="S799" s="797">
        <f>IFERROR(AVERAGE(I799:J799),"")</f>
        <v/>
      </c>
      <c r="T799" s="797">
        <f>IFERROR(AVERAGE(K799:L799),"")</f>
        <v/>
      </c>
      <c r="V799" s="257" t="n"/>
      <c r="W799" s="797">
        <f>AVERAGE(Q799:T799)</f>
        <v/>
      </c>
      <c r="X799" s="257" t="n"/>
    </row>
    <row r="800" ht="17.45" customHeight="1">
      <c r="A800" s="257">
        <f>IF(ISNUMBER(C800),MONTH(C800),"")</f>
        <v/>
      </c>
      <c r="B800" s="257">
        <f>IF(ISNUMBER(C800),YEAR(C800),"")</f>
        <v/>
      </c>
      <c r="C800" s="861">
        <f>C799+1</f>
        <v/>
      </c>
      <c r="D800" s="803" t="n">
        <v>0.0282</v>
      </c>
      <c r="E800" s="804" t="n"/>
      <c r="F800" s="806" t="n">
        <v>0.0225</v>
      </c>
      <c r="G800" s="805" t="n"/>
      <c r="H800" s="838" t="n">
        <v>0.023</v>
      </c>
      <c r="I800" s="803" t="n">
        <v>0.0219</v>
      </c>
      <c r="J800" s="804" t="n"/>
      <c r="K800" s="803" t="n">
        <v>0.0304</v>
      </c>
      <c r="L800" s="804" t="n"/>
      <c r="M800" s="796">
        <f>IF(SUM(D800:E800)&gt;0,IFERROR(AVERAGE(D771:E800),""),"")</f>
        <v/>
      </c>
      <c r="N800" s="796">
        <f>IF(SUM(F800:H800)&gt;0,IFERROR(AVERAGE(F771:H800),""),"")</f>
        <v/>
      </c>
      <c r="O800" s="796">
        <f>IF(SUM(I800:J800)&gt;0,IFERROR(AVERAGE(I771:J800),""),"")</f>
        <v/>
      </c>
      <c r="P800" s="796">
        <f>IF(SUM(K800:L800)&gt;0,IFERROR(AVERAGE(K771:L800),""),"")</f>
        <v/>
      </c>
      <c r="Q800" s="797">
        <f>IFERROR(AVERAGE(D800:E800),"")</f>
        <v/>
      </c>
      <c r="R800" s="797">
        <f>IFERROR(AVERAGE(F800:H800),"")</f>
        <v/>
      </c>
      <c r="S800" s="797">
        <f>IFERROR(AVERAGE(I800:J800),"")</f>
        <v/>
      </c>
      <c r="T800" s="797">
        <f>IFERROR(AVERAGE(K800:L800),"")</f>
        <v/>
      </c>
      <c r="V800" s="257" t="n"/>
      <c r="W800" s="797">
        <f>AVERAGE(Q800:T800)</f>
        <v/>
      </c>
      <c r="X800" s="797">
        <f>AVERAGE(Q796:T800)</f>
        <v/>
      </c>
      <c r="Y800" s="266" t="n">
        <v>114</v>
      </c>
    </row>
    <row r="801" ht="17.45" customHeight="1">
      <c r="A801" s="257">
        <f>IF(ISNUMBER(C801),MONTH(C801),"")</f>
        <v/>
      </c>
      <c r="B801" s="257">
        <f>IF(ISNUMBER(C801),YEAR(C801),"")</f>
        <v/>
      </c>
      <c r="C801" s="808">
        <f>C800+1</f>
        <v/>
      </c>
      <c r="D801" s="809" t="n"/>
      <c r="E801" s="810" t="n">
        <v>0.0151</v>
      </c>
      <c r="F801" s="812" t="n"/>
      <c r="G801" s="811" t="n">
        <v>0.00709</v>
      </c>
      <c r="H801" s="837" t="n"/>
      <c r="I801" s="809" t="n"/>
      <c r="J801" s="810" t="n">
        <v>0.009220000000000001</v>
      </c>
      <c r="K801" s="809" t="n"/>
      <c r="L801" s="810" t="n">
        <v>0.0161</v>
      </c>
      <c r="M801" s="796">
        <f>IF(SUM(D801:E801)&gt;0,IFERROR(AVERAGE(D772:E801),""),"")</f>
        <v/>
      </c>
      <c r="N801" s="796">
        <f>IF(SUM(F801:H801)&gt;0,IFERROR(AVERAGE(F772:H801),""),"")</f>
        <v/>
      </c>
      <c r="O801" s="796">
        <f>IF(SUM(I801:J801)&gt;0,IFERROR(AVERAGE(I772:J801),""),"")</f>
        <v/>
      </c>
      <c r="P801" s="796">
        <f>IF(SUM(K801:L801)&gt;0,IFERROR(AVERAGE(K772:L801),""),"")</f>
        <v/>
      </c>
      <c r="Q801" s="813">
        <f>IFERROR(AVERAGE(D801:E801),"")</f>
        <v/>
      </c>
      <c r="R801" s="813">
        <f>IFERROR(AVERAGE(F801:H801),"")</f>
        <v/>
      </c>
      <c r="S801" s="813">
        <f>IFERROR(AVERAGE(I801:J801),"")</f>
        <v/>
      </c>
      <c r="T801" s="813">
        <f>IFERROR(AVERAGE(K801:L801),"")</f>
        <v/>
      </c>
      <c r="V801" s="813">
        <f>AVERAGE(Q801:T801)</f>
        <v/>
      </c>
      <c r="W801" s="445" t="n"/>
      <c r="X801" s="257" t="n"/>
      <c r="Y801" s="266" t="n">
        <v>114</v>
      </c>
    </row>
    <row r="802" ht="17.45" customHeight="1">
      <c r="A802" s="257">
        <f>IF(ISNUMBER(C802),MONTH(C802),"")</f>
        <v/>
      </c>
      <c r="B802" s="257">
        <f>IF(ISNUMBER(C802),YEAR(C802),"")</f>
        <v/>
      </c>
      <c r="C802" s="808">
        <f>C801+1</f>
        <v/>
      </c>
      <c r="D802" s="809" t="n">
        <v>0.00912</v>
      </c>
      <c r="E802" s="810" t="n"/>
      <c r="F802" s="812" t="n">
        <v>0.00487</v>
      </c>
      <c r="G802" s="811" t="n"/>
      <c r="H802" s="837" t="n"/>
      <c r="I802" s="809" t="n">
        <v>0.00495</v>
      </c>
      <c r="J802" s="810" t="n"/>
      <c r="K802" s="809" t="n">
        <v>0.0125</v>
      </c>
      <c r="L802" s="810" t="n"/>
      <c r="M802" s="796">
        <f>IF(SUM(D802:E802)&gt;0,IFERROR(AVERAGE(D773:E802),""),"")</f>
        <v/>
      </c>
      <c r="N802" s="796">
        <f>IF(SUM(F802:H802)&gt;0,IFERROR(AVERAGE(F773:H802),""),"")</f>
        <v/>
      </c>
      <c r="O802" s="796">
        <f>IF(SUM(I802:J802)&gt;0,IFERROR(AVERAGE(I773:J802),""),"")</f>
        <v/>
      </c>
      <c r="P802" s="796">
        <f>IF(SUM(K802:L802)&gt;0,IFERROR(AVERAGE(K773:L802),""),"")</f>
        <v/>
      </c>
      <c r="Q802" s="813">
        <f>IFERROR(AVERAGE(D802:E802),"")</f>
        <v/>
      </c>
      <c r="R802" s="813">
        <f>IFERROR(AVERAGE(F802:H802),"")</f>
        <v/>
      </c>
      <c r="S802" s="813">
        <f>IFERROR(AVERAGE(I802:J802),"")</f>
        <v/>
      </c>
      <c r="T802" s="813">
        <f>IFERROR(AVERAGE(K802:L802),"")</f>
        <v/>
      </c>
      <c r="V802" s="813">
        <f>AVERAGE(Q802:T802)</f>
        <v/>
      </c>
      <c r="W802" s="445" t="n"/>
      <c r="X802" s="797">
        <f>AVERAGE(Q801:T802)</f>
        <v/>
      </c>
      <c r="Y802" s="266" t="n">
        <v>114</v>
      </c>
    </row>
    <row r="803" ht="17.45" customHeight="1">
      <c r="A803" s="257">
        <f>IF(ISNUMBER(C803),MONTH(C803),"")</f>
        <v/>
      </c>
      <c r="B803" s="257">
        <f>IF(ISNUMBER(C803),YEAR(C803),"")</f>
        <v/>
      </c>
      <c r="C803" s="791">
        <f>C802+1</f>
        <v/>
      </c>
      <c r="D803" s="792" t="n"/>
      <c r="E803" s="793" t="n">
        <v>0.0304</v>
      </c>
      <c r="F803" s="795" t="n"/>
      <c r="G803" s="794" t="n">
        <v>0.0264</v>
      </c>
      <c r="H803" s="836" t="n"/>
      <c r="I803" s="792" t="n"/>
      <c r="J803" s="793" t="n">
        <v>0.0159</v>
      </c>
      <c r="K803" s="792" t="n"/>
      <c r="L803" s="793" t="n">
        <v>0.0394</v>
      </c>
      <c r="M803" s="796">
        <f>IF(SUM(D803:E803)&gt;0,IFERROR(AVERAGE(D774:E803),""),"")</f>
        <v/>
      </c>
      <c r="N803" s="796">
        <f>IF(SUM(F803:H803)&gt;0,IFERROR(AVERAGE(F774:H803),""),"")</f>
        <v/>
      </c>
      <c r="O803" s="796">
        <f>IF(SUM(I803:J803)&gt;0,IFERROR(AVERAGE(I774:J803),""),"")</f>
        <v/>
      </c>
      <c r="P803" s="796">
        <f>IF(SUM(K803:L803)&gt;0,IFERROR(AVERAGE(K774:L803),""),"")</f>
        <v/>
      </c>
      <c r="Q803" s="797">
        <f>IFERROR(AVERAGE(D803:E803),"")</f>
        <v/>
      </c>
      <c r="R803" s="797">
        <f>IFERROR(AVERAGE(F803:H803),"")</f>
        <v/>
      </c>
      <c r="S803" s="797">
        <f>IFERROR(AVERAGE(I803:J803),"")</f>
        <v/>
      </c>
      <c r="T803" s="797">
        <f>IFERROR(AVERAGE(K803:L803),"")</f>
        <v/>
      </c>
      <c r="V803" s="257" t="n"/>
      <c r="W803" s="797">
        <f>AVERAGE(Q803:T803)</f>
        <v/>
      </c>
      <c r="X803" s="257" t="n"/>
    </row>
    <row r="804" ht="17.45" customHeight="1">
      <c r="A804" s="257">
        <f>IF(ISNUMBER(C804),MONTH(C804),"")</f>
        <v/>
      </c>
      <c r="B804" s="257">
        <f>IF(ISNUMBER(C804),YEAR(C804),"")</f>
        <v/>
      </c>
      <c r="C804" s="791">
        <f>C803+1</f>
        <v/>
      </c>
      <c r="D804" s="792" t="n">
        <v>0.0071</v>
      </c>
      <c r="E804" s="793" t="n"/>
      <c r="F804" s="795" t="n"/>
      <c r="G804" s="794" t="n"/>
      <c r="H804" s="836" t="n">
        <v>0.00501</v>
      </c>
      <c r="I804" s="792" t="n">
        <v>0.0121</v>
      </c>
      <c r="J804" s="793" t="n"/>
      <c r="K804" s="792" t="n">
        <v>0.0189</v>
      </c>
      <c r="L804" s="793" t="n"/>
      <c r="M804" s="796">
        <f>IF(SUM(D804:E804)&gt;0,IFERROR(AVERAGE(D775:E804),""),"")</f>
        <v/>
      </c>
      <c r="N804" s="796">
        <f>IF(SUM(F804:H804)&gt;0,IFERROR(AVERAGE(F775:H804),""),"")</f>
        <v/>
      </c>
      <c r="O804" s="796">
        <f>IF(SUM(I804:J804)&gt;0,IFERROR(AVERAGE(I775:J804),""),"")</f>
        <v/>
      </c>
      <c r="P804" s="796">
        <f>IF(SUM(K804:L804)&gt;0,IFERROR(AVERAGE(K775:L804),""),"")</f>
        <v/>
      </c>
      <c r="Q804" s="797">
        <f>IFERROR(AVERAGE(D804:E804),"")</f>
        <v/>
      </c>
      <c r="R804" s="797">
        <f>IFERROR(AVERAGE(F804:H804),"")</f>
        <v/>
      </c>
      <c r="S804" s="797">
        <f>IFERROR(AVERAGE(I804:J804),"")</f>
        <v/>
      </c>
      <c r="T804" s="797">
        <f>IFERROR(AVERAGE(K804:L804),"")</f>
        <v/>
      </c>
      <c r="V804" s="257" t="n"/>
      <c r="W804" s="797">
        <f>AVERAGE(Q804:T804)</f>
        <v/>
      </c>
      <c r="X804" s="257" t="n"/>
    </row>
    <row r="805" ht="17.45" customHeight="1">
      <c r="A805" s="257">
        <f>IF(ISNUMBER(C805),MONTH(C805),"")</f>
        <v/>
      </c>
      <c r="B805" s="257">
        <f>IF(ISNUMBER(C805),YEAR(C805),"")</f>
        <v/>
      </c>
      <c r="C805" s="791">
        <f>C804+1</f>
        <v/>
      </c>
      <c r="D805" s="792" t="n"/>
      <c r="E805" s="793" t="n">
        <v>0.019</v>
      </c>
      <c r="F805" s="795" t="n"/>
      <c r="G805" s="794" t="n">
        <v>0.0139</v>
      </c>
      <c r="H805" s="836" t="n"/>
      <c r="I805" s="792" t="n"/>
      <c r="J805" s="793" t="n">
        <v>0.024</v>
      </c>
      <c r="K805" s="792" t="n"/>
      <c r="L805" s="793" t="n">
        <v>0.0211</v>
      </c>
      <c r="M805" s="796">
        <f>IF(SUM(D805:E805)&gt;0,IFERROR(AVERAGE(D776:E805),""),"")</f>
        <v/>
      </c>
      <c r="N805" s="796">
        <f>IF(SUM(F805:H805)&gt;0,IFERROR(AVERAGE(F776:H805),""),"")</f>
        <v/>
      </c>
      <c r="O805" s="796">
        <f>IF(SUM(I805:J805)&gt;0,IFERROR(AVERAGE(I776:J805),""),"")</f>
        <v/>
      </c>
      <c r="P805" s="796">
        <f>IF(SUM(K805:L805)&gt;0,IFERROR(AVERAGE(K776:L805),""),"")</f>
        <v/>
      </c>
      <c r="Q805" s="797">
        <f>IFERROR(AVERAGE(D805:E805),"")</f>
        <v/>
      </c>
      <c r="R805" s="797">
        <f>IFERROR(AVERAGE(F805:H805),"")</f>
        <v/>
      </c>
      <c r="S805" s="797">
        <f>IFERROR(AVERAGE(I805:J805),"")</f>
        <v/>
      </c>
      <c r="T805" s="797">
        <f>IFERROR(AVERAGE(K805:L805),"")</f>
        <v/>
      </c>
      <c r="V805" s="257" t="n"/>
      <c r="W805" s="797">
        <f>AVERAGE(Q805:T805)</f>
        <v/>
      </c>
      <c r="X805" s="257" t="n"/>
    </row>
    <row r="806" ht="17.45" customHeight="1">
      <c r="A806" s="257">
        <f>IF(ISNUMBER(C806),MONTH(C806),"")</f>
        <v/>
      </c>
      <c r="B806" s="257">
        <f>IF(ISNUMBER(C806),YEAR(C806),"")</f>
        <v/>
      </c>
      <c r="C806" s="861">
        <f>C805+1</f>
        <v/>
      </c>
      <c r="D806" s="803" t="n">
        <v>0.0117</v>
      </c>
      <c r="E806" s="804" t="n"/>
      <c r="F806" s="806" t="n">
        <v>0.0145</v>
      </c>
      <c r="G806" s="805" t="n"/>
      <c r="H806" s="838" t="n">
        <v>0.0148</v>
      </c>
      <c r="I806" s="803" t="n">
        <v>0.02</v>
      </c>
      <c r="J806" s="804" t="n"/>
      <c r="K806" s="803" t="n">
        <v>0.0249</v>
      </c>
      <c r="L806" s="804" t="n"/>
      <c r="M806" s="796">
        <f>IF(SUM(D806:E806)&gt;0,IFERROR(AVERAGE(D777:E806),""),"")</f>
        <v/>
      </c>
      <c r="N806" s="796">
        <f>IF(SUM(F806:H806)&gt;0,IFERROR(AVERAGE(F777:H806),""),"")</f>
        <v/>
      </c>
      <c r="O806" s="796">
        <f>IF(SUM(I806:J806)&gt;0,IFERROR(AVERAGE(I777:J806),""),"")</f>
        <v/>
      </c>
      <c r="P806" s="796">
        <f>IF(SUM(K806:L806)&gt;0,IFERROR(AVERAGE(K777:L806),""),"")</f>
        <v/>
      </c>
      <c r="Q806" s="797">
        <f>IFERROR(AVERAGE(D806:E806),"")</f>
        <v/>
      </c>
      <c r="R806" s="797">
        <f>IFERROR(AVERAGE(F806:H806),"")</f>
        <v/>
      </c>
      <c r="S806" s="797">
        <f>IFERROR(AVERAGE(I806:J806),"")</f>
        <v/>
      </c>
      <c r="T806" s="797">
        <f>IFERROR(AVERAGE(K806:L806),"")</f>
        <v/>
      </c>
      <c r="V806" s="257" t="n"/>
      <c r="W806" s="797">
        <f>AVERAGE(Q806:T806)</f>
        <v/>
      </c>
      <c r="X806" s="257" t="n"/>
    </row>
    <row r="807" ht="17.45" customHeight="1">
      <c r="A807" s="257">
        <f>IF(ISNUMBER(C807),MONTH(C807),"")</f>
        <v/>
      </c>
      <c r="B807" s="257">
        <f>IF(ISNUMBER(C807),YEAR(C807),"")</f>
        <v/>
      </c>
      <c r="C807" s="791">
        <f>C806+1</f>
        <v/>
      </c>
      <c r="D807" s="792" t="n"/>
      <c r="E807" s="793" t="n">
        <v>0.00175</v>
      </c>
      <c r="F807" s="795" t="n"/>
      <c r="G807" s="794" t="n">
        <v>0.00261</v>
      </c>
      <c r="H807" s="836" t="n"/>
      <c r="I807" s="792" t="n"/>
      <c r="J807" s="793" t="n">
        <v>0.0043</v>
      </c>
      <c r="K807" s="792" t="n"/>
      <c r="L807" s="793" t="n">
        <v>0.00568</v>
      </c>
      <c r="M807" s="796">
        <f>IF(SUM(D807:E807)&gt;0,IFERROR(AVERAGE(D778:E807),""),"")</f>
        <v/>
      </c>
      <c r="N807" s="796">
        <f>IF(SUM(F807:H807)&gt;0,IFERROR(AVERAGE(F778:H807),""),"")</f>
        <v/>
      </c>
      <c r="O807" s="796">
        <f>IF(SUM(I807:J807)&gt;0,IFERROR(AVERAGE(I778:J807),""),"")</f>
        <v/>
      </c>
      <c r="P807" s="796">
        <f>IF(SUM(K807:L807)&gt;0,IFERROR(AVERAGE(K778:L807),""),"")</f>
        <v/>
      </c>
      <c r="Q807" s="797">
        <f>IFERROR(AVERAGE(D807:E807),"")</f>
        <v/>
      </c>
      <c r="R807" s="797">
        <f>IFERROR(AVERAGE(F807:H807),"")</f>
        <v/>
      </c>
      <c r="S807" s="797">
        <f>IFERROR(AVERAGE(I807:J807),"")</f>
        <v/>
      </c>
      <c r="T807" s="797">
        <f>IFERROR(AVERAGE(K807:L807),"")</f>
        <v/>
      </c>
      <c r="V807" s="257" t="n"/>
      <c r="W807" s="797">
        <f>AVERAGE(Q807:T807)</f>
        <v/>
      </c>
      <c r="X807" s="797">
        <f>AVERAGE(Q803:T807)</f>
        <v/>
      </c>
      <c r="Y807" s="266" t="n">
        <v>115</v>
      </c>
    </row>
    <row r="808" ht="17.45" customHeight="1">
      <c r="A808" s="257">
        <f>IF(ISNUMBER(C808),MONTH(C808),"")</f>
        <v/>
      </c>
      <c r="B808" s="257">
        <f>IF(ISNUMBER(C808),YEAR(C808),"")</f>
        <v/>
      </c>
      <c r="C808" s="808">
        <f>C807+1</f>
        <v/>
      </c>
      <c r="D808" s="809" t="n">
        <v>0.0052</v>
      </c>
      <c r="E808" s="810" t="n"/>
      <c r="F808" s="812" t="n">
        <v>0.00996</v>
      </c>
      <c r="G808" s="811" t="n"/>
      <c r="H808" s="837" t="n"/>
      <c r="I808" s="809" t="n">
        <v>0.00712</v>
      </c>
      <c r="J808" s="810" t="n"/>
      <c r="K808" s="809" t="n">
        <v>0.00769</v>
      </c>
      <c r="L808" s="810" t="n"/>
      <c r="M808" s="796">
        <f>IF(SUM(D808:E808)&gt;0,IFERROR(AVERAGE(D779:E808),""),"")</f>
        <v/>
      </c>
      <c r="N808" s="796">
        <f>IF(SUM(F808:H808)&gt;0,IFERROR(AVERAGE(F779:H808),""),"")</f>
        <v/>
      </c>
      <c r="O808" s="796">
        <f>IF(SUM(I808:J808)&gt;0,IFERROR(AVERAGE(I779:J808),""),"")</f>
        <v/>
      </c>
      <c r="P808" s="796">
        <f>IF(SUM(K808:L808)&gt;0,IFERROR(AVERAGE(K779:L808),""),"")</f>
        <v/>
      </c>
      <c r="Q808" s="813">
        <f>IFERROR(AVERAGE(D808:E808),"")</f>
        <v/>
      </c>
      <c r="R808" s="813">
        <f>IFERROR(AVERAGE(F808:H808),"")</f>
        <v/>
      </c>
      <c r="S808" s="813">
        <f>IFERROR(AVERAGE(I808:J808),"")</f>
        <v/>
      </c>
      <c r="T808" s="813">
        <f>IFERROR(AVERAGE(K808:L808),"")</f>
        <v/>
      </c>
      <c r="V808" s="813">
        <f>AVERAGE(Q808:T808)</f>
        <v/>
      </c>
      <c r="W808" s="445" t="n"/>
      <c r="X808" s="257" t="n"/>
      <c r="Y808" s="266" t="n">
        <v>115</v>
      </c>
    </row>
    <row r="809" ht="17.45" customHeight="1">
      <c r="A809" s="257">
        <f>IF(ISNUMBER(C809),MONTH(C809),"")</f>
        <v/>
      </c>
      <c r="B809" s="257">
        <f>IF(ISNUMBER(C809),YEAR(C809),"")</f>
        <v/>
      </c>
      <c r="C809" s="808">
        <f>C808+1</f>
        <v/>
      </c>
      <c r="D809" s="809" t="n"/>
      <c r="E809" s="810" t="n">
        <v>0.00523</v>
      </c>
      <c r="F809" s="812" t="n"/>
      <c r="G809" s="811" t="n">
        <v>0.008</v>
      </c>
      <c r="H809" s="837" t="n"/>
      <c r="I809" s="809" t="n"/>
      <c r="J809" s="810" t="n">
        <v>0.00333</v>
      </c>
      <c r="K809" s="809" t="n"/>
      <c r="L809" s="810" t="n">
        <v>0.00607</v>
      </c>
      <c r="M809" s="796">
        <f>IF(SUM(D809:E809)&gt;0,IFERROR(AVERAGE(D780:E809),""),"")</f>
        <v/>
      </c>
      <c r="N809" s="796">
        <f>IF(SUM(F809:H809)&gt;0,IFERROR(AVERAGE(F780:H809),""),"")</f>
        <v/>
      </c>
      <c r="O809" s="796">
        <f>IF(SUM(I809:J809)&gt;0,IFERROR(AVERAGE(I780:J809),""),"")</f>
        <v/>
      </c>
      <c r="P809" s="796">
        <f>IF(SUM(K809:L809)&gt;0,IFERROR(AVERAGE(K780:L809),""),"")</f>
        <v/>
      </c>
      <c r="Q809" s="813">
        <f>IFERROR(AVERAGE(D809:E809),"")</f>
        <v/>
      </c>
      <c r="R809" s="813">
        <f>IFERROR(AVERAGE(F809:H809),"")</f>
        <v/>
      </c>
      <c r="S809" s="813">
        <f>IFERROR(AVERAGE(I809:J809),"")</f>
        <v/>
      </c>
      <c r="T809" s="813">
        <f>IFERROR(AVERAGE(K809:L809),"")</f>
        <v/>
      </c>
      <c r="V809" s="813">
        <f>AVERAGE(Q809:T809)</f>
        <v/>
      </c>
      <c r="W809" s="445" t="n"/>
      <c r="X809" s="797">
        <f>AVERAGE(Q808:T809)</f>
        <v/>
      </c>
      <c r="Y809" s="266" t="n">
        <v>115</v>
      </c>
    </row>
    <row r="810" ht="17.45" customHeight="1">
      <c r="A810" s="257">
        <f>IF(ISNUMBER(C810),MONTH(C810),"")</f>
        <v/>
      </c>
      <c r="B810" s="257">
        <f>IF(ISNUMBER(C810),YEAR(C810),"")</f>
        <v/>
      </c>
      <c r="C810" s="791">
        <f>C809+1</f>
        <v/>
      </c>
      <c r="D810" s="792" t="n">
        <v>0.0205</v>
      </c>
      <c r="E810" s="793" t="n"/>
      <c r="F810" s="795" t="n"/>
      <c r="G810" s="794" t="n"/>
      <c r="H810" s="836" t="n">
        <v>0.0107</v>
      </c>
      <c r="I810" s="792" t="n">
        <v>0.0119</v>
      </c>
      <c r="J810" s="793" t="n"/>
      <c r="K810" s="792" t="n">
        <v>0.0444</v>
      </c>
      <c r="L810" s="793" t="n"/>
      <c r="M810" s="796">
        <f>IF(SUM(D810:E810)&gt;0,IFERROR(AVERAGE(D781:E810),""),"")</f>
        <v/>
      </c>
      <c r="N810" s="796">
        <f>IF(SUM(F810:H810)&gt;0,IFERROR(AVERAGE(F781:H810),""),"")</f>
        <v/>
      </c>
      <c r="O810" s="796">
        <f>IF(SUM(I810:J810)&gt;0,IFERROR(AVERAGE(I781:J810),""),"")</f>
        <v/>
      </c>
      <c r="P810" s="796">
        <f>IF(SUM(K810:L810)&gt;0,IFERROR(AVERAGE(K781:L810),""),"")</f>
        <v/>
      </c>
      <c r="Q810" s="797">
        <f>IFERROR(AVERAGE(D810:E810),"")</f>
        <v/>
      </c>
      <c r="R810" s="797">
        <f>IFERROR(AVERAGE(F810:H810),"")</f>
        <v/>
      </c>
      <c r="S810" s="797">
        <f>IFERROR(AVERAGE(I810:J810),"")</f>
        <v/>
      </c>
      <c r="T810" s="797">
        <f>IFERROR(AVERAGE(K810:L810),"")</f>
        <v/>
      </c>
      <c r="V810" s="257" t="n"/>
      <c r="W810" s="797">
        <f>AVERAGE(Q810:T810)</f>
        <v/>
      </c>
      <c r="X810" s="257" t="n"/>
    </row>
    <row r="811" ht="17.45" customHeight="1">
      <c r="A811" s="257">
        <f>IF(ISNUMBER(C811),MONTH(C811),"")</f>
        <v/>
      </c>
      <c r="B811" s="257">
        <f>IF(ISNUMBER(C811),YEAR(C811),"")</f>
        <v/>
      </c>
      <c r="C811" s="791">
        <f>C810+1</f>
        <v/>
      </c>
      <c r="D811" s="792" t="n"/>
      <c r="E811" s="862" t="n">
        <v>0.245</v>
      </c>
      <c r="F811" s="795" t="n"/>
      <c r="G811" s="794" t="n">
        <v>0.0149</v>
      </c>
      <c r="H811" s="836" t="n"/>
      <c r="I811" s="792" t="n"/>
      <c r="J811" s="793" t="n">
        <v>0.0244</v>
      </c>
      <c r="K811" s="792" t="n"/>
      <c r="L811" s="793" t="n">
        <v>0.017</v>
      </c>
      <c r="M811" s="796">
        <f>IF(SUM(D811:E811)&gt;0,IFERROR(AVERAGE(D782:E811),""),"")</f>
        <v/>
      </c>
      <c r="N811" s="796">
        <f>IF(SUM(F811:H811)&gt;0,IFERROR(AVERAGE(F782:H811),""),"")</f>
        <v/>
      </c>
      <c r="O811" s="796">
        <f>IF(SUM(I811:J811)&gt;0,IFERROR(AVERAGE(I782:J811),""),"")</f>
        <v/>
      </c>
      <c r="P811" s="796">
        <f>IF(SUM(K811:L811)&gt;0,IFERROR(AVERAGE(K782:L811),""),"")</f>
        <v/>
      </c>
      <c r="Q811" s="815" t="n"/>
      <c r="R811" s="797">
        <f>IFERROR(AVERAGE(F811:H811),"")</f>
        <v/>
      </c>
      <c r="S811" s="797">
        <f>IFERROR(AVERAGE(I811:J811),"")</f>
        <v/>
      </c>
      <c r="T811" s="797">
        <f>IFERROR(AVERAGE(K811:L811),"")</f>
        <v/>
      </c>
      <c r="V811" s="257" t="n"/>
      <c r="W811" s="797">
        <f>AVERAGE(Q811:T811)</f>
        <v/>
      </c>
      <c r="X811" s="257" t="n"/>
    </row>
    <row r="812" ht="17.45" customHeight="1">
      <c r="A812" s="257">
        <f>IF(ISNUMBER(C812),MONTH(C812),"")</f>
        <v/>
      </c>
      <c r="B812" s="257">
        <f>IF(ISNUMBER(C812),YEAR(C812),"")</f>
        <v/>
      </c>
      <c r="C812" s="861">
        <f>C811+1</f>
        <v/>
      </c>
      <c r="D812" s="840" t="n">
        <v>0.0281</v>
      </c>
      <c r="E812" s="841" t="n"/>
      <c r="F812" s="843" t="n">
        <v>0.0128</v>
      </c>
      <c r="G812" s="842" t="n"/>
      <c r="H812" s="863" t="n">
        <v>0.0121</v>
      </c>
      <c r="I812" s="840" t="n">
        <v>0.0296</v>
      </c>
      <c r="J812" s="841" t="n"/>
      <c r="K812" s="840" t="n">
        <v>0.0235</v>
      </c>
      <c r="L812" s="841" t="n"/>
      <c r="M812" s="796">
        <f>IF(SUM(D812:E812)&gt;0,IFERROR(AVERAGE(D783:E812),""),"")</f>
        <v/>
      </c>
      <c r="N812" s="796">
        <f>IF(SUM(F812:H812)&gt;0,IFERROR(AVERAGE(F783:H812),""),"")</f>
        <v/>
      </c>
      <c r="O812" s="796">
        <f>IF(SUM(I812:J812)&gt;0,IFERROR(AVERAGE(I783:J812),""),"")</f>
        <v/>
      </c>
      <c r="P812" s="796">
        <f>IF(SUM(K812:L812)&gt;0,IFERROR(AVERAGE(K783:L812),""),"")</f>
        <v/>
      </c>
      <c r="Q812" s="797">
        <f>IFERROR(AVERAGE(D812:E812),"")</f>
        <v/>
      </c>
      <c r="R812" s="797">
        <f>IFERROR(AVERAGE(F812:H812),"")</f>
        <v/>
      </c>
      <c r="S812" s="797">
        <f>IFERROR(AVERAGE(I812:J812),"")</f>
        <v/>
      </c>
      <c r="T812" s="797">
        <f>IFERROR(AVERAGE(K812:L812),"")</f>
        <v/>
      </c>
      <c r="V812" s="257" t="n"/>
      <c r="W812" s="797">
        <f>AVERAGE(Q812:T812)</f>
        <v/>
      </c>
      <c r="X812" s="257" t="n"/>
    </row>
    <row r="813" ht="17.45" customHeight="1">
      <c r="A813" s="257">
        <f>IF(ISNUMBER(C813),MONTH(C813),"")</f>
        <v/>
      </c>
      <c r="B813" s="257">
        <f>IF(ISNUMBER(C813),YEAR(C813),"")</f>
        <v/>
      </c>
      <c r="C813" s="791">
        <f>C812+1</f>
        <v/>
      </c>
      <c r="D813" s="849" t="n"/>
      <c r="E813" s="850" t="n">
        <v>0.00628</v>
      </c>
      <c r="F813" s="852" t="n"/>
      <c r="G813" s="851" t="n">
        <v>0.0105</v>
      </c>
      <c r="H813" s="853" t="n"/>
      <c r="I813" s="849" t="n"/>
      <c r="J813" s="850" t="n">
        <v>0.0192</v>
      </c>
      <c r="K813" s="849" t="n"/>
      <c r="L813" s="850" t="n">
        <v>0.013</v>
      </c>
      <c r="M813" s="796">
        <f>IF(SUM(D813:E813)&gt;0,IFERROR(AVERAGE(D784:E813),""),"")</f>
        <v/>
      </c>
      <c r="N813" s="796">
        <f>IF(SUM(F813:H813)&gt;0,IFERROR(AVERAGE(F784:H813),""),"")</f>
        <v/>
      </c>
      <c r="O813" s="796">
        <f>IF(SUM(I813:J813)&gt;0,IFERROR(AVERAGE(I784:J813),""),"")</f>
        <v/>
      </c>
      <c r="P813" s="796">
        <f>IF(SUM(K813:L813)&gt;0,IFERROR(AVERAGE(K784:L813),""),"")</f>
        <v/>
      </c>
      <c r="Q813" s="797">
        <f>IFERROR(AVERAGE(D813:E813),"")</f>
        <v/>
      </c>
      <c r="R813" s="797">
        <f>IFERROR(AVERAGE(F813:H813),"")</f>
        <v/>
      </c>
      <c r="S813" s="797">
        <f>IFERROR(AVERAGE(I813:J813),"")</f>
        <v/>
      </c>
      <c r="T813" s="797">
        <f>IFERROR(AVERAGE(K813:L813),"")</f>
        <v/>
      </c>
      <c r="V813" s="257" t="n"/>
      <c r="W813" s="797">
        <f>AVERAGE(Q813:T813)</f>
        <v/>
      </c>
      <c r="X813" s="257" t="n"/>
    </row>
    <row r="814" ht="17.45" customHeight="1">
      <c r="A814" s="257">
        <f>IF(ISNUMBER(C814),MONTH(C814),"")</f>
        <v/>
      </c>
      <c r="B814" s="257">
        <f>IF(ISNUMBER(C814),YEAR(C814),"")</f>
        <v/>
      </c>
      <c r="C814" s="791">
        <f>C813+1</f>
        <v/>
      </c>
      <c r="D814" s="849" t="n">
        <v>0.0134</v>
      </c>
      <c r="E814" s="850" t="n"/>
      <c r="F814" s="852" t="n">
        <v>0.00568</v>
      </c>
      <c r="G814" s="851" t="n"/>
      <c r="H814" s="853" t="n"/>
      <c r="I814" s="849" t="n">
        <v>0.0145</v>
      </c>
      <c r="J814" s="850" t="n"/>
      <c r="K814" s="849" t="n">
        <v>0.0139</v>
      </c>
      <c r="L814" s="850" t="n"/>
      <c r="M814" s="796">
        <f>IF(SUM(D814:E814)&gt;0,IFERROR(AVERAGE(D785:E814),""),"")</f>
        <v/>
      </c>
      <c r="N814" s="796">
        <f>IF(SUM(F814:H814)&gt;0,IFERROR(AVERAGE(F785:H814),""),"")</f>
        <v/>
      </c>
      <c r="O814" s="796">
        <f>IF(SUM(I814:J814)&gt;0,IFERROR(AVERAGE(I785:J814),""),"")</f>
        <v/>
      </c>
      <c r="P814" s="796">
        <f>IF(SUM(K814:L814)&gt;0,IFERROR(AVERAGE(K785:L814),""),"")</f>
        <v/>
      </c>
      <c r="Q814" s="797">
        <f>IFERROR(AVERAGE(D814:E814),"")</f>
        <v/>
      </c>
      <c r="R814" s="797">
        <f>IFERROR(AVERAGE(F814:H814),"")</f>
        <v/>
      </c>
      <c r="S814" s="797">
        <f>IFERROR(AVERAGE(I814:J814),"")</f>
        <v/>
      </c>
      <c r="T814" s="797">
        <f>IFERROR(AVERAGE(K814:L814),"")</f>
        <v/>
      </c>
      <c r="V814" s="257" t="n"/>
      <c r="W814" s="797">
        <f>AVERAGE(Q814:T814)</f>
        <v/>
      </c>
      <c r="X814" s="797">
        <f>AVERAGE(Q810:T814)</f>
        <v/>
      </c>
      <c r="Y814" s="266" t="n">
        <v>116</v>
      </c>
    </row>
    <row r="815" ht="17.45" customHeight="1">
      <c r="A815" s="257">
        <f>IF(ISNUMBER(C815),MONTH(C815),"")</f>
        <v/>
      </c>
      <c r="B815" s="257">
        <f>IF(ISNUMBER(C815),YEAR(C815),"")</f>
        <v/>
      </c>
      <c r="C815" s="808">
        <f>C814+1</f>
        <v/>
      </c>
      <c r="D815" s="844" t="n"/>
      <c r="E815" s="845" t="n">
        <v>0.00735</v>
      </c>
      <c r="F815" s="847" t="n"/>
      <c r="G815" s="846" t="n">
        <v>0.0153</v>
      </c>
      <c r="H815" s="848" t="n"/>
      <c r="I815" s="844" t="n"/>
      <c r="J815" s="845" t="n">
        <v>0.00726</v>
      </c>
      <c r="K815" s="844" t="n"/>
      <c r="L815" s="845" t="n">
        <v>0.0214</v>
      </c>
      <c r="M815" s="796">
        <f>IF(SUM(D815:E815)&gt;0,IFERROR(AVERAGE(D786:E815),""),"")</f>
        <v/>
      </c>
      <c r="N815" s="796">
        <f>IF(SUM(F815:H815)&gt;0,IFERROR(AVERAGE(F786:H815),""),"")</f>
        <v/>
      </c>
      <c r="O815" s="796">
        <f>IF(SUM(I815:J815)&gt;0,IFERROR(AVERAGE(I786:J815),""),"")</f>
        <v/>
      </c>
      <c r="P815" s="796">
        <f>IF(SUM(K815:L815)&gt;0,IFERROR(AVERAGE(K786:L815),""),"")</f>
        <v/>
      </c>
      <c r="Q815" s="813">
        <f>IFERROR(AVERAGE(D815:E815),"")</f>
        <v/>
      </c>
      <c r="R815" s="813">
        <f>IFERROR(AVERAGE(F815:H815),"")</f>
        <v/>
      </c>
      <c r="S815" s="813">
        <f>IFERROR(AVERAGE(I815:J815),"")</f>
        <v/>
      </c>
      <c r="T815" s="813">
        <f>IFERROR(AVERAGE(K815:L815),"")</f>
        <v/>
      </c>
      <c r="V815" s="813">
        <f>AVERAGE(Q815:T815)</f>
        <v/>
      </c>
      <c r="W815" s="445" t="n"/>
      <c r="X815" s="257" t="n"/>
      <c r="Y815" s="266" t="n">
        <v>116</v>
      </c>
    </row>
    <row r="816" ht="17.45" customHeight="1">
      <c r="A816" s="257">
        <f>IF(ISNUMBER(C816),MONTH(C816),"")</f>
        <v/>
      </c>
      <c r="B816" s="257">
        <f>IF(ISNUMBER(C816),YEAR(C816),"")</f>
        <v/>
      </c>
      <c r="C816" s="808">
        <f>C815+1</f>
        <v/>
      </c>
      <c r="D816" s="844" t="n">
        <v>0.00616</v>
      </c>
      <c r="E816" s="845" t="n"/>
      <c r="F816" s="847" t="n"/>
      <c r="G816" s="846" t="n"/>
      <c r="H816" s="848" t="n">
        <v>0.00358</v>
      </c>
      <c r="I816" s="844" t="n">
        <v>0.00275</v>
      </c>
      <c r="J816" s="845" t="n"/>
      <c r="K816" s="844" t="n">
        <v>0.0164</v>
      </c>
      <c r="L816" s="845" t="n"/>
      <c r="M816" s="796">
        <f>IF(SUM(D816:E816)&gt;0,IFERROR(AVERAGE(D787:E816),""),"")</f>
        <v/>
      </c>
      <c r="N816" s="796">
        <f>IF(SUM(F816:H816)&gt;0,IFERROR(AVERAGE(F787:H816),""),"")</f>
        <v/>
      </c>
      <c r="O816" s="796">
        <f>IF(SUM(I816:J816)&gt;0,IFERROR(AVERAGE(I787:J816),""),"")</f>
        <v/>
      </c>
      <c r="P816" s="796">
        <f>IF(SUM(K816:L816)&gt;0,IFERROR(AVERAGE(K787:L816),""),"")</f>
        <v/>
      </c>
      <c r="Q816" s="813">
        <f>IFERROR(AVERAGE(D816:E816),"")</f>
        <v/>
      </c>
      <c r="R816" s="813">
        <f>IFERROR(AVERAGE(F816:H816),"")</f>
        <v/>
      </c>
      <c r="S816" s="813">
        <f>IFERROR(AVERAGE(I816:J816),"")</f>
        <v/>
      </c>
      <c r="T816" s="813">
        <f>IFERROR(AVERAGE(K816:L816),"")</f>
        <v/>
      </c>
      <c r="V816" s="813">
        <f>AVERAGE(Q816:T816)</f>
        <v/>
      </c>
      <c r="W816" s="445" t="n"/>
      <c r="X816" s="797">
        <f>AVERAGE(Q815:T816)</f>
        <v/>
      </c>
      <c r="Y816" s="266" t="n">
        <v>116</v>
      </c>
    </row>
    <row r="817" ht="17.45" customHeight="1">
      <c r="A817" s="257">
        <f>IF(ISNUMBER(C817),MONTH(C817),"")</f>
        <v/>
      </c>
      <c r="B817" s="257">
        <f>IF(ISNUMBER(C817),YEAR(C817),"")</f>
        <v/>
      </c>
      <c r="C817" s="791">
        <f>C816+1</f>
        <v/>
      </c>
      <c r="D817" s="849" t="n"/>
      <c r="E817" s="850" t="n">
        <v>0.0341</v>
      </c>
      <c r="F817" s="852" t="n"/>
      <c r="G817" s="851" t="n">
        <v>0.0232</v>
      </c>
      <c r="H817" s="853" t="n"/>
      <c r="I817" s="849" t="n"/>
      <c r="J817" s="850" t="n">
        <v>0.017</v>
      </c>
      <c r="K817" s="849" t="n"/>
      <c r="L817" s="850" t="n">
        <v>0.0149</v>
      </c>
      <c r="M817" s="796">
        <f>IF(SUM(D817:E817)&gt;0,IFERROR(AVERAGE(D788:E817),""),"")</f>
        <v/>
      </c>
      <c r="N817" s="796">
        <f>IF(SUM(F817:H817)&gt;0,IFERROR(AVERAGE(F788:H817),""),"")</f>
        <v/>
      </c>
      <c r="O817" s="796">
        <f>IF(SUM(I817:J817)&gt;0,IFERROR(AVERAGE(I788:J817),""),"")</f>
        <v/>
      </c>
      <c r="P817" s="796">
        <f>IF(SUM(K817:L817)&gt;0,IFERROR(AVERAGE(K788:L817),""),"")</f>
        <v/>
      </c>
      <c r="Q817" s="797">
        <f>IFERROR(AVERAGE(D817:E817),"")</f>
        <v/>
      </c>
      <c r="R817" s="797">
        <f>IFERROR(AVERAGE(F817:H817),"")</f>
        <v/>
      </c>
      <c r="S817" s="797">
        <f>IFERROR(AVERAGE(I817:J817),"")</f>
        <v/>
      </c>
      <c r="T817" s="797">
        <f>IFERROR(AVERAGE(K817:L817),"")</f>
        <v/>
      </c>
      <c r="V817" s="257" t="n"/>
      <c r="W817" s="797">
        <f>AVERAGE(Q817:T817)</f>
        <v/>
      </c>
      <c r="X817" s="257" t="n"/>
    </row>
    <row r="818" ht="17.45" customHeight="1">
      <c r="A818" s="257">
        <f>IF(ISNUMBER(C818),MONTH(C818),"")</f>
        <v/>
      </c>
      <c r="B818" s="257">
        <f>IF(ISNUMBER(C818),YEAR(C818),"")</f>
        <v/>
      </c>
      <c r="C818" s="861">
        <f>C817+1</f>
        <v/>
      </c>
      <c r="D818" s="840" t="n">
        <v>0.0248</v>
      </c>
      <c r="E818" s="841" t="n"/>
      <c r="F818" s="843" t="n">
        <v>0.0132</v>
      </c>
      <c r="G818" s="842" t="n"/>
      <c r="H818" s="863" t="n">
        <v>0.0125</v>
      </c>
      <c r="I818" s="840" t="n">
        <v>0.0307</v>
      </c>
      <c r="J818" s="841" t="n"/>
      <c r="K818" s="840" t="n">
        <v>0.0205</v>
      </c>
      <c r="L818" s="841" t="n"/>
      <c r="M818" s="796">
        <f>IF(SUM(D818:E818)&gt;0,IFERROR(AVERAGE(D789:E818),""),"")</f>
        <v/>
      </c>
      <c r="N818" s="796">
        <f>IF(SUM(F818:H818)&gt;0,IFERROR(AVERAGE(F789:H818),""),"")</f>
        <v/>
      </c>
      <c r="O818" s="796">
        <f>IF(SUM(I818:J818)&gt;0,IFERROR(AVERAGE(I789:J818),""),"")</f>
        <v/>
      </c>
      <c r="P818" s="796">
        <f>IF(SUM(K818:L818)&gt;0,IFERROR(AVERAGE(K789:L818),""),"")</f>
        <v/>
      </c>
      <c r="Q818" s="797">
        <f>IFERROR(AVERAGE(D818:E818),"")</f>
        <v/>
      </c>
      <c r="R818" s="797">
        <f>IFERROR(AVERAGE(F818:H818),"")</f>
        <v/>
      </c>
      <c r="S818" s="797">
        <f>IFERROR(AVERAGE(I818:J818),"")</f>
        <v/>
      </c>
      <c r="T818" s="797">
        <f>IFERROR(AVERAGE(K818:L818),"")</f>
        <v/>
      </c>
      <c r="V818" s="257" t="n"/>
      <c r="W818" s="797">
        <f>AVERAGE(Q818:T818)</f>
        <v/>
      </c>
      <c r="X818" s="257" t="n"/>
    </row>
    <row r="819" ht="17.45" customHeight="1">
      <c r="A819" s="257">
        <f>IF(ISNUMBER(C819),MONTH(C819),"")</f>
        <v/>
      </c>
      <c r="B819" s="257">
        <f>IF(ISNUMBER(C819),YEAR(C819),"")</f>
        <v/>
      </c>
      <c r="C819" s="791">
        <f>C818+1</f>
        <v/>
      </c>
      <c r="D819" s="849" t="n"/>
      <c r="E819" s="850" t="n">
        <v>0.0362</v>
      </c>
      <c r="F819" s="852" t="n"/>
      <c r="G819" s="851" t="n">
        <v>0.0176</v>
      </c>
      <c r="H819" s="853" t="n"/>
      <c r="I819" s="849" t="n"/>
      <c r="J819" s="850" t="n">
        <v>0.0353</v>
      </c>
      <c r="K819" s="849" t="n"/>
      <c r="L819" s="850" t="n">
        <v>0.0344</v>
      </c>
      <c r="M819" s="796">
        <f>IF(SUM(D819:E819)&gt;0,IFERROR(AVERAGE(D790:E819),""),"")</f>
        <v/>
      </c>
      <c r="N819" s="796">
        <f>IF(SUM(F819:H819)&gt;0,IFERROR(AVERAGE(F790:H819),""),"")</f>
        <v/>
      </c>
      <c r="O819" s="796">
        <f>IF(SUM(I819:J819)&gt;0,IFERROR(AVERAGE(I790:J819),""),"")</f>
        <v/>
      </c>
      <c r="P819" s="796">
        <f>IF(SUM(K819:L819)&gt;0,IFERROR(AVERAGE(K790:L819),""),"")</f>
        <v/>
      </c>
      <c r="Q819" s="797">
        <f>IFERROR(AVERAGE(D819:E819),"")</f>
        <v/>
      </c>
      <c r="R819" s="797">
        <f>IFERROR(AVERAGE(F819:H819),"")</f>
        <v/>
      </c>
      <c r="S819" s="797">
        <f>IFERROR(AVERAGE(I819:J819),"")</f>
        <v/>
      </c>
      <c r="T819" s="797">
        <f>IFERROR(AVERAGE(K819:L819),"")</f>
        <v/>
      </c>
      <c r="V819" s="257" t="n"/>
      <c r="W819" s="797">
        <f>AVERAGE(Q819:T819)</f>
        <v/>
      </c>
      <c r="X819" s="257" t="n"/>
    </row>
    <row r="820" ht="17.45" customHeight="1">
      <c r="A820" s="257">
        <f>IF(ISNUMBER(C820),MONTH(C820),"")</f>
        <v/>
      </c>
      <c r="B820" s="257">
        <f>IF(ISNUMBER(C820),YEAR(C820),"")</f>
        <v/>
      </c>
      <c r="C820" s="791">
        <f>C819+1</f>
        <v/>
      </c>
      <c r="D820" s="849" t="n">
        <v>0.0226</v>
      </c>
      <c r="E820" s="850" t="n"/>
      <c r="F820" s="852" t="n">
        <v>0.0234</v>
      </c>
      <c r="G820" s="851" t="n"/>
      <c r="H820" s="853" t="n"/>
      <c r="I820" s="849" t="n">
        <v>0.0268</v>
      </c>
      <c r="J820" s="850" t="n"/>
      <c r="K820" s="849" t="n">
        <v>0.0266</v>
      </c>
      <c r="L820" s="850" t="n"/>
      <c r="M820" s="796">
        <f>IF(SUM(D820:E820)&gt;0,IFERROR(AVERAGE(D791:E820),""),"")</f>
        <v/>
      </c>
      <c r="N820" s="796">
        <f>IF(SUM(F820:H820)&gt;0,IFERROR(AVERAGE(F791:H820),""),"")</f>
        <v/>
      </c>
      <c r="O820" s="796">
        <f>IF(SUM(I820:J820)&gt;0,IFERROR(AVERAGE(I791:J820),""),"")</f>
        <v/>
      </c>
      <c r="P820" s="796">
        <f>IF(SUM(K820:L820)&gt;0,IFERROR(AVERAGE(K791:L820),""),"")</f>
        <v/>
      </c>
      <c r="Q820" s="797">
        <f>IFERROR(AVERAGE(D820:E820),"")</f>
        <v/>
      </c>
      <c r="R820" s="797">
        <f>IFERROR(AVERAGE(F820:H820),"")</f>
        <v/>
      </c>
      <c r="S820" s="797">
        <f>IFERROR(AVERAGE(I820:J820),"")</f>
        <v/>
      </c>
      <c r="T820" s="797">
        <f>IFERROR(AVERAGE(K820:L820),"")</f>
        <v/>
      </c>
      <c r="V820" s="257" t="n"/>
      <c r="W820" s="797">
        <f>AVERAGE(Q820:T820)</f>
        <v/>
      </c>
      <c r="X820" s="257" t="n"/>
    </row>
    <row r="821" ht="17.45" customHeight="1">
      <c r="A821" s="257">
        <f>IF(ISNUMBER(C821),MONTH(C821),"")</f>
        <v/>
      </c>
      <c r="B821" s="257">
        <f>IF(ISNUMBER(C821),YEAR(C821),"")</f>
        <v/>
      </c>
      <c r="C821" s="791">
        <f>C820+1</f>
        <v/>
      </c>
      <c r="D821" s="849" t="n"/>
      <c r="E821" s="850" t="n">
        <v>0.014</v>
      </c>
      <c r="F821" s="852" t="n"/>
      <c r="G821" s="851" t="n">
        <v>0.0136</v>
      </c>
      <c r="H821" s="853" t="n"/>
      <c r="I821" s="849" t="n"/>
      <c r="J821" s="850" t="n">
        <v>0.0225</v>
      </c>
      <c r="K821" s="849" t="n"/>
      <c r="L821" s="850" t="n">
        <v>0.0277</v>
      </c>
      <c r="M821" s="796">
        <f>IF(SUM(D821:E821)&gt;0,IFERROR(AVERAGE(D792:E821),""),"")</f>
        <v/>
      </c>
      <c r="N821" s="796">
        <f>IF(SUM(F821:H821)&gt;0,IFERROR(AVERAGE(F792:H821),""),"")</f>
        <v/>
      </c>
      <c r="O821" s="796">
        <f>IF(SUM(I821:J821)&gt;0,IFERROR(AVERAGE(I792:J821),""),"")</f>
        <v/>
      </c>
      <c r="P821" s="796">
        <f>IF(SUM(K821:L821)&gt;0,IFERROR(AVERAGE(K792:L821),""),"")</f>
        <v/>
      </c>
      <c r="Q821" s="797">
        <f>IFERROR(AVERAGE(D821:E821),"")</f>
        <v/>
      </c>
      <c r="R821" s="797">
        <f>IFERROR(AVERAGE(F821:H821),"")</f>
        <v/>
      </c>
      <c r="S821" s="797">
        <f>IFERROR(AVERAGE(I821:J821),"")</f>
        <v/>
      </c>
      <c r="T821" s="797">
        <f>IFERROR(AVERAGE(K821:L821),"")</f>
        <v/>
      </c>
      <c r="V821" s="257" t="n"/>
      <c r="W821" s="797">
        <f>AVERAGE(Q821:T821)</f>
        <v/>
      </c>
      <c r="X821" s="797">
        <f>AVERAGE(Q817:T821)</f>
        <v/>
      </c>
      <c r="Y821" s="266" t="n">
        <v>117</v>
      </c>
    </row>
    <row r="822" ht="17.45" customHeight="1" thickBot="1">
      <c r="A822" s="257">
        <f>IF(ISNUMBER(C822),MONTH(C822),"")</f>
        <v/>
      </c>
      <c r="B822" s="257">
        <f>IF(ISNUMBER(C822),YEAR(C822),"")</f>
        <v/>
      </c>
      <c r="C822" s="808">
        <f>C821+1</f>
        <v/>
      </c>
      <c r="D822" s="844" t="n">
        <v>0.00632</v>
      </c>
      <c r="E822" s="845" t="n"/>
      <c r="F822" s="847" t="n"/>
      <c r="G822" s="846" t="n"/>
      <c r="H822" s="848" t="n">
        <v>0.00652</v>
      </c>
      <c r="I822" s="844" t="n">
        <v>0.00688</v>
      </c>
      <c r="J822" s="845" t="n"/>
      <c r="K822" s="844" t="n">
        <v>0.0131</v>
      </c>
      <c r="L822" s="845" t="n"/>
      <c r="M822" s="796">
        <f>IF(SUM(D822:E822)&gt;0,IFERROR(AVERAGE(D793:E822),""),"")</f>
        <v/>
      </c>
      <c r="N822" s="796">
        <f>IF(SUM(F822:H822)&gt;0,IFERROR(AVERAGE(F793:H822),""),"")</f>
        <v/>
      </c>
      <c r="O822" s="796">
        <f>IF(SUM(I822:J822)&gt;0,IFERROR(AVERAGE(I793:J822),""),"")</f>
        <v/>
      </c>
      <c r="P822" s="796">
        <f>IF(SUM(K822:L822)&gt;0,IFERROR(AVERAGE(K793:L822),""),"")</f>
        <v/>
      </c>
      <c r="Q822" s="813">
        <f>IFERROR(AVERAGE(D822:E822),"")</f>
        <v/>
      </c>
      <c r="R822" s="813">
        <f>IFERROR(AVERAGE(F822:H822),"")</f>
        <v/>
      </c>
      <c r="S822" s="813">
        <f>IFERROR(AVERAGE(I822:J822),"")</f>
        <v/>
      </c>
      <c r="T822" s="813">
        <f>IFERROR(AVERAGE(K822:L822),"")</f>
        <v/>
      </c>
      <c r="V822" s="813">
        <f>AVERAGE(Q822:T822)</f>
        <v/>
      </c>
      <c r="W822" s="445" t="n"/>
      <c r="X822" s="257" t="n"/>
      <c r="Y822" s="266" t="n">
        <v>117</v>
      </c>
    </row>
    <row r="823" ht="17.45" customHeight="1" thickBot="1">
      <c r="A823" s="257">
        <f>IF(ISNUMBER(C823),MONTH(C823),"")</f>
        <v/>
      </c>
      <c r="B823" s="257">
        <f>IF(ISNUMBER(C823),YEAR(C823),"")</f>
        <v/>
      </c>
      <c r="C823" s="808">
        <f>C822+1</f>
        <v/>
      </c>
      <c r="D823" s="844" t="n"/>
      <c r="E823" s="845" t="n">
        <v>0.0109</v>
      </c>
      <c r="F823" s="847" t="n"/>
      <c r="G823" s="846" t="n">
        <v>0.01</v>
      </c>
      <c r="H823" s="848" t="n"/>
      <c r="I823" s="844" t="n"/>
      <c r="J823" s="845" t="n">
        <v>0.00705</v>
      </c>
      <c r="K823" s="844" t="n"/>
      <c r="L823" s="845" t="n">
        <v>0.0178</v>
      </c>
      <c r="M823" s="796">
        <f>IF(SUM(D823:E823)&gt;0,IFERROR(AVERAGE(D794:E823),""),"")</f>
        <v/>
      </c>
      <c r="N823" s="796">
        <f>IF(SUM(F823:H823)&gt;0,IFERROR(AVERAGE(F794:H823),""),"")</f>
        <v/>
      </c>
      <c r="O823" s="796">
        <f>IF(SUM(I823:J823)&gt;0,IFERROR(AVERAGE(I794:J823),""),"")</f>
        <v/>
      </c>
      <c r="P823" s="796">
        <f>IF(SUM(K823:L823)&gt;0,IFERROR(AVERAGE(K794:L823),""),"")</f>
        <v/>
      </c>
      <c r="Q823" s="813">
        <f>IFERROR(AVERAGE(D823:E823),"")</f>
        <v/>
      </c>
      <c r="R823" s="813">
        <f>IFERROR(AVERAGE(F823:H823),"")</f>
        <v/>
      </c>
      <c r="S823" s="813">
        <f>IFERROR(AVERAGE(I823:J823),"")</f>
        <v/>
      </c>
      <c r="T823" s="813">
        <f>IFERROR(AVERAGE(K823:L823),"")</f>
        <v/>
      </c>
      <c r="V823" s="813">
        <f>AVERAGE(Q823:T823)</f>
        <v/>
      </c>
      <c r="W823" s="445" t="n"/>
      <c r="X823" s="797">
        <f>AVERAGE(Q822:T823)</f>
        <v/>
      </c>
      <c r="Y823" s="266" t="n">
        <v>117</v>
      </c>
      <c r="Z823" s="313" t="inlineStr">
        <is>
          <t>MARCH</t>
        </is>
      </c>
      <c r="AA823" s="299" t="n">
        <v>2020</v>
      </c>
      <c r="AB823" s="300" t="n"/>
      <c r="AC823" s="300" t="n"/>
      <c r="AD823" s="300" t="n"/>
    </row>
    <row r="824" ht="17.45" customHeight="1">
      <c r="A824" s="257">
        <f>IF(ISNUMBER(C824),MONTH(C824),"")</f>
        <v/>
      </c>
      <c r="B824" s="257">
        <f>IF(ISNUMBER(C824),YEAR(C824),"")</f>
        <v/>
      </c>
      <c r="C824" s="861">
        <f>C823+1</f>
        <v/>
      </c>
      <c r="D824" s="840" t="n">
        <v>0.0157</v>
      </c>
      <c r="E824" s="841" t="n"/>
      <c r="F824" s="843" t="n">
        <v>0.0129</v>
      </c>
      <c r="G824" s="842" t="n"/>
      <c r="H824" s="863" t="n">
        <v>0.0137</v>
      </c>
      <c r="I824" s="840" t="n">
        <v>0.0225</v>
      </c>
      <c r="J824" s="841" t="n"/>
      <c r="K824" s="840" t="n">
        <v>0.0208</v>
      </c>
      <c r="L824" s="841" t="n"/>
      <c r="M824" s="796">
        <f>IF(SUM(D824:E824)&gt;0,IFERROR(AVERAGE(D795:E824),""),"")</f>
        <v/>
      </c>
      <c r="N824" s="796">
        <f>IF(SUM(F824:H824)&gt;0,IFERROR(AVERAGE(F795:H824),""),"")</f>
        <v/>
      </c>
      <c r="O824" s="796">
        <f>IF(SUM(I824:J824)&gt;0,IFERROR(AVERAGE(I795:J824),""),"")</f>
        <v/>
      </c>
      <c r="P824" s="796">
        <f>IF(SUM(K824:L824)&gt;0,IFERROR(AVERAGE(K795:L824),""),"")</f>
        <v/>
      </c>
      <c r="Q824" s="797">
        <f>IFERROR(AVERAGE(D824:E824),"")</f>
        <v/>
      </c>
      <c r="R824" s="797">
        <f>IFERROR(AVERAGE(F824:H824),"")</f>
        <v/>
      </c>
      <c r="S824" s="797">
        <f>IFERROR(AVERAGE(I824:J824),"")</f>
        <v/>
      </c>
      <c r="T824" s="797">
        <f>IFERROR(AVERAGE(K824:L824),"")</f>
        <v/>
      </c>
      <c r="V824" s="257" t="n"/>
      <c r="W824" s="797">
        <f>AVERAGE(Q824:T824)</f>
        <v/>
      </c>
      <c r="X824" s="257" t="n"/>
      <c r="Z824" s="301" t="inlineStr">
        <is>
          <t>Parameter</t>
        </is>
      </c>
      <c r="AA824" s="301" t="inlineStr">
        <is>
          <t>Station 1</t>
        </is>
      </c>
      <c r="AB824" s="301" t="inlineStr">
        <is>
          <t>Station 2</t>
        </is>
      </c>
      <c r="AC824" s="301" t="inlineStr">
        <is>
          <t>Station 4</t>
        </is>
      </c>
      <c r="AD824" s="301" t="inlineStr">
        <is>
          <t>Station 5</t>
        </is>
      </c>
    </row>
    <row r="825" ht="17.45" customHeight="1">
      <c r="A825" s="257">
        <f>IF(ISNUMBER(C825),MONTH(C825),"")</f>
        <v/>
      </c>
      <c r="B825" s="257">
        <f>IF(ISNUMBER(C825),YEAR(C825),"")</f>
        <v/>
      </c>
      <c r="C825" s="791">
        <f>C824+1</f>
        <v/>
      </c>
      <c r="D825" s="849" t="n"/>
      <c r="E825" s="850" t="n">
        <v>0.0222</v>
      </c>
      <c r="F825" s="852" t="n"/>
      <c r="G825" s="851" t="n">
        <v>0.0129</v>
      </c>
      <c r="H825" s="853" t="n"/>
      <c r="I825" s="849" t="n"/>
      <c r="J825" s="850" t="n">
        <v>0.0333</v>
      </c>
      <c r="K825" s="849" t="n"/>
      <c r="L825" s="850" t="n">
        <v>0.0274</v>
      </c>
      <c r="M825" s="796">
        <f>IF(SUM(D825:E825)&gt;0,IFERROR(AVERAGE(D796:E825),""),"")</f>
        <v/>
      </c>
      <c r="N825" s="796">
        <f>IF(SUM(F825:H825)&gt;0,IFERROR(AVERAGE(F796:H825),""),"")</f>
        <v/>
      </c>
      <c r="O825" s="796">
        <f>IF(SUM(I825:J825)&gt;0,IFERROR(AVERAGE(I796:J825),""),"")</f>
        <v/>
      </c>
      <c r="P825" s="796">
        <f>IF(SUM(K825:L825)&gt;0,IFERROR(AVERAGE(K796:L825),""),"")</f>
        <v/>
      </c>
      <c r="Q825" s="797">
        <f>IFERROR(AVERAGE(D825:E825),"")</f>
        <v/>
      </c>
      <c r="R825" s="797">
        <f>IFERROR(AVERAGE(F825:H825),"")</f>
        <v/>
      </c>
      <c r="S825" s="797">
        <f>IFERROR(AVERAGE(I825:J825),"")</f>
        <v/>
      </c>
      <c r="T825" s="797">
        <f>IFERROR(AVERAGE(K825:L825),"")</f>
        <v/>
      </c>
      <c r="V825" s="257" t="n"/>
      <c r="W825" s="797">
        <f>AVERAGE(Q825:T825)</f>
        <v/>
      </c>
      <c r="X825" s="257" t="n"/>
      <c r="Z825" s="302" t="inlineStr">
        <is>
          <t>Average</t>
        </is>
      </c>
      <c r="AA825" s="839">
        <f>AVERAGE(D795:E825)</f>
        <v/>
      </c>
      <c r="AB825" s="839">
        <f>AVERAGE(F795:H825)</f>
        <v/>
      </c>
      <c r="AC825" s="839">
        <f>AVERAGE(I795:J825)</f>
        <v/>
      </c>
      <c r="AD825" s="839">
        <f>AVERAGE(K795:L825)</f>
        <v/>
      </c>
    </row>
    <row r="826" ht="17.45" customHeight="1">
      <c r="A826" s="257">
        <f>IF(ISNUMBER(C826),MONTH(C826),"")</f>
        <v/>
      </c>
      <c r="B826" s="257">
        <f>IF(ISNUMBER(C826),YEAR(C826),"")</f>
        <v/>
      </c>
      <c r="C826" s="791">
        <f>C825+1</f>
        <v/>
      </c>
      <c r="D826" s="849" t="n">
        <v>0.0326</v>
      </c>
      <c r="E826" s="850" t="n"/>
      <c r="F826" s="852" t="n">
        <v>0.014</v>
      </c>
      <c r="G826" s="851" t="n"/>
      <c r="H826" s="853" t="n"/>
      <c r="I826" s="849" t="n">
        <v>0.024</v>
      </c>
      <c r="J826" s="850" t="n"/>
      <c r="K826" s="849" t="n">
        <v>0.0253</v>
      </c>
      <c r="L826" s="850" t="n"/>
      <c r="M826" s="796">
        <f>IF(SUM(D826:E826)&gt;0,IFERROR(AVERAGE(D797:E826),""),"")</f>
        <v/>
      </c>
      <c r="N826" s="796">
        <f>IF(SUM(F826:H826)&gt;0,IFERROR(AVERAGE(F797:H826),""),"")</f>
        <v/>
      </c>
      <c r="O826" s="796">
        <f>IF(SUM(I826:J826)&gt;0,IFERROR(AVERAGE(I797:J826),""),"")</f>
        <v/>
      </c>
      <c r="P826" s="796">
        <f>IF(SUM(K826:L826)&gt;0,IFERROR(AVERAGE(K797:L826),""),"")</f>
        <v/>
      </c>
      <c r="Q826" s="797">
        <f>IFERROR(AVERAGE(D826:E826),"")</f>
        <v/>
      </c>
      <c r="R826" s="797">
        <f>IFERROR(AVERAGE(F826:H826),"")</f>
        <v/>
      </c>
      <c r="S826" s="797">
        <f>IFERROR(AVERAGE(I826:J826),"")</f>
        <v/>
      </c>
      <c r="T826" s="797">
        <f>IFERROR(AVERAGE(K826:L826),"")</f>
        <v/>
      </c>
      <c r="V826" s="257" t="n"/>
      <c r="W826" s="797">
        <f>AVERAGE(Q826:T826)</f>
        <v/>
      </c>
      <c r="X826" s="257" t="n"/>
      <c r="Z826" s="302" t="inlineStr">
        <is>
          <t>Maximum</t>
        </is>
      </c>
      <c r="AA826" s="839">
        <f>MAX(D795:E825)</f>
        <v/>
      </c>
      <c r="AB826" s="839">
        <f>MAX(F795:H825)</f>
        <v/>
      </c>
      <c r="AC826" s="839">
        <f>MAX(I795:J825)</f>
        <v/>
      </c>
      <c r="AD826" s="839">
        <f>MAX(K795:L825)</f>
        <v/>
      </c>
    </row>
    <row r="827" ht="17.45" customHeight="1" thickBot="1">
      <c r="A827" s="257">
        <f>IF(ISNUMBER(C827),MONTH(C827),"")</f>
        <v/>
      </c>
      <c r="B827" s="257">
        <f>IF(ISNUMBER(C827),YEAR(C827),"")</f>
        <v/>
      </c>
      <c r="C827" s="791">
        <f>C826+1</f>
        <v/>
      </c>
      <c r="D827" s="849" t="n"/>
      <c r="E827" s="850" t="n">
        <v>0.0238</v>
      </c>
      <c r="F827" s="852" t="n"/>
      <c r="G827" s="851" t="n">
        <v>0.0165</v>
      </c>
      <c r="H827" s="853" t="n"/>
      <c r="I827" s="849" t="n"/>
      <c r="J827" s="850" t="n">
        <v>0.0222</v>
      </c>
      <c r="K827" s="849" t="n"/>
      <c r="L827" s="850" t="n">
        <v>0.0297</v>
      </c>
      <c r="M827" s="796">
        <f>IF(SUM(D827:E827)&gt;0,IFERROR(AVERAGE(D798:E827),""),"")</f>
        <v/>
      </c>
      <c r="N827" s="796">
        <f>IF(SUM(F827:H827)&gt;0,IFERROR(AVERAGE(F798:H827),""),"")</f>
        <v/>
      </c>
      <c r="O827" s="796">
        <f>IF(SUM(I827:J827)&gt;0,IFERROR(AVERAGE(I798:J827),""),"")</f>
        <v/>
      </c>
      <c r="P827" s="796">
        <f>IF(SUM(K827:L827)&gt;0,IFERROR(AVERAGE(K798:L827),""),"")</f>
        <v/>
      </c>
      <c r="Q827" s="797">
        <f>IFERROR(AVERAGE(D827:E827),"")</f>
        <v/>
      </c>
      <c r="R827" s="797">
        <f>IFERROR(AVERAGE(F827:H827),"")</f>
        <v/>
      </c>
      <c r="S827" s="797">
        <f>IFERROR(AVERAGE(I827:J827),"")</f>
        <v/>
      </c>
      <c r="T827" s="797">
        <f>IFERROR(AVERAGE(K827:L827),"")</f>
        <v/>
      </c>
      <c r="V827" s="257" t="n"/>
      <c r="W827" s="797">
        <f>AVERAGE(Q827:T827)</f>
        <v/>
      </c>
      <c r="X827" s="257" t="n"/>
      <c r="Z827" s="304" t="inlineStr">
        <is>
          <t># DAYS &gt; 0.075</t>
        </is>
      </c>
      <c r="AA827" s="305">
        <f>COUNTIF(D795:E825,"&gt;=0.075")</f>
        <v/>
      </c>
      <c r="AB827" s="305">
        <f>COUNTIF(F795:H825,"&gt;=0.075")</f>
        <v/>
      </c>
      <c r="AC827" s="305">
        <f>COUNTIF(I795:J825,"&gt;=0.075")</f>
        <v/>
      </c>
      <c r="AD827" s="305">
        <f>COUNTIF(K795:L825,"&gt;=0.075")</f>
        <v/>
      </c>
    </row>
    <row r="828" ht="17.45" customHeight="1" thickBot="1">
      <c r="A828" s="257">
        <f>IF(ISNUMBER(C828),MONTH(C828),"")</f>
        <v/>
      </c>
      <c r="B828" s="257">
        <f>IF(ISNUMBER(C828),YEAR(C828),"")</f>
        <v/>
      </c>
      <c r="C828" s="791">
        <f>C827+1</f>
        <v/>
      </c>
      <c r="D828" s="849" t="n">
        <v>0.0234</v>
      </c>
      <c r="E828" s="850" t="n"/>
      <c r="F828" s="852" t="n"/>
      <c r="G828" s="851" t="n"/>
      <c r="H828" s="853" t="n">
        <v>0.0191</v>
      </c>
      <c r="I828" s="849" t="n">
        <v>0.0199</v>
      </c>
      <c r="J828" s="850" t="n"/>
      <c r="K828" s="849" t="n">
        <v>0.021</v>
      </c>
      <c r="L828" s="850" t="n"/>
      <c r="M828" s="796">
        <f>IF(SUM(D828:E828)&gt;0,IFERROR(AVERAGE(D799:E828),""),"")</f>
        <v/>
      </c>
      <c r="N828" s="796">
        <f>IF(SUM(F828:H828)&gt;0,IFERROR(AVERAGE(F799:H828),""),"")</f>
        <v/>
      </c>
      <c r="O828" s="796">
        <f>IF(SUM(I828:J828)&gt;0,IFERROR(AVERAGE(I799:J828),""),"")</f>
        <v/>
      </c>
      <c r="P828" s="796">
        <f>IF(SUM(K828:L828)&gt;0,IFERROR(AVERAGE(K799:L828),""),"")</f>
        <v/>
      </c>
      <c r="Q828" s="797">
        <f>IFERROR(AVERAGE(D828:E828),"")</f>
        <v/>
      </c>
      <c r="R828" s="797">
        <f>IFERROR(AVERAGE(F828:H828),"")</f>
        <v/>
      </c>
      <c r="S828" s="797">
        <f>IFERROR(AVERAGE(I828:J828),"")</f>
        <v/>
      </c>
      <c r="T828" s="797">
        <f>IFERROR(AVERAGE(K828:L828),"")</f>
        <v/>
      </c>
      <c r="V828" s="257" t="n"/>
      <c r="W828" s="797">
        <f>AVERAGE(Q828:T828)</f>
        <v/>
      </c>
      <c r="X828" s="797">
        <f>AVERAGE(Q824:T828)</f>
        <v/>
      </c>
      <c r="Y828" s="266" t="n">
        <v>118</v>
      </c>
      <c r="AD828" s="786">
        <f>AVERAGE(AA825:AD825)</f>
        <v/>
      </c>
    </row>
    <row r="829" ht="17.45" customHeight="1">
      <c r="A829" s="257">
        <f>IF(ISNUMBER(C829),MONTH(C829),"")</f>
        <v/>
      </c>
      <c r="B829" s="257">
        <f>IF(ISNUMBER(C829),YEAR(C829),"")</f>
        <v/>
      </c>
      <c r="C829" s="808">
        <f>C828+1</f>
        <v/>
      </c>
      <c r="D829" s="844" t="n"/>
      <c r="E829" s="845" t="n">
        <v>0.00727</v>
      </c>
      <c r="F829" s="847" t="n"/>
      <c r="G829" s="846" t="n">
        <v>0.00673</v>
      </c>
      <c r="H829" s="848" t="n"/>
      <c r="I829" s="844" t="n"/>
      <c r="J829" s="845" t="n">
        <v>0.00523</v>
      </c>
      <c r="K829" s="844" t="n"/>
      <c r="L829" s="845" t="n">
        <v>0.0133</v>
      </c>
      <c r="M829" s="796">
        <f>IF(SUM(D829:E829)&gt;0,IFERROR(AVERAGE(D800:E829),""),"")</f>
        <v/>
      </c>
      <c r="N829" s="796">
        <f>IF(SUM(F829:H829)&gt;0,IFERROR(AVERAGE(F800:H829),""),"")</f>
        <v/>
      </c>
      <c r="O829" s="796">
        <f>IF(SUM(I829:J829)&gt;0,IFERROR(AVERAGE(I800:J829),""),"")</f>
        <v/>
      </c>
      <c r="P829" s="796">
        <f>IF(SUM(K829:L829)&gt;0,IFERROR(AVERAGE(K800:L829),""),"")</f>
        <v/>
      </c>
      <c r="Q829" s="813">
        <f>IFERROR(AVERAGE(D829:E829),"")</f>
        <v/>
      </c>
      <c r="R829" s="813">
        <f>IFERROR(AVERAGE(F829:H829),"")</f>
        <v/>
      </c>
      <c r="S829" s="813">
        <f>IFERROR(AVERAGE(I829:J829),"")</f>
        <v/>
      </c>
      <c r="T829" s="813">
        <f>IFERROR(AVERAGE(K829:L829),"")</f>
        <v/>
      </c>
      <c r="V829" s="813">
        <f>AVERAGE(Q829:T829)</f>
        <v/>
      </c>
      <c r="W829" s="445" t="n"/>
      <c r="X829" s="257" t="n"/>
      <c r="Y829" s="266" t="n">
        <v>118</v>
      </c>
    </row>
    <row r="830" ht="17.45" customHeight="1">
      <c r="A830" s="257">
        <f>IF(ISNUMBER(C830),MONTH(C830),"")</f>
        <v/>
      </c>
      <c r="B830" s="257">
        <f>IF(ISNUMBER(C830),YEAR(C830),"")</f>
        <v/>
      </c>
      <c r="C830" s="808">
        <f>C829+1</f>
        <v/>
      </c>
      <c r="D830" s="844" t="n">
        <v>0.00452</v>
      </c>
      <c r="E830" s="845" t="n"/>
      <c r="F830" s="847" t="n">
        <v>0.00126</v>
      </c>
      <c r="G830" s="846" t="n"/>
      <c r="H830" s="848" t="n">
        <v>0.00144</v>
      </c>
      <c r="I830" s="844" t="n">
        <v>0.00153</v>
      </c>
      <c r="J830" s="845" t="n"/>
      <c r="K830" s="844" t="n">
        <v>0.00996</v>
      </c>
      <c r="L830" s="845" t="n"/>
      <c r="M830" s="796">
        <f>IF(SUM(D830:E830)&gt;0,IFERROR(AVERAGE(D801:E830),""),"")</f>
        <v/>
      </c>
      <c r="N830" s="796">
        <f>IF(SUM(F830:H830)&gt;0,IFERROR(AVERAGE(F801:H830),""),"")</f>
        <v/>
      </c>
      <c r="O830" s="796">
        <f>IF(SUM(I830:J830)&gt;0,IFERROR(AVERAGE(I801:J830),""),"")</f>
        <v/>
      </c>
      <c r="P830" s="796">
        <f>IF(SUM(K830:L830)&gt;0,IFERROR(AVERAGE(K801:L830),""),"")</f>
        <v/>
      </c>
      <c r="Q830" s="813">
        <f>IFERROR(AVERAGE(D830:E830),"")</f>
        <v/>
      </c>
      <c r="R830" s="813">
        <f>IFERROR(AVERAGE(F830:H830),"")</f>
        <v/>
      </c>
      <c r="S830" s="813">
        <f>IFERROR(AVERAGE(I830:J830),"")</f>
        <v/>
      </c>
      <c r="T830" s="813">
        <f>IFERROR(AVERAGE(K830:L830),"")</f>
        <v/>
      </c>
      <c r="V830" s="813">
        <f>AVERAGE(Q830:T830)</f>
        <v/>
      </c>
      <c r="W830" s="445" t="n"/>
      <c r="X830" s="797">
        <f>AVERAGE(Q829:T830)</f>
        <v/>
      </c>
      <c r="Y830" s="266" t="n">
        <v>118</v>
      </c>
    </row>
    <row r="831" ht="17.45" customHeight="1">
      <c r="A831" s="257">
        <f>IF(ISNUMBER(C831),MONTH(C831),"")</f>
        <v/>
      </c>
      <c r="B831" s="257">
        <f>IF(ISNUMBER(C831),YEAR(C831),"")</f>
        <v/>
      </c>
      <c r="C831" s="791">
        <f>C830+1</f>
        <v/>
      </c>
      <c r="D831" s="849" t="n"/>
      <c r="E831" s="850" t="n">
        <v>0.00502</v>
      </c>
      <c r="F831" s="852" t="n"/>
      <c r="G831" s="851" t="n">
        <v>0.00214</v>
      </c>
      <c r="H831" s="853" t="n"/>
      <c r="I831" s="849" t="n"/>
      <c r="J831" s="850" t="n">
        <v>0.00255</v>
      </c>
      <c r="K831" s="849" t="n"/>
      <c r="L831" s="850" t="n">
        <v>0.00852</v>
      </c>
      <c r="M831" s="796">
        <f>IF(SUM(D831:E831)&gt;0,IFERROR(AVERAGE(D802:E831),""),"")</f>
        <v/>
      </c>
      <c r="N831" s="796">
        <f>IF(SUM(F831:H831)&gt;0,IFERROR(AVERAGE(F802:H831),""),"")</f>
        <v/>
      </c>
      <c r="O831" s="796">
        <f>IF(SUM(I831:J831)&gt;0,IFERROR(AVERAGE(I802:J831),""),"")</f>
        <v/>
      </c>
      <c r="P831" s="796">
        <f>IF(SUM(K831:L831)&gt;0,IFERROR(AVERAGE(K802:L831),""),"")</f>
        <v/>
      </c>
      <c r="Q831" s="797">
        <f>IFERROR(AVERAGE(D831:E831),"")</f>
        <v/>
      </c>
      <c r="R831" s="797">
        <f>IFERROR(AVERAGE(F831:H831),"")</f>
        <v/>
      </c>
      <c r="S831" s="797">
        <f>IFERROR(AVERAGE(I831:J831),"")</f>
        <v/>
      </c>
      <c r="T831" s="797">
        <f>IFERROR(AVERAGE(K831:L831),"")</f>
        <v/>
      </c>
      <c r="V831" s="257" t="n"/>
      <c r="W831" s="797">
        <f>AVERAGE(Q831:T831)</f>
        <v/>
      </c>
      <c r="X831" s="257" t="n"/>
    </row>
    <row r="832" ht="17.45" customHeight="1">
      <c r="A832" s="257">
        <f>IF(ISNUMBER(C832),MONTH(C832),"")</f>
        <v/>
      </c>
      <c r="B832" s="257">
        <f>IF(ISNUMBER(C832),YEAR(C832),"")</f>
        <v/>
      </c>
      <c r="C832" s="791">
        <f>C831+1</f>
        <v/>
      </c>
      <c r="D832" s="849" t="n">
        <v>0.00295</v>
      </c>
      <c r="E832" s="850" t="n"/>
      <c r="F832" s="852" t="n">
        <v>0.00544</v>
      </c>
      <c r="G832" s="851" t="n"/>
      <c r="H832" s="853" t="n"/>
      <c r="I832" s="849" t="n">
        <v>0.00528</v>
      </c>
      <c r="J832" s="850" t="n"/>
      <c r="K832" s="849" t="n">
        <v>0.00712</v>
      </c>
      <c r="L832" s="850" t="n"/>
      <c r="M832" s="796">
        <f>IF(SUM(D832:E832)&gt;0,IFERROR(AVERAGE(D803:E832),""),"")</f>
        <v/>
      </c>
      <c r="N832" s="796">
        <f>IF(SUM(F832:H832)&gt;0,IFERROR(AVERAGE(F803:H832),""),"")</f>
        <v/>
      </c>
      <c r="O832" s="796">
        <f>IF(SUM(I832:J832)&gt;0,IFERROR(AVERAGE(I803:J832),""),"")</f>
        <v/>
      </c>
      <c r="P832" s="796">
        <f>IF(SUM(K832:L832)&gt;0,IFERROR(AVERAGE(K803:L832),""),"")</f>
        <v/>
      </c>
      <c r="Q832" s="797">
        <f>IFERROR(AVERAGE(D832:E832),"")</f>
        <v/>
      </c>
      <c r="R832" s="797">
        <f>IFERROR(AVERAGE(F832:H832),"")</f>
        <v/>
      </c>
      <c r="S832" s="797">
        <f>IFERROR(AVERAGE(I832:J832),"")</f>
        <v/>
      </c>
      <c r="T832" s="797">
        <f>IFERROR(AVERAGE(K832:L832),"")</f>
        <v/>
      </c>
      <c r="V832" s="257" t="n"/>
      <c r="W832" s="797">
        <f>AVERAGE(Q832:T832)</f>
        <v/>
      </c>
      <c r="X832" s="257" t="n"/>
    </row>
    <row r="833" ht="17.45" customHeight="1">
      <c r="A833" s="257">
        <f>IF(ISNUMBER(C833),MONTH(C833),"")</f>
        <v/>
      </c>
      <c r="B833" s="257">
        <f>IF(ISNUMBER(C833),YEAR(C833),"")</f>
        <v/>
      </c>
      <c r="C833" s="791">
        <f>C832+1</f>
        <v/>
      </c>
      <c r="D833" s="792" t="n"/>
      <c r="E833" s="793" t="n">
        <v>0.0114</v>
      </c>
      <c r="F833" s="795" t="n"/>
      <c r="G833" s="794" t="n">
        <v>0.009140000000000001</v>
      </c>
      <c r="H833" s="836" t="n"/>
      <c r="I833" s="792" t="n"/>
      <c r="J833" s="793" t="n">
        <v>0.0177</v>
      </c>
      <c r="K833" s="792" t="n"/>
      <c r="L833" s="793" t="n">
        <v>0.0104</v>
      </c>
      <c r="M833" s="796">
        <f>IF(SUM(D833:E833)&gt;0,IFERROR(AVERAGE(D804:E833),""),"")</f>
        <v/>
      </c>
      <c r="N833" s="796">
        <f>IF(SUM(F833:H833)&gt;0,IFERROR(AVERAGE(F804:H833),""),"")</f>
        <v/>
      </c>
      <c r="O833" s="796">
        <f>IF(SUM(I833:J833)&gt;0,IFERROR(AVERAGE(I804:J833),""),"")</f>
        <v/>
      </c>
      <c r="P833" s="796">
        <f>IF(SUM(K833:L833)&gt;0,IFERROR(AVERAGE(K804:L833),""),"")</f>
        <v/>
      </c>
      <c r="Q833" s="797">
        <f>IFERROR(AVERAGE(D833:E833),"")</f>
        <v/>
      </c>
      <c r="R833" s="797">
        <f>IFERROR(AVERAGE(F833:H833),"")</f>
        <v/>
      </c>
      <c r="S833" s="797">
        <f>IFERROR(AVERAGE(I833:J833),"")</f>
        <v/>
      </c>
      <c r="T833" s="797">
        <f>IFERROR(AVERAGE(K833:L833),"")</f>
        <v/>
      </c>
      <c r="V833" s="257" t="n"/>
      <c r="W833" s="797">
        <f>AVERAGE(Q833:T833)</f>
        <v/>
      </c>
      <c r="X833" s="257" t="n"/>
    </row>
    <row r="834" ht="17.45" customHeight="1">
      <c r="A834" s="257">
        <f>IF(ISNUMBER(C834),MONTH(C834),"")</f>
        <v/>
      </c>
      <c r="B834" s="257">
        <f>IF(ISNUMBER(C834),YEAR(C834),"")</f>
        <v/>
      </c>
      <c r="C834" s="791">
        <f>C833+1</f>
        <v/>
      </c>
      <c r="D834" s="792" t="n">
        <v>0.00227</v>
      </c>
      <c r="E834" s="793" t="n"/>
      <c r="F834" s="795" t="n"/>
      <c r="G834" s="794" t="n"/>
      <c r="H834" s="836" t="n">
        <v>0.00142</v>
      </c>
      <c r="I834" s="792" t="n">
        <v>0.00219</v>
      </c>
      <c r="J834" s="793" t="n"/>
      <c r="K834" s="792" t="n">
        <v>0.00331</v>
      </c>
      <c r="L834" s="793" t="n"/>
      <c r="M834" s="796">
        <f>IF(SUM(D834:E834)&gt;0,IFERROR(AVERAGE(D805:E834),""),"")</f>
        <v/>
      </c>
      <c r="N834" s="796">
        <f>IF(SUM(F834:H834)&gt;0,IFERROR(AVERAGE(F805:H834),""),"")</f>
        <v/>
      </c>
      <c r="O834" s="796">
        <f>IF(SUM(I834:J834)&gt;0,IFERROR(AVERAGE(I805:J834),""),"")</f>
        <v/>
      </c>
      <c r="P834" s="796">
        <f>IF(SUM(K834:L834)&gt;0,IFERROR(AVERAGE(K805:L834),""),"")</f>
        <v/>
      </c>
      <c r="Q834" s="797">
        <f>IFERROR(AVERAGE(D834:E834),"")</f>
        <v/>
      </c>
      <c r="R834" s="797">
        <f>IFERROR(AVERAGE(F834:H834),"")</f>
        <v/>
      </c>
      <c r="S834" s="797">
        <f>IFERROR(AVERAGE(I834:J834),"")</f>
        <v/>
      </c>
      <c r="T834" s="797">
        <f>IFERROR(AVERAGE(K834:L834),"")</f>
        <v/>
      </c>
      <c r="V834" s="257" t="n"/>
      <c r="W834" s="797">
        <f>AVERAGE(Q834:T834)</f>
        <v/>
      </c>
      <c r="X834" s="257" t="n"/>
    </row>
    <row r="835" ht="17.45" customHeight="1">
      <c r="A835" s="257">
        <f>IF(ISNUMBER(C835),MONTH(C835),"")</f>
        <v/>
      </c>
      <c r="B835" s="257">
        <f>IF(ISNUMBER(C835),YEAR(C835),"")</f>
        <v/>
      </c>
      <c r="C835" s="791">
        <f>C834+1</f>
        <v/>
      </c>
      <c r="D835" s="792" t="n"/>
      <c r="E835" s="793" t="n">
        <v>0.0023</v>
      </c>
      <c r="F835" s="795" t="n"/>
      <c r="G835" s="794" t="n">
        <v>0.00128</v>
      </c>
      <c r="H835" s="836" t="n"/>
      <c r="I835" s="792" t="n"/>
      <c r="J835" s="793" t="n">
        <v>0.002</v>
      </c>
      <c r="K835" s="792" t="n"/>
      <c r="L835" s="793" t="n">
        <v>0.00735</v>
      </c>
      <c r="M835" s="796">
        <f>IF(SUM(D835:E835)&gt;0,IFERROR(AVERAGE(D806:E835),""),"")</f>
        <v/>
      </c>
      <c r="N835" s="796">
        <f>IF(SUM(F835:H835)&gt;0,IFERROR(AVERAGE(F806:H835),""),"")</f>
        <v/>
      </c>
      <c r="O835" s="796">
        <f>IF(SUM(I835:J835)&gt;0,IFERROR(AVERAGE(I806:J835),""),"")</f>
        <v/>
      </c>
      <c r="P835" s="796">
        <f>IF(SUM(K835:L835)&gt;0,IFERROR(AVERAGE(K806:L835),""),"")</f>
        <v/>
      </c>
      <c r="Q835" s="797">
        <f>IFERROR(AVERAGE(D835:E835),"")</f>
        <v/>
      </c>
      <c r="R835" s="797">
        <f>IFERROR(AVERAGE(F835:H835),"")</f>
        <v/>
      </c>
      <c r="S835" s="797">
        <f>IFERROR(AVERAGE(I835:J835),"")</f>
        <v/>
      </c>
      <c r="T835" s="797">
        <f>IFERROR(AVERAGE(K835:L835),"")</f>
        <v/>
      </c>
      <c r="V835" s="257" t="n"/>
      <c r="W835" s="797">
        <f>AVERAGE(Q835:T835)</f>
        <v/>
      </c>
      <c r="X835" s="797">
        <f>AVERAGE(Q831:T835)</f>
        <v/>
      </c>
      <c r="Y835" s="266" t="n">
        <v>119</v>
      </c>
    </row>
    <row r="836" ht="17.45" customHeight="1">
      <c r="A836" s="257">
        <f>IF(ISNUMBER(C836),MONTH(C836),"")</f>
        <v/>
      </c>
      <c r="B836" s="257">
        <f>IF(ISNUMBER(C836),YEAR(C836),"")</f>
        <v/>
      </c>
      <c r="C836" s="808">
        <f>C835+1</f>
        <v/>
      </c>
      <c r="D836" s="809" t="n">
        <v>0.00477</v>
      </c>
      <c r="E836" s="810" t="n"/>
      <c r="F836" s="812" t="n">
        <v>0.00301</v>
      </c>
      <c r="G836" s="811" t="n"/>
      <c r="H836" s="837" t="n">
        <v>0.00337</v>
      </c>
      <c r="I836" s="809" t="n">
        <v>0.00351</v>
      </c>
      <c r="J836" s="810" t="n"/>
      <c r="K836" s="809" t="n">
        <v>0.00771</v>
      </c>
      <c r="L836" s="810" t="n"/>
      <c r="M836" s="796">
        <f>IF(SUM(D836:E836)&gt;0,IFERROR(AVERAGE(D807:E836),""),"")</f>
        <v/>
      </c>
      <c r="N836" s="796">
        <f>IF(SUM(F836:H836)&gt;0,IFERROR(AVERAGE(F807:H836),""),"")</f>
        <v/>
      </c>
      <c r="O836" s="796">
        <f>IF(SUM(I836:J836)&gt;0,IFERROR(AVERAGE(I807:J836),""),"")</f>
        <v/>
      </c>
      <c r="P836" s="796">
        <f>IF(SUM(K836:L836)&gt;0,IFERROR(AVERAGE(K807:L836),""),"")</f>
        <v/>
      </c>
      <c r="Q836" s="813">
        <f>IFERROR(AVERAGE(D836:E836),"")</f>
        <v/>
      </c>
      <c r="R836" s="813">
        <f>IFERROR(AVERAGE(F836:H836),"")</f>
        <v/>
      </c>
      <c r="S836" s="813">
        <f>IFERROR(AVERAGE(I836:J836),"")</f>
        <v/>
      </c>
      <c r="T836" s="813">
        <f>IFERROR(AVERAGE(K836:L836),"")</f>
        <v/>
      </c>
      <c r="V836" s="813">
        <f>AVERAGE(Q836:T836)</f>
        <v/>
      </c>
      <c r="W836" s="445" t="n"/>
      <c r="X836" s="257" t="n"/>
      <c r="Y836" s="266" t="n">
        <v>119</v>
      </c>
    </row>
    <row r="837" ht="17.45" customHeight="1">
      <c r="A837" s="257">
        <f>IF(ISNUMBER(C837),MONTH(C837),"")</f>
        <v/>
      </c>
      <c r="B837" s="257">
        <f>IF(ISNUMBER(C837),YEAR(C837),"")</f>
        <v/>
      </c>
      <c r="C837" s="808">
        <f>C836+1</f>
        <v/>
      </c>
      <c r="D837" s="809" t="n"/>
      <c r="E837" s="810" t="n">
        <v>0.0075</v>
      </c>
      <c r="F837" s="812" t="n"/>
      <c r="G837" s="811" t="n">
        <v>0.00158</v>
      </c>
      <c r="H837" s="837" t="n"/>
      <c r="I837" s="809" t="n"/>
      <c r="J837" s="810" t="n">
        <v>0.000915</v>
      </c>
      <c r="K837" s="809" t="n"/>
      <c r="L837" s="810" t="n">
        <v>0.0112</v>
      </c>
      <c r="M837" s="796">
        <f>IF(SUM(D837:E837)&gt;0,IFERROR(AVERAGE(D808:E837),""),"")</f>
        <v/>
      </c>
      <c r="N837" s="796">
        <f>IF(SUM(F837:H837)&gt;0,IFERROR(AVERAGE(F808:H837),""),"")</f>
        <v/>
      </c>
      <c r="O837" s="796">
        <f>IF(SUM(I837:J837)&gt;0,IFERROR(AVERAGE(I808:J837),""),"")</f>
        <v/>
      </c>
      <c r="P837" s="796">
        <f>IF(SUM(K837:L837)&gt;0,IFERROR(AVERAGE(K808:L837),""),"")</f>
        <v/>
      </c>
      <c r="Q837" s="813">
        <f>IFERROR(AVERAGE(D837:E837),"")</f>
        <v/>
      </c>
      <c r="R837" s="813">
        <f>IFERROR(AVERAGE(F837:H837),"")</f>
        <v/>
      </c>
      <c r="S837" s="813">
        <f>IFERROR(AVERAGE(I837:J837),"")</f>
        <v/>
      </c>
      <c r="T837" s="813">
        <f>IFERROR(AVERAGE(K837:L837),"")</f>
        <v/>
      </c>
      <c r="V837" s="813">
        <f>AVERAGE(Q837:T837)</f>
        <v/>
      </c>
      <c r="W837" s="445" t="n"/>
      <c r="X837" s="797">
        <f>AVERAGE(Q836:T837)</f>
        <v/>
      </c>
      <c r="Y837" s="266" t="n">
        <v>119</v>
      </c>
    </row>
    <row r="838" ht="17.45" customHeight="1">
      <c r="A838" s="257">
        <f>IF(ISNUMBER(C838),MONTH(C838),"")</f>
        <v/>
      </c>
      <c r="B838" s="257">
        <f>IF(ISNUMBER(C838),YEAR(C838),"")</f>
        <v/>
      </c>
      <c r="C838" s="791">
        <f>C837+1</f>
        <v/>
      </c>
      <c r="D838" s="792" t="n">
        <v>0.0107</v>
      </c>
      <c r="E838" s="793" t="n"/>
      <c r="F838" s="795" t="n">
        <v>0.00726</v>
      </c>
      <c r="G838" s="794" t="n"/>
      <c r="H838" s="836" t="n"/>
      <c r="I838" s="792" t="n">
        <v>0.0176</v>
      </c>
      <c r="J838" s="793" t="n"/>
      <c r="K838" s="792" t="n">
        <v>0.0223</v>
      </c>
      <c r="L838" s="793" t="n"/>
      <c r="M838" s="796">
        <f>IF(SUM(D838:E838)&gt;0,IFERROR(AVERAGE(D809:E838),""),"")</f>
        <v/>
      </c>
      <c r="N838" s="796">
        <f>IF(SUM(F838:H838)&gt;0,IFERROR(AVERAGE(F809:H838),""),"")</f>
        <v/>
      </c>
      <c r="O838" s="796">
        <f>IF(SUM(I838:J838)&gt;0,IFERROR(AVERAGE(I809:J838),""),"")</f>
        <v/>
      </c>
      <c r="P838" s="796">
        <f>IF(SUM(K838:L838)&gt;0,IFERROR(AVERAGE(K809:L838),""),"")</f>
        <v/>
      </c>
      <c r="Q838" s="797">
        <f>IFERROR(AVERAGE(D838:E838),"")</f>
        <v/>
      </c>
      <c r="R838" s="797">
        <f>IFERROR(AVERAGE(F838:H838),"")</f>
        <v/>
      </c>
      <c r="S838" s="797">
        <f>IFERROR(AVERAGE(I838:J838),"")</f>
        <v/>
      </c>
      <c r="T838" s="797">
        <f>IFERROR(AVERAGE(K838:L838),"")</f>
        <v/>
      </c>
      <c r="V838" s="257" t="n"/>
      <c r="W838" s="797">
        <f>AVERAGE(Q838:T838)</f>
        <v/>
      </c>
      <c r="X838" s="257" t="n"/>
    </row>
    <row r="839" ht="17.45" customHeight="1">
      <c r="A839" s="257">
        <f>IF(ISNUMBER(C839),MONTH(C839),"")</f>
        <v/>
      </c>
      <c r="B839" s="257">
        <f>IF(ISNUMBER(C839),YEAR(C839),"")</f>
        <v/>
      </c>
      <c r="C839" s="791">
        <f>C838+1</f>
        <v/>
      </c>
      <c r="D839" s="792" t="n"/>
      <c r="E839" s="793" t="n">
        <v>0.0117</v>
      </c>
      <c r="F839" s="795" t="n"/>
      <c r="G839" s="794" t="n">
        <v>0.0219</v>
      </c>
      <c r="H839" s="836" t="n"/>
      <c r="I839" s="792" t="n"/>
      <c r="J839" s="793" t="n">
        <v>0.0231</v>
      </c>
      <c r="K839" s="792" t="n"/>
      <c r="L839" s="793" t="n">
        <v>0.0253</v>
      </c>
      <c r="M839" s="796">
        <f>IF(SUM(D839:E839)&gt;0,IFERROR(AVERAGE(D810:E839),""),"")</f>
        <v/>
      </c>
      <c r="N839" s="796">
        <f>IF(SUM(F839:H839)&gt;0,IFERROR(AVERAGE(F810:H839),""),"")</f>
        <v/>
      </c>
      <c r="O839" s="796">
        <f>IF(SUM(I839:J839)&gt;0,IFERROR(AVERAGE(I810:J839),""),"")</f>
        <v/>
      </c>
      <c r="P839" s="796">
        <f>IF(SUM(K839:L839)&gt;0,IFERROR(AVERAGE(K810:L839),""),"")</f>
        <v/>
      </c>
      <c r="Q839" s="797">
        <f>IFERROR(AVERAGE(D839:E839),"")</f>
        <v/>
      </c>
      <c r="R839" s="797">
        <f>IFERROR(AVERAGE(F839:H839),"")</f>
        <v/>
      </c>
      <c r="S839" s="797">
        <f>IFERROR(AVERAGE(I839:J839),"")</f>
        <v/>
      </c>
      <c r="T839" s="797">
        <f>IFERROR(AVERAGE(K839:L839),"")</f>
        <v/>
      </c>
      <c r="V839" s="257" t="n"/>
      <c r="W839" s="797">
        <f>AVERAGE(Q839:T839)</f>
        <v/>
      </c>
      <c r="X839" s="257" t="n"/>
    </row>
    <row r="840" ht="17.45" customHeight="1">
      <c r="A840" s="257">
        <f>IF(ISNUMBER(C840),MONTH(C840),"")</f>
        <v/>
      </c>
      <c r="B840" s="257">
        <f>IF(ISNUMBER(C840),YEAR(C840),"")</f>
        <v/>
      </c>
      <c r="C840" s="791">
        <f>C839+1</f>
        <v/>
      </c>
      <c r="D840" s="792" t="n">
        <v>0.0232</v>
      </c>
      <c r="E840" s="793" t="n"/>
      <c r="F840" s="795" t="n"/>
      <c r="G840" s="794" t="n"/>
      <c r="H840" s="836" t="n">
        <v>0.0179</v>
      </c>
      <c r="I840" s="792" t="n">
        <v>0.0197</v>
      </c>
      <c r="J840" s="793" t="n"/>
      <c r="K840" s="792" t="n">
        <v>0.0311</v>
      </c>
      <c r="L840" s="793" t="n"/>
      <c r="M840" s="796">
        <f>IF(SUM(D840:E840)&gt;0,IFERROR(AVERAGE(D811:E840),""),"")</f>
        <v/>
      </c>
      <c r="N840" s="796">
        <f>IF(SUM(F840:H840)&gt;0,IFERROR(AVERAGE(F811:H840),""),"")</f>
        <v/>
      </c>
      <c r="O840" s="796">
        <f>IF(SUM(I840:J840)&gt;0,IFERROR(AVERAGE(I811:J840),""),"")</f>
        <v/>
      </c>
      <c r="P840" s="796">
        <f>IF(SUM(K840:L840)&gt;0,IFERROR(AVERAGE(K811:L840),""),"")</f>
        <v/>
      </c>
      <c r="Q840" s="797">
        <f>IFERROR(AVERAGE(D840:E840),"")</f>
        <v/>
      </c>
      <c r="R840" s="797">
        <f>IFERROR(AVERAGE(F840:H840),"")</f>
        <v/>
      </c>
      <c r="S840" s="797">
        <f>IFERROR(AVERAGE(I840:J840),"")</f>
        <v/>
      </c>
      <c r="T840" s="797">
        <f>IFERROR(AVERAGE(K840:L840),"")</f>
        <v/>
      </c>
      <c r="V840" s="257" t="n"/>
      <c r="W840" s="797">
        <f>AVERAGE(Q840:T840)</f>
        <v/>
      </c>
      <c r="X840" s="257" t="n"/>
    </row>
    <row r="841" ht="17.45" customHeight="1">
      <c r="A841" s="257">
        <f>IF(ISNUMBER(C841),MONTH(C841),"")</f>
        <v/>
      </c>
      <c r="B841" s="257">
        <f>IF(ISNUMBER(C841),YEAR(C841),"")</f>
        <v/>
      </c>
      <c r="C841" s="791">
        <f>C840+1</f>
        <v/>
      </c>
      <c r="D841" s="792" t="n"/>
      <c r="E841" s="793" t="n">
        <v>0.0164</v>
      </c>
      <c r="F841" s="795" t="n"/>
      <c r="G841" s="794" t="n">
        <v>0.0118</v>
      </c>
      <c r="H841" s="836" t="n"/>
      <c r="I841" s="792" t="n"/>
      <c r="J841" s="793" t="n">
        <v>0.0175</v>
      </c>
      <c r="K841" s="792" t="n"/>
      <c r="L841" s="793" t="n">
        <v>0.0308</v>
      </c>
      <c r="M841" s="796">
        <f>IF(SUM(D841:E841)&gt;0,IFERROR(AVERAGE(D812:E841),""),"")</f>
        <v/>
      </c>
      <c r="N841" s="796">
        <f>IF(SUM(F841:H841)&gt;0,IFERROR(AVERAGE(F812:H841),""),"")</f>
        <v/>
      </c>
      <c r="O841" s="796">
        <f>IF(SUM(I841:J841)&gt;0,IFERROR(AVERAGE(I812:J841),""),"")</f>
        <v/>
      </c>
      <c r="P841" s="796">
        <f>IF(SUM(K841:L841)&gt;0,IFERROR(AVERAGE(K812:L841),""),"")</f>
        <v/>
      </c>
      <c r="Q841" s="797">
        <f>IFERROR(AVERAGE(D841:E841),"")</f>
        <v/>
      </c>
      <c r="R841" s="797">
        <f>IFERROR(AVERAGE(F841:H841),"")</f>
        <v/>
      </c>
      <c r="S841" s="797">
        <f>IFERROR(AVERAGE(I841:J841),"")</f>
        <v/>
      </c>
      <c r="T841" s="797">
        <f>IFERROR(AVERAGE(K841:L841),"")</f>
        <v/>
      </c>
      <c r="V841" s="257" t="n"/>
      <c r="W841" s="797">
        <f>AVERAGE(Q841:T841)</f>
        <v/>
      </c>
      <c r="X841" s="257" t="n"/>
    </row>
    <row r="842" ht="17.45" customHeight="1">
      <c r="A842" s="257">
        <f>IF(ISNUMBER(C842),MONTH(C842),"")</f>
        <v/>
      </c>
      <c r="B842" s="257">
        <f>IF(ISNUMBER(C842),YEAR(C842),"")</f>
        <v/>
      </c>
      <c r="C842" s="861">
        <f>C841+1</f>
        <v/>
      </c>
      <c r="D842" s="803" t="n">
        <v>0.0247</v>
      </c>
      <c r="E842" s="804" t="n"/>
      <c r="F842" s="806" t="n">
        <v>0.0101</v>
      </c>
      <c r="G842" s="805" t="n"/>
      <c r="H842" s="838" t="n">
        <v>0.0106</v>
      </c>
      <c r="I842" s="803" t="n">
        <v>0.0139</v>
      </c>
      <c r="J842" s="804" t="n"/>
      <c r="K842" s="803" t="n">
        <v>0.0295</v>
      </c>
      <c r="L842" s="804" t="n"/>
      <c r="M842" s="796">
        <f>IF(SUM(D842:E842)&gt;0,IFERROR(AVERAGE(D813:E842),""),"")</f>
        <v/>
      </c>
      <c r="N842" s="796">
        <f>IF(SUM(F842:H842)&gt;0,IFERROR(AVERAGE(F813:H842),""),"")</f>
        <v/>
      </c>
      <c r="O842" s="796">
        <f>IF(SUM(I842:J842)&gt;0,IFERROR(AVERAGE(I813:J842),""),"")</f>
        <v/>
      </c>
      <c r="P842" s="796">
        <f>IF(SUM(K842:L842)&gt;0,IFERROR(AVERAGE(K813:L842),""),"")</f>
        <v/>
      </c>
      <c r="Q842" s="797">
        <f>IFERROR(AVERAGE(D842:E842),"")</f>
        <v/>
      </c>
      <c r="R842" s="797">
        <f>IFERROR(AVERAGE(F842:H842),"")</f>
        <v/>
      </c>
      <c r="S842" s="797">
        <f>IFERROR(AVERAGE(I842:J842),"")</f>
        <v/>
      </c>
      <c r="T842" s="797">
        <f>IFERROR(AVERAGE(K842:L842),"")</f>
        <v/>
      </c>
      <c r="V842" s="257" t="n"/>
      <c r="W842" s="797">
        <f>AVERAGE(Q842:T842)</f>
        <v/>
      </c>
      <c r="X842" s="797">
        <f>AVERAGE(Q838:T842)</f>
        <v/>
      </c>
      <c r="Y842" s="266" t="n">
        <v>120</v>
      </c>
    </row>
    <row r="843" ht="17.45" customHeight="1">
      <c r="A843" s="257">
        <f>IF(ISNUMBER(C843),MONTH(C843),"")</f>
        <v/>
      </c>
      <c r="B843" s="257">
        <f>IF(ISNUMBER(C843),YEAR(C843),"")</f>
        <v/>
      </c>
      <c r="C843" s="808">
        <f>C842+1</f>
        <v/>
      </c>
      <c r="D843" s="809" t="n"/>
      <c r="E843" s="810" t="n">
        <v>0.00669</v>
      </c>
      <c r="F843" s="812" t="n"/>
      <c r="G843" s="811" t="n">
        <v>0.00463</v>
      </c>
      <c r="H843" s="837" t="n"/>
      <c r="I843" s="809" t="n"/>
      <c r="J843" s="810" t="n">
        <v>0.00446</v>
      </c>
      <c r="K843" s="809" t="n"/>
      <c r="L843" s="810" t="n">
        <v>0.0167</v>
      </c>
      <c r="M843" s="796">
        <f>IF(SUM(D843:E843)&gt;0,IFERROR(AVERAGE(D814:E843),""),"")</f>
        <v/>
      </c>
      <c r="N843" s="796">
        <f>IF(SUM(F843:H843)&gt;0,IFERROR(AVERAGE(F814:H843),""),"")</f>
        <v/>
      </c>
      <c r="O843" s="796">
        <f>IF(SUM(I843:J843)&gt;0,IFERROR(AVERAGE(I814:J843),""),"")</f>
        <v/>
      </c>
      <c r="P843" s="796">
        <f>IF(SUM(K843:L843)&gt;0,IFERROR(AVERAGE(K814:L843),""),"")</f>
        <v/>
      </c>
      <c r="Q843" s="813">
        <f>IFERROR(AVERAGE(D843:E843),"")</f>
        <v/>
      </c>
      <c r="R843" s="813">
        <f>IFERROR(AVERAGE(F843:H843),"")</f>
        <v/>
      </c>
      <c r="S843" s="813">
        <f>IFERROR(AVERAGE(I843:J843),"")</f>
        <v/>
      </c>
      <c r="T843" s="813">
        <f>IFERROR(AVERAGE(K843:L843),"")</f>
        <v/>
      </c>
      <c r="V843" s="813">
        <f>AVERAGE(Q843:T843)</f>
        <v/>
      </c>
      <c r="W843" s="445" t="n"/>
      <c r="X843" s="257" t="n"/>
      <c r="Y843" s="266" t="n">
        <v>120</v>
      </c>
    </row>
    <row r="844" ht="17.45" customHeight="1">
      <c r="A844" s="257">
        <f>IF(ISNUMBER(C844),MONTH(C844),"")</f>
        <v/>
      </c>
      <c r="B844" s="257">
        <f>IF(ISNUMBER(C844),YEAR(C844),"")</f>
        <v/>
      </c>
      <c r="C844" s="808">
        <f>C843+1</f>
        <v/>
      </c>
      <c r="D844" s="809" t="n">
        <v>0.0126</v>
      </c>
      <c r="E844" s="810" t="n"/>
      <c r="F844" s="812" t="n">
        <v>0.00519</v>
      </c>
      <c r="G844" s="811" t="n"/>
      <c r="H844" s="837" t="n"/>
      <c r="I844" s="809" t="n">
        <v>0.00364</v>
      </c>
      <c r="J844" s="810" t="n"/>
      <c r="K844" s="809" t="n">
        <v>0.009979999999999999</v>
      </c>
      <c r="L844" s="810" t="n"/>
      <c r="M844" s="796">
        <f>IF(SUM(D844:E844)&gt;0,IFERROR(AVERAGE(D815:E844),""),"")</f>
        <v/>
      </c>
      <c r="N844" s="796">
        <f>IF(SUM(F844:H844)&gt;0,IFERROR(AVERAGE(F815:H844),""),"")</f>
        <v/>
      </c>
      <c r="O844" s="796">
        <f>IF(SUM(I844:J844)&gt;0,IFERROR(AVERAGE(I815:J844),""),"")</f>
        <v/>
      </c>
      <c r="P844" s="796">
        <f>IF(SUM(K844:L844)&gt;0,IFERROR(AVERAGE(K815:L844),""),"")</f>
        <v/>
      </c>
      <c r="Q844" s="813">
        <f>IFERROR(AVERAGE(D844:E844),"")</f>
        <v/>
      </c>
      <c r="R844" s="813">
        <f>IFERROR(AVERAGE(F844:H844),"")</f>
        <v/>
      </c>
      <c r="S844" s="813">
        <f>IFERROR(AVERAGE(I844:J844),"")</f>
        <v/>
      </c>
      <c r="T844" s="813">
        <f>IFERROR(AVERAGE(K844:L844),"")</f>
        <v/>
      </c>
      <c r="V844" s="813">
        <f>AVERAGE(Q844:T844)</f>
        <v/>
      </c>
      <c r="W844" s="445" t="n"/>
      <c r="X844" s="797">
        <f>AVERAGE(Q843:T844)</f>
        <v/>
      </c>
      <c r="Y844" s="266" t="n">
        <v>120</v>
      </c>
    </row>
    <row r="845" ht="17.45" customHeight="1">
      <c r="A845" s="257">
        <f>IF(ISNUMBER(C845),MONTH(C845),"")</f>
        <v/>
      </c>
      <c r="B845" s="257">
        <f>IF(ISNUMBER(C845),YEAR(C845),"")</f>
        <v/>
      </c>
      <c r="C845" s="791">
        <f>C844+1</f>
        <v/>
      </c>
      <c r="D845" s="792" t="n"/>
      <c r="E845" s="793" t="n">
        <v>0.0499</v>
      </c>
      <c r="F845" s="795" t="n"/>
      <c r="G845" s="794" t="n">
        <v>0.0198</v>
      </c>
      <c r="H845" s="836" t="n"/>
      <c r="I845" s="792" t="n"/>
      <c r="J845" s="793" t="n">
        <v>0.0136</v>
      </c>
      <c r="K845" s="792" t="n"/>
      <c r="L845" s="793" t="n">
        <v>0.0236</v>
      </c>
      <c r="M845" s="796">
        <f>IF(SUM(D845:E845)&gt;0,IFERROR(AVERAGE(D816:E845),""),"")</f>
        <v/>
      </c>
      <c r="N845" s="796">
        <f>IF(SUM(F845:H845)&gt;0,IFERROR(AVERAGE(F816:H845),""),"")</f>
        <v/>
      </c>
      <c r="O845" s="796">
        <f>IF(SUM(I845:J845)&gt;0,IFERROR(AVERAGE(I816:J845),""),"")</f>
        <v/>
      </c>
      <c r="P845" s="796">
        <f>IF(SUM(K845:L845)&gt;0,IFERROR(AVERAGE(K816:L845),""),"")</f>
        <v/>
      </c>
      <c r="Q845" s="797">
        <f>IFERROR(AVERAGE(D845:E845),"")</f>
        <v/>
      </c>
      <c r="R845" s="797">
        <f>IFERROR(AVERAGE(F845:H845),"")</f>
        <v/>
      </c>
      <c r="S845" s="797">
        <f>IFERROR(AVERAGE(I845:J845),"")</f>
        <v/>
      </c>
      <c r="T845" s="797">
        <f>IFERROR(AVERAGE(K845:L845),"")</f>
        <v/>
      </c>
      <c r="V845" s="257" t="n"/>
      <c r="W845" s="797">
        <f>AVERAGE(Q845:T845)</f>
        <v/>
      </c>
      <c r="X845" s="257" t="n"/>
    </row>
    <row r="846" ht="17.45" customHeight="1">
      <c r="A846" s="257">
        <f>IF(ISNUMBER(C846),MONTH(C846),"")</f>
        <v/>
      </c>
      <c r="B846" s="257">
        <f>IF(ISNUMBER(C846),YEAR(C846),"")</f>
        <v/>
      </c>
      <c r="C846" s="791">
        <f>C845+1</f>
        <v/>
      </c>
      <c r="D846" s="792" t="n">
        <v>0.0232</v>
      </c>
      <c r="E846" s="793" t="n"/>
      <c r="F846" s="795" t="n"/>
      <c r="G846" s="794" t="n"/>
      <c r="H846" s="836" t="n">
        <v>0.0163</v>
      </c>
      <c r="I846" s="792" t="n">
        <v>0.0294</v>
      </c>
      <c r="J846" s="793" t="n"/>
      <c r="K846" s="792" t="n">
        <v>0.0242</v>
      </c>
      <c r="L846" s="793" t="n"/>
      <c r="M846" s="796">
        <f>IF(SUM(D846:E846)&gt;0,IFERROR(AVERAGE(D817:E846),""),"")</f>
        <v/>
      </c>
      <c r="N846" s="796">
        <f>IF(SUM(F846:H846)&gt;0,IFERROR(AVERAGE(F817:H846),""),"")</f>
        <v/>
      </c>
      <c r="O846" s="796">
        <f>IF(SUM(I846:J846)&gt;0,IFERROR(AVERAGE(I817:J846),""),"")</f>
        <v/>
      </c>
      <c r="P846" s="796">
        <f>IF(SUM(K846:L846)&gt;0,IFERROR(AVERAGE(K817:L846),""),"")</f>
        <v/>
      </c>
      <c r="Q846" s="797">
        <f>IFERROR(AVERAGE(D846:E846),"")</f>
        <v/>
      </c>
      <c r="R846" s="797">
        <f>IFERROR(AVERAGE(F846:H846),"")</f>
        <v/>
      </c>
      <c r="S846" s="797">
        <f>IFERROR(AVERAGE(I846:J846),"")</f>
        <v/>
      </c>
      <c r="T846" s="797">
        <f>IFERROR(AVERAGE(K846:L846),"")</f>
        <v/>
      </c>
      <c r="V846" s="257" t="n"/>
      <c r="W846" s="797">
        <f>AVERAGE(Q846:T846)</f>
        <v/>
      </c>
      <c r="X846" s="257" t="n"/>
    </row>
    <row r="847" ht="17.45" customHeight="1">
      <c r="A847" s="257">
        <f>IF(ISNUMBER(C847),MONTH(C847),"")</f>
        <v/>
      </c>
      <c r="B847" s="257">
        <f>IF(ISNUMBER(C847),YEAR(C847),"")</f>
        <v/>
      </c>
      <c r="C847" s="791">
        <f>C846+1</f>
        <v/>
      </c>
      <c r="D847" s="792" t="n"/>
      <c r="E847" s="793" t="n">
        <v>0.0517</v>
      </c>
      <c r="F847" s="795" t="n"/>
      <c r="G847" s="794" t="n">
        <v>0.0308</v>
      </c>
      <c r="H847" s="836" t="n"/>
      <c r="I847" s="792" t="n"/>
      <c r="J847" s="793" t="n">
        <v>0.032</v>
      </c>
      <c r="K847" s="792" t="n"/>
      <c r="L847" s="793" t="n">
        <v>0.0421</v>
      </c>
      <c r="M847" s="796">
        <f>IF(SUM(D847:E847)&gt;0,IFERROR(AVERAGE(D818:E847),""),"")</f>
        <v/>
      </c>
      <c r="N847" s="796">
        <f>IF(SUM(F847:H847)&gt;0,IFERROR(AVERAGE(F818:H847),""),"")</f>
        <v/>
      </c>
      <c r="O847" s="796">
        <f>IF(SUM(I847:J847)&gt;0,IFERROR(AVERAGE(I818:J847),""),"")</f>
        <v/>
      </c>
      <c r="P847" s="796">
        <f>IF(SUM(K847:L847)&gt;0,IFERROR(AVERAGE(K818:L847),""),"")</f>
        <v/>
      </c>
      <c r="Q847" s="797">
        <f>IFERROR(AVERAGE(D847:E847),"")</f>
        <v/>
      </c>
      <c r="R847" s="797">
        <f>IFERROR(AVERAGE(F847:H847),"")</f>
        <v/>
      </c>
      <c r="S847" s="797">
        <f>IFERROR(AVERAGE(I847:J847),"")</f>
        <v/>
      </c>
      <c r="T847" s="797">
        <f>IFERROR(AVERAGE(K847:L847),"")</f>
        <v/>
      </c>
      <c r="V847" s="257" t="n"/>
      <c r="W847" s="797">
        <f>AVERAGE(Q847:T847)</f>
        <v/>
      </c>
      <c r="X847" s="257" t="n"/>
    </row>
    <row r="848" ht="17.45" customHeight="1">
      <c r="A848" s="257">
        <f>IF(ISNUMBER(C848),MONTH(C848),"")</f>
        <v/>
      </c>
      <c r="B848" s="257">
        <f>IF(ISNUMBER(C848),YEAR(C848),"")</f>
        <v/>
      </c>
      <c r="C848" s="861">
        <f>C847+1</f>
        <v/>
      </c>
      <c r="D848" s="803" t="n">
        <v>0.0256</v>
      </c>
      <c r="E848" s="804" t="n"/>
      <c r="F848" s="806" t="n">
        <v>0.0157</v>
      </c>
      <c r="G848" s="805" t="n"/>
      <c r="H848" s="838" t="n">
        <v>0.0173</v>
      </c>
      <c r="I848" s="803" t="n">
        <v>0.021</v>
      </c>
      <c r="J848" s="804" t="n"/>
      <c r="K848" s="803" t="n">
        <v>0.0303</v>
      </c>
      <c r="L848" s="804" t="n"/>
      <c r="M848" s="796">
        <f>IF(SUM(D848:E848)&gt;0,IFERROR(AVERAGE(D819:E848),""),"")</f>
        <v/>
      </c>
      <c r="N848" s="796">
        <f>IF(SUM(F848:H848)&gt;0,IFERROR(AVERAGE(F819:H848),""),"")</f>
        <v/>
      </c>
      <c r="O848" s="796">
        <f>IF(SUM(I848:J848)&gt;0,IFERROR(AVERAGE(I819:J848),""),"")</f>
        <v/>
      </c>
      <c r="P848" s="796">
        <f>IF(SUM(K848:L848)&gt;0,IFERROR(AVERAGE(K819:L848),""),"")</f>
        <v/>
      </c>
      <c r="Q848" s="797">
        <f>IFERROR(AVERAGE(D848:E848),"")</f>
        <v/>
      </c>
      <c r="R848" s="797">
        <f>IFERROR(AVERAGE(F848:H848),"")</f>
        <v/>
      </c>
      <c r="S848" s="797">
        <f>IFERROR(AVERAGE(I848:J848),"")</f>
        <v/>
      </c>
      <c r="T848" s="797">
        <f>IFERROR(AVERAGE(K848:L848),"")</f>
        <v/>
      </c>
      <c r="V848" s="257" t="n"/>
      <c r="W848" s="797">
        <f>AVERAGE(Q848:T848)</f>
        <v/>
      </c>
      <c r="X848" s="257" t="n"/>
    </row>
    <row r="849" ht="17.45" customHeight="1">
      <c r="A849" s="257">
        <f>IF(ISNUMBER(C849),MONTH(C849),"")</f>
        <v/>
      </c>
      <c r="B849" s="257">
        <f>IF(ISNUMBER(C849),YEAR(C849),"")</f>
        <v/>
      </c>
      <c r="C849" s="791">
        <f>C848+1</f>
        <v/>
      </c>
      <c r="D849" s="792" t="n"/>
      <c r="E849" s="793" t="n">
        <v>0.0333</v>
      </c>
      <c r="F849" s="795" t="n"/>
      <c r="G849" s="794" t="n">
        <v>0.0177</v>
      </c>
      <c r="H849" s="836" t="n"/>
      <c r="I849" s="792" t="n"/>
      <c r="J849" s="793" t="n">
        <v>0.0194</v>
      </c>
      <c r="K849" s="792" t="n"/>
      <c r="L849" s="793" t="n">
        <v>0.0262</v>
      </c>
      <c r="M849" s="796">
        <f>IF(SUM(D849:E849)&gt;0,IFERROR(AVERAGE(D820:E849),""),"")</f>
        <v/>
      </c>
      <c r="N849" s="796">
        <f>IF(SUM(F849:H849)&gt;0,IFERROR(AVERAGE(F820:H849),""),"")</f>
        <v/>
      </c>
      <c r="O849" s="796">
        <f>IF(SUM(I849:J849)&gt;0,IFERROR(AVERAGE(I820:J849),""),"")</f>
        <v/>
      </c>
      <c r="P849" s="796">
        <f>IF(SUM(K849:L849)&gt;0,IFERROR(AVERAGE(K820:L849),""),"")</f>
        <v/>
      </c>
      <c r="Q849" s="797">
        <f>IFERROR(AVERAGE(D849:E849),"")</f>
        <v/>
      </c>
      <c r="R849" s="797">
        <f>IFERROR(AVERAGE(F849:H849),"")</f>
        <v/>
      </c>
      <c r="S849" s="797">
        <f>IFERROR(AVERAGE(I849:J849),"")</f>
        <v/>
      </c>
      <c r="T849" s="797">
        <f>IFERROR(AVERAGE(K849:L849),"")</f>
        <v/>
      </c>
      <c r="V849" s="257" t="n"/>
      <c r="W849" s="797">
        <f>AVERAGE(Q849:T849)</f>
        <v/>
      </c>
      <c r="X849" s="797">
        <f>AVERAGE(Q845:T849)</f>
        <v/>
      </c>
      <c r="Y849" s="266" t="n">
        <v>121</v>
      </c>
    </row>
    <row r="850" ht="17.45" customHeight="1">
      <c r="A850" s="257">
        <f>IF(ISNUMBER(C850),MONTH(C850),"")</f>
        <v/>
      </c>
      <c r="B850" s="257">
        <f>IF(ISNUMBER(C850),YEAR(C850),"")</f>
        <v/>
      </c>
      <c r="C850" s="808">
        <f>C849+1</f>
        <v/>
      </c>
      <c r="D850" s="809" t="n">
        <v>0.0127</v>
      </c>
      <c r="E850" s="810" t="n"/>
      <c r="F850" s="812" t="n">
        <v>0.00908</v>
      </c>
      <c r="G850" s="811" t="n"/>
      <c r="H850" s="837" t="n"/>
      <c r="I850" s="809" t="n">
        <v>0.0077</v>
      </c>
      <c r="J850" s="810" t="n"/>
      <c r="K850" s="809" t="n">
        <v>0.0109</v>
      </c>
      <c r="L850" s="810" t="n"/>
      <c r="M850" s="796">
        <f>IF(SUM(D850:E850)&gt;0,IFERROR(AVERAGE(D821:E850),""),"")</f>
        <v/>
      </c>
      <c r="N850" s="796">
        <f>IF(SUM(F850:H850)&gt;0,IFERROR(AVERAGE(F821:H850),""),"")</f>
        <v/>
      </c>
      <c r="O850" s="796">
        <f>IF(SUM(I850:J850)&gt;0,IFERROR(AVERAGE(I821:J850),""),"")</f>
        <v/>
      </c>
      <c r="P850" s="796">
        <f>IF(SUM(K850:L850)&gt;0,IFERROR(AVERAGE(K821:L850),""),"")</f>
        <v/>
      </c>
      <c r="Q850" s="813">
        <f>IFERROR(AVERAGE(D850:E850),"")</f>
        <v/>
      </c>
      <c r="R850" s="813">
        <f>IFERROR(AVERAGE(F850:H850),"")</f>
        <v/>
      </c>
      <c r="S850" s="813">
        <f>IFERROR(AVERAGE(I850:J850),"")</f>
        <v/>
      </c>
      <c r="T850" s="813">
        <f>IFERROR(AVERAGE(K850:L850),"")</f>
        <v/>
      </c>
      <c r="V850" s="813">
        <f>AVERAGE(Q850:T850)</f>
        <v/>
      </c>
      <c r="W850" s="445" t="n"/>
      <c r="X850" s="257" t="n"/>
      <c r="Y850" s="266" t="n">
        <v>121</v>
      </c>
    </row>
    <row r="851" ht="17.45" customHeight="1">
      <c r="A851" s="257">
        <f>IF(ISNUMBER(C851),MONTH(C851),"")</f>
        <v/>
      </c>
      <c r="B851" s="257">
        <f>IF(ISNUMBER(C851),YEAR(C851),"")</f>
        <v/>
      </c>
      <c r="C851" s="808">
        <f>C850+1</f>
        <v/>
      </c>
      <c r="D851" s="809" t="n"/>
      <c r="E851" s="810" t="n">
        <v>0.00761</v>
      </c>
      <c r="F851" s="812" t="n"/>
      <c r="G851" s="811" t="n">
        <v>0.008279999999999999</v>
      </c>
      <c r="H851" s="837" t="n"/>
      <c r="I851" s="809" t="n"/>
      <c r="J851" s="810" t="n">
        <v>0.00515</v>
      </c>
      <c r="K851" s="809" t="n"/>
      <c r="L851" s="810" t="n">
        <v>0.0124</v>
      </c>
      <c r="M851" s="796">
        <f>IF(SUM(D851:E851)&gt;0,IFERROR(AVERAGE(D822:E851),""),"")</f>
        <v/>
      </c>
      <c r="N851" s="796">
        <f>IF(SUM(F851:H851)&gt;0,IFERROR(AVERAGE(F822:H851),""),"")</f>
        <v/>
      </c>
      <c r="O851" s="796">
        <f>IF(SUM(I851:J851)&gt;0,IFERROR(AVERAGE(I822:J851),""),"")</f>
        <v/>
      </c>
      <c r="P851" s="796">
        <f>IF(SUM(K851:L851)&gt;0,IFERROR(AVERAGE(K822:L851),""),"")</f>
        <v/>
      </c>
      <c r="Q851" s="813">
        <f>IFERROR(AVERAGE(D851:E851),"")</f>
        <v/>
      </c>
      <c r="R851" s="813">
        <f>IFERROR(AVERAGE(F851:H851),"")</f>
        <v/>
      </c>
      <c r="S851" s="813">
        <f>IFERROR(AVERAGE(I851:J851),"")</f>
        <v/>
      </c>
      <c r="T851" s="813">
        <f>IFERROR(AVERAGE(K851:L851),"")</f>
        <v/>
      </c>
      <c r="V851" s="813">
        <f>AVERAGE(Q851:T851)</f>
        <v/>
      </c>
      <c r="W851" s="445" t="n"/>
      <c r="X851" s="797">
        <f>AVERAGE(Q850:T851)</f>
        <v/>
      </c>
      <c r="Y851" s="266" t="n">
        <v>121</v>
      </c>
    </row>
    <row r="852" ht="17.45" customHeight="1" thickBot="1">
      <c r="A852" s="257">
        <f>IF(ISNUMBER(C852),MONTH(C852),"")</f>
        <v/>
      </c>
      <c r="B852" s="257">
        <f>IF(ISNUMBER(C852),YEAR(C852),"")</f>
        <v/>
      </c>
      <c r="C852" s="791">
        <f>C851+1</f>
        <v/>
      </c>
      <c r="D852" s="792" t="n">
        <v>0.0174</v>
      </c>
      <c r="E852" s="793" t="n"/>
      <c r="F852" s="795" t="n"/>
      <c r="G852" s="794" t="n"/>
      <c r="H852" s="836" t="n">
        <v>0.0242</v>
      </c>
      <c r="I852" s="792" t="n">
        <v>0.0138</v>
      </c>
      <c r="J852" s="793" t="n"/>
      <c r="K852" s="792" t="n">
        <v>0.009509999999999999</v>
      </c>
      <c r="L852" s="793" t="n"/>
      <c r="M852" s="796">
        <f>IF(SUM(D852:E852)&gt;0,IFERROR(AVERAGE(D823:E852),""),"")</f>
        <v/>
      </c>
      <c r="N852" s="796">
        <f>IF(SUM(F852:H852)&gt;0,IFERROR(AVERAGE(F823:H852),""),"")</f>
        <v/>
      </c>
      <c r="O852" s="796">
        <f>IF(SUM(I852:J852)&gt;0,IFERROR(AVERAGE(I823:J852),""),"")</f>
        <v/>
      </c>
      <c r="P852" s="796">
        <f>IF(SUM(K852:L852)&gt;0,IFERROR(AVERAGE(K823:L852),""),"")</f>
        <v/>
      </c>
      <c r="Q852" s="797">
        <f>IFERROR(AVERAGE(D852:E852),"")</f>
        <v/>
      </c>
      <c r="R852" s="797">
        <f>IFERROR(AVERAGE(F852:H852),"")</f>
        <v/>
      </c>
      <c r="S852" s="797">
        <f>IFERROR(AVERAGE(I852:J852),"")</f>
        <v/>
      </c>
      <c r="T852" s="797">
        <f>IFERROR(AVERAGE(K852:L852),"")</f>
        <v/>
      </c>
      <c r="V852" s="257" t="n"/>
      <c r="W852" s="797">
        <f>AVERAGE(Q852:T852)</f>
        <v/>
      </c>
      <c r="X852" s="257" t="n"/>
    </row>
    <row r="853" ht="17.45" customHeight="1" thickBot="1">
      <c r="A853" s="257">
        <f>IF(ISNUMBER(C853),MONTH(C853),"")</f>
        <v/>
      </c>
      <c r="B853" s="257">
        <f>IF(ISNUMBER(C853),YEAR(C853),"")</f>
        <v/>
      </c>
      <c r="C853" s="791">
        <f>C852+1</f>
        <v/>
      </c>
      <c r="D853" s="792" t="n"/>
      <c r="E853" s="793" t="n">
        <v>0.0162</v>
      </c>
      <c r="F853" s="795" t="n"/>
      <c r="G853" s="794" t="n">
        <v>0.0153</v>
      </c>
      <c r="H853" s="836" t="n"/>
      <c r="I853" s="792" t="n"/>
      <c r="J853" s="793" t="n">
        <v>0.0149</v>
      </c>
      <c r="K853" s="792" t="n"/>
      <c r="L853" s="793" t="n">
        <v>0.0173</v>
      </c>
      <c r="M853" s="796">
        <f>IF(SUM(D853:E853)&gt;0,IFERROR(AVERAGE(D824:E853),""),"")</f>
        <v/>
      </c>
      <c r="N853" s="796">
        <f>IF(SUM(F853:H853)&gt;0,IFERROR(AVERAGE(F824:H853),""),"")</f>
        <v/>
      </c>
      <c r="O853" s="796">
        <f>IF(SUM(I853:J853)&gt;0,IFERROR(AVERAGE(I824:J853),""),"")</f>
        <v/>
      </c>
      <c r="P853" s="796">
        <f>IF(SUM(K853:L853)&gt;0,IFERROR(AVERAGE(K824:L853),""),"")</f>
        <v/>
      </c>
      <c r="Q853" s="797">
        <f>IFERROR(AVERAGE(D853:E853),"")</f>
        <v/>
      </c>
      <c r="R853" s="797">
        <f>IFERROR(AVERAGE(F853:H853),"")</f>
        <v/>
      </c>
      <c r="S853" s="797">
        <f>IFERROR(AVERAGE(I853:J853),"")</f>
        <v/>
      </c>
      <c r="T853" s="797">
        <f>IFERROR(AVERAGE(K853:L853),"")</f>
        <v/>
      </c>
      <c r="V853" s="257" t="n"/>
      <c r="W853" s="797">
        <f>AVERAGE(Q853:T853)</f>
        <v/>
      </c>
      <c r="X853" s="257" t="n"/>
      <c r="Z853" s="313" t="inlineStr">
        <is>
          <t>APRIL</t>
        </is>
      </c>
      <c r="AA853" s="299" t="n">
        <v>2020</v>
      </c>
      <c r="AB853" s="300" t="n"/>
      <c r="AC853" s="300" t="n"/>
      <c r="AD853" s="300" t="n"/>
    </row>
    <row r="854" ht="17.45" customHeight="1">
      <c r="A854" s="257">
        <f>IF(ISNUMBER(C854),MONTH(C854),"")</f>
        <v/>
      </c>
      <c r="B854" s="257">
        <f>IF(ISNUMBER(C854),YEAR(C854),"")</f>
        <v/>
      </c>
      <c r="C854" s="861">
        <f>C853+1</f>
        <v/>
      </c>
      <c r="D854" s="803" t="n">
        <v>0.0129</v>
      </c>
      <c r="E854" s="804" t="n"/>
      <c r="F854" s="806" t="n">
        <v>0.00743</v>
      </c>
      <c r="G854" s="805" t="n"/>
      <c r="H854" s="838" t="n">
        <v>0.00852</v>
      </c>
      <c r="I854" s="803" t="n">
        <v>0.0125</v>
      </c>
      <c r="J854" s="804" t="n"/>
      <c r="K854" s="803" t="n">
        <v>0.0115</v>
      </c>
      <c r="L854" s="804" t="n"/>
      <c r="M854" s="796">
        <f>IF(SUM(D854:E854)&gt;0,IFERROR(AVERAGE(D825:E854),""),"")</f>
        <v/>
      </c>
      <c r="N854" s="796">
        <f>IF(SUM(F854:H854)&gt;0,IFERROR(AVERAGE(F825:H854),""),"")</f>
        <v/>
      </c>
      <c r="O854" s="796">
        <f>IF(SUM(I854:J854)&gt;0,IFERROR(AVERAGE(I825:J854),""),"")</f>
        <v/>
      </c>
      <c r="P854" s="796">
        <f>IF(SUM(K854:L854)&gt;0,IFERROR(AVERAGE(K825:L854),""),"")</f>
        <v/>
      </c>
      <c r="Q854" s="797">
        <f>IFERROR(AVERAGE(D854:E854),"")</f>
        <v/>
      </c>
      <c r="R854" s="797">
        <f>IFERROR(AVERAGE(F854:H854),"")</f>
        <v/>
      </c>
      <c r="S854" s="797">
        <f>IFERROR(AVERAGE(I854:J854),"")</f>
        <v/>
      </c>
      <c r="T854" s="797">
        <f>IFERROR(AVERAGE(K854:L854),"")</f>
        <v/>
      </c>
      <c r="V854" s="257" t="n"/>
      <c r="W854" s="797">
        <f>AVERAGE(Q854:T854)</f>
        <v/>
      </c>
      <c r="X854" s="257" t="n"/>
      <c r="Z854" s="301" t="inlineStr">
        <is>
          <t>Parameter</t>
        </is>
      </c>
      <c r="AA854" s="301" t="inlineStr">
        <is>
          <t>Station 1</t>
        </is>
      </c>
      <c r="AB854" s="301" t="inlineStr">
        <is>
          <t>Station 2</t>
        </is>
      </c>
      <c r="AC854" s="301" t="inlineStr">
        <is>
          <t>Station 4</t>
        </is>
      </c>
      <c r="AD854" s="301" t="inlineStr">
        <is>
          <t>Station 5</t>
        </is>
      </c>
    </row>
    <row r="855" ht="17.45" customHeight="1">
      <c r="A855" s="257">
        <f>IF(ISNUMBER(C855),MONTH(C855),"")</f>
        <v/>
      </c>
      <c r="B855" s="257">
        <f>IF(ISNUMBER(C855),YEAR(C855),"")</f>
        <v/>
      </c>
      <c r="C855" s="791">
        <f>C854+1</f>
        <v/>
      </c>
      <c r="D855" s="792" t="n"/>
      <c r="E855" s="793" t="n">
        <v>0.0122</v>
      </c>
      <c r="F855" s="795" t="n"/>
      <c r="G855" s="794" t="n">
        <v>0.0123</v>
      </c>
      <c r="H855" s="836" t="n"/>
      <c r="I855" s="792" t="n"/>
      <c r="J855" s="793" t="n">
        <v>0.0118</v>
      </c>
      <c r="K855" s="792" t="n"/>
      <c r="L855" s="793" t="n">
        <v>0.0102</v>
      </c>
      <c r="M855" s="796">
        <f>IF(SUM(D855:E855)&gt;0,IFERROR(AVERAGE(D826:E855),""),"")</f>
        <v/>
      </c>
      <c r="N855" s="796">
        <f>IF(SUM(F855:H855)&gt;0,IFERROR(AVERAGE(F826:H855),""),"")</f>
        <v/>
      </c>
      <c r="O855" s="796">
        <f>IF(SUM(I855:J855)&gt;0,IFERROR(AVERAGE(I826:J855),""),"")</f>
        <v/>
      </c>
      <c r="P855" s="796">
        <f>IF(SUM(K855:L855)&gt;0,IFERROR(AVERAGE(K826:L855),""),"")</f>
        <v/>
      </c>
      <c r="Q855" s="797">
        <f>IFERROR(AVERAGE(D855:E855),"")</f>
        <v/>
      </c>
      <c r="R855" s="797">
        <f>IFERROR(AVERAGE(F855:H855),"")</f>
        <v/>
      </c>
      <c r="S855" s="797">
        <f>IFERROR(AVERAGE(I855:J855),"")</f>
        <v/>
      </c>
      <c r="T855" s="797">
        <f>IFERROR(AVERAGE(K855:L855),"")</f>
        <v/>
      </c>
      <c r="V855" s="257" t="n"/>
      <c r="W855" s="797">
        <f>AVERAGE(Q855:T855)</f>
        <v/>
      </c>
      <c r="X855" s="257" t="n"/>
      <c r="Z855" s="302" t="inlineStr">
        <is>
          <t>Average</t>
        </is>
      </c>
      <c r="AA855" s="839">
        <f>AVERAGE(D826:E855)</f>
        <v/>
      </c>
      <c r="AB855" s="839">
        <f>AVERAGE(F826:H855)</f>
        <v/>
      </c>
      <c r="AC855" s="839">
        <f>AVERAGE(I826:J855)</f>
        <v/>
      </c>
      <c r="AD855" s="839">
        <f>AVERAGE(K826:L855)</f>
        <v/>
      </c>
    </row>
    <row r="856" ht="17.45" customHeight="1">
      <c r="A856" s="257">
        <f>IF(ISNUMBER(C856),MONTH(C856),"")</f>
        <v/>
      </c>
      <c r="B856" s="257">
        <f>IF(ISNUMBER(C856),YEAR(C856),"")</f>
        <v/>
      </c>
      <c r="C856" s="791">
        <f>C855+1</f>
        <v/>
      </c>
      <c r="D856" s="792" t="n">
        <v>0.0214</v>
      </c>
      <c r="E856" s="793" t="n"/>
      <c r="F856" s="795" t="n">
        <v>0.0172</v>
      </c>
      <c r="G856" s="794" t="n"/>
      <c r="H856" s="836" t="n"/>
      <c r="I856" s="792" t="n">
        <v>0.0138</v>
      </c>
      <c r="J856" s="793" t="n"/>
      <c r="K856" s="792" t="n">
        <v>0.0317</v>
      </c>
      <c r="L856" s="793" t="n"/>
      <c r="M856" s="796">
        <f>IF(SUM(D856:E856)&gt;0,IFERROR(AVERAGE(D827:E856),""),"")</f>
        <v/>
      </c>
      <c r="N856" s="796">
        <f>IF(SUM(F856:H856)&gt;0,IFERROR(AVERAGE(F827:H856),""),"")</f>
        <v/>
      </c>
      <c r="O856" s="796">
        <f>IF(SUM(I856:J856)&gt;0,IFERROR(AVERAGE(I827:J856),""),"")</f>
        <v/>
      </c>
      <c r="P856" s="796">
        <f>IF(SUM(K856:L856)&gt;0,IFERROR(AVERAGE(K827:L856),""),"")</f>
        <v/>
      </c>
      <c r="Q856" s="797">
        <f>IFERROR(AVERAGE(D856:E856),"")</f>
        <v/>
      </c>
      <c r="R856" s="797">
        <f>IFERROR(AVERAGE(F856:H856),"")</f>
        <v/>
      </c>
      <c r="S856" s="797">
        <f>IFERROR(AVERAGE(I856:J856),"")</f>
        <v/>
      </c>
      <c r="T856" s="797">
        <f>IFERROR(AVERAGE(K856:L856),"")</f>
        <v/>
      </c>
      <c r="V856" s="257" t="n"/>
      <c r="W856" s="797">
        <f>AVERAGE(Q856:T856)</f>
        <v/>
      </c>
      <c r="X856" s="797">
        <f>AVERAGE(Q852:T856)</f>
        <v/>
      </c>
      <c r="Y856" s="266" t="n">
        <v>122</v>
      </c>
      <c r="Z856" s="302" t="inlineStr">
        <is>
          <t>Maximum</t>
        </is>
      </c>
      <c r="AA856" s="839">
        <f>MAX(D826:E855)</f>
        <v/>
      </c>
      <c r="AB856" s="839">
        <f>MAX(F826:H855)</f>
        <v/>
      </c>
      <c r="AC856" s="839">
        <f>MAX(I826:J855)</f>
        <v/>
      </c>
      <c r="AD856" s="839">
        <f>MAX(K826:L855)</f>
        <v/>
      </c>
    </row>
    <row r="857" ht="17.45" customHeight="1" thickBot="1">
      <c r="A857" s="298">
        <f>IF(ISNUMBER(C857),MONTH(C857),"")</f>
        <v/>
      </c>
      <c r="B857" s="298">
        <f>IF(ISNUMBER(C857),YEAR(C857),"")</f>
        <v/>
      </c>
      <c r="C857" s="808">
        <f>C856+1</f>
        <v/>
      </c>
      <c r="D857" s="809" t="n"/>
      <c r="E857" s="810" t="n">
        <v>0.0189</v>
      </c>
      <c r="F857" s="812" t="n"/>
      <c r="G857" s="811" t="n">
        <v>0.0226</v>
      </c>
      <c r="H857" s="837" t="n"/>
      <c r="I857" s="809" t="n"/>
      <c r="J857" s="810" t="n">
        <v>0.0139</v>
      </c>
      <c r="K857" s="809" t="n"/>
      <c r="L857" s="810" t="n">
        <v>0.0263</v>
      </c>
      <c r="M857" s="796">
        <f>IF(SUM(D857:E857)&gt;0,IFERROR(AVERAGE(D828:E857),""),"")</f>
        <v/>
      </c>
      <c r="N857" s="796">
        <f>IF(SUM(F857:H857)&gt;0,IFERROR(AVERAGE(F828:H857),""),"")</f>
        <v/>
      </c>
      <c r="O857" s="796">
        <f>IF(SUM(I857:J857)&gt;0,IFERROR(AVERAGE(I828:J857),""),"")</f>
        <v/>
      </c>
      <c r="P857" s="796">
        <f>IF(SUM(K857:L857)&gt;0,IFERROR(AVERAGE(K828:L857),""),"")</f>
        <v/>
      </c>
      <c r="Q857" s="813">
        <f>IFERROR(AVERAGE(D857:E857),"")</f>
        <v/>
      </c>
      <c r="R857" s="813">
        <f>IFERROR(AVERAGE(F857:H857),"")</f>
        <v/>
      </c>
      <c r="S857" s="813">
        <f>IFERROR(AVERAGE(I857:J857),"")</f>
        <v/>
      </c>
      <c r="T857" s="813">
        <f>IFERROR(AVERAGE(K857:L857),"")</f>
        <v/>
      </c>
      <c r="V857" s="813">
        <f>AVERAGE(Q857:T857)</f>
        <v/>
      </c>
      <c r="W857" s="445" t="n"/>
      <c r="X857" s="257" t="n"/>
      <c r="Y857" s="266" t="n">
        <v>122</v>
      </c>
      <c r="Z857" s="304" t="inlineStr">
        <is>
          <t># DAYS &gt; 0.075</t>
        </is>
      </c>
      <c r="AA857" s="305">
        <f>COUNTIF(D826:E855,"&gt;=0.075")</f>
        <v/>
      </c>
      <c r="AB857" s="305">
        <f>COUNTIF(F826:H855,"&gt;=0.075")</f>
        <v/>
      </c>
      <c r="AC857" s="305">
        <f>COUNTIF(I826:J855,"&gt;=0.075")</f>
        <v/>
      </c>
      <c r="AD857" s="305">
        <f>COUNTIF(K826:L855,"&gt;=0.075")</f>
        <v/>
      </c>
    </row>
    <row r="858" ht="17.45" customHeight="1" thickBot="1">
      <c r="A858" s="298">
        <f>IF(ISNUMBER(C858),MONTH(C858),"")</f>
        <v/>
      </c>
      <c r="B858" s="298">
        <f>IF(ISNUMBER(C858),YEAR(C858),"")</f>
        <v/>
      </c>
      <c r="C858" s="808">
        <f>C857+1</f>
        <v/>
      </c>
      <c r="D858" s="809" t="n">
        <v>0.0145</v>
      </c>
      <c r="E858" s="810" t="n"/>
      <c r="F858" s="812" t="n"/>
      <c r="G858" s="811" t="n"/>
      <c r="H858" s="837" t="n">
        <v>0.0167</v>
      </c>
      <c r="I858" s="809" t="n">
        <v>0.007820000000000001</v>
      </c>
      <c r="J858" s="810" t="n"/>
      <c r="K858" s="809" t="n">
        <v>0.0145</v>
      </c>
      <c r="L858" s="810" t="n"/>
      <c r="M858" s="796">
        <f>IF(SUM(D858:E858)&gt;0,IFERROR(AVERAGE(D829:E858),""),"")</f>
        <v/>
      </c>
      <c r="N858" s="796">
        <f>IF(SUM(F858:H858)&gt;0,IFERROR(AVERAGE(F829:H858),""),"")</f>
        <v/>
      </c>
      <c r="O858" s="796">
        <f>IF(SUM(I858:J858)&gt;0,IFERROR(AVERAGE(I829:J858),""),"")</f>
        <v/>
      </c>
      <c r="P858" s="796">
        <f>IF(SUM(K858:L858)&gt;0,IFERROR(AVERAGE(K829:L858),""),"")</f>
        <v/>
      </c>
      <c r="Q858" s="813">
        <f>IFERROR(AVERAGE(D858:E858),"")</f>
        <v/>
      </c>
      <c r="R858" s="813">
        <f>IFERROR(AVERAGE(F858:H858),"")</f>
        <v/>
      </c>
      <c r="S858" s="813">
        <f>IFERROR(AVERAGE(I858:J858),"")</f>
        <v/>
      </c>
      <c r="T858" s="813">
        <f>IFERROR(AVERAGE(K858:L858),"")</f>
        <v/>
      </c>
      <c r="V858" s="813">
        <f>AVERAGE(Q858:T858)</f>
        <v/>
      </c>
      <c r="W858" s="445" t="n"/>
      <c r="X858" s="797">
        <f>AVERAGE(Q857:T858)</f>
        <v/>
      </c>
      <c r="Y858" s="266" t="n">
        <v>122</v>
      </c>
      <c r="AD858" s="786">
        <f>AVERAGE(AA855:AD855)</f>
        <v/>
      </c>
    </row>
    <row r="859" ht="17.45" customHeight="1">
      <c r="A859" s="257">
        <f>IF(ISNUMBER(C859),MONTH(C859),"")</f>
        <v/>
      </c>
      <c r="B859" s="257">
        <f>IF(ISNUMBER(C859),YEAR(C859),"")</f>
        <v/>
      </c>
      <c r="C859" s="791">
        <f>C858+1</f>
        <v/>
      </c>
      <c r="D859" s="792" t="n"/>
      <c r="E859" s="793" t="n">
        <v>0.0285</v>
      </c>
      <c r="F859" s="795" t="n"/>
      <c r="G859" s="794" t="n">
        <v>0.0321</v>
      </c>
      <c r="H859" s="836" t="n"/>
      <c r="I859" s="792" t="n"/>
      <c r="J859" s="793" t="n">
        <v>0.0149</v>
      </c>
      <c r="K859" s="792" t="n"/>
      <c r="L859" s="793" t="n">
        <v>0.0313</v>
      </c>
      <c r="M859" s="796">
        <f>IF(SUM(D859:E859)&gt;0,IFERROR(AVERAGE(D830:E859),""),"")</f>
        <v/>
      </c>
      <c r="N859" s="796">
        <f>IF(SUM(F859:H859)&gt;0,IFERROR(AVERAGE(F830:H859),""),"")</f>
        <v/>
      </c>
      <c r="O859" s="796">
        <f>IF(SUM(I859:J859)&gt;0,IFERROR(AVERAGE(I830:J859),""),"")</f>
        <v/>
      </c>
      <c r="P859" s="796">
        <f>IF(SUM(K859:L859)&gt;0,IFERROR(AVERAGE(K830:L859),""),"")</f>
        <v/>
      </c>
      <c r="Q859" s="797">
        <f>IFERROR(AVERAGE(D859:E859),"")</f>
        <v/>
      </c>
      <c r="R859" s="797">
        <f>IFERROR(AVERAGE(F859:H859),"")</f>
        <v/>
      </c>
      <c r="S859" s="797">
        <f>IFERROR(AVERAGE(I859:J859),"")</f>
        <v/>
      </c>
      <c r="T859" s="797">
        <f>IFERROR(AVERAGE(K859:L859),"")</f>
        <v/>
      </c>
      <c r="V859" s="257" t="n"/>
      <c r="W859" s="797">
        <f>AVERAGE(Q859:T859)</f>
        <v/>
      </c>
      <c r="X859" s="257" t="n"/>
    </row>
    <row r="860" ht="17.45" customHeight="1">
      <c r="A860" s="257">
        <f>IF(ISNUMBER(C860),MONTH(C860),"")</f>
        <v/>
      </c>
      <c r="B860" s="257">
        <f>IF(ISNUMBER(C860),YEAR(C860),"")</f>
        <v/>
      </c>
      <c r="C860" s="861">
        <f>C859+1</f>
        <v/>
      </c>
      <c r="D860" s="803" t="n">
        <v>0.0336</v>
      </c>
      <c r="E860" s="804" t="n"/>
      <c r="F860" s="806" t="n">
        <v>0.0432</v>
      </c>
      <c r="G860" s="805" t="n"/>
      <c r="H860" s="838" t="n">
        <v>0.0484</v>
      </c>
      <c r="I860" s="864" t="n">
        <v>0.145</v>
      </c>
      <c r="J860" s="804" t="n"/>
      <c r="K860" s="803" t="n">
        <v>0.0308</v>
      </c>
      <c r="L860" s="804" t="n"/>
      <c r="M860" s="796">
        <f>IF(SUM(D860:E860)&gt;0,IFERROR(AVERAGE(D831:E860),""),"")</f>
        <v/>
      </c>
      <c r="N860" s="796">
        <f>IF(SUM(F860:H860)&gt;0,IFERROR(AVERAGE(F831:H860),""),"")</f>
        <v/>
      </c>
      <c r="O860" s="796">
        <f>IF(SUM(I860:J860)&gt;0,IFERROR(AVERAGE(I831:J860),""),"")</f>
        <v/>
      </c>
      <c r="P860" s="796">
        <f>IF(SUM(K860:L860)&gt;0,IFERROR(AVERAGE(K831:L860),""),"")</f>
        <v/>
      </c>
      <c r="Q860" s="797">
        <f>IFERROR(AVERAGE(D860:E860),"")</f>
        <v/>
      </c>
      <c r="R860" s="797">
        <f>IFERROR(AVERAGE(F860:H860),"")</f>
        <v/>
      </c>
      <c r="S860" s="815" t="n"/>
      <c r="T860" s="797">
        <f>IFERROR(AVERAGE(K860:L860),"")</f>
        <v/>
      </c>
      <c r="V860" s="257" t="n"/>
      <c r="W860" s="797">
        <f>AVERAGE(Q860:T860)</f>
        <v/>
      </c>
      <c r="X860" s="257" t="n"/>
    </row>
    <row r="861" ht="17.45" customHeight="1">
      <c r="A861" s="257">
        <f>IF(ISNUMBER(C861),MONTH(C861),"")</f>
        <v/>
      </c>
      <c r="B861" s="257">
        <f>IF(ISNUMBER(C861),YEAR(C861),"")</f>
        <v/>
      </c>
      <c r="C861" s="791">
        <f>C860+1</f>
        <v/>
      </c>
      <c r="D861" s="792" t="n"/>
      <c r="E861" s="793" t="n">
        <v>0.0518</v>
      </c>
      <c r="F861" s="795" t="n"/>
      <c r="G861" s="794" t="n">
        <v>0.0493</v>
      </c>
      <c r="H861" s="836" t="n"/>
      <c r="I861" s="792" t="n"/>
      <c r="J861" s="793" t="n">
        <v>0.0515</v>
      </c>
      <c r="K861" s="792" t="n"/>
      <c r="L861" s="793" t="n">
        <v>0.0389</v>
      </c>
      <c r="M861" s="796">
        <f>IF(SUM(D861:E861)&gt;0,IFERROR(AVERAGE(D832:E861),""),"")</f>
        <v/>
      </c>
      <c r="N861" s="796">
        <f>IF(SUM(F861:H861)&gt;0,IFERROR(AVERAGE(F832:H861),""),"")</f>
        <v/>
      </c>
      <c r="O861" s="796">
        <f>IF(SUM(I861:J861)&gt;0,IFERROR(AVERAGE(I832:J861),""),"")</f>
        <v/>
      </c>
      <c r="P861" s="796">
        <f>IF(SUM(K861:L861)&gt;0,IFERROR(AVERAGE(K832:L861),""),"")</f>
        <v/>
      </c>
      <c r="Q861" s="797">
        <f>IFERROR(AVERAGE(D861:E861),"")</f>
        <v/>
      </c>
      <c r="R861" s="797">
        <f>IFERROR(AVERAGE(F861:H861),"")</f>
        <v/>
      </c>
      <c r="S861" s="797">
        <f>IFERROR(AVERAGE(I861:J861),"")</f>
        <v/>
      </c>
      <c r="T861" s="797">
        <f>IFERROR(AVERAGE(K861:L861),"")</f>
        <v/>
      </c>
      <c r="V861" s="257" t="n"/>
      <c r="W861" s="797">
        <f>AVERAGE(Q861:T861)</f>
        <v/>
      </c>
      <c r="X861" s="257" t="n"/>
    </row>
    <row r="862" ht="17.45" customHeight="1">
      <c r="A862" s="257">
        <f>IF(ISNUMBER(C862),MONTH(C862),"")</f>
        <v/>
      </c>
      <c r="B862" s="257">
        <f>IF(ISNUMBER(C862),YEAR(C862),"")</f>
        <v/>
      </c>
      <c r="C862" s="791">
        <f>C861+1</f>
        <v/>
      </c>
      <c r="D862" s="792" t="n">
        <v>0.0385</v>
      </c>
      <c r="E862" s="793" t="n"/>
      <c r="F862" s="795" t="n">
        <v>0.0247</v>
      </c>
      <c r="G862" s="794" t="n"/>
      <c r="H862" s="836" t="n"/>
      <c r="I862" s="792" t="n">
        <v>0.0238</v>
      </c>
      <c r="J862" s="793" t="n"/>
      <c r="K862" s="792" t="n">
        <v>0.0306</v>
      </c>
      <c r="L862" s="793" t="n"/>
      <c r="M862" s="796">
        <f>IF(SUM(D862:E862)&gt;0,IFERROR(AVERAGE(D833:E862),""),"")</f>
        <v/>
      </c>
      <c r="N862" s="796">
        <f>IF(SUM(F862:H862)&gt;0,IFERROR(AVERAGE(F833:H862),""),"")</f>
        <v/>
      </c>
      <c r="O862" s="796">
        <f>IF(SUM(I862:J862)&gt;0,IFERROR(AVERAGE(I833:J862),""),"")</f>
        <v/>
      </c>
      <c r="P862" s="796">
        <f>IF(SUM(K862:L862)&gt;0,IFERROR(AVERAGE(K833:L862),""),"")</f>
        <v/>
      </c>
      <c r="Q862" s="797">
        <f>IFERROR(AVERAGE(D862:E862),"")</f>
        <v/>
      </c>
      <c r="R862" s="797">
        <f>IFERROR(AVERAGE(F862:H862),"")</f>
        <v/>
      </c>
      <c r="S862" s="797">
        <f>IFERROR(AVERAGE(I862:J862),"")</f>
        <v/>
      </c>
      <c r="T862" s="797">
        <f>IFERROR(AVERAGE(K862:L862),"")</f>
        <v/>
      </c>
      <c r="V862" s="257" t="n"/>
      <c r="W862" s="797">
        <f>AVERAGE(Q862:T862)</f>
        <v/>
      </c>
      <c r="X862" s="257" t="n"/>
    </row>
    <row r="863" ht="17.45" customHeight="1">
      <c r="A863" s="257">
        <f>IF(ISNUMBER(C863),MONTH(C863),"")</f>
        <v/>
      </c>
      <c r="B863" s="257">
        <f>IF(ISNUMBER(C863),YEAR(C863),"")</f>
        <v/>
      </c>
      <c r="C863" s="791">
        <f>C862+1</f>
        <v/>
      </c>
      <c r="D863" s="792" t="n"/>
      <c r="E863" s="793" t="n">
        <v>0.0297</v>
      </c>
      <c r="F863" s="795" t="n"/>
      <c r="G863" s="794" t="n">
        <v>0.0308</v>
      </c>
      <c r="H863" s="836" t="n"/>
      <c r="I863" s="792" t="n"/>
      <c r="J863" s="793" t="n">
        <v>0.0209</v>
      </c>
      <c r="K863" s="792" t="n"/>
      <c r="L863" s="793" t="n">
        <v>0.0292</v>
      </c>
      <c r="M863" s="796">
        <f>IF(SUM(D863:E863)&gt;0,IFERROR(AVERAGE(D834:E863),""),"")</f>
        <v/>
      </c>
      <c r="N863" s="796">
        <f>IF(SUM(F863:H863)&gt;0,IFERROR(AVERAGE(F834:H863),""),"")</f>
        <v/>
      </c>
      <c r="O863" s="796">
        <f>IF(SUM(I863:J863)&gt;0,IFERROR(AVERAGE(I834:J863),""),"")</f>
        <v/>
      </c>
      <c r="P863" s="796">
        <f>IF(SUM(K863:L863)&gt;0,IFERROR(AVERAGE(K834:L863),""),"")</f>
        <v/>
      </c>
      <c r="Q863" s="797">
        <f>IFERROR(AVERAGE(D863:E863),"")</f>
        <v/>
      </c>
      <c r="R863" s="797">
        <f>IFERROR(AVERAGE(F863:H863),"")</f>
        <v/>
      </c>
      <c r="S863" s="797">
        <f>IFERROR(AVERAGE(I863:J863),"")</f>
        <v/>
      </c>
      <c r="T863" s="797">
        <f>IFERROR(AVERAGE(K863:L863),"")</f>
        <v/>
      </c>
      <c r="V863" s="257" t="n"/>
      <c r="W863" s="797">
        <f>AVERAGE(Q863:T863)</f>
        <v/>
      </c>
      <c r="X863" s="797">
        <f>AVERAGE(Q859:T863)</f>
        <v/>
      </c>
      <c r="Y863" s="266" t="n">
        <v>123</v>
      </c>
    </row>
    <row r="864" ht="17.45" customHeight="1">
      <c r="A864" s="257">
        <f>IF(ISNUMBER(C864),MONTH(C864),"")</f>
        <v/>
      </c>
      <c r="B864" s="257">
        <f>IF(ISNUMBER(C864),YEAR(C864),"")</f>
        <v/>
      </c>
      <c r="C864" s="808">
        <f>C863+1</f>
        <v/>
      </c>
      <c r="D864" s="809" t="n">
        <v>0.0155</v>
      </c>
      <c r="E864" s="810" t="n"/>
      <c r="F864" s="812" t="n"/>
      <c r="G864" s="811" t="n"/>
      <c r="H864" s="837" t="n">
        <v>0.00797</v>
      </c>
      <c r="I864" s="809" t="n">
        <v>0.00991</v>
      </c>
      <c r="J864" s="810" t="n"/>
      <c r="K864" s="809" t="n">
        <v>0.0234</v>
      </c>
      <c r="L864" s="810" t="n"/>
      <c r="M864" s="796">
        <f>IF(SUM(D864:E864)&gt;0,IFERROR(AVERAGE(D835:E864),""),"")</f>
        <v/>
      </c>
      <c r="N864" s="796">
        <f>IF(SUM(F864:H864)&gt;0,IFERROR(AVERAGE(F835:H864),""),"")</f>
        <v/>
      </c>
      <c r="O864" s="796">
        <f>IF(SUM(I864:J864)&gt;0,IFERROR(AVERAGE(I835:J864),""),"")</f>
        <v/>
      </c>
      <c r="P864" s="796">
        <f>IF(SUM(K864:L864)&gt;0,IFERROR(AVERAGE(K835:L864),""),"")</f>
        <v/>
      </c>
      <c r="Q864" s="813">
        <f>IFERROR(AVERAGE(D864:E864),"")</f>
        <v/>
      </c>
      <c r="R864" s="813">
        <f>IFERROR(AVERAGE(F864:H864),"")</f>
        <v/>
      </c>
      <c r="S864" s="813">
        <f>IFERROR(AVERAGE(I864:J864),"")</f>
        <v/>
      </c>
      <c r="T864" s="813">
        <f>IFERROR(AVERAGE(K864:L864),"")</f>
        <v/>
      </c>
      <c r="V864" s="813">
        <f>AVERAGE(Q864:T864)</f>
        <v/>
      </c>
      <c r="W864" s="445" t="n"/>
      <c r="X864" s="257" t="n"/>
      <c r="Y864" s="266" t="n">
        <v>123</v>
      </c>
    </row>
    <row r="865" ht="17.45" customHeight="1">
      <c r="A865" s="257">
        <f>IF(ISNUMBER(C865),MONTH(C865),"")</f>
        <v/>
      </c>
      <c r="B865" s="257">
        <f>IF(ISNUMBER(C865),YEAR(C865),"")</f>
        <v/>
      </c>
      <c r="C865" s="808">
        <f>C864+1</f>
        <v/>
      </c>
      <c r="D865" s="809" t="n"/>
      <c r="E865" s="810" t="n">
        <v>0.013</v>
      </c>
      <c r="F865" s="812" t="n"/>
      <c r="G865" s="811" t="n">
        <v>0.00753</v>
      </c>
      <c r="H865" s="837" t="n"/>
      <c r="I865" s="809" t="n"/>
      <c r="J865" s="810" t="n">
        <v>0.00911</v>
      </c>
      <c r="K865" s="809" t="n"/>
      <c r="L865" s="810" t="n">
        <v>0.0142</v>
      </c>
      <c r="M865" s="796">
        <f>IF(SUM(D865:E865)&gt;0,IFERROR(AVERAGE(D836:E865),""),"")</f>
        <v/>
      </c>
      <c r="N865" s="796">
        <f>IF(SUM(F865:H865)&gt;0,IFERROR(AVERAGE(F836:H865),""),"")</f>
        <v/>
      </c>
      <c r="O865" s="796">
        <f>IF(SUM(I865:J865)&gt;0,IFERROR(AVERAGE(I836:J865),""),"")</f>
        <v/>
      </c>
      <c r="P865" s="796">
        <f>IF(SUM(K865:L865)&gt;0,IFERROR(AVERAGE(K836:L865),""),"")</f>
        <v/>
      </c>
      <c r="Q865" s="813">
        <f>IFERROR(AVERAGE(D865:E865),"")</f>
        <v/>
      </c>
      <c r="R865" s="813">
        <f>IFERROR(AVERAGE(F865:H865),"")</f>
        <v/>
      </c>
      <c r="S865" s="813">
        <f>IFERROR(AVERAGE(I865:J865),"")</f>
        <v/>
      </c>
      <c r="T865" s="813">
        <f>IFERROR(AVERAGE(K865:L865),"")</f>
        <v/>
      </c>
      <c r="V865" s="813">
        <f>AVERAGE(Q865:T865)</f>
        <v/>
      </c>
      <c r="W865" s="445" t="n"/>
      <c r="X865" s="797">
        <f>AVERAGE(Q864:T865)</f>
        <v/>
      </c>
      <c r="Y865" s="266" t="n">
        <v>123</v>
      </c>
    </row>
    <row r="866" ht="17.45" customHeight="1">
      <c r="A866" s="257">
        <f>IF(ISNUMBER(C866),MONTH(C866),"")</f>
        <v/>
      </c>
      <c r="B866" s="257">
        <f>IF(ISNUMBER(C866),YEAR(C866),"")</f>
        <v/>
      </c>
      <c r="C866" s="861">
        <f>C865+1</f>
        <v/>
      </c>
      <c r="D866" s="803" t="n">
        <v>0.0282</v>
      </c>
      <c r="E866" s="804" t="n"/>
      <c r="F866" s="806" t="n">
        <v>0.0184</v>
      </c>
      <c r="G866" s="805" t="n"/>
      <c r="H866" s="838" t="n">
        <v>0.0205</v>
      </c>
      <c r="I866" s="803" t="n">
        <v>0.022</v>
      </c>
      <c r="J866" s="804" t="n"/>
      <c r="K866" s="803" t="n">
        <v>0.0215</v>
      </c>
      <c r="L866" s="804" t="n"/>
      <c r="M866" s="796">
        <f>IF(SUM(D866:E866)&gt;0,IFERROR(AVERAGE(D837:E866),""),"")</f>
        <v/>
      </c>
      <c r="N866" s="796">
        <f>IF(SUM(F866:H866)&gt;0,IFERROR(AVERAGE(F837:H866),""),"")</f>
        <v/>
      </c>
      <c r="O866" s="796">
        <f>IF(SUM(I866:J866)&gt;0,IFERROR(AVERAGE(I837:J866),""),"")</f>
        <v/>
      </c>
      <c r="P866" s="796">
        <f>IF(SUM(K866:L866)&gt;0,IFERROR(AVERAGE(K837:L866),""),"")</f>
        <v/>
      </c>
      <c r="Q866" s="797">
        <f>IFERROR(AVERAGE(D866:E866),"")</f>
        <v/>
      </c>
      <c r="R866" s="797">
        <f>IFERROR(AVERAGE(F866:H866),"")</f>
        <v/>
      </c>
      <c r="S866" s="797">
        <f>IFERROR(AVERAGE(I866:J866),"")</f>
        <v/>
      </c>
      <c r="T866" s="797">
        <f>IFERROR(AVERAGE(K866:L866),"")</f>
        <v/>
      </c>
      <c r="V866" s="257" t="n"/>
      <c r="W866" s="797">
        <f>AVERAGE(Q866:T866)</f>
        <v/>
      </c>
      <c r="X866" s="257" t="n"/>
    </row>
    <row r="867" ht="17.45" customHeight="1">
      <c r="A867" s="257">
        <f>IF(ISNUMBER(C867),MONTH(C867),"")</f>
        <v/>
      </c>
      <c r="B867" s="257">
        <f>IF(ISNUMBER(C867),YEAR(C867),"")</f>
        <v/>
      </c>
      <c r="C867" s="791">
        <f>C866+1</f>
        <v/>
      </c>
      <c r="D867" s="792" t="n"/>
      <c r="E867" s="793" t="n">
        <v>0.0471</v>
      </c>
      <c r="F867" s="795" t="n"/>
      <c r="G867" s="794" t="n">
        <v>0.0328</v>
      </c>
      <c r="H867" s="836" t="n"/>
      <c r="I867" s="792" t="n"/>
      <c r="J867" s="865" t="n">
        <v>0.09719999999999999</v>
      </c>
      <c r="K867" s="792" t="n"/>
      <c r="L867" s="793" t="n">
        <v>0.0338</v>
      </c>
      <c r="M867" s="796">
        <f>IF(SUM(D867:E867)&gt;0,IFERROR(AVERAGE(D838:E867),""),"")</f>
        <v/>
      </c>
      <c r="N867" s="796">
        <f>IF(SUM(F867:H867)&gt;0,IFERROR(AVERAGE(F838:H867),""),"")</f>
        <v/>
      </c>
      <c r="O867" s="796">
        <f>IF(SUM(I867:J867)&gt;0,IFERROR(AVERAGE(I838:J867),""),"")</f>
        <v/>
      </c>
      <c r="P867" s="796">
        <f>IF(SUM(K867:L867)&gt;0,IFERROR(AVERAGE(K838:L867),""),"")</f>
        <v/>
      </c>
      <c r="Q867" s="797">
        <f>IFERROR(AVERAGE(D867:E867),"")</f>
        <v/>
      </c>
      <c r="R867" s="797">
        <f>IFERROR(AVERAGE(F867:H867),"")</f>
        <v/>
      </c>
      <c r="S867" s="815" t="n"/>
      <c r="T867" s="797">
        <f>IFERROR(AVERAGE(K867:L867),"")</f>
        <v/>
      </c>
      <c r="V867" s="257" t="n"/>
      <c r="W867" s="797">
        <f>AVERAGE(Q867:T867)</f>
        <v/>
      </c>
      <c r="X867" s="257" t="n"/>
    </row>
    <row r="868" ht="17.45" customHeight="1">
      <c r="A868" s="257">
        <f>IF(ISNUMBER(C868),MONTH(C868),"")</f>
        <v/>
      </c>
      <c r="B868" s="257">
        <f>IF(ISNUMBER(C868),YEAR(C868),"")</f>
        <v/>
      </c>
      <c r="C868" s="791">
        <f>C867+1</f>
        <v/>
      </c>
      <c r="D868" s="792" t="n">
        <v>0.0432</v>
      </c>
      <c r="E868" s="793" t="n"/>
      <c r="F868" s="795" t="n">
        <v>0.0186</v>
      </c>
      <c r="G868" s="794" t="n"/>
      <c r="H868" s="836" t="n"/>
      <c r="I868" s="792" t="n">
        <v>0.0448</v>
      </c>
      <c r="J868" s="793" t="n"/>
      <c r="K868" s="792" t="n">
        <v>0.0306</v>
      </c>
      <c r="L868" s="793" t="n"/>
      <c r="M868" s="796">
        <f>IF(SUM(D868:E868)&gt;0,IFERROR(AVERAGE(D839:E868),""),"")</f>
        <v/>
      </c>
      <c r="N868" s="796">
        <f>IF(SUM(F868:H868)&gt;0,IFERROR(AVERAGE(F839:H868),""),"")</f>
        <v/>
      </c>
      <c r="O868" s="796">
        <f>IF(SUM(I868:J868)&gt;0,IFERROR(AVERAGE(I839:J868),""),"")</f>
        <v/>
      </c>
      <c r="P868" s="796">
        <f>IF(SUM(K868:L868)&gt;0,IFERROR(AVERAGE(K839:L868),""),"")</f>
        <v/>
      </c>
      <c r="Q868" s="797">
        <f>IFERROR(AVERAGE(D868:E868),"")</f>
        <v/>
      </c>
      <c r="R868" s="797">
        <f>IFERROR(AVERAGE(F868:H868),"")</f>
        <v/>
      </c>
      <c r="S868" s="797">
        <f>IFERROR(AVERAGE(I868:J868),"")</f>
        <v/>
      </c>
      <c r="T868" s="797">
        <f>IFERROR(AVERAGE(K868:L868),"")</f>
        <v/>
      </c>
      <c r="V868" s="257" t="n"/>
      <c r="W868" s="797">
        <f>AVERAGE(Q868:T868)</f>
        <v/>
      </c>
      <c r="X868" s="257" t="n"/>
    </row>
    <row r="869" ht="17.45" customHeight="1">
      <c r="A869" s="257">
        <f>IF(ISNUMBER(C869),MONTH(C869),"")</f>
        <v/>
      </c>
      <c r="B869" s="257">
        <f>IF(ISNUMBER(C869),YEAR(C869),"")</f>
        <v/>
      </c>
      <c r="C869" s="791">
        <f>C868+1</f>
        <v/>
      </c>
      <c r="D869" s="792" t="n"/>
      <c r="E869" s="793" t="n">
        <v>0.019</v>
      </c>
      <c r="F869" s="795" t="n"/>
      <c r="G869" s="794" t="n">
        <v>0.0146</v>
      </c>
      <c r="H869" s="836" t="n"/>
      <c r="I869" s="792" t="n"/>
      <c r="J869" s="793" t="n">
        <v>0.017</v>
      </c>
      <c r="K869" s="792" t="n"/>
      <c r="L869" s="793" t="n">
        <v>0.0303</v>
      </c>
      <c r="M869" s="796">
        <f>IF(SUM(D869:E869)&gt;0,IFERROR(AVERAGE(D840:E869),""),"")</f>
        <v/>
      </c>
      <c r="N869" s="796">
        <f>IF(SUM(F869:H869)&gt;0,IFERROR(AVERAGE(F840:H869),""),"")</f>
        <v/>
      </c>
      <c r="O869" s="796">
        <f>IF(SUM(I869:J869)&gt;0,IFERROR(AVERAGE(I840:J869),""),"")</f>
        <v/>
      </c>
      <c r="P869" s="796">
        <f>IF(SUM(K869:L869)&gt;0,IFERROR(AVERAGE(K840:L869),""),"")</f>
        <v/>
      </c>
      <c r="Q869" s="797">
        <f>IFERROR(AVERAGE(D869:E869),"")</f>
        <v/>
      </c>
      <c r="R869" s="797">
        <f>IFERROR(AVERAGE(F869:H869),"")</f>
        <v/>
      </c>
      <c r="S869" s="797">
        <f>IFERROR(AVERAGE(I869:J869),"")</f>
        <v/>
      </c>
      <c r="T869" s="797">
        <f>IFERROR(AVERAGE(K869:L869),"")</f>
        <v/>
      </c>
      <c r="V869" s="257" t="n"/>
      <c r="W869" s="797">
        <f>AVERAGE(Q869:T869)</f>
        <v/>
      </c>
      <c r="X869" s="257" t="n"/>
    </row>
    <row r="870" ht="17.45" customHeight="1">
      <c r="A870" s="257">
        <f>IF(ISNUMBER(C870),MONTH(C870),"")</f>
        <v/>
      </c>
      <c r="B870" s="257">
        <f>IF(ISNUMBER(C870),YEAR(C870),"")</f>
        <v/>
      </c>
      <c r="C870" s="791">
        <f>C869+1</f>
        <v/>
      </c>
      <c r="D870" s="792" t="n">
        <v>0.0301</v>
      </c>
      <c r="E870" s="793" t="n"/>
      <c r="F870" s="795" t="n"/>
      <c r="G870" s="794" t="n"/>
      <c r="H870" s="836" t="n">
        <v>0.0135</v>
      </c>
      <c r="I870" s="792" t="n">
        <v>0.0238</v>
      </c>
      <c r="J870" s="793" t="n"/>
      <c r="K870" s="792" t="n">
        <v>0.0241</v>
      </c>
      <c r="L870" s="793" t="n"/>
      <c r="M870" s="796">
        <f>IF(SUM(D870:E870)&gt;0,IFERROR(AVERAGE(D841:E870),""),"")</f>
        <v/>
      </c>
      <c r="N870" s="796">
        <f>IF(SUM(F870:H870)&gt;0,IFERROR(AVERAGE(F841:H870),""),"")</f>
        <v/>
      </c>
      <c r="O870" s="796">
        <f>IF(SUM(I870:J870)&gt;0,IFERROR(AVERAGE(I841:J870),""),"")</f>
        <v/>
      </c>
      <c r="P870" s="796">
        <f>IF(SUM(K870:L870)&gt;0,IFERROR(AVERAGE(K841:L870),""),"")</f>
        <v/>
      </c>
      <c r="Q870" s="797">
        <f>IFERROR(AVERAGE(D870:E870),"")</f>
        <v/>
      </c>
      <c r="R870" s="797">
        <f>IFERROR(AVERAGE(F870:H870),"")</f>
        <v/>
      </c>
      <c r="S870" s="797">
        <f>IFERROR(AVERAGE(I870:J870),"")</f>
        <v/>
      </c>
      <c r="T870" s="797">
        <f>IFERROR(AVERAGE(K870:L870),"")</f>
        <v/>
      </c>
      <c r="V870" s="257" t="n"/>
      <c r="W870" s="797">
        <f>AVERAGE(Q870:T870)</f>
        <v/>
      </c>
      <c r="X870" s="797">
        <f>AVERAGE(Q866:T870)</f>
        <v/>
      </c>
      <c r="Y870" s="266" t="n">
        <v>124</v>
      </c>
    </row>
    <row r="871" ht="17.45" customHeight="1">
      <c r="A871" s="257">
        <f>IF(ISNUMBER(C871),MONTH(C871),"")</f>
        <v/>
      </c>
      <c r="B871" s="257">
        <f>IF(ISNUMBER(C871),YEAR(C871),"")</f>
        <v/>
      </c>
      <c r="C871" s="808">
        <f>C870+1</f>
        <v/>
      </c>
      <c r="D871" s="809" t="n"/>
      <c r="E871" s="810" t="n">
        <v>0.0122</v>
      </c>
      <c r="F871" s="812" t="n"/>
      <c r="G871" s="811" t="n">
        <v>0.0137</v>
      </c>
      <c r="H871" s="837" t="n"/>
      <c r="I871" s="809" t="n"/>
      <c r="J871" s="810" t="n">
        <v>0.0111</v>
      </c>
      <c r="K871" s="809" t="n"/>
      <c r="L871" s="810" t="n">
        <v>0.0166</v>
      </c>
      <c r="M871" s="796">
        <f>IF(SUM(D871:E871)&gt;0,IFERROR(AVERAGE(D842:E871),""),"")</f>
        <v/>
      </c>
      <c r="N871" s="796">
        <f>IF(SUM(F871:H871)&gt;0,IFERROR(AVERAGE(F842:H871),""),"")</f>
        <v/>
      </c>
      <c r="O871" s="796">
        <f>IF(SUM(I871:J871)&gt;0,IFERROR(AVERAGE(I842:J871),""),"")</f>
        <v/>
      </c>
      <c r="P871" s="796">
        <f>IF(SUM(K871:L871)&gt;0,IFERROR(AVERAGE(K842:L871),""),"")</f>
        <v/>
      </c>
      <c r="Q871" s="813">
        <f>IFERROR(AVERAGE(D871:E871),"")</f>
        <v/>
      </c>
      <c r="R871" s="813">
        <f>IFERROR(AVERAGE(F871:H871),"")</f>
        <v/>
      </c>
      <c r="S871" s="813">
        <f>IFERROR(AVERAGE(I871:J871),"")</f>
        <v/>
      </c>
      <c r="T871" s="813">
        <f>IFERROR(AVERAGE(K871:L871),"")</f>
        <v/>
      </c>
      <c r="V871" s="813">
        <f>AVERAGE(Q871:T871)</f>
        <v/>
      </c>
      <c r="W871" s="445" t="n"/>
      <c r="X871" s="257" t="n"/>
      <c r="Y871" s="266" t="n">
        <v>124</v>
      </c>
    </row>
    <row r="872" ht="17.45" customHeight="1">
      <c r="A872" s="257">
        <f>IF(ISNUMBER(C872),MONTH(C872),"")</f>
        <v/>
      </c>
      <c r="B872" s="257">
        <f>IF(ISNUMBER(C872),YEAR(C872),"")</f>
        <v/>
      </c>
      <c r="C872" s="808">
        <f>C871+1</f>
        <v/>
      </c>
      <c r="D872" s="809" t="n">
        <v>0.009390000000000001</v>
      </c>
      <c r="E872" s="810" t="n"/>
      <c r="F872" s="812" t="n">
        <v>0.00744</v>
      </c>
      <c r="G872" s="811" t="n"/>
      <c r="H872" s="837" t="n">
        <v>0.009690000000000001</v>
      </c>
      <c r="I872" s="809" t="n">
        <v>0.00783</v>
      </c>
      <c r="J872" s="810" t="n"/>
      <c r="K872" s="809" t="n">
        <v>0.0139</v>
      </c>
      <c r="L872" s="810" t="n"/>
      <c r="M872" s="796">
        <f>IF(SUM(D872:E872)&gt;0,IFERROR(AVERAGE(D843:E872),""),"")</f>
        <v/>
      </c>
      <c r="N872" s="796">
        <f>IF(SUM(F872:H872)&gt;0,IFERROR(AVERAGE(F843:H872),""),"")</f>
        <v/>
      </c>
      <c r="O872" s="796">
        <f>IF(SUM(I872:J872)&gt;0,IFERROR(AVERAGE(I843:J872),""),"")</f>
        <v/>
      </c>
      <c r="P872" s="796">
        <f>IF(SUM(K872:L872)&gt;0,IFERROR(AVERAGE(K843:L872),""),"")</f>
        <v/>
      </c>
      <c r="Q872" s="813">
        <f>IFERROR(AVERAGE(D872:E872),"")</f>
        <v/>
      </c>
      <c r="R872" s="813">
        <f>IFERROR(AVERAGE(F872:H872),"")</f>
        <v/>
      </c>
      <c r="S872" s="813">
        <f>IFERROR(AVERAGE(I872:J872),"")</f>
        <v/>
      </c>
      <c r="T872" s="813">
        <f>IFERROR(AVERAGE(K872:L872),"")</f>
        <v/>
      </c>
      <c r="V872" s="813">
        <f>AVERAGE(Q872:T872)</f>
        <v/>
      </c>
      <c r="W872" s="445" t="n"/>
      <c r="X872" s="797">
        <f>AVERAGE(Q871:T872)</f>
        <v/>
      </c>
      <c r="Y872" s="266" t="n">
        <v>124</v>
      </c>
    </row>
    <row r="873" ht="17.45" customHeight="1">
      <c r="A873" s="257">
        <f>IF(ISNUMBER(C873),MONTH(C873),"")</f>
        <v/>
      </c>
      <c r="B873" s="257">
        <f>IF(ISNUMBER(C873),YEAR(C873),"")</f>
        <v/>
      </c>
      <c r="C873" s="791">
        <f>C872+1</f>
        <v/>
      </c>
      <c r="D873" s="792" t="n"/>
      <c r="E873" s="793" t="n">
        <v>0.0271</v>
      </c>
      <c r="F873" s="795" t="n"/>
      <c r="G873" s="794" t="n">
        <v>0.012</v>
      </c>
      <c r="H873" s="836" t="n"/>
      <c r="I873" s="792" t="n"/>
      <c r="J873" s="793" t="n">
        <v>0.00941</v>
      </c>
      <c r="K873" s="792" t="n"/>
      <c r="L873" s="793" t="n">
        <v>0.0148</v>
      </c>
      <c r="M873" s="796">
        <f>IF(SUM(D873:E873)&gt;0,IFERROR(AVERAGE(D844:E873),""),"")</f>
        <v/>
      </c>
      <c r="N873" s="796">
        <f>IF(SUM(F873:H873)&gt;0,IFERROR(AVERAGE(F844:H873),""),"")</f>
        <v/>
      </c>
      <c r="O873" s="796">
        <f>IF(SUM(I873:J873)&gt;0,IFERROR(AVERAGE(I844:J873),""),"")</f>
        <v/>
      </c>
      <c r="P873" s="796">
        <f>IF(SUM(K873:L873)&gt;0,IFERROR(AVERAGE(K844:L873),""),"")</f>
        <v/>
      </c>
      <c r="Q873" s="797">
        <f>IFERROR(AVERAGE(D873:E873),"")</f>
        <v/>
      </c>
      <c r="R873" s="797">
        <f>IFERROR(AVERAGE(F873:H873),"")</f>
        <v/>
      </c>
      <c r="S873" s="797">
        <f>IFERROR(AVERAGE(I873:J873),"")</f>
        <v/>
      </c>
      <c r="T873" s="797">
        <f>IFERROR(AVERAGE(K873:L873),"")</f>
        <v/>
      </c>
      <c r="V873" s="257" t="n"/>
      <c r="W873" s="797">
        <f>AVERAGE(Q873:T873)</f>
        <v/>
      </c>
      <c r="X873" s="257" t="n"/>
    </row>
    <row r="874" ht="17.45" customHeight="1">
      <c r="A874" s="257">
        <f>IF(ISNUMBER(C874),MONTH(C874),"")</f>
        <v/>
      </c>
      <c r="B874" s="257">
        <f>IF(ISNUMBER(C874),YEAR(C874),"")</f>
        <v/>
      </c>
      <c r="C874" s="791">
        <f>C873+1</f>
        <v/>
      </c>
      <c r="D874" s="792" t="n">
        <v>0.0559</v>
      </c>
      <c r="E874" s="793" t="n"/>
      <c r="F874" s="795" t="n">
        <v>0.0269</v>
      </c>
      <c r="G874" s="794" t="n"/>
      <c r="H874" s="836" t="n"/>
      <c r="I874" s="792" t="n">
        <v>0.0334</v>
      </c>
      <c r="J874" s="793" t="n"/>
      <c r="K874" s="792" t="n">
        <v>0.0199</v>
      </c>
      <c r="L874" s="793" t="n"/>
      <c r="M874" s="796">
        <f>IF(SUM(D874:E874)&gt;0,IFERROR(AVERAGE(D845:E874),""),"")</f>
        <v/>
      </c>
      <c r="N874" s="796">
        <f>IF(SUM(F874:H874)&gt;0,IFERROR(AVERAGE(F845:H874),""),"")</f>
        <v/>
      </c>
      <c r="O874" s="796">
        <f>IF(SUM(I874:J874)&gt;0,IFERROR(AVERAGE(I845:J874),""),"")</f>
        <v/>
      </c>
      <c r="P874" s="796">
        <f>IF(SUM(K874:L874)&gt;0,IFERROR(AVERAGE(K845:L874),""),"")</f>
        <v/>
      </c>
      <c r="Q874" s="797">
        <f>IFERROR(AVERAGE(D874:E874),"")</f>
        <v/>
      </c>
      <c r="R874" s="797">
        <f>IFERROR(AVERAGE(F874:H874),"")</f>
        <v/>
      </c>
      <c r="S874" s="797">
        <f>IFERROR(AVERAGE(I874:J874),"")</f>
        <v/>
      </c>
      <c r="T874" s="797">
        <f>IFERROR(AVERAGE(K874:L874),"")</f>
        <v/>
      </c>
      <c r="V874" s="257" t="n"/>
      <c r="W874" s="797">
        <f>AVERAGE(Q874:T874)</f>
        <v/>
      </c>
      <c r="X874" s="257" t="n"/>
    </row>
    <row r="875" ht="17.45" customHeight="1">
      <c r="A875" s="257">
        <f>IF(ISNUMBER(C875),MONTH(C875),"")</f>
        <v/>
      </c>
      <c r="B875" s="257">
        <f>IF(ISNUMBER(C875),YEAR(C875),"")</f>
        <v/>
      </c>
      <c r="C875" s="791">
        <f>C874+1</f>
        <v/>
      </c>
      <c r="D875" s="792" t="n"/>
      <c r="E875" s="793" t="n">
        <v>0.0269</v>
      </c>
      <c r="F875" s="795" t="n"/>
      <c r="G875" s="794" t="n">
        <v>0.0286</v>
      </c>
      <c r="H875" s="836" t="n"/>
      <c r="I875" s="792" t="n"/>
      <c r="J875" s="793" t="n">
        <v>0.0578</v>
      </c>
      <c r="K875" s="792" t="n"/>
      <c r="L875" s="793" t="n">
        <v>0.0284</v>
      </c>
      <c r="M875" s="796">
        <f>IF(SUM(D875:E875)&gt;0,IFERROR(AVERAGE(D846:E875),""),"")</f>
        <v/>
      </c>
      <c r="N875" s="796">
        <f>IF(SUM(F875:H875)&gt;0,IFERROR(AVERAGE(F846:H875),""),"")</f>
        <v/>
      </c>
      <c r="O875" s="796">
        <f>IF(SUM(I875:J875)&gt;0,IFERROR(AVERAGE(I846:J875),""),"")</f>
        <v/>
      </c>
      <c r="P875" s="796">
        <f>IF(SUM(K875:L875)&gt;0,IFERROR(AVERAGE(K846:L875),""),"")</f>
        <v/>
      </c>
      <c r="Q875" s="797">
        <f>IFERROR(AVERAGE(D875:E875),"")</f>
        <v/>
      </c>
      <c r="R875" s="797">
        <f>IFERROR(AVERAGE(F875:H875),"")</f>
        <v/>
      </c>
      <c r="S875" s="797">
        <f>IFERROR(AVERAGE(I875:J875),"")</f>
        <v/>
      </c>
      <c r="T875" s="797">
        <f>IFERROR(AVERAGE(K875:L875),"")</f>
        <v/>
      </c>
      <c r="V875" s="257" t="n"/>
      <c r="W875" s="797">
        <f>AVERAGE(Q875:T875)</f>
        <v/>
      </c>
      <c r="X875" s="257" t="n"/>
    </row>
    <row r="876" ht="17.45" customHeight="1">
      <c r="A876" s="257">
        <f>IF(ISNUMBER(C876),MONTH(C876),"")</f>
        <v/>
      </c>
      <c r="B876" s="257">
        <f>IF(ISNUMBER(C876),YEAR(C876),"")</f>
        <v/>
      </c>
      <c r="C876" s="791">
        <f>C875+1</f>
        <v/>
      </c>
      <c r="D876" s="792" t="n">
        <v>0.0424</v>
      </c>
      <c r="E876" s="793" t="n"/>
      <c r="F876" s="795" t="n"/>
      <c r="G876" s="794" t="n"/>
      <c r="H876" s="836" t="n">
        <v>0.0232</v>
      </c>
      <c r="I876" s="792" t="n">
        <v>0.06809999999999999</v>
      </c>
      <c r="J876" s="793" t="n"/>
      <c r="K876" s="792" t="n">
        <v>0.026</v>
      </c>
      <c r="L876" s="793" t="n"/>
      <c r="M876" s="796">
        <f>IF(SUM(D876:E876)&gt;0,IFERROR(AVERAGE(D847:E876),""),"")</f>
        <v/>
      </c>
      <c r="N876" s="796">
        <f>IF(SUM(F876:H876)&gt;0,IFERROR(AVERAGE(F847:H876),""),"")</f>
        <v/>
      </c>
      <c r="O876" s="796">
        <f>IF(SUM(I876:J876)&gt;0,IFERROR(AVERAGE(I847:J876),""),"")</f>
        <v/>
      </c>
      <c r="P876" s="796">
        <f>IF(SUM(K876:L876)&gt;0,IFERROR(AVERAGE(K847:L876),""),"")</f>
        <v/>
      </c>
      <c r="Q876" s="797">
        <f>IFERROR(AVERAGE(D876:E876),"")</f>
        <v/>
      </c>
      <c r="R876" s="797">
        <f>IFERROR(AVERAGE(F876:H876),"")</f>
        <v/>
      </c>
      <c r="S876" s="797">
        <f>IFERROR(AVERAGE(I876:J876),"")</f>
        <v/>
      </c>
      <c r="T876" s="797">
        <f>IFERROR(AVERAGE(K876:L876),"")</f>
        <v/>
      </c>
      <c r="V876" s="257" t="n"/>
      <c r="W876" s="797">
        <f>AVERAGE(Q876:T876)</f>
        <v/>
      </c>
      <c r="X876" s="257" t="n"/>
    </row>
    <row r="877" ht="17.45" customHeight="1">
      <c r="A877" s="257">
        <f>IF(ISNUMBER(C877),MONTH(C877),"")</f>
        <v/>
      </c>
      <c r="B877" s="257">
        <f>IF(ISNUMBER(C877),YEAR(C877),"")</f>
        <v/>
      </c>
      <c r="C877" s="791">
        <f>C876+1</f>
        <v/>
      </c>
      <c r="D877" s="792" t="n"/>
      <c r="E877" s="793" t="n">
        <v>0.0209</v>
      </c>
      <c r="F877" s="795" t="n"/>
      <c r="G877" s="794" t="n">
        <v>0.0171</v>
      </c>
      <c r="H877" s="836" t="n"/>
      <c r="I877" s="792" t="n"/>
      <c r="J877" s="793" t="n">
        <v>0.0211</v>
      </c>
      <c r="K877" s="792" t="n"/>
      <c r="L877" s="793" t="n">
        <v>0.0332</v>
      </c>
      <c r="M877" s="796">
        <f>IF(SUM(D877:E877)&gt;0,IFERROR(AVERAGE(D848:E877),""),"")</f>
        <v/>
      </c>
      <c r="N877" s="796">
        <f>IF(SUM(F877:H877)&gt;0,IFERROR(AVERAGE(F848:H877),""),"")</f>
        <v/>
      </c>
      <c r="O877" s="796">
        <f>IF(SUM(I877:J877)&gt;0,IFERROR(AVERAGE(I848:J877),""),"")</f>
        <v/>
      </c>
      <c r="P877" s="796">
        <f>IF(SUM(K877:L877)&gt;0,IFERROR(AVERAGE(K848:L877),""),"")</f>
        <v/>
      </c>
      <c r="Q877" s="797">
        <f>IFERROR(AVERAGE(D877:E877),"")</f>
        <v/>
      </c>
      <c r="R877" s="797">
        <f>IFERROR(AVERAGE(F877:H877),"")</f>
        <v/>
      </c>
      <c r="S877" s="797">
        <f>IFERROR(AVERAGE(I877:J877),"")</f>
        <v/>
      </c>
      <c r="T877" s="797">
        <f>IFERROR(AVERAGE(K877:L877),"")</f>
        <v/>
      </c>
      <c r="V877" s="257" t="n"/>
      <c r="W877" s="797">
        <f>AVERAGE(Q877:T877)</f>
        <v/>
      </c>
      <c r="X877" s="797">
        <f>AVERAGE(Q873:T877)</f>
        <v/>
      </c>
      <c r="Y877" s="266" t="n">
        <v>125</v>
      </c>
    </row>
    <row r="878" ht="17.45" customHeight="1">
      <c r="A878" s="257">
        <f>IF(ISNUMBER(C878),MONTH(C878),"")</f>
        <v/>
      </c>
      <c r="B878" s="257">
        <f>IF(ISNUMBER(C878),YEAR(C878),"")</f>
        <v/>
      </c>
      <c r="C878" s="808">
        <f>C877+1</f>
        <v/>
      </c>
      <c r="D878" s="809" t="n">
        <v>0.014</v>
      </c>
      <c r="E878" s="810" t="n"/>
      <c r="F878" s="812" t="n">
        <v>0.009900000000000001</v>
      </c>
      <c r="G878" s="811" t="n"/>
      <c r="H878" s="837" t="n">
        <v>0.008489999999999999</v>
      </c>
      <c r="I878" s="809" t="n">
        <v>0.0151</v>
      </c>
      <c r="J878" s="810" t="n"/>
      <c r="K878" s="809" t="n">
        <v>0.0225</v>
      </c>
      <c r="L878" s="810" t="n"/>
      <c r="M878" s="796">
        <f>IF(SUM(D878:E878)&gt;0,IFERROR(AVERAGE(D849:E878),""),"")</f>
        <v/>
      </c>
      <c r="N878" s="796">
        <f>IF(SUM(F878:H878)&gt;0,IFERROR(AVERAGE(F849:H878),""),"")</f>
        <v/>
      </c>
      <c r="O878" s="796">
        <f>IF(SUM(I878:J878)&gt;0,IFERROR(AVERAGE(I849:J878),""),"")</f>
        <v/>
      </c>
      <c r="P878" s="796">
        <f>IF(SUM(K878:L878)&gt;0,IFERROR(AVERAGE(K849:L878),""),"")</f>
        <v/>
      </c>
      <c r="Q878" s="813">
        <f>IFERROR(AVERAGE(D878:E878),"")</f>
        <v/>
      </c>
      <c r="R878" s="813">
        <f>IFERROR(AVERAGE(F878:H878),"")</f>
        <v/>
      </c>
      <c r="S878" s="813">
        <f>IFERROR(AVERAGE(I878:J878),"")</f>
        <v/>
      </c>
      <c r="T878" s="813">
        <f>IFERROR(AVERAGE(K878:L878),"")</f>
        <v/>
      </c>
      <c r="V878" s="813">
        <f>AVERAGE(Q878:T878)</f>
        <v/>
      </c>
      <c r="W878" s="445" t="n"/>
      <c r="X878" s="257" t="n"/>
      <c r="Y878" s="266" t="n">
        <v>125</v>
      </c>
    </row>
    <row r="879" ht="17.45" customHeight="1">
      <c r="A879" s="257">
        <f>IF(ISNUMBER(C879),MONTH(C879),"")</f>
        <v/>
      </c>
      <c r="B879" s="257">
        <f>IF(ISNUMBER(C879),YEAR(C879),"")</f>
        <v/>
      </c>
      <c r="C879" s="808">
        <f>C878+1</f>
        <v/>
      </c>
      <c r="D879" s="809" t="n"/>
      <c r="E879" s="810" t="n">
        <v>0.009719999999999999</v>
      </c>
      <c r="F879" s="812" t="n"/>
      <c r="G879" s="811" t="n">
        <v>0.0103</v>
      </c>
      <c r="H879" s="837" t="n"/>
      <c r="I879" s="809" t="n"/>
      <c r="J879" s="810" t="n">
        <v>0.0111</v>
      </c>
      <c r="K879" s="809" t="n"/>
      <c r="L879" s="810" t="n">
        <v>0.0181</v>
      </c>
      <c r="M879" s="796">
        <f>IF(SUM(D879:E879)&gt;0,IFERROR(AVERAGE(D850:E879),""),"")</f>
        <v/>
      </c>
      <c r="N879" s="796">
        <f>IF(SUM(F879:H879)&gt;0,IFERROR(AVERAGE(F850:H879),""),"")</f>
        <v/>
      </c>
      <c r="O879" s="796">
        <f>IF(SUM(I879:J879)&gt;0,IFERROR(AVERAGE(I850:J879),""),"")</f>
        <v/>
      </c>
      <c r="P879" s="796">
        <f>IF(SUM(K879:L879)&gt;0,IFERROR(AVERAGE(K850:L879),""),"")</f>
        <v/>
      </c>
      <c r="Q879" s="813">
        <f>IFERROR(AVERAGE(D879:E879),"")</f>
        <v/>
      </c>
      <c r="R879" s="813">
        <f>IFERROR(AVERAGE(F879:H879),"")</f>
        <v/>
      </c>
      <c r="S879" s="813">
        <f>IFERROR(AVERAGE(I879:J879),"")</f>
        <v/>
      </c>
      <c r="T879" s="813">
        <f>IFERROR(AVERAGE(K879:L879),"")</f>
        <v/>
      </c>
      <c r="V879" s="813">
        <f>AVERAGE(Q879:T879)</f>
        <v/>
      </c>
      <c r="W879" s="445" t="n"/>
      <c r="X879" s="797">
        <f>AVERAGE(Q878:T879)</f>
        <v/>
      </c>
      <c r="Y879" s="266" t="n">
        <v>125</v>
      </c>
    </row>
    <row r="880" ht="17.45" customHeight="1">
      <c r="A880" s="257">
        <f>IF(ISNUMBER(C880),MONTH(C880),"")</f>
        <v/>
      </c>
      <c r="B880" s="257">
        <f>IF(ISNUMBER(C880),YEAR(C880),"")</f>
        <v/>
      </c>
      <c r="C880" s="791">
        <f>C879+1</f>
        <v/>
      </c>
      <c r="D880" s="792" t="n">
        <v>0.0109</v>
      </c>
      <c r="E880" s="793" t="n"/>
      <c r="F880" s="795" t="n">
        <v>0.0115</v>
      </c>
      <c r="G880" s="794" t="n"/>
      <c r="H880" s="836" t="n"/>
      <c r="I880" s="792" t="n">
        <v>0.0142</v>
      </c>
      <c r="J880" s="793" t="n"/>
      <c r="K880" s="792" t="n">
        <v>0.0124</v>
      </c>
      <c r="L880" s="793" t="n"/>
      <c r="M880" s="796">
        <f>IF(SUM(D880:E880)&gt;0,IFERROR(AVERAGE(D851:E880),""),"")</f>
        <v/>
      </c>
      <c r="N880" s="796">
        <f>IF(SUM(F880:H880)&gt;0,IFERROR(AVERAGE(F851:H880),""),"")</f>
        <v/>
      </c>
      <c r="O880" s="796">
        <f>IF(SUM(I880:J880)&gt;0,IFERROR(AVERAGE(I851:J880),""),"")</f>
        <v/>
      </c>
      <c r="P880" s="796">
        <f>IF(SUM(K880:L880)&gt;0,IFERROR(AVERAGE(K851:L880),""),"")</f>
        <v/>
      </c>
      <c r="Q880" s="797">
        <f>IFERROR(AVERAGE(D880:E880),"")</f>
        <v/>
      </c>
      <c r="R880" s="797">
        <f>IFERROR(AVERAGE(F880:H880),"")</f>
        <v/>
      </c>
      <c r="S880" s="797">
        <f>IFERROR(AVERAGE(I880:J880),"")</f>
        <v/>
      </c>
      <c r="T880" s="797">
        <f>IFERROR(AVERAGE(K880:L880),"")</f>
        <v/>
      </c>
      <c r="V880" s="257" t="n"/>
      <c r="W880" s="797">
        <f>AVERAGE(Q880:T880)</f>
        <v/>
      </c>
      <c r="X880" s="257" t="n"/>
    </row>
    <row r="881" ht="17.45" customHeight="1">
      <c r="A881" s="257">
        <f>IF(ISNUMBER(C881),MONTH(C881),"")</f>
        <v/>
      </c>
      <c r="B881" s="257">
        <f>IF(ISNUMBER(C881),YEAR(C881),"")</f>
        <v/>
      </c>
      <c r="C881" s="791">
        <f>C880+1</f>
        <v/>
      </c>
      <c r="D881" s="792" t="n"/>
      <c r="E881" s="793" t="n">
        <v>0.0196</v>
      </c>
      <c r="F881" s="795" t="n"/>
      <c r="G881" s="794" t="n">
        <v>0.0225</v>
      </c>
      <c r="H881" s="836" t="n"/>
      <c r="I881" s="792" t="n"/>
      <c r="J881" s="793" t="n">
        <v>0.0493</v>
      </c>
      <c r="K881" s="792" t="n"/>
      <c r="L881" s="793" t="n">
        <v>0.0166</v>
      </c>
      <c r="M881" s="796">
        <f>IF(SUM(D881:E881)&gt;0,IFERROR(AVERAGE(D852:E881),""),"")</f>
        <v/>
      </c>
      <c r="N881" s="796">
        <f>IF(SUM(F881:H881)&gt;0,IFERROR(AVERAGE(F852:H881),""),"")</f>
        <v/>
      </c>
      <c r="O881" s="796">
        <f>IF(SUM(I881:J881)&gt;0,IFERROR(AVERAGE(I852:J881),""),"")</f>
        <v/>
      </c>
      <c r="P881" s="796">
        <f>IF(SUM(K881:L881)&gt;0,IFERROR(AVERAGE(K852:L881),""),"")</f>
        <v/>
      </c>
      <c r="Q881" s="797">
        <f>IFERROR(AVERAGE(D881:E881),"")</f>
        <v/>
      </c>
      <c r="R881" s="797">
        <f>IFERROR(AVERAGE(F881:H881),"")</f>
        <v/>
      </c>
      <c r="S881" s="797">
        <f>IFERROR(AVERAGE(I881:J881),"")</f>
        <v/>
      </c>
      <c r="T881" s="797">
        <f>IFERROR(AVERAGE(K881:L881),"")</f>
        <v/>
      </c>
      <c r="V881" s="257" t="n"/>
      <c r="W881" s="797">
        <f>AVERAGE(Q881:T881)</f>
        <v/>
      </c>
      <c r="X881" s="257" t="n"/>
    </row>
    <row r="882" ht="17.45" customHeight="1">
      <c r="A882" s="257">
        <f>IF(ISNUMBER(C882),MONTH(C882),"")</f>
        <v/>
      </c>
      <c r="B882" s="257">
        <f>IF(ISNUMBER(C882),YEAR(C882),"")</f>
        <v/>
      </c>
      <c r="C882" s="791">
        <f>C881+1</f>
        <v/>
      </c>
      <c r="D882" s="792" t="n">
        <v>0.0199</v>
      </c>
      <c r="E882" s="793" t="n"/>
      <c r="F882" s="795" t="n"/>
      <c r="G882" s="794" t="n"/>
      <c r="H882" s="836" t="n">
        <v>0.0189</v>
      </c>
      <c r="I882" s="792" t="n">
        <v>0.0465</v>
      </c>
      <c r="J882" s="793" t="n"/>
      <c r="K882" s="792" t="n">
        <v>0.019</v>
      </c>
      <c r="L882" s="793" t="n"/>
      <c r="M882" s="796">
        <f>IF(SUM(D882:E882)&gt;0,IFERROR(AVERAGE(D853:E882),""),"")</f>
        <v/>
      </c>
      <c r="N882" s="796">
        <f>IF(SUM(F882:H882)&gt;0,IFERROR(AVERAGE(F853:H882),""),"")</f>
        <v/>
      </c>
      <c r="O882" s="796">
        <f>IF(SUM(I882:J882)&gt;0,IFERROR(AVERAGE(I853:J882),""),"")</f>
        <v/>
      </c>
      <c r="P882" s="796">
        <f>IF(SUM(K882:L882)&gt;0,IFERROR(AVERAGE(K853:L882),""),"")</f>
        <v/>
      </c>
      <c r="Q882" s="797">
        <f>IFERROR(AVERAGE(D882:E882),"")</f>
        <v/>
      </c>
      <c r="R882" s="797">
        <f>IFERROR(AVERAGE(F882:H882),"")</f>
        <v/>
      </c>
      <c r="S882" s="797">
        <f>IFERROR(AVERAGE(I882:J882),"")</f>
        <v/>
      </c>
      <c r="T882" s="797">
        <f>IFERROR(AVERAGE(K882:L882),"")</f>
        <v/>
      </c>
      <c r="V882" s="257" t="n"/>
      <c r="W882" s="797">
        <f>AVERAGE(Q882:T882)</f>
        <v/>
      </c>
      <c r="X882" s="257" t="n"/>
    </row>
    <row r="883" ht="17.45" customHeight="1" thickBot="1">
      <c r="A883" s="257">
        <f>IF(ISNUMBER(C883),MONTH(C883),"")</f>
        <v/>
      </c>
      <c r="B883" s="257">
        <f>IF(ISNUMBER(C883),YEAR(C883),"")</f>
        <v/>
      </c>
      <c r="C883" s="791">
        <f>C882+1</f>
        <v/>
      </c>
      <c r="D883" s="792" t="n"/>
      <c r="E883" s="793" t="n">
        <v>0.0134</v>
      </c>
      <c r="F883" s="795" t="n"/>
      <c r="G883" s="794" t="n">
        <v>0.0276</v>
      </c>
      <c r="H883" s="836" t="n"/>
      <c r="I883" s="792" t="n"/>
      <c r="J883" s="793" t="n">
        <v>0.0187</v>
      </c>
      <c r="K883" s="792" t="n"/>
      <c r="L883" s="793" t="n">
        <v>0.016</v>
      </c>
      <c r="M883" s="796">
        <f>IF(SUM(D883:E883)&gt;0,IFERROR(AVERAGE(D854:E883),""),"")</f>
        <v/>
      </c>
      <c r="N883" s="796">
        <f>IF(SUM(F883:H883)&gt;0,IFERROR(AVERAGE(F854:H883),""),"")</f>
        <v/>
      </c>
      <c r="O883" s="796">
        <f>IF(SUM(I883:J883)&gt;0,IFERROR(AVERAGE(I854:J883),""),"")</f>
        <v/>
      </c>
      <c r="P883" s="796">
        <f>IF(SUM(K883:L883)&gt;0,IFERROR(AVERAGE(K854:L883),""),"")</f>
        <v/>
      </c>
      <c r="Q883" s="797">
        <f>IFERROR(AVERAGE(D883:E883),"")</f>
        <v/>
      </c>
      <c r="R883" s="797">
        <f>IFERROR(AVERAGE(F883:H883),"")</f>
        <v/>
      </c>
      <c r="S883" s="797">
        <f>IFERROR(AVERAGE(I883:J883),"")</f>
        <v/>
      </c>
      <c r="T883" s="797">
        <f>IFERROR(AVERAGE(K883:L883),"")</f>
        <v/>
      </c>
      <c r="V883" s="257" t="n"/>
      <c r="W883" s="797">
        <f>AVERAGE(Q883:T883)</f>
        <v/>
      </c>
      <c r="X883" s="257" t="n"/>
    </row>
    <row r="884" ht="17.45" customHeight="1" thickBot="1">
      <c r="A884" s="257">
        <f>IF(ISNUMBER(C884),MONTH(C884),"")</f>
        <v/>
      </c>
      <c r="B884" s="257">
        <f>IF(ISNUMBER(C884),YEAR(C884),"")</f>
        <v/>
      </c>
      <c r="C884" s="861">
        <f>C883+1</f>
        <v/>
      </c>
      <c r="D884" s="803" t="n">
        <v>0.0147</v>
      </c>
      <c r="E884" s="804" t="n"/>
      <c r="F884" s="806" t="n">
        <v>0.0117</v>
      </c>
      <c r="G884" s="805" t="n"/>
      <c r="H884" s="838" t="n">
        <v>0.0121</v>
      </c>
      <c r="I884" s="803" t="n">
        <v>0.0106</v>
      </c>
      <c r="J884" s="804" t="n"/>
      <c r="K884" s="803" t="n">
        <v>0.0104</v>
      </c>
      <c r="L884" s="804" t="n"/>
      <c r="M884" s="796">
        <f>IF(SUM(D884:E884)&gt;0,IFERROR(AVERAGE(D855:E884),""),"")</f>
        <v/>
      </c>
      <c r="N884" s="796">
        <f>IF(SUM(F884:H884)&gt;0,IFERROR(AVERAGE(F855:H884),""),"")</f>
        <v/>
      </c>
      <c r="O884" s="796">
        <f>IF(SUM(I884:J884)&gt;0,IFERROR(AVERAGE(I855:J884),""),"")</f>
        <v/>
      </c>
      <c r="P884" s="796">
        <f>IF(SUM(K884:L884)&gt;0,IFERROR(AVERAGE(K855:L884),""),"")</f>
        <v/>
      </c>
      <c r="Q884" s="797">
        <f>IFERROR(AVERAGE(D884:E884),"")</f>
        <v/>
      </c>
      <c r="R884" s="797">
        <f>IFERROR(AVERAGE(F884:H884),"")</f>
        <v/>
      </c>
      <c r="S884" s="797">
        <f>IFERROR(AVERAGE(I884:J884),"")</f>
        <v/>
      </c>
      <c r="T884" s="797">
        <f>IFERROR(AVERAGE(K884:L884),"")</f>
        <v/>
      </c>
      <c r="V884" s="257" t="n"/>
      <c r="W884" s="797">
        <f>AVERAGE(Q884:T884)</f>
        <v/>
      </c>
      <c r="X884" s="797">
        <f>AVERAGE(Q880:T884)</f>
        <v/>
      </c>
      <c r="Y884" s="266" t="n">
        <v>126</v>
      </c>
      <c r="Z884" s="313" t="inlineStr">
        <is>
          <t>MAY</t>
        </is>
      </c>
      <c r="AA884" s="299" t="n">
        <v>2020</v>
      </c>
      <c r="AB884" s="300" t="n"/>
      <c r="AC884" s="300" t="n"/>
      <c r="AD884" s="300" t="n"/>
    </row>
    <row r="885" ht="17.45" customHeight="1">
      <c r="A885" s="257">
        <f>IF(ISNUMBER(C885),MONTH(C885),"")</f>
        <v/>
      </c>
      <c r="B885" s="257">
        <f>IF(ISNUMBER(C885),YEAR(C885),"")</f>
        <v/>
      </c>
      <c r="C885" s="808">
        <f>C884+1</f>
        <v/>
      </c>
      <c r="D885" s="809" t="n"/>
      <c r="E885" s="810" t="n">
        <v>0.0105</v>
      </c>
      <c r="F885" s="812" t="n"/>
      <c r="G885" s="811" t="n">
        <v>0.0155</v>
      </c>
      <c r="H885" s="837" t="n"/>
      <c r="I885" s="809" t="n"/>
      <c r="J885" s="810" t="n">
        <v>0.0241</v>
      </c>
      <c r="K885" s="809" t="n"/>
      <c r="L885" s="810" t="n">
        <v>0.0199</v>
      </c>
      <c r="M885" s="796">
        <f>IF(SUM(D885:E885)&gt;0,IFERROR(AVERAGE(D856:E885),""),"")</f>
        <v/>
      </c>
      <c r="N885" s="796">
        <f>IF(SUM(F885:H885)&gt;0,IFERROR(AVERAGE(F856:H885),""),"")</f>
        <v/>
      </c>
      <c r="O885" s="796">
        <f>IF(SUM(I885:J885)&gt;0,IFERROR(AVERAGE(I856:J885),""),"")</f>
        <v/>
      </c>
      <c r="P885" s="796">
        <f>IF(SUM(K885:L885)&gt;0,IFERROR(AVERAGE(K856:L885),""),"")</f>
        <v/>
      </c>
      <c r="Q885" s="813">
        <f>IFERROR(AVERAGE(D885:E885),"")</f>
        <v/>
      </c>
      <c r="R885" s="813">
        <f>IFERROR(AVERAGE(F885:H885),"")</f>
        <v/>
      </c>
      <c r="S885" s="813">
        <f>IFERROR(AVERAGE(I885:J885),"")</f>
        <v/>
      </c>
      <c r="T885" s="813">
        <f>IFERROR(AVERAGE(K885:L885),"")</f>
        <v/>
      </c>
      <c r="V885" s="813">
        <f>AVERAGE(Q885:T885)</f>
        <v/>
      </c>
      <c r="W885" s="445" t="n"/>
      <c r="X885" s="257" t="n"/>
      <c r="Y885" s="266" t="n">
        <v>126</v>
      </c>
      <c r="Z885" s="301" t="inlineStr">
        <is>
          <t>Parameter</t>
        </is>
      </c>
      <c r="AA885" s="301" t="inlineStr">
        <is>
          <t>Station 1</t>
        </is>
      </c>
      <c r="AB885" s="301" t="inlineStr">
        <is>
          <t>Station 2</t>
        </is>
      </c>
      <c r="AC885" s="301" t="inlineStr">
        <is>
          <t>Station 4</t>
        </is>
      </c>
      <c r="AD885" s="301" t="inlineStr">
        <is>
          <t>Station 5</t>
        </is>
      </c>
    </row>
    <row r="886" ht="17.45" customHeight="1">
      <c r="A886" s="257">
        <f>IF(ISNUMBER(C886),MONTH(C886),"")</f>
        <v/>
      </c>
      <c r="B886" s="257">
        <f>IF(ISNUMBER(C886),YEAR(C886),"")</f>
        <v/>
      </c>
      <c r="C886" s="808">
        <f>C885+1</f>
        <v/>
      </c>
      <c r="D886" s="809" t="n">
        <v>0.008569999999999999</v>
      </c>
      <c r="E886" s="810" t="n"/>
      <c r="F886" s="812" t="n">
        <v>0.0074</v>
      </c>
      <c r="G886" s="811" t="n"/>
      <c r="H886" s="837" t="n"/>
      <c r="I886" s="809" t="n">
        <v>0.0119</v>
      </c>
      <c r="J886" s="810" t="n"/>
      <c r="K886" s="809" t="n">
        <v>0.0104</v>
      </c>
      <c r="L886" s="810" t="n"/>
      <c r="M886" s="796">
        <f>IF(SUM(D886:E886)&gt;0,IFERROR(AVERAGE(D857:E886),""),"")</f>
        <v/>
      </c>
      <c r="N886" s="796">
        <f>IF(SUM(F886:H886)&gt;0,IFERROR(AVERAGE(F857:H886),""),"")</f>
        <v/>
      </c>
      <c r="O886" s="796">
        <f>IF(SUM(I886:J886)&gt;0,IFERROR(AVERAGE(I857:J886),""),"")</f>
        <v/>
      </c>
      <c r="P886" s="796">
        <f>IF(SUM(K886:L886)&gt;0,IFERROR(AVERAGE(K857:L886),""),"")</f>
        <v/>
      </c>
      <c r="Q886" s="813">
        <f>IFERROR(AVERAGE(D886:E886),"")</f>
        <v/>
      </c>
      <c r="R886" s="813">
        <f>IFERROR(AVERAGE(F886:H886),"")</f>
        <v/>
      </c>
      <c r="S886" s="813">
        <f>IFERROR(AVERAGE(I886:J886),"")</f>
        <v/>
      </c>
      <c r="T886" s="813">
        <f>IFERROR(AVERAGE(K886:L886),"")</f>
        <v/>
      </c>
      <c r="V886" s="813">
        <f>AVERAGE(Q886:T886)</f>
        <v/>
      </c>
      <c r="W886" s="445" t="n"/>
      <c r="X886" s="797">
        <f>AVERAGE(Q885:T886)</f>
        <v/>
      </c>
      <c r="Y886" s="266" t="n">
        <v>126</v>
      </c>
      <c r="Z886" s="302" t="inlineStr">
        <is>
          <t>Average</t>
        </is>
      </c>
      <c r="AA886" s="839">
        <f>AVERAGE(D856:E886)</f>
        <v/>
      </c>
      <c r="AB886" s="839">
        <f>AVERAGE(F856:H886)</f>
        <v/>
      </c>
      <c r="AC886" s="839">
        <f>AVERAGE(I856:J886)</f>
        <v/>
      </c>
      <c r="AD886" s="839">
        <f>AVERAGE(K856:L886)</f>
        <v/>
      </c>
    </row>
    <row r="887" ht="17.45" customHeight="1">
      <c r="A887" s="257">
        <f>IF(ISNUMBER(C887),MONTH(C887),"")</f>
        <v/>
      </c>
      <c r="B887" s="257">
        <f>IF(ISNUMBER(C887),YEAR(C887),"")</f>
        <v/>
      </c>
      <c r="C887" s="791">
        <f>C886+1</f>
        <v/>
      </c>
      <c r="D887" s="792" t="n"/>
      <c r="E887" s="793" t="n">
        <v>0.0183</v>
      </c>
      <c r="F887" s="795" t="n"/>
      <c r="G887" s="794" t="n">
        <v>0.0176</v>
      </c>
      <c r="H887" s="836" t="n"/>
      <c r="I887" s="792" t="n"/>
      <c r="J887" s="793" t="n">
        <v>0.0181</v>
      </c>
      <c r="K887" s="792" t="n"/>
      <c r="L887" s="793" t="n">
        <v>0.0185</v>
      </c>
      <c r="M887" s="796">
        <f>IF(SUM(D887:E887)&gt;0,IFERROR(AVERAGE(D858:E887),""),"")</f>
        <v/>
      </c>
      <c r="N887" s="796">
        <f>IF(SUM(F887:H887)&gt;0,IFERROR(AVERAGE(F858:H887),""),"")</f>
        <v/>
      </c>
      <c r="O887" s="796">
        <f>IF(SUM(I887:J887)&gt;0,IFERROR(AVERAGE(I858:J887),""),"")</f>
        <v/>
      </c>
      <c r="P887" s="796">
        <f>IF(SUM(K887:L887)&gt;0,IFERROR(AVERAGE(K858:L887),""),"")</f>
        <v/>
      </c>
      <c r="Q887" s="797">
        <f>IFERROR(AVERAGE(D887:E887),"")</f>
        <v/>
      </c>
      <c r="R887" s="797">
        <f>IFERROR(AVERAGE(F887:H887),"")</f>
        <v/>
      </c>
      <c r="S887" s="797">
        <f>IFERROR(AVERAGE(I887:J887),"")</f>
        <v/>
      </c>
      <c r="T887" s="797">
        <f>IFERROR(AVERAGE(K887:L887),"")</f>
        <v/>
      </c>
      <c r="V887" s="257" t="n"/>
      <c r="W887" s="797">
        <f>AVERAGE(Q887:T887)</f>
        <v/>
      </c>
      <c r="X887" s="257" t="n"/>
      <c r="Z887" s="302" t="inlineStr">
        <is>
          <t>Maximum</t>
        </is>
      </c>
      <c r="AA887" s="839">
        <f>MAX(D856:E886)</f>
        <v/>
      </c>
      <c r="AB887" s="839">
        <f>MAX(F856:H886)</f>
        <v/>
      </c>
      <c r="AC887" s="839">
        <f>MAX(I856:J886)</f>
        <v/>
      </c>
      <c r="AD887" s="839">
        <f>MAX(K856:L886)</f>
        <v/>
      </c>
    </row>
    <row r="888" ht="17.45" customHeight="1" thickBot="1">
      <c r="A888" s="257">
        <f>IF(ISNUMBER(C888),MONTH(C888),"")</f>
        <v/>
      </c>
      <c r="B888" s="257">
        <f>IF(ISNUMBER(C888),YEAR(C888),"")</f>
        <v/>
      </c>
      <c r="C888" s="791">
        <f>C887+1</f>
        <v/>
      </c>
      <c r="D888" s="792" t="n">
        <v>0.0217</v>
      </c>
      <c r="E888" s="793" t="n"/>
      <c r="F888" s="795" t="n"/>
      <c r="G888" s="794" t="n"/>
      <c r="H888" s="836" t="n">
        <v>0.0351</v>
      </c>
      <c r="I888" s="792" t="n">
        <v>0.0325</v>
      </c>
      <c r="J888" s="793" t="n"/>
      <c r="K888" s="792" t="n">
        <v>0.0206</v>
      </c>
      <c r="L888" s="793" t="n"/>
      <c r="M888" s="796">
        <f>IF(SUM(D888:E888)&gt;0,IFERROR(AVERAGE(D859:E888),""),"")</f>
        <v/>
      </c>
      <c r="N888" s="796">
        <f>IF(SUM(F888:H888)&gt;0,IFERROR(AVERAGE(F859:H888),""),"")</f>
        <v/>
      </c>
      <c r="O888" s="796">
        <f>IF(SUM(I888:J888)&gt;0,IFERROR(AVERAGE(I859:J888),""),"")</f>
        <v/>
      </c>
      <c r="P888" s="796">
        <f>IF(SUM(K888:L888)&gt;0,IFERROR(AVERAGE(K859:L888),""),"")</f>
        <v/>
      </c>
      <c r="Q888" s="797">
        <f>IFERROR(AVERAGE(D888:E888),"")</f>
        <v/>
      </c>
      <c r="R888" s="797">
        <f>IFERROR(AVERAGE(F888:H888),"")</f>
        <v/>
      </c>
      <c r="S888" s="797">
        <f>IFERROR(AVERAGE(I888:J888),"")</f>
        <v/>
      </c>
      <c r="T888" s="797">
        <f>IFERROR(AVERAGE(K888:L888),"")</f>
        <v/>
      </c>
      <c r="V888" s="257" t="n"/>
      <c r="W888" s="797">
        <f>AVERAGE(Q888:T888)</f>
        <v/>
      </c>
      <c r="X888" s="257" t="n"/>
      <c r="Z888" s="304" t="inlineStr">
        <is>
          <t># DAYS &gt; 0.075</t>
        </is>
      </c>
      <c r="AA888" s="305">
        <f>COUNTIF(D856:E886,"&gt;=0.075")</f>
        <v/>
      </c>
      <c r="AB888" s="305">
        <f>COUNTIF(F856:H886,"&gt;=0.075")</f>
        <v/>
      </c>
      <c r="AC888" s="305">
        <f>COUNTIF(I856:J886,"&gt;=0.075")</f>
        <v/>
      </c>
      <c r="AD888" s="305">
        <f>COUNTIF(K856:L886,"&gt;=0.075")</f>
        <v/>
      </c>
    </row>
    <row r="889" ht="17.45" customHeight="1" thickBot="1">
      <c r="A889" s="257">
        <f>IF(ISNUMBER(C889),MONTH(C889),"")</f>
        <v/>
      </c>
      <c r="B889" s="257">
        <f>IF(ISNUMBER(C889),YEAR(C889),"")</f>
        <v/>
      </c>
      <c r="C889" s="791">
        <f>C888+1</f>
        <v/>
      </c>
      <c r="D889" s="792" t="n"/>
      <c r="E889" s="793" t="n">
        <v>0.0255</v>
      </c>
      <c r="F889" s="795" t="n"/>
      <c r="G889" s="794" t="n">
        <v>0.0232</v>
      </c>
      <c r="H889" s="836" t="n"/>
      <c r="I889" s="792" t="n"/>
      <c r="J889" s="793" t="n">
        <v>0.0249</v>
      </c>
      <c r="K889" s="792" t="n"/>
      <c r="L889" s="793" t="n">
        <v>0.0264</v>
      </c>
      <c r="M889" s="796">
        <f>IF(SUM(D889:E889)&gt;0,IFERROR(AVERAGE(D860:E889),""),"")</f>
        <v/>
      </c>
      <c r="N889" s="796">
        <f>IF(SUM(F889:H889)&gt;0,IFERROR(AVERAGE(F860:H889),""),"")</f>
        <v/>
      </c>
      <c r="O889" s="796">
        <f>IF(SUM(I889:J889)&gt;0,IFERROR(AVERAGE(I860:J889),""),"")</f>
        <v/>
      </c>
      <c r="P889" s="796">
        <f>IF(SUM(K889:L889)&gt;0,IFERROR(AVERAGE(K860:L889),""),"")</f>
        <v/>
      </c>
      <c r="Q889" s="797">
        <f>IFERROR(AVERAGE(D889:E889),"")</f>
        <v/>
      </c>
      <c r="R889" s="797">
        <f>IFERROR(AVERAGE(F889:H889),"")</f>
        <v/>
      </c>
      <c r="S889" s="797">
        <f>IFERROR(AVERAGE(I889:J889),"")</f>
        <v/>
      </c>
      <c r="T889" s="797">
        <f>IFERROR(AVERAGE(K889:L889),"")</f>
        <v/>
      </c>
      <c r="V889" s="257" t="n"/>
      <c r="W889" s="797">
        <f>AVERAGE(Q889:T889)</f>
        <v/>
      </c>
      <c r="X889" s="257" t="n"/>
      <c r="AD889" s="786">
        <f>AVERAGE(AA886:AD886)</f>
        <v/>
      </c>
    </row>
    <row r="890" ht="17.45" customHeight="1">
      <c r="A890" s="257">
        <f>IF(ISNUMBER(C890),MONTH(C890),"")</f>
        <v/>
      </c>
      <c r="B890" s="257">
        <f>IF(ISNUMBER(C890),YEAR(C890),"")</f>
        <v/>
      </c>
      <c r="C890" s="861">
        <f>C889+1</f>
        <v/>
      </c>
      <c r="D890" s="803" t="n">
        <v>0.0219</v>
      </c>
      <c r="E890" s="804" t="n"/>
      <c r="F890" s="806" t="n">
        <v>0.0178</v>
      </c>
      <c r="G890" s="805" t="n"/>
      <c r="H890" s="838" t="n">
        <v>0.0189</v>
      </c>
      <c r="I890" s="803" t="n">
        <v>0.0174</v>
      </c>
      <c r="J890" s="804" t="n"/>
      <c r="K890" s="803" t="n">
        <v>0.0256</v>
      </c>
      <c r="L890" s="804" t="n"/>
      <c r="M890" s="796">
        <f>IF(SUM(D890:E890)&gt;0,IFERROR(AVERAGE(D861:E890),""),"")</f>
        <v/>
      </c>
      <c r="N890" s="796">
        <f>IF(SUM(F890:H890)&gt;0,IFERROR(AVERAGE(F861:H890),""),"")</f>
        <v/>
      </c>
      <c r="O890" s="796">
        <f>IF(SUM(I890:J890)&gt;0,IFERROR(AVERAGE(I861:J890),""),"")</f>
        <v/>
      </c>
      <c r="P890" s="796">
        <f>IF(SUM(K890:L890)&gt;0,IFERROR(AVERAGE(K861:L890),""),"")</f>
        <v/>
      </c>
      <c r="Q890" s="797">
        <f>IFERROR(AVERAGE(D890:E890),"")</f>
        <v/>
      </c>
      <c r="R890" s="797">
        <f>IFERROR(AVERAGE(F890:H890),"")</f>
        <v/>
      </c>
      <c r="S890" s="797">
        <f>IFERROR(AVERAGE(I890:J890),"")</f>
        <v/>
      </c>
      <c r="T890" s="797">
        <f>IFERROR(AVERAGE(K890:L890),"")</f>
        <v/>
      </c>
      <c r="V890" s="257" t="n"/>
      <c r="W890" s="797">
        <f>AVERAGE(Q890:T890)</f>
        <v/>
      </c>
      <c r="X890" s="257" t="n"/>
    </row>
    <row r="891" ht="17.45" customHeight="1">
      <c r="A891" s="257">
        <f>IF(ISNUMBER(C891),MONTH(C891),"")</f>
        <v/>
      </c>
      <c r="B891" s="257">
        <f>IF(ISNUMBER(C891),YEAR(C891),"")</f>
        <v/>
      </c>
      <c r="C891" s="791">
        <f>C890+1</f>
        <v/>
      </c>
      <c r="D891" s="792" t="n"/>
      <c r="E891" s="793" t="n">
        <v>0.022</v>
      </c>
      <c r="F891" s="795" t="n"/>
      <c r="G891" s="794" t="n">
        <v>0.014</v>
      </c>
      <c r="H891" s="836" t="n"/>
      <c r="I891" s="792" t="n"/>
      <c r="J891" s="793" t="n">
        <v>0.0142</v>
      </c>
      <c r="K891" s="792" t="n"/>
      <c r="L891" s="793" t="n">
        <v>0.0236</v>
      </c>
      <c r="M891" s="796">
        <f>IF(SUM(D891:E891)&gt;0,IFERROR(AVERAGE(D862:E891),""),"")</f>
        <v/>
      </c>
      <c r="N891" s="796">
        <f>IF(SUM(F891:H891)&gt;0,IFERROR(AVERAGE(F862:H891),""),"")</f>
        <v/>
      </c>
      <c r="O891" s="796">
        <f>IF(SUM(I891:J891)&gt;0,IFERROR(AVERAGE(I862:J891),""),"")</f>
        <v/>
      </c>
      <c r="P891" s="796">
        <f>IF(SUM(K891:L891)&gt;0,IFERROR(AVERAGE(K862:L891),""),"")</f>
        <v/>
      </c>
      <c r="Q891" s="797">
        <f>IFERROR(AVERAGE(D891:E891),"")</f>
        <v/>
      </c>
      <c r="R891" s="797">
        <f>IFERROR(AVERAGE(F891:H891),"")</f>
        <v/>
      </c>
      <c r="S891" s="797">
        <f>IFERROR(AVERAGE(I891:J891),"")</f>
        <v/>
      </c>
      <c r="T891" s="797">
        <f>IFERROR(AVERAGE(K891:L891),"")</f>
        <v/>
      </c>
      <c r="V891" s="257" t="n"/>
      <c r="W891" s="797">
        <f>AVERAGE(Q891:T891)</f>
        <v/>
      </c>
      <c r="X891" s="797">
        <f>AVERAGE(Q887:T891)</f>
        <v/>
      </c>
      <c r="Y891" s="266" t="n">
        <v>127</v>
      </c>
    </row>
    <row r="892" ht="17.45" customHeight="1">
      <c r="A892" s="257">
        <f>IF(ISNUMBER(C892),MONTH(C892),"")</f>
        <v/>
      </c>
      <c r="B892" s="257">
        <f>IF(ISNUMBER(C892),YEAR(C892),"")</f>
        <v/>
      </c>
      <c r="C892" s="808">
        <f>C891+1</f>
        <v/>
      </c>
      <c r="D892" s="809" t="n">
        <v>0.0144</v>
      </c>
      <c r="E892" s="810" t="n"/>
      <c r="F892" s="812" t="n">
        <v>0.00684</v>
      </c>
      <c r="G892" s="811" t="n"/>
      <c r="H892" s="837" t="n"/>
      <c r="I892" s="809" t="n">
        <v>0.00654</v>
      </c>
      <c r="J892" s="810" t="n"/>
      <c r="K892" s="809" t="n">
        <v>0.0112</v>
      </c>
      <c r="L892" s="810" t="n"/>
      <c r="M892" s="796">
        <f>IF(SUM(D892:E892)&gt;0,IFERROR(AVERAGE(D863:E892),""),"")</f>
        <v/>
      </c>
      <c r="N892" s="796">
        <f>IF(SUM(F892:H892)&gt;0,IFERROR(AVERAGE(F863:H892),""),"")</f>
        <v/>
      </c>
      <c r="O892" s="796">
        <f>IF(SUM(I892:J892)&gt;0,IFERROR(AVERAGE(I863:J892),""),"")</f>
        <v/>
      </c>
      <c r="P892" s="796">
        <f>IF(SUM(K892:L892)&gt;0,IFERROR(AVERAGE(K863:L892),""),"")</f>
        <v/>
      </c>
      <c r="Q892" s="813">
        <f>IFERROR(AVERAGE(D892:E892),"")</f>
        <v/>
      </c>
      <c r="R892" s="813">
        <f>IFERROR(AVERAGE(F892:H892),"")</f>
        <v/>
      </c>
      <c r="S892" s="813">
        <f>IFERROR(AVERAGE(I892:J892),"")</f>
        <v/>
      </c>
      <c r="T892" s="813">
        <f>IFERROR(AVERAGE(K892:L892),"")</f>
        <v/>
      </c>
      <c r="V892" s="813">
        <f>AVERAGE(Q892:T892)</f>
        <v/>
      </c>
      <c r="W892" s="445" t="n"/>
      <c r="X892" s="257" t="n"/>
      <c r="Y892" s="266" t="n">
        <v>127</v>
      </c>
    </row>
    <row r="893" ht="17.45" customHeight="1">
      <c r="A893" s="257">
        <f>IF(ISNUMBER(C893),MONTH(C893),"")</f>
        <v/>
      </c>
      <c r="B893" s="257">
        <f>IF(ISNUMBER(C893),YEAR(C893),"")</f>
        <v/>
      </c>
      <c r="C893" s="808">
        <f>C892+1</f>
        <v/>
      </c>
      <c r="D893" s="809" t="n"/>
      <c r="E893" s="810" t="n">
        <v>0.009860000000000001</v>
      </c>
      <c r="F893" s="812" t="n"/>
      <c r="G893" s="811" t="n">
        <v>0.0158</v>
      </c>
      <c r="H893" s="837" t="n"/>
      <c r="I893" s="809" t="n"/>
      <c r="J893" s="810" t="n">
        <v>0.0194</v>
      </c>
      <c r="K893" s="809" t="n"/>
      <c r="L893" s="810" t="n">
        <v>0.0204</v>
      </c>
      <c r="M893" s="796">
        <f>IF(SUM(D893:E893)&gt;0,IFERROR(AVERAGE(D864:E893),""),"")</f>
        <v/>
      </c>
      <c r="N893" s="796">
        <f>IF(SUM(F893:H893)&gt;0,IFERROR(AVERAGE(F864:H893),""),"")</f>
        <v/>
      </c>
      <c r="O893" s="796">
        <f>IF(SUM(I893:J893)&gt;0,IFERROR(AVERAGE(I864:J893),""),"")</f>
        <v/>
      </c>
      <c r="P893" s="796">
        <f>IF(SUM(K893:L893)&gt;0,IFERROR(AVERAGE(K864:L893),""),"")</f>
        <v/>
      </c>
      <c r="Q893" s="813">
        <f>IFERROR(AVERAGE(D893:E893),"")</f>
        <v/>
      </c>
      <c r="R893" s="813">
        <f>IFERROR(AVERAGE(F893:H893),"")</f>
        <v/>
      </c>
      <c r="S893" s="813">
        <f>IFERROR(AVERAGE(I893:J893),"")</f>
        <v/>
      </c>
      <c r="T893" s="813">
        <f>IFERROR(AVERAGE(K893:L893),"")</f>
        <v/>
      </c>
      <c r="V893" s="813">
        <f>AVERAGE(Q893:T893)</f>
        <v/>
      </c>
      <c r="W893" s="445" t="n"/>
      <c r="X893" s="797">
        <f>AVERAGE(Q892:T893)</f>
        <v/>
      </c>
      <c r="Y893" s="266" t="n">
        <v>127</v>
      </c>
    </row>
    <row r="894" ht="17.45" customHeight="1">
      <c r="A894" s="257">
        <f>IF(ISNUMBER(C894),MONTH(C894),"")</f>
        <v/>
      </c>
      <c r="B894" s="257">
        <f>IF(ISNUMBER(C894),YEAR(C894),"")</f>
        <v/>
      </c>
      <c r="C894" s="791">
        <f>C893+1</f>
        <v/>
      </c>
      <c r="D894" s="792" t="n">
        <v>0.0144</v>
      </c>
      <c r="E894" s="793" t="n"/>
      <c r="F894" s="795" t="n"/>
      <c r="G894" s="794" t="n"/>
      <c r="H894" s="836" t="n">
        <v>0.0178</v>
      </c>
      <c r="I894" s="792" t="n">
        <v>0.017</v>
      </c>
      <c r="J894" s="793" t="n"/>
      <c r="K894" s="792" t="n">
        <v>0.0176</v>
      </c>
      <c r="L894" s="793" t="n"/>
      <c r="M894" s="796">
        <f>IF(SUM(D894:E894)&gt;0,IFERROR(AVERAGE(D865:E894),""),"")</f>
        <v/>
      </c>
      <c r="N894" s="796">
        <f>IF(SUM(F894:H894)&gt;0,IFERROR(AVERAGE(F865:H894),""),"")</f>
        <v/>
      </c>
      <c r="O894" s="796">
        <f>IF(SUM(I894:J894)&gt;0,IFERROR(AVERAGE(I865:J894),""),"")</f>
        <v/>
      </c>
      <c r="P894" s="796">
        <f>IF(SUM(K894:L894)&gt;0,IFERROR(AVERAGE(K865:L894),""),"")</f>
        <v/>
      </c>
      <c r="Q894" s="797">
        <f>IFERROR(AVERAGE(D894:E894),"")</f>
        <v/>
      </c>
      <c r="R894" s="797">
        <f>IFERROR(AVERAGE(F894:H894),"")</f>
        <v/>
      </c>
      <c r="S894" s="797">
        <f>IFERROR(AVERAGE(I894:J894),"")</f>
        <v/>
      </c>
      <c r="T894" s="797">
        <f>IFERROR(AVERAGE(K894:L894),"")</f>
        <v/>
      </c>
      <c r="V894" s="257" t="n"/>
      <c r="W894" s="797">
        <f>AVERAGE(Q894:T894)</f>
        <v/>
      </c>
    </row>
    <row r="895" ht="17.45" customHeight="1">
      <c r="A895" s="257">
        <f>IF(ISNUMBER(C895),MONTH(C895),"")</f>
        <v/>
      </c>
      <c r="B895" s="257">
        <f>IF(ISNUMBER(C895),YEAR(C895),"")</f>
        <v/>
      </c>
      <c r="C895" s="791">
        <f>C894+1</f>
        <v/>
      </c>
      <c r="D895" s="792" t="n"/>
      <c r="E895" s="793" t="n">
        <v>0.0286</v>
      </c>
      <c r="F895" s="795" t="n"/>
      <c r="G895" s="794" t="n">
        <v>0.0337</v>
      </c>
      <c r="H895" s="836" t="n"/>
      <c r="I895" s="792" t="n"/>
      <c r="J895" s="793" t="n">
        <v>0.024</v>
      </c>
      <c r="K895" s="792" t="n"/>
      <c r="L895" s="793" t="n">
        <v>0.0444</v>
      </c>
      <c r="M895" s="796">
        <f>IF(SUM(D895:E895)&gt;0,IFERROR(AVERAGE(D866:E895),""),"")</f>
        <v/>
      </c>
      <c r="N895" s="796">
        <f>IF(SUM(F895:H895)&gt;0,IFERROR(AVERAGE(F866:H895),""),"")</f>
        <v/>
      </c>
      <c r="O895" s="796">
        <f>IF(SUM(I895:J895)&gt;0,IFERROR(AVERAGE(I866:J895),""),"")</f>
        <v/>
      </c>
      <c r="P895" s="796">
        <f>IF(SUM(K895:L895)&gt;0,IFERROR(AVERAGE(K866:L895),""),"")</f>
        <v/>
      </c>
      <c r="Q895" s="797">
        <f>IFERROR(AVERAGE(D895:E895),"")</f>
        <v/>
      </c>
      <c r="R895" s="797">
        <f>IFERROR(AVERAGE(F895:H895),"")</f>
        <v/>
      </c>
      <c r="S895" s="797">
        <f>IFERROR(AVERAGE(I895:J895),"")</f>
        <v/>
      </c>
      <c r="T895" s="797">
        <f>IFERROR(AVERAGE(K895:L895),"")</f>
        <v/>
      </c>
      <c r="V895" s="257" t="n"/>
      <c r="W895" s="797">
        <f>AVERAGE(Q895:T895)</f>
        <v/>
      </c>
    </row>
    <row r="896" ht="17.45" customHeight="1">
      <c r="A896" s="257">
        <f>IF(ISNUMBER(C896),MONTH(C896),"")</f>
        <v/>
      </c>
      <c r="B896" s="257">
        <f>IF(ISNUMBER(C896),YEAR(C896),"")</f>
        <v/>
      </c>
      <c r="C896" s="861">
        <f>C895+1</f>
        <v/>
      </c>
      <c r="D896" s="803" t="n">
        <v>0.0306</v>
      </c>
      <c r="E896" s="804" t="n"/>
      <c r="F896" s="806" t="n">
        <v>0.0242</v>
      </c>
      <c r="G896" s="805" t="n"/>
      <c r="H896" s="838" t="n">
        <v>0.0245</v>
      </c>
      <c r="I896" s="803" t="n">
        <v>0.0268</v>
      </c>
      <c r="J896" s="804" t="n"/>
      <c r="K896" s="803" t="n">
        <v>0.0315</v>
      </c>
      <c r="L896" s="804" t="n"/>
      <c r="M896" s="796">
        <f>IF(SUM(D896:E896)&gt;0,IFERROR(AVERAGE(D867:E896),""),"")</f>
        <v/>
      </c>
      <c r="N896" s="796">
        <f>IF(SUM(F896:H896)&gt;0,IFERROR(AVERAGE(F867:H896),""),"")</f>
        <v/>
      </c>
      <c r="O896" s="796">
        <f>IF(SUM(I896:J896)&gt;0,IFERROR(AVERAGE(I867:J896),""),"")</f>
        <v/>
      </c>
      <c r="P896" s="796">
        <f>IF(SUM(K896:L896)&gt;0,IFERROR(AVERAGE(K867:L896),""),"")</f>
        <v/>
      </c>
      <c r="Q896" s="797">
        <f>IFERROR(AVERAGE(D896:E896),"")</f>
        <v/>
      </c>
      <c r="R896" s="797">
        <f>IFERROR(AVERAGE(F896:H896),"")</f>
        <v/>
      </c>
      <c r="S896" s="797">
        <f>IFERROR(AVERAGE(I896:J896),"")</f>
        <v/>
      </c>
      <c r="T896" s="797">
        <f>IFERROR(AVERAGE(K896:L896),"")</f>
        <v/>
      </c>
      <c r="V896" s="257" t="n"/>
      <c r="W896" s="797">
        <f>AVERAGE(Q896:T896)</f>
        <v/>
      </c>
    </row>
    <row r="897" ht="17.45" customHeight="1">
      <c r="A897" s="257">
        <f>IF(ISNUMBER(C897),MONTH(C897),"")</f>
        <v/>
      </c>
      <c r="B897" s="257">
        <f>IF(ISNUMBER(C897),YEAR(C897),"")</f>
        <v/>
      </c>
      <c r="C897" s="791">
        <f>C896+1</f>
        <v/>
      </c>
      <c r="D897" s="792" t="n"/>
      <c r="E897" s="862" t="n">
        <v>0.125</v>
      </c>
      <c r="F897" s="795" t="n"/>
      <c r="G897" s="794" t="n">
        <v>0.021</v>
      </c>
      <c r="H897" s="836" t="n"/>
      <c r="I897" s="792" t="n"/>
      <c r="J897" s="793" t="n">
        <v>0.0185</v>
      </c>
      <c r="K897" s="792" t="n"/>
      <c r="L897" s="793" t="n">
        <v>0.0336</v>
      </c>
      <c r="M897" s="796">
        <f>IF(SUM(D897:E897)&gt;0,IFERROR(AVERAGE(D868:E897),""),"")</f>
        <v/>
      </c>
      <c r="N897" s="796">
        <f>IF(SUM(F897:H897)&gt;0,IFERROR(AVERAGE(F868:H897),""),"")</f>
        <v/>
      </c>
      <c r="O897" s="796">
        <f>IF(SUM(I897:J897)&gt;0,IFERROR(AVERAGE(I868:J897),""),"")</f>
        <v/>
      </c>
      <c r="P897" s="796">
        <f>IF(SUM(K897:L897)&gt;0,IFERROR(AVERAGE(K868:L897),""),"")</f>
        <v/>
      </c>
      <c r="Q897" s="815" t="n"/>
      <c r="R897" s="797">
        <f>IFERROR(AVERAGE(F897:H897),"")</f>
        <v/>
      </c>
      <c r="S897" s="797">
        <f>IFERROR(AVERAGE(I897:J897),"")</f>
        <v/>
      </c>
      <c r="T897" s="797">
        <f>IFERROR(AVERAGE(K897:L897),"")</f>
        <v/>
      </c>
      <c r="V897" s="257" t="n"/>
      <c r="W897" s="797">
        <f>AVERAGE(Q897:T897)</f>
        <v/>
      </c>
    </row>
    <row r="898" ht="17.45" customHeight="1">
      <c r="A898" s="257">
        <f>IF(ISNUMBER(C898),MONTH(C898),"")</f>
        <v/>
      </c>
      <c r="B898" s="257">
        <f>IF(ISNUMBER(C898),YEAR(C898),"")</f>
        <v/>
      </c>
      <c r="C898" s="791">
        <f>C897+1</f>
        <v/>
      </c>
      <c r="D898" s="792" t="n">
        <v>0.0224</v>
      </c>
      <c r="E898" s="793" t="n"/>
      <c r="F898" s="795" t="n">
        <v>0.0161</v>
      </c>
      <c r="G898" s="794" t="n"/>
      <c r="H898" s="836" t="n"/>
      <c r="I898" s="792" t="n">
        <v>0.02</v>
      </c>
      <c r="J898" s="793" t="n"/>
      <c r="K898" s="792" t="n">
        <v>0.0195</v>
      </c>
      <c r="L898" s="793" t="n"/>
      <c r="M898" s="796">
        <f>IF(SUM(D898:E898)&gt;0,IFERROR(AVERAGE(D869:E898),""),"")</f>
        <v/>
      </c>
      <c r="N898" s="796">
        <f>IF(SUM(F898:H898)&gt;0,IFERROR(AVERAGE(F869:H898),""),"")</f>
        <v/>
      </c>
      <c r="O898" s="796">
        <f>IF(SUM(I898:J898)&gt;0,IFERROR(AVERAGE(I869:J898),""),"")</f>
        <v/>
      </c>
      <c r="P898" s="796">
        <f>IF(SUM(K898:L898)&gt;0,IFERROR(AVERAGE(K869:L898),""),"")</f>
        <v/>
      </c>
      <c r="Q898" s="797">
        <f>IFERROR(AVERAGE(D898:E898),"")</f>
        <v/>
      </c>
      <c r="R898" s="797">
        <f>IFERROR(AVERAGE(F898:H898),"")</f>
        <v/>
      </c>
      <c r="S898" s="797">
        <f>IFERROR(AVERAGE(I898:J898),"")</f>
        <v/>
      </c>
      <c r="T898" s="797">
        <f>IFERROR(AVERAGE(K898:L898),"")</f>
        <v/>
      </c>
      <c r="V898" s="257" t="n"/>
      <c r="W898" s="797">
        <f>AVERAGE(Q898:T898)</f>
        <v/>
      </c>
      <c r="X898" s="797">
        <f>AVERAGE(Q894:T898)</f>
        <v/>
      </c>
      <c r="Y898" s="266" t="n">
        <v>128</v>
      </c>
    </row>
    <row r="899" ht="17.45" customHeight="1">
      <c r="A899" s="257">
        <f>IF(ISNUMBER(C899),MONTH(C899),"")</f>
        <v/>
      </c>
      <c r="B899" s="257">
        <f>IF(ISNUMBER(C899),YEAR(C899),"")</f>
        <v/>
      </c>
      <c r="C899" s="808">
        <f>C898+1</f>
        <v/>
      </c>
      <c r="D899" s="809" t="n"/>
      <c r="E899" s="810" t="n">
        <v>0.0158</v>
      </c>
      <c r="F899" s="812" t="n"/>
      <c r="G899" s="811" t="n">
        <v>0.012</v>
      </c>
      <c r="H899" s="837" t="n"/>
      <c r="I899" s="809" t="n"/>
      <c r="J899" s="810" t="n">
        <v>0.0104</v>
      </c>
      <c r="K899" s="809" t="n"/>
      <c r="L899" s="810" t="n">
        <v>0.0159</v>
      </c>
      <c r="M899" s="796">
        <f>IF(SUM(D899:E899)&gt;0,IFERROR(AVERAGE(D870:E899),""),"")</f>
        <v/>
      </c>
      <c r="N899" s="796">
        <f>IF(SUM(F899:H899)&gt;0,IFERROR(AVERAGE(F870:H899),""),"")</f>
        <v/>
      </c>
      <c r="O899" s="796">
        <f>IF(SUM(I899:J899)&gt;0,IFERROR(AVERAGE(I870:J899),""),"")</f>
        <v/>
      </c>
      <c r="P899" s="796">
        <f>IF(SUM(K899:L899)&gt;0,IFERROR(AVERAGE(K870:L899),""),"")</f>
        <v/>
      </c>
      <c r="Q899" s="813">
        <f>IFERROR(AVERAGE(D899:E899),"")</f>
        <v/>
      </c>
      <c r="R899" s="813">
        <f>IFERROR(AVERAGE(F899:H899),"")</f>
        <v/>
      </c>
      <c r="S899" s="813">
        <f>IFERROR(AVERAGE(I899:J899),"")</f>
        <v/>
      </c>
      <c r="T899" s="813">
        <f>IFERROR(AVERAGE(K899:L899),"")</f>
        <v/>
      </c>
      <c r="V899" s="813">
        <f>AVERAGE(Q899:T899)</f>
        <v/>
      </c>
      <c r="W899" s="445" t="n"/>
      <c r="X899" s="257" t="n"/>
      <c r="Y899" s="266" t="n">
        <v>128</v>
      </c>
    </row>
    <row r="900" ht="17.45" customHeight="1">
      <c r="A900" s="257">
        <f>IF(ISNUMBER(C900),MONTH(C900),"")</f>
        <v/>
      </c>
      <c r="B900" s="257">
        <f>IF(ISNUMBER(C900),YEAR(C900),"")</f>
        <v/>
      </c>
      <c r="C900" s="808">
        <f>C899+1</f>
        <v/>
      </c>
      <c r="D900" s="809" t="n">
        <v>0.00963</v>
      </c>
      <c r="E900" s="810" t="n"/>
      <c r="F900" s="812" t="n"/>
      <c r="G900" s="811" t="n"/>
      <c r="H900" s="837" t="n">
        <v>0.00645</v>
      </c>
      <c r="I900" s="809" t="n">
        <v>0.00632</v>
      </c>
      <c r="J900" s="810" t="n"/>
      <c r="K900" s="809" t="n">
        <v>0.00783</v>
      </c>
      <c r="L900" s="810" t="n"/>
      <c r="M900" s="796">
        <f>IF(SUM(D900:E900)&gt;0,IFERROR(AVERAGE(D871:E900),""),"")</f>
        <v/>
      </c>
      <c r="N900" s="796">
        <f>IF(SUM(F900:H900)&gt;0,IFERROR(AVERAGE(F871:H900),""),"")</f>
        <v/>
      </c>
      <c r="O900" s="796">
        <f>IF(SUM(I900:J900)&gt;0,IFERROR(AVERAGE(I871:J900),""),"")</f>
        <v/>
      </c>
      <c r="P900" s="796">
        <f>IF(SUM(K900:L900)&gt;0,IFERROR(AVERAGE(K871:L900),""),"")</f>
        <v/>
      </c>
      <c r="Q900" s="813">
        <f>IFERROR(AVERAGE(D900:E900),"")</f>
        <v/>
      </c>
      <c r="R900" s="813">
        <f>IFERROR(AVERAGE(F900:H900),"")</f>
        <v/>
      </c>
      <c r="S900" s="813">
        <f>IFERROR(AVERAGE(I900:J900),"")</f>
        <v/>
      </c>
      <c r="T900" s="813">
        <f>IFERROR(AVERAGE(K900:L900),"")</f>
        <v/>
      </c>
      <c r="V900" s="813">
        <f>AVERAGE(Q900:T900)</f>
        <v/>
      </c>
      <c r="W900" s="445" t="n"/>
      <c r="X900" s="797">
        <f>AVERAGE(Q899:T900)</f>
        <v/>
      </c>
      <c r="Y900" s="266" t="n">
        <v>128</v>
      </c>
    </row>
    <row r="901" ht="17.45" customHeight="1">
      <c r="A901" s="257">
        <f>IF(ISNUMBER(C901),MONTH(C901),"")</f>
        <v/>
      </c>
      <c r="B901" s="257">
        <f>IF(ISNUMBER(C901),YEAR(C901),"")</f>
        <v/>
      </c>
      <c r="C901" s="791">
        <f>C900+1</f>
        <v/>
      </c>
      <c r="D901" s="792" t="n"/>
      <c r="E901" s="793" t="n">
        <v>0.0208</v>
      </c>
      <c r="F901" s="795" t="n"/>
      <c r="G901" s="794" t="n">
        <v>0.0119</v>
      </c>
      <c r="H901" s="836" t="n"/>
      <c r="I901" s="792" t="n"/>
      <c r="J901" s="793" t="n">
        <v>0.0175</v>
      </c>
      <c r="K901" s="792" t="n"/>
      <c r="L901" s="793" t="n">
        <v>0.0266</v>
      </c>
      <c r="M901" s="796">
        <f>IF(SUM(D901:E901)&gt;0,IFERROR(AVERAGE(D872:E901),""),"")</f>
        <v/>
      </c>
      <c r="N901" s="796">
        <f>IF(SUM(F901:H901)&gt;0,IFERROR(AVERAGE(F872:H901),""),"")</f>
        <v/>
      </c>
      <c r="O901" s="796">
        <f>IF(SUM(I901:J901)&gt;0,IFERROR(AVERAGE(I872:J901),""),"")</f>
        <v/>
      </c>
      <c r="P901" s="796">
        <f>IF(SUM(K901:L901)&gt;0,IFERROR(AVERAGE(K872:L901),""),"")</f>
        <v/>
      </c>
      <c r="Q901" s="797">
        <f>IFERROR(AVERAGE(D901:E901),"")</f>
        <v/>
      </c>
      <c r="R901" s="797">
        <f>IFERROR(AVERAGE(F901:H901),"")</f>
        <v/>
      </c>
      <c r="S901" s="797">
        <f>IFERROR(AVERAGE(I901:J901),"")</f>
        <v/>
      </c>
      <c r="T901" s="797">
        <f>IFERROR(AVERAGE(K901:L901),"")</f>
        <v/>
      </c>
      <c r="V901" s="257" t="n"/>
      <c r="W901" s="797">
        <f>AVERAGE(Q901:T901)</f>
        <v/>
      </c>
    </row>
    <row r="902" ht="17.45" customHeight="1">
      <c r="A902" s="257">
        <f>IF(ISNUMBER(C902),MONTH(C902),"")</f>
        <v/>
      </c>
      <c r="B902" s="257">
        <f>IF(ISNUMBER(C902),YEAR(C902),"")</f>
        <v/>
      </c>
      <c r="C902" s="861">
        <f>C901+1</f>
        <v/>
      </c>
      <c r="D902" s="803" t="n">
        <v>0.0338</v>
      </c>
      <c r="E902" s="804" t="n"/>
      <c r="F902" s="806" t="n">
        <v>0.0208</v>
      </c>
      <c r="G902" s="805" t="n"/>
      <c r="H902" s="838" t="n">
        <v>0.025</v>
      </c>
      <c r="I902" s="803" t="n">
        <v>0.0263</v>
      </c>
      <c r="J902" s="804" t="n"/>
      <c r="K902" s="803" t="n">
        <v>0.0198</v>
      </c>
      <c r="L902" s="804" t="n"/>
      <c r="M902" s="796">
        <f>IF(SUM(D902:E902)&gt;0,IFERROR(AVERAGE(D873:E902),""),"")</f>
        <v/>
      </c>
      <c r="N902" s="796">
        <f>IF(SUM(F902:H902)&gt;0,IFERROR(AVERAGE(F873:H902),""),"")</f>
        <v/>
      </c>
      <c r="O902" s="796">
        <f>IF(SUM(I902:J902)&gt;0,IFERROR(AVERAGE(I873:J902),""),"")</f>
        <v/>
      </c>
      <c r="P902" s="796">
        <f>IF(SUM(K902:L902)&gt;0,IFERROR(AVERAGE(K873:L902),""),"")</f>
        <v/>
      </c>
      <c r="Q902" s="797">
        <f>IFERROR(AVERAGE(D902:E902),"")</f>
        <v/>
      </c>
      <c r="R902" s="797">
        <f>IFERROR(AVERAGE(F902:H902),"")</f>
        <v/>
      </c>
      <c r="S902" s="797">
        <f>IFERROR(AVERAGE(I902:J902),"")</f>
        <v/>
      </c>
      <c r="T902" s="797">
        <f>IFERROR(AVERAGE(K902:L902),"")</f>
        <v/>
      </c>
      <c r="V902" s="257" t="n"/>
      <c r="W902" s="797">
        <f>AVERAGE(Q902:T902)</f>
        <v/>
      </c>
    </row>
    <row r="903" ht="17.45" customHeight="1">
      <c r="A903" s="257">
        <f>IF(ISNUMBER(C903),MONTH(C903),"")</f>
        <v/>
      </c>
      <c r="B903" s="257">
        <f>IF(ISNUMBER(C903),YEAR(C903),"")</f>
        <v/>
      </c>
      <c r="C903" s="791">
        <f>C902+1</f>
        <v/>
      </c>
      <c r="D903" s="792" t="n"/>
      <c r="E903" s="793" t="n">
        <v>0.0241</v>
      </c>
      <c r="F903" s="795" t="n"/>
      <c r="G903" s="794" t="n">
        <v>0.0245</v>
      </c>
      <c r="H903" s="836" t="n"/>
      <c r="I903" s="792" t="n"/>
      <c r="J903" s="793" t="n">
        <v>0.0137</v>
      </c>
      <c r="K903" s="792" t="n"/>
      <c r="L903" s="793" t="n">
        <v>0.0283</v>
      </c>
      <c r="M903" s="796">
        <f>IF(SUM(D903:E903)&gt;0,IFERROR(AVERAGE(D874:E903),""),"")</f>
        <v/>
      </c>
      <c r="N903" s="796">
        <f>IF(SUM(F903:H903)&gt;0,IFERROR(AVERAGE(F874:H903),""),"")</f>
        <v/>
      </c>
      <c r="O903" s="796">
        <f>IF(SUM(I903:J903)&gt;0,IFERROR(AVERAGE(I874:J903),""),"")</f>
        <v/>
      </c>
      <c r="P903" s="796">
        <f>IF(SUM(K903:L903)&gt;0,IFERROR(AVERAGE(K874:L903),""),"")</f>
        <v/>
      </c>
      <c r="Q903" s="797">
        <f>IFERROR(AVERAGE(D903:E903),"")</f>
        <v/>
      </c>
      <c r="R903" s="797">
        <f>IFERROR(AVERAGE(F903:H903),"")</f>
        <v/>
      </c>
      <c r="S903" s="797">
        <f>IFERROR(AVERAGE(I903:J903),"")</f>
        <v/>
      </c>
      <c r="T903" s="797">
        <f>IFERROR(AVERAGE(K903:L903),"")</f>
        <v/>
      </c>
      <c r="V903" s="257" t="n"/>
      <c r="W903" s="797">
        <f>AVERAGE(Q903:T903)</f>
        <v/>
      </c>
    </row>
    <row r="904" ht="17.45" customHeight="1">
      <c r="A904" s="257">
        <f>IF(ISNUMBER(C904),MONTH(C904),"")</f>
        <v/>
      </c>
      <c r="B904" s="257">
        <f>IF(ISNUMBER(C904),YEAR(C904),"")</f>
        <v/>
      </c>
      <c r="C904" s="791">
        <f>C903+1</f>
        <v/>
      </c>
      <c r="D904" s="792" t="n">
        <v>0.0242</v>
      </c>
      <c r="E904" s="793" t="n"/>
      <c r="F904" s="795" t="n">
        <v>0.0176</v>
      </c>
      <c r="G904" s="794" t="n"/>
      <c r="H904" s="836" t="n"/>
      <c r="I904" s="792" t="n">
        <v>0.0131</v>
      </c>
      <c r="J904" s="793" t="n"/>
      <c r="K904" s="792" t="n">
        <v>0.0194</v>
      </c>
      <c r="L904" s="793" t="n"/>
      <c r="M904" s="796">
        <f>IF(SUM(D904:E904)&gt;0,IFERROR(AVERAGE(D875:E904),""),"")</f>
        <v/>
      </c>
      <c r="N904" s="796">
        <f>IF(SUM(F904:H904)&gt;0,IFERROR(AVERAGE(F875:H904),""),"")</f>
        <v/>
      </c>
      <c r="O904" s="796">
        <f>IF(SUM(I904:J904)&gt;0,IFERROR(AVERAGE(I875:J904),""),"")</f>
        <v/>
      </c>
      <c r="P904" s="796">
        <f>IF(SUM(K904:L904)&gt;0,IFERROR(AVERAGE(K875:L904),""),"")</f>
        <v/>
      </c>
      <c r="Q904" s="797">
        <f>IFERROR(AVERAGE(D904:E904),"")</f>
        <v/>
      </c>
      <c r="R904" s="797">
        <f>IFERROR(AVERAGE(F904:H904),"")</f>
        <v/>
      </c>
      <c r="S904" s="797">
        <f>IFERROR(AVERAGE(I904:J904),"")</f>
        <v/>
      </c>
      <c r="T904" s="797">
        <f>IFERROR(AVERAGE(K904:L904),"")</f>
        <v/>
      </c>
      <c r="V904" s="257" t="n"/>
      <c r="W904" s="797">
        <f>AVERAGE(Q904:T904)</f>
        <v/>
      </c>
    </row>
    <row r="905" ht="17.45" customHeight="1">
      <c r="A905" s="257">
        <f>IF(ISNUMBER(C905),MONTH(C905),"")</f>
        <v/>
      </c>
      <c r="B905" s="257">
        <f>IF(ISNUMBER(C905),YEAR(C905),"")</f>
        <v/>
      </c>
      <c r="C905" s="791">
        <f>C904+1</f>
        <v/>
      </c>
      <c r="D905" s="792" t="n"/>
      <c r="E905" s="793" t="n">
        <v>0.0165</v>
      </c>
      <c r="F905" s="795" t="n"/>
      <c r="G905" s="794" t="n">
        <v>0.0188</v>
      </c>
      <c r="H905" s="836" t="n"/>
      <c r="I905" s="792" t="n"/>
      <c r="J905" s="793" t="n">
        <v>0.0199</v>
      </c>
      <c r="K905" s="792" t="n"/>
      <c r="L905" s="793" t="n">
        <v>0.0224</v>
      </c>
      <c r="M905" s="796">
        <f>IF(SUM(D905:E905)&gt;0,IFERROR(AVERAGE(D876:E905),""),"")</f>
        <v/>
      </c>
      <c r="N905" s="796">
        <f>IF(SUM(F905:H905)&gt;0,IFERROR(AVERAGE(F876:H905),""),"")</f>
        <v/>
      </c>
      <c r="O905" s="796">
        <f>IF(SUM(I905:J905)&gt;0,IFERROR(AVERAGE(I876:J905),""),"")</f>
        <v/>
      </c>
      <c r="P905" s="796">
        <f>IF(SUM(K905:L905)&gt;0,IFERROR(AVERAGE(K876:L905),""),"")</f>
        <v/>
      </c>
      <c r="Q905" s="797">
        <f>IFERROR(AVERAGE(D905:E905),"")</f>
        <v/>
      </c>
      <c r="R905" s="797">
        <f>IFERROR(AVERAGE(F905:H905),"")</f>
        <v/>
      </c>
      <c r="S905" s="797">
        <f>IFERROR(AVERAGE(I905:J905),"")</f>
        <v/>
      </c>
      <c r="T905" s="797">
        <f>IFERROR(AVERAGE(K905:L905),"")</f>
        <v/>
      </c>
      <c r="V905" s="257" t="n"/>
      <c r="W905" s="797">
        <f>AVERAGE(Q905:T905)</f>
        <v/>
      </c>
      <c r="X905" s="797">
        <f>AVERAGE(Q901:T905)</f>
        <v/>
      </c>
      <c r="Y905" s="266" t="n">
        <v>129</v>
      </c>
    </row>
    <row r="906" ht="17.45" customHeight="1">
      <c r="A906" s="257">
        <f>IF(ISNUMBER(C906),MONTH(C906),"")</f>
        <v/>
      </c>
      <c r="B906" s="257">
        <f>IF(ISNUMBER(C906),YEAR(C906),"")</f>
        <v/>
      </c>
      <c r="C906" s="808">
        <f>C905+1</f>
        <v/>
      </c>
      <c r="D906" s="809" t="n">
        <v>0.0111</v>
      </c>
      <c r="E906" s="810" t="n"/>
      <c r="F906" s="812" t="n"/>
      <c r="G906" s="811" t="n"/>
      <c r="H906" s="837" t="n">
        <v>0.0103</v>
      </c>
      <c r="I906" s="809" t="n">
        <v>0.008019999999999999</v>
      </c>
      <c r="J906" s="810" t="n"/>
      <c r="K906" s="809" t="n">
        <v>0.00958</v>
      </c>
      <c r="L906" s="810" t="n"/>
      <c r="M906" s="796">
        <f>IF(SUM(D906:E906)&gt;0,IFERROR(AVERAGE(D877:E906),""),"")</f>
        <v/>
      </c>
      <c r="N906" s="796">
        <f>IF(SUM(F906:H906)&gt;0,IFERROR(AVERAGE(F877:H906),""),"")</f>
        <v/>
      </c>
      <c r="O906" s="796">
        <f>IF(SUM(I906:J906)&gt;0,IFERROR(AVERAGE(I877:J906),""),"")</f>
        <v/>
      </c>
      <c r="P906" s="796">
        <f>IF(SUM(K906:L906)&gt;0,IFERROR(AVERAGE(K877:L906),""),"")</f>
        <v/>
      </c>
      <c r="Q906" s="813">
        <f>IFERROR(AVERAGE(D906:E906),"")</f>
        <v/>
      </c>
      <c r="R906" s="813">
        <f>IFERROR(AVERAGE(F906:H906),"")</f>
        <v/>
      </c>
      <c r="S906" s="813">
        <f>IFERROR(AVERAGE(I906:J906),"")</f>
        <v/>
      </c>
      <c r="T906" s="813">
        <f>IFERROR(AVERAGE(K906:L906),"")</f>
        <v/>
      </c>
      <c r="V906" s="813">
        <f>AVERAGE(Q906:T906)</f>
        <v/>
      </c>
      <c r="W906" s="445" t="n"/>
      <c r="X906" s="257" t="n"/>
      <c r="Y906" s="266" t="n">
        <v>129</v>
      </c>
    </row>
    <row r="907" ht="17.45" customHeight="1">
      <c r="A907" s="257">
        <f>IF(ISNUMBER(C907),MONTH(C907),"")</f>
        <v/>
      </c>
      <c r="B907" s="257">
        <f>IF(ISNUMBER(C907),YEAR(C907),"")</f>
        <v/>
      </c>
      <c r="C907" s="808">
        <f>C906+1</f>
        <v/>
      </c>
      <c r="D907" s="809" t="n"/>
      <c r="E907" s="810" t="n">
        <v>0.00772</v>
      </c>
      <c r="F907" s="812" t="n"/>
      <c r="G907" s="811" t="n">
        <v>0.00776</v>
      </c>
      <c r="H907" s="837" t="n"/>
      <c r="I907" s="809" t="n"/>
      <c r="J907" s="810" t="n">
        <v>0.00766</v>
      </c>
      <c r="K907" s="809" t="n"/>
      <c r="L907" s="810" t="n">
        <v>0.0131</v>
      </c>
      <c r="M907" s="796">
        <f>IF(SUM(D907:E907)&gt;0,IFERROR(AVERAGE(D878:E907),""),"")</f>
        <v/>
      </c>
      <c r="N907" s="796">
        <f>IF(SUM(F907:H907)&gt;0,IFERROR(AVERAGE(F878:H907),""),"")</f>
        <v/>
      </c>
      <c r="O907" s="796">
        <f>IF(SUM(I907:J907)&gt;0,IFERROR(AVERAGE(I878:J907),""),"")</f>
        <v/>
      </c>
      <c r="P907" s="796">
        <f>IF(SUM(K907:L907)&gt;0,IFERROR(AVERAGE(K878:L907),""),"")</f>
        <v/>
      </c>
      <c r="Q907" s="813">
        <f>IFERROR(AVERAGE(D907:E907),"")</f>
        <v/>
      </c>
      <c r="R907" s="813">
        <f>IFERROR(AVERAGE(F907:H907),"")</f>
        <v/>
      </c>
      <c r="S907" s="813">
        <f>IFERROR(AVERAGE(I907:J907),"")</f>
        <v/>
      </c>
      <c r="T907" s="813">
        <f>IFERROR(AVERAGE(K907:L907),"")</f>
        <v/>
      </c>
      <c r="V907" s="813">
        <f>AVERAGE(Q907:T907)</f>
        <v/>
      </c>
      <c r="W907" s="445" t="n"/>
      <c r="X907" s="797">
        <f>AVERAGE(Q906:T907)</f>
        <v/>
      </c>
      <c r="Y907" s="266" t="n">
        <v>129</v>
      </c>
    </row>
    <row r="908" ht="17.45" customHeight="1">
      <c r="A908" s="257">
        <f>IF(ISNUMBER(C908),MONTH(C908),"")</f>
        <v/>
      </c>
      <c r="B908" s="257">
        <f>IF(ISNUMBER(C908),YEAR(C908),"")</f>
        <v/>
      </c>
      <c r="C908" s="861">
        <f>C907+1</f>
        <v/>
      </c>
      <c r="D908" s="803" t="n">
        <v>0.0202</v>
      </c>
      <c r="E908" s="804" t="n"/>
      <c r="F908" s="806" t="n">
        <v>0.0174</v>
      </c>
      <c r="G908" s="805" t="n"/>
      <c r="H908" s="838" t="n">
        <v>0.0171</v>
      </c>
      <c r="I908" s="803" t="n">
        <v>0.0176</v>
      </c>
      <c r="J908" s="804" t="n"/>
      <c r="K908" s="803" t="n">
        <v>0.0156</v>
      </c>
      <c r="L908" s="804" t="n"/>
      <c r="M908" s="796">
        <f>IF(SUM(D908:E908)&gt;0,IFERROR(AVERAGE(D879:E908),""),"")</f>
        <v/>
      </c>
      <c r="N908" s="796">
        <f>IF(SUM(F908:H908)&gt;0,IFERROR(AVERAGE(F879:H908),""),"")</f>
        <v/>
      </c>
      <c r="O908" s="796">
        <f>IF(SUM(I908:J908)&gt;0,IFERROR(AVERAGE(I879:J908),""),"")</f>
        <v/>
      </c>
      <c r="P908" s="796">
        <f>IF(SUM(K908:L908)&gt;0,IFERROR(AVERAGE(K879:L908),""),"")</f>
        <v/>
      </c>
      <c r="Q908" s="797">
        <f>IFERROR(AVERAGE(D908:E908),"")</f>
        <v/>
      </c>
      <c r="R908" s="797">
        <f>IFERROR(AVERAGE(F908:H908),"")</f>
        <v/>
      </c>
      <c r="S908" s="797">
        <f>IFERROR(AVERAGE(I908:J908),"")</f>
        <v/>
      </c>
      <c r="T908" s="797">
        <f>IFERROR(AVERAGE(K908:L908),"")</f>
        <v/>
      </c>
      <c r="V908" s="257" t="n"/>
      <c r="W908" s="797">
        <f>AVERAGE(Q908:T908)</f>
        <v/>
      </c>
    </row>
    <row r="909" ht="17.45" customHeight="1">
      <c r="A909" s="257">
        <f>IF(ISNUMBER(C909),MONTH(C909),"")</f>
        <v/>
      </c>
      <c r="B909" s="257">
        <f>IF(ISNUMBER(C909),YEAR(C909),"")</f>
        <v/>
      </c>
      <c r="C909" s="791">
        <f>C908+1</f>
        <v/>
      </c>
      <c r="D909" s="792" t="n"/>
      <c r="E909" s="793" t="n">
        <v>0.015</v>
      </c>
      <c r="F909" s="795" t="n"/>
      <c r="G909" s="794" t="n">
        <v>0.0222</v>
      </c>
      <c r="H909" s="836" t="n"/>
      <c r="I909" s="792" t="n"/>
      <c r="J909" s="793" t="n">
        <v>0.0272</v>
      </c>
      <c r="K909" s="792" t="n"/>
      <c r="L909" s="793" t="n">
        <v>0.0217</v>
      </c>
      <c r="M909" s="796">
        <f>IF(SUM(D909:E909)&gt;0,IFERROR(AVERAGE(D880:E909),""),"")</f>
        <v/>
      </c>
      <c r="N909" s="796">
        <f>IF(SUM(F909:H909)&gt;0,IFERROR(AVERAGE(F880:H909),""),"")</f>
        <v/>
      </c>
      <c r="O909" s="796">
        <f>IF(SUM(I909:J909)&gt;0,IFERROR(AVERAGE(I880:J909),""),"")</f>
        <v/>
      </c>
      <c r="P909" s="796">
        <f>IF(SUM(K909:L909)&gt;0,IFERROR(AVERAGE(K880:L909),""),"")</f>
        <v/>
      </c>
      <c r="Q909" s="797">
        <f>IFERROR(AVERAGE(D909:E909),"")</f>
        <v/>
      </c>
      <c r="R909" s="797">
        <f>IFERROR(AVERAGE(F909:H909),"")</f>
        <v/>
      </c>
      <c r="S909" s="797">
        <f>IFERROR(AVERAGE(I909:J909),"")</f>
        <v/>
      </c>
      <c r="T909" s="797">
        <f>IFERROR(AVERAGE(K909:L909),"")</f>
        <v/>
      </c>
      <c r="V909" s="257" t="n"/>
      <c r="W909" s="797">
        <f>AVERAGE(Q909:T909)</f>
        <v/>
      </c>
    </row>
    <row r="910" ht="17.45" customHeight="1">
      <c r="A910" s="257">
        <f>IF(ISNUMBER(C910),MONTH(C910),"")</f>
        <v/>
      </c>
      <c r="B910" s="257">
        <f>IF(ISNUMBER(C910),YEAR(C910),"")</f>
        <v/>
      </c>
      <c r="C910" s="791">
        <f>C909+1</f>
        <v/>
      </c>
      <c r="D910" s="792" t="n">
        <v>0.0248</v>
      </c>
      <c r="E910" s="793" t="n"/>
      <c r="F910" s="795" t="n">
        <v>0.0207</v>
      </c>
      <c r="G910" s="794" t="n"/>
      <c r="H910" s="836" t="n"/>
      <c r="I910" s="792" t="n">
        <v>0.0213</v>
      </c>
      <c r="J910" s="793" t="n"/>
      <c r="K910" s="792" t="n">
        <v>0.0181</v>
      </c>
      <c r="L910" s="793" t="n"/>
      <c r="M910" s="796">
        <f>IF(SUM(D910:E910)&gt;0,IFERROR(AVERAGE(D881:E910),""),"")</f>
        <v/>
      </c>
      <c r="N910" s="796">
        <f>IF(SUM(F910:H910)&gt;0,IFERROR(AVERAGE(F881:H910),""),"")</f>
        <v/>
      </c>
      <c r="O910" s="796">
        <f>IF(SUM(I910:J910)&gt;0,IFERROR(AVERAGE(I881:J910),""),"")</f>
        <v/>
      </c>
      <c r="P910" s="796">
        <f>IF(SUM(K910:L910)&gt;0,IFERROR(AVERAGE(K881:L910),""),"")</f>
        <v/>
      </c>
      <c r="Q910" s="797">
        <f>IFERROR(AVERAGE(D910:E910),"")</f>
        <v/>
      </c>
      <c r="R910" s="797">
        <f>IFERROR(AVERAGE(F910:H910),"")</f>
        <v/>
      </c>
      <c r="S910" s="797">
        <f>IFERROR(AVERAGE(I910:J910),"")</f>
        <v/>
      </c>
      <c r="T910" s="797">
        <f>IFERROR(AVERAGE(K910:L910),"")</f>
        <v/>
      </c>
      <c r="V910" s="257" t="n"/>
      <c r="W910" s="797">
        <f>AVERAGE(Q910:T910)</f>
        <v/>
      </c>
    </row>
    <row r="911" ht="17.45" customHeight="1">
      <c r="A911" s="257">
        <f>IF(ISNUMBER(C911),MONTH(C911),"")</f>
        <v/>
      </c>
      <c r="B911" s="257">
        <f>IF(ISNUMBER(C911),YEAR(C911),"")</f>
        <v/>
      </c>
      <c r="C911" s="791">
        <f>C910+1</f>
        <v/>
      </c>
      <c r="D911" s="792" t="n"/>
      <c r="E911" s="793" t="n">
        <v>0.0215</v>
      </c>
      <c r="F911" s="795" t="n"/>
      <c r="G911" s="794" t="n">
        <v>0.0153</v>
      </c>
      <c r="H911" s="836" t="n"/>
      <c r="I911" s="792" t="n"/>
      <c r="J911" s="793" t="n">
        <v>0.0156</v>
      </c>
      <c r="K911" s="792" t="n"/>
      <c r="L911" s="793" t="n">
        <v>0.0222</v>
      </c>
      <c r="M911" s="796">
        <f>IF(SUM(D911:E911)&gt;0,IFERROR(AVERAGE(D882:E911),""),"")</f>
        <v/>
      </c>
      <c r="N911" s="796">
        <f>IF(SUM(F911:H911)&gt;0,IFERROR(AVERAGE(F882:H911),""),"")</f>
        <v/>
      </c>
      <c r="O911" s="796">
        <f>IF(SUM(I911:J911)&gt;0,IFERROR(AVERAGE(I882:J911),""),"")</f>
        <v/>
      </c>
      <c r="P911" s="796">
        <f>IF(SUM(K911:L911)&gt;0,IFERROR(AVERAGE(K882:L911),""),"")</f>
        <v/>
      </c>
      <c r="Q911" s="797">
        <f>IFERROR(AVERAGE(D911:E911),"")</f>
        <v/>
      </c>
      <c r="R911" s="797">
        <f>IFERROR(AVERAGE(F911:H911),"")</f>
        <v/>
      </c>
      <c r="S911" s="797">
        <f>IFERROR(AVERAGE(I911:J911),"")</f>
        <v/>
      </c>
      <c r="T911" s="797">
        <f>IFERROR(AVERAGE(K911:L911),"")</f>
        <v/>
      </c>
      <c r="V911" s="257" t="n"/>
      <c r="W911" s="797">
        <f>AVERAGE(Q911:T911)</f>
        <v/>
      </c>
    </row>
    <row r="912" ht="17.45" customHeight="1">
      <c r="A912" s="257">
        <f>IF(ISNUMBER(C912),MONTH(C912),"")</f>
        <v/>
      </c>
      <c r="B912" s="257">
        <f>IF(ISNUMBER(C912),YEAR(C912),"")</f>
        <v/>
      </c>
      <c r="C912" s="791">
        <f>C911+1</f>
        <v/>
      </c>
      <c r="D912" s="792" t="n">
        <v>0.0163</v>
      </c>
      <c r="E912" s="793" t="n"/>
      <c r="F912" s="795" t="n"/>
      <c r="G912" s="794" t="n"/>
      <c r="H912" s="836" t="n">
        <v>0.0184</v>
      </c>
      <c r="I912" s="792" t="n">
        <v>0.0144</v>
      </c>
      <c r="J912" s="793" t="n"/>
      <c r="K912" s="792" t="n">
        <v>0.0145</v>
      </c>
      <c r="L912" s="793" t="n"/>
      <c r="M912" s="796">
        <f>IF(SUM(D912:E912)&gt;0,IFERROR(AVERAGE(D883:E912),""),"")</f>
        <v/>
      </c>
      <c r="N912" s="796">
        <f>IF(SUM(F912:H912)&gt;0,IFERROR(AVERAGE(F883:H912),""),"")</f>
        <v/>
      </c>
      <c r="O912" s="796">
        <f>IF(SUM(I912:J912)&gt;0,IFERROR(AVERAGE(I883:J912),""),"")</f>
        <v/>
      </c>
      <c r="P912" s="796">
        <f>IF(SUM(K912:L912)&gt;0,IFERROR(AVERAGE(K883:L912),""),"")</f>
        <v/>
      </c>
      <c r="Q912" s="797">
        <f>IFERROR(AVERAGE(D912:E912),"")</f>
        <v/>
      </c>
      <c r="R912" s="797">
        <f>IFERROR(AVERAGE(F912:H912),"")</f>
        <v/>
      </c>
      <c r="S912" s="797">
        <f>IFERROR(AVERAGE(I912:J912),"")</f>
        <v/>
      </c>
      <c r="T912" s="797">
        <f>IFERROR(AVERAGE(K912:L912),"")</f>
        <v/>
      </c>
      <c r="V912" s="257" t="n"/>
      <c r="W912" s="797">
        <f>AVERAGE(Q912:T912)</f>
        <v/>
      </c>
      <c r="X912" s="797">
        <f>AVERAGE(Q908:T912)</f>
        <v/>
      </c>
      <c r="Y912" s="266" t="n">
        <v>130</v>
      </c>
    </row>
    <row r="913" ht="17.45" customHeight="1" thickBot="1">
      <c r="A913" s="257">
        <f>IF(ISNUMBER(C913),MONTH(C913),"")</f>
        <v/>
      </c>
      <c r="B913" s="257">
        <f>IF(ISNUMBER(C913),YEAR(C913),"")</f>
        <v/>
      </c>
      <c r="C913" s="808">
        <f>C912+1</f>
        <v/>
      </c>
      <c r="D913" s="809" t="n"/>
      <c r="E913" s="810" t="n">
        <v>0.0101</v>
      </c>
      <c r="F913" s="812" t="n"/>
      <c r="G913" s="811" t="n">
        <v>0.00908</v>
      </c>
      <c r="H913" s="837" t="n"/>
      <c r="I913" s="809" t="n"/>
      <c r="J913" s="810" t="n">
        <v>0.0106</v>
      </c>
      <c r="K913" s="809" t="n"/>
      <c r="L913" s="810" t="n">
        <v>0.0116</v>
      </c>
      <c r="M913" s="796">
        <f>IF(SUM(D913:E913)&gt;0,IFERROR(AVERAGE(D884:E913),""),"")</f>
        <v/>
      </c>
      <c r="N913" s="796">
        <f>IF(SUM(F913:H913)&gt;0,IFERROR(AVERAGE(F884:H913),""),"")</f>
        <v/>
      </c>
      <c r="O913" s="796">
        <f>IF(SUM(I913:J913)&gt;0,IFERROR(AVERAGE(I884:J913),""),"")</f>
        <v/>
      </c>
      <c r="P913" s="796">
        <f>IF(SUM(K913:L913)&gt;0,IFERROR(AVERAGE(K884:L913),""),"")</f>
        <v/>
      </c>
      <c r="Q913" s="813">
        <f>IFERROR(AVERAGE(D913:E913),"")</f>
        <v/>
      </c>
      <c r="R913" s="813">
        <f>IFERROR(AVERAGE(F913:H913),"")</f>
        <v/>
      </c>
      <c r="S913" s="813">
        <f>IFERROR(AVERAGE(I913:J913),"")</f>
        <v/>
      </c>
      <c r="T913" s="813">
        <f>IFERROR(AVERAGE(K913:L913),"")</f>
        <v/>
      </c>
      <c r="V913" s="813">
        <f>AVERAGE(Q913:T913)</f>
        <v/>
      </c>
      <c r="W913" s="445" t="n"/>
      <c r="X913" s="257" t="n"/>
      <c r="Y913" s="266" t="n">
        <v>130</v>
      </c>
    </row>
    <row r="914" ht="17.45" customHeight="1" thickBot="1">
      <c r="A914" s="257">
        <f>IF(ISNUMBER(C914),MONTH(C914),"")</f>
        <v/>
      </c>
      <c r="B914" s="257">
        <f>IF(ISNUMBER(C914),YEAR(C914),"")</f>
        <v/>
      </c>
      <c r="C914" s="808">
        <f>C913+1</f>
        <v/>
      </c>
      <c r="D914" s="809" t="n">
        <v>0.00773</v>
      </c>
      <c r="E914" s="810" t="n"/>
      <c r="F914" s="812" t="n">
        <v>0.00354</v>
      </c>
      <c r="G914" s="811" t="n"/>
      <c r="H914" s="837" t="n">
        <v>0.00422</v>
      </c>
      <c r="I914" s="809" t="n">
        <v>0.00413</v>
      </c>
      <c r="J914" s="810" t="n"/>
      <c r="K914" s="809" t="n">
        <v>0.0118</v>
      </c>
      <c r="L914" s="810" t="n"/>
      <c r="M914" s="796">
        <f>IF(SUM(D914:E914)&gt;0,IFERROR(AVERAGE(D885:E914),""),"")</f>
        <v/>
      </c>
      <c r="N914" s="796">
        <f>IF(SUM(F914:H914)&gt;0,IFERROR(AVERAGE(F885:H914),""),"")</f>
        <v/>
      </c>
      <c r="O914" s="796">
        <f>IF(SUM(I914:J914)&gt;0,IFERROR(AVERAGE(I885:J914),""),"")</f>
        <v/>
      </c>
      <c r="P914" s="796">
        <f>IF(SUM(K914:L914)&gt;0,IFERROR(AVERAGE(K885:L914),""),"")</f>
        <v/>
      </c>
      <c r="Q914" s="813">
        <f>IFERROR(AVERAGE(D914:E914),"")</f>
        <v/>
      </c>
      <c r="R914" s="813">
        <f>IFERROR(AVERAGE(F914:H914),"")</f>
        <v/>
      </c>
      <c r="S914" s="813">
        <f>IFERROR(AVERAGE(I914:J914),"")</f>
        <v/>
      </c>
      <c r="T914" s="813">
        <f>IFERROR(AVERAGE(K914:L914),"")</f>
        <v/>
      </c>
      <c r="V914" s="813">
        <f>AVERAGE(Q914:T914)</f>
        <v/>
      </c>
      <c r="W914" s="445" t="n"/>
      <c r="X914" s="797">
        <f>AVERAGE(Q913:T914)</f>
        <v/>
      </c>
      <c r="Y914" s="266" t="n">
        <v>130</v>
      </c>
      <c r="Z914" s="313" t="inlineStr">
        <is>
          <t>JUNE</t>
        </is>
      </c>
      <c r="AA914" s="299" t="n">
        <v>2020</v>
      </c>
      <c r="AB914" s="300" t="n"/>
      <c r="AC914" s="300" t="n"/>
      <c r="AD914" s="300" t="n"/>
    </row>
    <row r="915" ht="17.45" customHeight="1">
      <c r="A915" s="257">
        <f>IF(ISNUMBER(C915),MONTH(C915),"")</f>
        <v/>
      </c>
      <c r="B915" s="257">
        <f>IF(ISNUMBER(C915),YEAR(C915),"")</f>
        <v/>
      </c>
      <c r="C915" s="791">
        <f>C914+1</f>
        <v/>
      </c>
      <c r="D915" s="792" t="n"/>
      <c r="E915" s="793" t="n">
        <v>0.0164</v>
      </c>
      <c r="F915" s="795" t="n"/>
      <c r="G915" s="794" t="n">
        <v>0.017</v>
      </c>
      <c r="H915" s="836" t="n"/>
      <c r="I915" s="792" t="n"/>
      <c r="J915" s="793" t="n">
        <v>0.01</v>
      </c>
      <c r="K915" s="792" t="n"/>
      <c r="L915" s="793" t="n">
        <v>0.021</v>
      </c>
      <c r="M915" s="796">
        <f>IF(SUM(D915:E915)&gt;0,IFERROR(AVERAGE(D886:E915),""),"")</f>
        <v/>
      </c>
      <c r="N915" s="796">
        <f>IF(SUM(F915:H915)&gt;0,IFERROR(AVERAGE(F886:H915),""),"")</f>
        <v/>
      </c>
      <c r="O915" s="796">
        <f>IF(SUM(I915:J915)&gt;0,IFERROR(AVERAGE(I886:J915),""),"")</f>
        <v/>
      </c>
      <c r="P915" s="796">
        <f>IF(SUM(K915:L915)&gt;0,IFERROR(AVERAGE(K886:L915),""),"")</f>
        <v/>
      </c>
      <c r="Q915" s="797">
        <f>IFERROR(AVERAGE(D915:E915),"")</f>
        <v/>
      </c>
      <c r="R915" s="797">
        <f>IFERROR(AVERAGE(F915:H915),"")</f>
        <v/>
      </c>
      <c r="S915" s="797">
        <f>IFERROR(AVERAGE(I915:J915),"")</f>
        <v/>
      </c>
      <c r="T915" s="797">
        <f>IFERROR(AVERAGE(K915:L915),"")</f>
        <v/>
      </c>
      <c r="V915" s="257" t="n"/>
      <c r="W915" s="797">
        <f>AVERAGE(Q915:T915)</f>
        <v/>
      </c>
      <c r="Z915" s="301" t="inlineStr">
        <is>
          <t>Parameter</t>
        </is>
      </c>
      <c r="AA915" s="301" t="inlineStr">
        <is>
          <t>Station 1</t>
        </is>
      </c>
      <c r="AB915" s="301" t="inlineStr">
        <is>
          <t>Station 2</t>
        </is>
      </c>
      <c r="AC915" s="301" t="inlineStr">
        <is>
          <t>Station 4</t>
        </is>
      </c>
      <c r="AD915" s="301" t="inlineStr">
        <is>
          <t>Station 5</t>
        </is>
      </c>
    </row>
    <row r="916" ht="17.45" customHeight="1">
      <c r="A916" s="257">
        <f>IF(ISNUMBER(C916),MONTH(C916),"")</f>
        <v/>
      </c>
      <c r="B916" s="257">
        <f>IF(ISNUMBER(C916),YEAR(C916),"")</f>
        <v/>
      </c>
      <c r="C916" s="791">
        <f>C915+1</f>
        <v/>
      </c>
      <c r="D916" s="792" t="n">
        <v>0.0193</v>
      </c>
      <c r="E916" s="793" t="n"/>
      <c r="F916" s="795" t="n">
        <v>0.0218</v>
      </c>
      <c r="G916" s="794" t="n"/>
      <c r="H916" s="836" t="n"/>
      <c r="I916" s="792" t="n">
        <v>0.0248</v>
      </c>
      <c r="J916" s="793" t="n"/>
      <c r="K916" s="792" t="n">
        <v>0.0208</v>
      </c>
      <c r="L916" s="793" t="n"/>
      <c r="M916" s="796">
        <f>IF(SUM(D916:E916)&gt;0,IFERROR(AVERAGE(D887:E916),""),"")</f>
        <v/>
      </c>
      <c r="N916" s="796">
        <f>IF(SUM(F916:H916)&gt;0,IFERROR(AVERAGE(F887:H916),""),"")</f>
        <v/>
      </c>
      <c r="O916" s="796">
        <f>IF(SUM(I916:J916)&gt;0,IFERROR(AVERAGE(I887:J916),""),"")</f>
        <v/>
      </c>
      <c r="P916" s="796">
        <f>IF(SUM(K916:L916)&gt;0,IFERROR(AVERAGE(K887:L916),""),"")</f>
        <v/>
      </c>
      <c r="Q916" s="797">
        <f>IFERROR(AVERAGE(D916:E916),"")</f>
        <v/>
      </c>
      <c r="R916" s="797">
        <f>IFERROR(AVERAGE(F916:H916),"")</f>
        <v/>
      </c>
      <c r="S916" s="797">
        <f>IFERROR(AVERAGE(I916:J916),"")</f>
        <v/>
      </c>
      <c r="T916" s="797">
        <f>IFERROR(AVERAGE(K916:L916),"")</f>
        <v/>
      </c>
      <c r="W916" s="797">
        <f>AVERAGE(Q916:T916)</f>
        <v/>
      </c>
      <c r="Z916" s="302" t="inlineStr">
        <is>
          <t>Average</t>
        </is>
      </c>
      <c r="AA916" s="839">
        <f>AVERAGE(D887:E916)</f>
        <v/>
      </c>
      <c r="AB916" s="839">
        <f>AVERAGE(F887:H916)</f>
        <v/>
      </c>
      <c r="AC916" s="839">
        <f>AVERAGE(I887:J916)</f>
        <v/>
      </c>
      <c r="AD916" s="839">
        <f>AVERAGE(K887:L916)</f>
        <v/>
      </c>
    </row>
    <row r="917" ht="17.45" customHeight="1">
      <c r="A917" s="257">
        <f>IF(ISNUMBER(C917),MONTH(C917),"")</f>
        <v/>
      </c>
      <c r="B917" s="257">
        <f>IF(ISNUMBER(C917),YEAR(C917),"")</f>
        <v/>
      </c>
      <c r="C917" s="791">
        <f>C916+1</f>
        <v/>
      </c>
      <c r="D917" s="792" t="n"/>
      <c r="E917" s="793" t="n">
        <v>0.0212</v>
      </c>
      <c r="F917" s="795" t="n"/>
      <c r="G917" s="794" t="n">
        <v>0.0126</v>
      </c>
      <c r="H917" s="836" t="n"/>
      <c r="I917" s="792" t="n"/>
      <c r="J917" s="793" t="n">
        <v>0.0159</v>
      </c>
      <c r="K917" s="792" t="n"/>
      <c r="L917" s="793" t="n">
        <v>0.0281</v>
      </c>
      <c r="M917" s="796">
        <f>IF(SUM(D917:E917)&gt;0,IFERROR(AVERAGE(D888:E917),""),"")</f>
        <v/>
      </c>
      <c r="N917" s="796">
        <f>IF(SUM(F917:H917)&gt;0,IFERROR(AVERAGE(F888:H917),""),"")</f>
        <v/>
      </c>
      <c r="O917" s="796">
        <f>IF(SUM(I917:J917)&gt;0,IFERROR(AVERAGE(I888:J917),""),"")</f>
        <v/>
      </c>
      <c r="P917" s="796">
        <f>IF(SUM(K917:L917)&gt;0,IFERROR(AVERAGE(K888:L917),""),"")</f>
        <v/>
      </c>
      <c r="Q917" s="797">
        <f>IFERROR(AVERAGE(D917:E917),"")</f>
        <v/>
      </c>
      <c r="R917" s="797">
        <f>IFERROR(AVERAGE(F917:H917),"")</f>
        <v/>
      </c>
      <c r="S917" s="797">
        <f>IFERROR(AVERAGE(I917:J917),"")</f>
        <v/>
      </c>
      <c r="T917" s="797">
        <f>IFERROR(AVERAGE(K917:L917),"")</f>
        <v/>
      </c>
      <c r="W917" s="797">
        <f>AVERAGE(Q917:T917)</f>
        <v/>
      </c>
      <c r="Z917" s="302" t="inlineStr">
        <is>
          <t>Maximum</t>
        </is>
      </c>
      <c r="AA917" s="839">
        <f>MAX(D887:E916)</f>
        <v/>
      </c>
      <c r="AB917" s="839">
        <f>MAX(F887:H916)</f>
        <v/>
      </c>
      <c r="AC917" s="839">
        <f>MAX(I887:J916)</f>
        <v/>
      </c>
      <c r="AD917" s="839">
        <f>MAX(K887:L916)</f>
        <v/>
      </c>
    </row>
    <row r="918" ht="17.45" customHeight="1" thickBot="1">
      <c r="A918" s="257">
        <f>IF(ISNUMBER(C918),MONTH(C918),"")</f>
        <v/>
      </c>
      <c r="B918" s="257">
        <f>IF(ISNUMBER(C918),YEAR(C918),"")</f>
        <v/>
      </c>
      <c r="C918" s="791">
        <f>C917+1</f>
        <v/>
      </c>
      <c r="D918" s="792" t="n">
        <v>0.0225</v>
      </c>
      <c r="E918" s="793" t="n"/>
      <c r="F918" s="795" t="n"/>
      <c r="G918" s="794" t="n"/>
      <c r="H918" s="836" t="n">
        <v>0.0148</v>
      </c>
      <c r="I918" s="792" t="n">
        <v>0.0177</v>
      </c>
      <c r="J918" s="793" t="n"/>
      <c r="K918" s="792" t="n">
        <v>0.017</v>
      </c>
      <c r="L918" s="793" t="n"/>
      <c r="M918" s="796">
        <f>IF(SUM(D918:E918)&gt;0,IFERROR(AVERAGE(D889:E918),""),"")</f>
        <v/>
      </c>
      <c r="N918" s="796">
        <f>IF(SUM(F918:H918)&gt;0,IFERROR(AVERAGE(F889:H918),""),"")</f>
        <v/>
      </c>
      <c r="O918" s="796">
        <f>IF(SUM(I918:J918)&gt;0,IFERROR(AVERAGE(I889:J918),""),"")</f>
        <v/>
      </c>
      <c r="P918" s="796">
        <f>IF(SUM(K918:L918)&gt;0,IFERROR(AVERAGE(K889:L918),""),"")</f>
        <v/>
      </c>
      <c r="Q918" s="797">
        <f>IFERROR(AVERAGE(D918:E918),"")</f>
        <v/>
      </c>
      <c r="R918" s="797">
        <f>IFERROR(AVERAGE(F918:H918),"")</f>
        <v/>
      </c>
      <c r="S918" s="797">
        <f>IFERROR(AVERAGE(I918:J918),"")</f>
        <v/>
      </c>
      <c r="T918" s="797">
        <f>IFERROR(AVERAGE(K918:L918),"")</f>
        <v/>
      </c>
      <c r="V918" s="257" t="n"/>
      <c r="W918" s="797">
        <f>AVERAGE(Q918:T918)</f>
        <v/>
      </c>
      <c r="Z918" s="304" t="inlineStr">
        <is>
          <t># DAYS &gt; 0.075</t>
        </is>
      </c>
      <c r="AA918" s="305">
        <f>COUNTIF(D887:E916,"&gt;=0.075")</f>
        <v/>
      </c>
      <c r="AB918" s="305">
        <f>COUNTIF(F887:H916,"&gt;=0.075")</f>
        <v/>
      </c>
      <c r="AC918" s="305">
        <f>COUNTIF(I887:J916,"&gt;=0.075")</f>
        <v/>
      </c>
      <c r="AD918" s="305">
        <f>COUNTIF(K887:L916,"&gt;=0.075")</f>
        <v/>
      </c>
    </row>
    <row r="919" ht="17.45" customHeight="1" thickBot="1">
      <c r="A919" s="257">
        <f>IF(ISNUMBER(C919),MONTH(C919),"")</f>
        <v/>
      </c>
      <c r="B919" s="257">
        <f>IF(ISNUMBER(C919),YEAR(C919),"")</f>
        <v/>
      </c>
      <c r="C919" s="791">
        <f>C918+1</f>
        <v/>
      </c>
      <c r="D919" s="792" t="n"/>
      <c r="E919" s="793" t="n">
        <v>0.0269</v>
      </c>
      <c r="F919" s="795" t="n"/>
      <c r="G919" s="794" t="n">
        <v>0.0167</v>
      </c>
      <c r="H919" s="836" t="n"/>
      <c r="I919" s="792" t="n"/>
      <c r="J919" s="793" t="n">
        <v>0.0113</v>
      </c>
      <c r="K919" s="792" t="n"/>
      <c r="L919" s="793" t="n">
        <v>0.0164</v>
      </c>
      <c r="M919" s="796">
        <f>IF(SUM(D919:E919)&gt;0,IFERROR(AVERAGE(D890:E919),""),"")</f>
        <v/>
      </c>
      <c r="N919" s="796">
        <f>IF(SUM(F919:H919)&gt;0,IFERROR(AVERAGE(F890:H919),""),"")</f>
        <v/>
      </c>
      <c r="O919" s="796">
        <f>IF(SUM(I919:J919)&gt;0,IFERROR(AVERAGE(I890:J919),""),"")</f>
        <v/>
      </c>
      <c r="P919" s="796">
        <f>IF(SUM(K919:L919)&gt;0,IFERROR(AVERAGE(K890:L919),""),"")</f>
        <v/>
      </c>
      <c r="Q919" s="797">
        <f>IFERROR(AVERAGE(D919:E919),"")</f>
        <v/>
      </c>
      <c r="R919" s="797">
        <f>IFERROR(AVERAGE(F919:H919),"")</f>
        <v/>
      </c>
      <c r="S919" s="797">
        <f>IFERROR(AVERAGE(I919:J919),"")</f>
        <v/>
      </c>
      <c r="T919" s="797">
        <f>IFERROR(AVERAGE(K919:L919),"")</f>
        <v/>
      </c>
      <c r="V919" s="257" t="n"/>
      <c r="W919" s="797">
        <f>AVERAGE(Q919:T919)</f>
        <v/>
      </c>
      <c r="X919" s="797">
        <f>AVERAGE(Q915:T919)</f>
        <v/>
      </c>
      <c r="Y919" s="266" t="n">
        <v>131</v>
      </c>
      <c r="AD919" s="786">
        <f>AVERAGE(AA916:AD916)</f>
        <v/>
      </c>
    </row>
    <row r="920" ht="17.45" customHeight="1">
      <c r="A920" s="257">
        <f>IF(ISNUMBER(C920),MONTH(C920),"")</f>
        <v/>
      </c>
      <c r="B920" s="257">
        <f>IF(ISNUMBER(C920),YEAR(C920),"")</f>
        <v/>
      </c>
      <c r="C920" s="808">
        <f>C919+1</f>
        <v/>
      </c>
      <c r="D920" s="809" t="n">
        <v>0.0131</v>
      </c>
      <c r="E920" s="810" t="n"/>
      <c r="F920" s="812" t="n">
        <v>0.008999999999999999</v>
      </c>
      <c r="G920" s="811" t="n"/>
      <c r="H920" s="837" t="n">
        <v>0.0094</v>
      </c>
      <c r="I920" s="809" t="n">
        <v>0.00843</v>
      </c>
      <c r="J920" s="810" t="n"/>
      <c r="K920" s="809" t="n">
        <v>0.0101</v>
      </c>
      <c r="L920" s="810" t="n"/>
      <c r="M920" s="796">
        <f>IF(SUM(D920:E920)&gt;0,IFERROR(AVERAGE(D891:E920),""),"")</f>
        <v/>
      </c>
      <c r="N920" s="796">
        <f>IF(SUM(F920:H920)&gt;0,IFERROR(AVERAGE(F891:H920),""),"")</f>
        <v/>
      </c>
      <c r="O920" s="796">
        <f>IF(SUM(I920:J920)&gt;0,IFERROR(AVERAGE(I891:J920),""),"")</f>
        <v/>
      </c>
      <c r="P920" s="796">
        <f>IF(SUM(K920:L920)&gt;0,IFERROR(AVERAGE(K891:L920),""),"")</f>
        <v/>
      </c>
      <c r="Q920" s="813">
        <f>IFERROR(AVERAGE(D920:E920),"")</f>
        <v/>
      </c>
      <c r="R920" s="813">
        <f>IFERROR(AVERAGE(F920:H920),"")</f>
        <v/>
      </c>
      <c r="S920" s="813">
        <f>IFERROR(AVERAGE(I920:J920),"")</f>
        <v/>
      </c>
      <c r="T920" s="813">
        <f>IFERROR(AVERAGE(K920:L920),"")</f>
        <v/>
      </c>
      <c r="V920" s="813">
        <f>AVERAGE(Q920:T920)</f>
        <v/>
      </c>
      <c r="W920" s="445" t="n"/>
      <c r="X920" s="257" t="n"/>
      <c r="Y920" s="266" t="n">
        <v>131</v>
      </c>
    </row>
    <row r="921" ht="17.45" customHeight="1">
      <c r="A921" s="257">
        <f>IF(ISNUMBER(C921),MONTH(C921),"")</f>
        <v/>
      </c>
      <c r="B921" s="257">
        <f>IF(ISNUMBER(C921),YEAR(C921),"")</f>
        <v/>
      </c>
      <c r="C921" s="808">
        <f>C920+1</f>
        <v/>
      </c>
      <c r="D921" s="809" t="n"/>
      <c r="E921" s="810" t="n">
        <v>0.0138</v>
      </c>
      <c r="F921" s="812" t="n"/>
      <c r="G921" s="811" t="n">
        <v>0.0143</v>
      </c>
      <c r="H921" s="837" t="n"/>
      <c r="I921" s="809" t="n"/>
      <c r="J921" s="810" t="n">
        <v>0.0134</v>
      </c>
      <c r="K921" s="809" t="n"/>
      <c r="L921" s="810" t="n">
        <v>0.0216</v>
      </c>
      <c r="M921" s="796">
        <f>IF(SUM(D921:E921)&gt;0,IFERROR(AVERAGE(D892:E921),""),"")</f>
        <v/>
      </c>
      <c r="N921" s="796">
        <f>IF(SUM(F921:H921)&gt;0,IFERROR(AVERAGE(F892:H921),""),"")</f>
        <v/>
      </c>
      <c r="O921" s="796">
        <f>IF(SUM(I921:J921)&gt;0,IFERROR(AVERAGE(I892:J921),""),"")</f>
        <v/>
      </c>
      <c r="P921" s="796">
        <f>IF(SUM(K921:L921)&gt;0,IFERROR(AVERAGE(K892:L921),""),"")</f>
        <v/>
      </c>
      <c r="Q921" s="813">
        <f>IFERROR(AVERAGE(D921:E921),"")</f>
        <v/>
      </c>
      <c r="R921" s="813">
        <f>IFERROR(AVERAGE(F921:H921),"")</f>
        <v/>
      </c>
      <c r="S921" s="813">
        <f>IFERROR(AVERAGE(I921:J921),"")</f>
        <v/>
      </c>
      <c r="T921" s="813">
        <f>IFERROR(AVERAGE(K921:L921),"")</f>
        <v/>
      </c>
      <c r="V921" s="813">
        <f>AVERAGE(Q921:T921)</f>
        <v/>
      </c>
      <c r="W921" s="445" t="n"/>
      <c r="X921" s="797">
        <f>AVERAGE(Q920:T921)</f>
        <v/>
      </c>
      <c r="Y921" s="266" t="n">
        <v>131</v>
      </c>
    </row>
    <row r="922" ht="17.45" customHeight="1">
      <c r="A922" s="257">
        <f>IF(ISNUMBER(C922),MONTH(C922),"")</f>
        <v/>
      </c>
      <c r="B922" s="257">
        <f>IF(ISNUMBER(C922),YEAR(C922),"")</f>
        <v/>
      </c>
      <c r="C922" s="791">
        <f>C921+1</f>
        <v/>
      </c>
      <c r="D922" s="792" t="n">
        <v>0.0246</v>
      </c>
      <c r="E922" s="793" t="n"/>
      <c r="F922" s="795" t="n">
        <v>0.0152</v>
      </c>
      <c r="G922" s="794" t="n"/>
      <c r="H922" s="836" t="n"/>
      <c r="I922" s="792" t="n">
        <v>0.0145</v>
      </c>
      <c r="J922" s="793" t="n"/>
      <c r="K922" s="792" t="n">
        <v>0.0201</v>
      </c>
      <c r="L922" s="793" t="n"/>
      <c r="M922" s="796">
        <f>IF(SUM(D922:E922)&gt;0,IFERROR(AVERAGE(D893:E922),""),"")</f>
        <v/>
      </c>
      <c r="N922" s="796">
        <f>IF(SUM(F922:H922)&gt;0,IFERROR(AVERAGE(F893:H922),""),"")</f>
        <v/>
      </c>
      <c r="O922" s="796">
        <f>IF(SUM(I922:J922)&gt;0,IFERROR(AVERAGE(I893:J922),""),"")</f>
        <v/>
      </c>
      <c r="P922" s="796">
        <f>IF(SUM(K922:L922)&gt;0,IFERROR(AVERAGE(K893:L922),""),"")</f>
        <v/>
      </c>
      <c r="Q922" s="797">
        <f>IFERROR(AVERAGE(D922:E922),"")</f>
        <v/>
      </c>
      <c r="R922" s="797">
        <f>IFERROR(AVERAGE(F922:H922),"")</f>
        <v/>
      </c>
      <c r="S922" s="797">
        <f>IFERROR(AVERAGE(I922:J922),"")</f>
        <v/>
      </c>
      <c r="T922" s="797">
        <f>IFERROR(AVERAGE(K922:L922),"")</f>
        <v/>
      </c>
      <c r="V922" s="257" t="n"/>
      <c r="W922" s="797">
        <f>AVERAGE(Q922:T922)</f>
        <v/>
      </c>
    </row>
    <row r="923" ht="17.45" customHeight="1">
      <c r="A923" s="257">
        <f>IF(ISNUMBER(C923),MONTH(C923),"")</f>
        <v/>
      </c>
      <c r="B923" s="257">
        <f>IF(ISNUMBER(C923),YEAR(C923),"")</f>
        <v/>
      </c>
      <c r="C923" s="791">
        <f>C922+1</f>
        <v/>
      </c>
      <c r="D923" s="792" t="n"/>
      <c r="E923" s="793" t="n">
        <v>0.0212</v>
      </c>
      <c r="F923" s="795" t="n"/>
      <c r="G923" s="794" t="n">
        <v>0.0172</v>
      </c>
      <c r="H923" s="836" t="n"/>
      <c r="I923" s="792" t="n"/>
      <c r="J923" s="793" t="n">
        <v>0.0179</v>
      </c>
      <c r="K923" s="792" t="n"/>
      <c r="L923" s="793" t="n">
        <v>0.0266</v>
      </c>
      <c r="M923" s="796">
        <f>IF(SUM(D923:E923)&gt;0,IFERROR(AVERAGE(D894:E923),""),"")</f>
        <v/>
      </c>
      <c r="N923" s="796">
        <f>IF(SUM(F923:H923)&gt;0,IFERROR(AVERAGE(F894:H923),""),"")</f>
        <v/>
      </c>
      <c r="O923" s="796">
        <f>IF(SUM(I923:J923)&gt;0,IFERROR(AVERAGE(I894:J923),""),"")</f>
        <v/>
      </c>
      <c r="P923" s="796">
        <f>IF(SUM(K923:L923)&gt;0,IFERROR(AVERAGE(K894:L923),""),"")</f>
        <v/>
      </c>
      <c r="Q923" s="797">
        <f>IFERROR(AVERAGE(D923:E923),"")</f>
        <v/>
      </c>
      <c r="R923" s="797">
        <f>IFERROR(AVERAGE(F923:H923),"")</f>
        <v/>
      </c>
      <c r="S923" s="797">
        <f>IFERROR(AVERAGE(I923:J923),"")</f>
        <v/>
      </c>
      <c r="T923" s="797">
        <f>IFERROR(AVERAGE(K923:L923),"")</f>
        <v/>
      </c>
      <c r="W923" s="797">
        <f>AVERAGE(Q923:T923)</f>
        <v/>
      </c>
    </row>
    <row r="924" ht="17.45" customHeight="1">
      <c r="A924" s="257">
        <f>IF(ISNUMBER(C924),MONTH(C924),"")</f>
        <v/>
      </c>
      <c r="B924" s="257">
        <f>IF(ISNUMBER(C924),YEAR(C924),"")</f>
        <v/>
      </c>
      <c r="C924" s="791">
        <f>C923+1</f>
        <v/>
      </c>
      <c r="D924" s="792" t="n">
        <v>0.0196</v>
      </c>
      <c r="E924" s="793" t="n"/>
      <c r="F924" s="795" t="n"/>
      <c r="G924" s="794" t="n"/>
      <c r="H924" s="836" t="n">
        <v>0.0115</v>
      </c>
      <c r="I924" s="792" t="n">
        <v>0.0129</v>
      </c>
      <c r="J924" s="793" t="n"/>
      <c r="K924" s="792" t="n">
        <v>0.0185</v>
      </c>
      <c r="L924" s="793" t="n"/>
      <c r="M924" s="796">
        <f>IF(SUM(D924:E924)&gt;0,IFERROR(AVERAGE(D895:E924),""),"")</f>
        <v/>
      </c>
      <c r="N924" s="796">
        <f>IF(SUM(F924:H924)&gt;0,IFERROR(AVERAGE(F895:H924),""),"")</f>
        <v/>
      </c>
      <c r="O924" s="796">
        <f>IF(SUM(I924:J924)&gt;0,IFERROR(AVERAGE(I895:J924),""),"")</f>
        <v/>
      </c>
      <c r="P924" s="796">
        <f>IF(SUM(K924:L924)&gt;0,IFERROR(AVERAGE(K895:L924),""),"")</f>
        <v/>
      </c>
      <c r="Q924" s="797">
        <f>IFERROR(AVERAGE(D924:E924),"")</f>
        <v/>
      </c>
      <c r="R924" s="797">
        <f>IFERROR(AVERAGE(F924:H924),"")</f>
        <v/>
      </c>
      <c r="S924" s="797">
        <f>IFERROR(AVERAGE(I924:J924),"")</f>
        <v/>
      </c>
      <c r="T924" s="797">
        <f>IFERROR(AVERAGE(K924:L924),"")</f>
        <v/>
      </c>
      <c r="W924" s="797">
        <f>AVERAGE(Q924:T924)</f>
        <v/>
      </c>
    </row>
    <row r="925" ht="17.45" customHeight="1">
      <c r="A925" s="257">
        <f>IF(ISNUMBER(C925),MONTH(C925),"")</f>
        <v/>
      </c>
      <c r="B925" s="257">
        <f>IF(ISNUMBER(C925),YEAR(C925),"")</f>
        <v/>
      </c>
      <c r="C925" s="791">
        <f>C924+1</f>
        <v/>
      </c>
      <c r="D925" s="792" t="n"/>
      <c r="E925" s="793" t="n">
        <v>0.0222</v>
      </c>
      <c r="F925" s="795" t="n"/>
      <c r="G925" s="794" t="n">
        <v>0.0204</v>
      </c>
      <c r="H925" s="836" t="n"/>
      <c r="I925" s="792" t="n"/>
      <c r="J925" s="793" t="n">
        <v>0.0212</v>
      </c>
      <c r="K925" s="792" t="n"/>
      <c r="L925" s="793" t="n">
        <v>0.022</v>
      </c>
      <c r="M925" s="796">
        <f>IF(SUM(D925:E925)&gt;0,IFERROR(AVERAGE(D896:E925),""),"")</f>
        <v/>
      </c>
      <c r="N925" s="796">
        <f>IF(SUM(F925:H925)&gt;0,IFERROR(AVERAGE(F896:H925),""),"")</f>
        <v/>
      </c>
      <c r="O925" s="796">
        <f>IF(SUM(I925:J925)&gt;0,IFERROR(AVERAGE(I896:J925),""),"")</f>
        <v/>
      </c>
      <c r="P925" s="796">
        <f>IF(SUM(K925:L925)&gt;0,IFERROR(AVERAGE(K896:L925),""),"")</f>
        <v/>
      </c>
      <c r="Q925" s="797">
        <f>IFERROR(AVERAGE(D925:E925),"")</f>
        <v/>
      </c>
      <c r="R925" s="797">
        <f>IFERROR(AVERAGE(F925:H925),"")</f>
        <v/>
      </c>
      <c r="S925" s="797">
        <f>IFERROR(AVERAGE(I925:J925),"")</f>
        <v/>
      </c>
      <c r="T925" s="797">
        <f>IFERROR(AVERAGE(K925:L925),"")</f>
        <v/>
      </c>
      <c r="V925" s="257" t="n"/>
      <c r="W925" s="797">
        <f>AVERAGE(Q925:T925)</f>
        <v/>
      </c>
    </row>
    <row r="926" ht="17.45" customHeight="1">
      <c r="A926" s="257">
        <f>IF(ISNUMBER(C926),MONTH(C926),"")</f>
        <v/>
      </c>
      <c r="B926" s="257">
        <f>IF(ISNUMBER(C926),YEAR(C926),"")</f>
        <v/>
      </c>
      <c r="C926" s="861">
        <f>C925+1</f>
        <v/>
      </c>
      <c r="D926" s="803" t="n">
        <v>0.02</v>
      </c>
      <c r="E926" s="804" t="n"/>
      <c r="F926" s="806" t="n">
        <v>0.0206</v>
      </c>
      <c r="G926" s="805" t="n"/>
      <c r="H926" s="838" t="n">
        <v>0.0207</v>
      </c>
      <c r="I926" s="803" t="n">
        <v>0.0203</v>
      </c>
      <c r="J926" s="804" t="n"/>
      <c r="K926" s="803" t="n">
        <v>0.0132</v>
      </c>
      <c r="L926" s="804" t="n"/>
      <c r="M926" s="796">
        <f>IF(SUM(D926:E926)&gt;0,IFERROR(AVERAGE(D897:E926),""),"")</f>
        <v/>
      </c>
      <c r="N926" s="796">
        <f>IF(SUM(F926:H926)&gt;0,IFERROR(AVERAGE(F897:H926),""),"")</f>
        <v/>
      </c>
      <c r="O926" s="796">
        <f>IF(SUM(I926:J926)&gt;0,IFERROR(AVERAGE(I897:J926),""),"")</f>
        <v/>
      </c>
      <c r="P926" s="796">
        <f>IF(SUM(K926:L926)&gt;0,IFERROR(AVERAGE(K897:L926),""),"")</f>
        <v/>
      </c>
      <c r="Q926" s="797">
        <f>IFERROR(AVERAGE(D926:E926),"")</f>
        <v/>
      </c>
      <c r="R926" s="797">
        <f>IFERROR(AVERAGE(F926:H926),"")</f>
        <v/>
      </c>
      <c r="S926" s="797">
        <f>IFERROR(AVERAGE(I926:J926),"")</f>
        <v/>
      </c>
      <c r="T926" s="797">
        <f>IFERROR(AVERAGE(K926:L926),"")</f>
        <v/>
      </c>
      <c r="V926" s="257" t="n"/>
      <c r="W926" s="797">
        <f>AVERAGE(Q926:T926)</f>
        <v/>
      </c>
      <c r="X926" s="797">
        <f>AVERAGE(Q922:T926)</f>
        <v/>
      </c>
      <c r="Y926" s="266" t="n">
        <v>132</v>
      </c>
    </row>
    <row r="927" ht="17.45" customHeight="1">
      <c r="A927" s="257">
        <f>IF(ISNUMBER(C927),MONTH(C927),"")</f>
        <v/>
      </c>
      <c r="B927" s="257">
        <f>IF(ISNUMBER(C927),YEAR(C927),"")</f>
        <v/>
      </c>
      <c r="C927" s="808">
        <f>C926+1</f>
        <v/>
      </c>
      <c r="D927" s="809" t="n"/>
      <c r="E927" s="810" t="n">
        <v>0.0122</v>
      </c>
      <c r="F927" s="812" t="n"/>
      <c r="G927" s="811" t="n">
        <v>0.0175</v>
      </c>
      <c r="H927" s="837" t="n"/>
      <c r="I927" s="809" t="n"/>
      <c r="J927" s="810" t="n">
        <v>0.0153</v>
      </c>
      <c r="K927" s="809" t="n"/>
      <c r="L927" s="810" t="n">
        <v>0.0141</v>
      </c>
      <c r="M927" s="796">
        <f>IF(SUM(D927:E927)&gt;0,IFERROR(AVERAGE(D898:E927),""),"")</f>
        <v/>
      </c>
      <c r="N927" s="796">
        <f>IF(SUM(F927:H927)&gt;0,IFERROR(AVERAGE(F898:H927),""),"")</f>
        <v/>
      </c>
      <c r="O927" s="796">
        <f>IF(SUM(I927:J927)&gt;0,IFERROR(AVERAGE(I898:J927),""),"")</f>
        <v/>
      </c>
      <c r="P927" s="796">
        <f>IF(SUM(K927:L927)&gt;0,IFERROR(AVERAGE(K898:L927),""),"")</f>
        <v/>
      </c>
      <c r="Q927" s="813">
        <f>IFERROR(AVERAGE(D927:E927),"")</f>
        <v/>
      </c>
      <c r="R927" s="813">
        <f>IFERROR(AVERAGE(F927:H927),"")</f>
        <v/>
      </c>
      <c r="S927" s="813">
        <f>IFERROR(AVERAGE(I927:J927),"")</f>
        <v/>
      </c>
      <c r="T927" s="813">
        <f>IFERROR(AVERAGE(K927:L927),"")</f>
        <v/>
      </c>
      <c r="V927" s="813">
        <f>AVERAGE(Q927:T927)</f>
        <v/>
      </c>
      <c r="W927" s="445" t="n"/>
      <c r="X927" s="257" t="n"/>
      <c r="Y927" s="266" t="n">
        <v>132</v>
      </c>
    </row>
    <row r="928" ht="17.45" customHeight="1">
      <c r="A928" s="257">
        <f>IF(ISNUMBER(C928),MONTH(C928),"")</f>
        <v/>
      </c>
      <c r="B928" s="257">
        <f>IF(ISNUMBER(C928),YEAR(C928),"")</f>
        <v/>
      </c>
      <c r="C928" s="808">
        <f>C927+1</f>
        <v/>
      </c>
      <c r="D928" s="809" t="n">
        <v>0.00925</v>
      </c>
      <c r="E928" s="810" t="n"/>
      <c r="F928" s="812" t="n">
        <v>0.012</v>
      </c>
      <c r="G928" s="811" t="n"/>
      <c r="H928" s="837" t="n"/>
      <c r="I928" s="809" t="n">
        <v>0.00796</v>
      </c>
      <c r="J928" s="810" t="n"/>
      <c r="K928" s="809" t="n">
        <v>0.008279999999999999</v>
      </c>
      <c r="L928" s="810" t="n"/>
      <c r="M928" s="796">
        <f>IF(SUM(D928:E928)&gt;0,IFERROR(AVERAGE(D899:E928),""),"")</f>
        <v/>
      </c>
      <c r="N928" s="796">
        <f>IF(SUM(F928:H928)&gt;0,IFERROR(AVERAGE(F899:H928),""),"")</f>
        <v/>
      </c>
      <c r="O928" s="796">
        <f>IF(SUM(I928:J928)&gt;0,IFERROR(AVERAGE(I899:J928),""),"")</f>
        <v/>
      </c>
      <c r="P928" s="796">
        <f>IF(SUM(K928:L928)&gt;0,IFERROR(AVERAGE(K899:L928),""),"")</f>
        <v/>
      </c>
      <c r="Q928" s="813">
        <f>IFERROR(AVERAGE(D928:E928),"")</f>
        <v/>
      </c>
      <c r="R928" s="813">
        <f>IFERROR(AVERAGE(F928:H928),"")</f>
        <v/>
      </c>
      <c r="S928" s="813">
        <f>IFERROR(AVERAGE(I928:J928),"")</f>
        <v/>
      </c>
      <c r="T928" s="813">
        <f>IFERROR(AVERAGE(K928:L928),"")</f>
        <v/>
      </c>
      <c r="V928" s="813">
        <f>AVERAGE(Q928:T928)</f>
        <v/>
      </c>
      <c r="W928" s="445" t="n"/>
      <c r="X928" s="797">
        <f>AVERAGE(Q927:T928)</f>
        <v/>
      </c>
      <c r="Y928" s="266" t="n">
        <v>132</v>
      </c>
    </row>
    <row r="929" ht="17.45" customHeight="1">
      <c r="A929" s="257">
        <f>IF(ISNUMBER(C929),MONTH(C929),"")</f>
        <v/>
      </c>
      <c r="B929" s="257">
        <f>IF(ISNUMBER(C929),YEAR(C929),"")</f>
        <v/>
      </c>
      <c r="C929" s="791">
        <f>C928+1</f>
        <v/>
      </c>
      <c r="D929" s="792" t="n"/>
      <c r="E929" s="793" t="n">
        <v>0.0158</v>
      </c>
      <c r="F929" s="795" t="n"/>
      <c r="G929" s="794" t="n">
        <v>0.0131</v>
      </c>
      <c r="H929" s="836" t="n"/>
      <c r="I929" s="792" t="n"/>
      <c r="J929" s="793" t="n">
        <v>0.0133</v>
      </c>
      <c r="K929" s="792" t="n"/>
      <c r="L929" s="793" t="n">
        <v>0.021</v>
      </c>
      <c r="M929" s="796">
        <f>IF(SUM(D929:E929)&gt;0,IFERROR(AVERAGE(D900:E929),""),"")</f>
        <v/>
      </c>
      <c r="N929" s="796">
        <f>IF(SUM(F929:H929)&gt;0,IFERROR(AVERAGE(F900:H929),""),"")</f>
        <v/>
      </c>
      <c r="O929" s="796">
        <f>IF(SUM(I929:J929)&gt;0,IFERROR(AVERAGE(I900:J929),""),"")</f>
        <v/>
      </c>
      <c r="P929" s="796">
        <f>IF(SUM(K929:L929)&gt;0,IFERROR(AVERAGE(K900:L929),""),"")</f>
        <v/>
      </c>
      <c r="Q929" s="797">
        <f>IFERROR(AVERAGE(D929:E929),"")</f>
        <v/>
      </c>
      <c r="R929" s="797">
        <f>IFERROR(AVERAGE(F929:H929),"")</f>
        <v/>
      </c>
      <c r="S929" s="797">
        <f>IFERROR(AVERAGE(I929:J929),"")</f>
        <v/>
      </c>
      <c r="T929" s="797">
        <f>IFERROR(AVERAGE(K929:L929),"")</f>
        <v/>
      </c>
      <c r="V929" s="257" t="n"/>
      <c r="W929" s="797">
        <f>AVERAGE(Q929:T929)</f>
        <v/>
      </c>
    </row>
    <row r="930" ht="17.45" customHeight="1">
      <c r="A930" s="257">
        <f>IF(ISNUMBER(C930),MONTH(C930),"")</f>
        <v/>
      </c>
      <c r="B930" s="257">
        <f>IF(ISNUMBER(C930),YEAR(C930),"")</f>
        <v/>
      </c>
      <c r="C930" s="791">
        <f>C929+1</f>
        <v/>
      </c>
      <c r="D930" s="792" t="n">
        <v>0.0206</v>
      </c>
      <c r="E930" s="793" t="n"/>
      <c r="F930" s="795" t="n"/>
      <c r="G930" s="794" t="n"/>
      <c r="H930" s="836" t="n">
        <v>0.0151</v>
      </c>
      <c r="I930" s="792" t="n">
        <v>0.0173</v>
      </c>
      <c r="J930" s="793" t="n"/>
      <c r="K930" s="792" t="n">
        <v>0.0168</v>
      </c>
      <c r="L930" s="793" t="n"/>
      <c r="M930" s="796">
        <f>IF(SUM(D930:E930)&gt;0,IFERROR(AVERAGE(D901:E930),""),"")</f>
        <v/>
      </c>
      <c r="N930" s="796">
        <f>IF(SUM(F930:H930)&gt;0,IFERROR(AVERAGE(F901:H930),""),"")</f>
        <v/>
      </c>
      <c r="O930" s="796">
        <f>IF(SUM(I930:J930)&gt;0,IFERROR(AVERAGE(I901:J930),""),"")</f>
        <v/>
      </c>
      <c r="P930" s="796">
        <f>IF(SUM(K930:L930)&gt;0,IFERROR(AVERAGE(K901:L930),""),"")</f>
        <v/>
      </c>
      <c r="Q930" s="797">
        <f>IFERROR(AVERAGE(D930:E930),"")</f>
        <v/>
      </c>
      <c r="R930" s="797">
        <f>IFERROR(AVERAGE(F930:H930),"")</f>
        <v/>
      </c>
      <c r="S930" s="797">
        <f>IFERROR(AVERAGE(I930:J930),"")</f>
        <v/>
      </c>
      <c r="T930" s="797">
        <f>IFERROR(AVERAGE(K930:L930),"")</f>
        <v/>
      </c>
      <c r="V930" s="257" t="n"/>
      <c r="W930" s="797">
        <f>AVERAGE(Q930:T930)</f>
        <v/>
      </c>
    </row>
    <row r="931" ht="17.45" customHeight="1">
      <c r="A931" s="257">
        <f>IF(ISNUMBER(C931),MONTH(C931),"")</f>
        <v/>
      </c>
      <c r="B931" s="257">
        <f>IF(ISNUMBER(C931),YEAR(C931),"")</f>
        <v/>
      </c>
      <c r="C931" s="791">
        <f>C930+1</f>
        <v/>
      </c>
      <c r="D931" s="792" t="n"/>
      <c r="E931" s="793" t="n">
        <v>0.0146</v>
      </c>
      <c r="F931" s="795" t="n"/>
      <c r="G931" s="794" t="n">
        <v>0.0157</v>
      </c>
      <c r="H931" s="836" t="n"/>
      <c r="I931" s="792" t="n"/>
      <c r="J931" s="793" t="n">
        <v>0.0266</v>
      </c>
      <c r="K931" s="792" t="n"/>
      <c r="L931" s="793" t="n">
        <v>0.0205</v>
      </c>
      <c r="M931" s="796">
        <f>IF(SUM(D931:E931)&gt;0,IFERROR(AVERAGE(D902:E931),""),"")</f>
        <v/>
      </c>
      <c r="N931" s="796">
        <f>IF(SUM(F931:H931)&gt;0,IFERROR(AVERAGE(F902:H931),""),"")</f>
        <v/>
      </c>
      <c r="O931" s="796">
        <f>IF(SUM(I931:J931)&gt;0,IFERROR(AVERAGE(I902:J931),""),"")</f>
        <v/>
      </c>
      <c r="P931" s="796">
        <f>IF(SUM(K931:L931)&gt;0,IFERROR(AVERAGE(K902:L931),""),"")</f>
        <v/>
      </c>
      <c r="Q931" s="797">
        <f>IFERROR(AVERAGE(D931:E931),"")</f>
        <v/>
      </c>
      <c r="R931" s="797">
        <f>IFERROR(AVERAGE(F931:H931),"")</f>
        <v/>
      </c>
      <c r="S931" s="797">
        <f>IFERROR(AVERAGE(I931:J931),"")</f>
        <v/>
      </c>
      <c r="T931" s="797">
        <f>IFERROR(AVERAGE(K931:L931),"")</f>
        <v/>
      </c>
      <c r="V931" s="257" t="n"/>
      <c r="W931" s="797">
        <f>AVERAGE(Q931:T931)</f>
        <v/>
      </c>
    </row>
    <row r="932" ht="17.45" customHeight="1">
      <c r="A932" s="257">
        <f>IF(ISNUMBER(C932),MONTH(C932),"")</f>
        <v/>
      </c>
      <c r="B932" s="257">
        <f>IF(ISNUMBER(C932),YEAR(C932),"")</f>
        <v/>
      </c>
      <c r="C932" s="861">
        <f>C931+1</f>
        <v/>
      </c>
      <c r="D932" s="803" t="n">
        <v>0.0231</v>
      </c>
      <c r="E932" s="804" t="n"/>
      <c r="F932" s="806" t="n">
        <v>0.0158</v>
      </c>
      <c r="G932" s="805" t="n"/>
      <c r="H932" s="838" t="n">
        <v>0.0163</v>
      </c>
      <c r="I932" s="803" t="n">
        <v>0.0227</v>
      </c>
      <c r="J932" s="804" t="n"/>
      <c r="K932" s="803" t="n">
        <v>0.012</v>
      </c>
      <c r="L932" s="804" t="n"/>
      <c r="M932" s="796">
        <f>IF(SUM(D932:E932)&gt;0,IFERROR(AVERAGE(D903:E932),""),"")</f>
        <v/>
      </c>
      <c r="N932" s="796">
        <f>IF(SUM(F932:H932)&gt;0,IFERROR(AVERAGE(F903:H932),""),"")</f>
        <v/>
      </c>
      <c r="O932" s="796">
        <f>IF(SUM(I932:J932)&gt;0,IFERROR(AVERAGE(I903:J932),""),"")</f>
        <v/>
      </c>
      <c r="P932" s="796">
        <f>IF(SUM(K932:L932)&gt;0,IFERROR(AVERAGE(K903:L932),""),"")</f>
        <v/>
      </c>
      <c r="Q932" s="797">
        <f>IFERROR(AVERAGE(D932:E932),"")</f>
        <v/>
      </c>
      <c r="R932" s="797">
        <f>IFERROR(AVERAGE(F932:H932),"")</f>
        <v/>
      </c>
      <c r="S932" s="797">
        <f>IFERROR(AVERAGE(I932:J932),"")</f>
        <v/>
      </c>
      <c r="T932" s="797">
        <f>IFERROR(AVERAGE(K932:L932),"")</f>
        <v/>
      </c>
      <c r="V932" s="257" t="n"/>
      <c r="W932" s="797">
        <f>AVERAGE(Q932:T932)</f>
        <v/>
      </c>
    </row>
    <row r="933" ht="17.45" customHeight="1">
      <c r="A933" s="257">
        <f>IF(ISNUMBER(C933),MONTH(C933),"")</f>
        <v/>
      </c>
      <c r="B933" s="257">
        <f>IF(ISNUMBER(C933),YEAR(C933),"")</f>
        <v/>
      </c>
      <c r="C933" s="791">
        <f>C932+1</f>
        <v/>
      </c>
      <c r="D933" s="792" t="n"/>
      <c r="E933" s="793" t="n">
        <v>0.0134</v>
      </c>
      <c r="F933" s="795" t="n"/>
      <c r="G933" s="794" t="n">
        <v>0.0214</v>
      </c>
      <c r="H933" s="836" t="n"/>
      <c r="I933" s="792" t="n"/>
      <c r="J933" s="793" t="n">
        <v>0.0229</v>
      </c>
      <c r="K933" s="792" t="n"/>
      <c r="L933" s="793" t="n">
        <v>0.0168</v>
      </c>
      <c r="M933" s="796">
        <f>IF(SUM(D933:E933)&gt;0,IFERROR(AVERAGE(D904:E933),""),"")</f>
        <v/>
      </c>
      <c r="N933" s="796">
        <f>IF(SUM(F933:H933)&gt;0,IFERROR(AVERAGE(F904:H933),""),"")</f>
        <v/>
      </c>
      <c r="O933" s="796">
        <f>IF(SUM(I933:J933)&gt;0,IFERROR(AVERAGE(I904:J933),""),"")</f>
        <v/>
      </c>
      <c r="P933" s="796">
        <f>IF(SUM(K933:L933)&gt;0,IFERROR(AVERAGE(K904:L933),""),"")</f>
        <v/>
      </c>
      <c r="Q933" s="797">
        <f>IFERROR(AVERAGE(D933:E933),"")</f>
        <v/>
      </c>
      <c r="R933" s="797">
        <f>IFERROR(AVERAGE(F933:H933),"")</f>
        <v/>
      </c>
      <c r="S933" s="797">
        <f>IFERROR(AVERAGE(I933:J933),"")</f>
        <v/>
      </c>
      <c r="T933" s="797">
        <f>IFERROR(AVERAGE(K933:L933),"")</f>
        <v/>
      </c>
      <c r="V933" s="257" t="n"/>
      <c r="W933" s="797">
        <f>AVERAGE(Q933:T933)</f>
        <v/>
      </c>
      <c r="X933" s="797">
        <f>AVERAGE(Q929:T933)</f>
        <v/>
      </c>
      <c r="Y933" s="266" t="n">
        <v>133</v>
      </c>
    </row>
    <row r="934" ht="17.45" customHeight="1">
      <c r="A934" s="257">
        <f>IF(ISNUMBER(C934),MONTH(C934),"")</f>
        <v/>
      </c>
      <c r="B934" s="257">
        <f>IF(ISNUMBER(C934),YEAR(C934),"")</f>
        <v/>
      </c>
      <c r="C934" s="808">
        <f>C933+1</f>
        <v/>
      </c>
      <c r="D934" s="809" t="n">
        <v>0.0116</v>
      </c>
      <c r="E934" s="810" t="n"/>
      <c r="F934" s="812" t="n">
        <v>0.0152</v>
      </c>
      <c r="G934" s="811" t="n"/>
      <c r="H934" s="837" t="n"/>
      <c r="I934" s="809" t="n">
        <v>0.0253</v>
      </c>
      <c r="J934" s="810" t="n"/>
      <c r="K934" s="809" t="n">
        <v>0.0105</v>
      </c>
      <c r="L934" s="810" t="n"/>
      <c r="M934" s="796">
        <f>IF(SUM(D934:E934)&gt;0,IFERROR(AVERAGE(D905:E934),""),"")</f>
        <v/>
      </c>
      <c r="N934" s="796">
        <f>IF(SUM(F934:H934)&gt;0,IFERROR(AVERAGE(F905:H934),""),"")</f>
        <v/>
      </c>
      <c r="O934" s="796">
        <f>IF(SUM(I934:J934)&gt;0,IFERROR(AVERAGE(I905:J934),""),"")</f>
        <v/>
      </c>
      <c r="P934" s="796">
        <f>IF(SUM(K934:L934)&gt;0,IFERROR(AVERAGE(K905:L934),""),"")</f>
        <v/>
      </c>
      <c r="Q934" s="813">
        <f>IFERROR(AVERAGE(D934:E934),"")</f>
        <v/>
      </c>
      <c r="R934" s="813">
        <f>IFERROR(AVERAGE(F934:H934),"")</f>
        <v/>
      </c>
      <c r="S934" s="813">
        <f>IFERROR(AVERAGE(I934:J934),"")</f>
        <v/>
      </c>
      <c r="T934" s="813">
        <f>IFERROR(AVERAGE(K934:L934),"")</f>
        <v/>
      </c>
      <c r="V934" s="813">
        <f>AVERAGE(Q934:T934)</f>
        <v/>
      </c>
      <c r="W934" s="445" t="n"/>
      <c r="X934" s="257" t="n"/>
      <c r="Y934" s="266" t="n">
        <v>133</v>
      </c>
    </row>
    <row r="935" ht="17.45" customHeight="1">
      <c r="A935" s="257">
        <f>IF(ISNUMBER(C935),MONTH(C935),"")</f>
        <v/>
      </c>
      <c r="B935" s="257">
        <f>IF(ISNUMBER(C935),YEAR(C935),"")</f>
        <v/>
      </c>
      <c r="C935" s="808">
        <f>C934+1</f>
        <v/>
      </c>
      <c r="D935" s="809" t="n"/>
      <c r="E935" s="810" t="n">
        <v>0.00708</v>
      </c>
      <c r="F935" s="812" t="n"/>
      <c r="G935" s="811" t="n">
        <v>0.00886</v>
      </c>
      <c r="H935" s="837" t="n"/>
      <c r="I935" s="809" t="n"/>
      <c r="J935" s="810" t="n">
        <v>0.0125</v>
      </c>
      <c r="K935" s="809" t="n"/>
      <c r="L935" s="810" t="n">
        <v>0.0135</v>
      </c>
      <c r="M935" s="796">
        <f>IF(SUM(D935:E935)&gt;0,IFERROR(AVERAGE(D906:E935),""),"")</f>
        <v/>
      </c>
      <c r="N935" s="796">
        <f>IF(SUM(F935:H935)&gt;0,IFERROR(AVERAGE(F906:H935),""),"")</f>
        <v/>
      </c>
      <c r="O935" s="796">
        <f>IF(SUM(I935:J935)&gt;0,IFERROR(AVERAGE(I906:J935),""),"")</f>
        <v/>
      </c>
      <c r="P935" s="796">
        <f>IF(SUM(K935:L935)&gt;0,IFERROR(AVERAGE(K906:L935),""),"")</f>
        <v/>
      </c>
      <c r="Q935" s="813">
        <f>IFERROR(AVERAGE(D935:E935),"")</f>
        <v/>
      </c>
      <c r="R935" s="813">
        <f>IFERROR(AVERAGE(F935:H935),"")</f>
        <v/>
      </c>
      <c r="S935" s="813">
        <f>IFERROR(AVERAGE(I935:J935),"")</f>
        <v/>
      </c>
      <c r="T935" s="813">
        <f>IFERROR(AVERAGE(K935:L935),"")</f>
        <v/>
      </c>
      <c r="V935" s="813">
        <f>AVERAGE(Q935:T935)</f>
        <v/>
      </c>
      <c r="W935" s="445" t="n"/>
      <c r="X935" s="797">
        <f>AVERAGE(Q934:T935)</f>
        <v/>
      </c>
      <c r="Y935" s="266" t="n">
        <v>133</v>
      </c>
    </row>
    <row r="936" ht="17.45" customHeight="1">
      <c r="A936" s="257">
        <f>IF(ISNUMBER(C936),MONTH(C936),"")</f>
        <v/>
      </c>
      <c r="B936" s="257">
        <f>IF(ISNUMBER(C936),YEAR(C936),"")</f>
        <v/>
      </c>
      <c r="C936" s="791">
        <f>C935+1</f>
        <v/>
      </c>
      <c r="D936" s="792" t="n">
        <v>0.023</v>
      </c>
      <c r="E936" s="793" t="n"/>
      <c r="F936" s="795" t="n"/>
      <c r="G936" s="794" t="n"/>
      <c r="H936" s="836" t="n">
        <v>0.0129</v>
      </c>
      <c r="I936" s="792" t="n">
        <v>0.0147</v>
      </c>
      <c r="J936" s="793" t="n"/>
      <c r="K936" s="792" t="n">
        <v>0.0143</v>
      </c>
      <c r="L936" s="793" t="n"/>
      <c r="M936" s="796">
        <f>IF(SUM(D936:E936)&gt;0,IFERROR(AVERAGE(D907:E936),""),"")</f>
        <v/>
      </c>
      <c r="N936" s="796">
        <f>IF(SUM(F936:H936)&gt;0,IFERROR(AVERAGE(F907:H936),""),"")</f>
        <v/>
      </c>
      <c r="O936" s="796">
        <f>IF(SUM(I936:J936)&gt;0,IFERROR(AVERAGE(I907:J936),""),"")</f>
        <v/>
      </c>
      <c r="P936" s="796">
        <f>IF(SUM(K936:L936)&gt;0,IFERROR(AVERAGE(K907:L936),""),"")</f>
        <v/>
      </c>
      <c r="Q936" s="797">
        <f>IFERROR(AVERAGE(D936:E936),"")</f>
        <v/>
      </c>
      <c r="R936" s="797">
        <f>IFERROR(AVERAGE(F936:H936),"")</f>
        <v/>
      </c>
      <c r="S936" s="797">
        <f>IFERROR(AVERAGE(I936:J936),"")</f>
        <v/>
      </c>
      <c r="T936" s="797">
        <f>IFERROR(AVERAGE(K936:L936),"")</f>
        <v/>
      </c>
      <c r="V936" s="257" t="n"/>
      <c r="W936" s="797">
        <f>AVERAGE(Q936:T936)</f>
        <v/>
      </c>
    </row>
    <row r="937" ht="17.45" customHeight="1">
      <c r="A937" s="257">
        <f>IF(ISNUMBER(C937),MONTH(C937),"")</f>
        <v/>
      </c>
      <c r="B937" s="257">
        <f>IF(ISNUMBER(C937),YEAR(C937),"")</f>
        <v/>
      </c>
      <c r="C937" s="791">
        <f>C936+1</f>
        <v/>
      </c>
      <c r="D937" s="792" t="n"/>
      <c r="E937" s="793" t="n">
        <v>0.017</v>
      </c>
      <c r="F937" s="795" t="n"/>
      <c r="G937" s="794" t="n">
        <v>0.0205</v>
      </c>
      <c r="H937" s="836" t="n"/>
      <c r="I937" s="792" t="n"/>
      <c r="J937" s="793" t="n">
        <v>0.0229</v>
      </c>
      <c r="K937" s="792" t="n"/>
      <c r="L937" s="793" t="n">
        <v>0.0239</v>
      </c>
      <c r="M937" s="796">
        <f>IF(SUM(D937:E937)&gt;0,IFERROR(AVERAGE(D908:E937),""),"")</f>
        <v/>
      </c>
      <c r="N937" s="796">
        <f>IF(SUM(F937:H937)&gt;0,IFERROR(AVERAGE(F908:H937),""),"")</f>
        <v/>
      </c>
      <c r="O937" s="796">
        <f>IF(SUM(I937:J937)&gt;0,IFERROR(AVERAGE(I908:J937),""),"")</f>
        <v/>
      </c>
      <c r="P937" s="796">
        <f>IF(SUM(K937:L937)&gt;0,IFERROR(AVERAGE(K908:L937),""),"")</f>
        <v/>
      </c>
      <c r="Q937" s="797">
        <f>IFERROR(AVERAGE(D937:E937),"")</f>
        <v/>
      </c>
      <c r="R937" s="797">
        <f>IFERROR(AVERAGE(F937:H937),"")</f>
        <v/>
      </c>
      <c r="S937" s="797">
        <f>IFERROR(AVERAGE(I937:J937),"")</f>
        <v/>
      </c>
      <c r="T937" s="797">
        <f>IFERROR(AVERAGE(K937:L937),"")</f>
        <v/>
      </c>
      <c r="V937" s="257" t="n"/>
      <c r="W937" s="797">
        <f>AVERAGE(Q937:T937)</f>
        <v/>
      </c>
    </row>
    <row r="938" ht="17.45" customHeight="1">
      <c r="A938" s="257">
        <f>IF(ISNUMBER(C938),MONTH(C938),"")</f>
        <v/>
      </c>
      <c r="B938" s="257">
        <f>IF(ISNUMBER(C938),YEAR(C938),"")</f>
        <v/>
      </c>
      <c r="C938" s="861">
        <f>C937+1</f>
        <v/>
      </c>
      <c r="D938" s="803" t="n">
        <v>0.0228</v>
      </c>
      <c r="E938" s="804" t="n"/>
      <c r="F938" s="806" t="n">
        <v>0.017</v>
      </c>
      <c r="G938" s="805" t="n"/>
      <c r="H938" s="838" t="n">
        <v>0.0168</v>
      </c>
      <c r="I938" s="803" t="n">
        <v>0.0181</v>
      </c>
      <c r="J938" s="804" t="n"/>
      <c r="K938" s="803" t="n">
        <v>0.0182</v>
      </c>
      <c r="L938" s="804" t="n"/>
      <c r="M938" s="796">
        <f>IF(SUM(D938:E938)&gt;0,IFERROR(AVERAGE(D909:E938),""),"")</f>
        <v/>
      </c>
      <c r="N938" s="796">
        <f>IF(SUM(F938:H938)&gt;0,IFERROR(AVERAGE(F909:H938),""),"")</f>
        <v/>
      </c>
      <c r="O938" s="796">
        <f>IF(SUM(I938:J938)&gt;0,IFERROR(AVERAGE(I909:J938),""),"")</f>
        <v/>
      </c>
      <c r="P938" s="796">
        <f>IF(SUM(K938:L938)&gt;0,IFERROR(AVERAGE(K909:L938),""),"")</f>
        <v/>
      </c>
      <c r="Q938" s="797">
        <f>IFERROR(AVERAGE(D938:E938),"")</f>
        <v/>
      </c>
      <c r="R938" s="797">
        <f>IFERROR(AVERAGE(F938:H938),"")</f>
        <v/>
      </c>
      <c r="S938" s="797">
        <f>IFERROR(AVERAGE(I938:J938),"")</f>
        <v/>
      </c>
      <c r="T938" s="797">
        <f>IFERROR(AVERAGE(K938:L938),"")</f>
        <v/>
      </c>
      <c r="V938" s="257" t="n"/>
      <c r="W938" s="797">
        <f>AVERAGE(Q938:T938)</f>
        <v/>
      </c>
    </row>
    <row r="939" ht="17.45" customHeight="1">
      <c r="A939" s="257">
        <f>IF(ISNUMBER(C939),MONTH(C939),"")</f>
        <v/>
      </c>
      <c r="B939" s="257">
        <f>IF(ISNUMBER(C939),YEAR(C939),"")</f>
        <v/>
      </c>
      <c r="C939" s="791">
        <f>C938+1</f>
        <v/>
      </c>
      <c r="D939" s="792" t="n"/>
      <c r="E939" s="793" t="n">
        <v>0.0306</v>
      </c>
      <c r="F939" s="795" t="n"/>
      <c r="G939" s="794" t="n">
        <v>0.0148</v>
      </c>
      <c r="H939" s="836" t="n"/>
      <c r="I939" s="792" t="n"/>
      <c r="J939" s="793" t="n">
        <v>0.0139</v>
      </c>
      <c r="K939" s="792" t="n"/>
      <c r="L939" s="793" t="n">
        <v>0.0196</v>
      </c>
      <c r="M939" s="796">
        <f>IF(SUM(D939:E939)&gt;0,IFERROR(AVERAGE(D910:E939),""),"")</f>
        <v/>
      </c>
      <c r="N939" s="796">
        <f>IF(SUM(F939:H939)&gt;0,IFERROR(AVERAGE(F910:H939),""),"")</f>
        <v/>
      </c>
      <c r="O939" s="796">
        <f>IF(SUM(I939:J939)&gt;0,IFERROR(AVERAGE(I910:J939),""),"")</f>
        <v/>
      </c>
      <c r="P939" s="796">
        <f>IF(SUM(K939:L939)&gt;0,IFERROR(AVERAGE(K910:L939),""),"")</f>
        <v/>
      </c>
      <c r="Q939" s="797">
        <f>IFERROR(AVERAGE(D939:E939),"")</f>
        <v/>
      </c>
      <c r="R939" s="797">
        <f>IFERROR(AVERAGE(F939:H939),"")</f>
        <v/>
      </c>
      <c r="S939" s="797">
        <f>IFERROR(AVERAGE(I939:J939),"")</f>
        <v/>
      </c>
      <c r="T939" s="797">
        <f>IFERROR(AVERAGE(K939:L939),"")</f>
        <v/>
      </c>
      <c r="V939" s="257" t="n"/>
      <c r="W939" s="797">
        <f>AVERAGE(Q939:T939)</f>
        <v/>
      </c>
    </row>
    <row r="940" ht="17.45" customHeight="1">
      <c r="A940" s="257">
        <f>IF(ISNUMBER(C940),MONTH(C940),"")</f>
        <v/>
      </c>
      <c r="B940" s="257">
        <f>IF(ISNUMBER(C940),YEAR(C940),"")</f>
        <v/>
      </c>
      <c r="C940" s="791">
        <f>C939+1</f>
        <v/>
      </c>
      <c r="D940" s="849" t="n">
        <v>0.0197</v>
      </c>
      <c r="E940" s="850" t="n"/>
      <c r="F940" s="852" t="n">
        <v>0.0172</v>
      </c>
      <c r="G940" s="851" t="n"/>
      <c r="H940" s="853" t="n"/>
      <c r="I940" s="849" t="n">
        <v>0.0227</v>
      </c>
      <c r="J940" s="850" t="n"/>
      <c r="K940" s="849" t="n">
        <v>0.016</v>
      </c>
      <c r="L940" s="850" t="n"/>
      <c r="M940" s="796">
        <f>IF(SUM(D940:E940)&gt;0,IFERROR(AVERAGE(D911:E940),""),"")</f>
        <v/>
      </c>
      <c r="N940" s="796">
        <f>IF(SUM(F940:H940)&gt;0,IFERROR(AVERAGE(F911:H940),""),"")</f>
        <v/>
      </c>
      <c r="O940" s="796">
        <f>IF(SUM(I940:J940)&gt;0,IFERROR(AVERAGE(I911:J940),""),"")</f>
        <v/>
      </c>
      <c r="P940" s="796">
        <f>IF(SUM(K940:L940)&gt;0,IFERROR(AVERAGE(K911:L940),""),"")</f>
        <v/>
      </c>
      <c r="Q940" s="797">
        <f>IFERROR(AVERAGE(D940:E940),"")</f>
        <v/>
      </c>
      <c r="R940" s="797">
        <f>IFERROR(AVERAGE(F940:H940),"")</f>
        <v/>
      </c>
      <c r="S940" s="797">
        <f>IFERROR(AVERAGE(I940:J940),"")</f>
        <v/>
      </c>
      <c r="T940" s="797">
        <f>IFERROR(AVERAGE(K940:L940),"")</f>
        <v/>
      </c>
      <c r="V940" s="257" t="n"/>
      <c r="W940" s="797">
        <f>AVERAGE(Q940:T940)</f>
        <v/>
      </c>
      <c r="X940" s="797">
        <f>AVERAGE(Q936:T940)</f>
        <v/>
      </c>
      <c r="Y940" s="266" t="n">
        <v>134</v>
      </c>
    </row>
    <row r="941" ht="17.45" customHeight="1">
      <c r="A941" s="257">
        <f>IF(ISNUMBER(C941),MONTH(C941),"")</f>
        <v/>
      </c>
      <c r="B941" s="257">
        <f>IF(ISNUMBER(C941),YEAR(C941),"")</f>
        <v/>
      </c>
      <c r="C941" s="808">
        <f>C940+1</f>
        <v/>
      </c>
      <c r="D941" s="844" t="n"/>
      <c r="E941" s="845" t="n">
        <v>0.009520000000000001</v>
      </c>
      <c r="F941" s="847" t="n"/>
      <c r="G941" s="846" t="n">
        <v>0.0128</v>
      </c>
      <c r="H941" s="848" t="n"/>
      <c r="I941" s="844" t="n"/>
      <c r="J941" s="845" t="n">
        <v>0.0115</v>
      </c>
      <c r="K941" s="844" t="n"/>
      <c r="L941" s="845" t="n">
        <v>0.0142</v>
      </c>
      <c r="M941" s="796">
        <f>IF(SUM(D941:E941)&gt;0,IFERROR(AVERAGE(D912:E941),""),"")</f>
        <v/>
      </c>
      <c r="N941" s="796">
        <f>IF(SUM(F941:H941)&gt;0,IFERROR(AVERAGE(F912:H941),""),"")</f>
        <v/>
      </c>
      <c r="O941" s="796">
        <f>IF(SUM(I941:J941)&gt;0,IFERROR(AVERAGE(I912:J941),""),"")</f>
        <v/>
      </c>
      <c r="P941" s="796">
        <f>IF(SUM(K941:L941)&gt;0,IFERROR(AVERAGE(K912:L941),""),"")</f>
        <v/>
      </c>
      <c r="Q941" s="813">
        <f>IFERROR(AVERAGE(D941:E941),"")</f>
        <v/>
      </c>
      <c r="R941" s="813">
        <f>IFERROR(AVERAGE(F941:H941),"")</f>
        <v/>
      </c>
      <c r="S941" s="813">
        <f>IFERROR(AVERAGE(I941:J941),"")</f>
        <v/>
      </c>
      <c r="T941" s="813">
        <f>IFERROR(AVERAGE(K941:L941),"")</f>
        <v/>
      </c>
      <c r="V941" s="813">
        <f>AVERAGE(Q941:T941)</f>
        <v/>
      </c>
      <c r="W941" s="445" t="n"/>
      <c r="X941" s="257" t="n"/>
      <c r="Y941" s="266" t="n">
        <v>134</v>
      </c>
    </row>
    <row r="942" ht="17.45" customHeight="1">
      <c r="A942" s="257">
        <f>IF(ISNUMBER(C942),MONTH(C942),"")</f>
        <v/>
      </c>
      <c r="B942" s="257">
        <f>IF(ISNUMBER(C942),YEAR(C942),"")</f>
        <v/>
      </c>
      <c r="C942" s="808">
        <f>C941+1</f>
        <v/>
      </c>
      <c r="D942" s="844" t="n">
        <v>0.0105</v>
      </c>
      <c r="E942" s="845" t="n"/>
      <c r="F942" s="847" t="n"/>
      <c r="G942" s="846" t="n"/>
      <c r="H942" s="848" t="n">
        <v>0.0133</v>
      </c>
      <c r="I942" s="844" t="n">
        <v>0.00874</v>
      </c>
      <c r="J942" s="845" t="n"/>
      <c r="K942" s="844" t="n">
        <v>0.009990000000000001</v>
      </c>
      <c r="L942" s="845" t="n"/>
      <c r="M942" s="796">
        <f>IF(SUM(D942:E942)&gt;0,IFERROR(AVERAGE(D913:E942),""),"")</f>
        <v/>
      </c>
      <c r="N942" s="796">
        <f>IF(SUM(F942:H942)&gt;0,IFERROR(AVERAGE(F913:H942),""),"")</f>
        <v/>
      </c>
      <c r="O942" s="796">
        <f>IF(SUM(I942:J942)&gt;0,IFERROR(AVERAGE(I913:J942),""),"")</f>
        <v/>
      </c>
      <c r="P942" s="796">
        <f>IF(SUM(K942:L942)&gt;0,IFERROR(AVERAGE(K913:L942),""),"")</f>
        <v/>
      </c>
      <c r="Q942" s="813">
        <f>IFERROR(AVERAGE(D942:E942),"")</f>
        <v/>
      </c>
      <c r="R942" s="813">
        <f>IFERROR(AVERAGE(F942:H942),"")</f>
        <v/>
      </c>
      <c r="S942" s="813">
        <f>IFERROR(AVERAGE(I942:J942),"")</f>
        <v/>
      </c>
      <c r="T942" s="813">
        <f>IFERROR(AVERAGE(K942:L942),"")</f>
        <v/>
      </c>
      <c r="V942" s="813">
        <f>AVERAGE(Q942:T942)</f>
        <v/>
      </c>
      <c r="W942" s="445" t="n"/>
      <c r="X942" s="797">
        <f>AVERAGE(Q941:T942)</f>
        <v/>
      </c>
      <c r="Y942" s="266" t="n">
        <v>134</v>
      </c>
    </row>
    <row r="943" ht="17.45" customHeight="1">
      <c r="A943" s="257">
        <f>IF(ISNUMBER(C943),MONTH(C943),"")</f>
        <v/>
      </c>
      <c r="B943" s="257">
        <f>IF(ISNUMBER(C943),YEAR(C943),"")</f>
        <v/>
      </c>
      <c r="C943" s="791">
        <f>C942+1</f>
        <v/>
      </c>
      <c r="D943" s="849" t="n"/>
      <c r="E943" s="850" t="n">
        <v>0.0172</v>
      </c>
      <c r="F943" s="852" t="n"/>
      <c r="G943" s="851" t="n">
        <v>0.0183</v>
      </c>
      <c r="H943" s="853" t="n"/>
      <c r="I943" s="849" t="n"/>
      <c r="J943" s="850" t="n">
        <v>0.0164</v>
      </c>
      <c r="K943" s="849" t="n"/>
      <c r="L943" s="850" t="n">
        <v>0.0212</v>
      </c>
      <c r="M943" s="796">
        <f>IF(SUM(D943:E943)&gt;0,IFERROR(AVERAGE(D914:E943),""),"")</f>
        <v/>
      </c>
      <c r="N943" s="796">
        <f>IF(SUM(F943:H943)&gt;0,IFERROR(AVERAGE(F914:H943),""),"")</f>
        <v/>
      </c>
      <c r="O943" s="796">
        <f>IF(SUM(I943:J943)&gt;0,IFERROR(AVERAGE(I914:J943),""),"")</f>
        <v/>
      </c>
      <c r="P943" s="796">
        <f>IF(SUM(K943:L943)&gt;0,IFERROR(AVERAGE(K914:L943),""),"")</f>
        <v/>
      </c>
      <c r="Q943" s="797">
        <f>IFERROR(AVERAGE(D943:E943),"")</f>
        <v/>
      </c>
      <c r="R943" s="797">
        <f>IFERROR(AVERAGE(F943:H943),"")</f>
        <v/>
      </c>
      <c r="S943" s="797">
        <f>IFERROR(AVERAGE(I943:J943),"")</f>
        <v/>
      </c>
      <c r="T943" s="797">
        <f>IFERROR(AVERAGE(K943:L943),"")</f>
        <v/>
      </c>
      <c r="V943" s="257" t="n"/>
      <c r="W943" s="797">
        <f>AVERAGE(Q943:T943)</f>
        <v/>
      </c>
    </row>
    <row r="944" ht="17.45" customHeight="1" thickBot="1">
      <c r="A944" s="257">
        <f>IF(ISNUMBER(C944),MONTH(C944),"")</f>
        <v/>
      </c>
      <c r="B944" s="257">
        <f>IF(ISNUMBER(C944),YEAR(C944),"")</f>
        <v/>
      </c>
      <c r="C944" s="861">
        <f>C943+1</f>
        <v/>
      </c>
      <c r="D944" s="840" t="n">
        <v>0.0166</v>
      </c>
      <c r="E944" s="841" t="n"/>
      <c r="F944" s="843" t="n">
        <v>0.029</v>
      </c>
      <c r="G944" s="842" t="n"/>
      <c r="H944" s="863" t="n">
        <v>0.0299</v>
      </c>
      <c r="I944" s="840" t="n">
        <v>0.0197</v>
      </c>
      <c r="J944" s="841" t="n"/>
      <c r="K944" s="840" t="n">
        <v>0.015</v>
      </c>
      <c r="L944" s="841" t="n"/>
      <c r="M944" s="796">
        <f>IF(SUM(D944:E944)&gt;0,IFERROR(AVERAGE(D915:E944),""),"")</f>
        <v/>
      </c>
      <c r="N944" s="796">
        <f>IF(SUM(F944:H944)&gt;0,IFERROR(AVERAGE(F915:H944),""),"")</f>
        <v/>
      </c>
      <c r="O944" s="796">
        <f>IF(SUM(I944:J944)&gt;0,IFERROR(AVERAGE(I915:J944),""),"")</f>
        <v/>
      </c>
      <c r="P944" s="796">
        <f>IF(SUM(K944:L944)&gt;0,IFERROR(AVERAGE(K915:L944),""),"")</f>
        <v/>
      </c>
      <c r="Q944" s="797">
        <f>IFERROR(AVERAGE(D944:E944),"")</f>
        <v/>
      </c>
      <c r="R944" s="797">
        <f>IFERROR(AVERAGE(F944:H944),"")</f>
        <v/>
      </c>
      <c r="S944" s="797">
        <f>IFERROR(AVERAGE(I944:J944),"")</f>
        <v/>
      </c>
      <c r="T944" s="797">
        <f>IFERROR(AVERAGE(K944:L944),"")</f>
        <v/>
      </c>
      <c r="V944" s="257" t="n"/>
      <c r="W944" s="797">
        <f>AVERAGE(Q944:T944)</f>
        <v/>
      </c>
    </row>
    <row r="945" ht="17.45" customHeight="1" thickBot="1">
      <c r="A945" s="257">
        <f>IF(ISNUMBER(C945),MONTH(C945),"")</f>
        <v/>
      </c>
      <c r="B945" s="257">
        <f>IF(ISNUMBER(C945),YEAR(C945),"")</f>
        <v/>
      </c>
      <c r="C945" s="791">
        <f>C944+1</f>
        <v/>
      </c>
      <c r="D945" s="849" t="n"/>
      <c r="E945" s="850" t="n">
        <v>0.0157</v>
      </c>
      <c r="F945" s="852" t="n"/>
      <c r="G945" s="851" t="n">
        <v>0.0281</v>
      </c>
      <c r="H945" s="853" t="n"/>
      <c r="I945" s="849" t="n"/>
      <c r="J945" s="850" t="n">
        <v>0.0201</v>
      </c>
      <c r="K945" s="849" t="n"/>
      <c r="L945" s="850" t="n">
        <v>0.0246</v>
      </c>
      <c r="M945" s="796">
        <f>IF(SUM(D945:E945)&gt;0,IFERROR(AVERAGE(D916:E945),""),"")</f>
        <v/>
      </c>
      <c r="N945" s="796">
        <f>IF(SUM(F945:H945)&gt;0,IFERROR(AVERAGE(F916:H945),""),"")</f>
        <v/>
      </c>
      <c r="O945" s="796">
        <f>IF(SUM(I945:J945)&gt;0,IFERROR(AVERAGE(I916:J945),""),"")</f>
        <v/>
      </c>
      <c r="P945" s="796">
        <f>IF(SUM(K945:L945)&gt;0,IFERROR(AVERAGE(K916:L945),""),"")</f>
        <v/>
      </c>
      <c r="Q945" s="797">
        <f>IFERROR(AVERAGE(D945:E945),"")</f>
        <v/>
      </c>
      <c r="R945" s="797">
        <f>IFERROR(AVERAGE(F945:H945),"")</f>
        <v/>
      </c>
      <c r="S945" s="797">
        <f>IFERROR(AVERAGE(I945:J945),"")</f>
        <v/>
      </c>
      <c r="T945" s="797">
        <f>IFERROR(AVERAGE(K945:L945),"")</f>
        <v/>
      </c>
      <c r="V945" s="257" t="n"/>
      <c r="W945" s="797">
        <f>AVERAGE(Q945:T945)</f>
        <v/>
      </c>
      <c r="Z945" s="313" t="inlineStr">
        <is>
          <t>JULY</t>
        </is>
      </c>
      <c r="AA945" s="299" t="n">
        <v>2020</v>
      </c>
      <c r="AB945" s="300" t="n"/>
      <c r="AC945" s="300" t="n"/>
      <c r="AD945" s="300" t="n"/>
    </row>
    <row r="946" ht="17.45" customHeight="1">
      <c r="A946" s="257">
        <f>IF(ISNUMBER(C946),MONTH(C946),"")</f>
        <v/>
      </c>
      <c r="B946" s="257">
        <f>IF(ISNUMBER(C946),YEAR(C946),"")</f>
        <v/>
      </c>
      <c r="C946" s="791">
        <f>C945+1</f>
        <v/>
      </c>
      <c r="D946" s="849" t="n">
        <v>0.0152</v>
      </c>
      <c r="E946" s="850" t="n"/>
      <c r="F946" s="852" t="n">
        <v>0.0239</v>
      </c>
      <c r="G946" s="851" t="n"/>
      <c r="H946" s="853" t="n"/>
      <c r="I946" s="849" t="n">
        <v>0.0169</v>
      </c>
      <c r="J946" s="850" t="n"/>
      <c r="K946" s="849" t="n">
        <v>0.013</v>
      </c>
      <c r="L946" s="850" t="n"/>
      <c r="M946" s="796">
        <f>IF(SUM(D946:E946)&gt;0,IFERROR(AVERAGE(D917:E946),""),"")</f>
        <v/>
      </c>
      <c r="N946" s="796">
        <f>IF(SUM(F946:H946)&gt;0,IFERROR(AVERAGE(F917:H946),""),"")</f>
        <v/>
      </c>
      <c r="O946" s="796">
        <f>IF(SUM(I946:J946)&gt;0,IFERROR(AVERAGE(I917:J946),""),"")</f>
        <v/>
      </c>
      <c r="P946" s="796">
        <f>IF(SUM(K946:L946)&gt;0,IFERROR(AVERAGE(K917:L946),""),"")</f>
        <v/>
      </c>
      <c r="Q946" s="797">
        <f>IFERROR(AVERAGE(D946:E946),"")</f>
        <v/>
      </c>
      <c r="R946" s="797">
        <f>IFERROR(AVERAGE(F946:H946),"")</f>
        <v/>
      </c>
      <c r="S946" s="797">
        <f>IFERROR(AVERAGE(I946:J946),"")</f>
        <v/>
      </c>
      <c r="T946" s="797">
        <f>IFERROR(AVERAGE(K946:L946),"")</f>
        <v/>
      </c>
      <c r="V946" s="257" t="n"/>
      <c r="W946" s="797">
        <f>AVERAGE(Q946:T946)</f>
        <v/>
      </c>
      <c r="Z946" s="301" t="inlineStr">
        <is>
          <t>Parameter</t>
        </is>
      </c>
      <c r="AA946" s="301" t="inlineStr">
        <is>
          <t>Station 1</t>
        </is>
      </c>
      <c r="AB946" s="301" t="inlineStr">
        <is>
          <t>Station 2</t>
        </is>
      </c>
      <c r="AC946" s="301" t="inlineStr">
        <is>
          <t>Station 4</t>
        </is>
      </c>
      <c r="AD946" s="301" t="inlineStr">
        <is>
          <t>Station 5</t>
        </is>
      </c>
    </row>
    <row r="947" ht="17.45" customHeight="1">
      <c r="A947" s="257">
        <f>IF(ISNUMBER(C947),MONTH(C947),"")</f>
        <v/>
      </c>
      <c r="B947" s="257">
        <f>IF(ISNUMBER(C947),YEAR(C947),"")</f>
        <v/>
      </c>
      <c r="C947" s="791">
        <f>C946+1</f>
        <v/>
      </c>
      <c r="D947" s="792" t="n"/>
      <c r="E947" s="793" t="n">
        <v>0.0151</v>
      </c>
      <c r="F947" s="795" t="n"/>
      <c r="G947" s="794" t="n">
        <v>0.0294</v>
      </c>
      <c r="H947" s="836" t="n"/>
      <c r="I947" s="792" t="n"/>
      <c r="J947" s="793" t="n">
        <v>0.024</v>
      </c>
      <c r="K947" s="792" t="n"/>
      <c r="L947" s="793" t="n">
        <v>0.0218</v>
      </c>
      <c r="M947" s="796">
        <f>IF(SUM(D947:E947)&gt;0,IFERROR(AVERAGE(D918:E947),""),"")</f>
        <v/>
      </c>
      <c r="N947" s="796">
        <f>IF(SUM(F947:H947)&gt;0,IFERROR(AVERAGE(F918:H947),""),"")</f>
        <v/>
      </c>
      <c r="O947" s="796">
        <f>IF(SUM(I947:J947)&gt;0,IFERROR(AVERAGE(I918:J947),""),"")</f>
        <v/>
      </c>
      <c r="P947" s="796">
        <f>IF(SUM(K947:L947)&gt;0,IFERROR(AVERAGE(K918:L947),""),"")</f>
        <v/>
      </c>
      <c r="Q947" s="797">
        <f>IFERROR(AVERAGE(D947:E947),"")</f>
        <v/>
      </c>
      <c r="R947" s="797">
        <f>IFERROR(AVERAGE(F947:H947),"")</f>
        <v/>
      </c>
      <c r="S947" s="797">
        <f>IFERROR(AVERAGE(I947:J947),"")</f>
        <v/>
      </c>
      <c r="T947" s="797">
        <f>IFERROR(AVERAGE(K947:L947),"")</f>
        <v/>
      </c>
      <c r="V947" s="257" t="n"/>
      <c r="W947" s="797">
        <f>AVERAGE(Q947:T947)</f>
        <v/>
      </c>
      <c r="X947" s="797">
        <f>AVERAGE(Q943:T947)</f>
        <v/>
      </c>
      <c r="Y947" s="266" t="n">
        <v>135</v>
      </c>
      <c r="Z947" s="302" t="inlineStr">
        <is>
          <t>Average</t>
        </is>
      </c>
      <c r="AA947" s="839">
        <f>AVERAGE(D917:E947)</f>
        <v/>
      </c>
      <c r="AB947" s="839">
        <f>AVERAGE(F917:H947)</f>
        <v/>
      </c>
      <c r="AC947" s="839">
        <f>AVERAGE(I917:J947)</f>
        <v/>
      </c>
      <c r="AD947" s="839">
        <f>AVERAGE(K917:L947)</f>
        <v/>
      </c>
    </row>
    <row r="948" ht="17.45" customHeight="1">
      <c r="A948" s="257">
        <f>IF(ISNUMBER(C948),MONTH(C948),"")</f>
        <v/>
      </c>
      <c r="B948" s="257">
        <f>IF(ISNUMBER(C948),YEAR(C948),"")</f>
        <v/>
      </c>
      <c r="C948" s="808">
        <f>C947+1</f>
        <v/>
      </c>
      <c r="D948" s="809" t="n">
        <v>0.014</v>
      </c>
      <c r="E948" s="810" t="n"/>
      <c r="F948" s="812" t="n"/>
      <c r="G948" s="811" t="n"/>
      <c r="H948" s="837" t="n">
        <v>0.0154</v>
      </c>
      <c r="I948" s="809" t="n">
        <v>0.00978</v>
      </c>
      <c r="J948" s="810" t="n"/>
      <c r="K948" s="809" t="n">
        <v>0.015</v>
      </c>
      <c r="L948" s="810" t="n"/>
      <c r="M948" s="796">
        <f>IF(SUM(D948:E948)&gt;0,IFERROR(AVERAGE(D919:E948),""),"")</f>
        <v/>
      </c>
      <c r="N948" s="796">
        <f>IF(SUM(F948:H948)&gt;0,IFERROR(AVERAGE(F919:H948),""),"")</f>
        <v/>
      </c>
      <c r="O948" s="796">
        <f>IF(SUM(I948:J948)&gt;0,IFERROR(AVERAGE(I919:J948),""),"")</f>
        <v/>
      </c>
      <c r="P948" s="796">
        <f>IF(SUM(K948:L948)&gt;0,IFERROR(AVERAGE(K919:L948),""),"")</f>
        <v/>
      </c>
      <c r="Q948" s="813">
        <f>IFERROR(AVERAGE(D948:E948),"")</f>
        <v/>
      </c>
      <c r="R948" s="813">
        <f>IFERROR(AVERAGE(F948:H948),"")</f>
        <v/>
      </c>
      <c r="S948" s="813">
        <f>IFERROR(AVERAGE(I948:J948),"")</f>
        <v/>
      </c>
      <c r="T948" s="813">
        <f>IFERROR(AVERAGE(K948:L948),"")</f>
        <v/>
      </c>
      <c r="V948" s="813">
        <f>AVERAGE(Q948:T948)</f>
        <v/>
      </c>
      <c r="W948" s="445" t="n"/>
      <c r="X948" s="257" t="n"/>
      <c r="Y948" s="266" t="n">
        <v>135</v>
      </c>
      <c r="Z948" s="302" t="inlineStr">
        <is>
          <t>Maximum</t>
        </is>
      </c>
      <c r="AA948" s="839">
        <f>MAX(D917:E947)</f>
        <v/>
      </c>
      <c r="AB948" s="839">
        <f>MAX(F917:H947)</f>
        <v/>
      </c>
      <c r="AC948" s="839">
        <f>MAX(I917:J947)</f>
        <v/>
      </c>
      <c r="AD948" s="839">
        <f>MAX(K917:L947)</f>
        <v/>
      </c>
    </row>
    <row r="949" ht="17.45" customHeight="1" thickBot="1">
      <c r="A949" s="257">
        <f>IF(ISNUMBER(C949),MONTH(C949),"")</f>
        <v/>
      </c>
      <c r="B949" s="257">
        <f>IF(ISNUMBER(C949),YEAR(C949),"")</f>
        <v/>
      </c>
      <c r="C949" s="808">
        <f>C948+1</f>
        <v/>
      </c>
      <c r="D949" s="809" t="n"/>
      <c r="E949" s="810" t="n">
        <v>0.009220000000000001</v>
      </c>
      <c r="F949" s="812" t="n"/>
      <c r="G949" s="811" t="n">
        <v>0.008800000000000001</v>
      </c>
      <c r="H949" s="837" t="n"/>
      <c r="I949" s="809" t="n"/>
      <c r="J949" s="810" t="n">
        <v>0.00561</v>
      </c>
      <c r="K949" s="809" t="n"/>
      <c r="L949" s="810" t="n">
        <v>0.0168</v>
      </c>
      <c r="M949" s="796">
        <f>IF(SUM(D949:E949)&gt;0,IFERROR(AVERAGE(D920:E949),""),"")</f>
        <v/>
      </c>
      <c r="N949" s="796">
        <f>IF(SUM(F949:H949)&gt;0,IFERROR(AVERAGE(F920:H949),""),"")</f>
        <v/>
      </c>
      <c r="O949" s="796">
        <f>IF(SUM(I949:J949)&gt;0,IFERROR(AVERAGE(I920:J949),""),"")</f>
        <v/>
      </c>
      <c r="P949" s="796">
        <f>IF(SUM(K949:L949)&gt;0,IFERROR(AVERAGE(K920:L949),""),"")</f>
        <v/>
      </c>
      <c r="Q949" s="813">
        <f>IFERROR(AVERAGE(D949:E949),"")</f>
        <v/>
      </c>
      <c r="R949" s="813">
        <f>IFERROR(AVERAGE(F949:H949),"")</f>
        <v/>
      </c>
      <c r="S949" s="813">
        <f>IFERROR(AVERAGE(I949:J949),"")</f>
        <v/>
      </c>
      <c r="T949" s="813">
        <f>IFERROR(AVERAGE(K949:L949),"")</f>
        <v/>
      </c>
      <c r="V949" s="813">
        <f>AVERAGE(Q949:T949)</f>
        <v/>
      </c>
      <c r="W949" s="445" t="n"/>
      <c r="X949" s="797">
        <f>AVERAGE(Q948:T949)</f>
        <v/>
      </c>
      <c r="Y949" s="266" t="n">
        <v>135</v>
      </c>
      <c r="Z949" s="304" t="inlineStr">
        <is>
          <t># DAYS &gt; 0.075</t>
        </is>
      </c>
      <c r="AA949" s="305">
        <f>COUNTIF(D917:E947,"&gt;=0.075")</f>
        <v/>
      </c>
      <c r="AB949" s="305">
        <f>COUNTIF(F917:H947,"&gt;=0.075")</f>
        <v/>
      </c>
      <c r="AC949" s="305">
        <f>COUNTIF(I917:J947,"&gt;=0.075")</f>
        <v/>
      </c>
      <c r="AD949" s="305">
        <f>COUNTIF(K917:L947,"&gt;=0.075")</f>
        <v/>
      </c>
    </row>
    <row r="950" ht="17.45" customHeight="1" thickBot="1">
      <c r="A950" s="257">
        <f>IF(ISNUMBER(C950),MONTH(C950),"")</f>
        <v/>
      </c>
      <c r="B950" s="257">
        <f>IF(ISNUMBER(C950),YEAR(C950),"")</f>
        <v/>
      </c>
      <c r="C950" s="861">
        <f>C949+1</f>
        <v/>
      </c>
      <c r="D950" s="803" t="n">
        <v>0.0176</v>
      </c>
      <c r="E950" s="804" t="n"/>
      <c r="F950" s="806" t="n">
        <v>0.0182</v>
      </c>
      <c r="G950" s="805" t="n"/>
      <c r="H950" s="838" t="n">
        <v>0.0178</v>
      </c>
      <c r="I950" s="803" t="n">
        <v>0.0156</v>
      </c>
      <c r="J950" s="804" t="n"/>
      <c r="K950" s="803" t="n">
        <v>0.0223</v>
      </c>
      <c r="L950" s="804" t="n"/>
      <c r="M950" s="796">
        <f>IF(SUM(D950:E950)&gt;0,IFERROR(AVERAGE(D921:E950),""),"")</f>
        <v/>
      </c>
      <c r="N950" s="796">
        <f>IF(SUM(F950:H950)&gt;0,IFERROR(AVERAGE(F921:H950),""),"")</f>
        <v/>
      </c>
      <c r="O950" s="796">
        <f>IF(SUM(I950:J950)&gt;0,IFERROR(AVERAGE(I921:J950),""),"")</f>
        <v/>
      </c>
      <c r="P950" s="796">
        <f>IF(SUM(K950:L950)&gt;0,IFERROR(AVERAGE(K921:L950),""),"")</f>
        <v/>
      </c>
      <c r="Q950" s="797">
        <f>IFERROR(AVERAGE(D950:E950),"")</f>
        <v/>
      </c>
      <c r="R950" s="797">
        <f>IFERROR(AVERAGE(F950:H950),"")</f>
        <v/>
      </c>
      <c r="S950" s="797">
        <f>IFERROR(AVERAGE(I950:J950),"")</f>
        <v/>
      </c>
      <c r="T950" s="797">
        <f>IFERROR(AVERAGE(K950:L950),"")</f>
        <v/>
      </c>
      <c r="V950" s="257" t="n"/>
      <c r="W950" s="797">
        <f>AVERAGE(Q950:T950)</f>
        <v/>
      </c>
      <c r="AD950" s="786">
        <f>AVERAGE(AA947:AD947)</f>
        <v/>
      </c>
    </row>
    <row r="951" ht="17.45" customHeight="1">
      <c r="A951" s="257">
        <f>IF(ISNUMBER(C951),MONTH(C951),"")</f>
        <v/>
      </c>
      <c r="B951" s="257">
        <f>IF(ISNUMBER(C951),YEAR(C951),"")</f>
        <v/>
      </c>
      <c r="C951" s="791">
        <f>C950+1</f>
        <v/>
      </c>
      <c r="D951" s="792" t="n"/>
      <c r="E951" s="793" t="n">
        <v>0.021</v>
      </c>
      <c r="F951" s="795" t="n"/>
      <c r="G951" s="794" t="n">
        <v>0.0166</v>
      </c>
      <c r="H951" s="836" t="n"/>
      <c r="I951" s="792" t="n"/>
      <c r="J951" s="793" t="n">
        <v>0.0176</v>
      </c>
      <c r="K951" s="792" t="n"/>
      <c r="L951" s="793" t="n">
        <v>0.0226</v>
      </c>
      <c r="M951" s="796">
        <f>IF(SUM(D951:E951)&gt;0,IFERROR(AVERAGE(D922:E951),""),"")</f>
        <v/>
      </c>
      <c r="N951" s="796">
        <f>IF(SUM(F951:H951)&gt;0,IFERROR(AVERAGE(F922:H951),""),"")</f>
        <v/>
      </c>
      <c r="O951" s="796">
        <f>IF(SUM(I951:J951)&gt;0,IFERROR(AVERAGE(I922:J951),""),"")</f>
        <v/>
      </c>
      <c r="P951" s="796">
        <f>IF(SUM(K951:L951)&gt;0,IFERROR(AVERAGE(K922:L951),""),"")</f>
        <v/>
      </c>
      <c r="Q951" s="797">
        <f>IFERROR(AVERAGE(D951:E951),"")</f>
        <v/>
      </c>
      <c r="R951" s="797">
        <f>IFERROR(AVERAGE(F951:H951),"")</f>
        <v/>
      </c>
      <c r="S951" s="797">
        <f>IFERROR(AVERAGE(I951:J951),"")</f>
        <v/>
      </c>
      <c r="T951" s="797">
        <f>IFERROR(AVERAGE(K951:L951),"")</f>
        <v/>
      </c>
      <c r="V951" s="257" t="n"/>
      <c r="W951" s="797">
        <f>AVERAGE(Q951:T951)</f>
        <v/>
      </c>
    </row>
    <row r="952" ht="17.45" customHeight="1">
      <c r="A952" s="257">
        <f>IF(ISNUMBER(C952),MONTH(C952),"")</f>
        <v/>
      </c>
      <c r="B952" s="257">
        <f>IF(ISNUMBER(C952),YEAR(C952),"")</f>
        <v/>
      </c>
      <c r="C952" s="791">
        <f>C951+1</f>
        <v/>
      </c>
      <c r="D952" s="792" t="n">
        <v>0.0169</v>
      </c>
      <c r="E952" s="793" t="n"/>
      <c r="F952" s="795" t="n">
        <v>0.0122</v>
      </c>
      <c r="G952" s="794" t="n"/>
      <c r="H952" s="836" t="n"/>
      <c r="I952" s="792" t="n">
        <v>0.0169</v>
      </c>
      <c r="J952" s="793" t="n"/>
      <c r="K952" s="792" t="n">
        <v>0.0237</v>
      </c>
      <c r="L952" s="793" t="n"/>
      <c r="M952" s="796">
        <f>IF(SUM(D952:E952)&gt;0,IFERROR(AVERAGE(D923:E952),""),"")</f>
        <v/>
      </c>
      <c r="N952" s="796">
        <f>IF(SUM(F952:H952)&gt;0,IFERROR(AVERAGE(F923:H952),""),"")</f>
        <v/>
      </c>
      <c r="O952" s="796">
        <f>IF(SUM(I952:J952)&gt;0,IFERROR(AVERAGE(I923:J952),""),"")</f>
        <v/>
      </c>
      <c r="P952" s="796">
        <f>IF(SUM(K952:L952)&gt;0,IFERROR(AVERAGE(K923:L952),""),"")</f>
        <v/>
      </c>
      <c r="Q952" s="797">
        <f>IFERROR(AVERAGE(D952:E952),"")</f>
        <v/>
      </c>
      <c r="R952" s="797">
        <f>IFERROR(AVERAGE(F952:H952),"")</f>
        <v/>
      </c>
      <c r="S952" s="797">
        <f>IFERROR(AVERAGE(I952:J952),"")</f>
        <v/>
      </c>
      <c r="T952" s="797">
        <f>IFERROR(AVERAGE(K952:L952),"")</f>
        <v/>
      </c>
      <c r="V952" s="257" t="n"/>
      <c r="W952" s="797">
        <f>AVERAGE(Q952:T952)</f>
        <v/>
      </c>
    </row>
    <row r="953" ht="17.45" customHeight="1">
      <c r="A953" s="257">
        <f>IF(ISNUMBER(C953),MONTH(C953),"")</f>
        <v/>
      </c>
      <c r="B953" s="257">
        <f>IF(ISNUMBER(C953),YEAR(C953),"")</f>
        <v/>
      </c>
      <c r="C953" s="791">
        <f>C952+1</f>
        <v/>
      </c>
      <c r="D953" s="792" t="n"/>
      <c r="E953" s="793" t="n">
        <v>0.0231</v>
      </c>
      <c r="F953" s="795" t="n"/>
      <c r="G953" s="794" t="n">
        <v>0.0139</v>
      </c>
      <c r="H953" s="836" t="n"/>
      <c r="I953" s="792" t="n"/>
      <c r="J953" s="793" t="n">
        <v>0.009719999999999999</v>
      </c>
      <c r="K953" s="792" t="n"/>
      <c r="L953" s="793" t="n">
        <v>0.0236</v>
      </c>
      <c r="M953" s="796">
        <f>IF(SUM(D953:E953)&gt;0,IFERROR(AVERAGE(D924:E953),""),"")</f>
        <v/>
      </c>
      <c r="N953" s="796">
        <f>IF(SUM(F953:H953)&gt;0,IFERROR(AVERAGE(F924:H953),""),"")</f>
        <v/>
      </c>
      <c r="O953" s="796">
        <f>IF(SUM(I953:J953)&gt;0,IFERROR(AVERAGE(I924:J953),""),"")</f>
        <v/>
      </c>
      <c r="P953" s="796">
        <f>IF(SUM(K953:L953)&gt;0,IFERROR(AVERAGE(K924:L953),""),"")</f>
        <v/>
      </c>
      <c r="Q953" s="797">
        <f>IFERROR(AVERAGE(D953:E953),"")</f>
        <v/>
      </c>
      <c r="R953" s="797">
        <f>IFERROR(AVERAGE(F953:H953),"")</f>
        <v/>
      </c>
      <c r="S953" s="797">
        <f>IFERROR(AVERAGE(I953:J953),"")</f>
        <v/>
      </c>
      <c r="T953" s="797">
        <f>IFERROR(AVERAGE(K953:L953),"")</f>
        <v/>
      </c>
      <c r="V953" s="257" t="n"/>
      <c r="W953" s="797">
        <f>AVERAGE(Q953:T953)</f>
        <v/>
      </c>
    </row>
    <row r="954" ht="17.45" customHeight="1">
      <c r="A954" s="257">
        <f>IF(ISNUMBER(C954),MONTH(C954),"")</f>
        <v/>
      </c>
      <c r="B954" s="257">
        <f>IF(ISNUMBER(C954),YEAR(C954),"")</f>
        <v/>
      </c>
      <c r="C954" s="791">
        <f>C953+1</f>
        <v/>
      </c>
      <c r="D954" s="792" t="n">
        <v>0.0179</v>
      </c>
      <c r="E954" s="793" t="n"/>
      <c r="F954" s="795" t="n"/>
      <c r="G954" s="794" t="n"/>
      <c r="H954" s="836" t="n">
        <v>0.0154</v>
      </c>
      <c r="I954" s="792" t="n">
        <v>0.0202</v>
      </c>
      <c r="J954" s="793" t="n"/>
      <c r="K954" s="792" t="n">
        <v>0.0202</v>
      </c>
      <c r="L954" s="793" t="n"/>
      <c r="M954" s="796">
        <f>IF(SUM(D954:E954)&gt;0,IFERROR(AVERAGE(D925:E954),""),"")</f>
        <v/>
      </c>
      <c r="N954" s="796">
        <f>IF(SUM(F954:H954)&gt;0,IFERROR(AVERAGE(F925:H954),""),"")</f>
        <v/>
      </c>
      <c r="O954" s="796">
        <f>IF(SUM(I954:J954)&gt;0,IFERROR(AVERAGE(I925:J954),""),"")</f>
        <v/>
      </c>
      <c r="P954" s="796">
        <f>IF(SUM(K954:L954)&gt;0,IFERROR(AVERAGE(K925:L954),""),"")</f>
        <v/>
      </c>
      <c r="Q954" s="797">
        <f>IFERROR(AVERAGE(D954:E954),"")</f>
        <v/>
      </c>
      <c r="R954" s="797">
        <f>IFERROR(AVERAGE(F954:H954),"")</f>
        <v/>
      </c>
      <c r="S954" s="797">
        <f>IFERROR(AVERAGE(I954:J954),"")</f>
        <v/>
      </c>
      <c r="T954" s="797">
        <f>IFERROR(AVERAGE(K954:L954),"")</f>
        <v/>
      </c>
      <c r="V954" s="257" t="n"/>
      <c r="W954" s="797">
        <f>AVERAGE(Q954:T954)</f>
        <v/>
      </c>
      <c r="X954" s="797">
        <f>AVERAGE(Q950:T954)</f>
        <v/>
      </c>
      <c r="Y954" s="266" t="n">
        <v>136</v>
      </c>
    </row>
    <row r="955" ht="17.45" customHeight="1">
      <c r="A955" s="257">
        <f>IF(ISNUMBER(C955),MONTH(C955),"")</f>
        <v/>
      </c>
      <c r="B955" s="257">
        <f>IF(ISNUMBER(C955),YEAR(C955),"")</f>
        <v/>
      </c>
      <c r="C955" s="808">
        <f>C954+1</f>
        <v/>
      </c>
      <c r="D955" s="809" t="n"/>
      <c r="E955" s="810" t="n">
        <v>0.0132</v>
      </c>
      <c r="F955" s="812" t="n"/>
      <c r="G955" s="811" t="n">
        <v>0.0184</v>
      </c>
      <c r="H955" s="837" t="n"/>
      <c r="I955" s="809" t="n"/>
      <c r="J955" s="810" t="n">
        <v>0.0109</v>
      </c>
      <c r="K955" s="809" t="n"/>
      <c r="L955" s="810" t="n">
        <v>0.0183</v>
      </c>
      <c r="M955" s="796">
        <f>IF(SUM(D955:E955)&gt;0,IFERROR(AVERAGE(D926:E955),""),"")</f>
        <v/>
      </c>
      <c r="N955" s="796">
        <f>IF(SUM(F955:H955)&gt;0,IFERROR(AVERAGE(F926:H955),""),"")</f>
        <v/>
      </c>
      <c r="O955" s="796">
        <f>IF(SUM(I955:J955)&gt;0,IFERROR(AVERAGE(I926:J955),""),"")</f>
        <v/>
      </c>
      <c r="P955" s="796">
        <f>IF(SUM(K955:L955)&gt;0,IFERROR(AVERAGE(K926:L955),""),"")</f>
        <v/>
      </c>
      <c r="Q955" s="813">
        <f>IFERROR(AVERAGE(D955:E955),"")</f>
        <v/>
      </c>
      <c r="R955" s="813">
        <f>IFERROR(AVERAGE(F955:H955),"")</f>
        <v/>
      </c>
      <c r="S955" s="813">
        <f>IFERROR(AVERAGE(I955:J955),"")</f>
        <v/>
      </c>
      <c r="T955" s="813">
        <f>IFERROR(AVERAGE(K955:L955),"")</f>
        <v/>
      </c>
      <c r="V955" s="813">
        <f>AVERAGE(Q955:T955)</f>
        <v/>
      </c>
      <c r="W955" s="445" t="n"/>
      <c r="X955" s="257" t="n"/>
      <c r="Y955" s="266" t="n">
        <v>136</v>
      </c>
    </row>
    <row r="956" ht="17.45" customHeight="1">
      <c r="A956" s="257">
        <f>IF(ISNUMBER(C956),MONTH(C956),"")</f>
        <v/>
      </c>
      <c r="B956" s="257">
        <f>IF(ISNUMBER(C956),YEAR(C956),"")</f>
        <v/>
      </c>
      <c r="C956" s="808">
        <f>C955+1</f>
        <v/>
      </c>
      <c r="D956" s="809" t="n">
        <v>0.00767</v>
      </c>
      <c r="E956" s="810" t="n"/>
      <c r="F956" s="812" t="n">
        <v>0.0103</v>
      </c>
      <c r="G956" s="811" t="n"/>
      <c r="H956" s="837" t="n">
        <v>0.0101</v>
      </c>
      <c r="I956" s="809" t="n">
        <v>0.00804</v>
      </c>
      <c r="J956" s="810" t="n"/>
      <c r="K956" s="809" t="n">
        <v>0.00801</v>
      </c>
      <c r="L956" s="810" t="n"/>
      <c r="M956" s="796">
        <f>IF(SUM(D956:E956)&gt;0,IFERROR(AVERAGE(D927:E956),""),"")</f>
        <v/>
      </c>
      <c r="N956" s="796">
        <f>IF(SUM(F956:H956)&gt;0,IFERROR(AVERAGE(F927:H956),""),"")</f>
        <v/>
      </c>
      <c r="O956" s="796">
        <f>IF(SUM(I956:J956)&gt;0,IFERROR(AVERAGE(I927:J956),""),"")</f>
        <v/>
      </c>
      <c r="P956" s="796">
        <f>IF(SUM(K956:L956)&gt;0,IFERROR(AVERAGE(K927:L956),""),"")</f>
        <v/>
      </c>
      <c r="Q956" s="813">
        <f>IFERROR(AVERAGE(D956:E956),"")</f>
        <v/>
      </c>
      <c r="R956" s="813">
        <f>IFERROR(AVERAGE(F956:H956),"")</f>
        <v/>
      </c>
      <c r="S956" s="813">
        <f>IFERROR(AVERAGE(I956:J956),"")</f>
        <v/>
      </c>
      <c r="T956" s="813">
        <f>IFERROR(AVERAGE(K956:L956),"")</f>
        <v/>
      </c>
      <c r="V956" s="813">
        <f>AVERAGE(Q956:T956)</f>
        <v/>
      </c>
      <c r="W956" s="445" t="n"/>
      <c r="X956" s="797">
        <f>AVERAGE(Q955:T956)</f>
        <v/>
      </c>
      <c r="Y956" s="266" t="n">
        <v>136</v>
      </c>
    </row>
    <row r="957" ht="17.45" customHeight="1">
      <c r="A957" s="257">
        <f>IF(ISNUMBER(C957),MONTH(C957),"")</f>
        <v/>
      </c>
      <c r="B957" s="257">
        <f>IF(ISNUMBER(C957),YEAR(C957),"")</f>
        <v/>
      </c>
      <c r="C957" s="791">
        <f>C956+1</f>
        <v/>
      </c>
      <c r="D957" s="792" t="n"/>
      <c r="E957" s="793" t="n">
        <v>0.013</v>
      </c>
      <c r="F957" s="795" t="n"/>
      <c r="G957" s="794" t="n">
        <v>0.022</v>
      </c>
      <c r="H957" s="836" t="n"/>
      <c r="I957" s="792" t="n"/>
      <c r="J957" s="793" t="n">
        <v>0.017</v>
      </c>
      <c r="K957" s="792" t="n"/>
      <c r="L957" s="793" t="n">
        <v>0.0187</v>
      </c>
      <c r="M957" s="796">
        <f>IF(SUM(D957:E957)&gt;0,IFERROR(AVERAGE(D928:E957),""),"")</f>
        <v/>
      </c>
      <c r="N957" s="796">
        <f>IF(SUM(F957:H957)&gt;0,IFERROR(AVERAGE(F928:H957),""),"")</f>
        <v/>
      </c>
      <c r="O957" s="796">
        <f>IF(SUM(I957:J957)&gt;0,IFERROR(AVERAGE(I928:J957),""),"")</f>
        <v/>
      </c>
      <c r="P957" s="796">
        <f>IF(SUM(K957:L957)&gt;0,IFERROR(AVERAGE(K928:L957),""),"")</f>
        <v/>
      </c>
      <c r="Q957" s="797">
        <f>IFERROR(AVERAGE(D957:E957),"")</f>
        <v/>
      </c>
      <c r="R957" s="797">
        <f>IFERROR(AVERAGE(F957:H957),"")</f>
        <v/>
      </c>
      <c r="S957" s="797">
        <f>IFERROR(AVERAGE(I957:J957),"")</f>
        <v/>
      </c>
      <c r="T957" s="797">
        <f>IFERROR(AVERAGE(K957:L957),"")</f>
        <v/>
      </c>
      <c r="V957" s="257" t="n"/>
      <c r="W957" s="797">
        <f>AVERAGE(Q957:T957)</f>
        <v/>
      </c>
    </row>
    <row r="958" ht="17.45" customHeight="1">
      <c r="A958" s="257">
        <f>IF(ISNUMBER(C958),MONTH(C958),"")</f>
        <v/>
      </c>
      <c r="B958" s="257">
        <f>IF(ISNUMBER(C958),YEAR(C958),"")</f>
        <v/>
      </c>
      <c r="C958" s="791">
        <f>C957+1</f>
        <v/>
      </c>
      <c r="D958" s="792" t="n">
        <v>0.0166</v>
      </c>
      <c r="E958" s="793" t="n"/>
      <c r="F958" s="795" t="n">
        <v>0.0183</v>
      </c>
      <c r="G958" s="794" t="n"/>
      <c r="H958" s="836" t="n"/>
      <c r="I958" s="792" t="n">
        <v>0.0215</v>
      </c>
      <c r="J958" s="793" t="n"/>
      <c r="K958" s="792" t="n">
        <v>0.0258</v>
      </c>
      <c r="L958" s="793" t="n"/>
      <c r="M958" s="796">
        <f>IF(SUM(D958:E958)&gt;0,IFERROR(AVERAGE(D929:E958),""),"")</f>
        <v/>
      </c>
      <c r="N958" s="796">
        <f>IF(SUM(F958:H958)&gt;0,IFERROR(AVERAGE(F929:H958),""),"")</f>
        <v/>
      </c>
      <c r="O958" s="796">
        <f>IF(SUM(I958:J958)&gt;0,IFERROR(AVERAGE(I929:J958),""),"")</f>
        <v/>
      </c>
      <c r="P958" s="796">
        <f>IF(SUM(K958:L958)&gt;0,IFERROR(AVERAGE(K929:L958),""),"")</f>
        <v/>
      </c>
      <c r="Q958" s="797">
        <f>IFERROR(AVERAGE(D958:E958),"")</f>
        <v/>
      </c>
      <c r="R958" s="797">
        <f>IFERROR(AVERAGE(F958:H958),"")</f>
        <v/>
      </c>
      <c r="S958" s="797">
        <f>IFERROR(AVERAGE(I958:J958),"")</f>
        <v/>
      </c>
      <c r="T958" s="797">
        <f>IFERROR(AVERAGE(K958:L958),"")</f>
        <v/>
      </c>
      <c r="V958" s="257" t="n"/>
      <c r="W958" s="797">
        <f>AVERAGE(Q958:T958)</f>
        <v/>
      </c>
    </row>
    <row r="959" ht="17.45" customHeight="1">
      <c r="A959" s="257">
        <f>IF(ISNUMBER(C959),MONTH(C959),"")</f>
        <v/>
      </c>
      <c r="B959" s="257">
        <f>IF(ISNUMBER(C959),YEAR(C959),"")</f>
        <v/>
      </c>
      <c r="C959" s="791">
        <f>C958+1</f>
        <v/>
      </c>
      <c r="D959" s="792" t="n"/>
      <c r="E959" s="793" t="n">
        <v>0.0275</v>
      </c>
      <c r="F959" s="795" t="n"/>
      <c r="G959" s="794" t="n">
        <v>0.0231</v>
      </c>
      <c r="H959" s="836" t="n"/>
      <c r="I959" s="792" t="n"/>
      <c r="J959" s="793" t="n">
        <v>0.0196</v>
      </c>
      <c r="K959" s="792" t="n"/>
      <c r="L959" s="793" t="n">
        <v>0.0309</v>
      </c>
      <c r="M959" s="796">
        <f>IF(SUM(D959:E959)&gt;0,IFERROR(AVERAGE(D930:E959),""),"")</f>
        <v/>
      </c>
      <c r="N959" s="796">
        <f>IF(SUM(F959:H959)&gt;0,IFERROR(AVERAGE(F930:H959),""),"")</f>
        <v/>
      </c>
      <c r="O959" s="796">
        <f>IF(SUM(I959:J959)&gt;0,IFERROR(AVERAGE(I930:J959),""),"")</f>
        <v/>
      </c>
      <c r="P959" s="796">
        <f>IF(SUM(K959:L959)&gt;0,IFERROR(AVERAGE(K930:L959),""),"")</f>
        <v/>
      </c>
      <c r="Q959" s="797">
        <f>IFERROR(AVERAGE(D959:E959),"")</f>
        <v/>
      </c>
      <c r="R959" s="797">
        <f>IFERROR(AVERAGE(F959:H959),"")</f>
        <v/>
      </c>
      <c r="S959" s="797">
        <f>IFERROR(AVERAGE(I959:J959),"")</f>
        <v/>
      </c>
      <c r="T959" s="797">
        <f>IFERROR(AVERAGE(K959:L959),"")</f>
        <v/>
      </c>
      <c r="V959" s="257" t="n"/>
      <c r="W959" s="797">
        <f>AVERAGE(Q959:T959)</f>
        <v/>
      </c>
    </row>
    <row r="960" ht="17.45" customHeight="1">
      <c r="A960" s="257">
        <f>IF(ISNUMBER(C960),MONTH(C960),"")</f>
        <v/>
      </c>
      <c r="B960" s="257">
        <f>IF(ISNUMBER(C960),YEAR(C960),"")</f>
        <v/>
      </c>
      <c r="C960" s="791">
        <f>C959+1</f>
        <v/>
      </c>
      <c r="D960" s="792" t="n">
        <v>0.0288</v>
      </c>
      <c r="E960" s="793" t="n"/>
      <c r="F960" s="795" t="n"/>
      <c r="G960" s="794" t="n"/>
      <c r="H960" s="836" t="n">
        <v>0.0283</v>
      </c>
      <c r="I960" s="792" t="n">
        <v>0.0301</v>
      </c>
      <c r="J960" s="793" t="n"/>
      <c r="K960" s="792" t="n">
        <v>0.024</v>
      </c>
      <c r="L960" s="793" t="n"/>
      <c r="M960" s="796">
        <f>IF(SUM(D960:E960)&gt;0,IFERROR(AVERAGE(D931:E960),""),"")</f>
        <v/>
      </c>
      <c r="N960" s="796">
        <f>IF(SUM(F960:H960)&gt;0,IFERROR(AVERAGE(F931:H960),""),"")</f>
        <v/>
      </c>
      <c r="O960" s="796">
        <f>IF(SUM(I960:J960)&gt;0,IFERROR(AVERAGE(I931:J960),""),"")</f>
        <v/>
      </c>
      <c r="P960" s="796">
        <f>IF(SUM(K960:L960)&gt;0,IFERROR(AVERAGE(K931:L960),""),"")</f>
        <v/>
      </c>
      <c r="Q960" s="797">
        <f>IFERROR(AVERAGE(D960:E960),"")</f>
        <v/>
      </c>
      <c r="R960" s="797">
        <f>IFERROR(AVERAGE(F960:H960),"")</f>
        <v/>
      </c>
      <c r="S960" s="797">
        <f>IFERROR(AVERAGE(I960:J960),"")</f>
        <v/>
      </c>
      <c r="T960" s="797">
        <f>IFERROR(AVERAGE(K960:L960),"")</f>
        <v/>
      </c>
      <c r="V960" s="257" t="n"/>
      <c r="W960" s="797">
        <f>AVERAGE(Q960:T960)</f>
        <v/>
      </c>
    </row>
    <row r="961" ht="17.45" customHeight="1">
      <c r="A961" s="257">
        <f>IF(ISNUMBER(C961),MONTH(C961),"")</f>
        <v/>
      </c>
      <c r="B961" s="257">
        <f>IF(ISNUMBER(C961),YEAR(C961),"")</f>
        <v/>
      </c>
      <c r="C961" s="791">
        <f>C960+1</f>
        <v/>
      </c>
      <c r="D961" s="792" t="n"/>
      <c r="E961" s="793" t="n">
        <v>0.0206</v>
      </c>
      <c r="F961" s="795" t="n"/>
      <c r="G961" s="794" t="n">
        <v>0.0317</v>
      </c>
      <c r="H961" s="836" t="n"/>
      <c r="I961" s="792" t="n"/>
      <c r="J961" s="793" t="n">
        <v>0.0246</v>
      </c>
      <c r="K961" s="792" t="n"/>
      <c r="L961" s="866" t="n"/>
      <c r="M961" s="796">
        <f>IF(SUM(D961:E961)&gt;0,IFERROR(AVERAGE(D932:E961),""),"")</f>
        <v/>
      </c>
      <c r="N961" s="796">
        <f>IF(SUM(F961:H961)&gt;0,IFERROR(AVERAGE(F932:H961),""),"")</f>
        <v/>
      </c>
      <c r="O961" s="796">
        <f>IF(SUM(I961:J961)&gt;0,IFERROR(AVERAGE(I932:J961),""),"")</f>
        <v/>
      </c>
      <c r="P961" s="796">
        <f>IF(SUM(K961:L961)&gt;0,IFERROR(AVERAGE(K932:L961),""),"")</f>
        <v/>
      </c>
      <c r="Q961" s="797">
        <f>IFERROR(AVERAGE(D961:E961),"")</f>
        <v/>
      </c>
      <c r="R961" s="797">
        <f>IFERROR(AVERAGE(F961:H961),"")</f>
        <v/>
      </c>
      <c r="S961" s="797">
        <f>IFERROR(AVERAGE(I961:J961),"")</f>
        <v/>
      </c>
      <c r="T961" s="815">
        <f>IFERROR(AVERAGE(K961:L961),"")</f>
        <v/>
      </c>
      <c r="V961" s="257" t="n"/>
      <c r="W961" s="797">
        <f>AVERAGE(Q961:T961)</f>
        <v/>
      </c>
      <c r="X961" s="797">
        <f>AVERAGE(Q957:T961)</f>
        <v/>
      </c>
      <c r="Y961" s="266" t="n">
        <v>137</v>
      </c>
      <c r="Z961" s="135" t="inlineStr">
        <is>
          <t>5B did not run for a full sample period reportedly as a result of a power outage at the facility</t>
        </is>
      </c>
    </row>
    <row r="962" ht="17.45" customHeight="1">
      <c r="A962" s="257">
        <f>IF(ISNUMBER(C962),MONTH(C962),"")</f>
        <v/>
      </c>
      <c r="B962" s="257">
        <f>IF(ISNUMBER(C962),YEAR(C962),"")</f>
        <v/>
      </c>
      <c r="C962" s="808">
        <f>C961+1</f>
        <v/>
      </c>
      <c r="D962" s="809" t="n">
        <v>0.023</v>
      </c>
      <c r="E962" s="810" t="n"/>
      <c r="F962" s="812" t="n">
        <v>0.0141</v>
      </c>
      <c r="G962" s="811" t="n"/>
      <c r="H962" s="837" t="n">
        <v>0.0146</v>
      </c>
      <c r="I962" s="809" t="n">
        <v>0.0146</v>
      </c>
      <c r="J962" s="810" t="n"/>
      <c r="K962" s="809" t="n">
        <v>0.019</v>
      </c>
      <c r="L962" s="810" t="n"/>
      <c r="M962" s="796">
        <f>IF(SUM(D962:E962)&gt;0,IFERROR(AVERAGE(D933:E962),""),"")</f>
        <v/>
      </c>
      <c r="N962" s="796">
        <f>IF(SUM(F962:H962)&gt;0,IFERROR(AVERAGE(F933:H962),""),"")</f>
        <v/>
      </c>
      <c r="O962" s="796">
        <f>IF(SUM(I962:J962)&gt;0,IFERROR(AVERAGE(I933:J962),""),"")</f>
        <v/>
      </c>
      <c r="P962" s="796">
        <f>IF(SUM(K962:L962)&gt;0,IFERROR(AVERAGE(K933:L962),""),"")</f>
        <v/>
      </c>
      <c r="Q962" s="813">
        <f>IFERROR(AVERAGE(D962:E962),"")</f>
        <v/>
      </c>
      <c r="R962" s="813">
        <f>IFERROR(AVERAGE(F962:H962),"")</f>
        <v/>
      </c>
      <c r="S962" s="813">
        <f>IFERROR(AVERAGE(I962:J962),"")</f>
        <v/>
      </c>
      <c r="T962" s="813">
        <f>IFERROR(AVERAGE(K962:L962),"")</f>
        <v/>
      </c>
      <c r="V962" s="813">
        <f>AVERAGE(Q962:T962)</f>
        <v/>
      </c>
      <c r="W962" s="445" t="n"/>
      <c r="X962" s="257" t="n"/>
      <c r="Y962" s="266" t="n">
        <v>137</v>
      </c>
    </row>
    <row r="963" ht="17.45" customHeight="1">
      <c r="A963" s="257">
        <f>IF(ISNUMBER(C963),MONTH(C963),"")</f>
        <v/>
      </c>
      <c r="B963" s="257">
        <f>IF(ISNUMBER(C963),YEAR(C963),"")</f>
        <v/>
      </c>
      <c r="C963" s="808">
        <f>C962+1</f>
        <v/>
      </c>
      <c r="D963" s="809" t="n"/>
      <c r="E963" s="810" t="n">
        <v>0.0119</v>
      </c>
      <c r="F963" s="812" t="n"/>
      <c r="G963" s="811" t="n">
        <v>0.0152</v>
      </c>
      <c r="H963" s="837" t="n"/>
      <c r="I963" s="809" t="n"/>
      <c r="J963" s="810" t="n">
        <v>0.00727</v>
      </c>
      <c r="K963" s="809" t="n"/>
      <c r="L963" s="810" t="n">
        <v>0.02</v>
      </c>
      <c r="M963" s="796">
        <f>IF(SUM(D963:E963)&gt;0,IFERROR(AVERAGE(D934:E963),""),"")</f>
        <v/>
      </c>
      <c r="N963" s="796">
        <f>IF(SUM(F963:H963)&gt;0,IFERROR(AVERAGE(F934:H963),""),"")</f>
        <v/>
      </c>
      <c r="O963" s="796">
        <f>IF(SUM(I963:J963)&gt;0,IFERROR(AVERAGE(I934:J963),""),"")</f>
        <v/>
      </c>
      <c r="P963" s="796">
        <f>IF(SUM(K963:L963)&gt;0,IFERROR(AVERAGE(K934:L963),""),"")</f>
        <v/>
      </c>
      <c r="Q963" s="813">
        <f>IFERROR(AVERAGE(D963:E963),"")</f>
        <v/>
      </c>
      <c r="R963" s="813">
        <f>IFERROR(AVERAGE(F963:H963),"")</f>
        <v/>
      </c>
      <c r="S963" s="813">
        <f>IFERROR(AVERAGE(I963:J963),"")</f>
        <v/>
      </c>
      <c r="T963" s="813">
        <f>IFERROR(AVERAGE(K963:L963),"")</f>
        <v/>
      </c>
      <c r="V963" s="813">
        <f>AVERAGE(Q963:T963)</f>
        <v/>
      </c>
      <c r="W963" s="445" t="n"/>
      <c r="X963" s="797">
        <f>AVERAGE(Q962:T963)</f>
        <v/>
      </c>
      <c r="Y963" s="266" t="n">
        <v>137</v>
      </c>
    </row>
    <row r="964" ht="17.45" customHeight="1">
      <c r="A964" s="257">
        <f>IF(ISNUMBER(C964),MONTH(C964),"")</f>
        <v/>
      </c>
      <c r="B964" s="257">
        <f>IF(ISNUMBER(C964),YEAR(C964),"")</f>
        <v/>
      </c>
      <c r="C964" s="791">
        <f>C963+1</f>
        <v/>
      </c>
      <c r="D964" s="792" t="n">
        <v>0.0299</v>
      </c>
      <c r="E964" s="793" t="n"/>
      <c r="F964" s="795" t="n">
        <v>0.0292</v>
      </c>
      <c r="G964" s="794" t="n"/>
      <c r="H964" s="836" t="n"/>
      <c r="I964" s="792" t="n">
        <v>0.0217</v>
      </c>
      <c r="J964" s="793" t="n"/>
      <c r="K964" s="792" t="n">
        <v>0.0243</v>
      </c>
      <c r="L964" s="793" t="n"/>
      <c r="M964" s="796">
        <f>IF(SUM(D964:E964)&gt;0,IFERROR(AVERAGE(D935:E964),""),"")</f>
        <v/>
      </c>
      <c r="N964" s="796">
        <f>IF(SUM(F964:H964)&gt;0,IFERROR(AVERAGE(F935:H964),""),"")</f>
        <v/>
      </c>
      <c r="O964" s="796">
        <f>IF(SUM(I964:J964)&gt;0,IFERROR(AVERAGE(I935:J964),""),"")</f>
        <v/>
      </c>
      <c r="P964" s="796">
        <f>IF(SUM(K964:L964)&gt;0,IFERROR(AVERAGE(K935:L964),""),"")</f>
        <v/>
      </c>
      <c r="Q964" s="797">
        <f>IFERROR(AVERAGE(D964:E964),"")</f>
        <v/>
      </c>
      <c r="R964" s="797">
        <f>IFERROR(AVERAGE(F964:H964),"")</f>
        <v/>
      </c>
      <c r="S964" s="797">
        <f>IFERROR(AVERAGE(I964:J964),"")</f>
        <v/>
      </c>
      <c r="T964" s="797">
        <f>IFERROR(AVERAGE(K964:L964),"")</f>
        <v/>
      </c>
      <c r="V964" s="257" t="n"/>
      <c r="W964" s="797">
        <f>AVERAGE(Q964:T964)</f>
        <v/>
      </c>
    </row>
    <row r="965" ht="17.45" customHeight="1">
      <c r="A965" s="257">
        <f>IF(ISNUMBER(C965),MONTH(C965),"")</f>
        <v/>
      </c>
      <c r="B965" s="257">
        <f>IF(ISNUMBER(C965),YEAR(C965),"")</f>
        <v/>
      </c>
      <c r="C965" s="791">
        <f>C964+1</f>
        <v/>
      </c>
      <c r="D965" s="792" t="n"/>
      <c r="E965" s="793" t="n">
        <v>0.0173</v>
      </c>
      <c r="F965" s="795" t="n"/>
      <c r="G965" s="794" t="n">
        <v>0.0316</v>
      </c>
      <c r="H965" s="836" t="n"/>
      <c r="I965" s="792" t="n"/>
      <c r="J965" s="793" t="n">
        <v>0.0244</v>
      </c>
      <c r="K965" s="792" t="n"/>
      <c r="L965" s="793" t="n">
        <v>0.0342</v>
      </c>
      <c r="M965" s="796">
        <f>IF(SUM(D965:E965)&gt;0,IFERROR(AVERAGE(D936:E965),""),"")</f>
        <v/>
      </c>
      <c r="N965" s="796">
        <f>IF(SUM(F965:H965)&gt;0,IFERROR(AVERAGE(F936:H965),""),"")</f>
        <v/>
      </c>
      <c r="O965" s="796">
        <f>IF(SUM(I965:J965)&gt;0,IFERROR(AVERAGE(I936:J965),""),"")</f>
        <v/>
      </c>
      <c r="P965" s="796">
        <f>IF(SUM(K965:L965)&gt;0,IFERROR(AVERAGE(K936:L965),""),"")</f>
        <v/>
      </c>
      <c r="Q965" s="797">
        <f>IFERROR(AVERAGE(D965:E965),"")</f>
        <v/>
      </c>
      <c r="R965" s="797">
        <f>IFERROR(AVERAGE(F965:H965),"")</f>
        <v/>
      </c>
      <c r="S965" s="797">
        <f>IFERROR(AVERAGE(I965:J965),"")</f>
        <v/>
      </c>
      <c r="T965" s="797">
        <f>IFERROR(AVERAGE(K965:L965),"")</f>
        <v/>
      </c>
      <c r="V965" s="257" t="n"/>
      <c r="W965" s="797">
        <f>AVERAGE(Q965:T965)</f>
        <v/>
      </c>
    </row>
    <row r="966" ht="17.45" customHeight="1">
      <c r="A966" s="257">
        <f>IF(ISNUMBER(C966),MONTH(C966),"")</f>
        <v/>
      </c>
      <c r="B966" s="257">
        <f>IF(ISNUMBER(C966),YEAR(C966),"")</f>
        <v/>
      </c>
      <c r="C966" s="791">
        <f>C965+1</f>
        <v/>
      </c>
      <c r="D966" s="792" t="n">
        <v>0.0283</v>
      </c>
      <c r="E966" s="793" t="n"/>
      <c r="F966" s="795" t="n"/>
      <c r="G966" s="794" t="n"/>
      <c r="H966" s="836" t="n">
        <v>0.0315</v>
      </c>
      <c r="I966" s="792" t="n">
        <v>0.0228</v>
      </c>
      <c r="J966" s="793" t="n"/>
      <c r="K966" s="792" t="n">
        <v>0.0293</v>
      </c>
      <c r="L966" s="793" t="n"/>
      <c r="M966" s="796">
        <f>IF(SUM(D966:E966)&gt;0,IFERROR(AVERAGE(D937:E966),""),"")</f>
        <v/>
      </c>
      <c r="N966" s="796">
        <f>IF(SUM(F966:H966)&gt;0,IFERROR(AVERAGE(F937:H966),""),"")</f>
        <v/>
      </c>
      <c r="O966" s="796">
        <f>IF(SUM(I966:J966)&gt;0,IFERROR(AVERAGE(I937:J966),""),"")</f>
        <v/>
      </c>
      <c r="P966" s="796">
        <f>IF(SUM(K966:L966)&gt;0,IFERROR(AVERAGE(K937:L966),""),"")</f>
        <v/>
      </c>
      <c r="Q966" s="797">
        <f>IFERROR(AVERAGE(D966:E966),"")</f>
        <v/>
      </c>
      <c r="R966" s="797">
        <f>IFERROR(AVERAGE(F966:H966),"")</f>
        <v/>
      </c>
      <c r="S966" s="797">
        <f>IFERROR(AVERAGE(I966:J966),"")</f>
        <v/>
      </c>
      <c r="T966" s="797">
        <f>IFERROR(AVERAGE(K966:L966),"")</f>
        <v/>
      </c>
      <c r="V966" s="257" t="n"/>
      <c r="W966" s="797">
        <f>AVERAGE(Q966:T966)</f>
        <v/>
      </c>
    </row>
    <row r="967" ht="17.45" customHeight="1">
      <c r="A967" s="257">
        <f>IF(ISNUMBER(C967),MONTH(C967),"")</f>
        <v/>
      </c>
      <c r="B967" s="257">
        <f>IF(ISNUMBER(C967),YEAR(C967),"")</f>
        <v/>
      </c>
      <c r="C967" s="791">
        <f>C966+1</f>
        <v/>
      </c>
      <c r="D967" s="792" t="n"/>
      <c r="E967" s="793" t="n">
        <v>0.024</v>
      </c>
      <c r="F967" s="795" t="n"/>
      <c r="G967" s="794" t="n">
        <v>0.0292</v>
      </c>
      <c r="H967" s="836" t="n"/>
      <c r="I967" s="792" t="n"/>
      <c r="J967" s="793" t="n">
        <v>0.0245</v>
      </c>
      <c r="K967" s="792" t="n"/>
      <c r="L967" s="793" t="n">
        <v>0.0379</v>
      </c>
      <c r="M967" s="796">
        <f>IF(SUM(D967:E967)&gt;0,IFERROR(AVERAGE(D938:E967),""),"")</f>
        <v/>
      </c>
      <c r="N967" s="796">
        <f>IF(SUM(F967:H967)&gt;0,IFERROR(AVERAGE(F938:H967),""),"")</f>
        <v/>
      </c>
      <c r="O967" s="796">
        <f>IF(SUM(I967:J967)&gt;0,IFERROR(AVERAGE(I938:J967),""),"")</f>
        <v/>
      </c>
      <c r="P967" s="796">
        <f>IF(SUM(K967:L967)&gt;0,IFERROR(AVERAGE(K938:L967),""),"")</f>
        <v/>
      </c>
      <c r="Q967" s="797">
        <f>IFERROR(AVERAGE(D967:E967),"")</f>
        <v/>
      </c>
      <c r="R967" s="797">
        <f>IFERROR(AVERAGE(F967:H967),"")</f>
        <v/>
      </c>
      <c r="S967" s="797">
        <f>IFERROR(AVERAGE(I967:J967),"")</f>
        <v/>
      </c>
      <c r="T967" s="797">
        <f>IFERROR(AVERAGE(K967:L967),"")</f>
        <v/>
      </c>
      <c r="V967" s="257" t="n"/>
      <c r="W967" s="797">
        <f>AVERAGE(Q967:T967)</f>
        <v/>
      </c>
    </row>
    <row r="968" ht="17.45" customHeight="1">
      <c r="A968" s="257">
        <f>IF(ISNUMBER(C968),MONTH(C968),"")</f>
        <v/>
      </c>
      <c r="B968" s="257">
        <f>IF(ISNUMBER(C968),YEAR(C968),"")</f>
        <v/>
      </c>
      <c r="C968" s="861">
        <f>C967+1</f>
        <v/>
      </c>
      <c r="D968" s="803" t="n">
        <v>0.023</v>
      </c>
      <c r="E968" s="804" t="n"/>
      <c r="F968" s="806" t="n">
        <v>0.0194</v>
      </c>
      <c r="G968" s="805" t="n"/>
      <c r="H968" s="838" t="n">
        <v>0.0234</v>
      </c>
      <c r="I968" s="803" t="n">
        <v>0.0174</v>
      </c>
      <c r="J968" s="804" t="n"/>
      <c r="K968" s="803" t="n">
        <v>0.0251</v>
      </c>
      <c r="L968" s="804" t="n"/>
      <c r="M968" s="796">
        <f>IF(SUM(D968:E968)&gt;0,IFERROR(AVERAGE(D939:E968),""),"")</f>
        <v/>
      </c>
      <c r="N968" s="796">
        <f>IF(SUM(F968:H968)&gt;0,IFERROR(AVERAGE(F939:H968),""),"")</f>
        <v/>
      </c>
      <c r="O968" s="796">
        <f>IF(SUM(I968:J968)&gt;0,IFERROR(AVERAGE(I939:J968),""),"")</f>
        <v/>
      </c>
      <c r="P968" s="796">
        <f>IF(SUM(K968:L968)&gt;0,IFERROR(AVERAGE(K939:L968),""),"")</f>
        <v/>
      </c>
      <c r="Q968" s="797">
        <f>IFERROR(AVERAGE(D968:E968),"")</f>
        <v/>
      </c>
      <c r="R968" s="797">
        <f>IFERROR(AVERAGE(F968:H968),"")</f>
        <v/>
      </c>
      <c r="S968" s="797">
        <f>IFERROR(AVERAGE(I968:J968),"")</f>
        <v/>
      </c>
      <c r="T968" s="797">
        <f>IFERROR(AVERAGE(K968:L968),"")</f>
        <v/>
      </c>
      <c r="V968" s="257" t="n"/>
      <c r="W968" s="797">
        <f>AVERAGE(Q968:T968)</f>
        <v/>
      </c>
      <c r="X968" s="797">
        <f>AVERAGE(Q964:T968)</f>
        <v/>
      </c>
      <c r="Y968" s="266" t="n">
        <v>138</v>
      </c>
    </row>
    <row r="969" ht="17.45" customHeight="1">
      <c r="A969" s="257">
        <f>IF(ISNUMBER(C969),MONTH(C969),"")</f>
        <v/>
      </c>
      <c r="B969" s="257">
        <f>IF(ISNUMBER(C969),YEAR(C969),"")</f>
        <v/>
      </c>
      <c r="C969" s="808">
        <f>C968+1</f>
        <v/>
      </c>
      <c r="D969" s="809" t="n"/>
      <c r="E969" s="810" t="n">
        <v>0.0139</v>
      </c>
      <c r="F969" s="812" t="n"/>
      <c r="G969" s="811" t="n">
        <v>0.0147</v>
      </c>
      <c r="H969" s="837" t="n"/>
      <c r="I969" s="809" t="n"/>
      <c r="J969" s="810" t="n">
        <v>0.008710000000000001</v>
      </c>
      <c r="K969" s="809" t="n"/>
      <c r="L969" s="810" t="n">
        <v>0.0251</v>
      </c>
      <c r="M969" s="796">
        <f>IF(SUM(D969:E969)&gt;0,IFERROR(AVERAGE(D940:E969),""),"")</f>
        <v/>
      </c>
      <c r="N969" s="796">
        <f>IF(SUM(F969:H969)&gt;0,IFERROR(AVERAGE(F940:H969),""),"")</f>
        <v/>
      </c>
      <c r="O969" s="796">
        <f>IF(SUM(I969:J969)&gt;0,IFERROR(AVERAGE(I940:J969),""),"")</f>
        <v/>
      </c>
      <c r="P969" s="796">
        <f>IF(SUM(K969:L969)&gt;0,IFERROR(AVERAGE(K940:L969),""),"")</f>
        <v/>
      </c>
      <c r="Q969" s="813">
        <f>IFERROR(AVERAGE(D969:E969),"")</f>
        <v/>
      </c>
      <c r="R969" s="813">
        <f>IFERROR(AVERAGE(F969:H969),"")</f>
        <v/>
      </c>
      <c r="S969" s="813">
        <f>IFERROR(AVERAGE(I969:J969),"")</f>
        <v/>
      </c>
      <c r="T969" s="813">
        <f>IFERROR(AVERAGE(K969:L969),"")</f>
        <v/>
      </c>
      <c r="V969" s="813">
        <f>AVERAGE(Q969:T969)</f>
        <v/>
      </c>
      <c r="W969" s="445" t="n"/>
      <c r="X969" s="257" t="n"/>
      <c r="Y969" s="266" t="n">
        <v>138</v>
      </c>
    </row>
    <row r="970" ht="17.45" customHeight="1">
      <c r="A970" s="257">
        <f>IF(ISNUMBER(C970),MONTH(C970),"")</f>
        <v/>
      </c>
      <c r="B970" s="257">
        <f>IF(ISNUMBER(C970),YEAR(C970),"")</f>
        <v/>
      </c>
      <c r="C970" s="808">
        <f>C969+1</f>
        <v/>
      </c>
      <c r="D970" s="809" t="n">
        <v>0.0136</v>
      </c>
      <c r="E970" s="810" t="n"/>
      <c r="F970" s="812" t="n">
        <v>0.0116</v>
      </c>
      <c r="G970" s="811" t="n"/>
      <c r="H970" s="837" t="n"/>
      <c r="I970" s="809" t="n">
        <v>0.00655</v>
      </c>
      <c r="J970" s="810" t="n"/>
      <c r="K970" s="809" t="n">
        <v>0.014</v>
      </c>
      <c r="L970" s="810" t="n"/>
      <c r="M970" s="796">
        <f>IF(SUM(D970:E970)&gt;0,IFERROR(AVERAGE(D941:E970),""),"")</f>
        <v/>
      </c>
      <c r="N970" s="796">
        <f>IF(SUM(F970:H970)&gt;0,IFERROR(AVERAGE(F941:H970),""),"")</f>
        <v/>
      </c>
      <c r="O970" s="796">
        <f>IF(SUM(I970:J970)&gt;0,IFERROR(AVERAGE(I941:J970),""),"")</f>
        <v/>
      </c>
      <c r="P970" s="796">
        <f>IF(SUM(K970:L970)&gt;0,IFERROR(AVERAGE(K941:L970),""),"")</f>
        <v/>
      </c>
      <c r="Q970" s="813">
        <f>IFERROR(AVERAGE(D970:E970),"")</f>
        <v/>
      </c>
      <c r="R970" s="813">
        <f>IFERROR(AVERAGE(F970:H970),"")</f>
        <v/>
      </c>
      <c r="S970" s="813">
        <f>IFERROR(AVERAGE(I970:J970),"")</f>
        <v/>
      </c>
      <c r="T970" s="813">
        <f>IFERROR(AVERAGE(K970:L970),"")</f>
        <v/>
      </c>
      <c r="V970" s="813">
        <f>AVERAGE(Q970:T970)</f>
        <v/>
      </c>
      <c r="W970" s="445" t="n"/>
      <c r="X970" s="797">
        <f>AVERAGE(Q969:T970)</f>
        <v/>
      </c>
      <c r="Y970" s="266" t="n">
        <v>138</v>
      </c>
    </row>
    <row r="971" ht="17.45" customHeight="1">
      <c r="A971" s="257">
        <f>IF(ISNUMBER(C971),MONTH(C971),"")</f>
        <v/>
      </c>
      <c r="B971" s="257">
        <f>IF(ISNUMBER(C971),YEAR(C971),"")</f>
        <v/>
      </c>
      <c r="C971" s="791">
        <f>C970+1</f>
        <v/>
      </c>
      <c r="D971" s="792" t="n"/>
      <c r="E971" s="793" t="n">
        <v>0.018</v>
      </c>
      <c r="F971" s="795" t="n"/>
      <c r="G971" s="794" t="n">
        <v>0.0259</v>
      </c>
      <c r="H971" s="836" t="n"/>
      <c r="I971" s="792" t="n"/>
      <c r="J971" s="793" t="n">
        <v>0.018</v>
      </c>
      <c r="K971" s="792" t="n"/>
      <c r="L971" s="793" t="n">
        <v>0.0202</v>
      </c>
      <c r="M971" s="796">
        <f>IF(SUM(D971:E971)&gt;0,IFERROR(AVERAGE(D942:E971),""),"")</f>
        <v/>
      </c>
      <c r="N971" s="796">
        <f>IF(SUM(F971:H971)&gt;0,IFERROR(AVERAGE(F942:H971),""),"")</f>
        <v/>
      </c>
      <c r="O971" s="796">
        <f>IF(SUM(I971:J971)&gt;0,IFERROR(AVERAGE(I942:J971),""),"")</f>
        <v/>
      </c>
      <c r="P971" s="796">
        <f>IF(SUM(K971:L971)&gt;0,IFERROR(AVERAGE(K942:L971),""),"")</f>
        <v/>
      </c>
      <c r="Q971" s="797">
        <f>IFERROR(AVERAGE(D971:E971),"")</f>
        <v/>
      </c>
      <c r="R971" s="797">
        <f>IFERROR(AVERAGE(F971:H971),"")</f>
        <v/>
      </c>
      <c r="S971" s="797">
        <f>IFERROR(AVERAGE(I971:J971),"")</f>
        <v/>
      </c>
      <c r="T971" s="797">
        <f>IFERROR(AVERAGE(K971:L971),"")</f>
        <v/>
      </c>
      <c r="V971" s="257" t="n"/>
      <c r="W971" s="797">
        <f>AVERAGE(Q971:T971)</f>
        <v/>
      </c>
    </row>
    <row r="972" ht="17.45" customHeight="1">
      <c r="A972" s="257">
        <f>IF(ISNUMBER(C972),MONTH(C972),"")</f>
        <v/>
      </c>
      <c r="B972" s="257">
        <f>IF(ISNUMBER(C972),YEAR(C972),"")</f>
        <v/>
      </c>
      <c r="C972" s="791">
        <f>C971+1</f>
        <v/>
      </c>
      <c r="D972" s="792" t="n">
        <v>0.0163</v>
      </c>
      <c r="E972" s="793" t="n"/>
      <c r="F972" s="795" t="n"/>
      <c r="G972" s="794" t="n"/>
      <c r="H972" s="836" t="n">
        <v>0.0169</v>
      </c>
      <c r="I972" s="792" t="n">
        <v>0.0171</v>
      </c>
      <c r="J972" s="793" t="n"/>
      <c r="K972" s="792" t="n">
        <v>0.0217</v>
      </c>
      <c r="L972" s="793" t="n"/>
      <c r="M972" s="796">
        <f>IF(SUM(D972:E972)&gt;0,IFERROR(AVERAGE(D943:E972),""),"")</f>
        <v/>
      </c>
      <c r="N972" s="796">
        <f>IF(SUM(F972:H972)&gt;0,IFERROR(AVERAGE(F943:H972),""),"")</f>
        <v/>
      </c>
      <c r="O972" s="796">
        <f>IF(SUM(I972:J972)&gt;0,IFERROR(AVERAGE(I943:J972),""),"")</f>
        <v/>
      </c>
      <c r="P972" s="796">
        <f>IF(SUM(K972:L972)&gt;0,IFERROR(AVERAGE(K943:L972),""),"")</f>
        <v/>
      </c>
      <c r="Q972" s="797">
        <f>IFERROR(AVERAGE(D972:E972),"")</f>
        <v/>
      </c>
      <c r="R972" s="797">
        <f>IFERROR(AVERAGE(F972:H972),"")</f>
        <v/>
      </c>
      <c r="S972" s="797">
        <f>IFERROR(AVERAGE(I972:J972),"")</f>
        <v/>
      </c>
      <c r="T972" s="797">
        <f>IFERROR(AVERAGE(K972:L972),"")</f>
        <v/>
      </c>
      <c r="V972" s="257" t="n"/>
      <c r="W972" s="797">
        <f>AVERAGE(Q972:T972)</f>
        <v/>
      </c>
    </row>
    <row r="973" ht="17.45" customHeight="1">
      <c r="A973" s="257">
        <f>IF(ISNUMBER(C973),MONTH(C973),"")</f>
        <v/>
      </c>
      <c r="B973" s="257">
        <f>IF(ISNUMBER(C973),YEAR(C973),"")</f>
        <v/>
      </c>
      <c r="C973" s="791">
        <f>C972+1</f>
        <v/>
      </c>
      <c r="D973" s="792" t="n"/>
      <c r="E973" s="793" t="n">
        <v>0.0149</v>
      </c>
      <c r="F973" s="795" t="n"/>
      <c r="G973" s="794" t="n">
        <v>0.0238</v>
      </c>
      <c r="H973" s="836" t="n"/>
      <c r="I973" s="792" t="n"/>
      <c r="J973" s="793" t="n">
        <v>0.0243</v>
      </c>
      <c r="K973" s="792" t="n"/>
      <c r="L973" s="793" t="n">
        <v>0.0265</v>
      </c>
      <c r="M973" s="796">
        <f>IF(SUM(D973:E973)&gt;0,IFERROR(AVERAGE(D944:E973),""),"")</f>
        <v/>
      </c>
      <c r="N973" s="796">
        <f>IF(SUM(F973:H973)&gt;0,IFERROR(AVERAGE(F944:H973),""),"")</f>
        <v/>
      </c>
      <c r="O973" s="796">
        <f>IF(SUM(I973:J973)&gt;0,IFERROR(AVERAGE(I944:J973),""),"")</f>
        <v/>
      </c>
      <c r="P973" s="796">
        <f>IF(SUM(K973:L973)&gt;0,IFERROR(AVERAGE(K944:L973),""),"")</f>
        <v/>
      </c>
      <c r="Q973" s="797">
        <f>IFERROR(AVERAGE(D973:E973),"")</f>
        <v/>
      </c>
      <c r="R973" s="797">
        <f>IFERROR(AVERAGE(F973:H973),"")</f>
        <v/>
      </c>
      <c r="S973" s="797">
        <f>IFERROR(AVERAGE(I973:J973),"")</f>
        <v/>
      </c>
      <c r="T973" s="797">
        <f>IFERROR(AVERAGE(K973:L973),"")</f>
        <v/>
      </c>
      <c r="V973" s="257" t="n"/>
      <c r="W973" s="797">
        <f>AVERAGE(Q973:T973)</f>
        <v/>
      </c>
    </row>
    <row r="974" ht="17.45" customHeight="1">
      <c r="A974" s="257">
        <f>IF(ISNUMBER(C974),MONTH(C974),"")</f>
        <v/>
      </c>
      <c r="B974" s="257">
        <f>IF(ISNUMBER(C974),YEAR(C974),"")</f>
        <v/>
      </c>
      <c r="C974" s="861">
        <f>C973+1</f>
        <v/>
      </c>
      <c r="D974" s="803" t="n">
        <v>0.0277</v>
      </c>
      <c r="E974" s="804" t="n"/>
      <c r="F974" s="806" t="n">
        <v>0.0322</v>
      </c>
      <c r="G974" s="805" t="n"/>
      <c r="H974" s="838" t="n">
        <v>0.0333</v>
      </c>
      <c r="I974" s="803" t="n">
        <v>0.0598</v>
      </c>
      <c r="J974" s="804" t="n"/>
      <c r="K974" s="803" t="n">
        <v>0.0299</v>
      </c>
      <c r="L974" s="804" t="n"/>
      <c r="M974" s="796">
        <f>IF(SUM(D974:E974)&gt;0,IFERROR(AVERAGE(D945:E974),""),"")</f>
        <v/>
      </c>
      <c r="N974" s="796">
        <f>IF(SUM(F974:H974)&gt;0,IFERROR(AVERAGE(F945:H974),""),"")</f>
        <v/>
      </c>
      <c r="O974" s="796">
        <f>IF(SUM(I974:J974)&gt;0,IFERROR(AVERAGE(I945:J974),""),"")</f>
        <v/>
      </c>
      <c r="P974" s="796">
        <f>IF(SUM(K974:L974)&gt;0,IFERROR(AVERAGE(K945:L974),""),"")</f>
        <v/>
      </c>
      <c r="Q974" s="797">
        <f>IFERROR(AVERAGE(D974:E974),"")</f>
        <v/>
      </c>
      <c r="R974" s="797">
        <f>IFERROR(AVERAGE(F974:H974),"")</f>
        <v/>
      </c>
      <c r="S974" s="797">
        <f>IFERROR(AVERAGE(I974:J974),"")</f>
        <v/>
      </c>
      <c r="T974" s="797">
        <f>IFERROR(AVERAGE(K974:L974),"")</f>
        <v/>
      </c>
      <c r="V974" s="257" t="n"/>
      <c r="W974" s="797">
        <f>AVERAGE(Q974:T974)</f>
        <v/>
      </c>
    </row>
    <row r="975" ht="17.45" customHeight="1" thickBot="1">
      <c r="A975" s="257">
        <f>IF(ISNUMBER(C975),MONTH(C975),"")</f>
        <v/>
      </c>
      <c r="B975" s="257">
        <f>IF(ISNUMBER(C975),YEAR(C975),"")</f>
        <v/>
      </c>
      <c r="C975" s="791">
        <f>C974+1</f>
        <v/>
      </c>
      <c r="D975" s="792" t="n"/>
      <c r="E975" s="793" t="n">
        <v>0.0334</v>
      </c>
      <c r="F975" s="795" t="n"/>
      <c r="G975" s="794" t="n">
        <v>0.0318</v>
      </c>
      <c r="H975" s="836" t="n"/>
      <c r="I975" s="792" t="n"/>
      <c r="J975" s="793" t="n">
        <v>0.0318</v>
      </c>
      <c r="K975" s="792" t="n"/>
      <c r="L975" s="793" t="n">
        <v>0.0242</v>
      </c>
      <c r="M975" s="796">
        <f>IF(SUM(D975:E975)&gt;0,IFERROR(AVERAGE(D946:E975),""),"")</f>
        <v/>
      </c>
      <c r="N975" s="796">
        <f>IF(SUM(F975:H975)&gt;0,IFERROR(AVERAGE(F946:H975),""),"")</f>
        <v/>
      </c>
      <c r="O975" s="796">
        <f>IF(SUM(I975:J975)&gt;0,IFERROR(AVERAGE(I946:J975),""),"")</f>
        <v/>
      </c>
      <c r="P975" s="796">
        <f>IF(SUM(K975:L975)&gt;0,IFERROR(AVERAGE(K946:L975),""),"")</f>
        <v/>
      </c>
      <c r="Q975" s="797">
        <f>IFERROR(AVERAGE(D975:E975),"")</f>
        <v/>
      </c>
      <c r="R975" s="797">
        <f>IFERROR(AVERAGE(F975:H975),"")</f>
        <v/>
      </c>
      <c r="S975" s="797">
        <f>IFERROR(AVERAGE(I975:J975),"")</f>
        <v/>
      </c>
      <c r="T975" s="797">
        <f>IFERROR(AVERAGE(K975:L975),"")</f>
        <v/>
      </c>
      <c r="V975" s="257" t="n"/>
      <c r="W975" s="797">
        <f>AVERAGE(Q975:T975)</f>
        <v/>
      </c>
      <c r="X975" s="797">
        <f>AVERAGE(Q971:T975)</f>
        <v/>
      </c>
      <c r="Y975" s="266" t="n">
        <v>139</v>
      </c>
    </row>
    <row r="976" ht="17.45" customHeight="1" thickBot="1">
      <c r="A976" s="257">
        <f>IF(ISNUMBER(C976),MONTH(C976),"")</f>
        <v/>
      </c>
      <c r="B976" s="257">
        <f>IF(ISNUMBER(C976),YEAR(C976),"")</f>
        <v/>
      </c>
      <c r="C976" s="808">
        <f>C975+1</f>
        <v/>
      </c>
      <c r="D976" s="809" t="n">
        <v>0.0124</v>
      </c>
      <c r="E976" s="810" t="n"/>
      <c r="F976" s="812" t="n">
        <v>0.0151</v>
      </c>
      <c r="G976" s="811" t="n"/>
      <c r="H976" s="837" t="n"/>
      <c r="I976" s="809" t="n">
        <v>0.0172</v>
      </c>
      <c r="J976" s="810" t="n"/>
      <c r="K976" s="809" t="n">
        <v>0.0116</v>
      </c>
      <c r="L976" s="810" t="n"/>
      <c r="M976" s="796">
        <f>IF(SUM(D976:E976)&gt;0,IFERROR(AVERAGE(D947:E976),""),"")</f>
        <v/>
      </c>
      <c r="N976" s="796">
        <f>IF(SUM(F976:H976)&gt;0,IFERROR(AVERAGE(F947:H976),""),"")</f>
        <v/>
      </c>
      <c r="O976" s="796">
        <f>IF(SUM(I976:J976)&gt;0,IFERROR(AVERAGE(I947:J976),""),"")</f>
        <v/>
      </c>
      <c r="P976" s="796">
        <f>IF(SUM(K976:L976)&gt;0,IFERROR(AVERAGE(K947:L976),""),"")</f>
        <v/>
      </c>
      <c r="Q976" s="813">
        <f>IFERROR(AVERAGE(D976:E976),"")</f>
        <v/>
      </c>
      <c r="R976" s="813">
        <f>IFERROR(AVERAGE(F976:H976),"")</f>
        <v/>
      </c>
      <c r="S976" s="813">
        <f>IFERROR(AVERAGE(I976:J976),"")</f>
        <v/>
      </c>
      <c r="T976" s="813">
        <f>IFERROR(AVERAGE(K976:L976),"")</f>
        <v/>
      </c>
      <c r="V976" s="813">
        <f>AVERAGE(Q976:T976)</f>
        <v/>
      </c>
      <c r="W976" s="445" t="n"/>
      <c r="X976" s="257" t="n"/>
      <c r="Y976" s="266" t="n">
        <v>139</v>
      </c>
      <c r="Z976" s="313" t="inlineStr">
        <is>
          <t>AUGUST</t>
        </is>
      </c>
      <c r="AA976" s="299" t="n">
        <v>2020</v>
      </c>
      <c r="AB976" s="300" t="n"/>
      <c r="AC976" s="300" t="n"/>
      <c r="AD976" s="300" t="n"/>
    </row>
    <row r="977" ht="17.45" customHeight="1">
      <c r="A977" s="257">
        <f>IF(ISNUMBER(C977),MONTH(C977),"")</f>
        <v/>
      </c>
      <c r="B977" s="257">
        <f>IF(ISNUMBER(C977),YEAR(C977),"")</f>
        <v/>
      </c>
      <c r="C977" s="808">
        <f>C976+1</f>
        <v/>
      </c>
      <c r="D977" s="809" t="n"/>
      <c r="E977" s="810" t="n">
        <v>0.00906</v>
      </c>
      <c r="F977" s="812" t="n"/>
      <c r="G977" s="811" t="n">
        <v>0.0147</v>
      </c>
      <c r="H977" s="837" t="n"/>
      <c r="I977" s="809" t="n"/>
      <c r="J977" s="810" t="n">
        <v>0.0108</v>
      </c>
      <c r="K977" s="809" t="n"/>
      <c r="L977" s="810" t="n">
        <v>0.0122</v>
      </c>
      <c r="M977" s="796">
        <f>IF(SUM(D977:E977)&gt;0,IFERROR(AVERAGE(D948:E977),""),"")</f>
        <v/>
      </c>
      <c r="N977" s="796">
        <f>IF(SUM(F977:H977)&gt;0,IFERROR(AVERAGE(F948:H977),""),"")</f>
        <v/>
      </c>
      <c r="O977" s="796">
        <f>IF(SUM(I977:J977)&gt;0,IFERROR(AVERAGE(I948:J977),""),"")</f>
        <v/>
      </c>
      <c r="P977" s="796">
        <f>IF(SUM(K977:L977)&gt;0,IFERROR(AVERAGE(K948:L977),""),"")</f>
        <v/>
      </c>
      <c r="Q977" s="813">
        <f>IFERROR(AVERAGE(D977:E977),"")</f>
        <v/>
      </c>
      <c r="R977" s="813">
        <f>IFERROR(AVERAGE(F977:H977),"")</f>
        <v/>
      </c>
      <c r="S977" s="813">
        <f>IFERROR(AVERAGE(I977:J977),"")</f>
        <v/>
      </c>
      <c r="T977" s="813">
        <f>IFERROR(AVERAGE(K977:L977),"")</f>
        <v/>
      </c>
      <c r="V977" s="813">
        <f>AVERAGE(Q977:T977)</f>
        <v/>
      </c>
      <c r="W977" s="445" t="n"/>
      <c r="X977" s="797">
        <f>AVERAGE(Q976:T977)</f>
        <v/>
      </c>
      <c r="Y977" s="266" t="n">
        <v>139</v>
      </c>
      <c r="Z977" s="301" t="inlineStr">
        <is>
          <t>Parameter</t>
        </is>
      </c>
      <c r="AA977" s="301" t="inlineStr">
        <is>
          <t>Station 1</t>
        </is>
      </c>
      <c r="AB977" s="301" t="inlineStr">
        <is>
          <t>Station 2</t>
        </is>
      </c>
      <c r="AC977" s="301" t="inlineStr">
        <is>
          <t>Station 4</t>
        </is>
      </c>
      <c r="AD977" s="301" t="inlineStr">
        <is>
          <t>Station 5</t>
        </is>
      </c>
    </row>
    <row r="978" ht="17.45" customHeight="1" thickBot="1">
      <c r="A978" s="257">
        <f>IF(ISNUMBER(C978),MONTH(C978),"")</f>
        <v/>
      </c>
      <c r="B978" s="257">
        <f>IF(ISNUMBER(C978),YEAR(C978),"")</f>
        <v/>
      </c>
      <c r="C978" s="824">
        <f>C977+1</f>
        <v/>
      </c>
      <c r="D978" s="825" t="n">
        <v>0.023</v>
      </c>
      <c r="E978" s="826" t="n"/>
      <c r="F978" s="828" t="n"/>
      <c r="G978" s="827" t="n"/>
      <c r="H978" s="867" t="n">
        <v>0.0203</v>
      </c>
      <c r="I978" s="825" t="n">
        <v>0.0175</v>
      </c>
      <c r="J978" s="826" t="n"/>
      <c r="K978" s="825" t="n">
        <v>0.0154</v>
      </c>
      <c r="L978" s="826" t="n"/>
      <c r="M978" s="829">
        <f>IF(SUM(D978:E978)&gt;0,IFERROR(AVERAGE(D949:E978),""),"")</f>
        <v/>
      </c>
      <c r="N978" s="829">
        <f>IF(SUM(F978:H978)&gt;0,IFERROR(AVERAGE(F949:H978),""),"")</f>
        <v/>
      </c>
      <c r="O978" s="829">
        <f>IF(SUM(I978:J978)&gt;0,IFERROR(AVERAGE(I949:J978),""),"")</f>
        <v/>
      </c>
      <c r="P978" s="829">
        <f>IF(SUM(K978:L978)&gt;0,IFERROR(AVERAGE(K949:L978),""),"")</f>
        <v/>
      </c>
      <c r="Q978" s="830">
        <f>IFERROR(AVERAGE(D978:E978),"")</f>
        <v/>
      </c>
      <c r="R978" s="830">
        <f>IFERROR(AVERAGE(F978:H978),"")</f>
        <v/>
      </c>
      <c r="S978" s="830">
        <f>IFERROR(AVERAGE(I978:J978),"")</f>
        <v/>
      </c>
      <c r="T978" s="830">
        <f>IFERROR(AVERAGE(K978:L978),"")</f>
        <v/>
      </c>
      <c r="U978" s="315" t="n"/>
      <c r="V978" s="307" t="n"/>
      <c r="W978" s="830">
        <f>AVERAGE(Q978:T978)</f>
        <v/>
      </c>
      <c r="Z978" s="302" t="inlineStr">
        <is>
          <t>Average</t>
        </is>
      </c>
      <c r="AA978" s="839">
        <f>AVERAGE(D948:E978)</f>
        <v/>
      </c>
      <c r="AB978" s="839">
        <f>AVERAGE(F948:H978)</f>
        <v/>
      </c>
      <c r="AC978" s="839">
        <f>AVERAGE(I948:J978)</f>
        <v/>
      </c>
      <c r="AD978" s="839">
        <f>AVERAGE(K948:L978)</f>
        <v/>
      </c>
    </row>
    <row r="979" ht="17.45" customHeight="1">
      <c r="A979" s="257">
        <f>IF(ISNUMBER(C979),MONTH(C979),"")</f>
        <v/>
      </c>
      <c r="B979" s="257">
        <f>IF(ISNUMBER(C979),YEAR(C979),"")</f>
        <v/>
      </c>
      <c r="C979" s="831">
        <f>C978+1</f>
        <v/>
      </c>
      <c r="D979" s="832" t="n"/>
      <c r="E979" s="833" t="n">
        <v>0.0217</v>
      </c>
      <c r="F979" s="835" t="n"/>
      <c r="G979" s="834" t="n">
        <v>0.028</v>
      </c>
      <c r="H979" s="860" t="n"/>
      <c r="I979" s="832" t="n"/>
      <c r="J979" s="833" t="n">
        <v>0.0251</v>
      </c>
      <c r="K979" s="832" t="n"/>
      <c r="L979" s="833" t="n">
        <v>0.0258</v>
      </c>
      <c r="M979" s="796">
        <f>IF(SUM(D979:E979)&gt;0,IFERROR(AVERAGE(D950:E979),""),"")</f>
        <v/>
      </c>
      <c r="N979" s="796">
        <f>IF(SUM(F979:H979)&gt;0,IFERROR(AVERAGE(F950:H979),""),"")</f>
        <v/>
      </c>
      <c r="O979" s="796">
        <f>IF(SUM(I979:J979)&gt;0,IFERROR(AVERAGE(I950:J979),""),"")</f>
        <v/>
      </c>
      <c r="P979" s="796">
        <f>IF(SUM(K979:L979)&gt;0,IFERROR(AVERAGE(K950:L979),""),"")</f>
        <v/>
      </c>
      <c r="Q979" s="797">
        <f>IFERROR(AVERAGE(D979:E979),"")</f>
        <v/>
      </c>
      <c r="R979" s="797">
        <f>IFERROR(AVERAGE(F979:H979),"")</f>
        <v/>
      </c>
      <c r="S979" s="797">
        <f>IFERROR(AVERAGE(I979:J979),"")</f>
        <v/>
      </c>
      <c r="T979" s="797">
        <f>IFERROR(AVERAGE(K979:L979),"")</f>
        <v/>
      </c>
      <c r="V979" s="257" t="n"/>
      <c r="W979" s="797">
        <f>AVERAGE(Q979:T979)</f>
        <v/>
      </c>
      <c r="Z979" s="302" t="inlineStr">
        <is>
          <t>Maximum</t>
        </is>
      </c>
      <c r="AA979" s="839">
        <f>MAX(D948:E978)</f>
        <v/>
      </c>
      <c r="AB979" s="839">
        <f>MAX(F948:H978)</f>
        <v/>
      </c>
      <c r="AC979" s="839">
        <f>MAX(I948:J978)</f>
        <v/>
      </c>
      <c r="AD979" s="839">
        <f>MAX(K948:L978)</f>
        <v/>
      </c>
    </row>
    <row r="980" ht="17.45" customHeight="1" thickBot="1">
      <c r="A980" s="257">
        <f>IF(ISNUMBER(C980),MONTH(C980),"")</f>
        <v/>
      </c>
      <c r="B980" s="257">
        <f>IF(ISNUMBER(C980),YEAR(C980),"")</f>
        <v/>
      </c>
      <c r="C980" s="861">
        <f>C979+1</f>
        <v/>
      </c>
      <c r="D980" s="803" t="n">
        <v>0.0271</v>
      </c>
      <c r="E980" s="804" t="n"/>
      <c r="F980" s="806" t="n">
        <v>0.0225</v>
      </c>
      <c r="G980" s="805" t="n"/>
      <c r="H980" s="838" t="n">
        <v>0.0218</v>
      </c>
      <c r="I980" s="803" t="n">
        <v>0.0207</v>
      </c>
      <c r="J980" s="804" t="n"/>
      <c r="K980" s="803" t="n">
        <v>0.0237</v>
      </c>
      <c r="L980" s="804" t="n"/>
      <c r="M980" s="796">
        <f>IF(SUM(D980:E980)&gt;0,IFERROR(AVERAGE(D951:E980),""),"")</f>
        <v/>
      </c>
      <c r="N980" s="796">
        <f>IF(SUM(F980:H980)&gt;0,IFERROR(AVERAGE(F951:H980),""),"")</f>
        <v/>
      </c>
      <c r="O980" s="796">
        <f>IF(SUM(I980:J980)&gt;0,IFERROR(AVERAGE(I951:J980),""),"")</f>
        <v/>
      </c>
      <c r="P980" s="796">
        <f>IF(SUM(K980:L980)&gt;0,IFERROR(AVERAGE(K951:L980),""),"")</f>
        <v/>
      </c>
      <c r="Q980" s="797">
        <f>IFERROR(AVERAGE(D980:E980),"")</f>
        <v/>
      </c>
      <c r="R980" s="797">
        <f>IFERROR(AVERAGE(F980:H980),"")</f>
        <v/>
      </c>
      <c r="S980" s="797">
        <f>IFERROR(AVERAGE(I980:J980),"")</f>
        <v/>
      </c>
      <c r="T980" s="797">
        <f>IFERROR(AVERAGE(K980:L980),"")</f>
        <v/>
      </c>
      <c r="V980" s="257" t="n"/>
      <c r="W980" s="797">
        <f>AVERAGE(Q980:T980)</f>
        <v/>
      </c>
      <c r="Z980" s="304" t="inlineStr">
        <is>
          <t># DAYS &gt; 0.075</t>
        </is>
      </c>
      <c r="AA980" s="305">
        <f>COUNTIF(D948:E978,"&gt;=0.075")</f>
        <v/>
      </c>
      <c r="AB980" s="305">
        <f>COUNTIF(F948:H978,"&gt;=0.075")</f>
        <v/>
      </c>
      <c r="AC980" s="305">
        <f>COUNTIF(I948:J978,"&gt;=0.075")</f>
        <v/>
      </c>
      <c r="AD980" s="305">
        <f>COUNTIF(K948:L978,"&gt;=0.075")</f>
        <v/>
      </c>
    </row>
    <row r="981" ht="17.45" customHeight="1" thickBot="1">
      <c r="A981" s="257">
        <f>IF(ISNUMBER(C981),MONTH(C981),"")</f>
        <v/>
      </c>
      <c r="B981" s="257">
        <f>IF(ISNUMBER(C981),YEAR(C981),"")</f>
        <v/>
      </c>
      <c r="C981" s="791">
        <f>C980+1</f>
        <v/>
      </c>
      <c r="D981" s="792" t="n"/>
      <c r="E981" s="793" t="n">
        <v>0.0242</v>
      </c>
      <c r="F981" s="795" t="n"/>
      <c r="G981" s="794" t="n">
        <v>0.0256</v>
      </c>
      <c r="H981" s="836" t="n"/>
      <c r="I981" s="792" t="n"/>
      <c r="J981" s="793" t="n">
        <v>0.0209</v>
      </c>
      <c r="K981" s="792" t="n"/>
      <c r="L981" s="793" t="n">
        <v>0.027</v>
      </c>
      <c r="M981" s="796">
        <f>IF(SUM(D981:E981)&gt;0,IFERROR(AVERAGE(D952:E981),""),"")</f>
        <v/>
      </c>
      <c r="N981" s="796">
        <f>IF(SUM(F981:H981)&gt;0,IFERROR(AVERAGE(F952:H981),""),"")</f>
        <v/>
      </c>
      <c r="O981" s="796">
        <f>IF(SUM(I981:J981)&gt;0,IFERROR(AVERAGE(I952:J981),""),"")</f>
        <v/>
      </c>
      <c r="P981" s="796">
        <f>IF(SUM(K981:L981)&gt;0,IFERROR(AVERAGE(K952:L981),""),"")</f>
        <v/>
      </c>
      <c r="Q981" s="797">
        <f>IFERROR(AVERAGE(D981:E981),"")</f>
        <v/>
      </c>
      <c r="R981" s="797">
        <f>IFERROR(AVERAGE(F981:H981),"")</f>
        <v/>
      </c>
      <c r="S981" s="797">
        <f>IFERROR(AVERAGE(I981:J981),"")</f>
        <v/>
      </c>
      <c r="T981" s="797">
        <f>IFERROR(AVERAGE(K981:L981),"")</f>
        <v/>
      </c>
      <c r="V981" s="257" t="n"/>
      <c r="W981" s="797">
        <f>AVERAGE(Q981:T981)</f>
        <v/>
      </c>
      <c r="AD981" s="786">
        <f>AVERAGE(AA978:AD978)</f>
        <v/>
      </c>
    </row>
    <row r="982" ht="17.45" customHeight="1">
      <c r="A982" s="257">
        <f>IF(ISNUMBER(C982),MONTH(C982),"")</f>
        <v/>
      </c>
      <c r="B982" s="257">
        <f>IF(ISNUMBER(C982),YEAR(C982),"")</f>
        <v/>
      </c>
      <c r="C982" s="791">
        <f>C981+1</f>
        <v/>
      </c>
      <c r="D982" s="792" t="n">
        <v>0.0171</v>
      </c>
      <c r="E982" s="793" t="n"/>
      <c r="F982" s="795" t="n">
        <v>0.0256</v>
      </c>
      <c r="G982" s="794" t="n"/>
      <c r="H982" s="836" t="n"/>
      <c r="I982" s="792" t="n">
        <v>0.0245</v>
      </c>
      <c r="J982" s="793" t="n"/>
      <c r="K982" s="792" t="n">
        <v>0.021</v>
      </c>
      <c r="L982" s="793" t="n"/>
      <c r="M982" s="796">
        <f>IF(SUM(D982:E982)&gt;0,IFERROR(AVERAGE(D953:E982),""),"")</f>
        <v/>
      </c>
      <c r="N982" s="796">
        <f>IF(SUM(F982:H982)&gt;0,IFERROR(AVERAGE(F953:H982),""),"")</f>
        <v/>
      </c>
      <c r="O982" s="796">
        <f>IF(SUM(I982:J982)&gt;0,IFERROR(AVERAGE(I953:J982),""),"")</f>
        <v/>
      </c>
      <c r="P982" s="796">
        <f>IF(SUM(K982:L982)&gt;0,IFERROR(AVERAGE(K953:L982),""),"")</f>
        <v/>
      </c>
      <c r="Q982" s="797">
        <f>IFERROR(AVERAGE(D982:E982),"")</f>
        <v/>
      </c>
      <c r="R982" s="797">
        <f>IFERROR(AVERAGE(F982:H982),"")</f>
        <v/>
      </c>
      <c r="S982" s="797">
        <f>IFERROR(AVERAGE(I982:J982),"")</f>
        <v/>
      </c>
      <c r="T982" s="797">
        <f>IFERROR(AVERAGE(K982:L982),"")</f>
        <v/>
      </c>
      <c r="V982" s="257" t="n"/>
      <c r="W982" s="797">
        <f>AVERAGE(Q982:T982)</f>
        <v/>
      </c>
      <c r="X982" s="797">
        <f>AVERAGE(Q978:T982)</f>
        <v/>
      </c>
      <c r="Y982" s="266" t="n">
        <v>140</v>
      </c>
    </row>
    <row r="983" ht="17.45" customHeight="1">
      <c r="A983" s="298">
        <f>IF(ISNUMBER(C983),MONTH(C983),"")</f>
        <v/>
      </c>
      <c r="B983" s="298">
        <f>IF(ISNUMBER(C983),YEAR(C983),"")</f>
        <v/>
      </c>
      <c r="C983" s="808">
        <f>C982+1</f>
        <v/>
      </c>
      <c r="D983" s="809" t="n"/>
      <c r="E983" s="810" t="n">
        <v>0.0158</v>
      </c>
      <c r="F983" s="812" t="n"/>
      <c r="G983" s="811" t="n">
        <v>0.0197</v>
      </c>
      <c r="H983" s="837" t="n"/>
      <c r="I983" s="809" t="n"/>
      <c r="J983" s="810" t="n">
        <v>0.0148</v>
      </c>
      <c r="K983" s="809" t="n"/>
      <c r="L983" s="810" t="n">
        <v>0.0284</v>
      </c>
      <c r="M983" s="796">
        <f>IF(SUM(D983:E983)&gt;0,IFERROR(AVERAGE(D954:E983),""),"")</f>
        <v/>
      </c>
      <c r="N983" s="796">
        <f>IF(SUM(F983:H983)&gt;0,IFERROR(AVERAGE(F954:H983),""),"")</f>
        <v/>
      </c>
      <c r="O983" s="796">
        <f>IF(SUM(I983:J983)&gt;0,IFERROR(AVERAGE(I954:J983),""),"")</f>
        <v/>
      </c>
      <c r="P983" s="796">
        <f>IF(SUM(K983:L983)&gt;0,IFERROR(AVERAGE(K954:L983),""),"")</f>
        <v/>
      </c>
      <c r="Q983" s="813">
        <f>IFERROR(AVERAGE(D983:E983),"")</f>
        <v/>
      </c>
      <c r="R983" s="813">
        <f>IFERROR(AVERAGE(F983:H983),"")</f>
        <v/>
      </c>
      <c r="S983" s="813">
        <f>IFERROR(AVERAGE(I983:J983),"")</f>
        <v/>
      </c>
      <c r="T983" s="813">
        <f>IFERROR(AVERAGE(K983:L983),"")</f>
        <v/>
      </c>
      <c r="V983" s="813">
        <f>AVERAGE(Q983:T983)</f>
        <v/>
      </c>
      <c r="W983" s="445" t="n"/>
      <c r="X983" s="257" t="n"/>
      <c r="Y983" s="266" t="n">
        <v>140</v>
      </c>
    </row>
    <row r="984" ht="17.45" customHeight="1">
      <c r="A984" s="298">
        <f>IF(ISNUMBER(C984),MONTH(C984),"")</f>
        <v/>
      </c>
      <c r="B984" s="298">
        <f>IF(ISNUMBER(C984),YEAR(C984),"")</f>
        <v/>
      </c>
      <c r="C984" s="808">
        <f>C983+1</f>
        <v/>
      </c>
      <c r="D984" s="809" t="n">
        <v>0.0284</v>
      </c>
      <c r="E984" s="810" t="n"/>
      <c r="F984" s="812" t="n"/>
      <c r="G984" s="811" t="n"/>
      <c r="H984" s="837" t="n">
        <v>0.0158</v>
      </c>
      <c r="I984" s="809" t="n">
        <v>0.0107</v>
      </c>
      <c r="J984" s="810" t="n"/>
      <c r="K984" s="809" t="n">
        <v>0.0223</v>
      </c>
      <c r="L984" s="810" t="n"/>
      <c r="M984" s="796">
        <f>IF(SUM(D984:E984)&gt;0,IFERROR(AVERAGE(D955:E984),""),"")</f>
        <v/>
      </c>
      <c r="N984" s="796">
        <f>IF(SUM(F984:H984)&gt;0,IFERROR(AVERAGE(F955:H984),""),"")</f>
        <v/>
      </c>
      <c r="O984" s="796">
        <f>IF(SUM(I984:J984)&gt;0,IFERROR(AVERAGE(I955:J984),""),"")</f>
        <v/>
      </c>
      <c r="P984" s="796">
        <f>IF(SUM(K984:L984)&gt;0,IFERROR(AVERAGE(K955:L984),""),"")</f>
        <v/>
      </c>
      <c r="Q984" s="813">
        <f>IFERROR(AVERAGE(D984:E984),"")</f>
        <v/>
      </c>
      <c r="R984" s="813">
        <f>IFERROR(AVERAGE(F984:H984),"")</f>
        <v/>
      </c>
      <c r="S984" s="813">
        <f>IFERROR(AVERAGE(I984:J984),"")</f>
        <v/>
      </c>
      <c r="T984" s="813">
        <f>IFERROR(AVERAGE(K984:L984),"")</f>
        <v/>
      </c>
      <c r="V984" s="813">
        <f>AVERAGE(Q984:T984)</f>
        <v/>
      </c>
      <c r="W984" s="445" t="n"/>
      <c r="X984" s="797">
        <f>AVERAGE(Q983:T984)</f>
        <v/>
      </c>
      <c r="Y984" s="266" t="n">
        <v>140</v>
      </c>
    </row>
    <row r="985" ht="17.45" customHeight="1">
      <c r="A985" s="257">
        <f>IF(ISNUMBER(C985),MONTH(C985),"")</f>
        <v/>
      </c>
      <c r="B985" s="257">
        <f>IF(ISNUMBER(C985),YEAR(C985),"")</f>
        <v/>
      </c>
      <c r="C985" s="791">
        <f>C984+1</f>
        <v/>
      </c>
      <c r="D985" s="792" t="n"/>
      <c r="E985" s="793" t="n">
        <v>0.0176</v>
      </c>
      <c r="F985" s="795" t="n"/>
      <c r="G985" s="794" t="n">
        <v>0.015</v>
      </c>
      <c r="H985" s="836" t="n"/>
      <c r="I985" s="792" t="n"/>
      <c r="J985" s="793" t="n">
        <v>0.0135</v>
      </c>
      <c r="K985" s="792" t="n"/>
      <c r="L985" s="793" t="n">
        <v>0.0248</v>
      </c>
      <c r="M985" s="796">
        <f>IF(SUM(D985:E985)&gt;0,IFERROR(AVERAGE(D956:E985),""),"")</f>
        <v/>
      </c>
      <c r="N985" s="796">
        <f>IF(SUM(F985:H985)&gt;0,IFERROR(AVERAGE(F956:H985),""),"")</f>
        <v/>
      </c>
      <c r="O985" s="796">
        <f>IF(SUM(I985:J985)&gt;0,IFERROR(AVERAGE(I956:J985),""),"")</f>
        <v/>
      </c>
      <c r="P985" s="796">
        <f>IF(SUM(K985:L985)&gt;0,IFERROR(AVERAGE(K956:L985),""),"")</f>
        <v/>
      </c>
      <c r="Q985" s="797">
        <f>IFERROR(AVERAGE(D985:E985),"")</f>
        <v/>
      </c>
      <c r="R985" s="797">
        <f>IFERROR(AVERAGE(F985:H985),"")</f>
        <v/>
      </c>
      <c r="S985" s="797">
        <f>IFERROR(AVERAGE(I985:J985),"")</f>
        <v/>
      </c>
      <c r="T985" s="797">
        <f>IFERROR(AVERAGE(K985:L985),"")</f>
        <v/>
      </c>
      <c r="V985" s="257" t="n"/>
      <c r="W985" s="797">
        <f>AVERAGE(Q985:T985)</f>
        <v/>
      </c>
    </row>
    <row r="986" ht="17.45" customHeight="1">
      <c r="A986" s="257">
        <f>IF(ISNUMBER(C986),MONTH(C986),"")</f>
        <v/>
      </c>
      <c r="B986" s="257">
        <f>IF(ISNUMBER(C986),YEAR(C986),"")</f>
        <v/>
      </c>
      <c r="C986" s="861">
        <f>C985+1</f>
        <v/>
      </c>
      <c r="D986" s="803" t="n">
        <v>0.025</v>
      </c>
      <c r="E986" s="804" t="n"/>
      <c r="F986" s="806" t="n">
        <v>0.0143</v>
      </c>
      <c r="G986" s="805" t="n"/>
      <c r="H986" s="838" t="n">
        <v>0.0155</v>
      </c>
      <c r="I986" s="803" t="n">
        <v>0.0156</v>
      </c>
      <c r="J986" s="804" t="n"/>
      <c r="K986" s="803" t="n">
        <v>0.0293</v>
      </c>
      <c r="L986" s="804" t="n"/>
      <c r="M986" s="796">
        <f>IF(SUM(D986:E986)&gt;0,IFERROR(AVERAGE(D957:E986),""),"")</f>
        <v/>
      </c>
      <c r="N986" s="796">
        <f>IF(SUM(F986:H986)&gt;0,IFERROR(AVERAGE(F957:H986),""),"")</f>
        <v/>
      </c>
      <c r="O986" s="796">
        <f>IF(SUM(I986:J986)&gt;0,IFERROR(AVERAGE(I957:J986),""),"")</f>
        <v/>
      </c>
      <c r="P986" s="796">
        <f>IF(SUM(K986:L986)&gt;0,IFERROR(AVERAGE(K957:L986),""),"")</f>
        <v/>
      </c>
      <c r="Q986" s="797">
        <f>IFERROR(AVERAGE(D986:E986),"")</f>
        <v/>
      </c>
      <c r="R986" s="797">
        <f>IFERROR(AVERAGE(F986:H986),"")</f>
        <v/>
      </c>
      <c r="S986" s="797">
        <f>IFERROR(AVERAGE(I986:J986),"")</f>
        <v/>
      </c>
      <c r="T986" s="797">
        <f>IFERROR(AVERAGE(K986:L986),"")</f>
        <v/>
      </c>
      <c r="V986" s="257" t="n"/>
      <c r="W986" s="797">
        <f>AVERAGE(Q986:T986)</f>
        <v/>
      </c>
    </row>
    <row r="987" ht="17.45" customHeight="1">
      <c r="A987" s="257">
        <f>IF(ISNUMBER(C987),MONTH(C987),"")</f>
        <v/>
      </c>
      <c r="B987" s="257">
        <f>IF(ISNUMBER(C987),YEAR(C987),"")</f>
        <v/>
      </c>
      <c r="C987" s="791">
        <f>C986+1</f>
        <v/>
      </c>
      <c r="D987" s="792" t="n"/>
      <c r="E987" s="793" t="n">
        <v>0.0255</v>
      </c>
      <c r="F987" s="795" t="n"/>
      <c r="G987" s="794" t="n">
        <v>0.0436</v>
      </c>
      <c r="H987" s="836" t="n"/>
      <c r="I987" s="792" t="n"/>
      <c r="J987" s="793" t="n">
        <v>0.0449</v>
      </c>
      <c r="K987" s="792" t="n"/>
      <c r="L987" s="793" t="n">
        <v>0.0472</v>
      </c>
      <c r="M987" s="796">
        <f>IF(SUM(D987:E987)&gt;0,IFERROR(AVERAGE(D958:E987),""),"")</f>
        <v/>
      </c>
      <c r="N987" s="796">
        <f>IF(SUM(F987:H987)&gt;0,IFERROR(AVERAGE(F958:H987),""),"")</f>
        <v/>
      </c>
      <c r="O987" s="796">
        <f>IF(SUM(I987:J987)&gt;0,IFERROR(AVERAGE(I958:J987),""),"")</f>
        <v/>
      </c>
      <c r="P987" s="796">
        <f>IF(SUM(K987:L987)&gt;0,IFERROR(AVERAGE(K958:L987),""),"")</f>
        <v/>
      </c>
      <c r="Q987" s="797">
        <f>IFERROR(AVERAGE(D987:E987),"")</f>
        <v/>
      </c>
      <c r="R987" s="797">
        <f>IFERROR(AVERAGE(F987:H987),"")</f>
        <v/>
      </c>
      <c r="S987" s="797">
        <f>IFERROR(AVERAGE(I987:J987),"")</f>
        <v/>
      </c>
      <c r="T987" s="797">
        <f>IFERROR(AVERAGE(K987:L987),"")</f>
        <v/>
      </c>
      <c r="V987" s="257" t="n"/>
      <c r="W987" s="797">
        <f>AVERAGE(Q987:T987)</f>
        <v/>
      </c>
      <c r="Z987" s="317" t="inlineStr">
        <is>
          <t>Fires in CA</t>
        </is>
      </c>
    </row>
    <row r="988" ht="17.45" customHeight="1">
      <c r="A988" s="257">
        <f>IF(ISNUMBER(C988),MONTH(C988),"")</f>
        <v/>
      </c>
      <c r="B988" s="257">
        <f>IF(ISNUMBER(C988),YEAR(C988),"")</f>
        <v/>
      </c>
      <c r="C988" s="791">
        <f>C987+1</f>
        <v/>
      </c>
      <c r="D988" s="792" t="n">
        <v>0.0248</v>
      </c>
      <c r="E988" s="793" t="n"/>
      <c r="F988" s="795" t="n">
        <v>0.0362</v>
      </c>
      <c r="G988" s="794" t="n"/>
      <c r="H988" s="836" t="n"/>
      <c r="I988" s="792" t="n">
        <v>0.0322</v>
      </c>
      <c r="J988" s="793" t="n"/>
      <c r="K988" s="792" t="n">
        <v>0.0393</v>
      </c>
      <c r="L988" s="793" t="n"/>
      <c r="M988" s="796">
        <f>IF(SUM(D988:E988)&gt;0,IFERROR(AVERAGE(D959:E988),""),"")</f>
        <v/>
      </c>
      <c r="N988" s="796">
        <f>IF(SUM(F988:H988)&gt;0,IFERROR(AVERAGE(F959:H988),""),"")</f>
        <v/>
      </c>
      <c r="O988" s="796">
        <f>IF(SUM(I988:J988)&gt;0,IFERROR(AVERAGE(I959:J988),""),"")</f>
        <v/>
      </c>
      <c r="P988" s="796">
        <f>IF(SUM(K988:L988)&gt;0,IFERROR(AVERAGE(K959:L988),""),"")</f>
        <v/>
      </c>
      <c r="Q988" s="797">
        <f>IFERROR(AVERAGE(D988:E988),"")</f>
        <v/>
      </c>
      <c r="R988" s="797">
        <f>IFERROR(AVERAGE(F988:H988),"")</f>
        <v/>
      </c>
      <c r="S988" s="797">
        <f>IFERROR(AVERAGE(I988:J988),"")</f>
        <v/>
      </c>
      <c r="T988" s="797">
        <f>IFERROR(AVERAGE(K988:L988),"")</f>
        <v/>
      </c>
      <c r="V988" s="257" t="n"/>
      <c r="W988" s="797">
        <f>AVERAGE(Q988:T988)</f>
        <v/>
      </c>
      <c r="Z988" s="317" t="inlineStr">
        <is>
          <t>Fires in CA</t>
        </is>
      </c>
    </row>
    <row r="989" ht="17.45" customHeight="1">
      <c r="A989" s="257">
        <f>IF(ISNUMBER(C989),MONTH(C989),"")</f>
        <v/>
      </c>
      <c r="B989" s="257">
        <f>IF(ISNUMBER(C989),YEAR(C989),"")</f>
        <v/>
      </c>
      <c r="C989" s="791">
        <f>C988+1</f>
        <v/>
      </c>
      <c r="D989" s="792" t="n"/>
      <c r="E989" s="793" t="n">
        <v>0.0235</v>
      </c>
      <c r="F989" s="795" t="n"/>
      <c r="G989" s="794" t="n">
        <v>0.0306</v>
      </c>
      <c r="H989" s="836" t="n"/>
      <c r="I989" s="792" t="n"/>
      <c r="J989" s="793" t="n">
        <v>0.0351</v>
      </c>
      <c r="K989" s="792" t="n"/>
      <c r="L989" s="793" t="n">
        <v>0.045</v>
      </c>
      <c r="M989" s="796">
        <f>IF(SUM(D989:E989)&gt;0,IFERROR(AVERAGE(D960:E989),""),"")</f>
        <v/>
      </c>
      <c r="N989" s="796">
        <f>IF(SUM(F989:H989)&gt;0,IFERROR(AVERAGE(F960:H989),""),"")</f>
        <v/>
      </c>
      <c r="O989" s="796">
        <f>IF(SUM(I989:J989)&gt;0,IFERROR(AVERAGE(I960:J989),""),"")</f>
        <v/>
      </c>
      <c r="P989" s="796">
        <f>IF(SUM(K989:L989)&gt;0,IFERROR(AVERAGE(K960:L989),""),"")</f>
        <v/>
      </c>
      <c r="Q989" s="797">
        <f>IFERROR(AVERAGE(D989:E989),"")</f>
        <v/>
      </c>
      <c r="R989" s="797">
        <f>IFERROR(AVERAGE(F989:H989),"")</f>
        <v/>
      </c>
      <c r="S989" s="797">
        <f>IFERROR(AVERAGE(I989:J989),"")</f>
        <v/>
      </c>
      <c r="T989" s="797">
        <f>IFERROR(AVERAGE(K989:L989),"")</f>
        <v/>
      </c>
      <c r="V989" s="257" t="n"/>
      <c r="W989" s="797">
        <f>AVERAGE(Q989:T989)</f>
        <v/>
      </c>
      <c r="X989" s="797">
        <f>AVERAGE(Q985:T989)</f>
        <v/>
      </c>
      <c r="Y989" s="266" t="n">
        <v>141</v>
      </c>
      <c r="Z989" s="317" t="inlineStr">
        <is>
          <t>Fires in CA</t>
        </is>
      </c>
    </row>
    <row r="990" ht="17.45" customHeight="1">
      <c r="A990" s="298">
        <f>IF(ISNUMBER(C990),MONTH(C990),"")</f>
        <v/>
      </c>
      <c r="B990" s="298">
        <f>IF(ISNUMBER(C990),YEAR(C990),"")</f>
        <v/>
      </c>
      <c r="C990" s="808">
        <f>C989+1</f>
        <v/>
      </c>
      <c r="D990" s="809" t="n">
        <v>0.0188</v>
      </c>
      <c r="E990" s="810" t="n"/>
      <c r="F990" s="812" t="n"/>
      <c r="G990" s="811" t="n"/>
      <c r="H990" s="837" t="n">
        <v>0.0194</v>
      </c>
      <c r="I990" s="809" t="n">
        <v>0.0201</v>
      </c>
      <c r="J990" s="810" t="n"/>
      <c r="K990" s="809" t="n">
        <v>0.0299</v>
      </c>
      <c r="L990" s="810" t="n"/>
      <c r="M990" s="796">
        <f>IF(SUM(D990:E990)&gt;0,IFERROR(AVERAGE(D961:E990),""),"")</f>
        <v/>
      </c>
      <c r="N990" s="796">
        <f>IF(SUM(F990:H990)&gt;0,IFERROR(AVERAGE(F961:H990),""),"")</f>
        <v/>
      </c>
      <c r="O990" s="796">
        <f>IF(SUM(I990:J990)&gt;0,IFERROR(AVERAGE(I961:J990),""),"")</f>
        <v/>
      </c>
      <c r="P990" s="796">
        <f>IF(SUM(K990:L990)&gt;0,IFERROR(AVERAGE(K961:L990),""),"")</f>
        <v/>
      </c>
      <c r="Q990" s="813">
        <f>IFERROR(AVERAGE(D990:E990),"")</f>
        <v/>
      </c>
      <c r="R990" s="813">
        <f>IFERROR(AVERAGE(F990:H990),"")</f>
        <v/>
      </c>
      <c r="S990" s="813">
        <f>IFERROR(AVERAGE(I990:J990),"")</f>
        <v/>
      </c>
      <c r="T990" s="813">
        <f>IFERROR(AVERAGE(K990:L990),"")</f>
        <v/>
      </c>
      <c r="V990" s="813">
        <f>AVERAGE(Q990:T990)</f>
        <v/>
      </c>
      <c r="W990" s="445" t="n"/>
      <c r="X990" s="257" t="n"/>
      <c r="Y990" s="266" t="n">
        <v>141</v>
      </c>
    </row>
    <row r="991" ht="17.45" customHeight="1">
      <c r="A991" s="298">
        <f>IF(ISNUMBER(C991),MONTH(C991),"")</f>
        <v/>
      </c>
      <c r="B991" s="298">
        <f>IF(ISNUMBER(C991),YEAR(C991),"")</f>
        <v/>
      </c>
      <c r="C991" s="808">
        <f>C990+1</f>
        <v/>
      </c>
      <c r="D991" s="809" t="n"/>
      <c r="E991" s="810" t="n">
        <v>0.0144</v>
      </c>
      <c r="F991" s="812" t="n"/>
      <c r="G991" s="811" t="n">
        <v>0.0135</v>
      </c>
      <c r="H991" s="837" t="n"/>
      <c r="I991" s="809" t="n"/>
      <c r="J991" s="810" t="n">
        <v>0.0128</v>
      </c>
      <c r="K991" s="809" t="n"/>
      <c r="L991" s="810" t="n">
        <v>0.0221</v>
      </c>
      <c r="M991" s="796">
        <f>IF(SUM(D991:E991)&gt;0,IFERROR(AVERAGE(D962:E991),""),"")</f>
        <v/>
      </c>
      <c r="N991" s="796">
        <f>IF(SUM(F991:H991)&gt;0,IFERROR(AVERAGE(F962:H991),""),"")</f>
        <v/>
      </c>
      <c r="O991" s="796">
        <f>IF(SUM(I991:J991)&gt;0,IFERROR(AVERAGE(I962:J991),""),"")</f>
        <v/>
      </c>
      <c r="P991" s="796">
        <f>IF(SUM(K991:L991)&gt;0,IFERROR(AVERAGE(K962:L991),""),"")</f>
        <v/>
      </c>
      <c r="Q991" s="813">
        <f>IFERROR(AVERAGE(D991:E991),"")</f>
        <v/>
      </c>
      <c r="R991" s="813">
        <f>IFERROR(AVERAGE(F991:H991),"")</f>
        <v/>
      </c>
      <c r="S991" s="813">
        <f>IFERROR(AVERAGE(I991:J991),"")</f>
        <v/>
      </c>
      <c r="T991" s="813">
        <f>IFERROR(AVERAGE(K991:L991),"")</f>
        <v/>
      </c>
      <c r="V991" s="813">
        <f>AVERAGE(Q991:T991)</f>
        <v/>
      </c>
      <c r="W991" s="445" t="n"/>
      <c r="X991" s="797">
        <f>AVERAGE(Q990:T991)</f>
        <v/>
      </c>
      <c r="Y991" s="266" t="n">
        <v>141</v>
      </c>
    </row>
    <row r="992" ht="17.45" customHeight="1">
      <c r="A992" s="257">
        <f>IF(ISNUMBER(C992),MONTH(C992),"")</f>
        <v/>
      </c>
      <c r="B992" s="257">
        <f>IF(ISNUMBER(C992),YEAR(C992),"")</f>
        <v/>
      </c>
      <c r="C992" s="861">
        <f>C991+1</f>
        <v/>
      </c>
      <c r="D992" s="840" t="n">
        <v>0.024</v>
      </c>
      <c r="E992" s="841" t="n"/>
      <c r="F992" s="843" t="n">
        <v>0.0327</v>
      </c>
      <c r="G992" s="842" t="n"/>
      <c r="H992" s="863" t="n">
        <v>0.0319</v>
      </c>
      <c r="I992" s="840" t="n">
        <v>0.0338</v>
      </c>
      <c r="J992" s="841" t="n"/>
      <c r="K992" s="840" t="n">
        <v>0.0347</v>
      </c>
      <c r="L992" s="841" t="n"/>
      <c r="M992" s="796">
        <f>IF(SUM(D992:E992)&gt;0,IFERROR(AVERAGE(D963:E992),""),"")</f>
        <v/>
      </c>
      <c r="N992" s="796">
        <f>IF(SUM(F992:H992)&gt;0,IFERROR(AVERAGE(F963:H992),""),"")</f>
        <v/>
      </c>
      <c r="O992" s="796">
        <f>IF(SUM(I992:J992)&gt;0,IFERROR(AVERAGE(I963:J992),""),"")</f>
        <v/>
      </c>
      <c r="P992" s="796">
        <f>IF(SUM(K992:L992)&gt;0,IFERROR(AVERAGE(K963:L992),""),"")</f>
        <v/>
      </c>
      <c r="Q992" s="797">
        <f>IFERROR(AVERAGE(D992:E992),"")</f>
        <v/>
      </c>
      <c r="R992" s="797">
        <f>IFERROR(AVERAGE(F992:H992),"")</f>
        <v/>
      </c>
      <c r="S992" s="797">
        <f>IFERROR(AVERAGE(I992:J992),"")</f>
        <v/>
      </c>
      <c r="T992" s="797">
        <f>IFERROR(AVERAGE(K992:L992),"")</f>
        <v/>
      </c>
      <c r="V992" s="257" t="n"/>
      <c r="W992" s="797">
        <f>AVERAGE(Q992:T992)</f>
        <v/>
      </c>
    </row>
    <row r="993" ht="17.45" customHeight="1">
      <c r="A993" s="257">
        <f>IF(ISNUMBER(C993),MONTH(C993),"")</f>
        <v/>
      </c>
      <c r="B993" s="257">
        <f>IF(ISNUMBER(C993),YEAR(C993),"")</f>
        <v/>
      </c>
      <c r="C993" s="791">
        <f>C992+1</f>
        <v/>
      </c>
      <c r="D993" s="849" t="n"/>
      <c r="E993" s="850" t="n">
        <v>0.0189</v>
      </c>
      <c r="F993" s="852" t="n"/>
      <c r="G993" s="851" t="n">
        <v>0.0227</v>
      </c>
      <c r="H993" s="853" t="n"/>
      <c r="I993" s="849" t="n"/>
      <c r="J993" s="850" t="n">
        <v>0.0273</v>
      </c>
      <c r="K993" s="849" t="n"/>
      <c r="L993" s="850" t="n">
        <v>0.0366</v>
      </c>
      <c r="M993" s="796">
        <f>IF(SUM(D993:E993)&gt;0,IFERROR(AVERAGE(D964:E993),""),"")</f>
        <v/>
      </c>
      <c r="N993" s="796">
        <f>IF(SUM(F993:H993)&gt;0,IFERROR(AVERAGE(F964:H993),""),"")</f>
        <v/>
      </c>
      <c r="O993" s="796">
        <f>IF(SUM(I993:J993)&gt;0,IFERROR(AVERAGE(I964:J993),""),"")</f>
        <v/>
      </c>
      <c r="P993" s="796">
        <f>IF(SUM(K993:L993)&gt;0,IFERROR(AVERAGE(K964:L993),""),"")</f>
        <v/>
      </c>
      <c r="Q993" s="797">
        <f>IFERROR(AVERAGE(D993:E993),"")</f>
        <v/>
      </c>
      <c r="R993" s="797">
        <f>IFERROR(AVERAGE(F993:H993),"")</f>
        <v/>
      </c>
      <c r="S993" s="797">
        <f>IFERROR(AVERAGE(I993:J993),"")</f>
        <v/>
      </c>
      <c r="T993" s="797">
        <f>IFERROR(AVERAGE(K993:L993),"")</f>
        <v/>
      </c>
      <c r="V993" s="257" t="n"/>
      <c r="W993" s="797">
        <f>AVERAGE(Q993:T993)</f>
        <v/>
      </c>
    </row>
    <row r="994" ht="17.45" customHeight="1">
      <c r="A994" s="257">
        <f>IF(ISNUMBER(C994),MONTH(C994),"")</f>
        <v/>
      </c>
      <c r="B994" s="257">
        <f>IF(ISNUMBER(C994),YEAR(C994),"")</f>
        <v/>
      </c>
      <c r="C994" s="791">
        <f>C993+1</f>
        <v/>
      </c>
      <c r="D994" s="792" t="n">
        <v>0.0317</v>
      </c>
      <c r="E994" s="793" t="n"/>
      <c r="F994" s="795" t="n">
        <v>0.0264</v>
      </c>
      <c r="G994" s="794" t="n"/>
      <c r="H994" s="836" t="n"/>
      <c r="I994" s="792" t="n">
        <v>0.0258</v>
      </c>
      <c r="J994" s="793" t="n"/>
      <c r="K994" s="792" t="n">
        <v>0.0396</v>
      </c>
      <c r="L994" s="793" t="n"/>
      <c r="M994" s="796">
        <f>IF(SUM(D994:E994)&gt;0,IFERROR(AVERAGE(D965:E994),""),"")</f>
        <v/>
      </c>
      <c r="N994" s="796">
        <f>IF(SUM(F994:H994)&gt;0,IFERROR(AVERAGE(F965:H994),""),"")</f>
        <v/>
      </c>
      <c r="O994" s="796">
        <f>IF(SUM(I994:J994)&gt;0,IFERROR(AVERAGE(I965:J994),""),"")</f>
        <v/>
      </c>
      <c r="P994" s="796">
        <f>IF(SUM(K994:L994)&gt;0,IFERROR(AVERAGE(K965:L994),""),"")</f>
        <v/>
      </c>
      <c r="Q994" s="797">
        <f>IFERROR(AVERAGE(D994:E994),"")</f>
        <v/>
      </c>
      <c r="R994" s="797">
        <f>IFERROR(AVERAGE(F994:H994),"")</f>
        <v/>
      </c>
      <c r="S994" s="797">
        <f>IFERROR(AVERAGE(I994:J994),"")</f>
        <v/>
      </c>
      <c r="T994" s="797">
        <f>IFERROR(AVERAGE(K994:L994),"")</f>
        <v/>
      </c>
      <c r="W994" s="797">
        <f>AVERAGE(Q994:T994)</f>
        <v/>
      </c>
    </row>
    <row r="995" ht="17.45" customHeight="1">
      <c r="A995" s="257">
        <f>IF(ISNUMBER(C995),MONTH(C995),"")</f>
        <v/>
      </c>
      <c r="B995" s="257">
        <f>IF(ISNUMBER(C995),YEAR(C995),"")</f>
        <v/>
      </c>
      <c r="C995" s="791">
        <f>C994+1</f>
        <v/>
      </c>
      <c r="D995" s="792" t="n"/>
      <c r="E995" s="793" t="n">
        <v>0.0252</v>
      </c>
      <c r="F995" s="795" t="n"/>
      <c r="G995" s="794" t="n">
        <v>0.028</v>
      </c>
      <c r="H995" s="836" t="n"/>
      <c r="I995" s="792" t="n"/>
      <c r="J995" s="793" t="n">
        <v>0.0265</v>
      </c>
      <c r="K995" s="792" t="n"/>
      <c r="L995" s="793" t="n">
        <v>0.0405</v>
      </c>
      <c r="M995" s="796">
        <f>IF(SUM(D995:E995)&gt;0,IFERROR(AVERAGE(D966:E995),""),"")</f>
        <v/>
      </c>
      <c r="N995" s="796">
        <f>IF(SUM(F995:H995)&gt;0,IFERROR(AVERAGE(F966:H995),""),"")</f>
        <v/>
      </c>
      <c r="O995" s="796">
        <f>IF(SUM(I995:J995)&gt;0,IFERROR(AVERAGE(I966:J995),""),"")</f>
        <v/>
      </c>
      <c r="P995" s="796">
        <f>IF(SUM(K995:L995)&gt;0,IFERROR(AVERAGE(K966:L995),""),"")</f>
        <v/>
      </c>
      <c r="Q995" s="797">
        <f>IFERROR(AVERAGE(D995:E995),"")</f>
        <v/>
      </c>
      <c r="R995" s="797">
        <f>IFERROR(AVERAGE(F995:H995),"")</f>
        <v/>
      </c>
      <c r="S995" s="797">
        <f>IFERROR(AVERAGE(I995:J995),"")</f>
        <v/>
      </c>
      <c r="T995" s="797">
        <f>IFERROR(AVERAGE(K995:L995),"")</f>
        <v/>
      </c>
      <c r="V995" s="257" t="n"/>
      <c r="W995" s="797">
        <f>AVERAGE(Q995:T995)</f>
        <v/>
      </c>
    </row>
    <row r="996" ht="17.45" customHeight="1">
      <c r="A996" s="257">
        <f>IF(ISNUMBER(C996),MONTH(C996),"")</f>
        <v/>
      </c>
      <c r="B996" s="257">
        <f>IF(ISNUMBER(C996),YEAR(C996),"")</f>
        <v/>
      </c>
      <c r="C996" s="791">
        <f>C995+1</f>
        <v/>
      </c>
      <c r="D996" s="792" t="n">
        <v>0.0275</v>
      </c>
      <c r="E996" s="793" t="n"/>
      <c r="F996" s="795" t="n"/>
      <c r="G996" s="794" t="n"/>
      <c r="H996" s="836" t="n">
        <v>0.0308</v>
      </c>
      <c r="I996" s="792" t="n">
        <v>0.0334</v>
      </c>
      <c r="J996" s="793" t="n"/>
      <c r="K996" s="792" t="n">
        <v>0.0312</v>
      </c>
      <c r="L996" s="793" t="n"/>
      <c r="M996" s="796">
        <f>IF(SUM(D996:E996)&gt;0,IFERROR(AVERAGE(D967:E996),""),"")</f>
        <v/>
      </c>
      <c r="N996" s="796">
        <f>IF(SUM(F996:H996)&gt;0,IFERROR(AVERAGE(F967:H996),""),"")</f>
        <v/>
      </c>
      <c r="O996" s="796">
        <f>IF(SUM(I996:J996)&gt;0,IFERROR(AVERAGE(I967:J996),""),"")</f>
        <v/>
      </c>
      <c r="P996" s="796">
        <f>IF(SUM(K996:L996)&gt;0,IFERROR(AVERAGE(K967:L996),""),"")</f>
        <v/>
      </c>
      <c r="Q996" s="797">
        <f>IFERROR(AVERAGE(D996:E996),"")</f>
        <v/>
      </c>
      <c r="R996" s="797">
        <f>IFERROR(AVERAGE(F996:H996),"")</f>
        <v/>
      </c>
      <c r="S996" s="797">
        <f>IFERROR(AVERAGE(I996:J996),"")</f>
        <v/>
      </c>
      <c r="T996" s="797">
        <f>IFERROR(AVERAGE(K996:L996),"")</f>
        <v/>
      </c>
      <c r="V996" s="257" t="n"/>
      <c r="W996" s="797">
        <f>AVERAGE(Q996:T996)</f>
        <v/>
      </c>
      <c r="X996" s="797">
        <f>AVERAGE(Q992:T996)</f>
        <v/>
      </c>
      <c r="Y996" s="266" t="n">
        <v>142</v>
      </c>
    </row>
    <row r="997" ht="17.45" customHeight="1">
      <c r="A997" s="257">
        <f>IF(ISNUMBER(C997),MONTH(C997),"")</f>
        <v/>
      </c>
      <c r="B997" s="257">
        <f>IF(ISNUMBER(C997),YEAR(C997),"")</f>
        <v/>
      </c>
      <c r="C997" s="808">
        <f>C996+1</f>
        <v/>
      </c>
      <c r="D997" s="809" t="n"/>
      <c r="E997" s="810" t="n">
        <v>0.0145</v>
      </c>
      <c r="F997" s="812" t="n"/>
      <c r="G997" s="811" t="n">
        <v>0.0125</v>
      </c>
      <c r="H997" s="837" t="n"/>
      <c r="I997" s="809" t="n"/>
      <c r="J997" s="810" t="n">
        <v>0.0119</v>
      </c>
      <c r="K997" s="809" t="n"/>
      <c r="L997" s="810" t="n">
        <v>0.0259</v>
      </c>
      <c r="M997" s="796">
        <f>IF(SUM(D997:E997)&gt;0,IFERROR(AVERAGE(D968:E997),""),"")</f>
        <v/>
      </c>
      <c r="N997" s="796">
        <f>IF(SUM(F997:H997)&gt;0,IFERROR(AVERAGE(F968:H997),""),"")</f>
        <v/>
      </c>
      <c r="O997" s="796">
        <f>IF(SUM(I997:J997)&gt;0,IFERROR(AVERAGE(I968:J997),""),"")</f>
        <v/>
      </c>
      <c r="P997" s="796">
        <f>IF(SUM(K997:L997)&gt;0,IFERROR(AVERAGE(K968:L997),""),"")</f>
        <v/>
      </c>
      <c r="Q997" s="813">
        <f>IFERROR(AVERAGE(D997:E997),"")</f>
        <v/>
      </c>
      <c r="R997" s="813">
        <f>IFERROR(AVERAGE(F997:H997),"")</f>
        <v/>
      </c>
      <c r="S997" s="813">
        <f>IFERROR(AVERAGE(I997:J997),"")</f>
        <v/>
      </c>
      <c r="T997" s="813">
        <f>IFERROR(AVERAGE(K997:L997),"")</f>
        <v/>
      </c>
      <c r="V997" s="813">
        <f>AVERAGE(Q997:T997)</f>
        <v/>
      </c>
      <c r="W997" s="445" t="n"/>
      <c r="X997" s="257" t="n"/>
      <c r="Y997" s="266" t="n">
        <v>142</v>
      </c>
    </row>
    <row r="998" ht="17.45" customHeight="1">
      <c r="A998" s="257">
        <f>IF(ISNUMBER(C998),MONTH(C998),"")</f>
        <v/>
      </c>
      <c r="B998" s="257">
        <f>IF(ISNUMBER(C998),YEAR(C998),"")</f>
        <v/>
      </c>
      <c r="C998" s="808">
        <f>C997+1</f>
        <v/>
      </c>
      <c r="D998" s="809" t="n">
        <v>0.0109</v>
      </c>
      <c r="E998" s="810" t="n"/>
      <c r="F998" s="812" t="n">
        <v>0.00894</v>
      </c>
      <c r="G998" s="811" t="n"/>
      <c r="H998" s="837" t="n">
        <v>0.009560000000000001</v>
      </c>
      <c r="I998" s="809" t="n">
        <v>0.007979999999999999</v>
      </c>
      <c r="J998" s="810" t="n"/>
      <c r="K998" s="809" t="n">
        <v>0.0138</v>
      </c>
      <c r="L998" s="810" t="n"/>
      <c r="M998" s="796">
        <f>IF(SUM(D998:E998)&gt;0,IFERROR(AVERAGE(D969:E998),""),"")</f>
        <v/>
      </c>
      <c r="N998" s="796">
        <f>IF(SUM(F998:H998)&gt;0,IFERROR(AVERAGE(F969:H998),""),"")</f>
        <v/>
      </c>
      <c r="O998" s="796">
        <f>IF(SUM(I998:J998)&gt;0,IFERROR(AVERAGE(I969:J998),""),"")</f>
        <v/>
      </c>
      <c r="P998" s="796">
        <f>IF(SUM(K998:L998)&gt;0,IFERROR(AVERAGE(K969:L998),""),"")</f>
        <v/>
      </c>
      <c r="Q998" s="813">
        <f>IFERROR(AVERAGE(D998:E998),"")</f>
        <v/>
      </c>
      <c r="R998" s="813">
        <f>IFERROR(AVERAGE(F998:H998),"")</f>
        <v/>
      </c>
      <c r="S998" s="813">
        <f>IFERROR(AVERAGE(I998:J998),"")</f>
        <v/>
      </c>
      <c r="T998" s="813">
        <f>IFERROR(AVERAGE(K998:L998),"")</f>
        <v/>
      </c>
      <c r="V998" s="813">
        <f>AVERAGE(Q998:T998)</f>
        <v/>
      </c>
      <c r="W998" s="445" t="n"/>
      <c r="X998" s="797">
        <f>AVERAGE(Q997:T998)</f>
        <v/>
      </c>
      <c r="Y998" s="266" t="n">
        <v>142</v>
      </c>
    </row>
    <row r="999" ht="17.45" customHeight="1">
      <c r="A999" s="257">
        <f>IF(ISNUMBER(C999),MONTH(C999),"")</f>
        <v/>
      </c>
      <c r="B999" s="257">
        <f>IF(ISNUMBER(C999),YEAR(C999),"")</f>
        <v/>
      </c>
      <c r="C999" s="791">
        <f>C998+1</f>
        <v/>
      </c>
      <c r="D999" s="792" t="n"/>
      <c r="E999" s="793" t="n">
        <v>0.0123</v>
      </c>
      <c r="F999" s="795" t="n"/>
      <c r="G999" s="794" t="n">
        <v>0.0184</v>
      </c>
      <c r="H999" s="836" t="n"/>
      <c r="I999" s="792" t="n"/>
      <c r="J999" s="793" t="n">
        <v>0.0204</v>
      </c>
      <c r="K999" s="792" t="n"/>
      <c r="L999" s="793" t="n">
        <v>0.0206</v>
      </c>
      <c r="M999" s="796">
        <f>IF(SUM(D999:E999)&gt;0,IFERROR(AVERAGE(D970:E999),""),"")</f>
        <v/>
      </c>
      <c r="N999" s="796">
        <f>IF(SUM(F999:H999)&gt;0,IFERROR(AVERAGE(F970:H999),""),"")</f>
        <v/>
      </c>
      <c r="O999" s="796">
        <f>IF(SUM(I999:J999)&gt;0,IFERROR(AVERAGE(I970:J999),""),"")</f>
        <v/>
      </c>
      <c r="P999" s="796">
        <f>IF(SUM(K999:L999)&gt;0,IFERROR(AVERAGE(K970:L999),""),"")</f>
        <v/>
      </c>
      <c r="Q999" s="797">
        <f>IFERROR(AVERAGE(D999:E999),"")</f>
        <v/>
      </c>
      <c r="R999" s="797">
        <f>IFERROR(AVERAGE(F999:H999),"")</f>
        <v/>
      </c>
      <c r="S999" s="797">
        <f>IFERROR(AVERAGE(I999:J999),"")</f>
        <v/>
      </c>
      <c r="T999" s="797">
        <f>IFERROR(AVERAGE(K999:L999),"")</f>
        <v/>
      </c>
      <c r="V999" s="257" t="n"/>
      <c r="W999" s="797">
        <f>AVERAGE(Q999:T999)</f>
        <v/>
      </c>
      <c r="Z999" s="785">
        <f>AVERAGE($D$795:$L$978)</f>
        <v/>
      </c>
      <c r="AA999" s="318">
        <f>COUNTA($D$795:$L$978)</f>
        <v/>
      </c>
      <c r="AB999" s="318">
        <f>COUNTIF($D$795:$L$978,"&gt;=0.03")</f>
        <v/>
      </c>
      <c r="AC999" s="331">
        <f>AB999/AA999</f>
        <v/>
      </c>
    </row>
    <row r="1000" ht="17.45" customHeight="1">
      <c r="A1000" s="257">
        <f>IF(ISNUMBER(C1000),MONTH(C1000),"")</f>
        <v/>
      </c>
      <c r="B1000" s="257">
        <f>IF(ISNUMBER(C1000),YEAR(C1000),"")</f>
        <v/>
      </c>
      <c r="C1000" s="791">
        <f>C999+1</f>
        <v/>
      </c>
      <c r="D1000" s="792" t="n">
        <v>0.0207</v>
      </c>
      <c r="E1000" s="793" t="n"/>
      <c r="F1000" s="795" t="n">
        <v>0.044</v>
      </c>
      <c r="G1000" s="794" t="n"/>
      <c r="H1000" s="836" t="n"/>
      <c r="I1000" s="792" t="n">
        <v>0.0268</v>
      </c>
      <c r="J1000" s="793" t="n"/>
      <c r="K1000" s="792" t="n">
        <v>0.0203</v>
      </c>
      <c r="L1000" s="793" t="n"/>
      <c r="M1000" s="796">
        <f>IF(SUM(D1000:E1000)&gt;0,IFERROR(AVERAGE(D971:E1000),""),"")</f>
        <v/>
      </c>
      <c r="N1000" s="796">
        <f>IF(SUM(F1000:H1000)&gt;0,IFERROR(AVERAGE(F971:H1000),""),"")</f>
        <v/>
      </c>
      <c r="O1000" s="796">
        <f>IF(SUM(I1000:J1000)&gt;0,IFERROR(AVERAGE(I971:J1000),""),"")</f>
        <v/>
      </c>
      <c r="P1000" s="796">
        <f>IF(SUM(K1000:L1000)&gt;0,IFERROR(AVERAGE(K971:L1000),""),"")</f>
        <v/>
      </c>
      <c r="Q1000" s="797">
        <f>IFERROR(AVERAGE(D1000:E1000),"")</f>
        <v/>
      </c>
      <c r="R1000" s="797">
        <f>IFERROR(AVERAGE(F1000:H1000),"")</f>
        <v/>
      </c>
      <c r="S1000" s="797">
        <f>IFERROR(AVERAGE(I1000:J1000),"")</f>
        <v/>
      </c>
      <c r="T1000" s="797">
        <f>IFERROR(AVERAGE(K1000:L1000),"")</f>
        <v/>
      </c>
      <c r="V1000" s="257" t="n"/>
      <c r="W1000" s="797">
        <f>AVERAGE(Q1000:T1000)</f>
        <v/>
      </c>
      <c r="Z1000" s="785">
        <f>AVERAGE(D979:L1008)</f>
        <v/>
      </c>
      <c r="AA1000" s="318">
        <f>COUNTA(D979:L1008)</f>
        <v/>
      </c>
      <c r="AB1000" s="318">
        <f>COUNTIF(D979:L1008,"&gt;=0.03")</f>
        <v/>
      </c>
      <c r="AC1000" s="331">
        <f>AB1000/AA1000</f>
        <v/>
      </c>
    </row>
    <row r="1001" ht="17.45" customHeight="1">
      <c r="A1001" s="257">
        <f>IF(ISNUMBER(C1001),MONTH(C1001),"")</f>
        <v/>
      </c>
      <c r="B1001" s="257">
        <f>IF(ISNUMBER(C1001),YEAR(C1001),"")</f>
        <v/>
      </c>
      <c r="C1001" s="791">
        <f>C1000+1</f>
        <v/>
      </c>
      <c r="D1001" s="792" t="n"/>
      <c r="E1001" s="793" t="n">
        <v>0.0351</v>
      </c>
      <c r="F1001" s="795" t="n"/>
      <c r="G1001" s="794" t="n">
        <v>0.0236</v>
      </c>
      <c r="H1001" s="836" t="n"/>
      <c r="I1001" s="792" t="n"/>
      <c r="J1001" s="793" t="n">
        <v>0.0297</v>
      </c>
      <c r="K1001" s="792" t="n"/>
      <c r="L1001" s="793" t="n">
        <v>0.0291</v>
      </c>
      <c r="M1001" s="796">
        <f>IF(SUM(D1001:E1001)&gt;0,IFERROR(AVERAGE(D972:E1001),""),"")</f>
        <v/>
      </c>
      <c r="N1001" s="796">
        <f>IF(SUM(F1001:H1001)&gt;0,IFERROR(AVERAGE(F972:H1001),""),"")</f>
        <v/>
      </c>
      <c r="O1001" s="796">
        <f>IF(SUM(I1001:J1001)&gt;0,IFERROR(AVERAGE(I972:J1001),""),"")</f>
        <v/>
      </c>
      <c r="P1001" s="796">
        <f>IF(SUM(K1001:L1001)&gt;0,IFERROR(AVERAGE(K972:L1001),""),"")</f>
        <v/>
      </c>
      <c r="Q1001" s="797">
        <f>IFERROR(AVERAGE(D1001:E1001),"")</f>
        <v/>
      </c>
      <c r="R1001" s="797">
        <f>IFERROR(AVERAGE(F1001:H1001),"")</f>
        <v/>
      </c>
      <c r="S1001" s="797">
        <f>IFERROR(AVERAGE(I1001:J1001),"")</f>
        <v/>
      </c>
      <c r="T1001" s="797">
        <f>IFERROR(AVERAGE(K1001:L1001),"")</f>
        <v/>
      </c>
      <c r="W1001" s="797">
        <f>AVERAGE(Q1001:T1001)</f>
        <v/>
      </c>
      <c r="Z1001" s="785">
        <f>AVERAGE(D1009:L1014)</f>
        <v/>
      </c>
      <c r="AA1001" s="318">
        <f>COUNTA(D1009:L1014)</f>
        <v/>
      </c>
      <c r="AB1001" s="318">
        <f>COUNTIF(D1009:L1014,"&gt;=0.03")</f>
        <v/>
      </c>
      <c r="AC1001" s="331">
        <f>AB1001/AA1001</f>
        <v/>
      </c>
    </row>
    <row r="1002" ht="17.45" customHeight="1">
      <c r="A1002" s="257">
        <f>IF(ISNUMBER(C1002),MONTH(C1002),"")</f>
        <v/>
      </c>
      <c r="B1002" s="257">
        <f>IF(ISNUMBER(C1002),YEAR(C1002),"")</f>
        <v/>
      </c>
      <c r="C1002" s="791">
        <f>C1001+1</f>
        <v/>
      </c>
      <c r="D1002" s="792" t="n">
        <v>0.04</v>
      </c>
      <c r="E1002" s="793" t="n"/>
      <c r="F1002" s="795" t="n"/>
      <c r="G1002" s="794" t="n"/>
      <c r="H1002" s="836" t="n">
        <v>0.032</v>
      </c>
      <c r="I1002" s="792" t="n">
        <v>0.0531</v>
      </c>
      <c r="J1002" s="793" t="n"/>
      <c r="K1002" s="792" t="n">
        <v>0.0393</v>
      </c>
      <c r="L1002" s="793" t="n"/>
      <c r="M1002" s="796">
        <f>IF(SUM(D1002:E1002)&gt;0,IFERROR(AVERAGE(D973:E1002),""),"")</f>
        <v/>
      </c>
      <c r="N1002" s="796">
        <f>IF(SUM(F1002:H1002)&gt;0,IFERROR(AVERAGE(F973:H1002),""),"")</f>
        <v/>
      </c>
      <c r="O1002" s="796">
        <f>IF(SUM(I1002:J1002)&gt;0,IFERROR(AVERAGE(I973:J1002),""),"")</f>
        <v/>
      </c>
      <c r="P1002" s="796">
        <f>IF(SUM(K1002:L1002)&gt;0,IFERROR(AVERAGE(K973:L1002),""),"")</f>
        <v/>
      </c>
      <c r="Q1002" s="797">
        <f>IFERROR(AVERAGE(D1002:E1002),"")</f>
        <v/>
      </c>
      <c r="R1002" s="797">
        <f>IFERROR(AVERAGE(F1002:H1002),"")</f>
        <v/>
      </c>
      <c r="S1002" s="797">
        <f>IFERROR(AVERAGE(I1002:J1002),"")</f>
        <v/>
      </c>
      <c r="T1002" s="797">
        <f>IFERROR(AVERAGE(K1002:L1002),"")</f>
        <v/>
      </c>
      <c r="V1002" s="257" t="n"/>
      <c r="W1002" s="797">
        <f>AVERAGE(Q1002:T1002)</f>
        <v/>
      </c>
    </row>
    <row r="1003" ht="17.45" customHeight="1">
      <c r="A1003" s="257">
        <f>IF(ISNUMBER(C1003),MONTH(C1003),"")</f>
        <v/>
      </c>
      <c r="B1003" s="257">
        <f>IF(ISNUMBER(C1003),YEAR(C1003),"")</f>
        <v/>
      </c>
      <c r="C1003" s="791">
        <f>C1002+1</f>
        <v/>
      </c>
      <c r="D1003" s="849" t="n"/>
      <c r="E1003" s="850" t="n">
        <v>0.0278</v>
      </c>
      <c r="F1003" s="852" t="n"/>
      <c r="G1003" s="851" t="n">
        <v>0.0231</v>
      </c>
      <c r="H1003" s="853" t="n"/>
      <c r="I1003" s="849" t="n"/>
      <c r="J1003" s="850" t="n">
        <v>0.0314</v>
      </c>
      <c r="K1003" s="849" t="n"/>
      <c r="L1003" s="850" t="n">
        <v>0.038</v>
      </c>
      <c r="M1003" s="796">
        <f>IF(SUM(D1003:E1003)&gt;0,IFERROR(AVERAGE(D974:E1003),""),"")</f>
        <v/>
      </c>
      <c r="N1003" s="796">
        <f>IF(SUM(F1003:H1003)&gt;0,IFERROR(AVERAGE(F974:H1003),""),"")</f>
        <v/>
      </c>
      <c r="O1003" s="796">
        <f>IF(SUM(I1003:J1003)&gt;0,IFERROR(AVERAGE(I974:J1003),""),"")</f>
        <v/>
      </c>
      <c r="P1003" s="796">
        <f>IF(SUM(K1003:L1003)&gt;0,IFERROR(AVERAGE(K974:L1003),""),"")</f>
        <v/>
      </c>
      <c r="Q1003" s="797">
        <f>IFERROR(AVERAGE(D1003:E1003),"")</f>
        <v/>
      </c>
      <c r="R1003" s="797">
        <f>IFERROR(AVERAGE(F1003:H1003),"")</f>
        <v/>
      </c>
      <c r="S1003" s="797">
        <f>IFERROR(AVERAGE(I1003:J1003),"")</f>
        <v/>
      </c>
      <c r="T1003" s="797">
        <f>IFERROR(AVERAGE(K1003:L1003),"")</f>
        <v/>
      </c>
      <c r="V1003" s="257" t="n"/>
      <c r="W1003" s="797">
        <f>AVERAGE(Q1003:T1003)</f>
        <v/>
      </c>
      <c r="X1003" s="797">
        <f>AVERAGE(Q999:T1003)</f>
        <v/>
      </c>
      <c r="Y1003" s="266" t="n">
        <v>143</v>
      </c>
    </row>
    <row r="1004" ht="17.45" customHeight="1">
      <c r="A1004" s="257">
        <f>IF(ISNUMBER(C1004),MONTH(C1004),"")</f>
        <v/>
      </c>
      <c r="B1004" s="257">
        <f>IF(ISNUMBER(C1004),YEAR(C1004),"")</f>
        <v/>
      </c>
      <c r="C1004" s="808">
        <f>C1003+1</f>
        <v/>
      </c>
      <c r="D1004" s="844" t="n">
        <v>0.0152</v>
      </c>
      <c r="E1004" s="845" t="n"/>
      <c r="F1004" s="847" t="n">
        <v>0.00774</v>
      </c>
      <c r="G1004" s="846" t="n"/>
      <c r="H1004" s="848" t="n">
        <v>0.0073</v>
      </c>
      <c r="I1004" s="844" t="n">
        <v>0.0119</v>
      </c>
      <c r="J1004" s="845" t="n"/>
      <c r="K1004" s="844" t="n">
        <v>0.0173</v>
      </c>
      <c r="L1004" s="845" t="n"/>
      <c r="M1004" s="796">
        <f>IF(SUM(D1004:E1004)&gt;0,IFERROR(AVERAGE(D975:E1004),""),"")</f>
        <v/>
      </c>
      <c r="N1004" s="796">
        <f>IF(SUM(F1004:H1004)&gt;0,IFERROR(AVERAGE(F975:H1004),""),"")</f>
        <v/>
      </c>
      <c r="O1004" s="796">
        <f>IF(SUM(I1004:J1004)&gt;0,IFERROR(AVERAGE(I975:J1004),""),"")</f>
        <v/>
      </c>
      <c r="P1004" s="796">
        <f>IF(SUM(K1004:L1004)&gt;0,IFERROR(AVERAGE(K975:L1004),""),"")</f>
        <v/>
      </c>
      <c r="Q1004" s="813">
        <f>IFERROR(AVERAGE(D1004:E1004),"")</f>
        <v/>
      </c>
      <c r="R1004" s="813">
        <f>IFERROR(AVERAGE(F1004:H1004),"")</f>
        <v/>
      </c>
      <c r="S1004" s="813">
        <f>IFERROR(AVERAGE(I1004:J1004),"")</f>
        <v/>
      </c>
      <c r="T1004" s="813">
        <f>IFERROR(AVERAGE(K1004:L1004),"")</f>
        <v/>
      </c>
      <c r="V1004" s="813">
        <f>AVERAGE(Q1004:T1004)</f>
        <v/>
      </c>
      <c r="W1004" s="445" t="n"/>
      <c r="X1004" s="257" t="n"/>
      <c r="Y1004" s="266" t="n">
        <v>143</v>
      </c>
    </row>
    <row r="1005" ht="17.45" customHeight="1" thickBot="1">
      <c r="A1005" s="257">
        <f>IF(ISNUMBER(C1005),MONTH(C1005),"")</f>
        <v/>
      </c>
      <c r="B1005" s="257">
        <f>IF(ISNUMBER(C1005),YEAR(C1005),"")</f>
        <v/>
      </c>
      <c r="C1005" s="808">
        <f>C1004+1</f>
        <v/>
      </c>
      <c r="D1005" s="844" t="n"/>
      <c r="E1005" s="845" t="n">
        <v>0.0132</v>
      </c>
      <c r="F1005" s="847" t="n"/>
      <c r="G1005" s="846" t="n">
        <v>0.007939999999999999</v>
      </c>
      <c r="H1005" s="848" t="n"/>
      <c r="I1005" s="844" t="n"/>
      <c r="J1005" s="845" t="n">
        <v>0.0105</v>
      </c>
      <c r="K1005" s="844" t="n"/>
      <c r="L1005" s="845" t="n">
        <v>0.0169</v>
      </c>
      <c r="M1005" s="796">
        <f>IF(SUM(D1005:E1005)&gt;0,IFERROR(AVERAGE(D976:E1005),""),"")</f>
        <v/>
      </c>
      <c r="N1005" s="796">
        <f>IF(SUM(F1005:H1005)&gt;0,IFERROR(AVERAGE(F976:H1005),""),"")</f>
        <v/>
      </c>
      <c r="O1005" s="796">
        <f>IF(SUM(I1005:J1005)&gt;0,IFERROR(AVERAGE(I976:J1005),""),"")</f>
        <v/>
      </c>
      <c r="P1005" s="796">
        <f>IF(SUM(K1005:L1005)&gt;0,IFERROR(AVERAGE(K976:L1005),""),"")</f>
        <v/>
      </c>
      <c r="Q1005" s="813">
        <f>IFERROR(AVERAGE(D1005:E1005),"")</f>
        <v/>
      </c>
      <c r="R1005" s="813">
        <f>IFERROR(AVERAGE(F1005:H1005),"")</f>
        <v/>
      </c>
      <c r="S1005" s="813">
        <f>IFERROR(AVERAGE(I1005:J1005),"")</f>
        <v/>
      </c>
      <c r="T1005" s="813">
        <f>IFERROR(AVERAGE(K1005:L1005),"")</f>
        <v/>
      </c>
      <c r="V1005" s="813">
        <f>AVERAGE(Q1005:T1005)</f>
        <v/>
      </c>
      <c r="W1005" s="445" t="n"/>
      <c r="X1005" s="797">
        <f>AVERAGE(Q1004:T1005)</f>
        <v/>
      </c>
      <c r="Y1005" s="266" t="n">
        <v>143</v>
      </c>
    </row>
    <row r="1006" ht="17.45" customHeight="1" thickBot="1">
      <c r="A1006" s="257">
        <f>IF(ISNUMBER(C1006),MONTH(C1006),"")</f>
        <v/>
      </c>
      <c r="B1006" s="257">
        <f>IF(ISNUMBER(C1006),YEAR(C1006),"")</f>
        <v/>
      </c>
      <c r="C1006" s="791">
        <f>C1005+1</f>
        <v/>
      </c>
      <c r="D1006" s="849" t="n">
        <v>0.0204</v>
      </c>
      <c r="E1006" s="850" t="n"/>
      <c r="F1006" s="852" t="n">
        <v>0.0383</v>
      </c>
      <c r="G1006" s="851" t="n"/>
      <c r="H1006" s="853" t="n"/>
      <c r="I1006" s="849" t="n">
        <v>0.0284</v>
      </c>
      <c r="J1006" s="850" t="n"/>
      <c r="K1006" s="849" t="n">
        <v>0.0203</v>
      </c>
      <c r="L1006" s="850" t="n"/>
      <c r="M1006" s="796">
        <f>IF(SUM(D1006:E1006)&gt;0,IFERROR(AVERAGE(D977:E1006),""),"")</f>
        <v/>
      </c>
      <c r="N1006" s="796">
        <f>IF(SUM(F1006:H1006)&gt;0,IFERROR(AVERAGE(F977:H1006),""),"")</f>
        <v/>
      </c>
      <c r="O1006" s="796">
        <f>IF(SUM(I1006:J1006)&gt;0,IFERROR(AVERAGE(I977:J1006),""),"")</f>
        <v/>
      </c>
      <c r="P1006" s="796">
        <f>IF(SUM(K1006:L1006)&gt;0,IFERROR(AVERAGE(K977:L1006),""),"")</f>
        <v/>
      </c>
      <c r="Q1006" s="797">
        <f>IFERROR(AVERAGE(D1006:E1006),"")</f>
        <v/>
      </c>
      <c r="R1006" s="797">
        <f>IFERROR(AVERAGE(F1006:H1006),"")</f>
        <v/>
      </c>
      <c r="S1006" s="797">
        <f>IFERROR(AVERAGE(I1006:J1006),"")</f>
        <v/>
      </c>
      <c r="T1006" s="797">
        <f>IFERROR(AVERAGE(K1006:L1006),"")</f>
        <v/>
      </c>
      <c r="V1006" s="257" t="n"/>
      <c r="W1006" s="797">
        <f>AVERAGE(Q1006:T1006)</f>
        <v/>
      </c>
      <c r="Z1006" s="313" t="inlineStr">
        <is>
          <t>SEPTEMBER</t>
        </is>
      </c>
      <c r="AA1006" s="299" t="n">
        <v>2020</v>
      </c>
      <c r="AB1006" s="300" t="n"/>
      <c r="AC1006" s="300" t="n"/>
      <c r="AD1006" s="300" t="n"/>
    </row>
    <row r="1007" ht="17.45" customHeight="1">
      <c r="A1007" s="257">
        <f>IF(ISNUMBER(C1007),MONTH(C1007),"")</f>
        <v/>
      </c>
      <c r="B1007" s="257">
        <f>IF(ISNUMBER(C1007),YEAR(C1007),"")</f>
        <v/>
      </c>
      <c r="C1007" s="791">
        <f>C1006+1</f>
        <v/>
      </c>
      <c r="D1007" s="849" t="n"/>
      <c r="E1007" s="850" t="n">
        <v>0.0173</v>
      </c>
      <c r="F1007" s="852" t="n"/>
      <c r="G1007" s="851" t="n">
        <v>0.0371</v>
      </c>
      <c r="H1007" s="853" t="n"/>
      <c r="I1007" s="849" t="n"/>
      <c r="J1007" s="850" t="n">
        <v>0.0293</v>
      </c>
      <c r="K1007" s="849" t="n"/>
      <c r="L1007" s="850" t="n">
        <v>0.0385</v>
      </c>
      <c r="M1007" s="796">
        <f>IF(SUM(D1007:E1007)&gt;0,IFERROR(AVERAGE(D978:E1007),""),"")</f>
        <v/>
      </c>
      <c r="N1007" s="796">
        <f>IF(SUM(F1007:H1007)&gt;0,IFERROR(AVERAGE(F978:H1007),""),"")</f>
        <v/>
      </c>
      <c r="O1007" s="796">
        <f>IF(SUM(I1007:J1007)&gt;0,IFERROR(AVERAGE(I978:J1007),""),"")</f>
        <v/>
      </c>
      <c r="P1007" s="796">
        <f>IF(SUM(K1007:L1007)&gt;0,IFERROR(AVERAGE(K978:L1007),""),"")</f>
        <v/>
      </c>
      <c r="Q1007" s="797">
        <f>IFERROR(AVERAGE(D1007:E1007),"")</f>
        <v/>
      </c>
      <c r="R1007" s="797">
        <f>IFERROR(AVERAGE(F1007:H1007),"")</f>
        <v/>
      </c>
      <c r="S1007" s="797">
        <f>IFERROR(AVERAGE(I1007:J1007),"")</f>
        <v/>
      </c>
      <c r="T1007" s="797">
        <f>IFERROR(AVERAGE(K1007:L1007),"")</f>
        <v/>
      </c>
      <c r="V1007" s="257" t="n"/>
      <c r="W1007" s="797">
        <f>AVERAGE(Q1007:T1007)</f>
        <v/>
      </c>
      <c r="Z1007" s="301" t="inlineStr">
        <is>
          <t>Parameter</t>
        </is>
      </c>
      <c r="AA1007" s="301" t="inlineStr">
        <is>
          <t>Station 1</t>
        </is>
      </c>
      <c r="AB1007" s="301" t="inlineStr">
        <is>
          <t>Station 2</t>
        </is>
      </c>
      <c r="AC1007" s="301" t="inlineStr">
        <is>
          <t>Station 4</t>
        </is>
      </c>
      <c r="AD1007" s="301" t="inlineStr">
        <is>
          <t>Station 5</t>
        </is>
      </c>
    </row>
    <row r="1008" ht="17.45" customHeight="1" thickBot="1">
      <c r="A1008" s="257">
        <f>IF(ISNUMBER(C1008),MONTH(C1008),"")</f>
        <v/>
      </c>
      <c r="B1008" s="257">
        <f>IF(ISNUMBER(C1008),YEAR(C1008),"")</f>
        <v/>
      </c>
      <c r="C1008" s="824">
        <f>C1007+1</f>
        <v/>
      </c>
      <c r="D1008" s="868" t="n">
        <v>0.0294</v>
      </c>
      <c r="E1008" s="869" t="n"/>
      <c r="F1008" s="870" t="n"/>
      <c r="G1008" s="871" t="n"/>
      <c r="H1008" s="872" t="n">
        <v>0.0285</v>
      </c>
      <c r="I1008" s="868" t="n">
        <v>0.0286</v>
      </c>
      <c r="J1008" s="869" t="n"/>
      <c r="K1008" s="868" t="n">
        <v>0.0379</v>
      </c>
      <c r="L1008" s="869" t="n"/>
      <c r="M1008" s="796">
        <f>IF(SUM(D1008:E1008)&gt;0,IFERROR(AVERAGE(D979:E1008),""),"")</f>
        <v/>
      </c>
      <c r="N1008" s="796">
        <f>IF(SUM(F1008:H1008)&gt;0,IFERROR(AVERAGE(F979:H1008),""),"")</f>
        <v/>
      </c>
      <c r="O1008" s="796">
        <f>IF(SUM(I1008:J1008)&gt;0,IFERROR(AVERAGE(I979:J1008),""),"")</f>
        <v/>
      </c>
      <c r="P1008" s="796">
        <f>IF(SUM(K1008:L1008)&gt;0,IFERROR(AVERAGE(K979:L1008),""),"")</f>
        <v/>
      </c>
      <c r="Q1008" s="797">
        <f>IFERROR(AVERAGE(D1008:E1008),"")</f>
        <v/>
      </c>
      <c r="R1008" s="797">
        <f>IFERROR(AVERAGE(F1008:H1008),"")</f>
        <v/>
      </c>
      <c r="S1008" s="797">
        <f>IFERROR(AVERAGE(I1008:J1008),"")</f>
        <v/>
      </c>
      <c r="T1008" s="797">
        <f>IFERROR(AVERAGE(K1008:L1008),"")</f>
        <v/>
      </c>
      <c r="W1008" s="797">
        <f>AVERAGE(Q1008:T1008)</f>
        <v/>
      </c>
      <c r="Z1008" s="302" t="inlineStr">
        <is>
          <t>Average</t>
        </is>
      </c>
      <c r="AA1008" s="839">
        <f>AVERAGE(D979:E1008)</f>
        <v/>
      </c>
      <c r="AB1008" s="839">
        <f>AVERAGE(F979:H1008)</f>
        <v/>
      </c>
      <c r="AC1008" s="839">
        <f>AVERAGE(I979:J1008)</f>
        <v/>
      </c>
      <c r="AD1008" s="839">
        <f>AVERAGE(K979:L1008)</f>
        <v/>
      </c>
    </row>
    <row r="1009" ht="17.45" customHeight="1">
      <c r="A1009" s="257">
        <f>IF(ISNUMBER(C1009),MONTH(C1009),"")</f>
        <v/>
      </c>
      <c r="B1009" s="257">
        <f>IF(ISNUMBER(C1009),YEAR(C1009),"")</f>
        <v/>
      </c>
      <c r="C1009" s="831">
        <f>C1008+1</f>
        <v/>
      </c>
      <c r="D1009" s="832" t="n"/>
      <c r="E1009" s="833" t="n">
        <v>0.0237</v>
      </c>
      <c r="F1009" s="835" t="n"/>
      <c r="G1009" s="834" t="n">
        <v>0.0267</v>
      </c>
      <c r="H1009" s="860" t="n"/>
      <c r="I1009" s="832" t="n"/>
      <c r="J1009" s="833" t="n">
        <v>0.0287</v>
      </c>
      <c r="K1009" s="832" t="n"/>
      <c r="L1009" s="833" t="n">
        <v>0.0457</v>
      </c>
      <c r="M1009" s="796">
        <f>IF(SUM(D1009:E1009)&gt;0,IFERROR(AVERAGE(D980:E1009),""),"")</f>
        <v/>
      </c>
      <c r="N1009" s="796">
        <f>IF(SUM(F1009:H1009)&gt;0,IFERROR(AVERAGE(F980:H1009),""),"")</f>
        <v/>
      </c>
      <c r="O1009" s="796">
        <f>IF(SUM(I1009:J1009)&gt;0,IFERROR(AVERAGE(I980:J1009),""),"")</f>
        <v/>
      </c>
      <c r="P1009" s="796">
        <f>IF(SUM(K1009:L1009)&gt;0,IFERROR(AVERAGE(K980:L1009),""),"")</f>
        <v/>
      </c>
      <c r="Q1009" s="797">
        <f>IFERROR(AVERAGE(D1009:E1009),"")</f>
        <v/>
      </c>
      <c r="R1009" s="797">
        <f>IFERROR(AVERAGE(F1009:H1009),"")</f>
        <v/>
      </c>
      <c r="S1009" s="797">
        <f>IFERROR(AVERAGE(I1009:J1009),"")</f>
        <v/>
      </c>
      <c r="T1009" s="797">
        <f>IFERROR(AVERAGE(K1009:L1009),"")</f>
        <v/>
      </c>
      <c r="W1009" s="797">
        <f>AVERAGE(Q1009:T1009)</f>
        <v/>
      </c>
      <c r="Z1009" s="302" t="inlineStr">
        <is>
          <t>Maximum</t>
        </is>
      </c>
      <c r="AA1009" s="839">
        <f>MAX(D979:E1008)</f>
        <v/>
      </c>
      <c r="AB1009" s="839">
        <f>MAX(F979:H1008)</f>
        <v/>
      </c>
      <c r="AC1009" s="839">
        <f>MAX(I979:J1008)</f>
        <v/>
      </c>
      <c r="AD1009" s="839">
        <f>MAX(K979:L1008)</f>
        <v/>
      </c>
    </row>
    <row r="1010" ht="17.45" customHeight="1" thickBot="1">
      <c r="A1010" s="257">
        <f>IF(ISNUMBER(C1010),MONTH(C1010),"")</f>
        <v/>
      </c>
      <c r="B1010" s="257">
        <f>IF(ISNUMBER(C1010),YEAR(C1010),"")</f>
        <v/>
      </c>
      <c r="C1010" s="861">
        <f>C1009+1</f>
        <v/>
      </c>
      <c r="D1010" s="803" t="n">
        <v>0.0294</v>
      </c>
      <c r="E1010" s="804" t="n"/>
      <c r="F1010" s="806" t="n">
        <v>0.0211</v>
      </c>
      <c r="G1010" s="805" t="n"/>
      <c r="H1010" s="838" t="n">
        <v>0.0213</v>
      </c>
      <c r="I1010" s="803" t="n">
        <v>0.0359</v>
      </c>
      <c r="J1010" s="804" t="n"/>
      <c r="K1010" s="803" t="n">
        <v>0.0453</v>
      </c>
      <c r="L1010" s="804" t="n"/>
      <c r="M1010" s="796">
        <f>IF(SUM(D1010:E1010)&gt;0,IFERROR(AVERAGE(D981:E1010),""),"")</f>
        <v/>
      </c>
      <c r="N1010" s="796">
        <f>IF(SUM(F1010:H1010)&gt;0,IFERROR(AVERAGE(F981:H1010),""),"")</f>
        <v/>
      </c>
      <c r="O1010" s="796">
        <f>IF(SUM(I1010:J1010)&gt;0,IFERROR(AVERAGE(I981:J1010),""),"")</f>
        <v/>
      </c>
      <c r="P1010" s="796">
        <f>IF(SUM(K1010:L1010)&gt;0,IFERROR(AVERAGE(K981:L1010),""),"")</f>
        <v/>
      </c>
      <c r="Q1010" s="797">
        <f>IFERROR(AVERAGE(D1010:E1010),"")</f>
        <v/>
      </c>
      <c r="R1010" s="797">
        <f>IFERROR(AVERAGE(F1010:H1010),"")</f>
        <v/>
      </c>
      <c r="S1010" s="797">
        <f>IFERROR(AVERAGE(I1010:J1010),"")</f>
        <v/>
      </c>
      <c r="T1010" s="797">
        <f>IFERROR(AVERAGE(K1010:L1010),"")</f>
        <v/>
      </c>
      <c r="W1010" s="797">
        <f>AVERAGE(Q1010:T1010)</f>
        <v/>
      </c>
      <c r="X1010" s="797">
        <f>AVERAGE(Q1006:T1010)</f>
        <v/>
      </c>
      <c r="Y1010" s="266" t="n">
        <v>144</v>
      </c>
      <c r="Z1010" s="304" t="inlineStr">
        <is>
          <t># DAYS &gt; 0.075</t>
        </is>
      </c>
      <c r="AA1010" s="305">
        <f>COUNTIF(D979:E1008,"&gt;=0.075")</f>
        <v/>
      </c>
      <c r="AB1010" s="305">
        <f>COUNTIF(F979:H1008,"&gt;=0.075")</f>
        <v/>
      </c>
      <c r="AC1010" s="305">
        <f>COUNTIF(I979:J1008,"&gt;=0.075")</f>
        <v/>
      </c>
      <c r="AD1010" s="305">
        <f>COUNTIF(K979:L1008,"&gt;=0.075")</f>
        <v/>
      </c>
    </row>
    <row r="1011" ht="17.45" customHeight="1" thickBot="1">
      <c r="A1011" s="257">
        <f>IF(ISNUMBER(C1011),MONTH(C1011),"")</f>
        <v/>
      </c>
      <c r="B1011" s="257">
        <f>IF(ISNUMBER(C1011),YEAR(C1011),"")</f>
        <v/>
      </c>
      <c r="C1011" s="808">
        <f>C1010+1</f>
        <v/>
      </c>
      <c r="D1011" s="809" t="n"/>
      <c r="E1011" s="810" t="n">
        <v>0.0227</v>
      </c>
      <c r="F1011" s="812" t="n"/>
      <c r="G1011" s="811" t="n">
        <v>0.0205</v>
      </c>
      <c r="H1011" s="837" t="n"/>
      <c r="I1011" s="809" t="n"/>
      <c r="J1011" s="810" t="n">
        <v>0.0182</v>
      </c>
      <c r="K1011" s="809" t="n"/>
      <c r="L1011" s="810" t="n">
        <v>0.0401</v>
      </c>
      <c r="M1011" s="796">
        <f>IF(SUM(D1011:E1011)&gt;0,IFERROR(AVERAGE(D982:E1011),""),"")</f>
        <v/>
      </c>
      <c r="N1011" s="796">
        <f>IF(SUM(F1011:H1011)&gt;0,IFERROR(AVERAGE(F982:H1011),""),"")</f>
        <v/>
      </c>
      <c r="O1011" s="796">
        <f>IF(SUM(I1011:J1011)&gt;0,IFERROR(AVERAGE(I982:J1011),""),"")</f>
        <v/>
      </c>
      <c r="P1011" s="796">
        <f>IF(SUM(K1011:L1011)&gt;0,IFERROR(AVERAGE(K982:L1011),""),"")</f>
        <v/>
      </c>
      <c r="Q1011" s="813">
        <f>IFERROR(AVERAGE(D1011:E1011),"")</f>
        <v/>
      </c>
      <c r="R1011" s="813">
        <f>IFERROR(AVERAGE(F1011:H1011),"")</f>
        <v/>
      </c>
      <c r="S1011" s="813">
        <f>IFERROR(AVERAGE(I1011:J1011),"")</f>
        <v/>
      </c>
      <c r="T1011" s="813">
        <f>IFERROR(AVERAGE(K1011:L1011),"")</f>
        <v/>
      </c>
      <c r="V1011" s="813">
        <f>AVERAGE(Q1011:T1011)</f>
        <v/>
      </c>
      <c r="W1011" s="445" t="n"/>
      <c r="X1011" s="257" t="n"/>
      <c r="Y1011" s="266" t="n">
        <v>144</v>
      </c>
      <c r="AD1011" s="786">
        <f>AVERAGE(AA1008:AD1008)</f>
        <v/>
      </c>
    </row>
    <row r="1012" ht="17.45" customHeight="1">
      <c r="A1012" s="257">
        <f>IF(ISNUMBER(C1012),MONTH(C1012),"")</f>
        <v/>
      </c>
      <c r="B1012" s="257">
        <f>IF(ISNUMBER(C1012),YEAR(C1012),"")</f>
        <v/>
      </c>
      <c r="C1012" s="808">
        <f>C1011+1</f>
        <v/>
      </c>
      <c r="D1012" s="809" t="n">
        <v>0.0188</v>
      </c>
      <c r="E1012" s="810" t="n"/>
      <c r="F1012" s="812" t="n">
        <v>0.0144</v>
      </c>
      <c r="G1012" s="811" t="n"/>
      <c r="H1012" s="837" t="n"/>
      <c r="I1012" s="809" t="n">
        <v>0.0134</v>
      </c>
      <c r="J1012" s="810" t="n"/>
      <c r="K1012" s="809" t="n">
        <v>0.0224</v>
      </c>
      <c r="L1012" s="810" t="n"/>
      <c r="M1012" s="796">
        <f>IF(SUM(D1012:E1012)&gt;0,IFERROR(AVERAGE(D983:E1012),""),"")</f>
        <v/>
      </c>
      <c r="N1012" s="796">
        <f>IF(SUM(F1012:H1012)&gt;0,IFERROR(AVERAGE(F983:H1012),""),"")</f>
        <v/>
      </c>
      <c r="O1012" s="796">
        <f>IF(SUM(I1012:J1012)&gt;0,IFERROR(AVERAGE(I983:J1012),""),"")</f>
        <v/>
      </c>
      <c r="P1012" s="796">
        <f>IF(SUM(K1012:L1012)&gt;0,IFERROR(AVERAGE(K983:L1012),""),"")</f>
        <v/>
      </c>
      <c r="Q1012" s="813">
        <f>IFERROR(AVERAGE(D1012:E1012),"")</f>
        <v/>
      </c>
      <c r="R1012" s="813">
        <f>IFERROR(AVERAGE(F1012:H1012),"")</f>
        <v/>
      </c>
      <c r="S1012" s="813">
        <f>IFERROR(AVERAGE(I1012:J1012),"")</f>
        <v/>
      </c>
      <c r="T1012" s="813">
        <f>IFERROR(AVERAGE(K1012:L1012),"")</f>
        <v/>
      </c>
      <c r="V1012" s="813">
        <f>AVERAGE(Q1012:T1012)</f>
        <v/>
      </c>
      <c r="W1012" s="445" t="n"/>
      <c r="X1012" s="797">
        <f>AVERAGE(Q1011:T1012)</f>
        <v/>
      </c>
      <c r="Y1012" s="266" t="n">
        <v>144</v>
      </c>
    </row>
    <row r="1013" ht="17.45" customHeight="1">
      <c r="A1013" s="257">
        <f>IF(ISNUMBER(C1013),MONTH(C1013),"")</f>
        <v/>
      </c>
      <c r="B1013" s="257">
        <f>IF(ISNUMBER(C1013),YEAR(C1013),"")</f>
        <v/>
      </c>
      <c r="C1013" s="791">
        <f>C1012+1</f>
        <v/>
      </c>
      <c r="D1013" s="792" t="n"/>
      <c r="E1013" s="793" t="n">
        <v>0.0276</v>
      </c>
      <c r="F1013" s="795" t="n"/>
      <c r="G1013" s="794" t="n">
        <v>0.0324</v>
      </c>
      <c r="H1013" s="836" t="n"/>
      <c r="I1013" s="792" t="n"/>
      <c r="J1013" s="793" t="n">
        <v>0.0283</v>
      </c>
      <c r="K1013" s="792" t="n"/>
      <c r="L1013" s="793" t="n">
        <v>0.0366</v>
      </c>
      <c r="M1013" s="796">
        <f>IF(SUM(D1013:E1013)&gt;0,IFERROR(AVERAGE(D984:E1013),""),"")</f>
        <v/>
      </c>
      <c r="N1013" s="796">
        <f>IF(SUM(F1013:H1013)&gt;0,IFERROR(AVERAGE(F984:H1013),""),"")</f>
        <v/>
      </c>
      <c r="O1013" s="796">
        <f>IF(SUM(I1013:J1013)&gt;0,IFERROR(AVERAGE(I984:J1013),""),"")</f>
        <v/>
      </c>
      <c r="P1013" s="796">
        <f>IF(SUM(K1013:L1013)&gt;0,IFERROR(AVERAGE(K984:L1013),""),"")</f>
        <v/>
      </c>
      <c r="Q1013" s="797">
        <f>IFERROR(AVERAGE(D1013:E1013),"")</f>
        <v/>
      </c>
      <c r="R1013" s="797">
        <f>IFERROR(AVERAGE(F1013:H1013),"")</f>
        <v/>
      </c>
      <c r="S1013" s="797">
        <f>IFERROR(AVERAGE(I1013:J1013),"")</f>
        <v/>
      </c>
      <c r="T1013" s="797">
        <f>IFERROR(AVERAGE(K1013:L1013),"")</f>
        <v/>
      </c>
      <c r="W1013" s="797">
        <f>AVERAGE(Q1013:T1013)</f>
        <v/>
      </c>
    </row>
    <row r="1014" ht="17.45" customHeight="1">
      <c r="A1014" s="257">
        <f>IF(ISNUMBER(C1014),MONTH(C1014),"")</f>
        <v/>
      </c>
      <c r="B1014" s="257">
        <f>IF(ISNUMBER(C1014),YEAR(C1014),"")</f>
        <v/>
      </c>
      <c r="C1014" s="791">
        <f>C1013+1</f>
        <v/>
      </c>
      <c r="D1014" s="792" t="n">
        <v>0.0296</v>
      </c>
      <c r="E1014" s="793" t="n"/>
      <c r="F1014" s="795" t="n"/>
      <c r="G1014" s="794" t="n"/>
      <c r="H1014" s="836" t="n">
        <v>0.0238</v>
      </c>
      <c r="I1014" s="792" t="n">
        <v>0.0452</v>
      </c>
      <c r="J1014" s="793" t="n"/>
      <c r="K1014" s="792" t="n">
        <v>0.0404</v>
      </c>
      <c r="L1014" s="793" t="n"/>
      <c r="M1014" s="796">
        <f>IF(SUM(D1014:E1014)&gt;0,IFERROR(AVERAGE(D985:E1014),""),"")</f>
        <v/>
      </c>
      <c r="N1014" s="796">
        <f>IF(SUM(F1014:H1014)&gt;0,IFERROR(AVERAGE(F985:H1014),""),"")</f>
        <v/>
      </c>
      <c r="O1014" s="796">
        <f>IF(SUM(I1014:J1014)&gt;0,IFERROR(AVERAGE(I985:J1014),""),"")</f>
        <v/>
      </c>
      <c r="P1014" s="796">
        <f>IF(SUM(K1014:L1014)&gt;0,IFERROR(AVERAGE(K985:L1014),""),"")</f>
        <v/>
      </c>
      <c r="Q1014" s="797">
        <f>IFERROR(AVERAGE(D1014:E1014),"")</f>
        <v/>
      </c>
      <c r="R1014" s="797">
        <f>IFERROR(AVERAGE(F1014:H1014),"")</f>
        <v/>
      </c>
      <c r="S1014" s="797">
        <f>IFERROR(AVERAGE(I1014:J1014),"")</f>
        <v/>
      </c>
      <c r="T1014" s="797">
        <f>IFERROR(AVERAGE(K1014:L1014),"")</f>
        <v/>
      </c>
      <c r="W1014" s="797">
        <f>AVERAGE(Q1014:T1014)</f>
        <v/>
      </c>
    </row>
    <row r="1015" ht="17.45" customHeight="1">
      <c r="A1015" s="257">
        <f>IF(ISNUMBER(C1015),MONTH(C1015),"")</f>
        <v/>
      </c>
      <c r="B1015" s="257">
        <f>IF(ISNUMBER(C1015),YEAR(C1015),"")</f>
        <v/>
      </c>
      <c r="C1015" s="791">
        <f>C1014+1</f>
        <v/>
      </c>
      <c r="D1015" s="792" t="n"/>
      <c r="E1015" s="793" t="n">
        <v>0.0214</v>
      </c>
      <c r="F1015" s="795" t="n"/>
      <c r="G1015" s="794" t="n">
        <v>0.0215</v>
      </c>
      <c r="H1015" s="836" t="n"/>
      <c r="I1015" s="792" t="n"/>
      <c r="J1015" s="793" t="n">
        <v>0.0185</v>
      </c>
      <c r="K1015" s="792" t="n"/>
      <c r="L1015" s="793" t="n">
        <v>0.0339</v>
      </c>
      <c r="M1015" s="796">
        <f>IF(SUM(D1015:E1015)&gt;0,IFERROR(AVERAGE(D986:E1015),""),"")</f>
        <v/>
      </c>
      <c r="N1015" s="796">
        <f>IF(SUM(F1015:H1015)&gt;0,IFERROR(AVERAGE(F986:H1015),""),"")</f>
        <v/>
      </c>
      <c r="O1015" s="796">
        <f>IF(SUM(I1015:J1015)&gt;0,IFERROR(AVERAGE(I986:J1015),""),"")</f>
        <v/>
      </c>
      <c r="P1015" s="796">
        <f>IF(SUM(K1015:L1015)&gt;0,IFERROR(AVERAGE(K986:L1015),""),"")</f>
        <v/>
      </c>
      <c r="Q1015" s="797">
        <f>IFERROR(AVERAGE(D1015:E1015),"")</f>
        <v/>
      </c>
      <c r="R1015" s="797">
        <f>IFERROR(AVERAGE(F1015:H1015),"")</f>
        <v/>
      </c>
      <c r="S1015" s="797">
        <f>IFERROR(AVERAGE(I1015:J1015),"")</f>
        <v/>
      </c>
      <c r="T1015" s="797">
        <f>IFERROR(AVERAGE(K1015:L1015),"")</f>
        <v/>
      </c>
      <c r="W1015" s="797">
        <f>AVERAGE(Q1015:T1015)</f>
        <v/>
      </c>
    </row>
    <row r="1016" ht="17.45" customHeight="1">
      <c r="A1016" s="257">
        <f>IF(ISNUMBER(C1016),MONTH(C1016),"")</f>
        <v/>
      </c>
      <c r="B1016" s="257">
        <f>IF(ISNUMBER(C1016),YEAR(C1016),"")</f>
        <v/>
      </c>
      <c r="C1016" s="861">
        <f>C1015+1</f>
        <v/>
      </c>
      <c r="D1016" s="803" t="n">
        <v>0.0216</v>
      </c>
      <c r="E1016" s="804" t="n"/>
      <c r="F1016" s="806" t="n">
        <v>0.0144</v>
      </c>
      <c r="G1016" s="805" t="n"/>
      <c r="H1016" s="838" t="n">
        <v>0.0148</v>
      </c>
      <c r="I1016" s="803" t="n">
        <v>0.017</v>
      </c>
      <c r="J1016" s="804" t="n"/>
      <c r="K1016" s="803" t="n">
        <v>0.018</v>
      </c>
      <c r="L1016" s="804" t="n"/>
      <c r="M1016" s="796">
        <f>IF(SUM(D1016:E1016)&gt;0,IFERROR(AVERAGE(D987:E1016),""),"")</f>
        <v/>
      </c>
      <c r="N1016" s="796">
        <f>IF(SUM(F1016:H1016)&gt;0,IFERROR(AVERAGE(F987:H1016),""),"")</f>
        <v/>
      </c>
      <c r="O1016" s="796">
        <f>IF(SUM(I1016:J1016)&gt;0,IFERROR(AVERAGE(I987:J1016),""),"")</f>
        <v/>
      </c>
      <c r="P1016" s="796">
        <f>IF(SUM(K1016:L1016)&gt;0,IFERROR(AVERAGE(K987:L1016),""),"")</f>
        <v/>
      </c>
      <c r="Q1016" s="797">
        <f>IFERROR(AVERAGE(D1016:E1016),"")</f>
        <v/>
      </c>
      <c r="R1016" s="797">
        <f>IFERROR(AVERAGE(F1016:H1016),"")</f>
        <v/>
      </c>
      <c r="S1016" s="797">
        <f>IFERROR(AVERAGE(I1016:J1016),"")</f>
        <v/>
      </c>
      <c r="T1016" s="797">
        <f>IFERROR(AVERAGE(K1016:L1016),"")</f>
        <v/>
      </c>
      <c r="W1016" s="797">
        <f>AVERAGE(Q1016:T1016)</f>
        <v/>
      </c>
    </row>
    <row r="1017" ht="17.45" customHeight="1">
      <c r="A1017" s="257">
        <f>IF(ISNUMBER(C1017),MONTH(C1017),"")</f>
        <v/>
      </c>
      <c r="B1017" s="257">
        <f>IF(ISNUMBER(C1017),YEAR(C1017),"")</f>
        <v/>
      </c>
      <c r="C1017" s="791">
        <f>C1016+1</f>
        <v/>
      </c>
      <c r="D1017" s="792" t="n"/>
      <c r="E1017" s="793" t="n">
        <v>0.0138</v>
      </c>
      <c r="F1017" s="795" t="n"/>
      <c r="G1017" s="794" t="n">
        <v>0.0143</v>
      </c>
      <c r="H1017" s="836" t="n"/>
      <c r="I1017" s="792" t="n"/>
      <c r="J1017" s="793" t="n">
        <v>0.0207</v>
      </c>
      <c r="K1017" s="792" t="n"/>
      <c r="L1017" s="793" t="n">
        <v>0.0217</v>
      </c>
      <c r="M1017" s="796">
        <f>IF(SUM(D1017:E1017)&gt;0,IFERROR(AVERAGE(D988:E1017),""),"")</f>
        <v/>
      </c>
      <c r="N1017" s="796">
        <f>IF(SUM(F1017:H1017)&gt;0,IFERROR(AVERAGE(F988:H1017),""),"")</f>
        <v/>
      </c>
      <c r="O1017" s="796">
        <f>IF(SUM(I1017:J1017)&gt;0,IFERROR(AVERAGE(I988:J1017),""),"")</f>
        <v/>
      </c>
      <c r="P1017" s="796">
        <f>IF(SUM(K1017:L1017)&gt;0,IFERROR(AVERAGE(K988:L1017),""),"")</f>
        <v/>
      </c>
      <c r="Q1017" s="797">
        <f>IFERROR(AVERAGE(D1017:E1017),"")</f>
        <v/>
      </c>
      <c r="R1017" s="797">
        <f>IFERROR(AVERAGE(F1017:H1017),"")</f>
        <v/>
      </c>
      <c r="S1017" s="797">
        <f>IFERROR(AVERAGE(I1017:J1017),"")</f>
        <v/>
      </c>
      <c r="T1017" s="797">
        <f>IFERROR(AVERAGE(K1017:L1017),"")</f>
        <v/>
      </c>
      <c r="W1017" s="797">
        <f>AVERAGE(Q1017:T1017)</f>
        <v/>
      </c>
      <c r="X1017" s="797">
        <f>AVERAGE(Q1013:T1017)</f>
        <v/>
      </c>
      <c r="Y1017" s="266" t="n">
        <v>145</v>
      </c>
    </row>
    <row r="1018" ht="17.45" customHeight="1">
      <c r="A1018" s="257">
        <f>IF(ISNUMBER(C1018),MONTH(C1018),"")</f>
        <v/>
      </c>
      <c r="B1018" s="257">
        <f>IF(ISNUMBER(C1018),YEAR(C1018),"")</f>
        <v/>
      </c>
      <c r="C1018" s="808">
        <f>C1017+1</f>
        <v/>
      </c>
      <c r="D1018" s="809" t="n">
        <v>0.0112</v>
      </c>
      <c r="E1018" s="810" t="n"/>
      <c r="F1018" s="812" t="n">
        <v>0.009889999999999999</v>
      </c>
      <c r="G1018" s="811" t="n"/>
      <c r="H1018" s="837" t="n"/>
      <c r="I1018" s="809" t="n">
        <v>0.00813</v>
      </c>
      <c r="J1018" s="810" t="n"/>
      <c r="K1018" s="809" t="n">
        <v>0.0114</v>
      </c>
      <c r="L1018" s="810" t="n"/>
      <c r="M1018" s="796">
        <f>IF(SUM(D1018:E1018)&gt;0,IFERROR(AVERAGE(D989:E1018),""),"")</f>
        <v/>
      </c>
      <c r="N1018" s="796">
        <f>IF(SUM(F1018:H1018)&gt;0,IFERROR(AVERAGE(F989:H1018),""),"")</f>
        <v/>
      </c>
      <c r="O1018" s="796">
        <f>IF(SUM(I1018:J1018)&gt;0,IFERROR(AVERAGE(I989:J1018),""),"")</f>
        <v/>
      </c>
      <c r="P1018" s="796">
        <f>IF(SUM(K1018:L1018)&gt;0,IFERROR(AVERAGE(K989:L1018),""),"")</f>
        <v/>
      </c>
      <c r="Q1018" s="813">
        <f>IFERROR(AVERAGE(D1018:E1018),"")</f>
        <v/>
      </c>
      <c r="R1018" s="813">
        <f>IFERROR(AVERAGE(F1018:H1018),"")</f>
        <v/>
      </c>
      <c r="S1018" s="813">
        <f>IFERROR(AVERAGE(I1018:J1018),"")</f>
        <v/>
      </c>
      <c r="T1018" s="813">
        <f>IFERROR(AVERAGE(K1018:L1018),"")</f>
        <v/>
      </c>
      <c r="V1018" s="813">
        <f>AVERAGE(Q1018:T1018)</f>
        <v/>
      </c>
      <c r="W1018" s="445" t="n"/>
      <c r="X1018" s="257" t="n"/>
      <c r="Y1018" s="266" t="n">
        <v>145</v>
      </c>
    </row>
    <row r="1019" ht="17.45" customHeight="1">
      <c r="A1019" s="257">
        <f>IF(ISNUMBER(C1019),MONTH(C1019),"")</f>
        <v/>
      </c>
      <c r="B1019" s="257">
        <f>IF(ISNUMBER(C1019),YEAR(C1019),"")</f>
        <v/>
      </c>
      <c r="C1019" s="808">
        <f>C1018+1</f>
        <v/>
      </c>
      <c r="D1019" s="809" t="n"/>
      <c r="E1019" s="810" t="n">
        <v>0.00608</v>
      </c>
      <c r="F1019" s="812" t="n"/>
      <c r="G1019" s="811" t="n">
        <v>0.008330000000000001</v>
      </c>
      <c r="H1019" s="837" t="n"/>
      <c r="I1019" s="809" t="n"/>
      <c r="J1019" s="810" t="n">
        <v>0.00657</v>
      </c>
      <c r="K1019" s="809" t="n"/>
      <c r="L1019" s="810" t="n">
        <v>0.0136</v>
      </c>
      <c r="M1019" s="796">
        <f>IF(SUM(D1019:E1019)&gt;0,IFERROR(AVERAGE(D990:E1019),""),"")</f>
        <v/>
      </c>
      <c r="N1019" s="796">
        <f>IF(SUM(F1019:H1019)&gt;0,IFERROR(AVERAGE(F990:H1019),""),"")</f>
        <v/>
      </c>
      <c r="O1019" s="796">
        <f>IF(SUM(I1019:J1019)&gt;0,IFERROR(AVERAGE(I990:J1019),""),"")</f>
        <v/>
      </c>
      <c r="P1019" s="796">
        <f>IF(SUM(K1019:L1019)&gt;0,IFERROR(AVERAGE(K990:L1019),""),"")</f>
        <v/>
      </c>
      <c r="Q1019" s="813">
        <f>IFERROR(AVERAGE(D1019:E1019),"")</f>
        <v/>
      </c>
      <c r="R1019" s="813">
        <f>IFERROR(AVERAGE(F1019:H1019),"")</f>
        <v/>
      </c>
      <c r="S1019" s="813">
        <f>IFERROR(AVERAGE(I1019:J1019),"")</f>
        <v/>
      </c>
      <c r="T1019" s="813">
        <f>IFERROR(AVERAGE(K1019:L1019),"")</f>
        <v/>
      </c>
      <c r="V1019" s="813">
        <f>AVERAGE(Q1019:T1019)</f>
        <v/>
      </c>
      <c r="W1019" s="445" t="n"/>
      <c r="X1019" s="797">
        <f>AVERAGE(Q1018:T1019)</f>
        <v/>
      </c>
      <c r="Y1019" s="266" t="n">
        <v>145</v>
      </c>
    </row>
    <row r="1020" ht="17.45" customHeight="1">
      <c r="A1020" s="257">
        <f>IF(ISNUMBER(C1020),MONTH(C1020),"")</f>
        <v/>
      </c>
      <c r="B1020" s="257">
        <f>IF(ISNUMBER(C1020),YEAR(C1020),"")</f>
        <v/>
      </c>
      <c r="C1020" s="791">
        <f>C1019+1</f>
        <v/>
      </c>
      <c r="D1020" s="792" t="n">
        <v>0.0193</v>
      </c>
      <c r="E1020" s="793" t="n"/>
      <c r="F1020" s="795" t="n"/>
      <c r="G1020" s="794" t="n"/>
      <c r="H1020" s="836" t="n">
        <v>0.0236</v>
      </c>
      <c r="I1020" s="792" t="n">
        <v>0.0233</v>
      </c>
      <c r="J1020" s="793" t="n"/>
      <c r="K1020" s="792" t="n">
        <v>0.0242</v>
      </c>
      <c r="L1020" s="793" t="n"/>
      <c r="M1020" s="796">
        <f>IF(SUM(D1020:E1020)&gt;0,IFERROR(AVERAGE(D991:E1020),""),"")</f>
        <v/>
      </c>
      <c r="N1020" s="796">
        <f>IF(SUM(F1020:H1020)&gt;0,IFERROR(AVERAGE(F991:H1020),""),"")</f>
        <v/>
      </c>
      <c r="O1020" s="796">
        <f>IF(SUM(I1020:J1020)&gt;0,IFERROR(AVERAGE(I991:J1020),""),"")</f>
        <v/>
      </c>
      <c r="P1020" s="796">
        <f>IF(SUM(K1020:L1020)&gt;0,IFERROR(AVERAGE(K991:L1020),""),"")</f>
        <v/>
      </c>
      <c r="Q1020" s="797">
        <f>IFERROR(AVERAGE(D1020:E1020),"")</f>
        <v/>
      </c>
      <c r="R1020" s="797">
        <f>IFERROR(AVERAGE(F1020:H1020),"")</f>
        <v/>
      </c>
      <c r="S1020" s="797">
        <f>IFERROR(AVERAGE(I1020:J1020),"")</f>
        <v/>
      </c>
      <c r="T1020" s="797">
        <f>IFERROR(AVERAGE(K1020:L1020),"")</f>
        <v/>
      </c>
      <c r="W1020" s="797">
        <f>AVERAGE(Q1020:T1020)</f>
        <v/>
      </c>
    </row>
    <row r="1021" ht="17.45" customHeight="1">
      <c r="A1021" s="257">
        <f>IF(ISNUMBER(C1021),MONTH(C1021),"")</f>
        <v/>
      </c>
      <c r="B1021" s="257">
        <f>IF(ISNUMBER(C1021),YEAR(C1021),"")</f>
        <v/>
      </c>
      <c r="C1021" s="791">
        <f>C1020+1</f>
        <v/>
      </c>
      <c r="D1021" s="792" t="n"/>
      <c r="E1021" s="793" t="n">
        <v>0.0252</v>
      </c>
      <c r="F1021" s="795" t="n"/>
      <c r="G1021" s="794" t="n">
        <v>0.0248</v>
      </c>
      <c r="H1021" s="836" t="n"/>
      <c r="I1021" s="792" t="n"/>
      <c r="J1021" s="793" t="n">
        <v>0.0282</v>
      </c>
      <c r="K1021" s="792" t="n"/>
      <c r="L1021" s="793" t="n">
        <v>0.0487</v>
      </c>
      <c r="M1021" s="796">
        <f>IF(SUM(D1021:E1021)&gt;0,IFERROR(AVERAGE(D992:E1021),""),"")</f>
        <v/>
      </c>
      <c r="N1021" s="796">
        <f>IF(SUM(F1021:H1021)&gt;0,IFERROR(AVERAGE(F992:H1021),""),"")</f>
        <v/>
      </c>
      <c r="O1021" s="796">
        <f>IF(SUM(I1021:J1021)&gt;0,IFERROR(AVERAGE(I992:J1021),""),"")</f>
        <v/>
      </c>
      <c r="P1021" s="796">
        <f>IF(SUM(K1021:L1021)&gt;0,IFERROR(AVERAGE(K992:L1021),""),"")</f>
        <v/>
      </c>
      <c r="Q1021" s="797">
        <f>IFERROR(AVERAGE(D1021:E1021),"")</f>
        <v/>
      </c>
      <c r="R1021" s="797">
        <f>IFERROR(AVERAGE(F1021:H1021),"")</f>
        <v/>
      </c>
      <c r="S1021" s="797">
        <f>IFERROR(AVERAGE(I1021:J1021),"")</f>
        <v/>
      </c>
      <c r="T1021" s="797">
        <f>IFERROR(AVERAGE(K1021:L1021),"")</f>
        <v/>
      </c>
      <c r="W1021" s="797">
        <f>AVERAGE(Q1021:T1021)</f>
        <v/>
      </c>
    </row>
    <row r="1022" ht="17.45" customHeight="1">
      <c r="A1022" s="257">
        <f>IF(ISNUMBER(C1022),MONTH(C1022),"")</f>
        <v/>
      </c>
      <c r="B1022" s="257">
        <f>IF(ISNUMBER(C1022),YEAR(C1022),"")</f>
        <v/>
      </c>
      <c r="C1022" s="861">
        <f>C1021+1</f>
        <v/>
      </c>
      <c r="D1022" s="803" t="n">
        <v>0.0353</v>
      </c>
      <c r="E1022" s="804" t="n"/>
      <c r="F1022" s="806" t="n">
        <v>0.0267</v>
      </c>
      <c r="G1022" s="805" t="n"/>
      <c r="H1022" s="838" t="n">
        <v>0.0263</v>
      </c>
      <c r="I1022" s="803" t="n">
        <v>0.0327</v>
      </c>
      <c r="J1022" s="804" t="n"/>
      <c r="K1022" s="803" t="n">
        <v>0.0475</v>
      </c>
      <c r="L1022" s="804" t="n"/>
      <c r="M1022" s="796">
        <f>IF(SUM(D1022:E1022)&gt;0,IFERROR(AVERAGE(D993:E1022),""),"")</f>
        <v/>
      </c>
      <c r="N1022" s="796">
        <f>IF(SUM(F1022:H1022)&gt;0,IFERROR(AVERAGE(F993:H1022),""),"")</f>
        <v/>
      </c>
      <c r="O1022" s="796">
        <f>IF(SUM(I1022:J1022)&gt;0,IFERROR(AVERAGE(I993:J1022),""),"")</f>
        <v/>
      </c>
      <c r="P1022" s="796">
        <f>IF(SUM(K1022:L1022)&gt;0,IFERROR(AVERAGE(K993:L1022),""),"")</f>
        <v/>
      </c>
      <c r="Q1022" s="797">
        <f>IFERROR(AVERAGE(D1022:E1022),"")</f>
        <v/>
      </c>
      <c r="R1022" s="797">
        <f>IFERROR(AVERAGE(F1022:H1022),"")</f>
        <v/>
      </c>
      <c r="S1022" s="797">
        <f>IFERROR(AVERAGE(I1022:J1022),"")</f>
        <v/>
      </c>
      <c r="T1022" s="797">
        <f>IFERROR(AVERAGE(K1022:L1022),"")</f>
        <v/>
      </c>
      <c r="W1022" s="797">
        <f>AVERAGE(Q1022:T1022)</f>
        <v/>
      </c>
    </row>
    <row r="1023" ht="17.45" customHeight="1">
      <c r="A1023" s="257">
        <f>IF(ISNUMBER(C1023),MONTH(C1023),"")</f>
        <v/>
      </c>
      <c r="B1023" s="257">
        <f>IF(ISNUMBER(C1023),YEAR(C1023),"")</f>
        <v/>
      </c>
      <c r="C1023" s="791">
        <f>C1022+1</f>
        <v/>
      </c>
      <c r="D1023" s="792" t="n"/>
      <c r="E1023" s="793" t="n">
        <v>0.0283</v>
      </c>
      <c r="F1023" s="795" t="n"/>
      <c r="G1023" s="794" t="n">
        <v>0.0288</v>
      </c>
      <c r="H1023" s="836" t="n"/>
      <c r="I1023" s="792" t="n"/>
      <c r="J1023" s="793" t="n">
        <v>0.0428</v>
      </c>
      <c r="K1023" s="792" t="n"/>
      <c r="L1023" s="793" t="n">
        <v>0.0453</v>
      </c>
      <c r="M1023" s="796">
        <f>IF(SUM(D1023:E1023)&gt;0,IFERROR(AVERAGE(D994:E1023),""),"")</f>
        <v/>
      </c>
      <c r="N1023" s="796">
        <f>IF(SUM(F1023:H1023)&gt;0,IFERROR(AVERAGE(F994:H1023),""),"")</f>
        <v/>
      </c>
      <c r="O1023" s="796">
        <f>IF(SUM(I1023:J1023)&gt;0,IFERROR(AVERAGE(I994:J1023),""),"")</f>
        <v/>
      </c>
      <c r="P1023" s="796">
        <f>IF(SUM(K1023:L1023)&gt;0,IFERROR(AVERAGE(K994:L1023),""),"")</f>
        <v/>
      </c>
      <c r="Q1023" s="797">
        <f>IFERROR(AVERAGE(D1023:E1023),"")</f>
        <v/>
      </c>
      <c r="R1023" s="797">
        <f>IFERROR(AVERAGE(F1023:H1023),"")</f>
        <v/>
      </c>
      <c r="S1023" s="797">
        <f>IFERROR(AVERAGE(I1023:J1023),"")</f>
        <v/>
      </c>
      <c r="T1023" s="797">
        <f>IFERROR(AVERAGE(K1023:L1023),"")</f>
        <v/>
      </c>
      <c r="W1023" s="797">
        <f>AVERAGE(Q1023:T1023)</f>
        <v/>
      </c>
    </row>
    <row r="1024" ht="17.45" customHeight="1">
      <c r="A1024" s="257">
        <f>IF(ISNUMBER(C1024),MONTH(C1024),"")</f>
        <v/>
      </c>
      <c r="B1024" s="257">
        <f>IF(ISNUMBER(C1024),YEAR(C1024),"")</f>
        <v/>
      </c>
      <c r="C1024" s="791">
        <f>C1023+1</f>
        <v/>
      </c>
      <c r="D1024" s="792" t="n">
        <v>0.0286</v>
      </c>
      <c r="E1024" s="793" t="n"/>
      <c r="F1024" s="795" t="n">
        <v>0.0342</v>
      </c>
      <c r="G1024" s="794" t="n"/>
      <c r="H1024" s="836" t="n"/>
      <c r="I1024" s="792" t="n">
        <v>0.0382</v>
      </c>
      <c r="J1024" s="793" t="n"/>
      <c r="K1024" s="792" t="n">
        <v>0.0355</v>
      </c>
      <c r="L1024" s="793" t="n"/>
      <c r="M1024" s="796">
        <f>IF(SUM(D1024:E1024)&gt;0,IFERROR(AVERAGE(D995:E1024),""),"")</f>
        <v/>
      </c>
      <c r="N1024" s="796">
        <f>IF(SUM(F1024:H1024)&gt;0,IFERROR(AVERAGE(F995:H1024),""),"")</f>
        <v/>
      </c>
      <c r="O1024" s="796">
        <f>IF(SUM(I1024:J1024)&gt;0,IFERROR(AVERAGE(I995:J1024),""),"")</f>
        <v/>
      </c>
      <c r="P1024" s="796">
        <f>IF(SUM(K1024:L1024)&gt;0,IFERROR(AVERAGE(K995:L1024),""),"")</f>
        <v/>
      </c>
      <c r="Q1024" s="797">
        <f>IFERROR(AVERAGE(D1024:E1024),"")</f>
        <v/>
      </c>
      <c r="R1024" s="797">
        <f>IFERROR(AVERAGE(F1024:H1024),"")</f>
        <v/>
      </c>
      <c r="S1024" s="797">
        <f>IFERROR(AVERAGE(I1024:J1024),"")</f>
        <v/>
      </c>
      <c r="T1024" s="797">
        <f>IFERROR(AVERAGE(K1024:L1024),"")</f>
        <v/>
      </c>
      <c r="W1024" s="797">
        <f>AVERAGE(Q1024:T1024)</f>
        <v/>
      </c>
      <c r="X1024" s="797">
        <f>AVERAGE(Q1020:T1024)</f>
        <v/>
      </c>
      <c r="Y1024" s="266" t="n">
        <v>146</v>
      </c>
    </row>
    <row r="1025" ht="17.45" customHeight="1">
      <c r="A1025" s="257">
        <f>IF(ISNUMBER(C1025),MONTH(C1025),"")</f>
        <v/>
      </c>
      <c r="B1025" s="257">
        <f>IF(ISNUMBER(C1025),YEAR(C1025),"")</f>
        <v/>
      </c>
      <c r="C1025" s="808">
        <f>C1024+1</f>
        <v/>
      </c>
      <c r="D1025" s="809" t="n"/>
      <c r="E1025" s="810" t="n">
        <v>0.0198</v>
      </c>
      <c r="F1025" s="812" t="n"/>
      <c r="G1025" s="811" t="n">
        <v>0.0189</v>
      </c>
      <c r="H1025" s="837" t="n"/>
      <c r="I1025" s="809" t="n"/>
      <c r="J1025" s="810" t="n">
        <v>0.0263</v>
      </c>
      <c r="K1025" s="809" t="n"/>
      <c r="L1025" s="810" t="n">
        <v>0.0121</v>
      </c>
      <c r="M1025" s="796">
        <f>IF(SUM(D1025:E1025)&gt;0,IFERROR(AVERAGE(D996:E1025),""),"")</f>
        <v/>
      </c>
      <c r="N1025" s="796">
        <f>IF(SUM(F1025:H1025)&gt;0,IFERROR(AVERAGE(F996:H1025),""),"")</f>
        <v/>
      </c>
      <c r="O1025" s="796">
        <f>IF(SUM(I1025:J1025)&gt;0,IFERROR(AVERAGE(I996:J1025),""),"")</f>
        <v/>
      </c>
      <c r="P1025" s="796">
        <f>IF(SUM(K1025:L1025)&gt;0,IFERROR(AVERAGE(K996:L1025),""),"")</f>
        <v/>
      </c>
      <c r="Q1025" s="813">
        <f>IFERROR(AVERAGE(D1025:E1025),"")</f>
        <v/>
      </c>
      <c r="R1025" s="813">
        <f>IFERROR(AVERAGE(F1025:H1025),"")</f>
        <v/>
      </c>
      <c r="S1025" s="813">
        <f>IFERROR(AVERAGE(I1025:J1025),"")</f>
        <v/>
      </c>
      <c r="T1025" s="813">
        <f>IFERROR(AVERAGE(K1025:L1025),"")</f>
        <v/>
      </c>
      <c r="V1025" s="813">
        <f>AVERAGE(Q1025:T1025)</f>
        <v/>
      </c>
      <c r="W1025" s="445" t="n"/>
      <c r="X1025" s="257" t="n"/>
      <c r="Y1025" s="266" t="n">
        <v>146</v>
      </c>
    </row>
    <row r="1026" ht="17.45" customHeight="1">
      <c r="A1026" s="257">
        <f>IF(ISNUMBER(C1026),MONTH(C1026),"")</f>
        <v/>
      </c>
      <c r="B1026" s="257">
        <f>IF(ISNUMBER(C1026),YEAR(C1026),"")</f>
        <v/>
      </c>
      <c r="C1026" s="808">
        <f>C1025+1</f>
        <v/>
      </c>
      <c r="D1026" s="809" t="n">
        <v>0.0121</v>
      </c>
      <c r="E1026" s="810" t="n"/>
      <c r="F1026" s="812" t="n"/>
      <c r="G1026" s="811" t="n"/>
      <c r="H1026" s="837" t="n">
        <v>0.0105</v>
      </c>
      <c r="I1026" s="809" t="n">
        <v>0.009050000000000001</v>
      </c>
      <c r="J1026" s="810" t="n"/>
      <c r="K1026" s="809" t="n">
        <v>0.0125</v>
      </c>
      <c r="L1026" s="810" t="n"/>
      <c r="M1026" s="796">
        <f>IF(SUM(D1026:E1026)&gt;0,IFERROR(AVERAGE(D997:E1026),""),"")</f>
        <v/>
      </c>
      <c r="N1026" s="796">
        <f>IF(SUM(F1026:H1026)&gt;0,IFERROR(AVERAGE(F997:H1026),""),"")</f>
        <v/>
      </c>
      <c r="O1026" s="796">
        <f>IF(SUM(I1026:J1026)&gt;0,IFERROR(AVERAGE(I997:J1026),""),"")</f>
        <v/>
      </c>
      <c r="P1026" s="796">
        <f>IF(SUM(K1026:L1026)&gt;0,IFERROR(AVERAGE(K997:L1026),""),"")</f>
        <v/>
      </c>
      <c r="Q1026" s="813">
        <f>IFERROR(AVERAGE(D1026:E1026),"")</f>
        <v/>
      </c>
      <c r="R1026" s="813">
        <f>IFERROR(AVERAGE(F1026:H1026),"")</f>
        <v/>
      </c>
      <c r="S1026" s="813">
        <f>IFERROR(AVERAGE(I1026:J1026),"")</f>
        <v/>
      </c>
      <c r="T1026" s="813">
        <f>IFERROR(AVERAGE(K1026:L1026),"")</f>
        <v/>
      </c>
      <c r="V1026" s="813">
        <f>AVERAGE(Q1026:T1026)</f>
        <v/>
      </c>
      <c r="W1026" s="445" t="n"/>
      <c r="X1026" s="797">
        <f>AVERAGE(Q1025:T1026)</f>
        <v/>
      </c>
      <c r="Y1026" s="266" t="n">
        <v>146</v>
      </c>
    </row>
    <row r="1027" ht="17.45" customHeight="1">
      <c r="A1027" s="257">
        <f>IF(ISNUMBER(C1027),MONTH(C1027),"")</f>
        <v/>
      </c>
      <c r="B1027" s="257">
        <f>IF(ISNUMBER(C1027),YEAR(C1027),"")</f>
        <v/>
      </c>
      <c r="C1027" s="791">
        <f>C1026+1</f>
        <v/>
      </c>
      <c r="D1027" s="792" t="n"/>
      <c r="E1027" s="793" t="n">
        <v>0.0163</v>
      </c>
      <c r="F1027" s="795" t="n"/>
      <c r="G1027" s="794" t="n">
        <v>0.0211</v>
      </c>
      <c r="H1027" s="836" t="n"/>
      <c r="I1027" s="792" t="n"/>
      <c r="J1027" s="793" t="n">
        <v>0.0217</v>
      </c>
      <c r="K1027" s="792" t="n"/>
      <c r="L1027" s="793" t="n">
        <v>0.0212</v>
      </c>
      <c r="M1027" s="796">
        <f>IF(SUM(D1027:E1027)&gt;0,IFERROR(AVERAGE(D998:E1027),""),"")</f>
        <v/>
      </c>
      <c r="N1027" s="796">
        <f>IF(SUM(F1027:H1027)&gt;0,IFERROR(AVERAGE(F998:H1027),""),"")</f>
        <v/>
      </c>
      <c r="O1027" s="796">
        <f>IF(SUM(I1027:J1027)&gt;0,IFERROR(AVERAGE(I998:J1027),""),"")</f>
        <v/>
      </c>
      <c r="P1027" s="796">
        <f>IF(SUM(K1027:L1027)&gt;0,IFERROR(AVERAGE(K998:L1027),""),"")</f>
        <v/>
      </c>
      <c r="Q1027" s="797">
        <f>IFERROR(AVERAGE(D1027:E1027),"")</f>
        <v/>
      </c>
      <c r="R1027" s="797">
        <f>IFERROR(AVERAGE(F1027:H1027),"")</f>
        <v/>
      </c>
      <c r="S1027" s="797">
        <f>IFERROR(AVERAGE(I1027:J1027),"")</f>
        <v/>
      </c>
      <c r="T1027" s="797">
        <f>IFERROR(AVERAGE(K1027:L1027),"")</f>
        <v/>
      </c>
      <c r="V1027" s="257" t="n"/>
      <c r="W1027" s="797">
        <f>AVERAGE(Q1027:T1027)</f>
        <v/>
      </c>
    </row>
    <row r="1028" ht="17.45" customHeight="1">
      <c r="A1028" s="257">
        <f>IF(ISNUMBER(C1028),MONTH(C1028),"")</f>
        <v/>
      </c>
      <c r="B1028" s="257">
        <f>IF(ISNUMBER(C1028),YEAR(C1028),"")</f>
        <v/>
      </c>
      <c r="C1028" s="861">
        <f>C1027+1</f>
        <v/>
      </c>
      <c r="D1028" s="803" t="n">
        <v>0.0201</v>
      </c>
      <c r="E1028" s="804" t="n"/>
      <c r="F1028" s="806" t="n">
        <v>0.0232</v>
      </c>
      <c r="G1028" s="805" t="n"/>
      <c r="H1028" s="838" t="n">
        <v>0.0235</v>
      </c>
      <c r="I1028" s="803" t="n">
        <v>0.0293</v>
      </c>
      <c r="J1028" s="804" t="n"/>
      <c r="K1028" s="803" t="n">
        <v>0.0195</v>
      </c>
      <c r="L1028" s="804" t="n"/>
      <c r="M1028" s="796">
        <f>IF(SUM(D1028:E1028)&gt;0,IFERROR(AVERAGE(D999:E1028),""),"")</f>
        <v/>
      </c>
      <c r="N1028" s="796">
        <f>IF(SUM(F1028:H1028)&gt;0,IFERROR(AVERAGE(F999:H1028),""),"")</f>
        <v/>
      </c>
      <c r="O1028" s="796">
        <f>IF(SUM(I1028:J1028)&gt;0,IFERROR(AVERAGE(I999:J1028),""),"")</f>
        <v/>
      </c>
      <c r="P1028" s="796">
        <f>IF(SUM(K1028:L1028)&gt;0,IFERROR(AVERAGE(K999:L1028),""),"")</f>
        <v/>
      </c>
      <c r="Q1028" s="797">
        <f>IFERROR(AVERAGE(D1028:E1028),"")</f>
        <v/>
      </c>
      <c r="R1028" s="797">
        <f>IFERROR(AVERAGE(F1028:H1028),"")</f>
        <v/>
      </c>
      <c r="S1028" s="797">
        <f>IFERROR(AVERAGE(I1028:J1028),"")</f>
        <v/>
      </c>
      <c r="T1028" s="797">
        <f>IFERROR(AVERAGE(K1028:L1028),"")</f>
        <v/>
      </c>
      <c r="V1028" s="257" t="n"/>
      <c r="W1028" s="797">
        <f>AVERAGE(Q1028:T1028)</f>
        <v/>
      </c>
    </row>
    <row r="1029" ht="17.45" customHeight="1">
      <c r="A1029" s="257">
        <f>IF(ISNUMBER(C1029),MONTH(C1029),"")</f>
        <v/>
      </c>
      <c r="B1029" s="257">
        <f>IF(ISNUMBER(C1029),YEAR(C1029),"")</f>
        <v/>
      </c>
      <c r="C1029" s="791">
        <f>C1028+1</f>
        <v/>
      </c>
      <c r="D1029" s="792" t="n"/>
      <c r="E1029" s="793" t="n">
        <v>0.0191</v>
      </c>
      <c r="F1029" s="795" t="n"/>
      <c r="G1029" s="794" t="n">
        <v>0.0166</v>
      </c>
      <c r="H1029" s="836" t="n"/>
      <c r="I1029" s="792" t="n"/>
      <c r="J1029" s="793" t="n">
        <v>0.0236</v>
      </c>
      <c r="K1029" s="792" t="n"/>
      <c r="L1029" s="793" t="n">
        <v>0.0237</v>
      </c>
      <c r="M1029" s="796">
        <f>IF(SUM(D1029:E1029)&gt;0,IFERROR(AVERAGE(D1000:E1029),""),"")</f>
        <v/>
      </c>
      <c r="N1029" s="796">
        <f>IF(SUM(F1029:H1029)&gt;0,IFERROR(AVERAGE(F1000:H1029),""),"")</f>
        <v/>
      </c>
      <c r="O1029" s="796">
        <f>IF(SUM(I1029:J1029)&gt;0,IFERROR(AVERAGE(I1000:J1029),""),"")</f>
        <v/>
      </c>
      <c r="P1029" s="796">
        <f>IF(SUM(K1029:L1029)&gt;0,IFERROR(AVERAGE(K1000:L1029),""),"")</f>
        <v/>
      </c>
      <c r="Q1029" s="797">
        <f>IFERROR(AVERAGE(D1029:E1029),"")</f>
        <v/>
      </c>
      <c r="R1029" s="797">
        <f>IFERROR(AVERAGE(F1029:H1029),"")</f>
        <v/>
      </c>
      <c r="S1029" s="797">
        <f>IFERROR(AVERAGE(I1029:J1029),"")</f>
        <v/>
      </c>
      <c r="T1029" s="797">
        <f>IFERROR(AVERAGE(K1029:L1029),"")</f>
        <v/>
      </c>
      <c r="V1029" s="257" t="n"/>
      <c r="W1029" s="797">
        <f>AVERAGE(Q1029:T1029)</f>
        <v/>
      </c>
    </row>
    <row r="1030" ht="17.45" customHeight="1">
      <c r="A1030" s="257">
        <f>IF(ISNUMBER(C1030),MONTH(C1030),"")</f>
        <v/>
      </c>
      <c r="B1030" s="257">
        <f>IF(ISNUMBER(C1030),YEAR(C1030),"")</f>
        <v/>
      </c>
      <c r="C1030" s="791">
        <f>C1029+1</f>
        <v/>
      </c>
      <c r="D1030" s="792" t="n">
        <v>0.0161</v>
      </c>
      <c r="E1030" s="793" t="n"/>
      <c r="F1030" s="795" t="n">
        <v>0.0173</v>
      </c>
      <c r="G1030" s="794" t="n"/>
      <c r="H1030" s="836" t="n"/>
      <c r="I1030" s="792" t="n">
        <v>0.0202</v>
      </c>
      <c r="J1030" s="793" t="n"/>
      <c r="K1030" s="792" t="n">
        <v>0.0231</v>
      </c>
      <c r="L1030" s="793" t="n"/>
      <c r="M1030" s="796">
        <f>IF(SUM(D1030:E1030)&gt;0,IFERROR(AVERAGE(D1001:E1030),""),"")</f>
        <v/>
      </c>
      <c r="N1030" s="796">
        <f>IF(SUM(F1030:H1030)&gt;0,IFERROR(AVERAGE(F1001:H1030),""),"")</f>
        <v/>
      </c>
      <c r="O1030" s="796">
        <f>IF(SUM(I1030:J1030)&gt;0,IFERROR(AVERAGE(I1001:J1030),""),"")</f>
        <v/>
      </c>
      <c r="P1030" s="796">
        <f>IF(SUM(K1030:L1030)&gt;0,IFERROR(AVERAGE(K1001:L1030),""),"")</f>
        <v/>
      </c>
      <c r="Q1030" s="797">
        <f>IFERROR(AVERAGE(D1030:E1030),"")</f>
        <v/>
      </c>
      <c r="R1030" s="797">
        <f>IFERROR(AVERAGE(F1030:H1030),"")</f>
        <v/>
      </c>
      <c r="S1030" s="797">
        <f>IFERROR(AVERAGE(I1030:J1030),"")</f>
        <v/>
      </c>
      <c r="T1030" s="797">
        <f>IFERROR(AVERAGE(K1030:L1030),"")</f>
        <v/>
      </c>
      <c r="V1030" s="257" t="n"/>
      <c r="W1030" s="797">
        <f>AVERAGE(Q1030:T1030)</f>
        <v/>
      </c>
    </row>
    <row r="1031" ht="17.45" customHeight="1">
      <c r="A1031" s="257">
        <f>IF(ISNUMBER(C1031),MONTH(C1031),"")</f>
        <v/>
      </c>
      <c r="B1031" s="257">
        <f>IF(ISNUMBER(C1031),YEAR(C1031),"")</f>
        <v/>
      </c>
      <c r="C1031" s="791">
        <f>C1030+1</f>
        <v/>
      </c>
      <c r="D1031" s="792" t="n"/>
      <c r="E1031" s="793" t="n">
        <v>0.008500000000000001</v>
      </c>
      <c r="F1031" s="795" t="n"/>
      <c r="G1031" s="794" t="n">
        <v>0.0132</v>
      </c>
      <c r="H1031" s="836" t="n"/>
      <c r="I1031" s="792" t="n"/>
      <c r="J1031" s="793" t="n">
        <v>0.017</v>
      </c>
      <c r="K1031" s="792" t="n"/>
      <c r="L1031" s="793" t="n">
        <v>0.0174</v>
      </c>
      <c r="M1031" s="796">
        <f>IF(SUM(D1031:E1031)&gt;0,IFERROR(AVERAGE(D1002:E1031),""),"")</f>
        <v/>
      </c>
      <c r="N1031" s="796">
        <f>IF(SUM(F1031:H1031)&gt;0,IFERROR(AVERAGE(F1002:H1031),""),"")</f>
        <v/>
      </c>
      <c r="O1031" s="796">
        <f>IF(SUM(I1031:J1031)&gt;0,IFERROR(AVERAGE(I1002:J1031),""),"")</f>
        <v/>
      </c>
      <c r="P1031" s="796">
        <f>IF(SUM(K1031:L1031)&gt;0,IFERROR(AVERAGE(K1002:L1031),""),"")</f>
        <v/>
      </c>
      <c r="Q1031" s="797">
        <f>IFERROR(AVERAGE(D1031:E1031),"")</f>
        <v/>
      </c>
      <c r="R1031" s="797">
        <f>IFERROR(AVERAGE(F1031:H1031),"")</f>
        <v/>
      </c>
      <c r="S1031" s="797">
        <f>IFERROR(AVERAGE(I1031:J1031),"")</f>
        <v/>
      </c>
      <c r="T1031" s="797">
        <f>IFERROR(AVERAGE(K1031:L1031),"")</f>
        <v/>
      </c>
      <c r="V1031" s="257" t="n"/>
      <c r="W1031" s="797">
        <f>AVERAGE(Q1031:T1031)</f>
        <v/>
      </c>
      <c r="X1031" s="797">
        <f>AVERAGE(Q1027:T1031)</f>
        <v/>
      </c>
      <c r="Y1031" s="266" t="n">
        <v>147</v>
      </c>
    </row>
    <row r="1032" ht="17.45" customHeight="1">
      <c r="A1032" s="257">
        <f>IF(ISNUMBER(C1032),MONTH(C1032),"")</f>
        <v/>
      </c>
      <c r="B1032" s="257">
        <f>IF(ISNUMBER(C1032),YEAR(C1032),"")</f>
        <v/>
      </c>
      <c r="C1032" s="808">
        <f>C1031+1</f>
        <v/>
      </c>
      <c r="D1032" s="809" t="n">
        <v>0.0103</v>
      </c>
      <c r="E1032" s="810" t="n"/>
      <c r="F1032" s="812" t="n"/>
      <c r="G1032" s="811" t="n"/>
      <c r="H1032" s="837" t="n">
        <v>0.00711</v>
      </c>
      <c r="I1032" s="809" t="n">
        <v>0.00708</v>
      </c>
      <c r="J1032" s="810" t="n"/>
      <c r="K1032" s="809" t="n">
        <v>0.0107</v>
      </c>
      <c r="L1032" s="810" t="n"/>
      <c r="M1032" s="796">
        <f>IF(SUM(D1032:E1032)&gt;0,IFERROR(AVERAGE(D1003:E1032),""),"")</f>
        <v/>
      </c>
      <c r="N1032" s="796">
        <f>IF(SUM(F1032:H1032)&gt;0,IFERROR(AVERAGE(F1003:H1032),""),"")</f>
        <v/>
      </c>
      <c r="O1032" s="796">
        <f>IF(SUM(I1032:J1032)&gt;0,IFERROR(AVERAGE(I1003:J1032),""),"")</f>
        <v/>
      </c>
      <c r="P1032" s="796">
        <f>IF(SUM(K1032:L1032)&gt;0,IFERROR(AVERAGE(K1003:L1032),""),"")</f>
        <v/>
      </c>
      <c r="Q1032" s="813">
        <f>IFERROR(AVERAGE(D1032:E1032),"")</f>
        <v/>
      </c>
      <c r="R1032" s="813">
        <f>IFERROR(AVERAGE(F1032:H1032),"")</f>
        <v/>
      </c>
      <c r="S1032" s="813">
        <f>IFERROR(AVERAGE(I1032:J1032),"")</f>
        <v/>
      </c>
      <c r="T1032" s="813">
        <f>IFERROR(AVERAGE(K1032:L1032),"")</f>
        <v/>
      </c>
      <c r="V1032" s="813">
        <f>AVERAGE(Q1032:T1032)</f>
        <v/>
      </c>
      <c r="W1032" s="445" t="n"/>
      <c r="X1032" s="257" t="n"/>
      <c r="Y1032" s="266" t="n">
        <v>147</v>
      </c>
    </row>
    <row r="1033" ht="17.45" customHeight="1">
      <c r="A1033" s="257">
        <f>IF(ISNUMBER(C1033),MONTH(C1033),"")</f>
        <v/>
      </c>
      <c r="B1033" s="257">
        <f>IF(ISNUMBER(C1033),YEAR(C1033),"")</f>
        <v/>
      </c>
      <c r="C1033" s="808">
        <f>C1032+1</f>
        <v/>
      </c>
      <c r="D1033" s="809" t="n"/>
      <c r="E1033" s="810" t="n">
        <v>0.0109</v>
      </c>
      <c r="F1033" s="812" t="n"/>
      <c r="G1033" s="811" t="n">
        <v>0.00661</v>
      </c>
      <c r="H1033" s="837" t="n"/>
      <c r="I1033" s="809" t="n"/>
      <c r="J1033" s="810" t="n">
        <v>0.00696</v>
      </c>
      <c r="K1033" s="809" t="n"/>
      <c r="L1033" s="810" t="n">
        <v>0.0239</v>
      </c>
      <c r="M1033" s="796">
        <f>IF(SUM(D1033:E1033)&gt;0,IFERROR(AVERAGE(D1004:E1033),""),"")</f>
        <v/>
      </c>
      <c r="N1033" s="796">
        <f>IF(SUM(F1033:H1033)&gt;0,IFERROR(AVERAGE(F1004:H1033),""),"")</f>
        <v/>
      </c>
      <c r="O1033" s="796">
        <f>IF(SUM(I1033:J1033)&gt;0,IFERROR(AVERAGE(I1004:J1033),""),"")</f>
        <v/>
      </c>
      <c r="P1033" s="796">
        <f>IF(SUM(K1033:L1033)&gt;0,IFERROR(AVERAGE(K1004:L1033),""),"")</f>
        <v/>
      </c>
      <c r="Q1033" s="813">
        <f>IFERROR(AVERAGE(D1033:E1033),"")</f>
        <v/>
      </c>
      <c r="R1033" s="813">
        <f>IFERROR(AVERAGE(F1033:H1033),"")</f>
        <v/>
      </c>
      <c r="S1033" s="813">
        <f>IFERROR(AVERAGE(I1033:J1033),"")</f>
        <v/>
      </c>
      <c r="T1033" s="813">
        <f>IFERROR(AVERAGE(K1033:L1033),"")</f>
        <v/>
      </c>
      <c r="V1033" s="813">
        <f>AVERAGE(Q1033:T1033)</f>
        <v/>
      </c>
      <c r="W1033" s="445" t="n"/>
      <c r="X1033" s="797">
        <f>AVERAGE(Q1032:T1033)</f>
        <v/>
      </c>
      <c r="Y1033" s="266" t="n">
        <v>147</v>
      </c>
    </row>
    <row r="1034" ht="17.45" customHeight="1">
      <c r="A1034" s="257">
        <f>IF(ISNUMBER(C1034),MONTH(C1034),"")</f>
        <v/>
      </c>
      <c r="B1034" s="257">
        <f>IF(ISNUMBER(C1034),YEAR(C1034),"")</f>
        <v/>
      </c>
      <c r="C1034" s="861">
        <f>C1033+1</f>
        <v/>
      </c>
      <c r="D1034" s="873" t="n">
        <v>0.08799999999999999</v>
      </c>
      <c r="E1034" s="804" t="n"/>
      <c r="F1034" s="874" t="n">
        <v>0.0905</v>
      </c>
      <c r="G1034" s="805" t="n"/>
      <c r="H1034" s="875" t="n">
        <v>0.08450000000000001</v>
      </c>
      <c r="I1034" s="873" t="n">
        <v>0.09089999999999999</v>
      </c>
      <c r="J1034" s="804" t="n"/>
      <c r="K1034" s="873" t="n">
        <v>0.122</v>
      </c>
      <c r="L1034" s="804" t="n"/>
      <c r="M1034" s="796">
        <f>IF(SUM(D1034:E1034)&gt;0,IFERROR(AVERAGE(D1005:E1034),""),"")</f>
        <v/>
      </c>
      <c r="N1034" s="796">
        <f>IF(SUM(F1034:H1034)&gt;0,IFERROR(AVERAGE(F1005:H1034),""),"")</f>
        <v/>
      </c>
      <c r="O1034" s="796">
        <f>IF(SUM(I1034:J1034)&gt;0,IFERROR(AVERAGE(I1005:J1034),""),"")</f>
        <v/>
      </c>
      <c r="P1034" s="796">
        <f>IF(SUM(K1034:L1034)&gt;0,IFERROR(AVERAGE(K1005:L1034),""),"")</f>
        <v/>
      </c>
      <c r="Q1034" s="797">
        <f>IFERROR(AVERAGE(D1034:E1034),"")</f>
        <v/>
      </c>
      <c r="R1034" s="797">
        <f>IFERROR(AVERAGE(F1034:H1034),"")</f>
        <v/>
      </c>
      <c r="S1034" s="797">
        <f>IFERROR(AVERAGE(I1034:J1034),"")</f>
        <v/>
      </c>
      <c r="T1034" s="876">
        <f>IFERROR(AVERAGE(K1034:L1034),"")</f>
        <v/>
      </c>
      <c r="V1034" s="257" t="n"/>
      <c r="W1034" s="797">
        <f>AVERAGE(Q1034:T1034)</f>
        <v/>
      </c>
      <c r="X1034" s="320" t="inlineStr">
        <is>
          <t>blue-ridge-fire-oct26-2020</t>
        </is>
      </c>
    </row>
    <row r="1035" ht="17.45" customHeight="1">
      <c r="A1035" s="257">
        <f>IF(ISNUMBER(C1035),MONTH(C1035),"")</f>
        <v/>
      </c>
      <c r="B1035" s="257">
        <f>IF(ISNUMBER(C1035),YEAR(C1035),"")</f>
        <v/>
      </c>
      <c r="C1035" s="791">
        <f>C1034+1</f>
        <v/>
      </c>
      <c r="D1035" s="792" t="n"/>
      <c r="E1035" s="793" t="n">
        <v>0.0294</v>
      </c>
      <c r="F1035" s="795" t="n"/>
      <c r="G1035" s="794" t="n">
        <v>0.048</v>
      </c>
      <c r="H1035" s="836" t="n"/>
      <c r="I1035" s="792" t="n"/>
      <c r="J1035" s="793" t="n">
        <v>0.0527</v>
      </c>
      <c r="K1035" s="792" t="n"/>
      <c r="L1035" s="793" t="n">
        <v>0.0622</v>
      </c>
      <c r="M1035" s="796">
        <f>IF(SUM(D1035:E1035)&gt;0,IFERROR(AVERAGE(D1006:E1035),""),"")</f>
        <v/>
      </c>
      <c r="N1035" s="796">
        <f>IF(SUM(F1035:H1035)&gt;0,IFERROR(AVERAGE(F1006:H1035),""),"")</f>
        <v/>
      </c>
      <c r="O1035" s="796">
        <f>IF(SUM(I1035:J1035)&gt;0,IFERROR(AVERAGE(I1006:J1035),""),"")</f>
        <v/>
      </c>
      <c r="P1035" s="796">
        <f>IF(SUM(K1035:L1035)&gt;0,IFERROR(AVERAGE(K1006:L1035),""),"")</f>
        <v/>
      </c>
      <c r="Q1035" s="797">
        <f>IFERROR(AVERAGE(D1035:E1035),"")</f>
        <v/>
      </c>
      <c r="R1035" s="797">
        <f>IFERROR(AVERAGE(F1035:H1035),"")</f>
        <v/>
      </c>
      <c r="S1035" s="797">
        <f>IFERROR(AVERAGE(I1035:J1035),"")</f>
        <v/>
      </c>
      <c r="T1035" s="797">
        <f>IFERROR(AVERAGE(K1035:L1035),"")</f>
        <v/>
      </c>
      <c r="V1035" s="257" t="n"/>
      <c r="W1035" s="797">
        <f>AVERAGE(Q1035:T1035)</f>
        <v/>
      </c>
      <c r="X1035" s="320" t="inlineStr">
        <is>
          <t>blue-ridge-fire-oct26-2020</t>
        </is>
      </c>
    </row>
    <row r="1036" ht="17.45" customHeight="1" thickBot="1">
      <c r="A1036" s="257">
        <f>IF(ISNUMBER(C1036),MONTH(C1036),"")</f>
        <v/>
      </c>
      <c r="B1036" s="257">
        <f>IF(ISNUMBER(C1036),YEAR(C1036),"")</f>
        <v/>
      </c>
      <c r="C1036" s="791">
        <f>C1035+1</f>
        <v/>
      </c>
      <c r="D1036" s="792" t="n">
        <v>0.0256</v>
      </c>
      <c r="E1036" s="793" t="n"/>
      <c r="F1036" s="795" t="n">
        <v>0.0282</v>
      </c>
      <c r="G1036" s="794" t="n"/>
      <c r="H1036" s="836" t="n"/>
      <c r="I1036" s="792" t="n">
        <v>0.0431</v>
      </c>
      <c r="J1036" s="793" t="n"/>
      <c r="K1036" s="792" t="n">
        <v>0.0412</v>
      </c>
      <c r="L1036" s="793" t="n"/>
      <c r="M1036" s="796">
        <f>IF(SUM(D1036:E1036)&gt;0,IFERROR(AVERAGE(D1007:E1036),""),"")</f>
        <v/>
      </c>
      <c r="N1036" s="796">
        <f>IF(SUM(F1036:H1036)&gt;0,IFERROR(AVERAGE(F1007:H1036),""),"")</f>
        <v/>
      </c>
      <c r="O1036" s="796">
        <f>IF(SUM(I1036:J1036)&gt;0,IFERROR(AVERAGE(I1007:J1036),""),"")</f>
        <v/>
      </c>
      <c r="P1036" s="796">
        <f>IF(SUM(K1036:L1036)&gt;0,IFERROR(AVERAGE(K1007:L1036),""),"")</f>
        <v/>
      </c>
      <c r="Q1036" s="797">
        <f>IFERROR(AVERAGE(D1036:E1036),"")</f>
        <v/>
      </c>
      <c r="R1036" s="797">
        <f>IFERROR(AVERAGE(F1036:H1036),"")</f>
        <v/>
      </c>
      <c r="S1036" s="797">
        <f>IFERROR(AVERAGE(I1036:J1036),"")</f>
        <v/>
      </c>
      <c r="T1036" s="797">
        <f>IFERROR(AVERAGE(K1036:L1036),"")</f>
        <v/>
      </c>
      <c r="V1036" s="257" t="n"/>
      <c r="W1036" s="797">
        <f>AVERAGE(Q1036:T1036)</f>
        <v/>
      </c>
    </row>
    <row r="1037" ht="17.45" customHeight="1" thickBot="1">
      <c r="A1037" s="257">
        <f>IF(ISNUMBER(C1037),MONTH(C1037),"")</f>
        <v/>
      </c>
      <c r="B1037" s="257">
        <f>IF(ISNUMBER(C1037),YEAR(C1037),"")</f>
        <v/>
      </c>
      <c r="C1037" s="791">
        <f>C1036+1</f>
        <v/>
      </c>
      <c r="D1037" s="792" t="n"/>
      <c r="E1037" s="793" t="n">
        <v>0.0243</v>
      </c>
      <c r="F1037" s="795" t="n"/>
      <c r="G1037" s="794" t="n">
        <v>0.0317</v>
      </c>
      <c r="H1037" s="836" t="n"/>
      <c r="I1037" s="792" t="n"/>
      <c r="J1037" s="793" t="n">
        <v>0.0347</v>
      </c>
      <c r="K1037" s="792" t="n"/>
      <c r="L1037" s="793" t="n">
        <v>0.0368</v>
      </c>
      <c r="M1037" s="796">
        <f>IF(SUM(D1037:E1037)&gt;0,IFERROR(AVERAGE(D1008:E1037),""),"")</f>
        <v/>
      </c>
      <c r="N1037" s="796">
        <f>IF(SUM(F1037:H1037)&gt;0,IFERROR(AVERAGE(F1008:H1037),""),"")</f>
        <v/>
      </c>
      <c r="O1037" s="796">
        <f>IF(SUM(I1037:J1037)&gt;0,IFERROR(AVERAGE(I1008:J1037),""),"")</f>
        <v/>
      </c>
      <c r="P1037" s="796">
        <f>IF(SUM(K1037:L1037)&gt;0,IFERROR(AVERAGE(K1008:L1037),""),"")</f>
        <v/>
      </c>
      <c r="Q1037" s="797">
        <f>IFERROR(AVERAGE(D1037:E1037),"")</f>
        <v/>
      </c>
      <c r="R1037" s="797">
        <f>IFERROR(AVERAGE(F1037:H1037),"")</f>
        <v/>
      </c>
      <c r="S1037" s="797">
        <f>IFERROR(AVERAGE(I1037:J1037),"")</f>
        <v/>
      </c>
      <c r="T1037" s="797">
        <f>IFERROR(AVERAGE(K1037:L1037),"")</f>
        <v/>
      </c>
      <c r="V1037" s="257" t="n"/>
      <c r="W1037" s="797">
        <f>AVERAGE(Q1037:T1037)</f>
        <v/>
      </c>
      <c r="Z1037" s="313" t="inlineStr">
        <is>
          <t>OCTOBER</t>
        </is>
      </c>
      <c r="AA1037" s="299" t="n">
        <v>2020</v>
      </c>
      <c r="AB1037" s="300" t="n"/>
      <c r="AC1037" s="300" t="n"/>
      <c r="AD1037" s="300" t="n"/>
    </row>
    <row r="1038" ht="17.45" customHeight="1">
      <c r="A1038" s="257">
        <f>IF(ISNUMBER(C1038),MONTH(C1038),"")</f>
        <v/>
      </c>
      <c r="B1038" s="257">
        <f>IF(ISNUMBER(C1038),YEAR(C1038),"")</f>
        <v/>
      </c>
      <c r="C1038" s="791">
        <f>C1037+1</f>
        <v/>
      </c>
      <c r="D1038" s="792" t="n">
        <v>0.0233</v>
      </c>
      <c r="E1038" s="793" t="n"/>
      <c r="F1038" s="795" t="n"/>
      <c r="G1038" s="794" t="n"/>
      <c r="H1038" s="836" t="n">
        <v>0.0244</v>
      </c>
      <c r="I1038" s="792" t="n">
        <v>0.033</v>
      </c>
      <c r="J1038" s="793" t="n"/>
      <c r="K1038" s="792" t="n">
        <v>0.043</v>
      </c>
      <c r="L1038" s="793" t="n"/>
      <c r="M1038" s="796">
        <f>IF(SUM(D1038:E1038)&gt;0,IFERROR(AVERAGE(D1009:E1038),""),"")</f>
        <v/>
      </c>
      <c r="N1038" s="796">
        <f>IF(SUM(F1038:H1038)&gt;0,IFERROR(AVERAGE(F1009:H1038),""),"")</f>
        <v/>
      </c>
      <c r="O1038" s="796">
        <f>IF(SUM(I1038:J1038)&gt;0,IFERROR(AVERAGE(I1009:J1038),""),"")</f>
        <v/>
      </c>
      <c r="P1038" s="796">
        <f>IF(SUM(K1038:L1038)&gt;0,IFERROR(AVERAGE(K1009:L1038),""),"")</f>
        <v/>
      </c>
      <c r="Q1038" s="797">
        <f>IFERROR(AVERAGE(D1038:E1038),"")</f>
        <v/>
      </c>
      <c r="R1038" s="797">
        <f>IFERROR(AVERAGE(F1038:H1038),"")</f>
        <v/>
      </c>
      <c r="S1038" s="797">
        <f>IFERROR(AVERAGE(I1038:J1038),"")</f>
        <v/>
      </c>
      <c r="T1038" s="797">
        <f>IFERROR(AVERAGE(K1038:L1038),"")</f>
        <v/>
      </c>
      <c r="V1038" s="257" t="n"/>
      <c r="W1038" s="797">
        <f>AVERAGE(Q1038:T1038)</f>
        <v/>
      </c>
      <c r="X1038" s="797">
        <f>AVERAGE(Q1034:T1038)</f>
        <v/>
      </c>
      <c r="Y1038" s="266" t="n">
        <v>148</v>
      </c>
      <c r="Z1038" s="301" t="inlineStr">
        <is>
          <t>Parameter</t>
        </is>
      </c>
      <c r="AA1038" s="301" t="inlineStr">
        <is>
          <t>Station 1</t>
        </is>
      </c>
      <c r="AB1038" s="301" t="inlineStr">
        <is>
          <t>Station 2</t>
        </is>
      </c>
      <c r="AC1038" s="301" t="inlineStr">
        <is>
          <t>Station 4</t>
        </is>
      </c>
      <c r="AD1038" s="301" t="inlineStr">
        <is>
          <t>Station 5</t>
        </is>
      </c>
    </row>
    <row r="1039" ht="17.45" customHeight="1" thickBot="1">
      <c r="A1039" s="257">
        <f>IF(ISNUMBER(C1039),MONTH(C1039),"")</f>
        <v/>
      </c>
      <c r="B1039" s="257">
        <f>IF(ISNUMBER(C1039),YEAR(C1039),"")</f>
        <v/>
      </c>
      <c r="C1039" s="877">
        <f>C1038+1</f>
        <v/>
      </c>
      <c r="D1039" s="878" t="n"/>
      <c r="E1039" s="879" t="n">
        <v>0.0201</v>
      </c>
      <c r="F1039" s="880" t="n"/>
      <c r="G1039" s="881" t="n">
        <v>0.0191</v>
      </c>
      <c r="H1039" s="882" t="n"/>
      <c r="I1039" s="878" t="n"/>
      <c r="J1039" s="879" t="n">
        <v>0.0168</v>
      </c>
      <c r="K1039" s="878" t="n"/>
      <c r="L1039" s="879" t="n">
        <v>0.0275</v>
      </c>
      <c r="M1039" s="883">
        <f>IF(SUM(D1039:E1039)&gt;0,IFERROR(AVERAGE(D1010:E1039),""),"")</f>
        <v/>
      </c>
      <c r="N1039" s="883">
        <f>IF(SUM(F1039:H1039)&gt;0,IFERROR(AVERAGE(F1010:H1039),""),"")</f>
        <v/>
      </c>
      <c r="O1039" s="883">
        <f>IF(SUM(I1039:J1039)&gt;0,IFERROR(AVERAGE(I1010:J1039),""),"")</f>
        <v/>
      </c>
      <c r="P1039" s="883">
        <f>IF(SUM(K1039:L1039)&gt;0,IFERROR(AVERAGE(K1010:L1039),""),"")</f>
        <v/>
      </c>
      <c r="Q1039" s="884">
        <f>IFERROR(AVERAGE(D1039:E1039),"")</f>
        <v/>
      </c>
      <c r="R1039" s="884">
        <f>IFERROR(AVERAGE(F1039:H1039),"")</f>
        <v/>
      </c>
      <c r="S1039" s="884">
        <f>IFERROR(AVERAGE(I1039:J1039),"")</f>
        <v/>
      </c>
      <c r="T1039" s="884">
        <f>IFERROR(AVERAGE(K1039:L1039),"")</f>
        <v/>
      </c>
      <c r="U1039" s="315" t="n"/>
      <c r="V1039" s="884">
        <f>AVERAGE(Q1039:T1039)</f>
        <v/>
      </c>
      <c r="W1039" s="467" t="n"/>
      <c r="X1039" s="257" t="n"/>
      <c r="Y1039" s="266" t="n">
        <v>148</v>
      </c>
      <c r="Z1039" s="302" t="inlineStr">
        <is>
          <t>Average</t>
        </is>
      </c>
      <c r="AA1039" s="839">
        <f>AVERAGE(D1009:E1039)</f>
        <v/>
      </c>
      <c r="AB1039" s="839">
        <f>AVERAGE(F1009:H1039)</f>
        <v/>
      </c>
      <c r="AC1039" s="839">
        <f>AVERAGE(I1009:J1039)</f>
        <v/>
      </c>
      <c r="AD1039" s="839">
        <f>AVERAGE(K1009:L1039)</f>
        <v/>
      </c>
    </row>
    <row r="1040" ht="17.45" customHeight="1">
      <c r="A1040" s="257">
        <f>IF(ISNUMBER(C1040),MONTH(C1040),"")</f>
        <v/>
      </c>
      <c r="B1040" s="257">
        <f>IF(ISNUMBER(C1040),YEAR(C1040),"")</f>
        <v/>
      </c>
      <c r="C1040" s="885">
        <f>C1039+1</f>
        <v/>
      </c>
      <c r="D1040" s="809" t="n">
        <v>0.0216</v>
      </c>
      <c r="E1040" s="810" t="n"/>
      <c r="F1040" s="812" t="n">
        <v>0.0229</v>
      </c>
      <c r="G1040" s="811" t="n"/>
      <c r="H1040" s="837" t="n">
        <v>0.0213</v>
      </c>
      <c r="I1040" s="809" t="n">
        <v>0.0197</v>
      </c>
      <c r="J1040" s="810" t="n"/>
      <c r="K1040" s="809" t="n">
        <v>0.0275</v>
      </c>
      <c r="L1040" s="810" t="n"/>
      <c r="M1040" s="822">
        <f>IF(SUM(D1040:E1040)&gt;0,IFERROR(AVERAGE(D1011:E1040),""),"")</f>
        <v/>
      </c>
      <c r="N1040" s="822">
        <f>IF(SUM(F1040:H1040)&gt;0,IFERROR(AVERAGE(F1011:H1040),""),"")</f>
        <v/>
      </c>
      <c r="O1040" s="822">
        <f>IF(SUM(I1040:J1040)&gt;0,IFERROR(AVERAGE(I1011:J1040),""),"")</f>
        <v/>
      </c>
      <c r="P1040" s="822">
        <f>IF(SUM(K1040:L1040)&gt;0,IFERROR(AVERAGE(K1011:L1040),""),"")</f>
        <v/>
      </c>
      <c r="Q1040" s="813">
        <f>IFERROR(AVERAGE(D1040:E1040),"")</f>
        <v/>
      </c>
      <c r="R1040" s="813">
        <f>IFERROR(AVERAGE(F1040:H1040),"")</f>
        <v/>
      </c>
      <c r="S1040" s="813">
        <f>IFERROR(AVERAGE(I1040:J1040),"")</f>
        <v/>
      </c>
      <c r="T1040" s="813">
        <f>IFERROR(AVERAGE(K1040:L1040),"")</f>
        <v/>
      </c>
      <c r="V1040" s="813">
        <f>AVERAGE(Q1040:T1040)</f>
        <v/>
      </c>
      <c r="W1040" s="445" t="n"/>
      <c r="X1040" s="797">
        <f>AVERAGE(Q1039:T1040)</f>
        <v/>
      </c>
      <c r="Y1040" s="266" t="n">
        <v>148</v>
      </c>
      <c r="Z1040" s="302" t="inlineStr">
        <is>
          <t>Maximum</t>
        </is>
      </c>
      <c r="AA1040" s="839">
        <f>MAX(D1009:E1039)</f>
        <v/>
      </c>
      <c r="AB1040" s="839">
        <f>MAX(F1009:H1039)</f>
        <v/>
      </c>
      <c r="AC1040" s="839">
        <f>MAX(I1009:J1039)</f>
        <v/>
      </c>
      <c r="AD1040" s="839">
        <f>MAX(K1009:L1039)</f>
        <v/>
      </c>
    </row>
    <row r="1041" ht="17.45" customHeight="1" thickBot="1">
      <c r="A1041" s="257">
        <f>IF(ISNUMBER(C1041),MONTH(C1041),"")</f>
        <v/>
      </c>
      <c r="B1041" s="257">
        <f>IF(ISNUMBER(C1041),YEAR(C1041),"")</f>
        <v/>
      </c>
      <c r="C1041" s="791">
        <f>C1040+1</f>
        <v/>
      </c>
      <c r="D1041" s="792" t="n"/>
      <c r="E1041" s="793" t="n">
        <v>0.0226</v>
      </c>
      <c r="F1041" s="795" t="n"/>
      <c r="G1041" s="794" t="n">
        <v>0.0442</v>
      </c>
      <c r="H1041" s="836" t="n"/>
      <c r="I1041" s="792" t="n"/>
      <c r="J1041" s="793" t="n">
        <v>0.0404</v>
      </c>
      <c r="K1041" s="792" t="n"/>
      <c r="L1041" s="793" t="n">
        <v>0.0466</v>
      </c>
      <c r="M1041" s="796">
        <f>IF(SUM(D1041:E1041)&gt;0,IFERROR(AVERAGE(D1012:E1041),""),"")</f>
        <v/>
      </c>
      <c r="N1041" s="796">
        <f>IF(SUM(F1041:H1041)&gt;0,IFERROR(AVERAGE(F1012:H1041),""),"")</f>
        <v/>
      </c>
      <c r="O1041" s="796">
        <f>IF(SUM(I1041:J1041)&gt;0,IFERROR(AVERAGE(I1012:J1041),""),"")</f>
        <v/>
      </c>
      <c r="P1041" s="796">
        <f>IF(SUM(K1041:L1041)&gt;0,IFERROR(AVERAGE(K1012:L1041),""),"")</f>
        <v/>
      </c>
      <c r="Q1041" s="797">
        <f>IFERROR(AVERAGE(D1041:E1041),"")</f>
        <v/>
      </c>
      <c r="R1041" s="797">
        <f>IFERROR(AVERAGE(F1041:H1041),"")</f>
        <v/>
      </c>
      <c r="S1041" s="797">
        <f>IFERROR(AVERAGE(I1041:J1041),"")</f>
        <v/>
      </c>
      <c r="T1041" s="797">
        <f>IFERROR(AVERAGE(K1041:L1041),"")</f>
        <v/>
      </c>
      <c r="V1041" s="257" t="n"/>
      <c r="W1041" s="797">
        <f>AVERAGE(Q1041:T1041)</f>
        <v/>
      </c>
      <c r="Z1041" s="304" t="inlineStr">
        <is>
          <t># DAYS &gt; 0.075</t>
        </is>
      </c>
      <c r="AA1041" s="305">
        <f>COUNTIF(D1009:E1039,"&gt;=0.075")</f>
        <v/>
      </c>
      <c r="AB1041" s="305">
        <f>COUNTIF(F1009:H1039,"&gt;=0.075")</f>
        <v/>
      </c>
      <c r="AC1041" s="305">
        <f>COUNTIF(I1009:J1039,"&gt;=0.075")</f>
        <v/>
      </c>
      <c r="AD1041" s="305">
        <f>COUNTIF(K1009:L1039,"&gt;=0.075")</f>
        <v/>
      </c>
    </row>
    <row r="1042" ht="17.45" customHeight="1" thickBot="1">
      <c r="A1042" s="257">
        <f>IF(ISNUMBER(C1042),MONTH(C1042),"")</f>
        <v/>
      </c>
      <c r="B1042" s="257">
        <f>IF(ISNUMBER(C1042),YEAR(C1042),"")</f>
        <v/>
      </c>
      <c r="C1042" s="791">
        <f>C1041+1</f>
        <v/>
      </c>
      <c r="D1042" s="792" t="n">
        <v>0.0176</v>
      </c>
      <c r="E1042" s="793" t="n"/>
      <c r="F1042" s="795" t="n">
        <v>0.0243</v>
      </c>
      <c r="G1042" s="794" t="n"/>
      <c r="H1042" s="836" t="n"/>
      <c r="I1042" s="792" t="n">
        <v>0.0275</v>
      </c>
      <c r="J1042" s="793" t="n"/>
      <c r="K1042" s="792" t="n">
        <v>0.0342</v>
      </c>
      <c r="L1042" s="793" t="n"/>
      <c r="M1042" s="796">
        <f>IF(SUM(D1042:E1042)&gt;0,IFERROR(AVERAGE(D1013:E1042),""),"")</f>
        <v/>
      </c>
      <c r="N1042" s="796">
        <f>IF(SUM(F1042:H1042)&gt;0,IFERROR(AVERAGE(F1013:H1042),""),"")</f>
        <v/>
      </c>
      <c r="O1042" s="796">
        <f>IF(SUM(I1042:J1042)&gt;0,IFERROR(AVERAGE(I1013:J1042),""),"")</f>
        <v/>
      </c>
      <c r="P1042" s="796">
        <f>IF(SUM(K1042:L1042)&gt;0,IFERROR(AVERAGE(K1013:L1042),""),"")</f>
        <v/>
      </c>
      <c r="Q1042" s="797">
        <f>IFERROR(AVERAGE(D1042:E1042),"")</f>
        <v/>
      </c>
      <c r="R1042" s="797">
        <f>IFERROR(AVERAGE(F1042:H1042),"")</f>
        <v/>
      </c>
      <c r="S1042" s="797">
        <f>IFERROR(AVERAGE(I1042:J1042),"")</f>
        <v/>
      </c>
      <c r="T1042" s="797">
        <f>IFERROR(AVERAGE(K1042:L1042),"")</f>
        <v/>
      </c>
      <c r="V1042" s="257" t="n"/>
      <c r="W1042" s="797">
        <f>AVERAGE(Q1042:T1042)</f>
        <v/>
      </c>
      <c r="AD1042" s="786">
        <f>AVERAGE(AA1039:AD1039)</f>
        <v/>
      </c>
    </row>
    <row r="1043" ht="17.45" customHeight="1">
      <c r="A1043" s="257">
        <f>IF(ISNUMBER(C1043),MONTH(C1043),"")</f>
        <v/>
      </c>
      <c r="B1043" s="257">
        <f>IF(ISNUMBER(C1043),YEAR(C1043),"")</f>
        <v/>
      </c>
      <c r="C1043" s="791">
        <f>C1042+1</f>
        <v/>
      </c>
      <c r="D1043" s="792" t="n"/>
      <c r="E1043" s="793" t="n">
        <v>0.0452</v>
      </c>
      <c r="F1043" s="795" t="n"/>
      <c r="G1043" s="794" t="n">
        <v>0.0455</v>
      </c>
      <c r="H1043" s="836" t="n"/>
      <c r="I1043" s="792" t="n"/>
      <c r="J1043" s="793" t="n">
        <v>0.0356</v>
      </c>
      <c r="K1043" s="792" t="n"/>
      <c r="L1043" s="793" t="n">
        <v>0.0326</v>
      </c>
      <c r="M1043" s="796">
        <f>IF(SUM(D1043:E1043)&gt;0,IFERROR(AVERAGE(D1014:E1043),""),"")</f>
        <v/>
      </c>
      <c r="N1043" s="796">
        <f>IF(SUM(F1043:H1043)&gt;0,IFERROR(AVERAGE(F1014:H1043),""),"")</f>
        <v/>
      </c>
      <c r="O1043" s="796">
        <f>IF(SUM(I1043:J1043)&gt;0,IFERROR(AVERAGE(I1014:J1043),""),"")</f>
        <v/>
      </c>
      <c r="P1043" s="796">
        <f>IF(SUM(K1043:L1043)&gt;0,IFERROR(AVERAGE(K1014:L1043),""),"")</f>
        <v/>
      </c>
      <c r="Q1043" s="797">
        <f>IFERROR(AVERAGE(D1043:E1043),"")</f>
        <v/>
      </c>
      <c r="R1043" s="797">
        <f>IFERROR(AVERAGE(F1043:H1043),"")</f>
        <v/>
      </c>
      <c r="S1043" s="797">
        <f>IFERROR(AVERAGE(I1043:J1043),"")</f>
        <v/>
      </c>
      <c r="T1043" s="797">
        <f>IFERROR(AVERAGE(K1043:L1043),"")</f>
        <v/>
      </c>
      <c r="V1043" s="257" t="n"/>
      <c r="W1043" s="797">
        <f>AVERAGE(Q1043:T1043)</f>
        <v/>
      </c>
    </row>
    <row r="1044" ht="17.45" customHeight="1">
      <c r="A1044" s="257">
        <f>IF(ISNUMBER(C1044),MONTH(C1044),"")</f>
        <v/>
      </c>
      <c r="B1044" s="257">
        <f>IF(ISNUMBER(C1044),YEAR(C1044),"")</f>
        <v/>
      </c>
      <c r="C1044" s="791">
        <f>C1043+1</f>
        <v/>
      </c>
      <c r="D1044" s="792" t="n">
        <v>0.0539</v>
      </c>
      <c r="E1044" s="793" t="n"/>
      <c r="F1044" s="795" t="n"/>
      <c r="G1044" s="794" t="n"/>
      <c r="H1044" s="836" t="n">
        <v>0.07049999999999999</v>
      </c>
      <c r="I1044" s="792" t="n">
        <v>0.0465</v>
      </c>
      <c r="J1044" s="793" t="n"/>
      <c r="K1044" s="792" t="n">
        <v>0.049</v>
      </c>
      <c r="L1044" s="793" t="n"/>
      <c r="M1044" s="796">
        <f>IF(SUM(D1044:E1044)&gt;0,IFERROR(AVERAGE(D1015:E1044),""),"")</f>
        <v/>
      </c>
      <c r="N1044" s="796">
        <f>IF(SUM(F1044:H1044)&gt;0,IFERROR(AVERAGE(F1015:H1044),""),"")</f>
        <v/>
      </c>
      <c r="O1044" s="796">
        <f>IF(SUM(I1044:J1044)&gt;0,IFERROR(AVERAGE(I1015:J1044),""),"")</f>
        <v/>
      </c>
      <c r="P1044" s="796">
        <f>IF(SUM(K1044:L1044)&gt;0,IFERROR(AVERAGE(K1015:L1044),""),"")</f>
        <v/>
      </c>
      <c r="Q1044" s="797">
        <f>IFERROR(AVERAGE(D1044:E1044),"")</f>
        <v/>
      </c>
      <c r="R1044" s="797">
        <f>IFERROR(AVERAGE(F1044:H1044),"")</f>
        <v/>
      </c>
      <c r="S1044" s="797">
        <f>IFERROR(AVERAGE(I1044:J1044),"")</f>
        <v/>
      </c>
      <c r="T1044" s="797">
        <f>IFERROR(AVERAGE(K1044:L1044),"")</f>
        <v/>
      </c>
      <c r="V1044" s="257" t="n"/>
      <c r="W1044" s="797">
        <f>AVERAGE(Q1044:T1044)</f>
        <v/>
      </c>
      <c r="Z1044" s="23" t="inlineStr">
        <is>
          <t>Ambient monitor readings from October 26-31 were adversely impacted by the ash generated from the Blue Ridge Fire.</t>
        </is>
      </c>
    </row>
    <row r="1045" ht="17.45" customHeight="1">
      <c r="A1045" s="257">
        <f>IF(ISNUMBER(C1045),MONTH(C1045),"")</f>
        <v/>
      </c>
      <c r="B1045" s="257">
        <f>IF(ISNUMBER(C1045),YEAR(C1045),"")</f>
        <v/>
      </c>
      <c r="C1045" s="791">
        <f>C1044+1</f>
        <v/>
      </c>
      <c r="D1045" s="792" t="n"/>
      <c r="E1045" s="793" t="n">
        <v>0.0356</v>
      </c>
      <c r="F1045" s="795" t="n"/>
      <c r="G1045" s="794" t="n">
        <v>0.0504</v>
      </c>
      <c r="H1045" s="836" t="n"/>
      <c r="I1045" s="792" t="n"/>
      <c r="J1045" s="793" t="n">
        <v>0.0323</v>
      </c>
      <c r="K1045" s="792" t="n"/>
      <c r="L1045" s="793" t="n">
        <v>0.0593</v>
      </c>
      <c r="M1045" s="796">
        <f>IF(SUM(D1045:E1045)&gt;0,IFERROR(AVERAGE(D1016:E1045),""),"")</f>
        <v/>
      </c>
      <c r="N1045" s="796">
        <f>IF(SUM(F1045:H1045)&gt;0,IFERROR(AVERAGE(F1016:H1045),""),"")</f>
        <v/>
      </c>
      <c r="O1045" s="796">
        <f>IF(SUM(I1045:J1045)&gt;0,IFERROR(AVERAGE(I1016:J1045),""),"")</f>
        <v/>
      </c>
      <c r="P1045" s="796">
        <f>IF(SUM(K1045:L1045)&gt;0,IFERROR(AVERAGE(K1016:L1045),""),"")</f>
        <v/>
      </c>
      <c r="Q1045" s="797">
        <f>IFERROR(AVERAGE(D1045:E1045),"")</f>
        <v/>
      </c>
      <c r="R1045" s="797">
        <f>IFERROR(AVERAGE(F1045:H1045),"")</f>
        <v/>
      </c>
      <c r="S1045" s="797">
        <f>IFERROR(AVERAGE(I1045:J1045),"")</f>
        <v/>
      </c>
      <c r="T1045" s="797">
        <f>IFERROR(AVERAGE(K1045:L1045),"")</f>
        <v/>
      </c>
      <c r="V1045" s="257" t="n"/>
      <c r="W1045" s="797">
        <f>AVERAGE(Q1045:T1045)</f>
        <v/>
      </c>
      <c r="X1045" s="797">
        <f>AVERAGE(Q1041:T1045)</f>
        <v/>
      </c>
      <c r="Y1045" s="266" t="n">
        <v>149</v>
      </c>
    </row>
    <row r="1046" ht="17.45" customHeight="1">
      <c r="A1046" s="257">
        <f>IF(ISNUMBER(C1046),MONTH(C1046),"")</f>
        <v/>
      </c>
      <c r="B1046" s="257">
        <f>IF(ISNUMBER(C1046),YEAR(C1046),"")</f>
        <v/>
      </c>
      <c r="C1046" s="808">
        <f>C1045+1</f>
        <v/>
      </c>
      <c r="D1046" s="809" t="n">
        <v>0.0242</v>
      </c>
      <c r="E1046" s="810" t="n"/>
      <c r="F1046" s="812" t="n">
        <v>0.016</v>
      </c>
      <c r="G1046" s="811" t="n"/>
      <c r="H1046" s="837" t="n">
        <v>0.0172</v>
      </c>
      <c r="I1046" s="809" t="n">
        <v>0.008160000000000001</v>
      </c>
      <c r="J1046" s="810" t="n"/>
      <c r="K1046" s="809" t="n">
        <v>0.0243</v>
      </c>
      <c r="L1046" s="810" t="n"/>
      <c r="M1046" s="796">
        <f>IF(SUM(D1046:E1046)&gt;0,IFERROR(AVERAGE(D1017:E1046),""),"")</f>
        <v/>
      </c>
      <c r="N1046" s="796">
        <f>IF(SUM(F1046:H1046)&gt;0,IFERROR(AVERAGE(F1017:H1046),""),"")</f>
        <v/>
      </c>
      <c r="O1046" s="796">
        <f>IF(SUM(I1046:J1046)&gt;0,IFERROR(AVERAGE(I1017:J1046),""),"")</f>
        <v/>
      </c>
      <c r="P1046" s="796">
        <f>IF(SUM(K1046:L1046)&gt;0,IFERROR(AVERAGE(K1017:L1046),""),"")</f>
        <v/>
      </c>
      <c r="Q1046" s="813">
        <f>IFERROR(AVERAGE(D1046:E1046),"")</f>
        <v/>
      </c>
      <c r="R1046" s="813">
        <f>IFERROR(AVERAGE(F1046:H1046),"")</f>
        <v/>
      </c>
      <c r="S1046" s="813">
        <f>IFERROR(AVERAGE(I1046:J1046),"")</f>
        <v/>
      </c>
      <c r="T1046" s="813">
        <f>IFERROR(AVERAGE(K1046:L1046),"")</f>
        <v/>
      </c>
      <c r="V1046" s="813">
        <f>AVERAGE(Q1046:T1046)</f>
        <v/>
      </c>
      <c r="W1046" s="445" t="n"/>
      <c r="X1046" s="257" t="n"/>
      <c r="Y1046" s="266" t="n">
        <v>149</v>
      </c>
    </row>
    <row r="1047" ht="17.45" customHeight="1">
      <c r="A1047" s="257">
        <f>IF(ISNUMBER(C1047),MONTH(C1047),"")</f>
        <v/>
      </c>
      <c r="B1047" s="257">
        <f>IF(ISNUMBER(C1047),YEAR(C1047),"")</f>
        <v/>
      </c>
      <c r="C1047" s="808">
        <f>C1046+1</f>
        <v/>
      </c>
      <c r="D1047" s="809" t="n"/>
      <c r="E1047" s="810" t="n">
        <v>0.0242</v>
      </c>
      <c r="F1047" s="812" t="n"/>
      <c r="G1047" s="811" t="n">
        <v>0.0431</v>
      </c>
      <c r="H1047" s="837" t="n"/>
      <c r="I1047" s="809" t="n"/>
      <c r="J1047" s="810" t="n">
        <v>0.0114</v>
      </c>
      <c r="K1047" s="809" t="n"/>
      <c r="L1047" s="810" t="n">
        <v>0.0481</v>
      </c>
      <c r="M1047" s="796">
        <f>IF(SUM(D1047:E1047)&gt;0,IFERROR(AVERAGE(D1018:E1047),""),"")</f>
        <v/>
      </c>
      <c r="N1047" s="796">
        <f>IF(SUM(F1047:H1047)&gt;0,IFERROR(AVERAGE(F1018:H1047),""),"")</f>
        <v/>
      </c>
      <c r="O1047" s="796">
        <f>IF(SUM(I1047:J1047)&gt;0,IFERROR(AVERAGE(I1018:J1047),""),"")</f>
        <v/>
      </c>
      <c r="P1047" s="796">
        <f>IF(SUM(K1047:L1047)&gt;0,IFERROR(AVERAGE(K1018:L1047),""),"")</f>
        <v/>
      </c>
      <c r="Q1047" s="813">
        <f>IFERROR(AVERAGE(D1047:E1047),"")</f>
        <v/>
      </c>
      <c r="R1047" s="813">
        <f>IFERROR(AVERAGE(F1047:H1047),"")</f>
        <v/>
      </c>
      <c r="S1047" s="813">
        <f>IFERROR(AVERAGE(I1047:J1047),"")</f>
        <v/>
      </c>
      <c r="T1047" s="813">
        <f>IFERROR(AVERAGE(K1047:L1047),"")</f>
        <v/>
      </c>
      <c r="V1047" s="813">
        <f>AVERAGE(Q1047:T1047)</f>
        <v/>
      </c>
      <c r="W1047" s="445" t="n"/>
      <c r="X1047" s="797">
        <f>AVERAGE(Q1046:T1047)</f>
        <v/>
      </c>
      <c r="Y1047" s="266" t="n">
        <v>149</v>
      </c>
    </row>
    <row r="1048" ht="17.45" customHeight="1">
      <c r="A1048" s="257">
        <f>IF(ISNUMBER(C1048),MONTH(C1048),"")</f>
        <v/>
      </c>
      <c r="B1048" s="257">
        <f>IF(ISNUMBER(C1048),YEAR(C1048),"")</f>
        <v/>
      </c>
      <c r="C1048" s="791">
        <f>C1047+1</f>
        <v/>
      </c>
      <c r="D1048" s="792" t="n">
        <v>0.0164</v>
      </c>
      <c r="E1048" s="793" t="n"/>
      <c r="F1048" s="795" t="n">
        <v>0.0141</v>
      </c>
      <c r="G1048" s="794" t="n"/>
      <c r="H1048" s="836" t="n"/>
      <c r="I1048" s="792" t="n">
        <v>0.0187</v>
      </c>
      <c r="J1048" s="793" t="n"/>
      <c r="K1048" s="792" t="n">
        <v>0.0317</v>
      </c>
      <c r="L1048" s="793" t="n"/>
      <c r="M1048" s="796">
        <f>IF(SUM(D1048:E1048)&gt;0,IFERROR(AVERAGE(D1019:E1048),""),"")</f>
        <v/>
      </c>
      <c r="N1048" s="796">
        <f>IF(SUM(F1048:H1048)&gt;0,IFERROR(AVERAGE(F1019:H1048),""),"")</f>
        <v/>
      </c>
      <c r="O1048" s="796">
        <f>IF(SUM(I1048:J1048)&gt;0,IFERROR(AVERAGE(I1019:J1048),""),"")</f>
        <v/>
      </c>
      <c r="P1048" s="796">
        <f>IF(SUM(K1048:L1048)&gt;0,IFERROR(AVERAGE(K1019:L1048),""),"")</f>
        <v/>
      </c>
      <c r="Q1048" s="797">
        <f>IFERROR(AVERAGE(D1048:E1048),"")</f>
        <v/>
      </c>
      <c r="R1048" s="797">
        <f>IFERROR(AVERAGE(F1048:H1048),"")</f>
        <v/>
      </c>
      <c r="S1048" s="797">
        <f>IFERROR(AVERAGE(I1048:J1048),"")</f>
        <v/>
      </c>
      <c r="T1048" s="797">
        <f>IFERROR(AVERAGE(K1048:L1048),"")</f>
        <v/>
      </c>
      <c r="V1048" s="257" t="n"/>
      <c r="W1048" s="797">
        <f>AVERAGE(Q1048:T1048)</f>
        <v/>
      </c>
    </row>
    <row r="1049" ht="17.45" customHeight="1">
      <c r="A1049" s="257">
        <f>IF(ISNUMBER(C1049),MONTH(C1049),"")</f>
        <v/>
      </c>
      <c r="B1049" s="257">
        <f>IF(ISNUMBER(C1049),YEAR(C1049),"")</f>
        <v/>
      </c>
      <c r="C1049" s="791">
        <f>C1048+1</f>
        <v/>
      </c>
      <c r="D1049" s="792" t="n"/>
      <c r="E1049" s="793" t="n">
        <v>0.0143</v>
      </c>
      <c r="F1049" s="795" t="n"/>
      <c r="G1049" s="794" t="n">
        <v>0.0199</v>
      </c>
      <c r="H1049" s="836" t="n"/>
      <c r="I1049" s="792" t="n"/>
      <c r="J1049" s="793" t="n">
        <v>0.0229</v>
      </c>
      <c r="K1049" s="792" t="n"/>
      <c r="L1049" s="793" t="n">
        <v>0.073</v>
      </c>
      <c r="M1049" s="796">
        <f>IF(SUM(D1049:E1049)&gt;0,IFERROR(AVERAGE(D1020:E1049),""),"")</f>
        <v/>
      </c>
      <c r="N1049" s="796">
        <f>IF(SUM(F1049:H1049)&gt;0,IFERROR(AVERAGE(F1020:H1049),""),"")</f>
        <v/>
      </c>
      <c r="O1049" s="796">
        <f>IF(SUM(I1049:J1049)&gt;0,IFERROR(AVERAGE(I1020:J1049),""),"")</f>
        <v/>
      </c>
      <c r="P1049" s="796">
        <f>IF(SUM(K1049:L1049)&gt;0,IFERROR(AVERAGE(K1020:L1049),""),"")</f>
        <v/>
      </c>
      <c r="Q1049" s="797">
        <f>IFERROR(AVERAGE(D1049:E1049),"")</f>
        <v/>
      </c>
      <c r="R1049" s="797">
        <f>IFERROR(AVERAGE(F1049:H1049),"")</f>
        <v/>
      </c>
      <c r="S1049" s="797">
        <f>IFERROR(AVERAGE(I1049:J1049),"")</f>
        <v/>
      </c>
      <c r="T1049" s="797">
        <f>IFERROR(AVERAGE(K1049:L1049),"")</f>
        <v/>
      </c>
      <c r="V1049" s="257" t="n"/>
      <c r="W1049" s="797">
        <f>AVERAGE(Q1049:T1049)</f>
        <v/>
      </c>
    </row>
    <row r="1050" ht="17.45" customHeight="1">
      <c r="A1050" s="257">
        <f>IF(ISNUMBER(C1050),MONTH(C1050),"")</f>
        <v/>
      </c>
      <c r="B1050" s="257">
        <f>IF(ISNUMBER(C1050),YEAR(C1050),"")</f>
        <v/>
      </c>
      <c r="C1050" s="791">
        <f>C1049+1</f>
        <v/>
      </c>
      <c r="D1050" s="792" t="n">
        <v>0.0164</v>
      </c>
      <c r="E1050" s="793" t="n"/>
      <c r="F1050" s="795" t="n"/>
      <c r="G1050" s="794" t="n"/>
      <c r="H1050" s="836" t="n">
        <v>0.0236</v>
      </c>
      <c r="I1050" s="792" t="n">
        <v>0.0236</v>
      </c>
      <c r="J1050" s="793" t="n"/>
      <c r="K1050" s="792" t="n">
        <v>0.0396</v>
      </c>
      <c r="L1050" s="793" t="n"/>
      <c r="M1050" s="796">
        <f>IF(SUM(D1050:E1050)&gt;0,IFERROR(AVERAGE(D1021:E1050),""),"")</f>
        <v/>
      </c>
      <c r="N1050" s="796">
        <f>IF(SUM(F1050:H1050)&gt;0,IFERROR(AVERAGE(F1021:H1050),""),"")</f>
        <v/>
      </c>
      <c r="O1050" s="796">
        <f>IF(SUM(I1050:J1050)&gt;0,IFERROR(AVERAGE(I1021:J1050),""),"")</f>
        <v/>
      </c>
      <c r="P1050" s="796">
        <f>IF(SUM(K1050:L1050)&gt;0,IFERROR(AVERAGE(K1021:L1050),""),"")</f>
        <v/>
      </c>
      <c r="Q1050" s="797">
        <f>IFERROR(AVERAGE(D1050:E1050),"")</f>
        <v/>
      </c>
      <c r="R1050" s="797">
        <f>IFERROR(AVERAGE(F1050:H1050),"")</f>
        <v/>
      </c>
      <c r="S1050" s="797">
        <f>IFERROR(AVERAGE(I1050:J1050),"")</f>
        <v/>
      </c>
      <c r="T1050" s="797">
        <f>IFERROR(AVERAGE(K1050:L1050),"")</f>
        <v/>
      </c>
      <c r="V1050" s="257" t="n"/>
      <c r="W1050" s="797">
        <f>AVERAGE(Q1050:T1050)</f>
        <v/>
      </c>
    </row>
    <row r="1051" ht="17.45" customHeight="1">
      <c r="A1051" s="257">
        <f>IF(ISNUMBER(C1051),MONTH(C1051),"")</f>
        <v/>
      </c>
      <c r="B1051" s="257">
        <f>IF(ISNUMBER(C1051),YEAR(C1051),"")</f>
        <v/>
      </c>
      <c r="C1051" s="791">
        <f>C1050+1</f>
        <v/>
      </c>
      <c r="D1051" s="792" t="n"/>
      <c r="E1051" s="793" t="n">
        <v>0.0168</v>
      </c>
      <c r="F1051" s="795" t="n"/>
      <c r="G1051" s="794" t="n">
        <v>0.0206</v>
      </c>
      <c r="H1051" s="836" t="n"/>
      <c r="I1051" s="792" t="n"/>
      <c r="J1051" s="793" t="n">
        <v>0.0206</v>
      </c>
      <c r="K1051" s="792" t="n"/>
      <c r="L1051" s="793" t="n">
        <v>0.0237</v>
      </c>
      <c r="M1051" s="796">
        <f>IF(SUM(D1051:E1051)&gt;0,IFERROR(AVERAGE(D1022:E1051),""),"")</f>
        <v/>
      </c>
      <c r="N1051" s="796">
        <f>IF(SUM(F1051:H1051)&gt;0,IFERROR(AVERAGE(F1022:H1051),""),"")</f>
        <v/>
      </c>
      <c r="O1051" s="796">
        <f>IF(SUM(I1051:J1051)&gt;0,IFERROR(AVERAGE(I1022:J1051),""),"")</f>
        <v/>
      </c>
      <c r="P1051" s="796">
        <f>IF(SUM(K1051:L1051)&gt;0,IFERROR(AVERAGE(K1022:L1051),""),"")</f>
        <v/>
      </c>
      <c r="Q1051" s="797">
        <f>IFERROR(AVERAGE(D1051:E1051),"")</f>
        <v/>
      </c>
      <c r="R1051" s="797">
        <f>IFERROR(AVERAGE(F1051:H1051),"")</f>
        <v/>
      </c>
      <c r="S1051" s="797">
        <f>IFERROR(AVERAGE(I1051:J1051),"")</f>
        <v/>
      </c>
      <c r="T1051" s="797">
        <f>IFERROR(AVERAGE(K1051:L1051),"")</f>
        <v/>
      </c>
      <c r="V1051" s="257" t="n"/>
      <c r="W1051" s="797">
        <f>AVERAGE(Q1051:T1051)</f>
        <v/>
      </c>
    </row>
    <row r="1052" ht="17.45" customHeight="1">
      <c r="A1052" s="257">
        <f>IF(ISNUMBER(C1052),MONTH(C1052),"")</f>
        <v/>
      </c>
      <c r="B1052" s="257">
        <f>IF(ISNUMBER(C1052),YEAR(C1052),"")</f>
        <v/>
      </c>
      <c r="C1052" s="861">
        <f>C1051+1</f>
        <v/>
      </c>
      <c r="D1052" s="803" t="n">
        <v>0.0109</v>
      </c>
      <c r="E1052" s="804" t="n"/>
      <c r="F1052" s="806" t="n">
        <v>0.0103</v>
      </c>
      <c r="G1052" s="805" t="n"/>
      <c r="H1052" s="838" t="n">
        <v>0.0125</v>
      </c>
      <c r="I1052" s="803" t="n">
        <v>0.0133</v>
      </c>
      <c r="J1052" s="804" t="n"/>
      <c r="K1052" s="803" t="n">
        <v>0.0119</v>
      </c>
      <c r="L1052" s="804" t="n"/>
      <c r="M1052" s="796">
        <f>IF(SUM(D1052:E1052)&gt;0,IFERROR(AVERAGE(D1023:E1052),""),"")</f>
        <v/>
      </c>
      <c r="N1052" s="796">
        <f>IF(SUM(F1052:H1052)&gt;0,IFERROR(AVERAGE(F1023:H1052),""),"")</f>
        <v/>
      </c>
      <c r="O1052" s="796">
        <f>IF(SUM(I1052:J1052)&gt;0,IFERROR(AVERAGE(I1023:J1052),""),"")</f>
        <v/>
      </c>
      <c r="P1052" s="796">
        <f>IF(SUM(K1052:L1052)&gt;0,IFERROR(AVERAGE(K1023:L1052),""),"")</f>
        <v/>
      </c>
      <c r="Q1052" s="797">
        <f>IFERROR(AVERAGE(D1052:E1052),"")</f>
        <v/>
      </c>
      <c r="R1052" s="797">
        <f>IFERROR(AVERAGE(F1052:H1052),"")</f>
        <v/>
      </c>
      <c r="S1052" s="797">
        <f>IFERROR(AVERAGE(I1052:J1052),"")</f>
        <v/>
      </c>
      <c r="T1052" s="797">
        <f>IFERROR(AVERAGE(K1052:L1052),"")</f>
        <v/>
      </c>
      <c r="V1052" s="257" t="n"/>
      <c r="W1052" s="797">
        <f>AVERAGE(Q1052:T1052)</f>
        <v/>
      </c>
      <c r="X1052" s="797">
        <f>AVERAGE(Q1048:T1052)</f>
        <v/>
      </c>
      <c r="Y1052" s="266" t="n">
        <v>150</v>
      </c>
    </row>
    <row r="1053" ht="17.45" customHeight="1">
      <c r="A1053" s="257">
        <f>IF(ISNUMBER(C1053),MONTH(C1053),"")</f>
        <v/>
      </c>
      <c r="B1053" s="257">
        <f>IF(ISNUMBER(C1053),YEAR(C1053),"")</f>
        <v/>
      </c>
      <c r="C1053" s="808">
        <f>C1052+1</f>
        <v/>
      </c>
      <c r="D1053" s="809" t="n"/>
      <c r="E1053" s="810" t="n">
        <v>0.0644</v>
      </c>
      <c r="F1053" s="812" t="n"/>
      <c r="G1053" s="811" t="n">
        <v>0.0222</v>
      </c>
      <c r="H1053" s="837" t="n"/>
      <c r="I1053" s="809" t="n"/>
      <c r="J1053" s="810" t="n">
        <v>0.0164</v>
      </c>
      <c r="K1053" s="809" t="n"/>
      <c r="L1053" s="810" t="n">
        <v>0.0399</v>
      </c>
      <c r="M1053" s="796">
        <f>IF(SUM(D1053:E1053)&gt;0,IFERROR(AVERAGE(D1024:E1053),""),"")</f>
        <v/>
      </c>
      <c r="N1053" s="796">
        <f>IF(SUM(F1053:H1053)&gt;0,IFERROR(AVERAGE(F1024:H1053),""),"")</f>
        <v/>
      </c>
      <c r="O1053" s="796">
        <f>IF(SUM(I1053:J1053)&gt;0,IFERROR(AVERAGE(I1024:J1053),""),"")</f>
        <v/>
      </c>
      <c r="P1053" s="796">
        <f>IF(SUM(K1053:L1053)&gt;0,IFERROR(AVERAGE(K1024:L1053),""),"")</f>
        <v/>
      </c>
      <c r="Q1053" s="813">
        <f>IFERROR(AVERAGE(D1053:E1053),"")</f>
        <v/>
      </c>
      <c r="R1053" s="813">
        <f>IFERROR(AVERAGE(F1053:H1053),"")</f>
        <v/>
      </c>
      <c r="S1053" s="813">
        <f>IFERROR(AVERAGE(I1053:J1053),"")</f>
        <v/>
      </c>
      <c r="T1053" s="813">
        <f>IFERROR(AVERAGE(K1053:L1053),"")</f>
        <v/>
      </c>
      <c r="V1053" s="813">
        <f>AVERAGE(Q1053:T1053)</f>
        <v/>
      </c>
      <c r="W1053" s="445" t="n"/>
      <c r="X1053" s="257" t="n"/>
      <c r="Y1053" s="266" t="n">
        <v>150</v>
      </c>
    </row>
    <row r="1054" ht="17.45" customHeight="1">
      <c r="A1054" s="257">
        <f>IF(ISNUMBER(C1054),MONTH(C1054),"")</f>
        <v/>
      </c>
      <c r="B1054" s="257">
        <f>IF(ISNUMBER(C1054),YEAR(C1054),"")</f>
        <v/>
      </c>
      <c r="C1054" s="808">
        <f>C1053+1</f>
        <v/>
      </c>
      <c r="D1054" s="809" t="n">
        <v>0.0144</v>
      </c>
      <c r="E1054" s="810" t="n"/>
      <c r="F1054" s="812" t="n">
        <v>0.0171</v>
      </c>
      <c r="G1054" s="811" t="n"/>
      <c r="H1054" s="837" t="n"/>
      <c r="I1054" s="809" t="n">
        <v>0.0107</v>
      </c>
      <c r="J1054" s="810" t="n"/>
      <c r="K1054" s="809" t="n">
        <v>0.0197</v>
      </c>
      <c r="L1054" s="810" t="n"/>
      <c r="M1054" s="796">
        <f>IF(SUM(D1054:E1054)&gt;0,IFERROR(AVERAGE(D1025:E1054),""),"")</f>
        <v/>
      </c>
      <c r="N1054" s="796">
        <f>IF(SUM(F1054:H1054)&gt;0,IFERROR(AVERAGE(F1025:H1054),""),"")</f>
        <v/>
      </c>
      <c r="O1054" s="796">
        <f>IF(SUM(I1054:J1054)&gt;0,IFERROR(AVERAGE(I1025:J1054),""),"")</f>
        <v/>
      </c>
      <c r="P1054" s="796">
        <f>IF(SUM(K1054:L1054)&gt;0,IFERROR(AVERAGE(K1025:L1054),""),"")</f>
        <v/>
      </c>
      <c r="Q1054" s="813">
        <f>IFERROR(AVERAGE(D1054:E1054),"")</f>
        <v/>
      </c>
      <c r="R1054" s="813">
        <f>IFERROR(AVERAGE(F1054:H1054),"")</f>
        <v/>
      </c>
      <c r="S1054" s="813">
        <f>IFERROR(AVERAGE(I1054:J1054),"")</f>
        <v/>
      </c>
      <c r="T1054" s="813">
        <f>IFERROR(AVERAGE(K1054:L1054),"")</f>
        <v/>
      </c>
      <c r="V1054" s="813">
        <f>AVERAGE(Q1054:T1054)</f>
        <v/>
      </c>
      <c r="W1054" s="445" t="n"/>
      <c r="X1054" s="797">
        <f>AVERAGE(Q1053:T1054)</f>
        <v/>
      </c>
      <c r="Y1054" s="266" t="n">
        <v>150</v>
      </c>
    </row>
    <row r="1055" ht="17.45" customHeight="1">
      <c r="A1055" s="257">
        <f>IF(ISNUMBER(C1055),MONTH(C1055),"")</f>
        <v/>
      </c>
      <c r="B1055" s="257">
        <f>IF(ISNUMBER(C1055),YEAR(C1055),"")</f>
        <v/>
      </c>
      <c r="C1055" s="791">
        <f>C1054+1</f>
        <v/>
      </c>
      <c r="D1055" s="792" t="n"/>
      <c r="E1055" s="793" t="n">
        <v>0.0111</v>
      </c>
      <c r="F1055" s="795" t="n"/>
      <c r="G1055" s="794" t="n">
        <v>0.00978</v>
      </c>
      <c r="H1055" s="836" t="n"/>
      <c r="I1055" s="792" t="n"/>
      <c r="J1055" s="793" t="n">
        <v>0.0125</v>
      </c>
      <c r="K1055" s="792" t="n"/>
      <c r="L1055" s="793" t="n">
        <v>0.0119</v>
      </c>
      <c r="M1055" s="796">
        <f>IF(SUM(D1055:E1055)&gt;0,IFERROR(AVERAGE(D1026:E1055),""),"")</f>
        <v/>
      </c>
      <c r="N1055" s="796">
        <f>IF(SUM(F1055:H1055)&gt;0,IFERROR(AVERAGE(F1026:H1055),""),"")</f>
        <v/>
      </c>
      <c r="O1055" s="796">
        <f>IF(SUM(I1055:J1055)&gt;0,IFERROR(AVERAGE(I1026:J1055),""),"")</f>
        <v/>
      </c>
      <c r="P1055" s="796">
        <f>IF(SUM(K1055:L1055)&gt;0,IFERROR(AVERAGE(K1026:L1055),""),"")</f>
        <v/>
      </c>
      <c r="Q1055" s="797">
        <f>IFERROR(AVERAGE(D1055:E1055),"")</f>
        <v/>
      </c>
      <c r="R1055" s="797">
        <f>IFERROR(AVERAGE(F1055:H1055),"")</f>
        <v/>
      </c>
      <c r="S1055" s="797">
        <f>IFERROR(AVERAGE(I1055:J1055),"")</f>
        <v/>
      </c>
      <c r="T1055" s="797">
        <f>IFERROR(AVERAGE(K1055:L1055),"")</f>
        <v/>
      </c>
      <c r="V1055" s="257" t="n"/>
      <c r="W1055" s="797">
        <f>AVERAGE(Q1055:T1055)</f>
        <v/>
      </c>
    </row>
    <row r="1056" ht="17.45" customHeight="1">
      <c r="A1056" s="257">
        <f>IF(ISNUMBER(C1056),MONTH(C1056),"")</f>
        <v/>
      </c>
      <c r="B1056" s="257">
        <f>IF(ISNUMBER(C1056),YEAR(C1056),"")</f>
        <v/>
      </c>
      <c r="C1056" s="791">
        <f>C1055+1</f>
        <v/>
      </c>
      <c r="D1056" s="849" t="n">
        <v>0.0342</v>
      </c>
      <c r="E1056" s="850" t="n"/>
      <c r="F1056" s="852" t="n"/>
      <c r="G1056" s="851" t="n"/>
      <c r="H1056" s="853" t="n">
        <v>0.023</v>
      </c>
      <c r="I1056" s="849" t="n">
        <v>0.0269</v>
      </c>
      <c r="J1056" s="850" t="n"/>
      <c r="K1056" s="849" t="n">
        <v>0.062</v>
      </c>
      <c r="L1056" s="850" t="n"/>
      <c r="M1056" s="796">
        <f>IF(SUM(D1056:E1056)&gt;0,IFERROR(AVERAGE(D1027:E1056),""),"")</f>
        <v/>
      </c>
      <c r="N1056" s="796">
        <f>IF(SUM(F1056:H1056)&gt;0,IFERROR(AVERAGE(F1027:H1056),""),"")</f>
        <v/>
      </c>
      <c r="O1056" s="796">
        <f>IF(SUM(I1056:J1056)&gt;0,IFERROR(AVERAGE(I1027:J1056),""),"")</f>
        <v/>
      </c>
      <c r="P1056" s="796">
        <f>IF(SUM(K1056:L1056)&gt;0,IFERROR(AVERAGE(K1027:L1056),""),"")</f>
        <v/>
      </c>
      <c r="Q1056" s="797">
        <f>IFERROR(AVERAGE(D1056:E1056),"")</f>
        <v/>
      </c>
      <c r="R1056" s="797">
        <f>IFERROR(AVERAGE(F1056:H1056),"")</f>
        <v/>
      </c>
      <c r="S1056" s="797">
        <f>IFERROR(AVERAGE(I1056:J1056),"")</f>
        <v/>
      </c>
      <c r="T1056" s="797">
        <f>IFERROR(AVERAGE(K1056:L1056),"")</f>
        <v/>
      </c>
      <c r="V1056" s="257" t="n"/>
      <c r="W1056" s="797">
        <f>AVERAGE(Q1056:T1056)</f>
        <v/>
      </c>
    </row>
    <row r="1057" ht="17.45" customHeight="1">
      <c r="A1057" s="257">
        <f>IF(ISNUMBER(C1057),MONTH(C1057),"")</f>
        <v/>
      </c>
      <c r="B1057" s="257">
        <f>IF(ISNUMBER(C1057),YEAR(C1057),"")</f>
        <v/>
      </c>
      <c r="C1057" s="791">
        <f>C1056+1</f>
        <v/>
      </c>
      <c r="D1057" s="792" t="n"/>
      <c r="E1057" s="793" t="n">
        <v>0.0153</v>
      </c>
      <c r="F1057" s="795" t="n"/>
      <c r="G1057" s="794" t="n">
        <v>0.0201</v>
      </c>
      <c r="H1057" s="836" t="n"/>
      <c r="I1057" s="792" t="n"/>
      <c r="J1057" s="793" t="n">
        <v>0.0325</v>
      </c>
      <c r="K1057" s="792" t="n"/>
      <c r="L1057" s="793" t="n">
        <v>0.0256</v>
      </c>
      <c r="M1057" s="796">
        <f>IF(SUM(D1057:E1057)&gt;0,IFERROR(AVERAGE(D1028:E1057),""),"")</f>
        <v/>
      </c>
      <c r="N1057" s="796">
        <f>IF(SUM(F1057:H1057)&gt;0,IFERROR(AVERAGE(F1028:H1057),""),"")</f>
        <v/>
      </c>
      <c r="O1057" s="796">
        <f>IF(SUM(I1057:J1057)&gt;0,IFERROR(AVERAGE(I1028:J1057),""),"")</f>
        <v/>
      </c>
      <c r="P1057" s="796">
        <f>IF(SUM(K1057:L1057)&gt;0,IFERROR(AVERAGE(K1028:L1057),""),"")</f>
        <v/>
      </c>
      <c r="Q1057" s="797">
        <f>IFERROR(AVERAGE(D1057:E1057),"")</f>
        <v/>
      </c>
      <c r="R1057" s="797">
        <f>IFERROR(AVERAGE(F1057:H1057),"")</f>
        <v/>
      </c>
      <c r="S1057" s="797">
        <f>IFERROR(AVERAGE(I1057:J1057),"")</f>
        <v/>
      </c>
      <c r="T1057" s="797">
        <f>IFERROR(AVERAGE(K1057:L1057),"")</f>
        <v/>
      </c>
      <c r="V1057" s="257" t="n"/>
      <c r="W1057" s="797">
        <f>AVERAGE(Q1057:T1057)</f>
        <v/>
      </c>
    </row>
    <row r="1058" ht="17.45" customHeight="1">
      <c r="A1058" s="257">
        <f>IF(ISNUMBER(C1058),MONTH(C1058),"")</f>
        <v/>
      </c>
      <c r="B1058" s="257">
        <f>IF(ISNUMBER(C1058),YEAR(C1058),"")</f>
        <v/>
      </c>
      <c r="C1058" s="861">
        <f>C1057+1</f>
        <v/>
      </c>
      <c r="D1058" s="803" t="n">
        <v>0.0143</v>
      </c>
      <c r="E1058" s="804" t="n"/>
      <c r="F1058" s="806" t="n">
        <v>0.0257</v>
      </c>
      <c r="G1058" s="805" t="n"/>
      <c r="H1058" s="838" t="n">
        <v>0.0221</v>
      </c>
      <c r="I1058" s="803" t="n">
        <v>0.0263</v>
      </c>
      <c r="J1058" s="804" t="n"/>
      <c r="K1058" s="803" t="n">
        <v>0.0343</v>
      </c>
      <c r="L1058" s="804" t="n"/>
      <c r="M1058" s="796">
        <f>IF(SUM(D1058:E1058)&gt;0,IFERROR(AVERAGE(D1029:E1058),""),"")</f>
        <v/>
      </c>
      <c r="N1058" s="796">
        <f>IF(SUM(F1058:H1058)&gt;0,IFERROR(AVERAGE(F1029:H1058),""),"")</f>
        <v/>
      </c>
      <c r="O1058" s="796">
        <f>IF(SUM(I1058:J1058)&gt;0,IFERROR(AVERAGE(I1029:J1058),""),"")</f>
        <v/>
      </c>
      <c r="P1058" s="796">
        <f>IF(SUM(K1058:L1058)&gt;0,IFERROR(AVERAGE(K1029:L1058),""),"")</f>
        <v/>
      </c>
      <c r="Q1058" s="797">
        <f>IFERROR(AVERAGE(D1058:E1058),"")</f>
        <v/>
      </c>
      <c r="R1058" s="797">
        <f>IFERROR(AVERAGE(F1058:H1058),"")</f>
        <v/>
      </c>
      <c r="S1058" s="797">
        <f>IFERROR(AVERAGE(I1058:J1058),"")</f>
        <v/>
      </c>
      <c r="T1058" s="797">
        <f>IFERROR(AVERAGE(K1058:L1058),"")</f>
        <v/>
      </c>
      <c r="V1058" s="257" t="n"/>
      <c r="W1058" s="797">
        <f>AVERAGE(Q1058:T1058)</f>
        <v/>
      </c>
    </row>
    <row r="1059" ht="17.45" customHeight="1">
      <c r="A1059" s="257">
        <f>IF(ISNUMBER(C1059),MONTH(C1059),"")</f>
        <v/>
      </c>
      <c r="B1059" s="257">
        <f>IF(ISNUMBER(C1059),YEAR(C1059),"")</f>
        <v/>
      </c>
      <c r="C1059" s="791">
        <f>C1058+1</f>
        <v/>
      </c>
      <c r="D1059" s="792" t="n"/>
      <c r="E1059" s="793" t="n">
        <v>0.0238</v>
      </c>
      <c r="F1059" s="795" t="n"/>
      <c r="G1059" s="794" t="n">
        <v>0.0311</v>
      </c>
      <c r="H1059" s="836" t="n"/>
      <c r="I1059" s="792" t="n"/>
      <c r="J1059" s="793" t="n">
        <v>0.0342</v>
      </c>
      <c r="K1059" s="792" t="n"/>
      <c r="L1059" s="793" t="n">
        <v>0.0382</v>
      </c>
      <c r="M1059" s="796">
        <f>IF(SUM(D1059:E1059)&gt;0,IFERROR(AVERAGE(D1030:E1059),""),"")</f>
        <v/>
      </c>
      <c r="N1059" s="796">
        <f>IF(SUM(F1059:H1059)&gt;0,IFERROR(AVERAGE(F1030:H1059),""),"")</f>
        <v/>
      </c>
      <c r="O1059" s="796">
        <f>IF(SUM(I1059:J1059)&gt;0,IFERROR(AVERAGE(I1030:J1059),""),"")</f>
        <v/>
      </c>
      <c r="P1059" s="796">
        <f>IF(SUM(K1059:L1059)&gt;0,IFERROR(AVERAGE(K1030:L1059),""),"")</f>
        <v/>
      </c>
      <c r="Q1059" s="797">
        <f>IFERROR(AVERAGE(D1059:E1059),"")</f>
        <v/>
      </c>
      <c r="R1059" s="797">
        <f>IFERROR(AVERAGE(F1059:H1059),"")</f>
        <v/>
      </c>
      <c r="S1059" s="797">
        <f>IFERROR(AVERAGE(I1059:J1059),"")</f>
        <v/>
      </c>
      <c r="T1059" s="797">
        <f>IFERROR(AVERAGE(K1059:L1059),"")</f>
        <v/>
      </c>
      <c r="V1059" s="257" t="n"/>
      <c r="W1059" s="797">
        <f>AVERAGE(Q1059:T1059)</f>
        <v/>
      </c>
      <c r="X1059" s="797">
        <f>AVERAGE(Q1055:T1059)</f>
        <v/>
      </c>
      <c r="Y1059" s="266" t="n">
        <v>151</v>
      </c>
    </row>
    <row r="1060" ht="17.45" customHeight="1">
      <c r="A1060" s="257">
        <f>IF(ISNUMBER(C1060),MONTH(C1060),"")</f>
        <v/>
      </c>
      <c r="B1060" s="257">
        <f>IF(ISNUMBER(C1060),YEAR(C1060),"")</f>
        <v/>
      </c>
      <c r="C1060" s="808">
        <f>C1059+1</f>
        <v/>
      </c>
      <c r="D1060" s="809" t="n">
        <v>0.0205</v>
      </c>
      <c r="E1060" s="810" t="n"/>
      <c r="F1060" s="812" t="n">
        <v>0.0178</v>
      </c>
      <c r="G1060" s="811" t="n"/>
      <c r="H1060" s="837" t="n"/>
      <c r="I1060" s="809" t="n">
        <v>0.0185</v>
      </c>
      <c r="J1060" s="810" t="n"/>
      <c r="K1060" s="809" t="n">
        <v>0.0267</v>
      </c>
      <c r="L1060" s="810" t="n"/>
      <c r="M1060" s="796">
        <f>IF(SUM(D1060:E1060)&gt;0,IFERROR(AVERAGE(D1031:E1060),""),"")</f>
        <v/>
      </c>
      <c r="N1060" s="796">
        <f>IF(SUM(F1060:H1060)&gt;0,IFERROR(AVERAGE(F1031:H1060),""),"")</f>
        <v/>
      </c>
      <c r="O1060" s="796">
        <f>IF(SUM(I1060:J1060)&gt;0,IFERROR(AVERAGE(I1031:J1060),""),"")</f>
        <v/>
      </c>
      <c r="P1060" s="796">
        <f>IF(SUM(K1060:L1060)&gt;0,IFERROR(AVERAGE(K1031:L1060),""),"")</f>
        <v/>
      </c>
      <c r="Q1060" s="813">
        <f>IFERROR(AVERAGE(D1060:E1060),"")</f>
        <v/>
      </c>
      <c r="R1060" s="813">
        <f>IFERROR(AVERAGE(F1060:H1060),"")</f>
        <v/>
      </c>
      <c r="S1060" s="813">
        <f>IFERROR(AVERAGE(I1060:J1060),"")</f>
        <v/>
      </c>
      <c r="T1060" s="813">
        <f>IFERROR(AVERAGE(K1060:L1060),"")</f>
        <v/>
      </c>
      <c r="V1060" s="813">
        <f>AVERAGE(Q1060:T1060)</f>
        <v/>
      </c>
      <c r="W1060" s="445" t="n"/>
      <c r="X1060" s="257" t="n"/>
      <c r="Y1060" s="266" t="n">
        <v>151</v>
      </c>
    </row>
    <row r="1061" ht="17.45" customHeight="1">
      <c r="A1061" s="257">
        <f>IF(ISNUMBER(C1061),MONTH(C1061),"")</f>
        <v/>
      </c>
      <c r="B1061" s="257">
        <f>IF(ISNUMBER(C1061),YEAR(C1061),"")</f>
        <v/>
      </c>
      <c r="C1061" s="808">
        <f>C1060+1</f>
        <v/>
      </c>
      <c r="D1061" s="809" t="n"/>
      <c r="E1061" s="810" t="n">
        <v>0.0167</v>
      </c>
      <c r="F1061" s="812" t="n"/>
      <c r="G1061" s="811" t="n">
        <v>0.0122</v>
      </c>
      <c r="H1061" s="837" t="n"/>
      <c r="I1061" s="809" t="n"/>
      <c r="J1061" s="810" t="n">
        <v>0.012</v>
      </c>
      <c r="K1061" s="809" t="n"/>
      <c r="L1061" s="810" t="n">
        <v>0.0178</v>
      </c>
      <c r="M1061" s="796">
        <f>IF(SUM(D1061:E1061)&gt;0,IFERROR(AVERAGE(D1032:E1061),""),"")</f>
        <v/>
      </c>
      <c r="N1061" s="796">
        <f>IF(SUM(F1061:H1061)&gt;0,IFERROR(AVERAGE(F1032:H1061),""),"")</f>
        <v/>
      </c>
      <c r="O1061" s="796">
        <f>IF(SUM(I1061:J1061)&gt;0,IFERROR(AVERAGE(I1032:J1061),""),"")</f>
        <v/>
      </c>
      <c r="P1061" s="796">
        <f>IF(SUM(K1061:L1061)&gt;0,IFERROR(AVERAGE(K1032:L1061),""),"")</f>
        <v/>
      </c>
      <c r="Q1061" s="813">
        <f>IFERROR(AVERAGE(D1061:E1061),"")</f>
        <v/>
      </c>
      <c r="R1061" s="813">
        <f>IFERROR(AVERAGE(F1061:H1061),"")</f>
        <v/>
      </c>
      <c r="S1061" s="813">
        <f>IFERROR(AVERAGE(I1061:J1061),"")</f>
        <v/>
      </c>
      <c r="T1061" s="813">
        <f>IFERROR(AVERAGE(K1061:L1061),"")</f>
        <v/>
      </c>
      <c r="V1061" s="813">
        <f>AVERAGE(Q1061:T1061)</f>
        <v/>
      </c>
      <c r="W1061" s="445" t="n"/>
      <c r="X1061" s="797">
        <f>AVERAGE(Q1060:T1061)</f>
        <v/>
      </c>
      <c r="Y1061" s="266" t="n">
        <v>151</v>
      </c>
    </row>
    <row r="1062" ht="17.45" customHeight="1">
      <c r="A1062" s="257">
        <f>IF(ISNUMBER(C1062),MONTH(C1062),"")</f>
        <v/>
      </c>
      <c r="B1062" s="257">
        <f>IF(ISNUMBER(C1062),YEAR(C1062),"")</f>
        <v/>
      </c>
      <c r="C1062" s="791">
        <f>C1061+1</f>
        <v/>
      </c>
      <c r="D1062" s="792" t="n">
        <v>0.0126</v>
      </c>
      <c r="E1062" s="793" t="n"/>
      <c r="F1062" s="795" t="n"/>
      <c r="G1062" s="794" t="n"/>
      <c r="H1062" s="836" t="n">
        <v>0.0155</v>
      </c>
      <c r="I1062" s="792" t="n">
        <v>0.0196</v>
      </c>
      <c r="J1062" s="793" t="n"/>
      <c r="K1062" s="792" t="n">
        <v>0.0247</v>
      </c>
      <c r="L1062" s="793" t="n"/>
      <c r="M1062" s="796">
        <f>IF(SUM(D1062:E1062)&gt;0,IFERROR(AVERAGE(D1033:E1062),""),"")</f>
        <v/>
      </c>
      <c r="N1062" s="796">
        <f>IF(SUM(F1062:H1062)&gt;0,IFERROR(AVERAGE(F1033:H1062),""),"")</f>
        <v/>
      </c>
      <c r="O1062" s="796">
        <f>IF(SUM(I1062:J1062)&gt;0,IFERROR(AVERAGE(I1033:J1062),""),"")</f>
        <v/>
      </c>
      <c r="P1062" s="796">
        <f>IF(SUM(K1062:L1062)&gt;0,IFERROR(AVERAGE(K1033:L1062),""),"")</f>
        <v/>
      </c>
      <c r="Q1062" s="797">
        <f>IFERROR(AVERAGE(D1062:E1062),"")</f>
        <v/>
      </c>
      <c r="R1062" s="797">
        <f>IFERROR(AVERAGE(F1062:H1062),"")</f>
        <v/>
      </c>
      <c r="S1062" s="797">
        <f>IFERROR(AVERAGE(I1062:J1062),"")</f>
        <v/>
      </c>
      <c r="T1062" s="797">
        <f>IFERROR(AVERAGE(K1062:L1062),"")</f>
        <v/>
      </c>
      <c r="V1062" s="257" t="n"/>
      <c r="W1062" s="797">
        <f>AVERAGE(Q1062:T1062)</f>
        <v/>
      </c>
    </row>
    <row r="1063" ht="17.45" customHeight="1">
      <c r="A1063" s="257">
        <f>IF(ISNUMBER(C1063),MONTH(C1063),"")</f>
        <v/>
      </c>
      <c r="B1063" s="257">
        <f>IF(ISNUMBER(C1063),YEAR(C1063),"")</f>
        <v/>
      </c>
      <c r="C1063" s="791">
        <f>C1062+1</f>
        <v/>
      </c>
      <c r="D1063" s="792" t="n"/>
      <c r="E1063" s="793" t="n">
        <v>0.0163</v>
      </c>
      <c r="F1063" s="795" t="n"/>
      <c r="G1063" s="794" t="n">
        <v>0.019</v>
      </c>
      <c r="H1063" s="836" t="n"/>
      <c r="I1063" s="792" t="n"/>
      <c r="J1063" s="793" t="n">
        <v>0.0208</v>
      </c>
      <c r="K1063" s="792" t="n"/>
      <c r="L1063" s="793" t="n">
        <v>0.0337</v>
      </c>
      <c r="M1063" s="796">
        <f>IF(SUM(D1063:E1063)&gt;0,IFERROR(AVERAGE(D1034:E1063),""),"")</f>
        <v/>
      </c>
      <c r="N1063" s="796">
        <f>IF(SUM(F1063:H1063)&gt;0,IFERROR(AVERAGE(F1034:H1063),""),"")</f>
        <v/>
      </c>
      <c r="O1063" s="796">
        <f>IF(SUM(I1063:J1063)&gt;0,IFERROR(AVERAGE(I1034:J1063),""),"")</f>
        <v/>
      </c>
      <c r="P1063" s="796">
        <f>IF(SUM(K1063:L1063)&gt;0,IFERROR(AVERAGE(K1034:L1063),""),"")</f>
        <v/>
      </c>
      <c r="Q1063" s="797">
        <f>IFERROR(AVERAGE(D1063:E1063),"")</f>
        <v/>
      </c>
      <c r="R1063" s="797">
        <f>IFERROR(AVERAGE(F1063:H1063),"")</f>
        <v/>
      </c>
      <c r="S1063" s="797">
        <f>IFERROR(AVERAGE(I1063:J1063),"")</f>
        <v/>
      </c>
      <c r="T1063" s="797">
        <f>IFERROR(AVERAGE(K1063:L1063),"")</f>
        <v/>
      </c>
      <c r="V1063" s="257" t="n"/>
      <c r="W1063" s="797">
        <f>AVERAGE(Q1063:T1063)</f>
        <v/>
      </c>
    </row>
    <row r="1064" ht="17.45" customHeight="1">
      <c r="A1064" s="257">
        <f>IF(ISNUMBER(C1064),MONTH(C1064),"")</f>
        <v/>
      </c>
      <c r="B1064" s="257">
        <f>IF(ISNUMBER(C1064),YEAR(C1064),"")</f>
        <v/>
      </c>
      <c r="C1064" s="861">
        <f>C1063+1</f>
        <v/>
      </c>
      <c r="D1064" s="803" t="n">
        <v>0.0156</v>
      </c>
      <c r="E1064" s="804" t="n"/>
      <c r="F1064" s="806" t="n">
        <v>0.0172</v>
      </c>
      <c r="G1064" s="805" t="n"/>
      <c r="H1064" s="838" t="n">
        <v>0.0198</v>
      </c>
      <c r="I1064" s="803" t="n">
        <v>0.0228</v>
      </c>
      <c r="J1064" s="804" t="n"/>
      <c r="K1064" s="803" t="n">
        <v>0.0254</v>
      </c>
      <c r="L1064" s="804" t="n"/>
      <c r="M1064" s="796">
        <f>IF(SUM(D1064:E1064)&gt;0,IFERROR(AVERAGE(D1035:E1064),""),"")</f>
        <v/>
      </c>
      <c r="N1064" s="796">
        <f>IF(SUM(F1064:H1064)&gt;0,IFERROR(AVERAGE(F1035:H1064),""),"")</f>
        <v/>
      </c>
      <c r="O1064" s="796">
        <f>IF(SUM(I1064:J1064)&gt;0,IFERROR(AVERAGE(I1035:J1064),""),"")</f>
        <v/>
      </c>
      <c r="P1064" s="796">
        <f>IF(SUM(K1064:L1064)&gt;0,IFERROR(AVERAGE(K1035:L1064),""),"")</f>
        <v/>
      </c>
      <c r="Q1064" s="797">
        <f>IFERROR(AVERAGE(D1064:E1064),"")</f>
        <v/>
      </c>
      <c r="R1064" s="797">
        <f>IFERROR(AVERAGE(F1064:H1064),"")</f>
        <v/>
      </c>
      <c r="S1064" s="797">
        <f>IFERROR(AVERAGE(I1064:J1064),"")</f>
        <v/>
      </c>
      <c r="T1064" s="797">
        <f>IFERROR(AVERAGE(K1064:L1064),"")</f>
        <v/>
      </c>
      <c r="V1064" s="257" t="n"/>
      <c r="W1064" s="797">
        <f>AVERAGE(Q1064:T1064)</f>
        <v/>
      </c>
    </row>
    <row r="1065" ht="17.45" customHeight="1">
      <c r="A1065" s="257">
        <f>IF(ISNUMBER(C1065),MONTH(C1065),"")</f>
        <v/>
      </c>
      <c r="B1065" s="257">
        <f>IF(ISNUMBER(C1065),YEAR(C1065),"")</f>
        <v/>
      </c>
      <c r="C1065" s="791">
        <f>C1064+1</f>
        <v/>
      </c>
      <c r="D1065" s="792" t="n"/>
      <c r="E1065" s="793" t="n">
        <v>0.0129</v>
      </c>
      <c r="F1065" s="795" t="n"/>
      <c r="G1065" s="794" t="n">
        <v>0.0113</v>
      </c>
      <c r="H1065" s="836" t="n"/>
      <c r="I1065" s="792" t="n"/>
      <c r="J1065" s="793" t="n">
        <v>0.0129</v>
      </c>
      <c r="K1065" s="792" t="n"/>
      <c r="L1065" s="793" t="n">
        <v>0.017</v>
      </c>
      <c r="M1065" s="796">
        <f>IF(SUM(D1065:E1065)&gt;0,IFERROR(AVERAGE(D1036:E1065),""),"")</f>
        <v/>
      </c>
      <c r="N1065" s="796">
        <f>IF(SUM(F1065:H1065)&gt;0,IFERROR(AVERAGE(F1036:H1065),""),"")</f>
        <v/>
      </c>
      <c r="O1065" s="796">
        <f>IF(SUM(I1065:J1065)&gt;0,IFERROR(AVERAGE(I1036:J1065),""),"")</f>
        <v/>
      </c>
      <c r="P1065" s="796">
        <f>IF(SUM(K1065:L1065)&gt;0,IFERROR(AVERAGE(K1036:L1065),""),"")</f>
        <v/>
      </c>
      <c r="Q1065" s="797">
        <f>IFERROR(AVERAGE(D1065:E1065),"")</f>
        <v/>
      </c>
      <c r="R1065" s="797">
        <f>IFERROR(AVERAGE(F1065:H1065),"")</f>
        <v/>
      </c>
      <c r="S1065" s="797">
        <f>IFERROR(AVERAGE(I1065:J1065),"")</f>
        <v/>
      </c>
      <c r="T1065" s="797">
        <f>IFERROR(AVERAGE(K1065:L1065),"")</f>
        <v/>
      </c>
      <c r="V1065" s="257" t="n"/>
      <c r="W1065" s="797">
        <f>AVERAGE(Q1065:T1065)</f>
        <v/>
      </c>
    </row>
    <row r="1066" ht="17.45" customHeight="1" thickBot="1">
      <c r="A1066" s="257">
        <f>IF(ISNUMBER(C1066),MONTH(C1066),"")</f>
        <v/>
      </c>
      <c r="B1066" s="257">
        <f>IF(ISNUMBER(C1066),YEAR(C1066),"")</f>
        <v/>
      </c>
      <c r="C1066" s="791">
        <f>C1065+1</f>
        <v/>
      </c>
      <c r="D1066" s="792" t="n">
        <v>0.0199</v>
      </c>
      <c r="E1066" s="793" t="n"/>
      <c r="F1066" s="795" t="n">
        <v>0.017</v>
      </c>
      <c r="G1066" s="794" t="n"/>
      <c r="H1066" s="836" t="n"/>
      <c r="I1066" s="792" t="n">
        <v>0.0179</v>
      </c>
      <c r="J1066" s="793" t="n"/>
      <c r="K1066" s="792" t="n">
        <v>0.0236</v>
      </c>
      <c r="L1066" s="793" t="n"/>
      <c r="M1066" s="796">
        <f>IF(SUM(D1066:E1066)&gt;0,IFERROR(AVERAGE(D1037:E1066),""),"")</f>
        <v/>
      </c>
      <c r="N1066" s="796">
        <f>IF(SUM(F1066:H1066)&gt;0,IFERROR(AVERAGE(F1037:H1066),""),"")</f>
        <v/>
      </c>
      <c r="O1066" s="796">
        <f>IF(SUM(I1066:J1066)&gt;0,IFERROR(AVERAGE(I1037:J1066),""),"")</f>
        <v/>
      </c>
      <c r="P1066" s="796">
        <f>IF(SUM(K1066:L1066)&gt;0,IFERROR(AVERAGE(K1037:L1066),""),"")</f>
        <v/>
      </c>
      <c r="Q1066" s="797">
        <f>IFERROR(AVERAGE(D1066:E1066),"")</f>
        <v/>
      </c>
      <c r="R1066" s="797">
        <f>IFERROR(AVERAGE(F1066:H1066),"")</f>
        <v/>
      </c>
      <c r="S1066" s="797">
        <f>IFERROR(AVERAGE(I1066:J1066),"")</f>
        <v/>
      </c>
      <c r="T1066" s="797">
        <f>IFERROR(AVERAGE(K1066:L1066),"")</f>
        <v/>
      </c>
      <c r="V1066" s="257" t="n"/>
      <c r="W1066" s="797">
        <f>AVERAGE(Q1066:T1066)</f>
        <v/>
      </c>
      <c r="X1066" s="797">
        <f>AVERAGE(Q1062:T1066)</f>
        <v/>
      </c>
      <c r="Y1066" s="266" t="n">
        <v>152</v>
      </c>
    </row>
    <row r="1067" ht="17.45" customHeight="1" thickBot="1">
      <c r="A1067" s="257">
        <f>IF(ISNUMBER(C1067),MONTH(C1067),"")</f>
        <v/>
      </c>
      <c r="B1067" s="257">
        <f>IF(ISNUMBER(C1067),YEAR(C1067),"")</f>
        <v/>
      </c>
      <c r="C1067" s="808">
        <f>C1066+1</f>
        <v/>
      </c>
      <c r="D1067" s="809" t="n"/>
      <c r="E1067" s="810" t="n">
        <v>0.0114</v>
      </c>
      <c r="F1067" s="812" t="n"/>
      <c r="G1067" s="811" t="n">
        <v>0.0101</v>
      </c>
      <c r="H1067" s="837" t="n"/>
      <c r="I1067" s="809" t="n"/>
      <c r="J1067" s="810" t="n">
        <v>0.0116</v>
      </c>
      <c r="K1067" s="809" t="n"/>
      <c r="L1067" s="810" t="n">
        <v>0.0149</v>
      </c>
      <c r="M1067" s="796">
        <f>IF(SUM(D1067:E1067)&gt;0,IFERROR(AVERAGE(D1038:E1067),""),"")</f>
        <v/>
      </c>
      <c r="N1067" s="796">
        <f>IF(SUM(F1067:H1067)&gt;0,IFERROR(AVERAGE(F1038:H1067),""),"")</f>
        <v/>
      </c>
      <c r="O1067" s="796">
        <f>IF(SUM(I1067:J1067)&gt;0,IFERROR(AVERAGE(I1038:J1067),""),"")</f>
        <v/>
      </c>
      <c r="P1067" s="796">
        <f>IF(SUM(K1067:L1067)&gt;0,IFERROR(AVERAGE(K1038:L1067),""),"")</f>
        <v/>
      </c>
      <c r="Q1067" s="813">
        <f>IFERROR(AVERAGE(D1067:E1067),"")</f>
        <v/>
      </c>
      <c r="R1067" s="813">
        <f>IFERROR(AVERAGE(F1067:H1067),"")</f>
        <v/>
      </c>
      <c r="S1067" s="813">
        <f>IFERROR(AVERAGE(I1067:J1067),"")</f>
        <v/>
      </c>
      <c r="T1067" s="813">
        <f>IFERROR(AVERAGE(K1067:L1067),"")</f>
        <v/>
      </c>
      <c r="V1067" s="813">
        <f>AVERAGE(Q1067:T1067)</f>
        <v/>
      </c>
      <c r="W1067" s="445" t="n"/>
      <c r="X1067" s="257" t="n"/>
      <c r="Y1067" s="266" t="n">
        <v>152</v>
      </c>
      <c r="Z1067" s="313" t="inlineStr">
        <is>
          <t>NOVEMBER</t>
        </is>
      </c>
      <c r="AA1067" s="299" t="n">
        <v>2020</v>
      </c>
      <c r="AB1067" s="300" t="n"/>
      <c r="AC1067" s="300" t="n"/>
      <c r="AD1067" s="300" t="n"/>
    </row>
    <row r="1068" ht="17.45" customHeight="1">
      <c r="A1068" s="257">
        <f>IF(ISNUMBER(C1068),MONTH(C1068),"")</f>
        <v/>
      </c>
      <c r="B1068" s="257">
        <f>IF(ISNUMBER(C1068),YEAR(C1068),"")</f>
        <v/>
      </c>
      <c r="C1068" s="808">
        <f>C1067+1</f>
        <v/>
      </c>
      <c r="D1068" s="809" t="n">
        <v>0.0119</v>
      </c>
      <c r="E1068" s="810" t="n"/>
      <c r="F1068" s="812" t="n"/>
      <c r="G1068" s="811" t="n"/>
      <c r="H1068" s="837" t="n">
        <v>0.0108</v>
      </c>
      <c r="I1068" s="809" t="n">
        <v>0.008330000000000001</v>
      </c>
      <c r="J1068" s="810" t="n"/>
      <c r="K1068" s="809" t="n">
        <v>0.0182</v>
      </c>
      <c r="L1068" s="810" t="n"/>
      <c r="M1068" s="796">
        <f>IF(SUM(D1068:E1068)&gt;0,IFERROR(AVERAGE(D1039:E1068),""),"")</f>
        <v/>
      </c>
      <c r="N1068" s="796">
        <f>IF(SUM(F1068:H1068)&gt;0,IFERROR(AVERAGE(F1039:H1068),""),"")</f>
        <v/>
      </c>
      <c r="O1068" s="796">
        <f>IF(SUM(I1068:J1068)&gt;0,IFERROR(AVERAGE(I1039:J1068),""),"")</f>
        <v/>
      </c>
      <c r="P1068" s="796">
        <f>IF(SUM(K1068:L1068)&gt;0,IFERROR(AVERAGE(K1039:L1068),""),"")</f>
        <v/>
      </c>
      <c r="Q1068" s="813">
        <f>IFERROR(AVERAGE(D1068:E1068),"")</f>
        <v/>
      </c>
      <c r="R1068" s="813">
        <f>IFERROR(AVERAGE(F1068:H1068),"")</f>
        <v/>
      </c>
      <c r="S1068" s="813">
        <f>IFERROR(AVERAGE(I1068:J1068),"")</f>
        <v/>
      </c>
      <c r="T1068" s="813">
        <f>IFERROR(AVERAGE(K1068:L1068),"")</f>
        <v/>
      </c>
      <c r="V1068" s="813">
        <f>AVERAGE(Q1068:T1068)</f>
        <v/>
      </c>
      <c r="W1068" s="445" t="n"/>
      <c r="X1068" s="797">
        <f>AVERAGE(Q1067:T1068)</f>
        <v/>
      </c>
      <c r="Y1068" s="266" t="n">
        <v>152</v>
      </c>
      <c r="Z1068" s="301" t="inlineStr">
        <is>
          <t>Parameter</t>
        </is>
      </c>
      <c r="AA1068" s="301" t="inlineStr">
        <is>
          <t>Station 1</t>
        </is>
      </c>
      <c r="AB1068" s="301" t="inlineStr">
        <is>
          <t>Station 2</t>
        </is>
      </c>
      <c r="AC1068" s="301" t="inlineStr">
        <is>
          <t>Station 4</t>
        </is>
      </c>
      <c r="AD1068" s="301" t="inlineStr">
        <is>
          <t>Station 5</t>
        </is>
      </c>
    </row>
    <row r="1069" ht="17.45" customHeight="1" thickBot="1">
      <c r="A1069" s="257">
        <f>IF(ISNUMBER(C1069),MONTH(C1069),"")</f>
        <v/>
      </c>
      <c r="B1069" s="257">
        <f>IF(ISNUMBER(C1069),YEAR(C1069),"")</f>
        <v/>
      </c>
      <c r="C1069" s="824">
        <f>C1068+1</f>
        <v/>
      </c>
      <c r="D1069" s="825" t="n"/>
      <c r="E1069" s="826" t="n">
        <v>0.0176</v>
      </c>
      <c r="F1069" s="828" t="n"/>
      <c r="G1069" s="827" t="n">
        <v>0.0315</v>
      </c>
      <c r="H1069" s="867" t="n"/>
      <c r="I1069" s="825" t="n"/>
      <c r="J1069" s="826" t="n">
        <v>0.0356</v>
      </c>
      <c r="K1069" s="825" t="n"/>
      <c r="L1069" s="826" t="n">
        <v>0.0495</v>
      </c>
      <c r="M1069" s="796">
        <f>IF(SUM(D1069:E1069)&gt;0,IFERROR(AVERAGE(D1040:E1069),""),"")</f>
        <v/>
      </c>
      <c r="N1069" s="796">
        <f>IF(SUM(F1069:H1069)&gt;0,IFERROR(AVERAGE(F1040:H1069),""),"")</f>
        <v/>
      </c>
      <c r="O1069" s="796">
        <f>IF(SUM(I1069:J1069)&gt;0,IFERROR(AVERAGE(I1040:J1069),""),"")</f>
        <v/>
      </c>
      <c r="P1069" s="796">
        <f>IF(SUM(K1069:L1069)&gt;0,IFERROR(AVERAGE(K1040:L1069),""),"")</f>
        <v/>
      </c>
      <c r="Q1069" s="797">
        <f>IFERROR(AVERAGE(D1069:E1069),"")</f>
        <v/>
      </c>
      <c r="R1069" s="797">
        <f>IFERROR(AVERAGE(F1069:H1069),"")</f>
        <v/>
      </c>
      <c r="S1069" s="797">
        <f>IFERROR(AVERAGE(I1069:J1069),"")</f>
        <v/>
      </c>
      <c r="T1069" s="797">
        <f>IFERROR(AVERAGE(K1069:L1069),"")</f>
        <v/>
      </c>
      <c r="V1069" s="257" t="n"/>
      <c r="W1069" s="797">
        <f>AVERAGE(Q1069:T1069)</f>
        <v/>
      </c>
      <c r="Z1069" s="302" t="inlineStr">
        <is>
          <t>Average</t>
        </is>
      </c>
      <c r="AA1069" s="839">
        <f>AVERAGE(D1040:E1069)</f>
        <v/>
      </c>
      <c r="AB1069" s="839">
        <f>AVERAGE(F1040:H1069)</f>
        <v/>
      </c>
      <c r="AC1069" s="839">
        <f>AVERAGE(I1040:J1069)</f>
        <v/>
      </c>
      <c r="AD1069" s="839">
        <f>AVERAGE(K1040:L1069)</f>
        <v/>
      </c>
    </row>
    <row r="1070" ht="17.45" customHeight="1">
      <c r="A1070" s="257">
        <f>IF(ISNUMBER(C1070),MONTH(C1070),"")</f>
        <v/>
      </c>
      <c r="B1070" s="257">
        <f>IF(ISNUMBER(C1070),YEAR(C1070),"")</f>
        <v/>
      </c>
      <c r="C1070" s="886">
        <f>C1069+1</f>
        <v/>
      </c>
      <c r="D1070" s="803" t="n">
        <v>0.0292</v>
      </c>
      <c r="E1070" s="804" t="n"/>
      <c r="F1070" s="806" t="n">
        <v>0.0274</v>
      </c>
      <c r="G1070" s="805" t="n"/>
      <c r="H1070" s="838" t="n">
        <v>0.03</v>
      </c>
      <c r="I1070" s="803" t="n">
        <v>0.0326</v>
      </c>
      <c r="J1070" s="804" t="n"/>
      <c r="K1070" s="803" t="n">
        <v>0.0356</v>
      </c>
      <c r="L1070" s="804" t="n"/>
      <c r="M1070" s="796">
        <f>IF(SUM(D1070:E1070)&gt;0,IFERROR(AVERAGE(D1041:E1070),""),"")</f>
        <v/>
      </c>
      <c r="N1070" s="796">
        <f>IF(SUM(F1070:H1070)&gt;0,IFERROR(AVERAGE(F1041:H1070),""),"")</f>
        <v/>
      </c>
      <c r="O1070" s="796">
        <f>IF(SUM(I1070:J1070)&gt;0,IFERROR(AVERAGE(I1041:J1070),""),"")</f>
        <v/>
      </c>
      <c r="P1070" s="796">
        <f>IF(SUM(K1070:L1070)&gt;0,IFERROR(AVERAGE(K1041:L1070),""),"")</f>
        <v/>
      </c>
      <c r="Q1070" s="797">
        <f>IFERROR(AVERAGE(D1070:E1070),"")</f>
        <v/>
      </c>
      <c r="R1070" s="797">
        <f>IFERROR(AVERAGE(F1070:H1070),"")</f>
        <v/>
      </c>
      <c r="S1070" s="797">
        <f>IFERROR(AVERAGE(I1070:J1070),"")</f>
        <v/>
      </c>
      <c r="T1070" s="797">
        <f>IFERROR(AVERAGE(K1070:L1070),"")</f>
        <v/>
      </c>
      <c r="V1070" s="257" t="n"/>
      <c r="W1070" s="797">
        <f>AVERAGE(Q1070:T1070)</f>
        <v/>
      </c>
      <c r="Z1070" s="302" t="inlineStr">
        <is>
          <t>Maximum</t>
        </is>
      </c>
      <c r="AA1070" s="839">
        <f>MAX(D1040:E1069)</f>
        <v/>
      </c>
      <c r="AB1070" s="839">
        <f>MAX(F1040:H1069)</f>
        <v/>
      </c>
      <c r="AC1070" s="839">
        <f>MAX(I1040:J1069)</f>
        <v/>
      </c>
      <c r="AD1070" s="839">
        <f>MAX(K1040:L1069)</f>
        <v/>
      </c>
    </row>
    <row r="1071" ht="17.45" customHeight="1" thickBot="1">
      <c r="A1071" s="257">
        <f>IF(ISNUMBER(C1071),MONTH(C1071),"")</f>
        <v/>
      </c>
      <c r="B1071" s="257">
        <f>IF(ISNUMBER(C1071),YEAR(C1071),"")</f>
        <v/>
      </c>
      <c r="C1071" s="791">
        <f>C1070+1</f>
        <v/>
      </c>
      <c r="D1071" s="792" t="n"/>
      <c r="E1071" s="793" t="n">
        <v>0.0216</v>
      </c>
      <c r="F1071" s="795" t="n"/>
      <c r="G1071" s="794" t="n">
        <v>0.0242</v>
      </c>
      <c r="H1071" s="836" t="n"/>
      <c r="I1071" s="792" t="n"/>
      <c r="J1071" s="793" t="n">
        <v>0.0265</v>
      </c>
      <c r="K1071" s="792" t="n"/>
      <c r="L1071" s="793" t="n">
        <v>0.0437</v>
      </c>
      <c r="M1071" s="796">
        <f>IF(SUM(D1071:E1071)&gt;0,IFERROR(AVERAGE(D1042:E1071),""),"")</f>
        <v/>
      </c>
      <c r="N1071" s="796">
        <f>IF(SUM(F1071:H1071)&gt;0,IFERROR(AVERAGE(F1042:H1071),""),"")</f>
        <v/>
      </c>
      <c r="O1071" s="796">
        <f>IF(SUM(I1071:J1071)&gt;0,IFERROR(AVERAGE(I1042:J1071),""),"")</f>
        <v/>
      </c>
      <c r="P1071" s="796">
        <f>IF(SUM(K1071:L1071)&gt;0,IFERROR(AVERAGE(K1042:L1071),""),"")</f>
        <v/>
      </c>
      <c r="Q1071" s="797">
        <f>IFERROR(AVERAGE(D1071:E1071),"")</f>
        <v/>
      </c>
      <c r="R1071" s="797">
        <f>IFERROR(AVERAGE(F1071:H1071),"")</f>
        <v/>
      </c>
      <c r="S1071" s="797">
        <f>IFERROR(AVERAGE(I1071:J1071),"")</f>
        <v/>
      </c>
      <c r="T1071" s="797">
        <f>IFERROR(AVERAGE(K1071:L1071),"")</f>
        <v/>
      </c>
      <c r="V1071" s="257" t="n"/>
      <c r="W1071" s="797">
        <f>AVERAGE(Q1071:T1071)</f>
        <v/>
      </c>
      <c r="Z1071" s="304" t="inlineStr">
        <is>
          <t># DAYS &gt; 0.075</t>
        </is>
      </c>
      <c r="AA1071" s="305">
        <f>COUNTIF(D1040:E1069,"&gt;=0.075")</f>
        <v/>
      </c>
      <c r="AB1071" s="305">
        <f>COUNTIF(F1040:H1069,"&gt;=0.075")</f>
        <v/>
      </c>
      <c r="AC1071" s="305">
        <f>COUNTIF(I1040:J1069,"&gt;=0.075")</f>
        <v/>
      </c>
      <c r="AD1071" s="305">
        <f>COUNTIF(K1040:L1069,"&gt;=0.075")</f>
        <v/>
      </c>
    </row>
    <row r="1072" ht="17.45" customHeight="1" thickBot="1">
      <c r="A1072" s="257">
        <f>IF(ISNUMBER(C1072),MONTH(C1072),"")</f>
        <v/>
      </c>
      <c r="B1072" s="257">
        <f>IF(ISNUMBER(C1072),YEAR(C1072),"")</f>
        <v/>
      </c>
      <c r="C1072" s="791">
        <f>C1071+1</f>
        <v/>
      </c>
      <c r="D1072" s="792" t="n">
        <v>0.0241</v>
      </c>
      <c r="E1072" s="793" t="n"/>
      <c r="F1072" s="795" t="n">
        <v>0.0303</v>
      </c>
      <c r="G1072" s="794" t="n"/>
      <c r="H1072" s="836" t="n"/>
      <c r="I1072" s="792" t="n">
        <v>0.0318</v>
      </c>
      <c r="J1072" s="793" t="n"/>
      <c r="K1072" s="792" t="n">
        <v>0.0454</v>
      </c>
      <c r="L1072" s="793" t="n"/>
      <c r="M1072" s="796">
        <f>IF(SUM(D1072:E1072)&gt;0,IFERROR(AVERAGE(D1043:E1072),""),"")</f>
        <v/>
      </c>
      <c r="N1072" s="796">
        <f>IF(SUM(F1072:H1072)&gt;0,IFERROR(AVERAGE(F1043:H1072),""),"")</f>
        <v/>
      </c>
      <c r="O1072" s="796">
        <f>IF(SUM(I1072:J1072)&gt;0,IFERROR(AVERAGE(I1043:J1072),""),"")</f>
        <v/>
      </c>
      <c r="P1072" s="796">
        <f>IF(SUM(K1072:L1072)&gt;0,IFERROR(AVERAGE(K1043:L1072),""),"")</f>
        <v/>
      </c>
      <c r="Q1072" s="797">
        <f>IFERROR(AVERAGE(D1072:E1072),"")</f>
        <v/>
      </c>
      <c r="R1072" s="797">
        <f>IFERROR(AVERAGE(F1072:H1072),"")</f>
        <v/>
      </c>
      <c r="S1072" s="797">
        <f>IFERROR(AVERAGE(I1072:J1072),"")</f>
        <v/>
      </c>
      <c r="T1072" s="797">
        <f>IFERROR(AVERAGE(K1072:L1072),"")</f>
        <v/>
      </c>
      <c r="V1072" s="257" t="n"/>
      <c r="W1072" s="797">
        <f>AVERAGE(Q1072:T1072)</f>
        <v/>
      </c>
      <c r="AD1072" s="786">
        <f>AVERAGE(AA1069:AD1069)</f>
        <v/>
      </c>
    </row>
    <row r="1073" ht="17.45" customHeight="1">
      <c r="A1073" s="257">
        <f>IF(ISNUMBER(C1073),MONTH(C1073),"")</f>
        <v/>
      </c>
      <c r="B1073" s="257">
        <f>IF(ISNUMBER(C1073),YEAR(C1073),"")</f>
        <v/>
      </c>
      <c r="C1073" s="791">
        <f>C1072+1</f>
        <v/>
      </c>
      <c r="D1073" s="792" t="n"/>
      <c r="E1073" s="793" t="n">
        <v>0.0168</v>
      </c>
      <c r="F1073" s="795" t="n"/>
      <c r="G1073" s="794" t="n">
        <v>0.0174</v>
      </c>
      <c r="H1073" s="836" t="n"/>
      <c r="I1073" s="792" t="n"/>
      <c r="J1073" s="793" t="n">
        <v>0.022</v>
      </c>
      <c r="K1073" s="792" t="n"/>
      <c r="L1073" s="793" t="n">
        <v>0.0363</v>
      </c>
      <c r="M1073" s="796">
        <f>IF(SUM(D1073:E1073)&gt;0,IFERROR(AVERAGE(D1044:E1073),""),"")</f>
        <v/>
      </c>
      <c r="N1073" s="796">
        <f>IF(SUM(F1073:H1073)&gt;0,IFERROR(AVERAGE(F1044:H1073),""),"")</f>
        <v/>
      </c>
      <c r="O1073" s="796">
        <f>IF(SUM(I1073:J1073)&gt;0,IFERROR(AVERAGE(I1044:J1073),""),"")</f>
        <v/>
      </c>
      <c r="P1073" s="796">
        <f>IF(SUM(K1073:L1073)&gt;0,IFERROR(AVERAGE(K1044:L1073),""),"")</f>
        <v/>
      </c>
      <c r="Q1073" s="797">
        <f>IFERROR(AVERAGE(D1073:E1073),"")</f>
        <v/>
      </c>
      <c r="R1073" s="797">
        <f>IFERROR(AVERAGE(F1073:H1073),"")</f>
        <v/>
      </c>
      <c r="S1073" s="797">
        <f>IFERROR(AVERAGE(I1073:J1073),"")</f>
        <v/>
      </c>
      <c r="T1073" s="797">
        <f>IFERROR(AVERAGE(K1073:L1073),"")</f>
        <v/>
      </c>
      <c r="V1073" s="257" t="n"/>
      <c r="W1073" s="797">
        <f>AVERAGE(Q1073:T1073)</f>
        <v/>
      </c>
      <c r="X1073" s="797">
        <f>AVERAGE(Q1069:T1073)</f>
        <v/>
      </c>
      <c r="Y1073" s="266" t="n">
        <v>153</v>
      </c>
    </row>
    <row r="1074" ht="17.45" customHeight="1">
      <c r="A1074" s="257">
        <f>IF(ISNUMBER(C1074),MONTH(C1074),"")</f>
        <v/>
      </c>
      <c r="B1074" s="257">
        <f>IF(ISNUMBER(C1074),YEAR(C1074),"")</f>
        <v/>
      </c>
      <c r="C1074" s="808">
        <f>C1073+1</f>
        <v/>
      </c>
      <c r="D1074" s="809" t="n">
        <v>0.0194</v>
      </c>
      <c r="E1074" s="810" t="n"/>
      <c r="F1074" s="812" t="n"/>
      <c r="G1074" s="811" t="n"/>
      <c r="H1074" s="837" t="n">
        <v>0.0154</v>
      </c>
      <c r="I1074" s="809" t="n">
        <v>0.0145</v>
      </c>
      <c r="J1074" s="810" t="n"/>
      <c r="K1074" s="809" t="n">
        <v>0.0232</v>
      </c>
      <c r="L1074" s="810" t="n"/>
      <c r="M1074" s="796">
        <f>IF(SUM(D1074:E1074)&gt;0,IFERROR(AVERAGE(D1045:E1074),""),"")</f>
        <v/>
      </c>
      <c r="N1074" s="796">
        <f>IF(SUM(F1074:H1074)&gt;0,IFERROR(AVERAGE(F1045:H1074),""),"")</f>
        <v/>
      </c>
      <c r="O1074" s="796">
        <f>IF(SUM(I1074:J1074)&gt;0,IFERROR(AVERAGE(I1045:J1074),""),"")</f>
        <v/>
      </c>
      <c r="P1074" s="796">
        <f>IF(SUM(K1074:L1074)&gt;0,IFERROR(AVERAGE(K1045:L1074),""),"")</f>
        <v/>
      </c>
      <c r="Q1074" s="813">
        <f>IFERROR(AVERAGE(D1074:E1074),"")</f>
        <v/>
      </c>
      <c r="R1074" s="813">
        <f>IFERROR(AVERAGE(F1074:H1074),"")</f>
        <v/>
      </c>
      <c r="S1074" s="813">
        <f>IFERROR(AVERAGE(I1074:J1074),"")</f>
        <v/>
      </c>
      <c r="T1074" s="813">
        <f>IFERROR(AVERAGE(K1074:L1074),"")</f>
        <v/>
      </c>
      <c r="V1074" s="813">
        <f>AVERAGE(Q1074:T1074)</f>
        <v/>
      </c>
      <c r="W1074" s="445" t="n"/>
      <c r="X1074" s="257" t="n"/>
      <c r="Y1074" s="266" t="n">
        <v>153</v>
      </c>
    </row>
    <row r="1075" ht="17.45" customHeight="1">
      <c r="A1075" s="257">
        <f>IF(ISNUMBER(C1075),MONTH(C1075),"")</f>
        <v/>
      </c>
      <c r="B1075" s="257">
        <f>IF(ISNUMBER(C1075),YEAR(C1075),"")</f>
        <v/>
      </c>
      <c r="C1075" s="808">
        <f>C1074+1</f>
        <v/>
      </c>
      <c r="D1075" s="809" t="n"/>
      <c r="E1075" s="810" t="n">
        <v>0.0146</v>
      </c>
      <c r="F1075" s="812" t="n"/>
      <c r="G1075" s="811" t="n">
        <v>0.0154</v>
      </c>
      <c r="H1075" s="837" t="n"/>
      <c r="I1075" s="809" t="n"/>
      <c r="J1075" s="810" t="n">
        <v>0.0125</v>
      </c>
      <c r="K1075" s="809" t="n"/>
      <c r="L1075" s="810" t="n">
        <v>0.0244</v>
      </c>
      <c r="M1075" s="796">
        <f>IF(SUM(D1075:E1075)&gt;0,IFERROR(AVERAGE(D1046:E1075),""),"")</f>
        <v/>
      </c>
      <c r="N1075" s="796">
        <f>IF(SUM(F1075:H1075)&gt;0,IFERROR(AVERAGE(F1046:H1075),""),"")</f>
        <v/>
      </c>
      <c r="O1075" s="796">
        <f>IF(SUM(I1075:J1075)&gt;0,IFERROR(AVERAGE(I1046:J1075),""),"")</f>
        <v/>
      </c>
      <c r="P1075" s="796">
        <f>IF(SUM(K1075:L1075)&gt;0,IFERROR(AVERAGE(K1046:L1075),""),"")</f>
        <v/>
      </c>
      <c r="Q1075" s="813">
        <f>IFERROR(AVERAGE(D1075:E1075),"")</f>
        <v/>
      </c>
      <c r="R1075" s="813">
        <f>IFERROR(AVERAGE(F1075:H1075),"")</f>
        <v/>
      </c>
      <c r="S1075" s="813">
        <f>IFERROR(AVERAGE(I1075:J1075),"")</f>
        <v/>
      </c>
      <c r="T1075" s="813">
        <f>IFERROR(AVERAGE(K1075:L1075),"")</f>
        <v/>
      </c>
      <c r="V1075" s="813">
        <f>AVERAGE(Q1075:T1075)</f>
        <v/>
      </c>
      <c r="W1075" s="445" t="n"/>
      <c r="X1075" s="797">
        <f>AVERAGE(Q1074:T1075)</f>
        <v/>
      </c>
      <c r="Y1075" s="266" t="n">
        <v>153</v>
      </c>
    </row>
    <row r="1076" ht="17.45" customHeight="1">
      <c r="A1076" s="257">
        <f>IF(ISNUMBER(C1076),MONTH(C1076),"")</f>
        <v/>
      </c>
      <c r="B1076" s="257">
        <f>IF(ISNUMBER(C1076),YEAR(C1076),"")</f>
        <v/>
      </c>
      <c r="C1076" s="861">
        <f>C1075+1</f>
        <v/>
      </c>
      <c r="D1076" s="803" t="n">
        <v>0.028</v>
      </c>
      <c r="E1076" s="804" t="n"/>
      <c r="F1076" s="806" t="n">
        <v>0.0327</v>
      </c>
      <c r="G1076" s="805" t="n"/>
      <c r="H1076" s="838" t="n">
        <v>0.0323</v>
      </c>
      <c r="I1076" s="803" t="n">
        <v>0.0364</v>
      </c>
      <c r="J1076" s="804" t="n"/>
      <c r="K1076" s="803" t="n">
        <v>0.0327</v>
      </c>
      <c r="L1076" s="804" t="n"/>
      <c r="M1076" s="796">
        <f>IF(SUM(D1076:E1076)&gt;0,IFERROR(AVERAGE(D1047:E1076),""),"")</f>
        <v/>
      </c>
      <c r="N1076" s="796">
        <f>IF(SUM(F1076:H1076)&gt;0,IFERROR(AVERAGE(F1047:H1076),""),"")</f>
        <v/>
      </c>
      <c r="O1076" s="796">
        <f>IF(SUM(I1076:J1076)&gt;0,IFERROR(AVERAGE(I1047:J1076),""),"")</f>
        <v/>
      </c>
      <c r="P1076" s="796">
        <f>IF(SUM(K1076:L1076)&gt;0,IFERROR(AVERAGE(K1047:L1076),""),"")</f>
        <v/>
      </c>
      <c r="Q1076" s="797">
        <f>IFERROR(AVERAGE(D1076:E1076),"")</f>
        <v/>
      </c>
      <c r="R1076" s="797">
        <f>IFERROR(AVERAGE(F1076:H1076),"")</f>
        <v/>
      </c>
      <c r="S1076" s="797">
        <f>IFERROR(AVERAGE(I1076:J1076),"")</f>
        <v/>
      </c>
      <c r="T1076" s="797">
        <f>IFERROR(AVERAGE(K1076:L1076),"")</f>
        <v/>
      </c>
      <c r="V1076" s="257" t="n"/>
      <c r="W1076" s="797">
        <f>AVERAGE(Q1076:T1076)</f>
        <v/>
      </c>
    </row>
    <row r="1077" ht="17.45" customHeight="1">
      <c r="A1077" s="257">
        <f>IF(ISNUMBER(C1077),MONTH(C1077),"")</f>
        <v/>
      </c>
      <c r="B1077" s="257">
        <f>IF(ISNUMBER(C1077),YEAR(C1077),"")</f>
        <v/>
      </c>
      <c r="C1077" s="791">
        <f>C1076+1</f>
        <v/>
      </c>
      <c r="D1077" s="792" t="n"/>
      <c r="E1077" s="793" t="n">
        <v>0.0352</v>
      </c>
      <c r="F1077" s="795" t="n"/>
      <c r="G1077" s="794" t="n">
        <v>0.032</v>
      </c>
      <c r="H1077" s="836" t="n"/>
      <c r="I1077" s="792" t="n"/>
      <c r="J1077" s="793" t="n">
        <v>0.0241</v>
      </c>
      <c r="K1077" s="792" t="n"/>
      <c r="L1077" s="793" t="n">
        <v>0.0496</v>
      </c>
      <c r="M1077" s="796">
        <f>IF(SUM(D1077:E1077)&gt;0,IFERROR(AVERAGE(D1048:E1077),""),"")</f>
        <v/>
      </c>
      <c r="N1077" s="796">
        <f>IF(SUM(F1077:H1077)&gt;0,IFERROR(AVERAGE(F1048:H1077),""),"")</f>
        <v/>
      </c>
      <c r="O1077" s="796">
        <f>IF(SUM(I1077:J1077)&gt;0,IFERROR(AVERAGE(I1048:J1077),""),"")</f>
        <v/>
      </c>
      <c r="P1077" s="796">
        <f>IF(SUM(K1077:L1077)&gt;0,IFERROR(AVERAGE(K1048:L1077),""),"")</f>
        <v/>
      </c>
      <c r="Q1077" s="797">
        <f>IFERROR(AVERAGE(D1077:E1077),"")</f>
        <v/>
      </c>
      <c r="R1077" s="797">
        <f>IFERROR(AVERAGE(F1077:H1077),"")</f>
        <v/>
      </c>
      <c r="S1077" s="797">
        <f>IFERROR(AVERAGE(I1077:J1077),"")</f>
        <v/>
      </c>
      <c r="T1077" s="797">
        <f>IFERROR(AVERAGE(K1077:L1077),"")</f>
        <v/>
      </c>
      <c r="V1077" s="257" t="n"/>
      <c r="W1077" s="797">
        <f>AVERAGE(Q1077:T1077)</f>
        <v/>
      </c>
    </row>
    <row r="1078" ht="17.45" customHeight="1">
      <c r="A1078" s="257">
        <f>IF(ISNUMBER(C1078),MONTH(C1078),"")</f>
        <v/>
      </c>
      <c r="B1078" s="257">
        <f>IF(ISNUMBER(C1078),YEAR(C1078),"")</f>
        <v/>
      </c>
      <c r="C1078" s="791">
        <f>C1077+1</f>
        <v/>
      </c>
      <c r="D1078" s="792" t="n">
        <v>0.0252</v>
      </c>
      <c r="E1078" s="793" t="n"/>
      <c r="F1078" s="795" t="n">
        <v>0.028</v>
      </c>
      <c r="G1078" s="794" t="n"/>
      <c r="H1078" s="836" t="n"/>
      <c r="I1078" s="792" t="n">
        <v>0.0293</v>
      </c>
      <c r="J1078" s="793" t="n"/>
      <c r="K1078" s="792" t="n">
        <v>0.0388</v>
      </c>
      <c r="L1078" s="793" t="n"/>
      <c r="M1078" s="796">
        <f>IF(SUM(D1078:E1078)&gt;0,IFERROR(AVERAGE(D1049:E1078),""),"")</f>
        <v/>
      </c>
      <c r="N1078" s="796">
        <f>IF(SUM(F1078:H1078)&gt;0,IFERROR(AVERAGE(F1049:H1078),""),"")</f>
        <v/>
      </c>
      <c r="O1078" s="796">
        <f>IF(SUM(I1078:J1078)&gt;0,IFERROR(AVERAGE(I1049:J1078),""),"")</f>
        <v/>
      </c>
      <c r="P1078" s="796">
        <f>IF(SUM(K1078:L1078)&gt;0,IFERROR(AVERAGE(K1049:L1078),""),"")</f>
        <v/>
      </c>
      <c r="Q1078" s="797">
        <f>IFERROR(AVERAGE(D1078:E1078),"")</f>
        <v/>
      </c>
      <c r="R1078" s="797">
        <f>IFERROR(AVERAGE(F1078:H1078),"")</f>
        <v/>
      </c>
      <c r="S1078" s="797">
        <f>IFERROR(AVERAGE(I1078:J1078),"")</f>
        <v/>
      </c>
      <c r="T1078" s="797">
        <f>IFERROR(AVERAGE(K1078:L1078),"")</f>
        <v/>
      </c>
      <c r="V1078" s="257" t="n"/>
      <c r="W1078" s="797">
        <f>AVERAGE(Q1078:T1078)</f>
        <v/>
      </c>
    </row>
    <row r="1079" ht="17.45" customHeight="1">
      <c r="A1079" s="257">
        <f>IF(ISNUMBER(C1079),MONTH(C1079),"")</f>
        <v/>
      </c>
      <c r="B1079" s="257">
        <f>IF(ISNUMBER(C1079),YEAR(C1079),"")</f>
        <v/>
      </c>
      <c r="C1079" s="791">
        <f>C1078+1</f>
        <v/>
      </c>
      <c r="D1079" s="792" t="n"/>
      <c r="E1079" s="793" t="n">
        <v>0.0188</v>
      </c>
      <c r="F1079" s="795" t="n"/>
      <c r="G1079" s="794" t="n">
        <v>0.0147</v>
      </c>
      <c r="H1079" s="836" t="n"/>
      <c r="I1079" s="792" t="n"/>
      <c r="J1079" s="793" t="n">
        <v>0.0175</v>
      </c>
      <c r="K1079" s="792" t="n"/>
      <c r="L1079" s="793" t="n">
        <v>0.0282</v>
      </c>
      <c r="M1079" s="796">
        <f>IF(SUM(D1079:E1079)&gt;0,IFERROR(AVERAGE(D1050:E1079),""),"")</f>
        <v/>
      </c>
      <c r="N1079" s="796">
        <f>IF(SUM(F1079:H1079)&gt;0,IFERROR(AVERAGE(F1050:H1079),""),"")</f>
        <v/>
      </c>
      <c r="O1079" s="796">
        <f>IF(SUM(I1079:J1079)&gt;0,IFERROR(AVERAGE(I1050:J1079),""),"")</f>
        <v/>
      </c>
      <c r="P1079" s="796">
        <f>IF(SUM(K1079:L1079)&gt;0,IFERROR(AVERAGE(K1050:L1079),""),"")</f>
        <v/>
      </c>
      <c r="Q1079" s="797">
        <f>IFERROR(AVERAGE(D1079:E1079),"")</f>
        <v/>
      </c>
      <c r="R1079" s="797">
        <f>IFERROR(AVERAGE(F1079:H1079),"")</f>
        <v/>
      </c>
      <c r="S1079" s="797">
        <f>IFERROR(AVERAGE(I1079:J1079),"")</f>
        <v/>
      </c>
      <c r="T1079" s="797">
        <f>IFERROR(AVERAGE(K1079:L1079),"")</f>
        <v/>
      </c>
      <c r="V1079" s="257" t="n"/>
      <c r="W1079" s="797">
        <f>AVERAGE(Q1079:T1079)</f>
        <v/>
      </c>
    </row>
    <row r="1080" ht="17.45" customHeight="1">
      <c r="A1080" s="257">
        <f>IF(ISNUMBER(C1080),MONTH(C1080),"")</f>
        <v/>
      </c>
      <c r="B1080" s="257">
        <f>IF(ISNUMBER(C1080),YEAR(C1080),"")</f>
        <v/>
      </c>
      <c r="C1080" s="791">
        <f>C1079+1</f>
        <v/>
      </c>
      <c r="D1080" s="792" t="n">
        <v>0.0215</v>
      </c>
      <c r="E1080" s="793" t="n"/>
      <c r="F1080" s="795" t="n"/>
      <c r="G1080" s="794" t="n"/>
      <c r="H1080" s="836" t="n">
        <v>0.0284</v>
      </c>
      <c r="I1080" s="792" t="n">
        <v>0.0197</v>
      </c>
      <c r="J1080" s="793" t="n"/>
      <c r="K1080" s="792" t="n">
        <v>0.0235</v>
      </c>
      <c r="L1080" s="793" t="n"/>
      <c r="M1080" s="796">
        <f>IF(SUM(D1080:E1080)&gt;0,IFERROR(AVERAGE(D1051:E1080),""),"")</f>
        <v/>
      </c>
      <c r="N1080" s="796">
        <f>IF(SUM(F1080:H1080)&gt;0,IFERROR(AVERAGE(F1051:H1080),""),"")</f>
        <v/>
      </c>
      <c r="O1080" s="796">
        <f>IF(SUM(I1080:J1080)&gt;0,IFERROR(AVERAGE(I1051:J1080),""),"")</f>
        <v/>
      </c>
      <c r="P1080" s="796">
        <f>IF(SUM(K1080:L1080)&gt;0,IFERROR(AVERAGE(K1051:L1080),""),"")</f>
        <v/>
      </c>
      <c r="Q1080" s="797">
        <f>IFERROR(AVERAGE(D1080:E1080),"")</f>
        <v/>
      </c>
      <c r="R1080" s="797">
        <f>IFERROR(AVERAGE(F1080:H1080),"")</f>
        <v/>
      </c>
      <c r="S1080" s="797">
        <f>IFERROR(AVERAGE(I1080:J1080),"")</f>
        <v/>
      </c>
      <c r="T1080" s="797">
        <f>IFERROR(AVERAGE(K1080:L1080),"")</f>
        <v/>
      </c>
      <c r="V1080" s="257" t="n"/>
      <c r="W1080" s="797">
        <f>AVERAGE(Q1080:T1080)</f>
        <v/>
      </c>
      <c r="X1080" s="797">
        <f>AVERAGE(Q1076:T1080)</f>
        <v/>
      </c>
      <c r="Y1080" s="266" t="n">
        <v>154</v>
      </c>
    </row>
    <row r="1081" ht="17.45" customHeight="1">
      <c r="A1081" s="257">
        <f>IF(ISNUMBER(C1081),MONTH(C1081),"")</f>
        <v/>
      </c>
      <c r="B1081" s="257">
        <f>IF(ISNUMBER(C1081),YEAR(C1081),"")</f>
        <v/>
      </c>
      <c r="C1081" s="808">
        <f>C1080+1</f>
        <v/>
      </c>
      <c r="D1081" s="809" t="n"/>
      <c r="E1081" s="810" t="n">
        <v>0.0113</v>
      </c>
      <c r="F1081" s="812" t="n"/>
      <c r="G1081" s="811" t="n">
        <v>0.0156</v>
      </c>
      <c r="H1081" s="837" t="n"/>
      <c r="I1081" s="809" t="n"/>
      <c r="J1081" s="810" t="n">
        <v>0.0113</v>
      </c>
      <c r="K1081" s="809" t="n"/>
      <c r="L1081" s="810" t="n">
        <v>0.017</v>
      </c>
      <c r="M1081" s="796">
        <f>IF(SUM(D1081:E1081)&gt;0,IFERROR(AVERAGE(D1052:E1081),""),"")</f>
        <v/>
      </c>
      <c r="N1081" s="796">
        <f>IF(SUM(F1081:H1081)&gt;0,IFERROR(AVERAGE(F1052:H1081),""),"")</f>
        <v/>
      </c>
      <c r="O1081" s="796">
        <f>IF(SUM(I1081:J1081)&gt;0,IFERROR(AVERAGE(I1052:J1081),""),"")</f>
        <v/>
      </c>
      <c r="P1081" s="796">
        <f>IF(SUM(K1081:L1081)&gt;0,IFERROR(AVERAGE(K1052:L1081),""),"")</f>
        <v/>
      </c>
      <c r="Q1081" s="813">
        <f>IFERROR(AVERAGE(D1081:E1081),"")</f>
        <v/>
      </c>
      <c r="R1081" s="813">
        <f>IFERROR(AVERAGE(F1081:H1081),"")</f>
        <v/>
      </c>
      <c r="S1081" s="813">
        <f>IFERROR(AVERAGE(I1081:J1081),"")</f>
        <v/>
      </c>
      <c r="T1081" s="813">
        <f>IFERROR(AVERAGE(K1081:L1081),"")</f>
        <v/>
      </c>
      <c r="V1081" s="813">
        <f>AVERAGE(Q1081:T1081)</f>
        <v/>
      </c>
      <c r="W1081" s="445" t="n"/>
      <c r="X1081" s="257" t="n"/>
      <c r="Y1081" s="266" t="n">
        <v>154</v>
      </c>
    </row>
    <row r="1082" ht="17.45" customHeight="1">
      <c r="A1082" s="257">
        <f>IF(ISNUMBER(C1082),MONTH(C1082),"")</f>
        <v/>
      </c>
      <c r="B1082" s="257">
        <f>IF(ISNUMBER(C1082),YEAR(C1082),"")</f>
        <v/>
      </c>
      <c r="C1082" s="808">
        <f>C1081+1</f>
        <v/>
      </c>
      <c r="D1082" s="809" t="n">
        <v>0.0215</v>
      </c>
      <c r="E1082" s="810" t="n"/>
      <c r="F1082" s="812" t="n">
        <v>0.0238</v>
      </c>
      <c r="G1082" s="811" t="n"/>
      <c r="H1082" s="837" t="n">
        <v>0.0237</v>
      </c>
      <c r="I1082" s="809" t="n">
        <v>0.0156</v>
      </c>
      <c r="J1082" s="810" t="n"/>
      <c r="K1082" s="809" t="n">
        <v>0.0182</v>
      </c>
      <c r="L1082" s="810" t="n"/>
      <c r="M1082" s="796">
        <f>IF(SUM(D1082:E1082)&gt;0,IFERROR(AVERAGE(D1053:E1082),""),"")</f>
        <v/>
      </c>
      <c r="N1082" s="796">
        <f>IF(SUM(F1082:H1082)&gt;0,IFERROR(AVERAGE(F1053:H1082),""),"")</f>
        <v/>
      </c>
      <c r="O1082" s="796">
        <f>IF(SUM(I1082:J1082)&gt;0,IFERROR(AVERAGE(I1053:J1082),""),"")</f>
        <v/>
      </c>
      <c r="P1082" s="796">
        <f>IF(SUM(K1082:L1082)&gt;0,IFERROR(AVERAGE(K1053:L1082),""),"")</f>
        <v/>
      </c>
      <c r="Q1082" s="813">
        <f>IFERROR(AVERAGE(D1082:E1082),"")</f>
        <v/>
      </c>
      <c r="R1082" s="813">
        <f>IFERROR(AVERAGE(F1082:H1082),"")</f>
        <v/>
      </c>
      <c r="S1082" s="813">
        <f>IFERROR(AVERAGE(I1082:J1082),"")</f>
        <v/>
      </c>
      <c r="T1082" s="813">
        <f>IFERROR(AVERAGE(K1082:L1082),"")</f>
        <v/>
      </c>
      <c r="V1082" s="813">
        <f>AVERAGE(Q1082:T1082)</f>
        <v/>
      </c>
      <c r="W1082" s="445" t="n"/>
      <c r="X1082" s="797">
        <f>AVERAGE(Q1081:T1082)</f>
        <v/>
      </c>
      <c r="Y1082" s="266" t="n">
        <v>154</v>
      </c>
    </row>
    <row r="1083" ht="17.45" customHeight="1">
      <c r="A1083" s="257">
        <f>IF(ISNUMBER(C1083),MONTH(C1083),"")</f>
        <v/>
      </c>
      <c r="B1083" s="257">
        <f>IF(ISNUMBER(C1083),YEAR(C1083),"")</f>
        <v/>
      </c>
      <c r="C1083" s="791">
        <f>C1082+1</f>
        <v/>
      </c>
      <c r="D1083" s="792" t="n"/>
      <c r="E1083" s="793" t="n">
        <v>0.0216</v>
      </c>
      <c r="F1083" s="795" t="n"/>
      <c r="G1083" s="794" t="n">
        <v>0.0372</v>
      </c>
      <c r="H1083" s="836" t="n"/>
      <c r="I1083" s="792" t="n"/>
      <c r="J1083" s="793" t="n">
        <v>0.023</v>
      </c>
      <c r="K1083" s="792" t="n"/>
      <c r="L1083" s="793" t="n">
        <v>0.0298</v>
      </c>
      <c r="M1083" s="796">
        <f>IF(SUM(D1083:E1083)&gt;0,IFERROR(AVERAGE(D1054:E1083),""),"")</f>
        <v/>
      </c>
      <c r="N1083" s="796">
        <f>IF(SUM(F1083:H1083)&gt;0,IFERROR(AVERAGE(F1054:H1083),""),"")</f>
        <v/>
      </c>
      <c r="O1083" s="796">
        <f>IF(SUM(I1083:J1083)&gt;0,IFERROR(AVERAGE(I1054:J1083),""),"")</f>
        <v/>
      </c>
      <c r="P1083" s="796">
        <f>IF(SUM(K1083:L1083)&gt;0,IFERROR(AVERAGE(K1054:L1083),""),"")</f>
        <v/>
      </c>
      <c r="Q1083" s="797">
        <f>IFERROR(AVERAGE(D1083:E1083),"")</f>
        <v/>
      </c>
      <c r="R1083" s="797">
        <f>IFERROR(AVERAGE(F1083:H1083),"")</f>
        <v/>
      </c>
      <c r="S1083" s="797">
        <f>IFERROR(AVERAGE(I1083:J1083),"")</f>
        <v/>
      </c>
      <c r="T1083" s="797">
        <f>IFERROR(AVERAGE(K1083:L1083),"")</f>
        <v/>
      </c>
      <c r="V1083" s="257" t="n"/>
      <c r="W1083" s="797">
        <f>AVERAGE(Q1083:T1083)</f>
        <v/>
      </c>
    </row>
    <row r="1084" ht="17.45" customHeight="1">
      <c r="A1084" s="257">
        <f>IF(ISNUMBER(C1084),MONTH(C1084),"")</f>
        <v/>
      </c>
      <c r="B1084" s="257">
        <f>IF(ISNUMBER(C1084),YEAR(C1084),"")</f>
        <v/>
      </c>
      <c r="C1084" s="791">
        <f>C1083+1</f>
        <v/>
      </c>
      <c r="D1084" s="792" t="n">
        <v>0.019</v>
      </c>
      <c r="E1084" s="793" t="n"/>
      <c r="F1084" s="795" t="n">
        <v>0.0187</v>
      </c>
      <c r="G1084" s="794" t="n"/>
      <c r="H1084" s="836" t="n"/>
      <c r="I1084" s="792" t="n">
        <v>0.0255</v>
      </c>
      <c r="J1084" s="793" t="n"/>
      <c r="K1084" s="792" t="n">
        <v>0.0242</v>
      </c>
      <c r="L1084" s="793" t="n"/>
      <c r="M1084" s="796">
        <f>IF(SUM(D1084:E1084)&gt;0,IFERROR(AVERAGE(D1055:E1084),""),"")</f>
        <v/>
      </c>
      <c r="N1084" s="796">
        <f>IF(SUM(F1084:H1084)&gt;0,IFERROR(AVERAGE(F1055:H1084),""),"")</f>
        <v/>
      </c>
      <c r="O1084" s="796">
        <f>IF(SUM(I1084:J1084)&gt;0,IFERROR(AVERAGE(I1055:J1084),""),"")</f>
        <v/>
      </c>
      <c r="P1084" s="796">
        <f>IF(SUM(K1084:L1084)&gt;0,IFERROR(AVERAGE(K1055:L1084),""),"")</f>
        <v/>
      </c>
      <c r="Q1084" s="797">
        <f>IFERROR(AVERAGE(D1084:E1084),"")</f>
        <v/>
      </c>
      <c r="R1084" s="797">
        <f>IFERROR(AVERAGE(F1084:H1084),"")</f>
        <v/>
      </c>
      <c r="S1084" s="797">
        <f>IFERROR(AVERAGE(I1084:J1084),"")</f>
        <v/>
      </c>
      <c r="T1084" s="797">
        <f>IFERROR(AVERAGE(K1084:L1084),"")</f>
        <v/>
      </c>
      <c r="V1084" s="257" t="n"/>
      <c r="W1084" s="797">
        <f>AVERAGE(Q1084:T1084)</f>
        <v/>
      </c>
    </row>
    <row r="1085" ht="17.45" customHeight="1">
      <c r="A1085" s="257">
        <f>IF(ISNUMBER(C1085),MONTH(C1085),"")</f>
        <v/>
      </c>
      <c r="B1085" s="257">
        <f>IF(ISNUMBER(C1085),YEAR(C1085),"")</f>
        <v/>
      </c>
      <c r="C1085" s="791">
        <f>C1084+1</f>
        <v/>
      </c>
      <c r="D1085" s="792" t="n"/>
      <c r="E1085" s="793" t="n">
        <v>0.0167</v>
      </c>
      <c r="F1085" s="795" t="n"/>
      <c r="G1085" s="794" t="n">
        <v>0.0203</v>
      </c>
      <c r="H1085" s="836" t="n"/>
      <c r="I1085" s="792" t="n"/>
      <c r="J1085" s="793" t="n">
        <v>0.0237</v>
      </c>
      <c r="K1085" s="792" t="n"/>
      <c r="L1085" s="793" t="n">
        <v>0.0325</v>
      </c>
      <c r="M1085" s="796">
        <f>IF(SUM(D1085:E1085)&gt;0,IFERROR(AVERAGE(D1056:E1085),""),"")</f>
        <v/>
      </c>
      <c r="N1085" s="796">
        <f>IF(SUM(F1085:H1085)&gt;0,IFERROR(AVERAGE(F1056:H1085),""),"")</f>
        <v/>
      </c>
      <c r="O1085" s="796">
        <f>IF(SUM(I1085:J1085)&gt;0,IFERROR(AVERAGE(I1056:J1085),""),"")</f>
        <v/>
      </c>
      <c r="P1085" s="796">
        <f>IF(SUM(K1085:L1085)&gt;0,IFERROR(AVERAGE(K1056:L1085),""),"")</f>
        <v/>
      </c>
      <c r="Q1085" s="797">
        <f>IFERROR(AVERAGE(D1085:E1085),"")</f>
        <v/>
      </c>
      <c r="R1085" s="797">
        <f>IFERROR(AVERAGE(F1085:H1085),"")</f>
        <v/>
      </c>
      <c r="S1085" s="797">
        <f>IFERROR(AVERAGE(I1085:J1085),"")</f>
        <v/>
      </c>
      <c r="T1085" s="797">
        <f>IFERROR(AVERAGE(K1085:L1085),"")</f>
        <v/>
      </c>
      <c r="V1085" s="257" t="n"/>
      <c r="W1085" s="797">
        <f>AVERAGE(Q1085:T1085)</f>
        <v/>
      </c>
    </row>
    <row r="1086" ht="17.45" customHeight="1">
      <c r="A1086" s="257">
        <f>IF(ISNUMBER(C1086),MONTH(C1086),"")</f>
        <v/>
      </c>
      <c r="B1086" s="257">
        <f>IF(ISNUMBER(C1086),YEAR(C1086),"")</f>
        <v/>
      </c>
      <c r="C1086" s="791">
        <f>C1085+1</f>
        <v/>
      </c>
      <c r="D1086" s="792" t="n">
        <v>0.0197</v>
      </c>
      <c r="E1086" s="793" t="n"/>
      <c r="F1086" s="795" t="n"/>
      <c r="G1086" s="794" t="n"/>
      <c r="H1086" s="836" t="n">
        <v>0.0187</v>
      </c>
      <c r="I1086" s="792" t="n">
        <v>0.0217</v>
      </c>
      <c r="J1086" s="793" t="n"/>
      <c r="K1086" s="792" t="n">
        <v>0.0314</v>
      </c>
      <c r="L1086" s="793" t="n"/>
      <c r="M1086" s="796">
        <f>IF(SUM(D1086:E1086)&gt;0,IFERROR(AVERAGE(D1057:E1086),""),"")</f>
        <v/>
      </c>
      <c r="N1086" s="796">
        <f>IF(SUM(F1086:H1086)&gt;0,IFERROR(AVERAGE(F1057:H1086),""),"")</f>
        <v/>
      </c>
      <c r="O1086" s="796">
        <f>IF(SUM(I1086:J1086)&gt;0,IFERROR(AVERAGE(I1057:J1086),""),"")</f>
        <v/>
      </c>
      <c r="P1086" s="796">
        <f>IF(SUM(K1086:L1086)&gt;0,IFERROR(AVERAGE(K1057:L1086),""),"")</f>
        <v/>
      </c>
      <c r="Q1086" s="797">
        <f>IFERROR(AVERAGE(D1086:E1086),"")</f>
        <v/>
      </c>
      <c r="R1086" s="797">
        <f>IFERROR(AVERAGE(F1086:H1086),"")</f>
        <v/>
      </c>
      <c r="S1086" s="797">
        <f>IFERROR(AVERAGE(I1086:J1086),"")</f>
        <v/>
      </c>
      <c r="T1086" s="797">
        <f>IFERROR(AVERAGE(K1086:L1086),"")</f>
        <v/>
      </c>
      <c r="V1086" s="257" t="n"/>
      <c r="W1086" s="797">
        <f>AVERAGE(Q1086:T1086)</f>
        <v/>
      </c>
    </row>
    <row r="1087" ht="17.45" customHeight="1">
      <c r="A1087" s="257">
        <f>IF(ISNUMBER(C1087),MONTH(C1087),"")</f>
        <v/>
      </c>
      <c r="B1087" s="257">
        <f>IF(ISNUMBER(C1087),YEAR(C1087),"")</f>
        <v/>
      </c>
      <c r="C1087" s="791">
        <f>C1086+1</f>
        <v/>
      </c>
      <c r="D1087" s="792" t="n"/>
      <c r="E1087" s="793" t="n">
        <v>0.0128</v>
      </c>
      <c r="F1087" s="795" t="n"/>
      <c r="G1087" s="794" t="n">
        <v>0.0412</v>
      </c>
      <c r="H1087" s="836" t="n"/>
      <c r="I1087" s="792" t="n"/>
      <c r="J1087" s="793" t="n">
        <v>0.0194</v>
      </c>
      <c r="K1087" s="792" t="n"/>
      <c r="L1087" s="793" t="n">
        <v>0.0277</v>
      </c>
      <c r="M1087" s="796">
        <f>IF(SUM(D1087:E1087)&gt;0,IFERROR(AVERAGE(D1058:E1087),""),"")</f>
        <v/>
      </c>
      <c r="N1087" s="796">
        <f>IF(SUM(F1087:H1087)&gt;0,IFERROR(AVERAGE(F1058:H1087),""),"")</f>
        <v/>
      </c>
      <c r="O1087" s="796">
        <f>IF(SUM(I1087:J1087)&gt;0,IFERROR(AVERAGE(I1058:J1087),""),"")</f>
        <v/>
      </c>
      <c r="P1087" s="796">
        <f>IF(SUM(K1087:L1087)&gt;0,IFERROR(AVERAGE(K1058:L1087),""),"")</f>
        <v/>
      </c>
      <c r="Q1087" s="797">
        <f>IFERROR(AVERAGE(D1087:E1087),"")</f>
        <v/>
      </c>
      <c r="R1087" s="797">
        <f>IFERROR(AVERAGE(F1087:H1087),"")</f>
        <v/>
      </c>
      <c r="S1087" s="797">
        <f>IFERROR(AVERAGE(I1087:J1087),"")</f>
        <v/>
      </c>
      <c r="T1087" s="797">
        <f>IFERROR(AVERAGE(K1087:L1087),"")</f>
        <v/>
      </c>
      <c r="V1087" s="257" t="n"/>
      <c r="W1087" s="797">
        <f>AVERAGE(Q1087:T1087)</f>
        <v/>
      </c>
      <c r="X1087" s="797">
        <f>AVERAGE(Q1083:T1087)</f>
        <v/>
      </c>
      <c r="Y1087" s="266" t="n">
        <v>155</v>
      </c>
    </row>
    <row r="1088" ht="17.45" customHeight="1">
      <c r="A1088" s="257">
        <f>IF(ISNUMBER(C1088),MONTH(C1088),"")</f>
        <v/>
      </c>
      <c r="B1088" s="257">
        <f>IF(ISNUMBER(C1088),YEAR(C1088),"")</f>
        <v/>
      </c>
      <c r="C1088" s="808">
        <f>C1087+1</f>
        <v/>
      </c>
      <c r="D1088" s="809" t="n">
        <v>0.0147</v>
      </c>
      <c r="E1088" s="810" t="n"/>
      <c r="F1088" s="812" t="n">
        <v>0.0129</v>
      </c>
      <c r="G1088" s="811" t="n"/>
      <c r="H1088" s="837" t="n">
        <v>0.0114</v>
      </c>
      <c r="I1088" s="809" t="n">
        <v>0.0139</v>
      </c>
      <c r="J1088" s="810" t="n"/>
      <c r="K1088" s="809" t="n">
        <v>0.0216</v>
      </c>
      <c r="L1088" s="810" t="n"/>
      <c r="M1088" s="796">
        <f>IF(SUM(D1088:E1088)&gt;0,IFERROR(AVERAGE(D1059:E1088),""),"")</f>
        <v/>
      </c>
      <c r="N1088" s="796">
        <f>IF(SUM(F1088:H1088)&gt;0,IFERROR(AVERAGE(F1059:H1088),""),"")</f>
        <v/>
      </c>
      <c r="O1088" s="796">
        <f>IF(SUM(I1088:J1088)&gt;0,IFERROR(AVERAGE(I1059:J1088),""),"")</f>
        <v/>
      </c>
      <c r="P1088" s="796">
        <f>IF(SUM(K1088:L1088)&gt;0,IFERROR(AVERAGE(K1059:L1088),""),"")</f>
        <v/>
      </c>
      <c r="Q1088" s="813">
        <f>IFERROR(AVERAGE(D1088:E1088),"")</f>
        <v/>
      </c>
      <c r="R1088" s="813">
        <f>IFERROR(AVERAGE(F1088:H1088),"")</f>
        <v/>
      </c>
      <c r="S1088" s="813">
        <f>IFERROR(AVERAGE(I1088:J1088),"")</f>
        <v/>
      </c>
      <c r="T1088" s="813">
        <f>IFERROR(AVERAGE(K1088:L1088),"")</f>
        <v/>
      </c>
      <c r="V1088" s="813">
        <f>AVERAGE(Q1088:T1088)</f>
        <v/>
      </c>
      <c r="W1088" s="445" t="n"/>
      <c r="X1088" s="257" t="n"/>
      <c r="Y1088" s="266" t="n">
        <v>155</v>
      </c>
    </row>
    <row r="1089" ht="17.45" customHeight="1">
      <c r="A1089" s="257">
        <f>IF(ISNUMBER(C1089),MONTH(C1089),"")</f>
        <v/>
      </c>
      <c r="B1089" s="257">
        <f>IF(ISNUMBER(C1089),YEAR(C1089),"")</f>
        <v/>
      </c>
      <c r="C1089" s="808">
        <f>C1088+1</f>
        <v/>
      </c>
      <c r="D1089" s="809" t="n"/>
      <c r="E1089" s="810" t="n">
        <v>0.0152</v>
      </c>
      <c r="F1089" s="812" t="n"/>
      <c r="G1089" s="811" t="n">
        <v>0.0152</v>
      </c>
      <c r="H1089" s="837" t="n"/>
      <c r="I1089" s="809" t="n"/>
      <c r="J1089" s="810" t="n">
        <v>0.0129</v>
      </c>
      <c r="K1089" s="809" t="n"/>
      <c r="L1089" s="810" t="n">
        <v>0.021</v>
      </c>
      <c r="M1089" s="796">
        <f>IF(SUM(D1089:E1089)&gt;0,IFERROR(AVERAGE(D1060:E1089),""),"")</f>
        <v/>
      </c>
      <c r="N1089" s="796">
        <f>IF(SUM(F1089:H1089)&gt;0,IFERROR(AVERAGE(F1060:H1089),""),"")</f>
        <v/>
      </c>
      <c r="O1089" s="796">
        <f>IF(SUM(I1089:J1089)&gt;0,IFERROR(AVERAGE(I1060:J1089),""),"")</f>
        <v/>
      </c>
      <c r="P1089" s="796">
        <f>IF(SUM(K1089:L1089)&gt;0,IFERROR(AVERAGE(K1060:L1089),""),"")</f>
        <v/>
      </c>
      <c r="Q1089" s="813">
        <f>IFERROR(AVERAGE(D1089:E1089),"")</f>
        <v/>
      </c>
      <c r="R1089" s="813">
        <f>IFERROR(AVERAGE(F1089:H1089),"")</f>
        <v/>
      </c>
      <c r="S1089" s="813">
        <f>IFERROR(AVERAGE(I1089:J1089),"")</f>
        <v/>
      </c>
      <c r="T1089" s="813">
        <f>IFERROR(AVERAGE(K1089:L1089),"")</f>
        <v/>
      </c>
      <c r="V1089" s="813">
        <f>AVERAGE(Q1089:T1089)</f>
        <v/>
      </c>
      <c r="W1089" s="445" t="n"/>
      <c r="X1089" s="797">
        <f>AVERAGE(Q1088:T1089)</f>
        <v/>
      </c>
      <c r="Y1089" s="266" t="n">
        <v>155</v>
      </c>
    </row>
    <row r="1090" ht="17.45" customHeight="1">
      <c r="A1090" s="257">
        <f>IF(ISNUMBER(C1090),MONTH(C1090),"")</f>
        <v/>
      </c>
      <c r="B1090" s="257">
        <f>IF(ISNUMBER(C1090),YEAR(C1090),"")</f>
        <v/>
      </c>
      <c r="C1090" s="791">
        <f>C1089+1</f>
        <v/>
      </c>
      <c r="D1090" s="792" t="n">
        <v>0.0182</v>
      </c>
      <c r="E1090" s="793" t="n"/>
      <c r="F1090" s="795" t="n">
        <v>0.0149</v>
      </c>
      <c r="G1090" s="794" t="n"/>
      <c r="H1090" s="836" t="n"/>
      <c r="I1090" s="792" t="n">
        <v>0.0184</v>
      </c>
      <c r="J1090" s="793" t="n"/>
      <c r="K1090" s="792" t="n">
        <v>0.0306</v>
      </c>
      <c r="L1090" s="793" t="n"/>
      <c r="M1090" s="796">
        <f>IF(SUM(D1090:E1090)&gt;0,IFERROR(AVERAGE(D1061:E1090),""),"")</f>
        <v/>
      </c>
      <c r="N1090" s="796">
        <f>IF(SUM(F1090:H1090)&gt;0,IFERROR(AVERAGE(F1061:H1090),""),"")</f>
        <v/>
      </c>
      <c r="O1090" s="796">
        <f>IF(SUM(I1090:J1090)&gt;0,IFERROR(AVERAGE(I1061:J1090),""),"")</f>
        <v/>
      </c>
      <c r="P1090" s="796">
        <f>IF(SUM(K1090:L1090)&gt;0,IFERROR(AVERAGE(K1061:L1090),""),"")</f>
        <v/>
      </c>
      <c r="Q1090" s="797">
        <f>IFERROR(AVERAGE(D1090:E1090),"")</f>
        <v/>
      </c>
      <c r="R1090" s="797">
        <f>IFERROR(AVERAGE(F1090:H1090),"")</f>
        <v/>
      </c>
      <c r="S1090" s="797">
        <f>IFERROR(AVERAGE(I1090:J1090),"")</f>
        <v/>
      </c>
      <c r="T1090" s="797">
        <f>IFERROR(AVERAGE(K1090:L1090),"")</f>
        <v/>
      </c>
      <c r="V1090" s="257" t="n"/>
      <c r="W1090" s="797">
        <f>AVERAGE(Q1090:T1090)</f>
        <v/>
      </c>
    </row>
    <row r="1091" ht="17.45" customHeight="1">
      <c r="A1091" s="257">
        <f>IF(ISNUMBER(C1091),MONTH(C1091),"")</f>
        <v/>
      </c>
      <c r="B1091" s="257">
        <f>IF(ISNUMBER(C1091),YEAR(C1091),"")</f>
        <v/>
      </c>
      <c r="C1091" s="791">
        <f>C1090+1</f>
        <v/>
      </c>
      <c r="D1091" s="792" t="n"/>
      <c r="E1091" s="793" t="n">
        <v>0.0198</v>
      </c>
      <c r="F1091" s="795" t="n"/>
      <c r="G1091" s="794" t="n">
        <v>0.0191</v>
      </c>
      <c r="H1091" s="836" t="n"/>
      <c r="I1091" s="792" t="n"/>
      <c r="J1091" s="793" t="n">
        <v>0.0194</v>
      </c>
      <c r="K1091" s="792" t="n"/>
      <c r="L1091" s="793" t="n">
        <v>0.0359</v>
      </c>
      <c r="M1091" s="796">
        <f>IF(SUM(D1091:E1091)&gt;0,IFERROR(AVERAGE(D1062:E1091),""),"")</f>
        <v/>
      </c>
      <c r="N1091" s="796">
        <f>IF(SUM(F1091:H1091)&gt;0,IFERROR(AVERAGE(F1062:H1091),""),"")</f>
        <v/>
      </c>
      <c r="O1091" s="796">
        <f>IF(SUM(I1091:J1091)&gt;0,IFERROR(AVERAGE(I1062:J1091),""),"")</f>
        <v/>
      </c>
      <c r="P1091" s="796">
        <f>IF(SUM(K1091:L1091)&gt;0,IFERROR(AVERAGE(K1062:L1091),""),"")</f>
        <v/>
      </c>
      <c r="Q1091" s="797">
        <f>IFERROR(AVERAGE(D1091:E1091),"")</f>
        <v/>
      </c>
      <c r="R1091" s="797">
        <f>IFERROR(AVERAGE(F1091:H1091),"")</f>
        <v/>
      </c>
      <c r="S1091" s="797">
        <f>IFERROR(AVERAGE(I1091:J1091),"")</f>
        <v/>
      </c>
      <c r="T1091" s="797">
        <f>IFERROR(AVERAGE(K1091:L1091),"")</f>
        <v/>
      </c>
      <c r="V1091" s="257" t="n"/>
      <c r="W1091" s="797">
        <f>AVERAGE(Q1091:T1091)</f>
        <v/>
      </c>
    </row>
    <row r="1092" ht="17.45" customHeight="1">
      <c r="A1092" s="257">
        <f>IF(ISNUMBER(C1092),MONTH(C1092),"")</f>
        <v/>
      </c>
      <c r="B1092" s="257">
        <f>IF(ISNUMBER(C1092),YEAR(C1092),"")</f>
        <v/>
      </c>
      <c r="C1092" s="791">
        <f>C1091+1</f>
        <v/>
      </c>
      <c r="D1092" s="792" t="n">
        <v>0.0139</v>
      </c>
      <c r="E1092" s="793" t="n"/>
      <c r="F1092" s="795" t="n"/>
      <c r="G1092" s="794" t="n"/>
      <c r="H1092" s="836" t="n">
        <v>0.0149</v>
      </c>
      <c r="I1092" s="792" t="n">
        <v>0.0221</v>
      </c>
      <c r="J1092" s="793" t="n"/>
      <c r="K1092" s="792" t="n">
        <v>0.0203</v>
      </c>
      <c r="L1092" s="793" t="n"/>
      <c r="M1092" s="796">
        <f>IF(SUM(D1092:E1092)&gt;0,IFERROR(AVERAGE(D1063:E1092),""),"")</f>
        <v/>
      </c>
      <c r="N1092" s="796">
        <f>IF(SUM(F1092:H1092)&gt;0,IFERROR(AVERAGE(F1063:H1092),""),"")</f>
        <v/>
      </c>
      <c r="O1092" s="796">
        <f>IF(SUM(I1092:J1092)&gt;0,IFERROR(AVERAGE(I1063:J1092),""),"")</f>
        <v/>
      </c>
      <c r="P1092" s="796">
        <f>IF(SUM(K1092:L1092)&gt;0,IFERROR(AVERAGE(K1063:L1092),""),"")</f>
        <v/>
      </c>
      <c r="Q1092" s="797">
        <f>IFERROR(AVERAGE(D1092:E1092),"")</f>
        <v/>
      </c>
      <c r="R1092" s="797">
        <f>IFERROR(AVERAGE(F1092:H1092),"")</f>
        <v/>
      </c>
      <c r="S1092" s="797">
        <f>IFERROR(AVERAGE(I1092:J1092),"")</f>
        <v/>
      </c>
      <c r="T1092" s="797">
        <f>IFERROR(AVERAGE(K1092:L1092),"")</f>
        <v/>
      </c>
      <c r="V1092" s="257" t="n"/>
      <c r="W1092" s="797">
        <f>AVERAGE(Q1092:T1092)</f>
        <v/>
      </c>
    </row>
    <row r="1093" ht="17.45" customHeight="1">
      <c r="A1093" s="257">
        <f>IF(ISNUMBER(C1093),MONTH(C1093),"")</f>
        <v/>
      </c>
      <c r="B1093" s="257">
        <f>IF(ISNUMBER(C1093),YEAR(C1093),"")</f>
        <v/>
      </c>
      <c r="C1093" s="791">
        <f>C1092+1</f>
        <v/>
      </c>
      <c r="D1093" s="792" t="n"/>
      <c r="E1093" s="793" t="n">
        <v>0.008370000000000001</v>
      </c>
      <c r="F1093" s="795" t="n"/>
      <c r="G1093" s="794" t="n">
        <v>0.0109</v>
      </c>
      <c r="H1093" s="836" t="n"/>
      <c r="I1093" s="792" t="n"/>
      <c r="J1093" s="793" t="n">
        <v>0.0124</v>
      </c>
      <c r="K1093" s="792" t="n"/>
      <c r="L1093" s="793" t="n">
        <v>0.0164</v>
      </c>
      <c r="M1093" s="796">
        <f>IF(SUM(D1093:E1093)&gt;0,IFERROR(AVERAGE(D1064:E1093),""),"")</f>
        <v/>
      </c>
      <c r="N1093" s="796">
        <f>IF(SUM(F1093:H1093)&gt;0,IFERROR(AVERAGE(F1064:H1093),""),"")</f>
        <v/>
      </c>
      <c r="O1093" s="796">
        <f>IF(SUM(I1093:J1093)&gt;0,IFERROR(AVERAGE(I1064:J1093),""),"")</f>
        <v/>
      </c>
      <c r="P1093" s="796">
        <f>IF(SUM(K1093:L1093)&gt;0,IFERROR(AVERAGE(K1064:L1093),""),"")</f>
        <v/>
      </c>
      <c r="Q1093" s="797">
        <f>IFERROR(AVERAGE(D1093:E1093),"")</f>
        <v/>
      </c>
      <c r="R1093" s="797">
        <f>IFERROR(AVERAGE(F1093:H1093),"")</f>
        <v/>
      </c>
      <c r="S1093" s="797">
        <f>IFERROR(AVERAGE(I1093:J1093),"")</f>
        <v/>
      </c>
      <c r="T1093" s="797">
        <f>IFERROR(AVERAGE(K1093:L1093),"")</f>
        <v/>
      </c>
      <c r="V1093" s="257" t="n"/>
      <c r="W1093" s="797">
        <f>AVERAGE(Q1093:T1093)</f>
        <v/>
      </c>
    </row>
    <row r="1094" ht="17.45" customHeight="1">
      <c r="A1094" s="257">
        <f>IF(ISNUMBER(C1094),MONTH(C1094),"")</f>
        <v/>
      </c>
      <c r="B1094" s="257">
        <f>IF(ISNUMBER(C1094),YEAR(C1094),"")</f>
        <v/>
      </c>
      <c r="C1094" s="861">
        <f>C1093+1</f>
        <v/>
      </c>
      <c r="D1094" s="803" t="n">
        <v>0.00725</v>
      </c>
      <c r="E1094" s="804" t="n"/>
      <c r="F1094" s="806" t="n">
        <v>0.00466</v>
      </c>
      <c r="G1094" s="805" t="n"/>
      <c r="H1094" s="838" t="n">
        <v>0.00445</v>
      </c>
      <c r="I1094" s="803" t="n">
        <v>0.0048</v>
      </c>
      <c r="J1094" s="804" t="n"/>
      <c r="K1094" s="803" t="n">
        <v>0.008880000000000001</v>
      </c>
      <c r="L1094" s="804" t="n"/>
      <c r="M1094" s="796">
        <f>IF(SUM(D1094:E1094)&gt;0,IFERROR(AVERAGE(D1065:E1094),""),"")</f>
        <v/>
      </c>
      <c r="N1094" s="796">
        <f>IF(SUM(F1094:H1094)&gt;0,IFERROR(AVERAGE(F1065:H1094),""),"")</f>
        <v/>
      </c>
      <c r="O1094" s="796">
        <f>IF(SUM(I1094:J1094)&gt;0,IFERROR(AVERAGE(I1065:J1094),""),"")</f>
        <v/>
      </c>
      <c r="P1094" s="796">
        <f>IF(SUM(K1094:L1094)&gt;0,IFERROR(AVERAGE(K1065:L1094),""),"")</f>
        <v/>
      </c>
      <c r="Q1094" s="797">
        <f>IFERROR(AVERAGE(D1094:E1094),"")</f>
        <v/>
      </c>
      <c r="R1094" s="797">
        <f>IFERROR(AVERAGE(F1094:H1094),"")</f>
        <v/>
      </c>
      <c r="S1094" s="797">
        <f>IFERROR(AVERAGE(I1094:J1094),"")</f>
        <v/>
      </c>
      <c r="T1094" s="797">
        <f>IFERROR(AVERAGE(K1094:L1094),"")</f>
        <v/>
      </c>
      <c r="V1094" s="257" t="n"/>
      <c r="W1094" s="797">
        <f>AVERAGE(Q1094:T1094)</f>
        <v/>
      </c>
      <c r="X1094" s="797">
        <f>AVERAGE(Q1090:T1094)</f>
        <v/>
      </c>
      <c r="Y1094" s="266" t="n">
        <v>156</v>
      </c>
    </row>
    <row r="1095" ht="17.45" customHeight="1">
      <c r="A1095" s="298">
        <f>IF(ISNUMBER(C1095),MONTH(C1095),"")</f>
        <v/>
      </c>
      <c r="B1095" s="298">
        <f>IF(ISNUMBER(C1095),YEAR(C1095),"")</f>
        <v/>
      </c>
      <c r="C1095" s="808">
        <f>C1094+1</f>
        <v/>
      </c>
      <c r="D1095" s="809" t="n"/>
      <c r="E1095" s="810" t="n">
        <v>0.031</v>
      </c>
      <c r="F1095" s="812" t="n"/>
      <c r="G1095" s="811" t="n">
        <v>0.00706</v>
      </c>
      <c r="H1095" s="837" t="n"/>
      <c r="I1095" s="809" t="n"/>
      <c r="J1095" s="810" t="n">
        <v>0.00729</v>
      </c>
      <c r="K1095" s="809" t="n"/>
      <c r="L1095" s="810" t="n">
        <v>0.0158</v>
      </c>
      <c r="M1095" s="796">
        <f>IF(SUM(D1095:E1095)&gt;0,IFERROR(AVERAGE(D1066:E1095),""),"")</f>
        <v/>
      </c>
      <c r="N1095" s="796">
        <f>IF(SUM(F1095:H1095)&gt;0,IFERROR(AVERAGE(F1066:H1095),""),"")</f>
        <v/>
      </c>
      <c r="O1095" s="796">
        <f>IF(SUM(I1095:J1095)&gt;0,IFERROR(AVERAGE(I1066:J1095),""),"")</f>
        <v/>
      </c>
      <c r="P1095" s="796">
        <f>IF(SUM(K1095:L1095)&gt;0,IFERROR(AVERAGE(K1066:L1095),""),"")</f>
        <v/>
      </c>
      <c r="Q1095" s="813">
        <f>IFERROR(AVERAGE(D1095:E1095),"")</f>
        <v/>
      </c>
      <c r="R1095" s="813">
        <f>IFERROR(AVERAGE(F1095:H1095),"")</f>
        <v/>
      </c>
      <c r="S1095" s="813">
        <f>IFERROR(AVERAGE(I1095:J1095),"")</f>
        <v/>
      </c>
      <c r="T1095" s="813">
        <f>IFERROR(AVERAGE(K1095:L1095),"")</f>
        <v/>
      </c>
      <c r="V1095" s="813">
        <f>AVERAGE(Q1095:T1095)</f>
        <v/>
      </c>
      <c r="W1095" s="445" t="n"/>
      <c r="X1095" s="257" t="n"/>
      <c r="Y1095" s="266" t="n">
        <v>156</v>
      </c>
    </row>
    <row r="1096" ht="17.45" customHeight="1">
      <c r="A1096" s="298">
        <f>IF(ISNUMBER(C1096),MONTH(C1096),"")</f>
        <v/>
      </c>
      <c r="B1096" s="298">
        <f>IF(ISNUMBER(C1096),YEAR(C1096),"")</f>
        <v/>
      </c>
      <c r="C1096" s="808">
        <f>C1095+1</f>
        <v/>
      </c>
      <c r="D1096" s="809" t="n">
        <v>0.00852</v>
      </c>
      <c r="E1096" s="810" t="n"/>
      <c r="F1096" s="812" t="n">
        <v>0.00517</v>
      </c>
      <c r="G1096" s="811" t="n"/>
      <c r="H1096" s="837" t="n"/>
      <c r="I1096" s="809" t="n">
        <v>0.00551</v>
      </c>
      <c r="J1096" s="810" t="n"/>
      <c r="K1096" s="809" t="n">
        <v>0.00749</v>
      </c>
      <c r="L1096" s="810" t="n"/>
      <c r="M1096" s="796">
        <f>IF(SUM(D1096:E1096)&gt;0,IFERROR(AVERAGE(D1067:E1096),""),"")</f>
        <v/>
      </c>
      <c r="N1096" s="796">
        <f>IF(SUM(F1096:H1096)&gt;0,IFERROR(AVERAGE(F1067:H1096),""),"")</f>
        <v/>
      </c>
      <c r="O1096" s="796">
        <f>IF(SUM(I1096:J1096)&gt;0,IFERROR(AVERAGE(I1067:J1096),""),"")</f>
        <v/>
      </c>
      <c r="P1096" s="796">
        <f>IF(SUM(K1096:L1096)&gt;0,IFERROR(AVERAGE(K1067:L1096),""),"")</f>
        <v/>
      </c>
      <c r="Q1096" s="813">
        <f>IFERROR(AVERAGE(D1096:E1096),"")</f>
        <v/>
      </c>
      <c r="R1096" s="813">
        <f>IFERROR(AVERAGE(F1096:H1096),"")</f>
        <v/>
      </c>
      <c r="S1096" s="813">
        <f>IFERROR(AVERAGE(I1096:J1096),"")</f>
        <v/>
      </c>
      <c r="T1096" s="813">
        <f>IFERROR(AVERAGE(K1096:L1096),"")</f>
        <v/>
      </c>
      <c r="V1096" s="813">
        <f>AVERAGE(Q1096:T1096)</f>
        <v/>
      </c>
      <c r="W1096" s="445" t="n"/>
      <c r="X1096" s="797">
        <f>AVERAGE(Q1095:T1096)</f>
        <v/>
      </c>
      <c r="Y1096" s="266" t="n">
        <v>156</v>
      </c>
      <c r="BK1096" s="681" t="inlineStr">
        <is>
          <t>CY 2020</t>
        </is>
      </c>
      <c r="BL1096" s="681" t="inlineStr">
        <is>
          <t>Station 1</t>
        </is>
      </c>
      <c r="BM1096" s="681" t="inlineStr">
        <is>
          <t>Station 2</t>
        </is>
      </c>
      <c r="BN1096" s="681" t="inlineStr">
        <is>
          <t>Station 4</t>
        </is>
      </c>
      <c r="BO1096" s="681" t="inlineStr">
        <is>
          <t>Station 5</t>
        </is>
      </c>
      <c r="BP1096" s="681" t="inlineStr">
        <is>
          <t>ALL Stations</t>
        </is>
      </c>
    </row>
    <row r="1097" ht="17.45" customHeight="1" thickBot="1">
      <c r="A1097" s="257">
        <f>IF(ISNUMBER(C1097),MONTH(C1097),"")</f>
        <v/>
      </c>
      <c r="B1097" s="257">
        <f>IF(ISNUMBER(C1097),YEAR(C1097),"")</f>
        <v/>
      </c>
      <c r="C1097" s="791">
        <f>C1096+1</f>
        <v/>
      </c>
      <c r="D1097" s="792" t="n"/>
      <c r="E1097" s="793" t="n">
        <v>0.00477</v>
      </c>
      <c r="F1097" s="795" t="n"/>
      <c r="G1097" s="794" t="n">
        <v>0.00725</v>
      </c>
      <c r="H1097" s="836" t="n"/>
      <c r="I1097" s="792" t="n"/>
      <c r="J1097" s="793" t="n">
        <v>0.00542</v>
      </c>
      <c r="K1097" s="792" t="n"/>
      <c r="L1097" s="793" t="n">
        <v>0.0111</v>
      </c>
      <c r="M1097" s="796">
        <f>IF(SUM(D1097:E1097)&gt;0,IFERROR(AVERAGE(D1068:E1097),""),"")</f>
        <v/>
      </c>
      <c r="N1097" s="796">
        <f>IF(SUM(F1097:H1097)&gt;0,IFERROR(AVERAGE(F1068:H1097),""),"")</f>
        <v/>
      </c>
      <c r="O1097" s="796">
        <f>IF(SUM(I1097:J1097)&gt;0,IFERROR(AVERAGE(I1068:J1097),""),"")</f>
        <v/>
      </c>
      <c r="P1097" s="796">
        <f>IF(SUM(K1097:L1097)&gt;0,IFERROR(AVERAGE(K1068:L1097),""),"")</f>
        <v/>
      </c>
      <c r="Q1097" s="797">
        <f>IFERROR(AVERAGE(D1097:E1097),"")</f>
        <v/>
      </c>
      <c r="R1097" s="797">
        <f>IFERROR(AVERAGE(F1097:H1097),"")</f>
        <v/>
      </c>
      <c r="S1097" s="797">
        <f>IFERROR(AVERAGE(I1097:J1097),"")</f>
        <v/>
      </c>
      <c r="T1097" s="797">
        <f>IFERROR(AVERAGE(K1097:L1097),"")</f>
        <v/>
      </c>
      <c r="V1097" s="257" t="n"/>
      <c r="W1097" s="797">
        <f>AVERAGE(Q1097:T1097)</f>
        <v/>
      </c>
      <c r="BK1097" s="798" t="inlineStr">
        <is>
          <t>max</t>
        </is>
      </c>
      <c r="BL1097" s="796">
        <f>MAX($D$735:$E$1100)</f>
        <v/>
      </c>
      <c r="BM1097" s="796">
        <f>MAX($F$735:$H$1100)</f>
        <v/>
      </c>
      <c r="BN1097" s="796">
        <f>MAX($I$735:$J$1100)</f>
        <v/>
      </c>
      <c r="BO1097" s="796">
        <f>MAX($K$735:$L$1100)</f>
        <v/>
      </c>
      <c r="BP1097" s="796">
        <f>MAX($D$735:$L$1100)</f>
        <v/>
      </c>
    </row>
    <row r="1098" ht="17.45" customHeight="1" thickBot="1">
      <c r="A1098" s="257">
        <f>IF(ISNUMBER(C1098),MONTH(C1098),"")</f>
        <v/>
      </c>
      <c r="B1098" s="257">
        <f>IF(ISNUMBER(C1098),YEAR(C1098),"")</f>
        <v/>
      </c>
      <c r="C1098" s="791">
        <f>C1097+1</f>
        <v/>
      </c>
      <c r="D1098" s="792" t="n">
        <v>0.0125</v>
      </c>
      <c r="E1098" s="793" t="n"/>
      <c r="F1098" s="795" t="n"/>
      <c r="G1098" s="794" t="n"/>
      <c r="H1098" s="836" t="n">
        <v>0.00997</v>
      </c>
      <c r="I1098" s="792" t="n">
        <v>0.0185</v>
      </c>
      <c r="J1098" s="793" t="n"/>
      <c r="K1098" s="792" t="n">
        <v>0.0213</v>
      </c>
      <c r="L1098" s="793" t="n"/>
      <c r="M1098" s="796">
        <f>IF(SUM(D1098:E1098)&gt;0,IFERROR(AVERAGE(D1069:E1098),""),"")</f>
        <v/>
      </c>
      <c r="N1098" s="796">
        <f>IF(SUM(F1098:H1098)&gt;0,IFERROR(AVERAGE(F1069:H1098),""),"")</f>
        <v/>
      </c>
      <c r="O1098" s="796">
        <f>IF(SUM(I1098:J1098)&gt;0,IFERROR(AVERAGE(I1069:J1098),""),"")</f>
        <v/>
      </c>
      <c r="P1098" s="796">
        <f>IF(SUM(K1098:L1098)&gt;0,IFERROR(AVERAGE(K1069:L1098),""),"")</f>
        <v/>
      </c>
      <c r="Q1098" s="797">
        <f>IFERROR(AVERAGE(D1098:E1098),"")</f>
        <v/>
      </c>
      <c r="R1098" s="797">
        <f>IFERROR(AVERAGE(F1098:H1098),"")</f>
        <v/>
      </c>
      <c r="S1098" s="797">
        <f>IFERROR(AVERAGE(I1098:J1098),"")</f>
        <v/>
      </c>
      <c r="T1098" s="797">
        <f>IFERROR(AVERAGE(K1098:L1098),"")</f>
        <v/>
      </c>
      <c r="V1098" s="257" t="n"/>
      <c r="W1098" s="797">
        <f>AVERAGE(Q1098:T1098)</f>
        <v/>
      </c>
      <c r="Z1098" s="313" t="inlineStr">
        <is>
          <t>DECEMBER</t>
        </is>
      </c>
      <c r="AA1098" s="299" t="n">
        <v>2020</v>
      </c>
      <c r="AB1098" s="300" t="n"/>
      <c r="AC1098" s="300" t="n"/>
      <c r="AD1098" s="300" t="n"/>
      <c r="BK1098" s="800" t="inlineStr">
        <is>
          <t>98th percentile</t>
        </is>
      </c>
      <c r="BL1098" s="801">
        <f>PERCENTILE($D$735:$E$1100,0.98)</f>
        <v/>
      </c>
      <c r="BM1098" s="801">
        <f>PERCENTILE($F$735:$H$1100,0.98)</f>
        <v/>
      </c>
      <c r="BN1098" s="801">
        <f>PERCENTILE($I$735:$J$1100,0.98)</f>
        <v/>
      </c>
      <c r="BO1098" s="801">
        <f>PERCENTILE($K$735:$L$1100,0.98)</f>
        <v/>
      </c>
      <c r="BP1098" s="801">
        <f>PERCENTILE($D$735:$L$1100,0.98)</f>
        <v/>
      </c>
    </row>
    <row r="1099" ht="17.45" customHeight="1">
      <c r="A1099" s="257">
        <f>IF(ISNUMBER(C1099),MONTH(C1099),"")</f>
        <v/>
      </c>
      <c r="B1099" s="257">
        <f>IF(ISNUMBER(C1099),YEAR(C1099),"")</f>
        <v/>
      </c>
      <c r="C1099" s="791">
        <f>C1098+1</f>
        <v/>
      </c>
      <c r="D1099" s="792" t="n"/>
      <c r="E1099" s="793" t="n">
        <v>0.012</v>
      </c>
      <c r="F1099" s="795" t="n"/>
      <c r="G1099" s="794" t="n">
        <v>0.0128</v>
      </c>
      <c r="H1099" s="836" t="n"/>
      <c r="I1099" s="792" t="n"/>
      <c r="J1099" s="793" t="n">
        <v>0.0232</v>
      </c>
      <c r="K1099" s="792" t="n"/>
      <c r="L1099" s="793" t="n">
        <v>0.0238</v>
      </c>
      <c r="M1099" s="796">
        <f>IF(SUM(D1099:E1099)&gt;0,IFERROR(AVERAGE(D1070:E1099),""),"")</f>
        <v/>
      </c>
      <c r="N1099" s="796">
        <f>IF(SUM(F1099:H1099)&gt;0,IFERROR(AVERAGE(F1070:H1099),""),"")</f>
        <v/>
      </c>
      <c r="O1099" s="796">
        <f>IF(SUM(I1099:J1099)&gt;0,IFERROR(AVERAGE(I1070:J1099),""),"")</f>
        <v/>
      </c>
      <c r="P1099" s="796">
        <f>IF(SUM(K1099:L1099)&gt;0,IFERROR(AVERAGE(K1070:L1099),""),"")</f>
        <v/>
      </c>
      <c r="Q1099" s="797">
        <f>IFERROR(AVERAGE(D1099:E1099),"")</f>
        <v/>
      </c>
      <c r="R1099" s="797">
        <f>IFERROR(AVERAGE(F1099:H1099),"")</f>
        <v/>
      </c>
      <c r="S1099" s="797">
        <f>IFERROR(AVERAGE(I1099:J1099),"")</f>
        <v/>
      </c>
      <c r="T1099" s="797">
        <f>IFERROR(AVERAGE(K1099:L1099),"")</f>
        <v/>
      </c>
      <c r="V1099" s="257" t="n"/>
      <c r="W1099" s="797">
        <f>AVERAGE(Q1099:T1099)</f>
        <v/>
      </c>
      <c r="Z1099" s="301" t="inlineStr">
        <is>
          <t>Parameter</t>
        </is>
      </c>
      <c r="AA1099" s="301" t="inlineStr">
        <is>
          <t>Station 1</t>
        </is>
      </c>
      <c r="AB1099" s="301" t="inlineStr">
        <is>
          <t>Station 2</t>
        </is>
      </c>
      <c r="AC1099" s="301" t="inlineStr">
        <is>
          <t>Station 4</t>
        </is>
      </c>
      <c r="AD1099" s="301" t="inlineStr">
        <is>
          <t>Station 5</t>
        </is>
      </c>
      <c r="BK1099" s="798" t="inlineStr">
        <is>
          <t>95th percentile</t>
        </is>
      </c>
      <c r="BL1099" s="796">
        <f>PERCENTILE($D$735:$E$1100,0.95)</f>
        <v/>
      </c>
      <c r="BM1099" s="796">
        <f>PERCENTILE($F$735:$H$1100,0.95)</f>
        <v/>
      </c>
      <c r="BN1099" s="796">
        <f>PERCENTILE($I$735:$J$1100,0.95)</f>
        <v/>
      </c>
      <c r="BO1099" s="796">
        <f>PERCENTILE($K$735:$L$1100,0.95)</f>
        <v/>
      </c>
      <c r="BP1099" s="796">
        <f>PERCENTILE($D$735:$L$1100,0.95)</f>
        <v/>
      </c>
    </row>
    <row r="1100" ht="17.45" customHeight="1" thickBot="1">
      <c r="A1100" s="257">
        <f>IF(ISNUMBER(C1100),MONTH(C1100),"")</f>
        <v/>
      </c>
      <c r="B1100" s="257">
        <f>IF(ISNUMBER(C1100),YEAR(C1100),"")</f>
        <v/>
      </c>
      <c r="C1100" s="887">
        <f>C1099+1</f>
        <v/>
      </c>
      <c r="D1100" s="888" t="n">
        <v>0.0194</v>
      </c>
      <c r="E1100" s="889" t="n"/>
      <c r="F1100" s="890" t="n">
        <v>0.0138</v>
      </c>
      <c r="G1100" s="891" t="n"/>
      <c r="H1100" s="892" t="n">
        <v>0.0135</v>
      </c>
      <c r="I1100" s="888" t="n">
        <v>0.0138</v>
      </c>
      <c r="J1100" s="889" t="n"/>
      <c r="K1100" s="888" t="n">
        <v>0.0286</v>
      </c>
      <c r="L1100" s="889" t="n"/>
      <c r="M1100" s="829">
        <f>IF(SUM(D1100:E1100)&gt;0,IFERROR(AVERAGE(D1071:E1100),""),"")</f>
        <v/>
      </c>
      <c r="N1100" s="829">
        <f>IF(SUM(F1100:H1100)&gt;0,IFERROR(AVERAGE(F1071:H1100),""),"")</f>
        <v/>
      </c>
      <c r="O1100" s="829">
        <f>IF(SUM(I1100:J1100)&gt;0,IFERROR(AVERAGE(I1071:J1100),""),"")</f>
        <v/>
      </c>
      <c r="P1100" s="829">
        <f>IF(SUM(K1100:L1100)&gt;0,IFERROR(AVERAGE(K1071:L1100),""),"")</f>
        <v/>
      </c>
      <c r="Q1100" s="830">
        <f>IFERROR(AVERAGE(D1100:E1100),"")</f>
        <v/>
      </c>
      <c r="R1100" s="830">
        <f>IFERROR(AVERAGE(F1100:H1100),"")</f>
        <v/>
      </c>
      <c r="S1100" s="830">
        <f>IFERROR(AVERAGE(I1100:J1100),"")</f>
        <v/>
      </c>
      <c r="T1100" s="830">
        <f>IFERROR(AVERAGE(K1100:L1100),"")</f>
        <v/>
      </c>
      <c r="U1100" s="315" t="n"/>
      <c r="V1100" s="307" t="n"/>
      <c r="W1100" s="830">
        <f>AVERAGE(Q1100:T1100)</f>
        <v/>
      </c>
      <c r="Z1100" s="302" t="inlineStr">
        <is>
          <t>Average</t>
        </is>
      </c>
      <c r="AA1100" s="839">
        <f>AVERAGE(D1070:E1100)</f>
        <v/>
      </c>
      <c r="AB1100" s="839">
        <f>AVERAGE(F1070:H1100)</f>
        <v/>
      </c>
      <c r="AC1100" s="839">
        <f>AVERAGE(I1070:J1100)</f>
        <v/>
      </c>
      <c r="AD1100" s="839">
        <f>AVERAGE(K1070:L1100)</f>
        <v/>
      </c>
      <c r="BK1100" s="798" t="inlineStr">
        <is>
          <t>90th percentile</t>
        </is>
      </c>
      <c r="BL1100" s="796">
        <f>PERCENTILE($D$735:$E$1100,0.9)</f>
        <v/>
      </c>
      <c r="BM1100" s="796">
        <f>PERCENTILE($F$735:$H$1100,0.9)</f>
        <v/>
      </c>
      <c r="BN1100" s="796">
        <f>PERCENTILE($I$735:$J$1100,0.9)</f>
        <v/>
      </c>
      <c r="BO1100" s="796">
        <f>PERCENTILE($K$735:$L$1100,0.9)</f>
        <v/>
      </c>
      <c r="BP1100" s="796">
        <f>PERCENTILE($D$735:$L$1100,0.9)</f>
        <v/>
      </c>
    </row>
    <row r="1101" ht="17.45" customHeight="1">
      <c r="A1101" s="257">
        <f>IF(ISNUMBER(C1101),MONTH(C1101),"")</f>
        <v/>
      </c>
      <c r="B1101" s="257">
        <f>IF(ISNUMBER(C1101),YEAR(C1101),"")</f>
        <v/>
      </c>
      <c r="C1101" s="831">
        <f>C1100+1</f>
        <v/>
      </c>
      <c r="D1101" s="832" t="n"/>
      <c r="E1101" s="833" t="n">
        <v>0.0133</v>
      </c>
      <c r="F1101" s="835" t="n"/>
      <c r="G1101" s="834" t="n">
        <v>0.009259999999999999</v>
      </c>
      <c r="H1101" s="860" t="n"/>
      <c r="I1101" s="832" t="n"/>
      <c r="J1101" s="833" t="n">
        <v>0.008319999999999999</v>
      </c>
      <c r="K1101" s="832" t="n"/>
      <c r="L1101" s="833" t="n">
        <v>0.008699999999999999</v>
      </c>
      <c r="M1101" s="796">
        <f>IF(SUM(D1101:E1101)&gt;0,IFERROR(AVERAGE(D1072:E1101),""),"")</f>
        <v/>
      </c>
      <c r="N1101" s="796">
        <f>IF(SUM(F1101:H1101)&gt;0,IFERROR(AVERAGE(F1072:H1101),""),"")</f>
        <v/>
      </c>
      <c r="O1101" s="796">
        <f>IF(SUM(I1101:J1101)&gt;0,IFERROR(AVERAGE(I1072:J1101),""),"")</f>
        <v/>
      </c>
      <c r="P1101" s="796">
        <f>IF(SUM(K1101:L1101)&gt;0,IFERROR(AVERAGE(K1072:L1101),""),"")</f>
        <v/>
      </c>
      <c r="Q1101" s="797">
        <f>IFERROR(AVERAGE(D1101:E1101),"")</f>
        <v/>
      </c>
      <c r="R1101" s="797">
        <f>IFERROR(AVERAGE(F1101:H1101),"")</f>
        <v/>
      </c>
      <c r="S1101" s="797">
        <f>IFERROR(AVERAGE(I1101:J1101),"")</f>
        <v/>
      </c>
      <c r="T1101" s="797">
        <f>IFERROR(AVERAGE(K1101:L1101),"")</f>
        <v/>
      </c>
      <c r="V1101" s="257" t="n"/>
      <c r="W1101" s="797">
        <f>AVERAGE(Q1101:T1101)</f>
        <v/>
      </c>
      <c r="X1101" s="797">
        <f>AVERAGE(Q1097:T1101)</f>
        <v/>
      </c>
      <c r="Y1101" s="266" t="n">
        <v>157</v>
      </c>
      <c r="Z1101" s="302" t="inlineStr">
        <is>
          <t>Maximum</t>
        </is>
      </c>
      <c r="AA1101" s="839">
        <f>MAX(D1070:E1100)</f>
        <v/>
      </c>
      <c r="AB1101" s="839">
        <f>MAX(F1070:H1100)</f>
        <v/>
      </c>
      <c r="AC1101" s="839">
        <f>MAX(I1070:J1100)</f>
        <v/>
      </c>
      <c r="AD1101" s="839">
        <f>MAX(K1070:L1100)</f>
        <v/>
      </c>
      <c r="AW1101" s="785">
        <f>MAX(Q1101:T1101)</f>
        <v/>
      </c>
      <c r="AX1101" s="266">
        <f>IF(Q1101=AW1101,"#1",IF(R1101=AW1101,"#2",IF(S1101=AW1101,"#4",IF(T1101=AW1101,"#5"))))</f>
        <v/>
      </c>
    </row>
    <row r="1102" ht="17.45" customHeight="1" thickBot="1">
      <c r="A1102" s="298">
        <f>IF(ISNUMBER(C1102),MONTH(C1102),"")</f>
        <v/>
      </c>
      <c r="B1102" s="298">
        <f>IF(ISNUMBER(C1102),YEAR(C1102),"")</f>
        <v/>
      </c>
      <c r="C1102" s="808">
        <f>C1101+1</f>
        <v/>
      </c>
      <c r="D1102" s="809" t="n">
        <v>0.0111</v>
      </c>
      <c r="E1102" s="810" t="n"/>
      <c r="F1102" s="812" t="n">
        <v>0.0064</v>
      </c>
      <c r="G1102" s="811" t="n"/>
      <c r="H1102" s="837" t="n"/>
      <c r="I1102" s="809" t="n">
        <v>0.00818</v>
      </c>
      <c r="J1102" s="810" t="n"/>
      <c r="K1102" s="809" t="n">
        <v>0.0127</v>
      </c>
      <c r="L1102" s="810" t="n"/>
      <c r="M1102" s="796">
        <f>IF(SUM(D1102:E1102)&gt;0,IFERROR(AVERAGE(D1073:E1102),""),"")</f>
        <v/>
      </c>
      <c r="N1102" s="796">
        <f>IF(SUM(F1102:H1102)&gt;0,IFERROR(AVERAGE(F1073:H1102),""),"")</f>
        <v/>
      </c>
      <c r="O1102" s="796">
        <f>IF(SUM(I1102:J1102)&gt;0,IFERROR(AVERAGE(I1073:J1102),""),"")</f>
        <v/>
      </c>
      <c r="P1102" s="796">
        <f>IF(SUM(K1102:L1102)&gt;0,IFERROR(AVERAGE(K1073:L1102),""),"")</f>
        <v/>
      </c>
      <c r="Q1102" s="813">
        <f>IFERROR(AVERAGE(D1102:E1102),"")</f>
        <v/>
      </c>
      <c r="R1102" s="813">
        <f>IFERROR(AVERAGE(F1102:H1102),"")</f>
        <v/>
      </c>
      <c r="S1102" s="813">
        <f>IFERROR(AVERAGE(I1102:J1102),"")</f>
        <v/>
      </c>
      <c r="T1102" s="813">
        <f>IFERROR(AVERAGE(K1102:L1102),"")</f>
        <v/>
      </c>
      <c r="V1102" s="813">
        <f>AVERAGE(Q1102:T1102)</f>
        <v/>
      </c>
      <c r="W1102" s="445" t="n"/>
      <c r="X1102" s="257" t="n"/>
      <c r="Y1102" s="266" t="n">
        <v>157</v>
      </c>
      <c r="Z1102" s="304" t="inlineStr">
        <is>
          <t># DAYS &gt; 0.075</t>
        </is>
      </c>
      <c r="AA1102" s="305">
        <f>COUNTIF(D1070:E1100,"&gt;=0.075")</f>
        <v/>
      </c>
      <c r="AB1102" s="305">
        <f>COUNTIF(F1070:H1100,"&gt;=0.075")</f>
        <v/>
      </c>
      <c r="AC1102" s="305">
        <f>COUNTIF(I1070:J1100,"&gt;=0.075")</f>
        <v/>
      </c>
      <c r="AD1102" s="305">
        <f>COUNTIF(K1070:L1100,"&gt;=0.075")</f>
        <v/>
      </c>
      <c r="AW1102" s="785">
        <f>MAX(Q1102:T1102)</f>
        <v/>
      </c>
      <c r="AX1102" s="266">
        <f>IF(Q1102=AW1102,"#1",IF(R1102=AW1102,"#2",IF(S1102=AW1102,"#4",IF(T1102=AW1102,"#5"))))</f>
        <v/>
      </c>
    </row>
    <row r="1103" ht="17.45" customHeight="1" thickBot="1">
      <c r="A1103" s="298">
        <f>IF(ISNUMBER(C1103),MONTH(C1103),"")</f>
        <v/>
      </c>
      <c r="B1103" s="298">
        <f>IF(ISNUMBER(C1103),YEAR(C1103),"")</f>
        <v/>
      </c>
      <c r="C1103" s="808">
        <f>C1102+1</f>
        <v/>
      </c>
      <c r="D1103" s="809" t="n"/>
      <c r="E1103" s="810" t="n">
        <v>0.008580000000000001</v>
      </c>
      <c r="F1103" s="812" t="n"/>
      <c r="G1103" s="811" t="n">
        <v>0.00796</v>
      </c>
      <c r="H1103" s="837" t="n"/>
      <c r="I1103" s="809" t="n"/>
      <c r="J1103" s="810" t="n">
        <v>0.0066</v>
      </c>
      <c r="K1103" s="809" t="n"/>
      <c r="L1103" s="810" t="n">
        <v>0.0139</v>
      </c>
      <c r="M1103" s="796">
        <f>IF(SUM(D1103:E1103)&gt;0,IFERROR(AVERAGE(D1074:E1103),""),"")</f>
        <v/>
      </c>
      <c r="N1103" s="796">
        <f>IF(SUM(F1103:H1103)&gt;0,IFERROR(AVERAGE(F1074:H1103),""),"")</f>
        <v/>
      </c>
      <c r="O1103" s="796">
        <f>IF(SUM(I1103:J1103)&gt;0,IFERROR(AVERAGE(I1074:J1103),""),"")</f>
        <v/>
      </c>
      <c r="P1103" s="796">
        <f>IF(SUM(K1103:L1103)&gt;0,IFERROR(AVERAGE(K1074:L1103),""),"")</f>
        <v/>
      </c>
      <c r="Q1103" s="813">
        <f>IFERROR(AVERAGE(D1103:E1103),"")</f>
        <v/>
      </c>
      <c r="R1103" s="813">
        <f>IFERROR(AVERAGE(F1103:H1103),"")</f>
        <v/>
      </c>
      <c r="S1103" s="813">
        <f>IFERROR(AVERAGE(I1103:J1103),"")</f>
        <v/>
      </c>
      <c r="T1103" s="813">
        <f>IFERROR(AVERAGE(K1103:L1103),"")</f>
        <v/>
      </c>
      <c r="V1103" s="813">
        <f>AVERAGE(Q1103:T1103)</f>
        <v/>
      </c>
      <c r="W1103" s="445" t="n"/>
      <c r="X1103" s="797">
        <f>AVERAGE(Q1102:T1103)</f>
        <v/>
      </c>
      <c r="Y1103" s="266" t="n">
        <v>157</v>
      </c>
      <c r="AD1103" s="786">
        <f>AVERAGE(AA1100:AD1100)</f>
        <v/>
      </c>
      <c r="AW1103" s="785">
        <f>MAX(Q1103:T1103)</f>
        <v/>
      </c>
      <c r="AX1103" s="266">
        <f>IF(Q1103=AW1103,"#1",IF(R1103=AW1103,"#2",IF(S1103=AW1103,"#4",IF(T1103=AW1103,"#5"))))</f>
        <v/>
      </c>
    </row>
    <row r="1104" ht="17.45" customHeight="1" thickBot="1">
      <c r="A1104" s="257">
        <f>IF(ISNUMBER(C1104),MONTH(C1104),"")</f>
        <v/>
      </c>
      <c r="B1104" s="257">
        <f>IF(ISNUMBER(C1104),YEAR(C1104),"")</f>
        <v/>
      </c>
      <c r="C1104" s="791">
        <f>C1103+1</f>
        <v/>
      </c>
      <c r="D1104" s="792" t="n">
        <v>0.0143</v>
      </c>
      <c r="E1104" s="793" t="n"/>
      <c r="F1104" s="795" t="n"/>
      <c r="G1104" s="794" t="n"/>
      <c r="H1104" s="836" t="n">
        <v>0.0164</v>
      </c>
      <c r="I1104" s="792" t="n">
        <v>0.019</v>
      </c>
      <c r="J1104" s="793" t="n"/>
      <c r="K1104" s="792" t="n">
        <v>0.0218</v>
      </c>
      <c r="L1104" s="793" t="n"/>
      <c r="M1104" s="796">
        <f>IF(SUM(D1104:E1104)&gt;0,IFERROR(AVERAGE(D1075:E1104),""),"")</f>
        <v/>
      </c>
      <c r="N1104" s="796">
        <f>IF(SUM(F1104:H1104)&gt;0,IFERROR(AVERAGE(F1075:H1104),""),"")</f>
        <v/>
      </c>
      <c r="O1104" s="796">
        <f>IF(SUM(I1104:J1104)&gt;0,IFERROR(AVERAGE(I1075:J1104),""),"")</f>
        <v/>
      </c>
      <c r="P1104" s="796">
        <f>IF(SUM(K1104:L1104)&gt;0,IFERROR(AVERAGE(K1075:L1104),""),"")</f>
        <v/>
      </c>
      <c r="Q1104" s="797">
        <f>IFERROR(AVERAGE(D1104:E1104),"")</f>
        <v/>
      </c>
      <c r="R1104" s="797">
        <f>IFERROR(AVERAGE(F1104:H1104),"")</f>
        <v/>
      </c>
      <c r="S1104" s="797">
        <f>IFERROR(AVERAGE(I1104:J1104),"")</f>
        <v/>
      </c>
      <c r="T1104" s="797">
        <f>IFERROR(AVERAGE(K1104:L1104),"")</f>
        <v/>
      </c>
      <c r="V1104" s="257" t="n"/>
      <c r="W1104" s="797">
        <f>AVERAGE(Q1104:T1104)</f>
        <v/>
      </c>
      <c r="AW1104" s="785">
        <f>MAX(Q1104:T1104)</f>
        <v/>
      </c>
      <c r="AX1104" s="266">
        <f>IF(Q1104=AW1104,"#1",IF(R1104=AW1104,"#2",IF(S1104=AW1104,"#4",IF(T1104=AW1104,"#5"))))</f>
        <v/>
      </c>
    </row>
    <row r="1105" ht="17.45" customHeight="1" thickBot="1">
      <c r="A1105" s="257">
        <f>IF(ISNUMBER(C1105),MONTH(C1105),"")</f>
        <v/>
      </c>
      <c r="B1105" s="257">
        <f>IF(ISNUMBER(C1105),YEAR(C1105),"")</f>
        <v/>
      </c>
      <c r="C1105" s="791">
        <f>C1104+1</f>
        <v/>
      </c>
      <c r="D1105" s="792" t="n"/>
      <c r="E1105" s="793" t="n">
        <v>0.0133</v>
      </c>
      <c r="F1105" s="795" t="n"/>
      <c r="G1105" s="794" t="n">
        <v>0.0144</v>
      </c>
      <c r="H1105" s="836" t="n"/>
      <c r="I1105" s="792" t="n"/>
      <c r="J1105" s="793" t="n">
        <v>0.0228</v>
      </c>
      <c r="K1105" s="792" t="n"/>
      <c r="L1105" s="793" t="n">
        <v>0.029</v>
      </c>
      <c r="M1105" s="796">
        <f>IF(SUM(D1105:E1105)&gt;0,IFERROR(AVERAGE(D1076:E1105),""),"")</f>
        <v/>
      </c>
      <c r="N1105" s="796">
        <f>IF(SUM(F1105:H1105)&gt;0,IFERROR(AVERAGE(F1076:H1105),""),"")</f>
        <v/>
      </c>
      <c r="O1105" s="796">
        <f>IF(SUM(I1105:J1105)&gt;0,IFERROR(AVERAGE(I1076:J1105),""),"")</f>
        <v/>
      </c>
      <c r="P1105" s="796">
        <f>IF(SUM(K1105:L1105)&gt;0,IFERROR(AVERAGE(K1076:L1105),""),"")</f>
        <v/>
      </c>
      <c r="Q1105" s="797">
        <f>IFERROR(AVERAGE(D1105:E1105),"")</f>
        <v/>
      </c>
      <c r="R1105" s="797">
        <f>IFERROR(AVERAGE(F1105:H1105),"")</f>
        <v/>
      </c>
      <c r="S1105" s="797">
        <f>IFERROR(AVERAGE(I1105:J1105),"")</f>
        <v/>
      </c>
      <c r="T1105" s="797">
        <f>IFERROR(AVERAGE(K1105:L1105),"")</f>
        <v/>
      </c>
      <c r="V1105" s="257" t="n"/>
      <c r="W1105" s="797">
        <f>AVERAGE(Q1105:T1105)</f>
        <v/>
      </c>
      <c r="Z1105" s="313" t="inlineStr">
        <is>
          <t>YTD</t>
        </is>
      </c>
      <c r="AA1105" s="299" t="n">
        <v>2020</v>
      </c>
      <c r="AB1105" s="300" t="n"/>
      <c r="AC1105" s="300" t="n"/>
      <c r="AD1105" s="300" t="n"/>
      <c r="AW1105" s="785">
        <f>MAX(Q1105:T1105)</f>
        <v/>
      </c>
      <c r="AX1105" s="266">
        <f>IF(Q1105=AW1105,"#1",IF(R1105=AW1105,"#2",IF(S1105=AW1105,"#4",IF(T1105=AW1105,"#5"))))</f>
        <v/>
      </c>
    </row>
    <row r="1106" ht="17.45" customHeight="1">
      <c r="A1106" s="257">
        <f>IF(ISNUMBER(C1106),MONTH(C1106),"")</f>
        <v/>
      </c>
      <c r="B1106" s="257">
        <f>IF(ISNUMBER(C1106),YEAR(C1106),"")</f>
        <v/>
      </c>
      <c r="C1106" s="861">
        <f>C1105+1</f>
        <v/>
      </c>
      <c r="D1106" s="803" t="n">
        <v>0.0407</v>
      </c>
      <c r="E1106" s="804" t="n"/>
      <c r="F1106" s="806" t="n">
        <v>0.0145</v>
      </c>
      <c r="G1106" s="805" t="n"/>
      <c r="H1106" s="838" t="n">
        <v>0.0148</v>
      </c>
      <c r="I1106" s="803" t="n">
        <v>0.0221</v>
      </c>
      <c r="J1106" s="804" t="n"/>
      <c r="K1106" s="803" t="n">
        <v>0.0262</v>
      </c>
      <c r="L1106" s="804" t="n"/>
      <c r="M1106" s="796">
        <f>IF(SUM(D1106:E1106)&gt;0,IFERROR(AVERAGE(D1077:E1106),""),"")</f>
        <v/>
      </c>
      <c r="N1106" s="796">
        <f>IF(SUM(F1106:H1106)&gt;0,IFERROR(AVERAGE(F1077:H1106),""),"")</f>
        <v/>
      </c>
      <c r="O1106" s="796">
        <f>IF(SUM(I1106:J1106)&gt;0,IFERROR(AVERAGE(I1077:J1106),""),"")</f>
        <v/>
      </c>
      <c r="P1106" s="796">
        <f>IF(SUM(K1106:L1106)&gt;0,IFERROR(AVERAGE(K1077:L1106),""),"")</f>
        <v/>
      </c>
      <c r="Q1106" s="797">
        <f>IFERROR(AVERAGE(D1106:E1106),"")</f>
        <v/>
      </c>
      <c r="R1106" s="797">
        <f>IFERROR(AVERAGE(F1106:H1106),"")</f>
        <v/>
      </c>
      <c r="S1106" s="797">
        <f>IFERROR(AVERAGE(I1106:J1106),"")</f>
        <v/>
      </c>
      <c r="T1106" s="797">
        <f>IFERROR(AVERAGE(K1106:L1106),"")</f>
        <v/>
      </c>
      <c r="V1106" s="257" t="n"/>
      <c r="W1106" s="797">
        <f>AVERAGE(Q1106:T1106)</f>
        <v/>
      </c>
      <c r="Z1106" s="301" t="inlineStr">
        <is>
          <t>Parameter</t>
        </is>
      </c>
      <c r="AA1106" s="301" t="inlineStr">
        <is>
          <t>Station 1</t>
        </is>
      </c>
      <c r="AB1106" s="301" t="inlineStr">
        <is>
          <t>Station 2</t>
        </is>
      </c>
      <c r="AC1106" s="301" t="inlineStr">
        <is>
          <t>Station 4</t>
        </is>
      </c>
      <c r="AD1106" s="301" t="inlineStr">
        <is>
          <t>Station 5</t>
        </is>
      </c>
      <c r="AW1106" s="785">
        <f>MAX(Q1106:T1106)</f>
        <v/>
      </c>
      <c r="AX1106" s="266">
        <f>IF(Q1106=AW1106,"#1",IF(R1106=AW1106,"#2",IF(S1106=AW1106,"#4",IF(T1106=AW1106,"#5"))))</f>
        <v/>
      </c>
    </row>
    <row r="1107" ht="17.45" customHeight="1">
      <c r="A1107" s="257">
        <f>IF(ISNUMBER(C1107),MONTH(C1107),"")</f>
        <v/>
      </c>
      <c r="B1107" s="257">
        <f>IF(ISNUMBER(C1107),YEAR(C1107),"")</f>
        <v/>
      </c>
      <c r="C1107" s="791">
        <f>C1106+1</f>
        <v/>
      </c>
      <c r="D1107" s="792" t="n"/>
      <c r="E1107" s="793" t="n">
        <v>0.0225</v>
      </c>
      <c r="F1107" s="795" t="n"/>
      <c r="G1107" s="794" t="n">
        <v>0.0176</v>
      </c>
      <c r="H1107" s="836" t="n"/>
      <c r="I1107" s="792" t="n"/>
      <c r="J1107" s="793" t="n">
        <v>0.026</v>
      </c>
      <c r="K1107" s="792" t="n"/>
      <c r="L1107" s="793" t="n">
        <v>0.0326</v>
      </c>
      <c r="M1107" s="796">
        <f>IF(SUM(D1107:E1107)&gt;0,IFERROR(AVERAGE(D1078:E1107),""),"")</f>
        <v/>
      </c>
      <c r="N1107" s="796">
        <f>IF(SUM(F1107:H1107)&gt;0,IFERROR(AVERAGE(F1078:H1107),""),"")</f>
        <v/>
      </c>
      <c r="O1107" s="796">
        <f>IF(SUM(I1107:J1107)&gt;0,IFERROR(AVERAGE(I1078:J1107),""),"")</f>
        <v/>
      </c>
      <c r="P1107" s="796">
        <f>IF(SUM(K1107:L1107)&gt;0,IFERROR(AVERAGE(K1078:L1107),""),"")</f>
        <v/>
      </c>
      <c r="Q1107" s="797">
        <f>IFERROR(AVERAGE(D1107:E1107),"")</f>
        <v/>
      </c>
      <c r="R1107" s="797">
        <f>IFERROR(AVERAGE(F1107:H1107),"")</f>
        <v/>
      </c>
      <c r="S1107" s="797">
        <f>IFERROR(AVERAGE(I1107:J1107),"")</f>
        <v/>
      </c>
      <c r="T1107" s="797">
        <f>IFERROR(AVERAGE(K1107:L1107),"")</f>
        <v/>
      </c>
      <c r="V1107" s="257" t="n"/>
      <c r="W1107" s="797">
        <f>AVERAGE(Q1107:T1107)</f>
        <v/>
      </c>
      <c r="Z1107" s="302" t="inlineStr">
        <is>
          <t>Average</t>
        </is>
      </c>
      <c r="AA1107" s="839">
        <f>AVERAGE(D735:E1100)</f>
        <v/>
      </c>
      <c r="AB1107" s="839">
        <f>AVERAGE(F735:H1100)</f>
        <v/>
      </c>
      <c r="AC1107" s="839">
        <f>AVERAGE(I735:J1100)</f>
        <v/>
      </c>
      <c r="AD1107" s="839">
        <f>AVERAGE(K735:L1100)</f>
        <v/>
      </c>
      <c r="AW1107" s="785">
        <f>MAX(Q1107:T1107)</f>
        <v/>
      </c>
      <c r="AX1107" s="266">
        <f>IF(Q1107=AW1107,"#1",IF(R1107=AW1107,"#2",IF(S1107=AW1107,"#4",IF(T1107=AW1107,"#5"))))</f>
        <v/>
      </c>
    </row>
    <row r="1108" ht="17.45" customHeight="1">
      <c r="A1108" s="257">
        <f>IF(ISNUMBER(C1108),MONTH(C1108),"")</f>
        <v/>
      </c>
      <c r="B1108" s="257">
        <f>IF(ISNUMBER(C1108),YEAR(C1108),"")</f>
        <v/>
      </c>
      <c r="C1108" s="791">
        <f>C1107+1</f>
        <v/>
      </c>
      <c r="D1108" s="792" t="n">
        <v>0.0199</v>
      </c>
      <c r="E1108" s="793" t="n"/>
      <c r="F1108" s="795" t="n">
        <v>0.0179</v>
      </c>
      <c r="G1108" s="794" t="n"/>
      <c r="H1108" s="836" t="n"/>
      <c r="I1108" s="792" t="n">
        <v>0.024</v>
      </c>
      <c r="J1108" s="793" t="n"/>
      <c r="K1108" s="792" t="n">
        <v>0.0253</v>
      </c>
      <c r="L1108" s="793" t="n"/>
      <c r="M1108" s="796">
        <f>IF(SUM(D1108:E1108)&gt;0,IFERROR(AVERAGE(D1079:E1108),""),"")</f>
        <v/>
      </c>
      <c r="N1108" s="796">
        <f>IF(SUM(F1108:H1108)&gt;0,IFERROR(AVERAGE(F1079:H1108),""),"")</f>
        <v/>
      </c>
      <c r="O1108" s="796">
        <f>IF(SUM(I1108:J1108)&gt;0,IFERROR(AVERAGE(I1079:J1108),""),"")</f>
        <v/>
      </c>
      <c r="P1108" s="796">
        <f>IF(SUM(K1108:L1108)&gt;0,IFERROR(AVERAGE(K1079:L1108),""),"")</f>
        <v/>
      </c>
      <c r="Q1108" s="797">
        <f>IFERROR(AVERAGE(D1108:E1108),"")</f>
        <v/>
      </c>
      <c r="R1108" s="797">
        <f>IFERROR(AVERAGE(F1108:H1108),"")</f>
        <v/>
      </c>
      <c r="S1108" s="797">
        <f>IFERROR(AVERAGE(I1108:J1108),"")</f>
        <v/>
      </c>
      <c r="T1108" s="797">
        <f>IFERROR(AVERAGE(K1108:L1108),"")</f>
        <v/>
      </c>
      <c r="V1108" s="257" t="n"/>
      <c r="W1108" s="797">
        <f>AVERAGE(Q1108:T1108)</f>
        <v/>
      </c>
      <c r="X1108" s="797">
        <f>AVERAGE(Q1104:T1108)</f>
        <v/>
      </c>
      <c r="Y1108" s="266" t="n">
        <v>158</v>
      </c>
      <c r="Z1108" s="302" t="inlineStr">
        <is>
          <t>Maximum</t>
        </is>
      </c>
      <c r="AA1108" s="839">
        <f>MAX(D735:E1100)</f>
        <v/>
      </c>
      <c r="AB1108" s="839">
        <f>MAX(F735:H1100)</f>
        <v/>
      </c>
      <c r="AC1108" s="839">
        <f>MAX(I735:J1100)</f>
        <v/>
      </c>
      <c r="AD1108" s="839">
        <f>MAX(K735:L1100)</f>
        <v/>
      </c>
      <c r="AW1108" s="785">
        <f>MAX(Q1108:T1108)</f>
        <v/>
      </c>
      <c r="AX1108" s="266">
        <f>IF(Q1108=AW1108,"#1",IF(R1108=AW1108,"#2",IF(S1108=AW1108,"#4",IF(T1108=AW1108,"#5"))))</f>
        <v/>
      </c>
    </row>
    <row r="1109" ht="17.45" customHeight="1" thickBot="1">
      <c r="A1109" s="257">
        <f>IF(ISNUMBER(C1109),MONTH(C1109),"")</f>
        <v/>
      </c>
      <c r="B1109" s="257">
        <f>IF(ISNUMBER(C1109),YEAR(C1109),"")</f>
        <v/>
      </c>
      <c r="C1109" s="808">
        <f>C1108+1</f>
        <v/>
      </c>
      <c r="D1109" s="809" t="n"/>
      <c r="E1109" s="810" t="n">
        <v>0.0195</v>
      </c>
      <c r="F1109" s="812" t="n"/>
      <c r="G1109" s="811" t="n">
        <v>0.0129</v>
      </c>
      <c r="H1109" s="837" t="n"/>
      <c r="I1109" s="809" t="n"/>
      <c r="J1109" s="810" t="n">
        <v>0.0117</v>
      </c>
      <c r="K1109" s="809" t="n"/>
      <c r="L1109" s="810" t="n">
        <v>0.0224</v>
      </c>
      <c r="M1109" s="796">
        <f>IF(SUM(D1109:E1109)&gt;0,IFERROR(AVERAGE(D1080:E1109),""),"")</f>
        <v/>
      </c>
      <c r="N1109" s="796">
        <f>IF(SUM(F1109:H1109)&gt;0,IFERROR(AVERAGE(F1080:H1109),""),"")</f>
        <v/>
      </c>
      <c r="O1109" s="796">
        <f>IF(SUM(I1109:J1109)&gt;0,IFERROR(AVERAGE(I1080:J1109),""),"")</f>
        <v/>
      </c>
      <c r="P1109" s="796">
        <f>IF(SUM(K1109:L1109)&gt;0,IFERROR(AVERAGE(K1080:L1109),""),"")</f>
        <v/>
      </c>
      <c r="Q1109" s="813">
        <f>IFERROR(AVERAGE(D1109:E1109),"")</f>
        <v/>
      </c>
      <c r="R1109" s="813">
        <f>IFERROR(AVERAGE(F1109:H1109),"")</f>
        <v/>
      </c>
      <c r="S1109" s="813">
        <f>IFERROR(AVERAGE(I1109:J1109),"")</f>
        <v/>
      </c>
      <c r="T1109" s="813">
        <f>IFERROR(AVERAGE(K1109:L1109),"")</f>
        <v/>
      </c>
      <c r="V1109" s="813">
        <f>AVERAGE(Q1109:T1109)</f>
        <v/>
      </c>
      <c r="W1109" s="445" t="n"/>
      <c r="X1109" s="257" t="n"/>
      <c r="Y1109" s="266" t="n">
        <v>158</v>
      </c>
      <c r="Z1109" s="304" t="inlineStr">
        <is>
          <t># DAYS &gt; 0.075</t>
        </is>
      </c>
      <c r="AA1109" s="305">
        <f>COUNTIF(D735:E1100,"&gt;=0.075")</f>
        <v/>
      </c>
      <c r="AB1109" s="305">
        <f>COUNTIF(F735:H1100,"&gt;=0.075")</f>
        <v/>
      </c>
      <c r="AC1109" s="305">
        <f>COUNTIF(I735:J1100,"&gt;=0.075")</f>
        <v/>
      </c>
      <c r="AD1109" s="305">
        <f>COUNTIF(K735:L1100,"&gt;=0.075")</f>
        <v/>
      </c>
      <c r="AW1109" s="785">
        <f>MAX(Q1109:T1109)</f>
        <v/>
      </c>
      <c r="AX1109" s="266">
        <f>IF(Q1109=AW1109,"#1",IF(R1109=AW1109,"#2",IF(S1109=AW1109,"#4",IF(T1109=AW1109,"#5"))))</f>
        <v/>
      </c>
    </row>
    <row r="1110" ht="17.45" customHeight="1" thickBot="1">
      <c r="A1110" s="257">
        <f>IF(ISNUMBER(C1110),MONTH(C1110),"")</f>
        <v/>
      </c>
      <c r="B1110" s="257">
        <f>IF(ISNUMBER(C1110),YEAR(C1110),"")</f>
        <v/>
      </c>
      <c r="C1110" s="808">
        <f>C1109+1</f>
        <v/>
      </c>
      <c r="D1110" s="809" t="n">
        <v>0.0106</v>
      </c>
      <c r="E1110" s="810" t="n"/>
      <c r="F1110" s="812" t="n"/>
      <c r="G1110" s="811" t="n"/>
      <c r="H1110" s="837" t="n">
        <v>0.00818</v>
      </c>
      <c r="I1110" s="809" t="n">
        <v>0.00961</v>
      </c>
      <c r="J1110" s="810" t="n"/>
      <c r="K1110" s="809" t="n">
        <v>0.0168</v>
      </c>
      <c r="L1110" s="810" t="n"/>
      <c r="M1110" s="796">
        <f>IF(SUM(D1110:E1110)&gt;0,IFERROR(AVERAGE(D1081:E1110),""),"")</f>
        <v/>
      </c>
      <c r="N1110" s="796">
        <f>IF(SUM(F1110:H1110)&gt;0,IFERROR(AVERAGE(F1081:H1110),""),"")</f>
        <v/>
      </c>
      <c r="O1110" s="796">
        <f>IF(SUM(I1110:J1110)&gt;0,IFERROR(AVERAGE(I1081:J1110),""),"")</f>
        <v/>
      </c>
      <c r="P1110" s="796">
        <f>IF(SUM(K1110:L1110)&gt;0,IFERROR(AVERAGE(K1081:L1110),""),"")</f>
        <v/>
      </c>
      <c r="Q1110" s="813">
        <f>IFERROR(AVERAGE(D1110:E1110),"")</f>
        <v/>
      </c>
      <c r="R1110" s="813">
        <f>IFERROR(AVERAGE(F1110:H1110),"")</f>
        <v/>
      </c>
      <c r="S1110" s="813">
        <f>IFERROR(AVERAGE(I1110:J1110),"")</f>
        <v/>
      </c>
      <c r="T1110" s="813">
        <f>IFERROR(AVERAGE(K1110:L1110),"")</f>
        <v/>
      </c>
      <c r="V1110" s="813">
        <f>AVERAGE(Q1110:T1110)</f>
        <v/>
      </c>
      <c r="W1110" s="445" t="n"/>
      <c r="X1110" s="797">
        <f>AVERAGE(Q1109:T1110)</f>
        <v/>
      </c>
      <c r="Y1110" s="266" t="n">
        <v>158</v>
      </c>
      <c r="AA1110" s="786">
        <f>AVERAGE(I735:Q1100)</f>
        <v/>
      </c>
      <c r="AD1110" s="786">
        <f>AVERAGE(AA1107:AD1107)</f>
        <v/>
      </c>
      <c r="AW1110" s="785">
        <f>MAX(Q1110:T1110)</f>
        <v/>
      </c>
      <c r="AX1110" s="266">
        <f>IF(Q1110=AW1110,"#1",IF(R1110=AW1110,"#2",IF(S1110=AW1110,"#4",IF(T1110=AW1110,"#5"))))</f>
        <v/>
      </c>
    </row>
    <row r="1111" ht="17.45" customHeight="1">
      <c r="A1111" s="257">
        <f>IF(ISNUMBER(C1111),MONTH(C1111),"")</f>
        <v/>
      </c>
      <c r="B1111" s="257">
        <f>IF(ISNUMBER(C1111),YEAR(C1111),"")</f>
        <v/>
      </c>
      <c r="C1111" s="791">
        <f>C1110+1</f>
        <v/>
      </c>
      <c r="D1111" s="792" t="n"/>
      <c r="E1111" s="793" t="n">
        <v>0.013</v>
      </c>
      <c r="F1111" s="795" t="n"/>
      <c r="G1111" s="794" t="n">
        <v>0.0133</v>
      </c>
      <c r="H1111" s="836" t="n"/>
      <c r="I1111" s="792" t="n"/>
      <c r="J1111" s="793" t="n">
        <v>0.022</v>
      </c>
      <c r="K1111" s="792" t="n"/>
      <c r="L1111" s="793" t="n">
        <v>0.0317</v>
      </c>
      <c r="M1111" s="796">
        <f>IF(SUM(D1111:E1111)&gt;0,IFERROR(AVERAGE(D1082:E1111),""),"")</f>
        <v/>
      </c>
      <c r="N1111" s="796">
        <f>IF(SUM(F1111:H1111)&gt;0,IFERROR(AVERAGE(F1082:H1111),""),"")</f>
        <v/>
      </c>
      <c r="O1111" s="796">
        <f>IF(SUM(I1111:J1111)&gt;0,IFERROR(AVERAGE(I1082:J1111),""),"")</f>
        <v/>
      </c>
      <c r="P1111" s="796">
        <f>IF(SUM(K1111:L1111)&gt;0,IFERROR(AVERAGE(K1082:L1111),""),"")</f>
        <v/>
      </c>
      <c r="Q1111" s="797">
        <f>IFERROR(AVERAGE(D1111:E1111),"")</f>
        <v/>
      </c>
      <c r="R1111" s="797">
        <f>IFERROR(AVERAGE(F1111:H1111),"")</f>
        <v/>
      </c>
      <c r="S1111" s="797">
        <f>IFERROR(AVERAGE(I1111:J1111),"")</f>
        <v/>
      </c>
      <c r="T1111" s="797">
        <f>IFERROR(AVERAGE(K1111:L1111),"")</f>
        <v/>
      </c>
      <c r="V1111" s="257" t="n"/>
      <c r="W1111" s="797">
        <f>AVERAGE(Q1111:T1111)</f>
        <v/>
      </c>
      <c r="AW1111" s="785">
        <f>MAX(Q1111:T1111)</f>
        <v/>
      </c>
      <c r="AX1111" s="266">
        <f>IF(Q1111=AW1111,"#1",IF(R1111=AW1111,"#2",IF(S1111=AW1111,"#4",IF(T1111=AW1111,"#5"))))</f>
        <v/>
      </c>
    </row>
    <row r="1112" ht="17.45" customHeight="1">
      <c r="A1112" s="257">
        <f>IF(ISNUMBER(C1112),MONTH(C1112),"")</f>
        <v/>
      </c>
      <c r="B1112" s="257">
        <f>IF(ISNUMBER(C1112),YEAR(C1112),"")</f>
        <v/>
      </c>
      <c r="C1112" s="861">
        <f>C1111+1</f>
        <v/>
      </c>
      <c r="D1112" s="803" t="n">
        <v>0.0169</v>
      </c>
      <c r="E1112" s="804" t="n"/>
      <c r="F1112" s="806" t="n">
        <v>0.0164</v>
      </c>
      <c r="G1112" s="805" t="n"/>
      <c r="H1112" s="838" t="n">
        <v>0.0161</v>
      </c>
      <c r="I1112" s="803" t="n">
        <v>0.0223</v>
      </c>
      <c r="J1112" s="804" t="n"/>
      <c r="K1112" s="803" t="n">
        <v>0.0356</v>
      </c>
      <c r="L1112" s="804" t="n"/>
      <c r="M1112" s="796">
        <f>IF(SUM(D1112:E1112)&gt;0,IFERROR(AVERAGE(D1083:E1112),""),"")</f>
        <v/>
      </c>
      <c r="N1112" s="796">
        <f>IF(SUM(F1112:H1112)&gt;0,IFERROR(AVERAGE(F1083:H1112),""),"")</f>
        <v/>
      </c>
      <c r="O1112" s="796">
        <f>IF(SUM(I1112:J1112)&gt;0,IFERROR(AVERAGE(I1083:J1112),""),"")</f>
        <v/>
      </c>
      <c r="P1112" s="796">
        <f>IF(SUM(K1112:L1112)&gt;0,IFERROR(AVERAGE(K1083:L1112),""),"")</f>
        <v/>
      </c>
      <c r="Q1112" s="797">
        <f>IFERROR(AVERAGE(D1112:E1112),"")</f>
        <v/>
      </c>
      <c r="R1112" s="797">
        <f>IFERROR(AVERAGE(F1112:H1112),"")</f>
        <v/>
      </c>
      <c r="S1112" s="797">
        <f>IFERROR(AVERAGE(I1112:J1112),"")</f>
        <v/>
      </c>
      <c r="T1112" s="797">
        <f>IFERROR(AVERAGE(K1112:L1112),"")</f>
        <v/>
      </c>
      <c r="V1112" s="257" t="n"/>
      <c r="W1112" s="797">
        <f>AVERAGE(Q1112:T1112)</f>
        <v/>
      </c>
      <c r="AW1112" s="785">
        <f>MAX(Q1112:T1112)</f>
        <v/>
      </c>
      <c r="AX1112" s="266">
        <f>IF(Q1112=AW1112,"#1",IF(R1112=AW1112,"#2",IF(S1112=AW1112,"#4",IF(T1112=AW1112,"#5"))))</f>
        <v/>
      </c>
    </row>
    <row r="1113" ht="17.45" customHeight="1">
      <c r="A1113" s="257">
        <f>IF(ISNUMBER(C1113),MONTH(C1113),"")</f>
        <v/>
      </c>
      <c r="B1113" s="257">
        <f>IF(ISNUMBER(C1113),YEAR(C1113),"")</f>
        <v/>
      </c>
      <c r="C1113" s="791">
        <f>C1112+1</f>
        <v/>
      </c>
      <c r="D1113" s="792" t="n"/>
      <c r="E1113" s="793" t="n">
        <v>0.0141</v>
      </c>
      <c r="F1113" s="795" t="n"/>
      <c r="G1113" s="794" t="n">
        <v>0.0187</v>
      </c>
      <c r="H1113" s="836" t="n"/>
      <c r="I1113" s="792" t="n"/>
      <c r="J1113" s="793" t="n">
        <v>0.0257</v>
      </c>
      <c r="K1113" s="792" t="n"/>
      <c r="L1113" s="793" t="n">
        <v>0.0345</v>
      </c>
      <c r="M1113" s="796">
        <f>IF(SUM(D1113:E1113)&gt;0,IFERROR(AVERAGE(D1084:E1113),""),"")</f>
        <v/>
      </c>
      <c r="N1113" s="796">
        <f>IF(SUM(F1113:H1113)&gt;0,IFERROR(AVERAGE(F1084:H1113),""),"")</f>
        <v/>
      </c>
      <c r="O1113" s="796">
        <f>IF(SUM(I1113:J1113)&gt;0,IFERROR(AVERAGE(I1084:J1113),""),"")</f>
        <v/>
      </c>
      <c r="P1113" s="796">
        <f>IF(SUM(K1113:L1113)&gt;0,IFERROR(AVERAGE(K1084:L1113),""),"")</f>
        <v/>
      </c>
      <c r="Q1113" s="797">
        <f>IFERROR(AVERAGE(D1113:E1113),"")</f>
        <v/>
      </c>
      <c r="R1113" s="797">
        <f>IFERROR(AVERAGE(F1113:H1113),"")</f>
        <v/>
      </c>
      <c r="S1113" s="797">
        <f>IFERROR(AVERAGE(I1113:J1113),"")</f>
        <v/>
      </c>
      <c r="T1113" s="797">
        <f>IFERROR(AVERAGE(K1113:L1113),"")</f>
        <v/>
      </c>
      <c r="V1113" s="257" t="n"/>
      <c r="W1113" s="797">
        <f>AVERAGE(Q1113:T1113)</f>
        <v/>
      </c>
      <c r="AW1113" s="785">
        <f>MAX(Q1113:T1113)</f>
        <v/>
      </c>
      <c r="AX1113" s="266">
        <f>IF(Q1113=AW1113,"#1",IF(R1113=AW1113,"#2",IF(S1113=AW1113,"#4",IF(T1113=AW1113,"#5"))))</f>
        <v/>
      </c>
    </row>
    <row r="1114" ht="17.45" customHeight="1">
      <c r="A1114" s="257">
        <f>IF(ISNUMBER(C1114),MONTH(C1114),"")</f>
        <v/>
      </c>
      <c r="B1114" s="257">
        <f>IF(ISNUMBER(C1114),YEAR(C1114),"")</f>
        <v/>
      </c>
      <c r="C1114" s="791">
        <f>C1113+1</f>
        <v/>
      </c>
      <c r="D1114" s="792" t="n">
        <v>0.0199</v>
      </c>
      <c r="E1114" s="793" t="n"/>
      <c r="F1114" s="795" t="n">
        <v>0.0218</v>
      </c>
      <c r="G1114" s="794" t="n"/>
      <c r="H1114" s="836" t="n"/>
      <c r="I1114" s="792" t="n">
        <v>0.0235</v>
      </c>
      <c r="J1114" s="793" t="n"/>
      <c r="K1114" s="792" t="n">
        <v>0.034</v>
      </c>
      <c r="L1114" s="793" t="n"/>
      <c r="M1114" s="796">
        <f>IF(SUM(D1114:E1114)&gt;0,IFERROR(AVERAGE(D1085:E1114),""),"")</f>
        <v/>
      </c>
      <c r="N1114" s="796">
        <f>IF(SUM(F1114:H1114)&gt;0,IFERROR(AVERAGE(F1085:H1114),""),"")</f>
        <v/>
      </c>
      <c r="O1114" s="796">
        <f>IF(SUM(I1114:J1114)&gt;0,IFERROR(AVERAGE(I1085:J1114),""),"")</f>
        <v/>
      </c>
      <c r="P1114" s="796">
        <f>IF(SUM(K1114:L1114)&gt;0,IFERROR(AVERAGE(K1085:L1114),""),"")</f>
        <v/>
      </c>
      <c r="Q1114" s="797">
        <f>IFERROR(AVERAGE(D1114:E1114),"")</f>
        <v/>
      </c>
      <c r="R1114" s="797">
        <f>IFERROR(AVERAGE(F1114:H1114),"")</f>
        <v/>
      </c>
      <c r="S1114" s="797">
        <f>IFERROR(AVERAGE(I1114:J1114),"")</f>
        <v/>
      </c>
      <c r="T1114" s="797">
        <f>IFERROR(AVERAGE(K1114:L1114),"")</f>
        <v/>
      </c>
      <c r="V1114" s="257" t="n"/>
      <c r="W1114" s="797">
        <f>AVERAGE(Q1114:T1114)</f>
        <v/>
      </c>
      <c r="AW1114" s="785">
        <f>MAX(Q1114:T1114)</f>
        <v/>
      </c>
      <c r="AX1114" s="266">
        <f>IF(Q1114=AW1114,"#1",IF(R1114=AW1114,"#2",IF(S1114=AW1114,"#4",IF(T1114=AW1114,"#5"))))</f>
        <v/>
      </c>
    </row>
    <row r="1115" ht="17.45" customHeight="1">
      <c r="A1115" s="257">
        <f>IF(ISNUMBER(C1115),MONTH(C1115),"")</f>
        <v/>
      </c>
      <c r="B1115" s="257">
        <f>IF(ISNUMBER(C1115),YEAR(C1115),"")</f>
        <v/>
      </c>
      <c r="C1115" s="791">
        <f>C1114+1</f>
        <v/>
      </c>
      <c r="D1115" s="792" t="n"/>
      <c r="E1115" s="793" t="n">
        <v>0.0191</v>
      </c>
      <c r="F1115" s="795" t="n"/>
      <c r="G1115" s="794" t="n">
        <v>0.0228</v>
      </c>
      <c r="H1115" s="836" t="n"/>
      <c r="I1115" s="792" t="n"/>
      <c r="J1115" s="793" t="n">
        <v>0.0273</v>
      </c>
      <c r="K1115" s="792" t="n"/>
      <c r="L1115" s="793" t="n">
        <v>0.0354</v>
      </c>
      <c r="M1115" s="796">
        <f>IF(SUM(D1115:E1115)&gt;0,IFERROR(AVERAGE(D1086:E1115),""),"")</f>
        <v/>
      </c>
      <c r="N1115" s="796">
        <f>IF(SUM(F1115:H1115)&gt;0,IFERROR(AVERAGE(F1086:H1115),""),"")</f>
        <v/>
      </c>
      <c r="O1115" s="796">
        <f>IF(SUM(I1115:J1115)&gt;0,IFERROR(AVERAGE(I1086:J1115),""),"")</f>
        <v/>
      </c>
      <c r="P1115" s="796">
        <f>IF(SUM(K1115:L1115)&gt;0,IFERROR(AVERAGE(K1086:L1115),""),"")</f>
        <v/>
      </c>
      <c r="Q1115" s="797">
        <f>IFERROR(AVERAGE(D1115:E1115),"")</f>
        <v/>
      </c>
      <c r="R1115" s="797">
        <f>IFERROR(AVERAGE(F1115:H1115),"")</f>
        <v/>
      </c>
      <c r="S1115" s="797">
        <f>IFERROR(AVERAGE(I1115:J1115),"")</f>
        <v/>
      </c>
      <c r="T1115" s="797">
        <f>IFERROR(AVERAGE(K1115:L1115),"")</f>
        <v/>
      </c>
      <c r="V1115" s="257" t="n"/>
      <c r="W1115" s="797">
        <f>AVERAGE(Q1115:T1115)</f>
        <v/>
      </c>
      <c r="X1115" s="797">
        <f>AVERAGE(Q1111:T1115)</f>
        <v/>
      </c>
      <c r="Y1115" s="266" t="n">
        <v>159</v>
      </c>
      <c r="AW1115" s="785">
        <f>MAX(Q1115:T1115)</f>
        <v/>
      </c>
      <c r="AX1115" s="266">
        <f>IF(Q1115=AW1115,"#1",IF(R1115=AW1115,"#2",IF(S1115=AW1115,"#4",IF(T1115=AW1115,"#5"))))</f>
        <v/>
      </c>
    </row>
    <row r="1116" ht="17.45" customHeight="1">
      <c r="A1116" s="257">
        <f>IF(ISNUMBER(C1116),MONTH(C1116),"")</f>
        <v/>
      </c>
      <c r="B1116" s="257">
        <f>IF(ISNUMBER(C1116),YEAR(C1116),"")</f>
        <v/>
      </c>
      <c r="C1116" s="808">
        <f>C1115+1</f>
        <v/>
      </c>
      <c r="D1116" s="809" t="n">
        <v>0.033</v>
      </c>
      <c r="E1116" s="810" t="n"/>
      <c r="F1116" s="812" t="n"/>
      <c r="G1116" s="811" t="n"/>
      <c r="H1116" s="837" t="n">
        <v>0.0159</v>
      </c>
      <c r="I1116" s="809" t="n">
        <v>0.0164</v>
      </c>
      <c r="J1116" s="810" t="n"/>
      <c r="K1116" s="809" t="n">
        <v>0.0272</v>
      </c>
      <c r="L1116" s="810" t="n"/>
      <c r="M1116" s="796">
        <f>IF(SUM(D1116:E1116)&gt;0,IFERROR(AVERAGE(D1087:E1116),""),"")</f>
        <v/>
      </c>
      <c r="N1116" s="796">
        <f>IF(SUM(F1116:H1116)&gt;0,IFERROR(AVERAGE(F1087:H1116),""),"")</f>
        <v/>
      </c>
      <c r="O1116" s="796">
        <f>IF(SUM(I1116:J1116)&gt;0,IFERROR(AVERAGE(I1087:J1116),""),"")</f>
        <v/>
      </c>
      <c r="P1116" s="796">
        <f>IF(SUM(K1116:L1116)&gt;0,IFERROR(AVERAGE(K1087:L1116),""),"")</f>
        <v/>
      </c>
      <c r="Q1116" s="813">
        <f>IFERROR(AVERAGE(D1116:E1116),"")</f>
        <v/>
      </c>
      <c r="R1116" s="813">
        <f>IFERROR(AVERAGE(F1116:H1116),"")</f>
        <v/>
      </c>
      <c r="S1116" s="813">
        <f>IFERROR(AVERAGE(I1116:J1116),"")</f>
        <v/>
      </c>
      <c r="T1116" s="813">
        <f>IFERROR(AVERAGE(K1116:L1116),"")</f>
        <v/>
      </c>
      <c r="V1116" s="813">
        <f>AVERAGE(Q1116:T1116)</f>
        <v/>
      </c>
      <c r="W1116" s="445" t="n"/>
      <c r="X1116" s="257" t="n"/>
      <c r="Y1116" s="266" t="n">
        <v>159</v>
      </c>
      <c r="AW1116" s="785">
        <f>MAX(Q1116:T1116)</f>
        <v/>
      </c>
      <c r="AX1116" s="266">
        <f>IF(Q1116=AW1116,"#1",IF(R1116=AW1116,"#2",IF(S1116=AW1116,"#4",IF(T1116=AW1116,"#5"))))</f>
        <v/>
      </c>
    </row>
    <row r="1117" ht="17.45" customHeight="1">
      <c r="A1117" s="257">
        <f>IF(ISNUMBER(C1117),MONTH(C1117),"")</f>
        <v/>
      </c>
      <c r="B1117" s="257">
        <f>IF(ISNUMBER(C1117),YEAR(C1117),"")</f>
        <v/>
      </c>
      <c r="C1117" s="808">
        <f>C1116+1</f>
        <v/>
      </c>
      <c r="D1117" s="809" t="n"/>
      <c r="E1117" s="810" t="n">
        <v>0.00975</v>
      </c>
      <c r="F1117" s="812" t="n"/>
      <c r="G1117" s="811" t="n">
        <v>0.0119</v>
      </c>
      <c r="H1117" s="837" t="n"/>
      <c r="I1117" s="809" t="n"/>
      <c r="J1117" s="810" t="n">
        <v>0.015</v>
      </c>
      <c r="K1117" s="809" t="n"/>
      <c r="L1117" s="810" t="n">
        <v>0.0191</v>
      </c>
      <c r="M1117" s="796">
        <f>IF(SUM(D1117:E1117)&gt;0,IFERROR(AVERAGE(D1088:E1117),""),"")</f>
        <v/>
      </c>
      <c r="N1117" s="796">
        <f>IF(SUM(F1117:H1117)&gt;0,IFERROR(AVERAGE(F1088:H1117),""),"")</f>
        <v/>
      </c>
      <c r="O1117" s="796">
        <f>IF(SUM(I1117:J1117)&gt;0,IFERROR(AVERAGE(I1088:J1117),""),"")</f>
        <v/>
      </c>
      <c r="P1117" s="796">
        <f>IF(SUM(K1117:L1117)&gt;0,IFERROR(AVERAGE(K1088:L1117),""),"")</f>
        <v/>
      </c>
      <c r="Q1117" s="813">
        <f>IFERROR(AVERAGE(D1117:E1117),"")</f>
        <v/>
      </c>
      <c r="R1117" s="813">
        <f>IFERROR(AVERAGE(F1117:H1117),"")</f>
        <v/>
      </c>
      <c r="S1117" s="813">
        <f>IFERROR(AVERAGE(I1117:J1117),"")</f>
        <v/>
      </c>
      <c r="T1117" s="813">
        <f>IFERROR(AVERAGE(K1117:L1117),"")</f>
        <v/>
      </c>
      <c r="V1117" s="813">
        <f>AVERAGE(Q1117:T1117)</f>
        <v/>
      </c>
      <c r="W1117" s="445" t="n"/>
      <c r="X1117" s="797">
        <f>AVERAGE(Q1116:T1117)</f>
        <v/>
      </c>
      <c r="Y1117" s="266" t="n">
        <v>159</v>
      </c>
      <c r="AW1117" s="785">
        <f>MAX(Q1117:T1117)</f>
        <v/>
      </c>
      <c r="AX1117" s="266">
        <f>IF(Q1117=AW1117,"#1",IF(R1117=AW1117,"#2",IF(S1117=AW1117,"#4",IF(T1117=AW1117,"#5"))))</f>
        <v/>
      </c>
    </row>
    <row r="1118" ht="17.45" customHeight="1">
      <c r="A1118" s="257">
        <f>IF(ISNUMBER(C1118),MONTH(C1118),"")</f>
        <v/>
      </c>
      <c r="B1118" s="257">
        <f>IF(ISNUMBER(C1118),YEAR(C1118),"")</f>
        <v/>
      </c>
      <c r="C1118" s="861">
        <f>C1117+1</f>
        <v/>
      </c>
      <c r="D1118" s="803" t="n">
        <v>0.0218</v>
      </c>
      <c r="E1118" s="804" t="n"/>
      <c r="F1118" s="806" t="n">
        <v>0.0259</v>
      </c>
      <c r="G1118" s="805" t="n"/>
      <c r="H1118" s="838" t="n">
        <v>0.0243</v>
      </c>
      <c r="I1118" s="803" t="n">
        <v>0.0272</v>
      </c>
      <c r="J1118" s="804" t="n"/>
      <c r="K1118" s="803" t="n">
        <v>0.0291</v>
      </c>
      <c r="L1118" s="804" t="n"/>
      <c r="M1118" s="796">
        <f>IF(SUM(D1118:E1118)&gt;0,IFERROR(AVERAGE(D1089:E1118),""),"")</f>
        <v/>
      </c>
      <c r="N1118" s="796">
        <f>IF(SUM(F1118:H1118)&gt;0,IFERROR(AVERAGE(F1089:H1118),""),"")</f>
        <v/>
      </c>
      <c r="O1118" s="796">
        <f>IF(SUM(I1118:J1118)&gt;0,IFERROR(AVERAGE(I1089:J1118),""),"")</f>
        <v/>
      </c>
      <c r="P1118" s="796">
        <f>IF(SUM(K1118:L1118)&gt;0,IFERROR(AVERAGE(K1089:L1118),""),"")</f>
        <v/>
      </c>
      <c r="Q1118" s="797">
        <f>IFERROR(AVERAGE(D1118:E1118),"")</f>
        <v/>
      </c>
      <c r="R1118" s="797">
        <f>IFERROR(AVERAGE(F1118:H1118),"")</f>
        <v/>
      </c>
      <c r="S1118" s="797">
        <f>IFERROR(AVERAGE(I1118:J1118),"")</f>
        <v/>
      </c>
      <c r="T1118" s="797">
        <f>IFERROR(AVERAGE(K1118:L1118),"")</f>
        <v/>
      </c>
      <c r="V1118" s="257" t="n"/>
      <c r="W1118" s="797">
        <f>AVERAGE(Q1118:T1118)</f>
        <v/>
      </c>
      <c r="AW1118" s="785">
        <f>MAX(Q1118:T1118)</f>
        <v/>
      </c>
      <c r="AX1118" s="266">
        <f>IF(Q1118=AW1118,"#1",IF(R1118=AW1118,"#2",IF(S1118=AW1118,"#4",IF(T1118=AW1118,"#5"))))</f>
        <v/>
      </c>
    </row>
    <row r="1119" ht="17.45" customHeight="1">
      <c r="A1119" s="257">
        <f>IF(ISNUMBER(C1119),MONTH(C1119),"")</f>
        <v/>
      </c>
      <c r="B1119" s="257">
        <f>IF(ISNUMBER(C1119),YEAR(C1119),"")</f>
        <v/>
      </c>
      <c r="C1119" s="791">
        <f>C1118+1</f>
        <v/>
      </c>
      <c r="D1119" s="792" t="n"/>
      <c r="E1119" s="793" t="n">
        <v>0.017</v>
      </c>
      <c r="F1119" s="795" t="n"/>
      <c r="G1119" s="794" t="n">
        <v>0.0241</v>
      </c>
      <c r="H1119" s="836" t="n"/>
      <c r="I1119" s="792" t="n"/>
      <c r="J1119" s="793" t="n">
        <v>0.0298</v>
      </c>
      <c r="K1119" s="792" t="n"/>
      <c r="L1119" s="793" t="n">
        <v>0.0261</v>
      </c>
      <c r="M1119" s="796">
        <f>IF(SUM(D1119:E1119)&gt;0,IFERROR(AVERAGE(D1090:E1119),""),"")</f>
        <v/>
      </c>
      <c r="N1119" s="796">
        <f>IF(SUM(F1119:H1119)&gt;0,IFERROR(AVERAGE(F1090:H1119),""),"")</f>
        <v/>
      </c>
      <c r="O1119" s="796">
        <f>IF(SUM(I1119:J1119)&gt;0,IFERROR(AVERAGE(I1090:J1119),""),"")</f>
        <v/>
      </c>
      <c r="P1119" s="796">
        <f>IF(SUM(K1119:L1119)&gt;0,IFERROR(AVERAGE(K1090:L1119),""),"")</f>
        <v/>
      </c>
      <c r="Q1119" s="797">
        <f>IFERROR(AVERAGE(D1119:E1119),"")</f>
        <v/>
      </c>
      <c r="R1119" s="797">
        <f>IFERROR(AVERAGE(F1119:H1119),"")</f>
        <v/>
      </c>
      <c r="S1119" s="797">
        <f>IFERROR(AVERAGE(I1119:J1119),"")</f>
        <v/>
      </c>
      <c r="T1119" s="797">
        <f>IFERROR(AVERAGE(K1119:L1119),"")</f>
        <v/>
      </c>
      <c r="V1119" s="257" t="n"/>
      <c r="W1119" s="797">
        <f>AVERAGE(Q1119:T1119)</f>
        <v/>
      </c>
      <c r="AW1119" s="785">
        <f>MAX(Q1119:T1119)</f>
        <v/>
      </c>
      <c r="AX1119" s="266">
        <f>IF(Q1119=AW1119,"#1",IF(R1119=AW1119,"#2",IF(S1119=AW1119,"#4",IF(T1119=AW1119,"#5"))))</f>
        <v/>
      </c>
    </row>
    <row r="1120" ht="17.45" customHeight="1">
      <c r="A1120" s="257">
        <f>IF(ISNUMBER(C1120),MONTH(C1120),"")</f>
        <v/>
      </c>
      <c r="B1120" s="257">
        <f>IF(ISNUMBER(C1120),YEAR(C1120),"")</f>
        <v/>
      </c>
      <c r="C1120" s="791">
        <f>C1119+1</f>
        <v/>
      </c>
      <c r="D1120" s="792" t="n">
        <v>0.0108</v>
      </c>
      <c r="E1120" s="793" t="n"/>
      <c r="F1120" s="795" t="n">
        <v>0.0101</v>
      </c>
      <c r="G1120" s="794" t="n"/>
      <c r="H1120" s="836" t="n"/>
      <c r="I1120" s="792" t="n">
        <v>0.0164</v>
      </c>
      <c r="J1120" s="793" t="n"/>
      <c r="K1120" s="792" t="n">
        <v>0.0273</v>
      </c>
      <c r="L1120" s="793" t="n"/>
      <c r="M1120" s="796">
        <f>IF(SUM(D1120:E1120)&gt;0,IFERROR(AVERAGE(D1091:E1120),""),"")</f>
        <v/>
      </c>
      <c r="N1120" s="796">
        <f>IF(SUM(F1120:H1120)&gt;0,IFERROR(AVERAGE(F1091:H1120),""),"")</f>
        <v/>
      </c>
      <c r="O1120" s="796">
        <f>IF(SUM(I1120:J1120)&gt;0,IFERROR(AVERAGE(I1091:J1120),""),"")</f>
        <v/>
      </c>
      <c r="P1120" s="796">
        <f>IF(SUM(K1120:L1120)&gt;0,IFERROR(AVERAGE(K1091:L1120),""),"")</f>
        <v/>
      </c>
      <c r="Q1120" s="797">
        <f>IFERROR(AVERAGE(D1120:E1120),"")</f>
        <v/>
      </c>
      <c r="R1120" s="797">
        <f>IFERROR(AVERAGE(F1120:H1120),"")</f>
        <v/>
      </c>
      <c r="S1120" s="797">
        <f>IFERROR(AVERAGE(I1120:J1120),"")</f>
        <v/>
      </c>
      <c r="T1120" s="797">
        <f>IFERROR(AVERAGE(K1120:L1120),"")</f>
        <v/>
      </c>
      <c r="V1120" s="257" t="n"/>
      <c r="W1120" s="797">
        <f>AVERAGE(Q1120:T1120)</f>
        <v/>
      </c>
      <c r="AW1120" s="785">
        <f>MAX(Q1120:T1120)</f>
        <v/>
      </c>
      <c r="AX1120" s="266">
        <f>IF(Q1120=AW1120,"#1",IF(R1120=AW1120,"#2",IF(S1120=AW1120,"#4",IF(T1120=AW1120,"#5"))))</f>
        <v/>
      </c>
    </row>
    <row r="1121" ht="17.45" customHeight="1">
      <c r="A1121" s="257">
        <f>IF(ISNUMBER(C1121),MONTH(C1121),"")</f>
        <v/>
      </c>
      <c r="B1121" s="257">
        <f>IF(ISNUMBER(C1121),YEAR(C1121),"")</f>
        <v/>
      </c>
      <c r="C1121" s="791">
        <f>C1120+1</f>
        <v/>
      </c>
      <c r="D1121" s="849" t="n"/>
      <c r="E1121" s="850" t="n">
        <v>0.0234</v>
      </c>
      <c r="F1121" s="852" t="n"/>
      <c r="G1121" s="851" t="n">
        <v>0.0179</v>
      </c>
      <c r="H1121" s="853" t="n"/>
      <c r="I1121" s="849" t="n"/>
      <c r="J1121" s="850" t="n">
        <v>0.0169</v>
      </c>
      <c r="K1121" s="849" t="n"/>
      <c r="L1121" s="850" t="n">
        <v>0.032</v>
      </c>
      <c r="M1121" s="796">
        <f>IF(SUM(D1121:E1121)&gt;0,IFERROR(AVERAGE(D1092:E1121),""),"")</f>
        <v/>
      </c>
      <c r="N1121" s="796">
        <f>IF(SUM(F1121:H1121)&gt;0,IFERROR(AVERAGE(F1092:H1121),""),"")</f>
        <v/>
      </c>
      <c r="O1121" s="796">
        <f>IF(SUM(I1121:J1121)&gt;0,IFERROR(AVERAGE(I1092:J1121),""),"")</f>
        <v/>
      </c>
      <c r="P1121" s="796">
        <f>IF(SUM(K1121:L1121)&gt;0,IFERROR(AVERAGE(K1092:L1121),""),"")</f>
        <v/>
      </c>
      <c r="Q1121" s="797">
        <f>IFERROR(AVERAGE(D1121:E1121),"")</f>
        <v/>
      </c>
      <c r="R1121" s="797">
        <f>IFERROR(AVERAGE(F1121:H1121),"")</f>
        <v/>
      </c>
      <c r="S1121" s="797">
        <f>IFERROR(AVERAGE(I1121:J1121),"")</f>
        <v/>
      </c>
      <c r="T1121" s="797">
        <f>IFERROR(AVERAGE(K1121:L1121),"")</f>
        <v/>
      </c>
      <c r="V1121" s="257" t="n"/>
      <c r="W1121" s="797">
        <f>AVERAGE(Q1121:T1121)</f>
        <v/>
      </c>
      <c r="AW1121" s="785">
        <f>MAX(Q1121:T1121)</f>
        <v/>
      </c>
      <c r="AX1121" s="266">
        <f>IF(Q1121=AW1121,"#1",IF(R1121=AW1121,"#2",IF(S1121=AW1121,"#4",IF(T1121=AW1121,"#5"))))</f>
        <v/>
      </c>
    </row>
    <row r="1122" ht="17.45" customHeight="1">
      <c r="A1122" s="257">
        <f>IF(ISNUMBER(C1122),MONTH(C1122),"")</f>
        <v/>
      </c>
      <c r="B1122" s="257">
        <f>IF(ISNUMBER(C1122),YEAR(C1122),"")</f>
        <v/>
      </c>
      <c r="C1122" s="791">
        <f>C1121+1</f>
        <v/>
      </c>
      <c r="D1122" s="849" t="n">
        <v>0.0139</v>
      </c>
      <c r="E1122" s="850" t="n"/>
      <c r="F1122" s="852" t="n"/>
      <c r="G1122" s="851" t="n"/>
      <c r="H1122" s="853" t="n">
        <v>0.0112</v>
      </c>
      <c r="I1122" s="849" t="n">
        <v>0.0127</v>
      </c>
      <c r="J1122" s="850" t="n"/>
      <c r="K1122" s="849" t="n">
        <v>0.0267</v>
      </c>
      <c r="L1122" s="850" t="n"/>
      <c r="M1122" s="796">
        <f>IF(SUM(D1122:E1122)&gt;0,IFERROR(AVERAGE(D1093:E1122),""),"")</f>
        <v/>
      </c>
      <c r="N1122" s="796">
        <f>IF(SUM(F1122:H1122)&gt;0,IFERROR(AVERAGE(F1093:H1122),""),"")</f>
        <v/>
      </c>
      <c r="O1122" s="796">
        <f>IF(SUM(I1122:J1122)&gt;0,IFERROR(AVERAGE(I1093:J1122),""),"")</f>
        <v/>
      </c>
      <c r="P1122" s="796">
        <f>IF(SUM(K1122:L1122)&gt;0,IFERROR(AVERAGE(K1093:L1122),""),"")</f>
        <v/>
      </c>
      <c r="Q1122" s="797">
        <f>IFERROR(AVERAGE(D1122:E1122),"")</f>
        <v/>
      </c>
      <c r="R1122" s="797">
        <f>IFERROR(AVERAGE(F1122:H1122),"")</f>
        <v/>
      </c>
      <c r="S1122" s="797">
        <f>IFERROR(AVERAGE(I1122:J1122),"")</f>
        <v/>
      </c>
      <c r="T1122" s="797">
        <f>IFERROR(AVERAGE(K1122:L1122),"")</f>
        <v/>
      </c>
      <c r="V1122" s="257" t="n"/>
      <c r="W1122" s="797">
        <f>AVERAGE(Q1122:T1122)</f>
        <v/>
      </c>
      <c r="X1122" s="797">
        <f>AVERAGE(Q1118:T1122)</f>
        <v/>
      </c>
      <c r="Y1122" s="266" t="n">
        <v>160</v>
      </c>
      <c r="AW1122" s="785">
        <f>MAX(Q1122:T1122)</f>
        <v/>
      </c>
      <c r="AX1122" s="266">
        <f>IF(Q1122=AW1122,"#1",IF(R1122=AW1122,"#2",IF(S1122=AW1122,"#4",IF(T1122=AW1122,"#5"))))</f>
        <v/>
      </c>
    </row>
    <row r="1123" ht="17.45" customHeight="1">
      <c r="A1123" s="257">
        <f>IF(ISNUMBER(C1123),MONTH(C1123),"")</f>
        <v/>
      </c>
      <c r="B1123" s="257">
        <f>IF(ISNUMBER(C1123),YEAR(C1123),"")</f>
        <v/>
      </c>
      <c r="C1123" s="808">
        <f>C1122+1</f>
        <v/>
      </c>
      <c r="D1123" s="844" t="n"/>
      <c r="E1123" s="845" t="n">
        <v>0.00729</v>
      </c>
      <c r="F1123" s="847" t="n"/>
      <c r="G1123" s="846" t="n">
        <v>0.00425</v>
      </c>
      <c r="H1123" s="848" t="n"/>
      <c r="I1123" s="844" t="n"/>
      <c r="J1123" s="845" t="n">
        <v>0.00291</v>
      </c>
      <c r="K1123" s="844" t="n"/>
      <c r="L1123" s="845" t="n">
        <v>0.0121</v>
      </c>
      <c r="M1123" s="796">
        <f>IF(SUM(D1123:E1123)&gt;0,IFERROR(AVERAGE(D1094:E1123),""),"")</f>
        <v/>
      </c>
      <c r="N1123" s="796">
        <f>IF(SUM(F1123:H1123)&gt;0,IFERROR(AVERAGE(F1094:H1123),""),"")</f>
        <v/>
      </c>
      <c r="O1123" s="796">
        <f>IF(SUM(I1123:J1123)&gt;0,IFERROR(AVERAGE(I1094:J1123),""),"")</f>
        <v/>
      </c>
      <c r="P1123" s="796">
        <f>IF(SUM(K1123:L1123)&gt;0,IFERROR(AVERAGE(K1094:L1123),""),"")</f>
        <v/>
      </c>
      <c r="Q1123" s="813">
        <f>IFERROR(AVERAGE(D1123:E1123),"")</f>
        <v/>
      </c>
      <c r="R1123" s="813">
        <f>IFERROR(AVERAGE(F1123:H1123),"")</f>
        <v/>
      </c>
      <c r="S1123" s="813">
        <f>IFERROR(AVERAGE(I1123:J1123),"")</f>
        <v/>
      </c>
      <c r="T1123" s="813">
        <f>IFERROR(AVERAGE(K1123:L1123),"")</f>
        <v/>
      </c>
      <c r="V1123" s="813">
        <f>AVERAGE(Q1123:T1123)</f>
        <v/>
      </c>
      <c r="W1123" s="445" t="n"/>
      <c r="X1123" s="257" t="n"/>
      <c r="Y1123" s="266" t="n">
        <v>160</v>
      </c>
      <c r="AW1123" s="785">
        <f>MAX(Q1123:T1123)</f>
        <v/>
      </c>
      <c r="AX1123" s="266">
        <f>IF(Q1123=AW1123,"#1",IF(R1123=AW1123,"#2",IF(S1123=AW1123,"#4",IF(T1123=AW1123,"#5"))))</f>
        <v/>
      </c>
    </row>
    <row r="1124" ht="17.45" customHeight="1">
      <c r="A1124" s="257">
        <f>IF(ISNUMBER(C1124),MONTH(C1124),"")</f>
        <v/>
      </c>
      <c r="B1124" s="257">
        <f>IF(ISNUMBER(C1124),YEAR(C1124),"")</f>
        <v/>
      </c>
      <c r="C1124" s="861">
        <f>C1123+1</f>
        <v/>
      </c>
      <c r="D1124" s="844" t="n">
        <v>0.0104</v>
      </c>
      <c r="E1124" s="845" t="n"/>
      <c r="F1124" s="847" t="n">
        <v>0.00381</v>
      </c>
      <c r="G1124" s="846" t="n"/>
      <c r="H1124" s="848" t="n">
        <v>0.00379</v>
      </c>
      <c r="I1124" s="844" t="n">
        <v>0.00392</v>
      </c>
      <c r="J1124" s="845" t="n"/>
      <c r="K1124" s="844" t="n">
        <v>0.0106</v>
      </c>
      <c r="L1124" s="845" t="n"/>
      <c r="M1124" s="796">
        <f>IF(SUM(D1124:E1124)&gt;0,IFERROR(AVERAGE(D1095:E1124),""),"")</f>
        <v/>
      </c>
      <c r="N1124" s="796">
        <f>IF(SUM(F1124:H1124)&gt;0,IFERROR(AVERAGE(F1095:H1124),""),"")</f>
        <v/>
      </c>
      <c r="O1124" s="796">
        <f>IF(SUM(I1124:J1124)&gt;0,IFERROR(AVERAGE(I1095:J1124),""),"")</f>
        <v/>
      </c>
      <c r="P1124" s="796">
        <f>IF(SUM(K1124:L1124)&gt;0,IFERROR(AVERAGE(K1095:L1124),""),"")</f>
        <v/>
      </c>
      <c r="Q1124" s="813">
        <f>IFERROR(AVERAGE(D1124:E1124),"")</f>
        <v/>
      </c>
      <c r="R1124" s="813">
        <f>IFERROR(AVERAGE(F1124:H1124),"")</f>
        <v/>
      </c>
      <c r="S1124" s="813">
        <f>IFERROR(AVERAGE(I1124:J1124),"")</f>
        <v/>
      </c>
      <c r="T1124" s="813">
        <f>IFERROR(AVERAGE(K1124:L1124),"")</f>
        <v/>
      </c>
      <c r="V1124" s="813">
        <f>AVERAGE(Q1124:T1124)</f>
        <v/>
      </c>
      <c r="W1124" s="445" t="n"/>
      <c r="X1124" s="797">
        <f>AVERAGE(Q1123:T1124)</f>
        <v/>
      </c>
      <c r="Y1124" s="266" t="n">
        <v>160</v>
      </c>
      <c r="AW1124" s="785">
        <f>MAX(Q1124:T1124)</f>
        <v/>
      </c>
      <c r="AX1124" s="266">
        <f>IF(Q1124=AW1124,"#1",IF(R1124=AW1124,"#2",IF(S1124=AW1124,"#4",IF(T1124=AW1124,"#5"))))</f>
        <v/>
      </c>
    </row>
    <row r="1125" ht="17.45" customHeight="1">
      <c r="A1125" s="257">
        <f>IF(ISNUMBER(C1125),MONTH(C1125),"")</f>
        <v/>
      </c>
      <c r="B1125" s="257">
        <f>IF(ISNUMBER(C1125),YEAR(C1125),"")</f>
        <v/>
      </c>
      <c r="C1125" s="791">
        <f>C1124+1</f>
        <v/>
      </c>
      <c r="D1125" s="849" t="n"/>
      <c r="E1125" s="850" t="n">
        <v>0.0182</v>
      </c>
      <c r="F1125" s="852" t="n"/>
      <c r="G1125" s="851" t="n">
        <v>0.02</v>
      </c>
      <c r="H1125" s="853" t="n"/>
      <c r="I1125" s="849" t="n"/>
      <c r="J1125" s="850" t="n">
        <v>0.0138</v>
      </c>
      <c r="K1125" s="849" t="n"/>
      <c r="L1125" s="850" t="n">
        <v>0.02</v>
      </c>
      <c r="M1125" s="796">
        <f>IF(SUM(D1125:E1125)&gt;0,IFERROR(AVERAGE(D1096:E1125),""),"")</f>
        <v/>
      </c>
      <c r="N1125" s="796">
        <f>IF(SUM(F1125:H1125)&gt;0,IFERROR(AVERAGE(F1096:H1125),""),"")</f>
        <v/>
      </c>
      <c r="O1125" s="796">
        <f>IF(SUM(I1125:J1125)&gt;0,IFERROR(AVERAGE(I1096:J1125),""),"")</f>
        <v/>
      </c>
      <c r="P1125" s="796">
        <f>IF(SUM(K1125:L1125)&gt;0,IFERROR(AVERAGE(K1096:L1125),""),"")</f>
        <v/>
      </c>
      <c r="Q1125" s="797">
        <f>IFERROR(AVERAGE(D1125:E1125),"")</f>
        <v/>
      </c>
      <c r="R1125" s="797">
        <f>IFERROR(AVERAGE(F1125:H1125),"")</f>
        <v/>
      </c>
      <c r="S1125" s="797">
        <f>IFERROR(AVERAGE(I1125:J1125),"")</f>
        <v/>
      </c>
      <c r="T1125" s="797">
        <f>IFERROR(AVERAGE(K1125:L1125),"")</f>
        <v/>
      </c>
      <c r="V1125" s="257" t="n"/>
      <c r="W1125" s="797">
        <f>AVERAGE(Q1125:T1125)</f>
        <v/>
      </c>
      <c r="AW1125" s="785">
        <f>MAX(Q1125:T1125)</f>
        <v/>
      </c>
      <c r="AX1125" s="266">
        <f>IF(Q1125=AW1125,"#1",IF(R1125=AW1125,"#2",IF(S1125=AW1125,"#4",IF(T1125=AW1125,"#5"))))</f>
        <v/>
      </c>
    </row>
    <row r="1126" ht="17.45" customHeight="1">
      <c r="A1126" s="257">
        <f>IF(ISNUMBER(C1126),MONTH(C1126),"")</f>
        <v/>
      </c>
      <c r="B1126" s="257">
        <f>IF(ISNUMBER(C1126),YEAR(C1126),"")</f>
        <v/>
      </c>
      <c r="C1126" s="791">
        <f>C1125+1</f>
        <v/>
      </c>
      <c r="D1126" s="792" t="n">
        <v>0.0164</v>
      </c>
      <c r="E1126" s="793" t="n"/>
      <c r="F1126" s="795" t="n">
        <v>0.0117</v>
      </c>
      <c r="G1126" s="794" t="n"/>
      <c r="H1126" s="836" t="n"/>
      <c r="I1126" s="792" t="n">
        <v>0.0162</v>
      </c>
      <c r="J1126" s="793" t="n"/>
      <c r="K1126" s="792" t="n">
        <v>0.0279</v>
      </c>
      <c r="L1126" s="793" t="n"/>
      <c r="M1126" s="796">
        <f>IF(SUM(D1126:E1126)&gt;0,IFERROR(AVERAGE(D1097:E1126),""),"")</f>
        <v/>
      </c>
      <c r="N1126" s="796">
        <f>IF(SUM(F1126:H1126)&gt;0,IFERROR(AVERAGE(F1097:H1126),""),"")</f>
        <v/>
      </c>
      <c r="O1126" s="796">
        <f>IF(SUM(I1126:J1126)&gt;0,IFERROR(AVERAGE(I1097:J1126),""),"")</f>
        <v/>
      </c>
      <c r="P1126" s="796">
        <f>IF(SUM(K1126:L1126)&gt;0,IFERROR(AVERAGE(K1097:L1126),""),"")</f>
        <v/>
      </c>
      <c r="Q1126" s="797">
        <f>IFERROR(AVERAGE(D1126:E1126),"")</f>
        <v/>
      </c>
      <c r="R1126" s="797">
        <f>IFERROR(AVERAGE(F1126:H1126),"")</f>
        <v/>
      </c>
      <c r="S1126" s="797">
        <f>IFERROR(AVERAGE(I1126:J1126),"")</f>
        <v/>
      </c>
      <c r="T1126" s="797">
        <f>IFERROR(AVERAGE(K1126:L1126),"")</f>
        <v/>
      </c>
      <c r="V1126" s="257" t="n"/>
      <c r="W1126" s="797">
        <f>AVERAGE(Q1126:T1126)</f>
        <v/>
      </c>
      <c r="AW1126" s="785">
        <f>MAX(Q1126:T1126)</f>
        <v/>
      </c>
      <c r="AX1126" s="266">
        <f>IF(Q1126=AW1126,"#1",IF(R1126=AW1126,"#2",IF(S1126=AW1126,"#4",IF(T1126=AW1126,"#5"))))</f>
        <v/>
      </c>
    </row>
    <row r="1127" ht="17.45" customHeight="1">
      <c r="A1127" s="257">
        <f>IF(ISNUMBER(C1127),MONTH(C1127),"")</f>
        <v/>
      </c>
      <c r="B1127" s="257">
        <f>IF(ISNUMBER(C1127),YEAR(C1127),"")</f>
        <v/>
      </c>
      <c r="C1127" s="791">
        <f>C1126+1</f>
        <v/>
      </c>
      <c r="D1127" s="792" t="n"/>
      <c r="E1127" s="793" t="n">
        <v>0.0152</v>
      </c>
      <c r="F1127" s="795" t="n"/>
      <c r="G1127" s="794" t="n">
        <v>0.0122</v>
      </c>
      <c r="H1127" s="836" t="n"/>
      <c r="I1127" s="792" t="n"/>
      <c r="J1127" s="793" t="n">
        <v>0.016</v>
      </c>
      <c r="K1127" s="792" t="n"/>
      <c r="L1127" s="793" t="n">
        <v>0.0346</v>
      </c>
      <c r="M1127" s="796">
        <f>IF(SUM(D1127:E1127)&gt;0,IFERROR(AVERAGE(D1098:E1127),""),"")</f>
        <v/>
      </c>
      <c r="N1127" s="796">
        <f>IF(SUM(F1127:H1127)&gt;0,IFERROR(AVERAGE(F1098:H1127),""),"")</f>
        <v/>
      </c>
      <c r="O1127" s="796">
        <f>IF(SUM(I1127:J1127)&gt;0,IFERROR(AVERAGE(I1098:J1127),""),"")</f>
        <v/>
      </c>
      <c r="P1127" s="796">
        <f>IF(SUM(K1127:L1127)&gt;0,IFERROR(AVERAGE(K1098:L1127),""),"")</f>
        <v/>
      </c>
      <c r="Q1127" s="797">
        <f>IFERROR(AVERAGE(D1127:E1127),"")</f>
        <v/>
      </c>
      <c r="R1127" s="797">
        <f>IFERROR(AVERAGE(F1127:H1127),"")</f>
        <v/>
      </c>
      <c r="S1127" s="797">
        <f>IFERROR(AVERAGE(I1127:J1127),"")</f>
        <v/>
      </c>
      <c r="T1127" s="797">
        <f>IFERROR(AVERAGE(K1127:L1127),"")</f>
        <v/>
      </c>
      <c r="V1127" s="257" t="n"/>
      <c r="W1127" s="797">
        <f>AVERAGE(Q1127:T1127)</f>
        <v/>
      </c>
      <c r="AW1127" s="785">
        <f>MAX(Q1127:T1127)</f>
        <v/>
      </c>
      <c r="AX1127" s="266">
        <f>IF(Q1127=AW1127,"#1",IF(R1127=AW1127,"#2",IF(S1127=AW1127,"#4",IF(T1127=AW1127,"#5"))))</f>
        <v/>
      </c>
    </row>
    <row r="1128" ht="17.45" customHeight="1" thickBot="1">
      <c r="A1128" s="257">
        <f>IF(ISNUMBER(C1128),MONTH(C1128),"")</f>
        <v/>
      </c>
      <c r="B1128" s="257">
        <f>IF(ISNUMBER(C1128),YEAR(C1128),"")</f>
        <v/>
      </c>
      <c r="C1128" s="791">
        <f>C1127+1</f>
        <v/>
      </c>
      <c r="D1128" s="792" t="n">
        <v>0.0186</v>
      </c>
      <c r="E1128" s="793" t="n"/>
      <c r="F1128" s="795" t="n"/>
      <c r="G1128" s="794" t="n"/>
      <c r="H1128" s="836" t="n">
        <v>0.0136</v>
      </c>
      <c r="I1128" s="792" t="n">
        <v>0.0115</v>
      </c>
      <c r="J1128" s="793" t="n"/>
      <c r="K1128" s="792" t="n">
        <v>0.0297</v>
      </c>
      <c r="L1128" s="793" t="n"/>
      <c r="M1128" s="796">
        <f>IF(SUM(D1128:E1128)&gt;0,IFERROR(AVERAGE(D1099:E1128),""),"")</f>
        <v/>
      </c>
      <c r="N1128" s="796">
        <f>IF(SUM(F1128:H1128)&gt;0,IFERROR(AVERAGE(F1099:H1128),""),"")</f>
        <v/>
      </c>
      <c r="O1128" s="796">
        <f>IF(SUM(I1128:J1128)&gt;0,IFERROR(AVERAGE(I1099:J1128),""),"")</f>
        <v/>
      </c>
      <c r="P1128" s="796">
        <f>IF(SUM(K1128:L1128)&gt;0,IFERROR(AVERAGE(K1099:L1128),""),"")</f>
        <v/>
      </c>
      <c r="Q1128" s="797">
        <f>IFERROR(AVERAGE(D1128:E1128),"")</f>
        <v/>
      </c>
      <c r="R1128" s="797">
        <f>IFERROR(AVERAGE(F1128:H1128),"")</f>
        <v/>
      </c>
      <c r="S1128" s="797">
        <f>IFERROR(AVERAGE(I1128:J1128),"")</f>
        <v/>
      </c>
      <c r="T1128" s="797">
        <f>IFERROR(AVERAGE(K1128:L1128),"")</f>
        <v/>
      </c>
      <c r="V1128" s="257" t="n"/>
      <c r="W1128" s="797">
        <f>AVERAGE(Q1128:T1128)</f>
        <v/>
      </c>
      <c r="AW1128" s="785">
        <f>MAX(Q1128:T1128)</f>
        <v/>
      </c>
      <c r="AX1128" s="266">
        <f>IF(Q1128=AW1128,"#1",IF(R1128=AW1128,"#2",IF(S1128=AW1128,"#4",IF(T1128=AW1128,"#5"))))</f>
        <v/>
      </c>
    </row>
    <row r="1129" ht="17.45" customHeight="1" thickBot="1">
      <c r="A1129" s="257">
        <f>IF(ISNUMBER(C1129),MONTH(C1129),"")</f>
        <v/>
      </c>
      <c r="B1129" s="257">
        <f>IF(ISNUMBER(C1129),YEAR(C1129),"")</f>
        <v/>
      </c>
      <c r="C1129" s="791">
        <f>C1128+1</f>
        <v/>
      </c>
      <c r="D1129" s="792" t="n"/>
      <c r="E1129" s="793" t="n">
        <v>0.00366</v>
      </c>
      <c r="F1129" s="795" t="n"/>
      <c r="G1129" s="794" t="n">
        <v>0.00347</v>
      </c>
      <c r="H1129" s="836" t="n"/>
      <c r="I1129" s="792" t="n"/>
      <c r="J1129" s="793" t="n">
        <v>0.00541</v>
      </c>
      <c r="K1129" s="792" t="n"/>
      <c r="L1129" s="793" t="n">
        <v>0.008829999999999999</v>
      </c>
      <c r="M1129" s="796">
        <f>IF(SUM(D1129:E1129)&gt;0,IFERROR(AVERAGE(D1100:E1129),""),"")</f>
        <v/>
      </c>
      <c r="N1129" s="796">
        <f>IF(SUM(F1129:H1129)&gt;0,IFERROR(AVERAGE(F1100:H1129),""),"")</f>
        <v/>
      </c>
      <c r="O1129" s="796">
        <f>IF(SUM(I1129:J1129)&gt;0,IFERROR(AVERAGE(I1100:J1129),""),"")</f>
        <v/>
      </c>
      <c r="P1129" s="796">
        <f>IF(SUM(K1129:L1129)&gt;0,IFERROR(AVERAGE(K1100:L1129),""),"")</f>
        <v/>
      </c>
      <c r="Q1129" s="797">
        <f>IFERROR(AVERAGE(D1129:E1129),"")</f>
        <v/>
      </c>
      <c r="R1129" s="797">
        <f>IFERROR(AVERAGE(F1129:H1129),"")</f>
        <v/>
      </c>
      <c r="S1129" s="797">
        <f>IFERROR(AVERAGE(I1129:J1129),"")</f>
        <v/>
      </c>
      <c r="T1129" s="797">
        <f>IFERROR(AVERAGE(K1129:L1129),"")</f>
        <v/>
      </c>
      <c r="V1129" s="257" t="n"/>
      <c r="W1129" s="797">
        <f>AVERAGE(Q1129:T1129)</f>
        <v/>
      </c>
      <c r="X1129" s="797">
        <f>AVERAGE(Q1125:T1129)</f>
        <v/>
      </c>
      <c r="Y1129" s="266" t="n">
        <v>161</v>
      </c>
      <c r="Z1129" s="313" t="inlineStr">
        <is>
          <t>JANUARY</t>
        </is>
      </c>
      <c r="AA1129" s="299" t="n">
        <v>2021</v>
      </c>
      <c r="AB1129" s="300" t="n"/>
      <c r="AC1129" s="300" t="n"/>
      <c r="AD1129" s="300" t="n"/>
      <c r="AW1129" s="785">
        <f>MAX(Q1129:T1129)</f>
        <v/>
      </c>
      <c r="AX1129" s="266">
        <f>IF(Q1129=AW1129,"#1",IF(R1129=AW1129,"#2",IF(S1129=AW1129,"#4",IF(T1129=AW1129,"#5"))))</f>
        <v/>
      </c>
    </row>
    <row r="1130" ht="17.45" customHeight="1">
      <c r="A1130" s="257">
        <f>IF(ISNUMBER(C1130),MONTH(C1130),"")</f>
        <v/>
      </c>
      <c r="B1130" s="257">
        <f>IF(ISNUMBER(C1130),YEAR(C1130),"")</f>
        <v/>
      </c>
      <c r="C1130" s="861">
        <f>C1129+1</f>
        <v/>
      </c>
      <c r="D1130" s="809" t="n">
        <v>0.00774</v>
      </c>
      <c r="E1130" s="810" t="n"/>
      <c r="F1130" s="812" t="n">
        <v>0.00509</v>
      </c>
      <c r="G1130" s="811" t="n"/>
      <c r="H1130" s="837" t="n">
        <v>0.00491</v>
      </c>
      <c r="I1130" s="809" t="n">
        <v>0.0072</v>
      </c>
      <c r="J1130" s="810" t="n"/>
      <c r="K1130" s="809" t="n">
        <v>0.013</v>
      </c>
      <c r="L1130" s="810" t="n"/>
      <c r="M1130" s="796">
        <f>IF(SUM(D1130:E1130)&gt;0,IFERROR(AVERAGE(D1101:E1130),""),"")</f>
        <v/>
      </c>
      <c r="N1130" s="796">
        <f>IF(SUM(F1130:H1130)&gt;0,IFERROR(AVERAGE(F1101:H1130),""),"")</f>
        <v/>
      </c>
      <c r="O1130" s="796">
        <f>IF(SUM(I1130:J1130)&gt;0,IFERROR(AVERAGE(I1101:J1130),""),"")</f>
        <v/>
      </c>
      <c r="P1130" s="796">
        <f>IF(SUM(K1130:L1130)&gt;0,IFERROR(AVERAGE(K1101:L1130),""),"")</f>
        <v/>
      </c>
      <c r="Q1130" s="813">
        <f>IFERROR(AVERAGE(D1130:E1130),"")</f>
        <v/>
      </c>
      <c r="R1130" s="813">
        <f>IFERROR(AVERAGE(F1130:H1130),"")</f>
        <v/>
      </c>
      <c r="S1130" s="813">
        <f>IFERROR(AVERAGE(I1130:J1130),"")</f>
        <v/>
      </c>
      <c r="T1130" s="813">
        <f>IFERROR(AVERAGE(K1130:L1130),"")</f>
        <v/>
      </c>
      <c r="V1130" s="813">
        <f>AVERAGE(Q1130:T1130)</f>
        <v/>
      </c>
      <c r="W1130" s="445" t="n"/>
      <c r="X1130" s="257" t="n"/>
      <c r="Y1130" s="266" t="n">
        <v>161</v>
      </c>
      <c r="Z1130" s="301" t="inlineStr">
        <is>
          <t>Parameter</t>
        </is>
      </c>
      <c r="AA1130" s="301" t="inlineStr">
        <is>
          <t>Station 1</t>
        </is>
      </c>
      <c r="AB1130" s="301" t="inlineStr">
        <is>
          <t>Station 2</t>
        </is>
      </c>
      <c r="AC1130" s="301" t="inlineStr">
        <is>
          <t>Station 4</t>
        </is>
      </c>
      <c r="AD1130" s="301" t="inlineStr">
        <is>
          <t>Station 5</t>
        </is>
      </c>
      <c r="AW1130" s="785">
        <f>MAX(Q1130:T1130)</f>
        <v/>
      </c>
      <c r="AX1130" s="266">
        <f>IF(Q1130=AW1130,"#1",IF(R1130=AW1130,"#2",IF(S1130=AW1130,"#4",IF(T1130=AW1130,"#5"))))</f>
        <v/>
      </c>
    </row>
    <row r="1131" ht="17.45" customHeight="1" thickBot="1">
      <c r="A1131" s="257">
        <f>IF(ISNUMBER(C1131),MONTH(C1131),"")</f>
        <v/>
      </c>
      <c r="B1131" s="257">
        <f>IF(ISNUMBER(C1131),YEAR(C1131),"")</f>
        <v/>
      </c>
      <c r="C1131" s="877">
        <f>C1130+1</f>
        <v/>
      </c>
      <c r="D1131" s="878" t="n"/>
      <c r="E1131" s="879" t="n">
        <v>0.00812</v>
      </c>
      <c r="F1131" s="880" t="n"/>
      <c r="G1131" s="881" t="n">
        <v>0.0104</v>
      </c>
      <c r="H1131" s="882" t="n"/>
      <c r="I1131" s="878" t="n"/>
      <c r="J1131" s="879" t="n">
        <v>0.00898</v>
      </c>
      <c r="K1131" s="878" t="n"/>
      <c r="L1131" s="879" t="n">
        <v>0.0127</v>
      </c>
      <c r="M1131" s="796">
        <f>IF(SUM(D1131:E1131)&gt;0,IFERROR(AVERAGE(D1102:E1131),""),"")</f>
        <v/>
      </c>
      <c r="N1131" s="796">
        <f>IF(SUM(F1131:H1131)&gt;0,IFERROR(AVERAGE(F1102:H1131),""),"")</f>
        <v/>
      </c>
      <c r="O1131" s="796">
        <f>IF(SUM(I1131:J1131)&gt;0,IFERROR(AVERAGE(I1102:J1131),""),"")</f>
        <v/>
      </c>
      <c r="P1131" s="796">
        <f>IF(SUM(K1131:L1131)&gt;0,IFERROR(AVERAGE(K1102:L1131),""),"")</f>
        <v/>
      </c>
      <c r="Q1131" s="813">
        <f>IFERROR(AVERAGE(D1131:E1131),"")</f>
        <v/>
      </c>
      <c r="R1131" s="813">
        <f>IFERROR(AVERAGE(F1131:H1131),"")</f>
        <v/>
      </c>
      <c r="S1131" s="813">
        <f>IFERROR(AVERAGE(I1131:J1131),"")</f>
        <v/>
      </c>
      <c r="T1131" s="813">
        <f>IFERROR(AVERAGE(K1131:L1131),"")</f>
        <v/>
      </c>
      <c r="V1131" s="813">
        <f>AVERAGE(Q1131:T1131)</f>
        <v/>
      </c>
      <c r="W1131" s="445" t="n"/>
      <c r="X1131" s="797">
        <f>AVERAGE(Q1130:T1131)</f>
        <v/>
      </c>
      <c r="Y1131" s="266" t="n">
        <v>161</v>
      </c>
      <c r="Z1131" s="302" t="inlineStr">
        <is>
          <t>Average</t>
        </is>
      </c>
      <c r="AA1131" s="839">
        <f>AVERAGE(D1101:E1131)</f>
        <v/>
      </c>
      <c r="AB1131" s="839">
        <f>AVERAGE(F1101:H1131)</f>
        <v/>
      </c>
      <c r="AC1131" s="839">
        <f>AVERAGE(I1101:J1131)</f>
        <v/>
      </c>
      <c r="AD1131" s="839">
        <f>AVERAGE(K1101:L1131)</f>
        <v/>
      </c>
      <c r="AW1131" s="785">
        <f>MAX(Q1131:T1131)</f>
        <v/>
      </c>
      <c r="AX1131" s="266">
        <f>IF(Q1131=AW1131,"#1",IF(R1131=AW1131,"#2",IF(S1131=AW1131,"#4",IF(T1131=AW1131,"#5"))))</f>
        <v/>
      </c>
    </row>
    <row r="1132" ht="17.45" customHeight="1">
      <c r="A1132" s="257">
        <f>IF(ISNUMBER(C1132),MONTH(C1132),"")</f>
        <v/>
      </c>
      <c r="B1132" s="257">
        <f>IF(ISNUMBER(C1132),YEAR(C1132),"")</f>
        <v/>
      </c>
      <c r="C1132" s="831">
        <f>C1131+1</f>
        <v/>
      </c>
      <c r="D1132" s="832" t="n">
        <v>0.0333</v>
      </c>
      <c r="E1132" s="833" t="n"/>
      <c r="F1132" s="835" t="n">
        <v>0.0281</v>
      </c>
      <c r="G1132" s="834" t="n"/>
      <c r="H1132" s="860" t="n"/>
      <c r="I1132" s="832" t="n">
        <v>0.0312</v>
      </c>
      <c r="J1132" s="833" t="n"/>
      <c r="K1132" s="832" t="n">
        <v>0.0388</v>
      </c>
      <c r="L1132" s="833" t="n"/>
      <c r="M1132" s="796">
        <f>IF(SUM(D1132:E1132)&gt;0,IFERROR(AVERAGE(D1103:E1132),""),"")</f>
        <v/>
      </c>
      <c r="N1132" s="796">
        <f>IF(SUM(F1132:H1132)&gt;0,IFERROR(AVERAGE(F1103:H1132),""),"")</f>
        <v/>
      </c>
      <c r="O1132" s="796">
        <f>IF(SUM(I1132:J1132)&gt;0,IFERROR(AVERAGE(I1103:J1132),""),"")</f>
        <v/>
      </c>
      <c r="P1132" s="796">
        <f>IF(SUM(K1132:L1132)&gt;0,IFERROR(AVERAGE(K1103:L1132),""),"")</f>
        <v/>
      </c>
      <c r="Q1132" s="797">
        <f>IFERROR(AVERAGE(D1132:E1132),"")</f>
        <v/>
      </c>
      <c r="R1132" s="797">
        <f>IFERROR(AVERAGE(F1132:H1132),"")</f>
        <v/>
      </c>
      <c r="S1132" s="797">
        <f>IFERROR(AVERAGE(I1132:J1132),"")</f>
        <v/>
      </c>
      <c r="T1132" s="797">
        <f>IFERROR(AVERAGE(K1132:L1132),"")</f>
        <v/>
      </c>
      <c r="V1132" s="257" t="n"/>
      <c r="W1132" s="797">
        <f>AVERAGE(Q1132:T1132)</f>
        <v/>
      </c>
      <c r="Z1132" s="302" t="inlineStr">
        <is>
          <t>Maximum</t>
        </is>
      </c>
      <c r="AA1132" s="839">
        <f>MAX(D1101:E1131)</f>
        <v/>
      </c>
      <c r="AB1132" s="839">
        <f>MAX(F1101:H1131)</f>
        <v/>
      </c>
      <c r="AC1132" s="839">
        <f>MAX(I1101:J1131)</f>
        <v/>
      </c>
      <c r="AD1132" s="839">
        <f>MAX(K1101:L1131)</f>
        <v/>
      </c>
      <c r="AW1132" s="785">
        <f>MAX(Q1132:T1132)</f>
        <v/>
      </c>
      <c r="AX1132" s="266">
        <f>IF(Q1132=AW1132,"#1",IF(R1132=AW1132,"#2",IF(S1132=AW1132,"#4",IF(T1132=AW1132,"#5"))))</f>
        <v/>
      </c>
    </row>
    <row r="1133" ht="17.45" customHeight="1" thickBot="1">
      <c r="A1133" s="257">
        <f>IF(ISNUMBER(C1133),MONTH(C1133),"")</f>
        <v/>
      </c>
      <c r="B1133" s="257">
        <f>IF(ISNUMBER(C1133),YEAR(C1133),"")</f>
        <v/>
      </c>
      <c r="C1133" s="791">
        <f>C1132+1</f>
        <v/>
      </c>
      <c r="D1133" s="792" t="n"/>
      <c r="E1133" s="793" t="n">
        <v>0.0206</v>
      </c>
      <c r="F1133" s="795" t="n"/>
      <c r="G1133" s="794" t="n">
        <v>0.0259</v>
      </c>
      <c r="H1133" s="836" t="n"/>
      <c r="I1133" s="792" t="n"/>
      <c r="J1133" s="793" t="n">
        <v>0.0276</v>
      </c>
      <c r="K1133" s="792" t="n"/>
      <c r="L1133" s="793" t="n">
        <v>0.034</v>
      </c>
      <c r="M1133" s="796">
        <f>IF(SUM(D1133:E1133)&gt;0,IFERROR(AVERAGE(D1104:E1133),""),"")</f>
        <v/>
      </c>
      <c r="N1133" s="796">
        <f>IF(SUM(F1133:H1133)&gt;0,IFERROR(AVERAGE(F1104:H1133),""),"")</f>
        <v/>
      </c>
      <c r="O1133" s="796">
        <f>IF(SUM(I1133:J1133)&gt;0,IFERROR(AVERAGE(I1104:J1133),""),"")</f>
        <v/>
      </c>
      <c r="P1133" s="796">
        <f>IF(SUM(K1133:L1133)&gt;0,IFERROR(AVERAGE(K1104:L1133),""),"")</f>
        <v/>
      </c>
      <c r="Q1133" s="797">
        <f>IFERROR(AVERAGE(D1133:E1133),"")</f>
        <v/>
      </c>
      <c r="R1133" s="797">
        <f>IFERROR(AVERAGE(F1133:H1133),"")</f>
        <v/>
      </c>
      <c r="S1133" s="797">
        <f>IFERROR(AVERAGE(I1133:J1133),"")</f>
        <v/>
      </c>
      <c r="T1133" s="797">
        <f>IFERROR(AVERAGE(K1133:L1133),"")</f>
        <v/>
      </c>
      <c r="V1133" s="257" t="n"/>
      <c r="W1133" s="797">
        <f>AVERAGE(Q1133:T1133)</f>
        <v/>
      </c>
      <c r="Z1133" s="304" t="inlineStr">
        <is>
          <t># DAYS &gt; 0.075</t>
        </is>
      </c>
      <c r="AA1133" s="305">
        <f>COUNTIF(D1101:E1131,"&gt;=0.075")</f>
        <v/>
      </c>
      <c r="AB1133" s="305">
        <f>COUNTIF(F1101:H1131,"&gt;=0.075")</f>
        <v/>
      </c>
      <c r="AC1133" s="305">
        <f>COUNTIF(I1101:J1131,"&gt;=0.075")</f>
        <v/>
      </c>
      <c r="AD1133" s="305">
        <f>COUNTIF(K1101:L1131,"&gt;=0.075")</f>
        <v/>
      </c>
      <c r="AW1133" s="785">
        <f>MAX(Q1133:T1133)</f>
        <v/>
      </c>
      <c r="AX1133" s="266">
        <f>IF(Q1133=AW1133,"#1",IF(R1133=AW1133,"#2",IF(S1133=AW1133,"#4",IF(T1133=AW1133,"#5"))))</f>
        <v/>
      </c>
    </row>
    <row r="1134" ht="17.45" customHeight="1" thickBot="1">
      <c r="A1134" s="257">
        <f>IF(ISNUMBER(C1134),MONTH(C1134),"")</f>
        <v/>
      </c>
      <c r="B1134" s="257">
        <f>IF(ISNUMBER(C1134),YEAR(C1134),"")</f>
        <v/>
      </c>
      <c r="C1134" s="791">
        <f>C1133+1</f>
        <v/>
      </c>
      <c r="D1134" s="792" t="n">
        <v>0.0279</v>
      </c>
      <c r="E1134" s="793" t="n"/>
      <c r="F1134" s="795" t="n"/>
      <c r="G1134" s="794" t="n"/>
      <c r="H1134" s="836" t="n">
        <v>0.0184</v>
      </c>
      <c r="I1134" s="792" t="n">
        <v>0.0206</v>
      </c>
      <c r="J1134" s="793" t="n"/>
      <c r="K1134" s="792" t="n">
        <v>0.0305</v>
      </c>
      <c r="L1134" s="793" t="n"/>
      <c r="M1134" s="796">
        <f>IF(SUM(D1134:E1134)&gt;0,IFERROR(AVERAGE(D1105:E1134),""),"")</f>
        <v/>
      </c>
      <c r="N1134" s="796">
        <f>IF(SUM(F1134:H1134)&gt;0,IFERROR(AVERAGE(F1105:H1134),""),"")</f>
        <v/>
      </c>
      <c r="O1134" s="796">
        <f>IF(SUM(I1134:J1134)&gt;0,IFERROR(AVERAGE(I1105:J1134),""),"")</f>
        <v/>
      </c>
      <c r="P1134" s="796">
        <f>IF(SUM(K1134:L1134)&gt;0,IFERROR(AVERAGE(K1105:L1134),""),"")</f>
        <v/>
      </c>
      <c r="Q1134" s="797">
        <f>IFERROR(AVERAGE(D1134:E1134),"")</f>
        <v/>
      </c>
      <c r="R1134" s="797">
        <f>IFERROR(AVERAGE(F1134:H1134),"")</f>
        <v/>
      </c>
      <c r="S1134" s="797">
        <f>IFERROR(AVERAGE(I1134:J1134),"")</f>
        <v/>
      </c>
      <c r="T1134" s="797">
        <f>IFERROR(AVERAGE(K1134:L1134),"")</f>
        <v/>
      </c>
      <c r="V1134" s="257" t="n"/>
      <c r="W1134" s="797">
        <f>AVERAGE(Q1134:T1134)</f>
        <v/>
      </c>
      <c r="AD1134" s="786">
        <f>AVERAGE(AA1131:AD1131)</f>
        <v/>
      </c>
      <c r="AW1134" s="785">
        <f>MAX(Q1134:T1134)</f>
        <v/>
      </c>
      <c r="AX1134" s="266">
        <f>IF(Q1134=AW1134,"#1",IF(R1134=AW1134,"#2",IF(S1134=AW1134,"#4",IF(T1134=AW1134,"#5"))))</f>
        <v/>
      </c>
    </row>
    <row r="1135" ht="17.45" customHeight="1">
      <c r="A1135" s="257">
        <f>IF(ISNUMBER(C1135),MONTH(C1135),"")</f>
        <v/>
      </c>
      <c r="B1135" s="257">
        <f>IF(ISNUMBER(C1135),YEAR(C1135),"")</f>
        <v/>
      </c>
      <c r="C1135" s="791">
        <f>C1134+1</f>
        <v/>
      </c>
      <c r="D1135" s="792" t="n"/>
      <c r="E1135" s="793" t="n">
        <v>0.0118</v>
      </c>
      <c r="F1135" s="795" t="n"/>
      <c r="G1135" s="794" t="n">
        <v>0.0167</v>
      </c>
      <c r="H1135" s="836" t="n"/>
      <c r="I1135" s="792" t="n"/>
      <c r="J1135" s="793" t="n">
        <v>0.0151</v>
      </c>
      <c r="K1135" s="792" t="n"/>
      <c r="L1135" s="793" t="n">
        <v>0.0227</v>
      </c>
      <c r="M1135" s="796">
        <f>IF(SUM(D1135:E1135)&gt;0,IFERROR(AVERAGE(D1106:E1135),""),"")</f>
        <v/>
      </c>
      <c r="N1135" s="796">
        <f>IF(SUM(F1135:H1135)&gt;0,IFERROR(AVERAGE(F1106:H1135),""),"")</f>
        <v/>
      </c>
      <c r="O1135" s="796">
        <f>IF(SUM(I1135:J1135)&gt;0,IFERROR(AVERAGE(I1106:J1135),""),"")</f>
        <v/>
      </c>
      <c r="P1135" s="796">
        <f>IF(SUM(K1135:L1135)&gt;0,IFERROR(AVERAGE(K1106:L1135),""),"")</f>
        <v/>
      </c>
      <c r="Q1135" s="797">
        <f>IFERROR(AVERAGE(D1135:E1135),"")</f>
        <v/>
      </c>
      <c r="R1135" s="797">
        <f>IFERROR(AVERAGE(F1135:H1135),"")</f>
        <v/>
      </c>
      <c r="S1135" s="797">
        <f>IFERROR(AVERAGE(I1135:J1135),"")</f>
        <v/>
      </c>
      <c r="T1135" s="797">
        <f>IFERROR(AVERAGE(K1135:L1135),"")</f>
        <v/>
      </c>
      <c r="V1135" s="257" t="n"/>
      <c r="W1135" s="797">
        <f>AVERAGE(Q1135:T1135)</f>
        <v/>
      </c>
      <c r="AW1135" s="785">
        <f>MAX(Q1135:T1135)</f>
        <v/>
      </c>
      <c r="AX1135" s="266">
        <f>IF(Q1135=AW1135,"#1",IF(R1135=AW1135,"#2",IF(S1135=AW1135,"#4",IF(T1135=AW1135,"#5"))))</f>
        <v/>
      </c>
    </row>
    <row r="1136" ht="17.45" customHeight="1">
      <c r="A1136" s="257">
        <f>IF(ISNUMBER(C1136),MONTH(C1136),"")</f>
        <v/>
      </c>
      <c r="B1136" s="257">
        <f>IF(ISNUMBER(C1136),YEAR(C1136),"")</f>
        <v/>
      </c>
      <c r="C1136" s="861">
        <f>C1135+1</f>
        <v/>
      </c>
      <c r="D1136" s="803" t="n">
        <v>0.0192</v>
      </c>
      <c r="E1136" s="804" t="n"/>
      <c r="F1136" s="806" t="n">
        <v>0.0196</v>
      </c>
      <c r="G1136" s="805" t="n"/>
      <c r="H1136" s="838" t="n">
        <v>0.0181</v>
      </c>
      <c r="I1136" s="803" t="n">
        <v>0.0206</v>
      </c>
      <c r="J1136" s="804" t="n"/>
      <c r="K1136" s="803" t="n">
        <v>0.0252</v>
      </c>
      <c r="L1136" s="804" t="n"/>
      <c r="M1136" s="796">
        <f>IF(SUM(D1136:E1136)&gt;0,IFERROR(AVERAGE(D1107:E1136),""),"")</f>
        <v/>
      </c>
      <c r="N1136" s="796">
        <f>IF(SUM(F1136:H1136)&gt;0,IFERROR(AVERAGE(F1107:H1136),""),"")</f>
        <v/>
      </c>
      <c r="O1136" s="796">
        <f>IF(SUM(I1136:J1136)&gt;0,IFERROR(AVERAGE(I1107:J1136),""),"")</f>
        <v/>
      </c>
      <c r="P1136" s="796">
        <f>IF(SUM(K1136:L1136)&gt;0,IFERROR(AVERAGE(K1107:L1136),""),"")</f>
        <v/>
      </c>
      <c r="Q1136" s="797">
        <f>IFERROR(AVERAGE(D1136:E1136),"")</f>
        <v/>
      </c>
      <c r="R1136" s="797">
        <f>IFERROR(AVERAGE(F1136:H1136),"")</f>
        <v/>
      </c>
      <c r="S1136" s="797">
        <f>IFERROR(AVERAGE(I1136:J1136),"")</f>
        <v/>
      </c>
      <c r="T1136" s="797">
        <f>IFERROR(AVERAGE(K1136:L1136),"")</f>
        <v/>
      </c>
      <c r="V1136" s="257" t="n"/>
      <c r="W1136" s="797">
        <f>AVERAGE(Q1136:T1136)</f>
        <v/>
      </c>
      <c r="X1136" s="797">
        <f>AVERAGE(Q1132:T1136)</f>
        <v/>
      </c>
      <c r="Y1136" s="266" t="n">
        <v>162</v>
      </c>
      <c r="AW1136" s="785">
        <f>MAX(Q1136:T1136)</f>
        <v/>
      </c>
      <c r="AX1136" s="266">
        <f>IF(Q1136=AW1136,"#1",IF(R1136=AW1136,"#2",IF(S1136=AW1136,"#4",IF(T1136=AW1136,"#5"))))</f>
        <v/>
      </c>
    </row>
    <row r="1137" ht="17.45" customHeight="1">
      <c r="A1137" s="257">
        <f>IF(ISNUMBER(C1137),MONTH(C1137),"")</f>
        <v/>
      </c>
      <c r="B1137" s="257">
        <f>IF(ISNUMBER(C1137),YEAR(C1137),"")</f>
        <v/>
      </c>
      <c r="C1137" s="808">
        <f>C1136+1</f>
        <v/>
      </c>
      <c r="D1137" s="809" t="n"/>
      <c r="E1137" s="810" t="n">
        <v>0.0129</v>
      </c>
      <c r="F1137" s="812" t="n"/>
      <c r="G1137" s="811" t="n">
        <v>0.0126</v>
      </c>
      <c r="H1137" s="837" t="n"/>
      <c r="I1137" s="809" t="n"/>
      <c r="J1137" s="810" t="n">
        <v>0.0128</v>
      </c>
      <c r="K1137" s="809" t="n"/>
      <c r="L1137" s="810" t="n">
        <v>0.0188</v>
      </c>
      <c r="M1137" s="796">
        <f>IF(SUM(D1137:E1137)&gt;0,IFERROR(AVERAGE(D1108:E1137),""),"")</f>
        <v/>
      </c>
      <c r="N1137" s="796">
        <f>IF(SUM(F1137:H1137)&gt;0,IFERROR(AVERAGE(F1108:H1137),""),"")</f>
        <v/>
      </c>
      <c r="O1137" s="796">
        <f>IF(SUM(I1137:J1137)&gt;0,IFERROR(AVERAGE(I1108:J1137),""),"")</f>
        <v/>
      </c>
      <c r="P1137" s="796">
        <f>IF(SUM(K1137:L1137)&gt;0,IFERROR(AVERAGE(K1108:L1137),""),"")</f>
        <v/>
      </c>
      <c r="Q1137" s="813">
        <f>IFERROR(AVERAGE(D1137:E1137),"")</f>
        <v/>
      </c>
      <c r="R1137" s="813">
        <f>IFERROR(AVERAGE(F1137:H1137),"")</f>
        <v/>
      </c>
      <c r="S1137" s="813">
        <f>IFERROR(AVERAGE(I1137:J1137),"")</f>
        <v/>
      </c>
      <c r="T1137" s="813">
        <f>IFERROR(AVERAGE(K1137:L1137),"")</f>
        <v/>
      </c>
      <c r="V1137" s="813">
        <f>AVERAGE(Q1137:T1137)</f>
        <v/>
      </c>
      <c r="W1137" s="445" t="n"/>
      <c r="X1137" s="257" t="n"/>
      <c r="Y1137" s="266" t="n">
        <v>162</v>
      </c>
      <c r="AW1137" s="785">
        <f>MAX(Q1137:T1137)</f>
        <v/>
      </c>
      <c r="AX1137" s="266">
        <f>IF(Q1137=AW1137,"#1",IF(R1137=AW1137,"#2",IF(S1137=AW1137,"#4",IF(T1137=AW1137,"#5"))))</f>
        <v/>
      </c>
    </row>
    <row r="1138" ht="17.45" customHeight="1">
      <c r="A1138" s="257">
        <f>IF(ISNUMBER(C1138),MONTH(C1138),"")</f>
        <v/>
      </c>
      <c r="B1138" s="257">
        <f>IF(ISNUMBER(C1138),YEAR(C1138),"")</f>
        <v/>
      </c>
      <c r="C1138" s="808">
        <f>C1137+1</f>
        <v/>
      </c>
      <c r="D1138" s="809" t="n">
        <v>0.0208</v>
      </c>
      <c r="E1138" s="810" t="n"/>
      <c r="F1138" s="812" t="n">
        <v>0.0165</v>
      </c>
      <c r="G1138" s="811" t="n"/>
      <c r="H1138" s="837" t="n"/>
      <c r="I1138" s="809" t="n">
        <v>0.0144</v>
      </c>
      <c r="J1138" s="810" t="n"/>
      <c r="K1138" s="809" t="n">
        <v>0.0217</v>
      </c>
      <c r="L1138" s="810" t="n"/>
      <c r="M1138" s="796">
        <f>IF(SUM(D1138:E1138)&gt;0,IFERROR(AVERAGE(D1109:E1138),""),"")</f>
        <v/>
      </c>
      <c r="N1138" s="796">
        <f>IF(SUM(F1138:H1138)&gt;0,IFERROR(AVERAGE(F1109:H1138),""),"")</f>
        <v/>
      </c>
      <c r="O1138" s="796">
        <f>IF(SUM(I1138:J1138)&gt;0,IFERROR(AVERAGE(I1109:J1138),""),"")</f>
        <v/>
      </c>
      <c r="P1138" s="796">
        <f>IF(SUM(K1138:L1138)&gt;0,IFERROR(AVERAGE(K1109:L1138),""),"")</f>
        <v/>
      </c>
      <c r="Q1138" s="813">
        <f>IFERROR(AVERAGE(D1138:E1138),"")</f>
        <v/>
      </c>
      <c r="R1138" s="813">
        <f>IFERROR(AVERAGE(F1138:H1138),"")</f>
        <v/>
      </c>
      <c r="S1138" s="813">
        <f>IFERROR(AVERAGE(I1138:J1138),"")</f>
        <v/>
      </c>
      <c r="T1138" s="813">
        <f>IFERROR(AVERAGE(K1138:L1138),"")</f>
        <v/>
      </c>
      <c r="V1138" s="813">
        <f>AVERAGE(Q1138:T1138)</f>
        <v/>
      </c>
      <c r="W1138" s="445" t="n"/>
      <c r="X1138" s="797">
        <f>AVERAGE(Q1137:T1138)</f>
        <v/>
      </c>
      <c r="Y1138" s="266" t="n">
        <v>162</v>
      </c>
      <c r="AW1138" s="785">
        <f>MAX(Q1138:T1138)</f>
        <v/>
      </c>
      <c r="AX1138" s="266">
        <f>IF(Q1138=AW1138,"#1",IF(R1138=AW1138,"#2",IF(S1138=AW1138,"#4",IF(T1138=AW1138,"#5"))))</f>
        <v/>
      </c>
    </row>
    <row r="1139" ht="17.45" customHeight="1">
      <c r="A1139" s="257">
        <f>IF(ISNUMBER(C1139),MONTH(C1139),"")</f>
        <v/>
      </c>
      <c r="B1139" s="257">
        <f>IF(ISNUMBER(C1139),YEAR(C1139),"")</f>
        <v/>
      </c>
      <c r="C1139" s="791">
        <f>C1138+1</f>
        <v/>
      </c>
      <c r="D1139" s="792" t="n"/>
      <c r="E1139" s="793" t="n">
        <v>0.02</v>
      </c>
      <c r="F1139" s="795" t="n"/>
      <c r="G1139" s="794" t="n">
        <v>0.0141</v>
      </c>
      <c r="H1139" s="836" t="n"/>
      <c r="I1139" s="792" t="n"/>
      <c r="J1139" s="793" t="n">
        <v>0.0191</v>
      </c>
      <c r="K1139" s="792" t="n"/>
      <c r="L1139" s="793" t="n">
        <v>0.0226</v>
      </c>
      <c r="M1139" s="796">
        <f>IF(SUM(D1139:E1139)&gt;0,IFERROR(AVERAGE(D1110:E1139),""),"")</f>
        <v/>
      </c>
      <c r="N1139" s="796">
        <f>IF(SUM(F1139:H1139)&gt;0,IFERROR(AVERAGE(F1110:H1139),""),"")</f>
        <v/>
      </c>
      <c r="O1139" s="796">
        <f>IF(SUM(I1139:J1139)&gt;0,IFERROR(AVERAGE(I1110:J1139),""),"")</f>
        <v/>
      </c>
      <c r="P1139" s="796">
        <f>IF(SUM(K1139:L1139)&gt;0,IFERROR(AVERAGE(K1110:L1139),""),"")</f>
        <v/>
      </c>
      <c r="Q1139" s="797">
        <f>IFERROR(AVERAGE(D1139:E1139),"")</f>
        <v/>
      </c>
      <c r="R1139" s="797">
        <f>IFERROR(AVERAGE(F1139:H1139),"")</f>
        <v/>
      </c>
      <c r="S1139" s="797">
        <f>IFERROR(AVERAGE(I1139:J1139),"")</f>
        <v/>
      </c>
      <c r="T1139" s="797">
        <f>IFERROR(AVERAGE(K1139:L1139),"")</f>
        <v/>
      </c>
      <c r="V1139" s="257" t="n"/>
      <c r="W1139" s="797">
        <f>AVERAGE(Q1139:T1139)</f>
        <v/>
      </c>
      <c r="AW1139" s="785">
        <f>MAX(Q1139:T1139)</f>
        <v/>
      </c>
      <c r="AX1139" s="266">
        <f>IF(Q1139=AW1139,"#1",IF(R1139=AW1139,"#2",IF(S1139=AW1139,"#4",IF(T1139=AW1139,"#5"))))</f>
        <v/>
      </c>
    </row>
    <row r="1140" ht="17.45" customHeight="1">
      <c r="A1140" s="257">
        <f>IF(ISNUMBER(C1140),MONTH(C1140),"")</f>
        <v/>
      </c>
      <c r="B1140" s="257">
        <f>IF(ISNUMBER(C1140),YEAR(C1140),"")</f>
        <v/>
      </c>
      <c r="C1140" s="791">
        <f>C1139+1</f>
        <v/>
      </c>
      <c r="D1140" s="849" t="n">
        <v>0.0177</v>
      </c>
      <c r="E1140" s="850" t="n"/>
      <c r="F1140" s="852" t="n"/>
      <c r="G1140" s="851" t="n"/>
      <c r="H1140" s="853" t="n">
        <v>0.0151</v>
      </c>
      <c r="I1140" s="849" t="n">
        <v>0.0242</v>
      </c>
      <c r="J1140" s="850" t="n"/>
      <c r="K1140" s="849" t="n">
        <v>0.0241</v>
      </c>
      <c r="L1140" s="850" t="n"/>
      <c r="M1140" s="796">
        <f>IF(SUM(D1140:E1140)&gt;0,IFERROR(AVERAGE(D1111:E1140),""),"")</f>
        <v/>
      </c>
      <c r="N1140" s="796">
        <f>IF(SUM(F1140:H1140)&gt;0,IFERROR(AVERAGE(F1111:H1140),""),"")</f>
        <v/>
      </c>
      <c r="O1140" s="796">
        <f>IF(SUM(I1140:J1140)&gt;0,IFERROR(AVERAGE(I1111:J1140),""),"")</f>
        <v/>
      </c>
      <c r="P1140" s="796">
        <f>IF(SUM(K1140:L1140)&gt;0,IFERROR(AVERAGE(K1111:L1140),""),"")</f>
        <v/>
      </c>
      <c r="Q1140" s="797">
        <f>IFERROR(AVERAGE(D1140:E1140),"")</f>
        <v/>
      </c>
      <c r="R1140" s="797">
        <f>IFERROR(AVERAGE(F1140:H1140),"")</f>
        <v/>
      </c>
      <c r="S1140" s="797">
        <f>IFERROR(AVERAGE(I1140:J1140),"")</f>
        <v/>
      </c>
      <c r="T1140" s="797">
        <f>IFERROR(AVERAGE(K1140:L1140),"")</f>
        <v/>
      </c>
      <c r="V1140" s="257" t="n"/>
      <c r="W1140" s="797">
        <f>AVERAGE(Q1140:T1140)</f>
        <v/>
      </c>
      <c r="AW1140" s="785">
        <f>MAX(Q1140:T1140)</f>
        <v/>
      </c>
      <c r="AX1140" s="266">
        <f>IF(Q1140=AW1140,"#1",IF(R1140=AW1140,"#2",IF(S1140=AW1140,"#4",IF(T1140=AW1140,"#5"))))</f>
        <v/>
      </c>
    </row>
    <row r="1141" ht="17.45" customHeight="1">
      <c r="A1141" s="257">
        <f>IF(ISNUMBER(C1141),MONTH(C1141),"")</f>
        <v/>
      </c>
      <c r="B1141" s="257">
        <f>IF(ISNUMBER(C1141),YEAR(C1141),"")</f>
        <v/>
      </c>
      <c r="C1141" s="791">
        <f>C1140+1</f>
        <v/>
      </c>
      <c r="D1141" s="849" t="n"/>
      <c r="E1141" s="850" t="n">
        <v>0.0132</v>
      </c>
      <c r="F1141" s="852" t="n"/>
      <c r="G1141" s="851" t="n">
        <v>0.0159</v>
      </c>
      <c r="H1141" s="853" t="n"/>
      <c r="I1141" s="849" t="n"/>
      <c r="J1141" s="850" t="n">
        <v>0.0213</v>
      </c>
      <c r="K1141" s="849" t="n"/>
      <c r="L1141" s="850" t="n">
        <v>0.0318</v>
      </c>
      <c r="M1141" s="796">
        <f>IF(SUM(D1141:E1141)&gt;0,IFERROR(AVERAGE(D1112:E1141),""),"")</f>
        <v/>
      </c>
      <c r="N1141" s="796">
        <f>IF(SUM(F1141:H1141)&gt;0,IFERROR(AVERAGE(F1112:H1141),""),"")</f>
        <v/>
      </c>
      <c r="O1141" s="796">
        <f>IF(SUM(I1141:J1141)&gt;0,IFERROR(AVERAGE(I1112:J1141),""),"")</f>
        <v/>
      </c>
      <c r="P1141" s="796">
        <f>IF(SUM(K1141:L1141)&gt;0,IFERROR(AVERAGE(K1112:L1141),""),"")</f>
        <v/>
      </c>
      <c r="Q1141" s="797">
        <f>IFERROR(AVERAGE(D1141:E1141),"")</f>
        <v/>
      </c>
      <c r="R1141" s="797">
        <f>IFERROR(AVERAGE(F1141:H1141),"")</f>
        <v/>
      </c>
      <c r="S1141" s="797">
        <f>IFERROR(AVERAGE(I1141:J1141),"")</f>
        <v/>
      </c>
      <c r="T1141" s="797">
        <f>IFERROR(AVERAGE(K1141:L1141),"")</f>
        <v/>
      </c>
      <c r="V1141" s="257" t="n"/>
      <c r="W1141" s="797">
        <f>AVERAGE(Q1141:T1141)</f>
        <v/>
      </c>
      <c r="AW1141" s="785">
        <f>MAX(Q1141:T1141)</f>
        <v/>
      </c>
      <c r="AX1141" s="266">
        <f>IF(Q1141=AW1141,"#1",IF(R1141=AW1141,"#2",IF(S1141=AW1141,"#4",IF(T1141=AW1141,"#5"))))</f>
        <v/>
      </c>
    </row>
    <row r="1142" ht="17.45" customHeight="1">
      <c r="A1142" s="257">
        <f>IF(ISNUMBER(C1142),MONTH(C1142),"")</f>
        <v/>
      </c>
      <c r="B1142" s="257">
        <f>IF(ISNUMBER(C1142),YEAR(C1142),"")</f>
        <v/>
      </c>
      <c r="C1142" s="861">
        <f>C1141+1</f>
        <v/>
      </c>
      <c r="D1142" s="803" t="n">
        <v>0.0195</v>
      </c>
      <c r="E1142" s="804" t="n"/>
      <c r="F1142" s="806" t="n">
        <v>0.0271</v>
      </c>
      <c r="G1142" s="805" t="n"/>
      <c r="H1142" s="838" t="n">
        <v>0.0189</v>
      </c>
      <c r="I1142" s="803" t="n">
        <v>0.0249</v>
      </c>
      <c r="J1142" s="804" t="n"/>
      <c r="K1142" s="803" t="n">
        <v>0.0237</v>
      </c>
      <c r="L1142" s="804" t="n"/>
      <c r="M1142" s="796">
        <f>IF(SUM(D1142:E1142)&gt;0,IFERROR(AVERAGE(D1113:E1142),""),"")</f>
        <v/>
      </c>
      <c r="N1142" s="796">
        <f>IF(SUM(F1142:H1142)&gt;0,IFERROR(AVERAGE(F1113:H1142),""),"")</f>
        <v/>
      </c>
      <c r="O1142" s="796">
        <f>IF(SUM(I1142:J1142)&gt;0,IFERROR(AVERAGE(I1113:J1142),""),"")</f>
        <v/>
      </c>
      <c r="P1142" s="796">
        <f>IF(SUM(K1142:L1142)&gt;0,IFERROR(AVERAGE(K1113:L1142),""),"")</f>
        <v/>
      </c>
      <c r="Q1142" s="797">
        <f>IFERROR(AVERAGE(D1142:E1142),"")</f>
        <v/>
      </c>
      <c r="R1142" s="797">
        <f>IFERROR(AVERAGE(F1142:H1142),"")</f>
        <v/>
      </c>
      <c r="S1142" s="797">
        <f>IFERROR(AVERAGE(I1142:J1142),"")</f>
        <v/>
      </c>
      <c r="T1142" s="797">
        <f>IFERROR(AVERAGE(K1142:L1142),"")</f>
        <v/>
      </c>
      <c r="V1142" s="257" t="n"/>
      <c r="W1142" s="797">
        <f>AVERAGE(Q1142:T1142)</f>
        <v/>
      </c>
      <c r="AW1142" s="785">
        <f>MAX(Q1142:T1142)</f>
        <v/>
      </c>
      <c r="AX1142" s="266">
        <f>IF(Q1142=AW1142,"#1",IF(R1142=AW1142,"#2",IF(S1142=AW1142,"#4",IF(T1142=AW1142,"#5"))))</f>
        <v/>
      </c>
    </row>
    <row r="1143" ht="17.45" customHeight="1">
      <c r="A1143" s="257">
        <f>IF(ISNUMBER(C1143),MONTH(C1143),"")</f>
        <v/>
      </c>
      <c r="B1143" s="257">
        <f>IF(ISNUMBER(C1143),YEAR(C1143),"")</f>
        <v/>
      </c>
      <c r="C1143" s="791">
        <f>C1142+1</f>
        <v/>
      </c>
      <c r="D1143" s="792" t="n"/>
      <c r="E1143" s="793" t="n">
        <v>0.0181</v>
      </c>
      <c r="F1143" s="795" t="n"/>
      <c r="G1143" s="794" t="n">
        <v>0.0294</v>
      </c>
      <c r="H1143" s="836" t="n"/>
      <c r="I1143" s="792" t="n"/>
      <c r="J1143" s="793" t="n">
        <v>0.0155</v>
      </c>
      <c r="K1143" s="792" t="n"/>
      <c r="L1143" s="793" t="n">
        <v>0.0257</v>
      </c>
      <c r="M1143" s="796">
        <f>IF(SUM(D1143:E1143)&gt;0,IFERROR(AVERAGE(D1114:E1143),""),"")</f>
        <v/>
      </c>
      <c r="N1143" s="796">
        <f>IF(SUM(F1143:H1143)&gt;0,IFERROR(AVERAGE(F1114:H1143),""),"")</f>
        <v/>
      </c>
      <c r="O1143" s="796">
        <f>IF(SUM(I1143:J1143)&gt;0,IFERROR(AVERAGE(I1114:J1143),""),"")</f>
        <v/>
      </c>
      <c r="P1143" s="796">
        <f>IF(SUM(K1143:L1143)&gt;0,IFERROR(AVERAGE(K1114:L1143),""),"")</f>
        <v/>
      </c>
      <c r="Q1143" s="797">
        <f>IFERROR(AVERAGE(D1143:E1143),"")</f>
        <v/>
      </c>
      <c r="R1143" s="797">
        <f>IFERROR(AVERAGE(F1143:H1143),"")</f>
        <v/>
      </c>
      <c r="S1143" s="797">
        <f>IFERROR(AVERAGE(I1143:J1143),"")</f>
        <v/>
      </c>
      <c r="T1143" s="797">
        <f>IFERROR(AVERAGE(K1143:L1143),"")</f>
        <v/>
      </c>
      <c r="V1143" s="257" t="n"/>
      <c r="W1143" s="797">
        <f>AVERAGE(Q1143:T1143)</f>
        <v/>
      </c>
      <c r="X1143" s="797">
        <f>AVERAGE(Q1139:T1143)</f>
        <v/>
      </c>
      <c r="Y1143" s="266" t="n">
        <v>163</v>
      </c>
      <c r="AW1143" s="785">
        <f>MAX(Q1143:T1143)</f>
        <v/>
      </c>
      <c r="AX1143" s="266">
        <f>IF(Q1143=AW1143,"#1",IF(R1143=AW1143,"#2",IF(S1143=AW1143,"#4",IF(T1143=AW1143,"#5"))))</f>
        <v/>
      </c>
    </row>
    <row r="1144" ht="17.45" customHeight="1">
      <c r="A1144" s="257">
        <f>IF(ISNUMBER(C1144),MONTH(C1144),"")</f>
        <v/>
      </c>
      <c r="B1144" s="257">
        <f>IF(ISNUMBER(C1144),YEAR(C1144),"")</f>
        <v/>
      </c>
      <c r="C1144" s="808">
        <f>C1143+1</f>
        <v/>
      </c>
      <c r="D1144" s="809" t="n">
        <v>0.0174</v>
      </c>
      <c r="E1144" s="810" t="n"/>
      <c r="F1144" s="812" t="n">
        <v>0.0169</v>
      </c>
      <c r="G1144" s="811" t="n"/>
      <c r="H1144" s="837" t="n"/>
      <c r="I1144" s="809" t="n">
        <v>0.00775</v>
      </c>
      <c r="J1144" s="810" t="n"/>
      <c r="K1144" s="809" t="n">
        <v>0.0157</v>
      </c>
      <c r="L1144" s="810" t="n"/>
      <c r="M1144" s="796">
        <f>IF(SUM(D1144:E1144)&gt;0,IFERROR(AVERAGE(D1115:E1144),""),"")</f>
        <v/>
      </c>
      <c r="N1144" s="796">
        <f>IF(SUM(F1144:H1144)&gt;0,IFERROR(AVERAGE(F1115:H1144),""),"")</f>
        <v/>
      </c>
      <c r="O1144" s="796">
        <f>IF(SUM(I1144:J1144)&gt;0,IFERROR(AVERAGE(I1115:J1144),""),"")</f>
        <v/>
      </c>
      <c r="P1144" s="796">
        <f>IF(SUM(K1144:L1144)&gt;0,IFERROR(AVERAGE(K1115:L1144),""),"")</f>
        <v/>
      </c>
      <c r="Q1144" s="813">
        <f>IFERROR(AVERAGE(D1144:E1144),"")</f>
        <v/>
      </c>
      <c r="R1144" s="813">
        <f>IFERROR(AVERAGE(F1144:H1144),"")</f>
        <v/>
      </c>
      <c r="S1144" s="813">
        <f>IFERROR(AVERAGE(I1144:J1144),"")</f>
        <v/>
      </c>
      <c r="T1144" s="813">
        <f>IFERROR(AVERAGE(K1144:L1144),"")</f>
        <v/>
      </c>
      <c r="V1144" s="813">
        <f>AVERAGE(Q1144:T1144)</f>
        <v/>
      </c>
      <c r="W1144" s="445" t="n"/>
      <c r="X1144" s="257" t="n"/>
      <c r="Y1144" s="266" t="n">
        <v>163</v>
      </c>
      <c r="AW1144" s="785">
        <f>MAX(Q1144:T1144)</f>
        <v/>
      </c>
      <c r="AX1144" s="266">
        <f>IF(Q1144=AW1144,"#1",IF(R1144=AW1144,"#2",IF(S1144=AW1144,"#4",IF(T1144=AW1144,"#5"))))</f>
        <v/>
      </c>
    </row>
    <row r="1145" ht="17.45" customHeight="1">
      <c r="A1145" s="257">
        <f>IF(ISNUMBER(C1145),MONTH(C1145),"")</f>
        <v/>
      </c>
      <c r="B1145" s="257">
        <f>IF(ISNUMBER(C1145),YEAR(C1145),"")</f>
        <v/>
      </c>
      <c r="C1145" s="808">
        <f>C1144+1</f>
        <v/>
      </c>
      <c r="D1145" s="809" t="n"/>
      <c r="E1145" s="810" t="n">
        <v>0.015</v>
      </c>
      <c r="F1145" s="812" t="n"/>
      <c r="G1145" s="811" t="n">
        <v>0.037</v>
      </c>
      <c r="H1145" s="837" t="n"/>
      <c r="I1145" s="809" t="n"/>
      <c r="J1145" s="810" t="n">
        <v>0.0156</v>
      </c>
      <c r="K1145" s="809" t="n"/>
      <c r="L1145" s="810" t="n">
        <v>0.0217</v>
      </c>
      <c r="M1145" s="796">
        <f>IF(SUM(D1145:E1145)&gt;0,IFERROR(AVERAGE(D1116:E1145),""),"")</f>
        <v/>
      </c>
      <c r="N1145" s="796">
        <f>IF(SUM(F1145:H1145)&gt;0,IFERROR(AVERAGE(F1116:H1145),""),"")</f>
        <v/>
      </c>
      <c r="O1145" s="796">
        <f>IF(SUM(I1145:J1145)&gt;0,IFERROR(AVERAGE(I1116:J1145),""),"")</f>
        <v/>
      </c>
      <c r="P1145" s="796">
        <f>IF(SUM(K1145:L1145)&gt;0,IFERROR(AVERAGE(K1116:L1145),""),"")</f>
        <v/>
      </c>
      <c r="Q1145" s="813">
        <f>IFERROR(AVERAGE(D1145:E1145),"")</f>
        <v/>
      </c>
      <c r="R1145" s="813">
        <f>IFERROR(AVERAGE(F1145:H1145),"")</f>
        <v/>
      </c>
      <c r="S1145" s="813">
        <f>IFERROR(AVERAGE(I1145:J1145),"")</f>
        <v/>
      </c>
      <c r="T1145" s="813">
        <f>IFERROR(AVERAGE(K1145:L1145),"")</f>
        <v/>
      </c>
      <c r="V1145" s="813">
        <f>AVERAGE(Q1145:T1145)</f>
        <v/>
      </c>
      <c r="W1145" s="445" t="n"/>
      <c r="X1145" s="797">
        <f>AVERAGE(Q1144:T1145)</f>
        <v/>
      </c>
      <c r="Y1145" s="266" t="n">
        <v>163</v>
      </c>
      <c r="AW1145" s="785">
        <f>MAX(Q1145:T1145)</f>
        <v/>
      </c>
      <c r="AX1145" s="266">
        <f>IF(Q1145=AW1145,"#1",IF(R1145=AW1145,"#2",IF(S1145=AW1145,"#4",IF(T1145=AW1145,"#5"))))</f>
        <v/>
      </c>
    </row>
    <row r="1146" ht="17.45" customHeight="1">
      <c r="A1146" s="257">
        <f>IF(ISNUMBER(C1146),MONTH(C1146),"")</f>
        <v/>
      </c>
      <c r="B1146" s="257">
        <f>IF(ISNUMBER(C1146),YEAR(C1146),"")</f>
        <v/>
      </c>
      <c r="C1146" s="791">
        <f>C1145+1</f>
        <v/>
      </c>
      <c r="D1146" s="792" t="n">
        <v>0.0371</v>
      </c>
      <c r="E1146" s="793" t="n"/>
      <c r="F1146" s="795" t="n"/>
      <c r="G1146" s="794" t="n"/>
      <c r="H1146" s="836" t="n">
        <v>0.0252</v>
      </c>
      <c r="I1146" s="792" t="n">
        <v>0.0155</v>
      </c>
      <c r="J1146" s="793" t="n"/>
      <c r="K1146" s="792" t="n">
        <v>0.06610000000000001</v>
      </c>
      <c r="L1146" s="793" t="n"/>
      <c r="M1146" s="796">
        <f>IF(SUM(D1146:E1146)&gt;0,IFERROR(AVERAGE(D1117:E1146),""),"")</f>
        <v/>
      </c>
      <c r="N1146" s="796">
        <f>IF(SUM(F1146:H1146)&gt;0,IFERROR(AVERAGE(F1117:H1146),""),"")</f>
        <v/>
      </c>
      <c r="O1146" s="796">
        <f>IF(SUM(I1146:J1146)&gt;0,IFERROR(AVERAGE(I1117:J1146),""),"")</f>
        <v/>
      </c>
      <c r="P1146" s="796">
        <f>IF(SUM(K1146:L1146)&gt;0,IFERROR(AVERAGE(K1117:L1146),""),"")</f>
        <v/>
      </c>
      <c r="Q1146" s="797">
        <f>IFERROR(AVERAGE(D1146:E1146),"")</f>
        <v/>
      </c>
      <c r="R1146" s="797">
        <f>IFERROR(AVERAGE(F1146:H1146),"")</f>
        <v/>
      </c>
      <c r="S1146" s="797">
        <f>IFERROR(AVERAGE(I1146:J1146),"")</f>
        <v/>
      </c>
      <c r="T1146" s="797">
        <f>IFERROR(AVERAGE(K1146:L1146),"")</f>
        <v/>
      </c>
      <c r="V1146" s="257" t="n"/>
      <c r="W1146" s="797">
        <f>AVERAGE(Q1146:T1146)</f>
        <v/>
      </c>
      <c r="AW1146" s="785">
        <f>MAX(Q1146:T1146)</f>
        <v/>
      </c>
      <c r="AX1146" s="266">
        <f>IF(Q1146=AW1146,"#1",IF(R1146=AW1146,"#2",IF(S1146=AW1146,"#4",IF(T1146=AW1146,"#5"))))</f>
        <v/>
      </c>
    </row>
    <row r="1147" ht="17.45" customHeight="1">
      <c r="A1147" s="257">
        <f>IF(ISNUMBER(C1147),MONTH(C1147),"")</f>
        <v/>
      </c>
      <c r="B1147" s="257">
        <f>IF(ISNUMBER(C1147),YEAR(C1147),"")</f>
        <v/>
      </c>
      <c r="C1147" s="791">
        <f>C1146+1</f>
        <v/>
      </c>
      <c r="D1147" s="792" t="n"/>
      <c r="E1147" s="793" t="n">
        <v>0.0333</v>
      </c>
      <c r="F1147" s="795" t="n"/>
      <c r="G1147" s="794" t="n">
        <v>0.0613</v>
      </c>
      <c r="H1147" s="836" t="n"/>
      <c r="I1147" s="792" t="n"/>
      <c r="J1147" s="793" t="n">
        <v>0.0211</v>
      </c>
      <c r="K1147" s="792" t="n"/>
      <c r="L1147" s="793" t="n">
        <v>0.0426</v>
      </c>
      <c r="M1147" s="796">
        <f>IF(SUM(D1147:E1147)&gt;0,IFERROR(AVERAGE(D1118:E1147),""),"")</f>
        <v/>
      </c>
      <c r="N1147" s="796">
        <f>IF(SUM(F1147:H1147)&gt;0,IFERROR(AVERAGE(F1118:H1147),""),"")</f>
        <v/>
      </c>
      <c r="O1147" s="796">
        <f>IF(SUM(I1147:J1147)&gt;0,IFERROR(AVERAGE(I1118:J1147),""),"")</f>
        <v/>
      </c>
      <c r="P1147" s="796">
        <f>IF(SUM(K1147:L1147)&gt;0,IFERROR(AVERAGE(K1118:L1147),""),"")</f>
        <v/>
      </c>
      <c r="Q1147" s="797">
        <f>IFERROR(AVERAGE(D1147:E1147),"")</f>
        <v/>
      </c>
      <c r="R1147" s="797">
        <f>IFERROR(AVERAGE(F1147:H1147),"")</f>
        <v/>
      </c>
      <c r="S1147" s="797">
        <f>IFERROR(AVERAGE(I1147:J1147),"")</f>
        <v/>
      </c>
      <c r="T1147" s="797">
        <f>IFERROR(AVERAGE(K1147:L1147),"")</f>
        <v/>
      </c>
      <c r="V1147" s="257" t="n"/>
      <c r="W1147" s="797">
        <f>AVERAGE(Q1147:T1147)</f>
        <v/>
      </c>
      <c r="AW1147" s="785">
        <f>MAX(Q1147:T1147)</f>
        <v/>
      </c>
      <c r="AX1147" s="266">
        <f>IF(Q1147=AW1147,"#1",IF(R1147=AW1147,"#2",IF(S1147=AW1147,"#4",IF(T1147=AW1147,"#5"))))</f>
        <v/>
      </c>
    </row>
    <row r="1148" ht="17.45" customHeight="1">
      <c r="A1148" s="257">
        <f>IF(ISNUMBER(C1148),MONTH(C1148),"")</f>
        <v/>
      </c>
      <c r="B1148" s="257">
        <f>IF(ISNUMBER(C1148),YEAR(C1148),"")</f>
        <v/>
      </c>
      <c r="C1148" s="861">
        <f>C1147+1</f>
        <v/>
      </c>
      <c r="D1148" s="803" t="n">
        <v>0.0318</v>
      </c>
      <c r="E1148" s="804" t="n"/>
      <c r="F1148" s="806" t="n">
        <v>0.0323</v>
      </c>
      <c r="G1148" s="805" t="n"/>
      <c r="H1148" s="838" t="n">
        <v>0.035</v>
      </c>
      <c r="I1148" s="803" t="n">
        <v>0.0203</v>
      </c>
      <c r="J1148" s="804" t="n"/>
      <c r="K1148" s="803" t="n">
        <v>0.0554</v>
      </c>
      <c r="L1148" s="804" t="n"/>
      <c r="M1148" s="796">
        <f>IF(SUM(D1148:E1148)&gt;0,IFERROR(AVERAGE(D1119:E1148),""),"")</f>
        <v/>
      </c>
      <c r="N1148" s="796">
        <f>IF(SUM(F1148:H1148)&gt;0,IFERROR(AVERAGE(F1119:H1148),""),"")</f>
        <v/>
      </c>
      <c r="O1148" s="796">
        <f>IF(SUM(I1148:J1148)&gt;0,IFERROR(AVERAGE(I1119:J1148),""),"")</f>
        <v/>
      </c>
      <c r="P1148" s="796">
        <f>IF(SUM(K1148:L1148)&gt;0,IFERROR(AVERAGE(K1119:L1148),""),"")</f>
        <v/>
      </c>
      <c r="Q1148" s="797">
        <f>IFERROR(AVERAGE(D1148:E1148),"")</f>
        <v/>
      </c>
      <c r="R1148" s="797">
        <f>IFERROR(AVERAGE(F1148:H1148),"")</f>
        <v/>
      </c>
      <c r="S1148" s="797">
        <f>IFERROR(AVERAGE(I1148:J1148),"")</f>
        <v/>
      </c>
      <c r="T1148" s="797">
        <f>IFERROR(AVERAGE(K1148:L1148),"")</f>
        <v/>
      </c>
      <c r="V1148" s="257" t="n"/>
      <c r="W1148" s="797">
        <f>AVERAGE(Q1148:T1148)</f>
        <v/>
      </c>
      <c r="AW1148" s="785">
        <f>MAX(Q1148:T1148)</f>
        <v/>
      </c>
      <c r="AX1148" s="266">
        <f>IF(Q1148=AW1148,"#1",IF(R1148=AW1148,"#2",IF(S1148=AW1148,"#4",IF(T1148=AW1148,"#5"))))</f>
        <v/>
      </c>
    </row>
    <row r="1149" ht="17.45" customHeight="1">
      <c r="A1149" s="257">
        <f>IF(ISNUMBER(C1149),MONTH(C1149),"")</f>
        <v/>
      </c>
      <c r="B1149" s="257">
        <f>IF(ISNUMBER(C1149),YEAR(C1149),"")</f>
        <v/>
      </c>
      <c r="C1149" s="791">
        <f>C1148+1</f>
        <v/>
      </c>
      <c r="D1149" s="792" t="n"/>
      <c r="E1149" s="793" t="n">
        <v>0.0193</v>
      </c>
      <c r="F1149" s="795" t="n"/>
      <c r="G1149" s="794" t="n">
        <v>0.035</v>
      </c>
      <c r="H1149" s="836" t="n"/>
      <c r="I1149" s="792" t="n"/>
      <c r="J1149" s="793" t="n">
        <v>0.037</v>
      </c>
      <c r="K1149" s="792" t="n"/>
      <c r="L1149" s="793" t="n">
        <v>0.0433</v>
      </c>
      <c r="M1149" s="796">
        <f>IF(SUM(D1149:E1149)&gt;0,IFERROR(AVERAGE(D1120:E1149),""),"")</f>
        <v/>
      </c>
      <c r="N1149" s="796">
        <f>IF(SUM(F1149:H1149)&gt;0,IFERROR(AVERAGE(F1120:H1149),""),"")</f>
        <v/>
      </c>
      <c r="O1149" s="796">
        <f>IF(SUM(I1149:J1149)&gt;0,IFERROR(AVERAGE(I1120:J1149),""),"")</f>
        <v/>
      </c>
      <c r="P1149" s="796">
        <f>IF(SUM(K1149:L1149)&gt;0,IFERROR(AVERAGE(K1120:L1149),""),"")</f>
        <v/>
      </c>
      <c r="Q1149" s="797">
        <f>IFERROR(AVERAGE(D1149:E1149),"")</f>
        <v/>
      </c>
      <c r="R1149" s="797">
        <f>IFERROR(AVERAGE(F1149:H1149),"")</f>
        <v/>
      </c>
      <c r="S1149" s="797">
        <f>IFERROR(AVERAGE(I1149:J1149),"")</f>
        <v/>
      </c>
      <c r="T1149" s="797">
        <f>IFERROR(AVERAGE(K1149:L1149),"")</f>
        <v/>
      </c>
      <c r="V1149" s="257" t="n"/>
      <c r="W1149" s="797">
        <f>AVERAGE(Q1149:T1149)</f>
        <v/>
      </c>
      <c r="AW1149" s="785">
        <f>MAX(Q1149:T1149)</f>
        <v/>
      </c>
      <c r="AX1149" s="266">
        <f>IF(Q1149=AW1149,"#1",IF(R1149=AW1149,"#2",IF(S1149=AW1149,"#4",IF(T1149=AW1149,"#5"))))</f>
        <v/>
      </c>
    </row>
    <row r="1150" ht="17.45" customHeight="1">
      <c r="A1150" s="257">
        <f>IF(ISNUMBER(C1150),MONTH(C1150),"")</f>
        <v/>
      </c>
      <c r="B1150" s="257">
        <f>IF(ISNUMBER(C1150),YEAR(C1150),"")</f>
        <v/>
      </c>
      <c r="C1150" s="791">
        <f>C1149+1</f>
        <v/>
      </c>
      <c r="D1150" s="792" t="n">
        <v>0.0548</v>
      </c>
      <c r="E1150" s="793" t="n"/>
      <c r="F1150" s="795" t="n">
        <v>0.0318</v>
      </c>
      <c r="G1150" s="794" t="n"/>
      <c r="H1150" s="836" t="n"/>
      <c r="I1150" s="792" t="n">
        <v>0.0185</v>
      </c>
      <c r="J1150" s="793" t="n"/>
      <c r="K1150" s="792" t="n">
        <v>0.0295</v>
      </c>
      <c r="L1150" s="793" t="n"/>
      <c r="M1150" s="796">
        <f>IF(SUM(D1150:E1150)&gt;0,IFERROR(AVERAGE(D1121:E1150),""),"")</f>
        <v/>
      </c>
      <c r="N1150" s="796">
        <f>IF(SUM(F1150:H1150)&gt;0,IFERROR(AVERAGE(F1121:H1150),""),"")</f>
        <v/>
      </c>
      <c r="O1150" s="796">
        <f>IF(SUM(I1150:J1150)&gt;0,IFERROR(AVERAGE(I1121:J1150),""),"")</f>
        <v/>
      </c>
      <c r="P1150" s="796">
        <f>IF(SUM(K1150:L1150)&gt;0,IFERROR(AVERAGE(K1121:L1150),""),"")</f>
        <v/>
      </c>
      <c r="Q1150" s="797">
        <f>IFERROR(AVERAGE(D1150:E1150),"")</f>
        <v/>
      </c>
      <c r="R1150" s="797">
        <f>IFERROR(AVERAGE(F1150:H1150),"")</f>
        <v/>
      </c>
      <c r="S1150" s="797">
        <f>IFERROR(AVERAGE(I1150:J1150),"")</f>
        <v/>
      </c>
      <c r="T1150" s="797">
        <f>IFERROR(AVERAGE(K1150:L1150),"")</f>
        <v/>
      </c>
      <c r="V1150" s="257" t="n"/>
      <c r="W1150" s="797">
        <f>AVERAGE(Q1150:T1150)</f>
        <v/>
      </c>
      <c r="X1150" s="797">
        <f>AVERAGE(Q1146:T1150)</f>
        <v/>
      </c>
      <c r="Y1150" s="266" t="n">
        <v>164</v>
      </c>
      <c r="AW1150" s="785">
        <f>MAX(Q1150:T1150)</f>
        <v/>
      </c>
      <c r="AX1150" s="266">
        <f>IF(Q1150=AW1150,"#1",IF(R1150=AW1150,"#2",IF(S1150=AW1150,"#4",IF(T1150=AW1150,"#5"))))</f>
        <v/>
      </c>
    </row>
    <row r="1151" ht="17.45" customHeight="1">
      <c r="A1151" s="257">
        <f>IF(ISNUMBER(C1151),MONTH(C1151),"")</f>
        <v/>
      </c>
      <c r="B1151" s="257">
        <f>IF(ISNUMBER(C1151),YEAR(C1151),"")</f>
        <v/>
      </c>
      <c r="C1151" s="808">
        <f>C1150+1</f>
        <v/>
      </c>
      <c r="D1151" s="809" t="n"/>
      <c r="E1151" s="810" t="n">
        <v>0.0377</v>
      </c>
      <c r="F1151" s="812" t="n"/>
      <c r="G1151" s="811" t="n">
        <v>0.0447</v>
      </c>
      <c r="H1151" s="837" t="n"/>
      <c r="I1151" s="809" t="n"/>
      <c r="J1151" s="810" t="n">
        <v>0.0244</v>
      </c>
      <c r="K1151" s="809" t="n"/>
      <c r="L1151" s="810" t="n">
        <v>0.0496</v>
      </c>
      <c r="M1151" s="796">
        <f>IF(SUM(D1151:E1151)&gt;0,IFERROR(AVERAGE(D1122:E1151),""),"")</f>
        <v/>
      </c>
      <c r="N1151" s="796">
        <f>IF(SUM(F1151:H1151)&gt;0,IFERROR(AVERAGE(F1122:H1151),""),"")</f>
        <v/>
      </c>
      <c r="O1151" s="796">
        <f>IF(SUM(I1151:J1151)&gt;0,IFERROR(AVERAGE(I1122:J1151),""),"")</f>
        <v/>
      </c>
      <c r="P1151" s="796">
        <f>IF(SUM(K1151:L1151)&gt;0,IFERROR(AVERAGE(K1122:L1151),""),"")</f>
        <v/>
      </c>
      <c r="Q1151" s="813">
        <f>IFERROR(AVERAGE(D1151:E1151),"")</f>
        <v/>
      </c>
      <c r="R1151" s="813">
        <f>IFERROR(AVERAGE(F1151:H1151),"")</f>
        <v/>
      </c>
      <c r="S1151" s="813">
        <f>IFERROR(AVERAGE(I1151:J1151),"")</f>
        <v/>
      </c>
      <c r="T1151" s="813">
        <f>IFERROR(AVERAGE(K1151:L1151),"")</f>
        <v/>
      </c>
      <c r="V1151" s="813">
        <f>AVERAGE(Q1151:T1151)</f>
        <v/>
      </c>
      <c r="W1151" s="445" t="n"/>
      <c r="X1151" s="257" t="n"/>
      <c r="Y1151" s="266" t="n">
        <v>164</v>
      </c>
      <c r="AW1151" s="785">
        <f>MAX(Q1151:T1151)</f>
        <v/>
      </c>
      <c r="AX1151" s="266">
        <f>IF(Q1151=AW1151,"#1",IF(R1151=AW1151,"#2",IF(S1151=AW1151,"#4",IF(T1151=AW1151,"#5"))))</f>
        <v/>
      </c>
    </row>
    <row r="1152" ht="17.45" customHeight="1">
      <c r="A1152" s="257">
        <f>IF(ISNUMBER(C1152),MONTH(C1152),"")</f>
        <v/>
      </c>
      <c r="B1152" s="257">
        <f>IF(ISNUMBER(C1152),YEAR(C1152),"")</f>
        <v/>
      </c>
      <c r="C1152" s="808">
        <f>C1151+1</f>
        <v/>
      </c>
      <c r="D1152" s="809" t="n">
        <v>0.0148</v>
      </c>
      <c r="E1152" s="810" t="n"/>
      <c r="F1152" s="812" t="n"/>
      <c r="G1152" s="811" t="n"/>
      <c r="H1152" s="837" t="n">
        <v>0.0166</v>
      </c>
      <c r="I1152" s="809" t="n">
        <v>0.00942</v>
      </c>
      <c r="J1152" s="810" t="n"/>
      <c r="K1152" s="809" t="n">
        <v>0.0284</v>
      </c>
      <c r="L1152" s="810" t="n"/>
      <c r="M1152" s="796">
        <f>IF(SUM(D1152:E1152)&gt;0,IFERROR(AVERAGE(D1123:E1152),""),"")</f>
        <v/>
      </c>
      <c r="N1152" s="796">
        <f>IF(SUM(F1152:H1152)&gt;0,IFERROR(AVERAGE(F1123:H1152),""),"")</f>
        <v/>
      </c>
      <c r="O1152" s="796">
        <f>IF(SUM(I1152:J1152)&gt;0,IFERROR(AVERAGE(I1123:J1152),""),"")</f>
        <v/>
      </c>
      <c r="P1152" s="796">
        <f>IF(SUM(K1152:L1152)&gt;0,IFERROR(AVERAGE(K1123:L1152),""),"")</f>
        <v/>
      </c>
      <c r="Q1152" s="813">
        <f>IFERROR(AVERAGE(D1152:E1152),"")</f>
        <v/>
      </c>
      <c r="R1152" s="813">
        <f>IFERROR(AVERAGE(F1152:H1152),"")</f>
        <v/>
      </c>
      <c r="S1152" s="813">
        <f>IFERROR(AVERAGE(I1152:J1152),"")</f>
        <v/>
      </c>
      <c r="T1152" s="813">
        <f>IFERROR(AVERAGE(K1152:L1152),"")</f>
        <v/>
      </c>
      <c r="V1152" s="813">
        <f>AVERAGE(Q1152:T1152)</f>
        <v/>
      </c>
      <c r="W1152" s="445" t="n"/>
      <c r="X1152" s="797">
        <f>AVERAGE(Q1151:T1152)</f>
        <v/>
      </c>
      <c r="Y1152" s="266" t="n">
        <v>164</v>
      </c>
      <c r="AW1152" s="785">
        <f>MAX(Q1152:T1152)</f>
        <v/>
      </c>
      <c r="AX1152" s="266">
        <f>IF(Q1152=AW1152,"#1",IF(R1152=AW1152,"#2",IF(S1152=AW1152,"#4",IF(T1152=AW1152,"#5"))))</f>
        <v/>
      </c>
    </row>
    <row r="1153" ht="17.45" customHeight="1">
      <c r="A1153" s="257">
        <f>IF(ISNUMBER(C1153),MONTH(C1153),"")</f>
        <v/>
      </c>
      <c r="B1153" s="257">
        <f>IF(ISNUMBER(C1153),YEAR(C1153),"")</f>
        <v/>
      </c>
      <c r="C1153" s="791">
        <f>C1152+1</f>
        <v/>
      </c>
      <c r="D1153" s="792" t="n"/>
      <c r="E1153" s="793" t="n">
        <v>0.0421</v>
      </c>
      <c r="F1153" s="795" t="n"/>
      <c r="G1153" s="794" t="n">
        <v>0.028</v>
      </c>
      <c r="H1153" s="836" t="n"/>
      <c r="I1153" s="792" t="n"/>
      <c r="J1153" s="793" t="n">
        <v>0.0271</v>
      </c>
      <c r="K1153" s="792" t="n"/>
      <c r="L1153" s="793" t="n">
        <v>0.0486</v>
      </c>
      <c r="M1153" s="796">
        <f>IF(SUM(D1153:E1153)&gt;0,IFERROR(AVERAGE(D1124:E1153),""),"")</f>
        <v/>
      </c>
      <c r="N1153" s="796">
        <f>IF(SUM(F1153:H1153)&gt;0,IFERROR(AVERAGE(F1124:H1153),""),"")</f>
        <v/>
      </c>
      <c r="O1153" s="796">
        <f>IF(SUM(I1153:J1153)&gt;0,IFERROR(AVERAGE(I1124:J1153),""),"")</f>
        <v/>
      </c>
      <c r="P1153" s="796">
        <f>IF(SUM(K1153:L1153)&gt;0,IFERROR(AVERAGE(K1124:L1153),""),"")</f>
        <v/>
      </c>
      <c r="Q1153" s="797">
        <f>IFERROR(AVERAGE(D1153:E1153),"")</f>
        <v/>
      </c>
      <c r="R1153" s="797">
        <f>IFERROR(AVERAGE(F1153:H1153),"")</f>
        <v/>
      </c>
      <c r="S1153" s="797">
        <f>IFERROR(AVERAGE(I1153:J1153),"")</f>
        <v/>
      </c>
      <c r="T1153" s="797">
        <f>IFERROR(AVERAGE(K1153:L1153),"")</f>
        <v/>
      </c>
      <c r="V1153" s="257" t="n"/>
      <c r="W1153" s="797">
        <f>AVERAGE(Q1153:T1153)</f>
        <v/>
      </c>
      <c r="AW1153" s="785">
        <f>MAX(Q1153:T1153)</f>
        <v/>
      </c>
      <c r="AX1153" s="266">
        <f>IF(Q1153=AW1153,"#1",IF(R1153=AW1153,"#2",IF(S1153=AW1153,"#4",IF(T1153=AW1153,"#5"))))</f>
        <v/>
      </c>
    </row>
    <row r="1154" ht="17.45" customHeight="1">
      <c r="A1154" s="257">
        <f>IF(ISNUMBER(C1154),MONTH(C1154),"")</f>
        <v/>
      </c>
      <c r="B1154" s="257">
        <f>IF(ISNUMBER(C1154),YEAR(C1154),"")</f>
        <v/>
      </c>
      <c r="C1154" s="861">
        <f>C1153+1</f>
        <v/>
      </c>
      <c r="D1154" s="803" t="n">
        <v>0.0347</v>
      </c>
      <c r="E1154" s="804" t="n"/>
      <c r="F1154" s="806" t="n">
        <v>0.0248</v>
      </c>
      <c r="G1154" s="805" t="n"/>
      <c r="H1154" s="838" t="n">
        <v>0.0243</v>
      </c>
      <c r="I1154" s="803" t="n">
        <v>0.0337</v>
      </c>
      <c r="J1154" s="804" t="n"/>
      <c r="K1154" s="803" t="n">
        <v>0.0548</v>
      </c>
      <c r="L1154" s="804" t="n"/>
      <c r="M1154" s="796">
        <f>IF(SUM(D1154:E1154)&gt;0,IFERROR(AVERAGE(D1125:E1154),""),"")</f>
        <v/>
      </c>
      <c r="N1154" s="796">
        <f>IF(SUM(F1154:H1154)&gt;0,IFERROR(AVERAGE(F1125:H1154),""),"")</f>
        <v/>
      </c>
      <c r="O1154" s="796">
        <f>IF(SUM(I1154:J1154)&gt;0,IFERROR(AVERAGE(I1125:J1154),""),"")</f>
        <v/>
      </c>
      <c r="P1154" s="796">
        <f>IF(SUM(K1154:L1154)&gt;0,IFERROR(AVERAGE(K1125:L1154),""),"")</f>
        <v/>
      </c>
      <c r="Q1154" s="797">
        <f>IFERROR(AVERAGE(D1154:E1154),"")</f>
        <v/>
      </c>
      <c r="R1154" s="797">
        <f>IFERROR(AVERAGE(F1154:H1154),"")</f>
        <v/>
      </c>
      <c r="S1154" s="797">
        <f>IFERROR(AVERAGE(I1154:J1154),"")</f>
        <v/>
      </c>
      <c r="T1154" s="797">
        <f>IFERROR(AVERAGE(K1154:L1154),"")</f>
        <v/>
      </c>
      <c r="V1154" s="257" t="n"/>
      <c r="W1154" s="797">
        <f>AVERAGE(Q1154:T1154)</f>
        <v/>
      </c>
      <c r="AW1154" s="785">
        <f>MAX(Q1154:T1154)</f>
        <v/>
      </c>
      <c r="AX1154" s="266">
        <f>IF(Q1154=AW1154,"#1",IF(R1154=AW1154,"#2",IF(S1154=AW1154,"#4",IF(T1154=AW1154,"#5"))))</f>
        <v/>
      </c>
    </row>
    <row r="1155" ht="17.45" customHeight="1">
      <c r="A1155" s="257">
        <f>IF(ISNUMBER(C1155),MONTH(C1155),"")</f>
        <v/>
      </c>
      <c r="B1155" s="257">
        <f>IF(ISNUMBER(C1155),YEAR(C1155),"")</f>
        <v/>
      </c>
      <c r="C1155" s="791">
        <f>C1154+1</f>
        <v/>
      </c>
      <c r="D1155" s="792" t="n"/>
      <c r="E1155" s="793" t="n">
        <v>0.0325</v>
      </c>
      <c r="F1155" s="795" t="n"/>
      <c r="G1155" s="794" t="n">
        <v>0.0239</v>
      </c>
      <c r="H1155" s="836" t="n"/>
      <c r="I1155" s="792" t="n"/>
      <c r="J1155" s="793" t="n">
        <v>0.024</v>
      </c>
      <c r="K1155" s="792" t="n"/>
      <c r="L1155" s="793" t="n">
        <v>0.0563</v>
      </c>
      <c r="M1155" s="796">
        <f>IF(SUM(D1155:E1155)&gt;0,IFERROR(AVERAGE(D1126:E1155),""),"")</f>
        <v/>
      </c>
      <c r="N1155" s="796">
        <f>IF(SUM(F1155:H1155)&gt;0,IFERROR(AVERAGE(F1126:H1155),""),"")</f>
        <v/>
      </c>
      <c r="O1155" s="796">
        <f>IF(SUM(I1155:J1155)&gt;0,IFERROR(AVERAGE(I1126:J1155),""),"")</f>
        <v/>
      </c>
      <c r="P1155" s="796">
        <f>IF(SUM(K1155:L1155)&gt;0,IFERROR(AVERAGE(K1126:L1155),""),"")</f>
        <v/>
      </c>
      <c r="Q1155" s="797">
        <f>IFERROR(AVERAGE(D1155:E1155),"")</f>
        <v/>
      </c>
      <c r="R1155" s="797">
        <f>IFERROR(AVERAGE(F1155:H1155),"")</f>
        <v/>
      </c>
      <c r="S1155" s="797">
        <f>IFERROR(AVERAGE(I1155:J1155),"")</f>
        <v/>
      </c>
      <c r="T1155" s="797">
        <f>IFERROR(AVERAGE(K1155:L1155),"")</f>
        <v/>
      </c>
      <c r="V1155" s="257" t="n"/>
      <c r="W1155" s="797">
        <f>AVERAGE(Q1155:T1155)</f>
        <v/>
      </c>
      <c r="AW1155" s="785">
        <f>MAX(Q1155:T1155)</f>
        <v/>
      </c>
      <c r="AX1155" s="266">
        <f>IF(Q1155=AW1155,"#1",IF(R1155=AW1155,"#2",IF(S1155=AW1155,"#4",IF(T1155=AW1155,"#5"))))</f>
        <v/>
      </c>
    </row>
    <row r="1156" ht="17.45" customHeight="1">
      <c r="A1156" s="257">
        <f>IF(ISNUMBER(C1156),MONTH(C1156),"")</f>
        <v/>
      </c>
      <c r="B1156" s="257">
        <f>IF(ISNUMBER(C1156),YEAR(C1156),"")</f>
        <v/>
      </c>
      <c r="C1156" s="791">
        <f>C1155+1</f>
        <v/>
      </c>
      <c r="D1156" s="792" t="n">
        <v>0.0193</v>
      </c>
      <c r="E1156" s="793" t="n"/>
      <c r="F1156" s="795" t="n">
        <v>0.0149</v>
      </c>
      <c r="G1156" s="794" t="n"/>
      <c r="H1156" s="836" t="n"/>
      <c r="I1156" s="792" t="n">
        <v>0.0174</v>
      </c>
      <c r="J1156" s="793" t="n"/>
      <c r="K1156" s="792" t="n">
        <v>0.0321</v>
      </c>
      <c r="L1156" s="793" t="n"/>
      <c r="M1156" s="796">
        <f>IF(SUM(D1156:E1156)&gt;0,IFERROR(AVERAGE(D1127:E1156),""),"")</f>
        <v/>
      </c>
      <c r="N1156" s="796">
        <f>IF(SUM(F1156:H1156)&gt;0,IFERROR(AVERAGE(F1127:H1156),""),"")</f>
        <v/>
      </c>
      <c r="O1156" s="796">
        <f>IF(SUM(I1156:J1156)&gt;0,IFERROR(AVERAGE(I1127:J1156),""),"")</f>
        <v/>
      </c>
      <c r="P1156" s="796">
        <f>IF(SUM(K1156:L1156)&gt;0,IFERROR(AVERAGE(K1127:L1156),""),"")</f>
        <v/>
      </c>
      <c r="Q1156" s="797">
        <f>IFERROR(AVERAGE(D1156:E1156),"")</f>
        <v/>
      </c>
      <c r="R1156" s="797">
        <f>IFERROR(AVERAGE(F1156:H1156),"")</f>
        <v/>
      </c>
      <c r="S1156" s="797">
        <f>IFERROR(AVERAGE(I1156:J1156),"")</f>
        <v/>
      </c>
      <c r="T1156" s="797">
        <f>IFERROR(AVERAGE(K1156:L1156),"")</f>
        <v/>
      </c>
      <c r="V1156" s="257" t="n"/>
      <c r="W1156" s="797">
        <f>AVERAGE(Q1156:T1156)</f>
        <v/>
      </c>
      <c r="AW1156" s="785">
        <f>MAX(Q1156:T1156)</f>
        <v/>
      </c>
      <c r="AX1156" s="266">
        <f>IF(Q1156=AW1156,"#1",IF(R1156=AW1156,"#2",IF(S1156=AW1156,"#4",IF(T1156=AW1156,"#5"))))</f>
        <v/>
      </c>
    </row>
    <row r="1157" ht="17.45" customHeight="1" thickBot="1">
      <c r="A1157" s="257">
        <f>IF(ISNUMBER(C1157),MONTH(C1157),"")</f>
        <v/>
      </c>
      <c r="B1157" s="257">
        <f>IF(ISNUMBER(C1157),YEAR(C1157),"")</f>
        <v/>
      </c>
      <c r="C1157" s="791">
        <f>C1156+1</f>
        <v/>
      </c>
      <c r="D1157" s="792" t="n"/>
      <c r="E1157" s="793" t="n">
        <v>0.031</v>
      </c>
      <c r="F1157" s="795" t="n"/>
      <c r="G1157" s="794" t="n">
        <v>0.023</v>
      </c>
      <c r="H1157" s="836" t="n"/>
      <c r="I1157" s="792" t="n"/>
      <c r="J1157" s="793" t="n">
        <v>0.0215</v>
      </c>
      <c r="K1157" s="792" t="n"/>
      <c r="L1157" s="793" t="n">
        <v>0.0479</v>
      </c>
      <c r="M1157" s="796">
        <f>IF(SUM(D1157:E1157)&gt;0,IFERROR(AVERAGE(D1128:E1157),""),"")</f>
        <v/>
      </c>
      <c r="N1157" s="796">
        <f>IF(SUM(F1157:H1157)&gt;0,IFERROR(AVERAGE(F1128:H1157),""),"")</f>
        <v/>
      </c>
      <c r="O1157" s="796">
        <f>IF(SUM(I1157:J1157)&gt;0,IFERROR(AVERAGE(I1128:J1157),""),"")</f>
        <v/>
      </c>
      <c r="P1157" s="796">
        <f>IF(SUM(K1157:L1157)&gt;0,IFERROR(AVERAGE(K1128:L1157),""),"")</f>
        <v/>
      </c>
      <c r="Q1157" s="797">
        <f>IFERROR(AVERAGE(D1157:E1157),"")</f>
        <v/>
      </c>
      <c r="R1157" s="797">
        <f>IFERROR(AVERAGE(F1157:H1157),"")</f>
        <v/>
      </c>
      <c r="S1157" s="797">
        <f>IFERROR(AVERAGE(I1157:J1157),"")</f>
        <v/>
      </c>
      <c r="T1157" s="797">
        <f>IFERROR(AVERAGE(K1157:L1157),"")</f>
        <v/>
      </c>
      <c r="V1157" s="257" t="n"/>
      <c r="W1157" s="797">
        <f>AVERAGE(Q1157:T1157)</f>
        <v/>
      </c>
      <c r="X1157" s="797">
        <f>AVERAGE(Q1153:T1157)</f>
        <v/>
      </c>
      <c r="Y1157" s="266" t="n">
        <v>165</v>
      </c>
      <c r="AW1157" s="785">
        <f>MAX(Q1157:T1157)</f>
        <v/>
      </c>
      <c r="AX1157" s="266">
        <f>IF(Q1157=AW1157,"#1",IF(R1157=AW1157,"#2",IF(S1157=AW1157,"#4",IF(T1157=AW1157,"#5"))))</f>
        <v/>
      </c>
    </row>
    <row r="1158" ht="17.45" customHeight="1" thickBot="1">
      <c r="A1158" s="257">
        <f>IF(ISNUMBER(C1158),MONTH(C1158),"")</f>
        <v/>
      </c>
      <c r="B1158" s="257">
        <f>IF(ISNUMBER(C1158),YEAR(C1158),"")</f>
        <v/>
      </c>
      <c r="C1158" s="808">
        <f>C1157+1</f>
        <v/>
      </c>
      <c r="D1158" s="809" t="n">
        <v>0.0177</v>
      </c>
      <c r="E1158" s="810" t="n"/>
      <c r="F1158" s="812" t="n"/>
      <c r="G1158" s="811" t="n"/>
      <c r="H1158" s="837" t="n">
        <v>0.0115</v>
      </c>
      <c r="I1158" s="809" t="n">
        <v>0.009169999999999999</v>
      </c>
      <c r="J1158" s="810" t="n"/>
      <c r="K1158" s="809" t="n">
        <v>0.0181</v>
      </c>
      <c r="L1158" s="810" t="n"/>
      <c r="M1158" s="796">
        <f>IF(SUM(D1158:E1158)&gt;0,IFERROR(AVERAGE(D1129:E1158),""),"")</f>
        <v/>
      </c>
      <c r="N1158" s="796">
        <f>IF(SUM(F1158:H1158)&gt;0,IFERROR(AVERAGE(F1129:H1158),""),"")</f>
        <v/>
      </c>
      <c r="O1158" s="796">
        <f>IF(SUM(I1158:J1158)&gt;0,IFERROR(AVERAGE(I1129:J1158),""),"")</f>
        <v/>
      </c>
      <c r="P1158" s="796">
        <f>IF(SUM(K1158:L1158)&gt;0,IFERROR(AVERAGE(K1129:L1158),""),"")</f>
        <v/>
      </c>
      <c r="Q1158" s="813">
        <f>IFERROR(AVERAGE(D1158:E1158),"")</f>
        <v/>
      </c>
      <c r="R1158" s="813">
        <f>IFERROR(AVERAGE(F1158:H1158),"")</f>
        <v/>
      </c>
      <c r="S1158" s="813">
        <f>IFERROR(AVERAGE(I1158:J1158),"")</f>
        <v/>
      </c>
      <c r="T1158" s="813">
        <f>IFERROR(AVERAGE(K1158:L1158),"")</f>
        <v/>
      </c>
      <c r="V1158" s="813">
        <f>AVERAGE(Q1158:T1158)</f>
        <v/>
      </c>
      <c r="W1158" s="445" t="n"/>
      <c r="X1158" s="257" t="n"/>
      <c r="Y1158" s="266" t="n">
        <v>165</v>
      </c>
      <c r="Z1158" s="313" t="inlineStr">
        <is>
          <t>FEBRUARY</t>
        </is>
      </c>
      <c r="AA1158" s="299" t="n">
        <v>2021</v>
      </c>
      <c r="AB1158" s="300" t="n"/>
      <c r="AC1158" s="300" t="n"/>
      <c r="AD1158" s="300" t="n"/>
      <c r="AW1158" s="785">
        <f>MAX(Q1158:T1158)</f>
        <v/>
      </c>
      <c r="AX1158" s="266">
        <f>IF(Q1158=AW1158,"#1",IF(R1158=AW1158,"#2",IF(S1158=AW1158,"#4",IF(T1158=AW1158,"#5"))))</f>
        <v/>
      </c>
    </row>
    <row r="1159" ht="17.45" customHeight="1">
      <c r="A1159" s="257">
        <f>IF(ISNUMBER(C1159),MONTH(C1159),"")</f>
        <v/>
      </c>
      <c r="B1159" s="257">
        <f>IF(ISNUMBER(C1159),YEAR(C1159),"")</f>
        <v/>
      </c>
      <c r="C1159" s="808">
        <f>C1158+1</f>
        <v/>
      </c>
      <c r="D1159" s="809" t="n"/>
      <c r="E1159" s="810" t="n">
        <v>0.0203</v>
      </c>
      <c r="F1159" s="812" t="n"/>
      <c r="G1159" s="811" t="n">
        <v>0.015</v>
      </c>
      <c r="H1159" s="837" t="n"/>
      <c r="I1159" s="809" t="n"/>
      <c r="J1159" s="810" t="n">
        <v>0.013</v>
      </c>
      <c r="K1159" s="809" t="n"/>
      <c r="L1159" s="810" t="n">
        <v>0.0238</v>
      </c>
      <c r="M1159" s="796">
        <f>IF(SUM(D1159:E1159)&gt;0,IFERROR(AVERAGE(D1130:E1159),""),"")</f>
        <v/>
      </c>
      <c r="N1159" s="796">
        <f>IF(SUM(F1159:H1159)&gt;0,IFERROR(AVERAGE(F1130:H1159),""),"")</f>
        <v/>
      </c>
      <c r="O1159" s="796">
        <f>IF(SUM(I1159:J1159)&gt;0,IFERROR(AVERAGE(I1130:J1159),""),"")</f>
        <v/>
      </c>
      <c r="P1159" s="796">
        <f>IF(SUM(K1159:L1159)&gt;0,IFERROR(AVERAGE(K1130:L1159),""),"")</f>
        <v/>
      </c>
      <c r="Q1159" s="813">
        <f>IFERROR(AVERAGE(D1159:E1159),"")</f>
        <v/>
      </c>
      <c r="R1159" s="813">
        <f>IFERROR(AVERAGE(F1159:H1159),"")</f>
        <v/>
      </c>
      <c r="S1159" s="813">
        <f>IFERROR(AVERAGE(I1159:J1159),"")</f>
        <v/>
      </c>
      <c r="T1159" s="813">
        <f>IFERROR(AVERAGE(K1159:L1159),"")</f>
        <v/>
      </c>
      <c r="V1159" s="813">
        <f>AVERAGE(Q1159:T1159)</f>
        <v/>
      </c>
      <c r="W1159" s="445" t="n"/>
      <c r="X1159" s="797">
        <f>AVERAGE(Q1158:T1159)</f>
        <v/>
      </c>
      <c r="Y1159" s="266" t="n">
        <v>165</v>
      </c>
      <c r="Z1159" s="301" t="inlineStr">
        <is>
          <t>Parameter</t>
        </is>
      </c>
      <c r="AA1159" s="301" t="inlineStr">
        <is>
          <t>Station 1</t>
        </is>
      </c>
      <c r="AB1159" s="301" t="inlineStr">
        <is>
          <t>Station 2</t>
        </is>
      </c>
      <c r="AC1159" s="301" t="inlineStr">
        <is>
          <t>Station 4</t>
        </is>
      </c>
      <c r="AD1159" s="301" t="inlineStr">
        <is>
          <t>Station 5</t>
        </is>
      </c>
      <c r="AW1159" s="785">
        <f>MAX(Q1159:T1159)</f>
        <v/>
      </c>
      <c r="AX1159" s="266">
        <f>IF(Q1159=AW1159,"#1",IF(R1159=AW1159,"#2",IF(S1159=AW1159,"#4",IF(T1159=AW1159,"#5"))))</f>
        <v/>
      </c>
    </row>
    <row r="1160" ht="17.45" customHeight="1">
      <c r="A1160" s="257">
        <f>IF(ISNUMBER(C1160),MONTH(C1160),"")</f>
        <v/>
      </c>
      <c r="B1160" s="257">
        <f>IF(ISNUMBER(C1160),YEAR(C1160),"")</f>
        <v/>
      </c>
      <c r="C1160" s="861">
        <f>C1159+1</f>
        <v/>
      </c>
      <c r="D1160" s="803" t="n">
        <v>0.0296</v>
      </c>
      <c r="E1160" s="804" t="n"/>
      <c r="F1160" s="806" t="n">
        <v>0.0563</v>
      </c>
      <c r="G1160" s="805" t="n"/>
      <c r="H1160" s="838" t="n">
        <v>0.0449</v>
      </c>
      <c r="I1160" s="803" t="n">
        <v>0.0184</v>
      </c>
      <c r="J1160" s="804" t="n"/>
      <c r="K1160" s="803" t="n">
        <v>0.0502</v>
      </c>
      <c r="L1160" s="804" t="n"/>
      <c r="M1160" s="796">
        <f>IF(SUM(D1160:E1160)&gt;0,IFERROR(AVERAGE(D1131:E1160),""),"")</f>
        <v/>
      </c>
      <c r="N1160" s="796">
        <f>IF(SUM(F1160:H1160)&gt;0,IFERROR(AVERAGE(F1131:H1160),""),"")</f>
        <v/>
      </c>
      <c r="O1160" s="796">
        <f>IF(SUM(I1160:J1160)&gt;0,IFERROR(AVERAGE(I1131:J1160),""),"")</f>
        <v/>
      </c>
      <c r="P1160" s="796">
        <f>IF(SUM(K1160:L1160)&gt;0,IFERROR(AVERAGE(K1131:L1160),""),"")</f>
        <v/>
      </c>
      <c r="Q1160" s="797">
        <f>IFERROR(AVERAGE(D1160:E1160),"")</f>
        <v/>
      </c>
      <c r="R1160" s="797">
        <f>IFERROR(AVERAGE(F1160:H1160),"")</f>
        <v/>
      </c>
      <c r="S1160" s="797">
        <f>IFERROR(AVERAGE(I1160:J1160),"")</f>
        <v/>
      </c>
      <c r="T1160" s="797">
        <f>IFERROR(AVERAGE(K1160:L1160),"")</f>
        <v/>
      </c>
      <c r="V1160" s="257" t="n"/>
      <c r="W1160" s="797">
        <f>AVERAGE(Q1160:T1160)</f>
        <v/>
      </c>
      <c r="Z1160" s="302" t="inlineStr">
        <is>
          <t>Average</t>
        </is>
      </c>
      <c r="AA1160" s="839">
        <f>AVERAGE(D1132:E1159)</f>
        <v/>
      </c>
      <c r="AB1160" s="839">
        <f>AVERAGE(F1132:H1159)</f>
        <v/>
      </c>
      <c r="AC1160" s="839">
        <f>AVERAGE(I1132:J1159)</f>
        <v/>
      </c>
      <c r="AD1160" s="839">
        <f>AVERAGE(K1132:L1159)</f>
        <v/>
      </c>
      <c r="AW1160" s="785">
        <f>MAX(Q1160:T1160)</f>
        <v/>
      </c>
      <c r="AX1160" s="266">
        <f>IF(Q1160=AW1160,"#1",IF(R1160=AW1160,"#2",IF(S1160=AW1160,"#4",IF(T1160=AW1160,"#5"))))</f>
        <v/>
      </c>
    </row>
    <row r="1161" ht="17.45" customHeight="1">
      <c r="A1161" s="257">
        <f>IF(ISNUMBER(C1161),MONTH(C1161),"")</f>
        <v/>
      </c>
      <c r="B1161" s="257">
        <f>IF(ISNUMBER(C1161),YEAR(C1161),"")</f>
        <v/>
      </c>
      <c r="C1161" s="791">
        <f>C1160+1</f>
        <v/>
      </c>
      <c r="D1161" s="792" t="n"/>
      <c r="E1161" s="793" t="n">
        <v>0.0306</v>
      </c>
      <c r="F1161" s="795" t="n"/>
      <c r="G1161" s="794" t="n">
        <v>0.025</v>
      </c>
      <c r="H1161" s="836" t="n"/>
      <c r="I1161" s="792" t="n"/>
      <c r="J1161" s="793" t="n">
        <v>0.0204</v>
      </c>
      <c r="K1161" s="792" t="n"/>
      <c r="L1161" s="793" t="n">
        <v>0.0512</v>
      </c>
      <c r="M1161" s="796">
        <f>IF(SUM(D1161:E1161)&gt;0,IFERROR(AVERAGE(D1132:E1161),""),"")</f>
        <v/>
      </c>
      <c r="N1161" s="796">
        <f>IF(SUM(F1161:H1161)&gt;0,IFERROR(AVERAGE(F1132:H1161),""),"")</f>
        <v/>
      </c>
      <c r="O1161" s="796">
        <f>IF(SUM(I1161:J1161)&gt;0,IFERROR(AVERAGE(I1132:J1161),""),"")</f>
        <v/>
      </c>
      <c r="P1161" s="796">
        <f>IF(SUM(K1161:L1161)&gt;0,IFERROR(AVERAGE(K1132:L1161),""),"")</f>
        <v/>
      </c>
      <c r="Q1161" s="797">
        <f>IFERROR(AVERAGE(D1161:E1161),"")</f>
        <v/>
      </c>
      <c r="R1161" s="797">
        <f>IFERROR(AVERAGE(F1161:H1161),"")</f>
        <v/>
      </c>
      <c r="S1161" s="797">
        <f>IFERROR(AVERAGE(I1161:J1161),"")</f>
        <v/>
      </c>
      <c r="T1161" s="797">
        <f>IFERROR(AVERAGE(K1161:L1161),"")</f>
        <v/>
      </c>
      <c r="V1161" s="257" t="n"/>
      <c r="W1161" s="797">
        <f>AVERAGE(Q1161:T1161)</f>
        <v/>
      </c>
      <c r="Z1161" s="302" t="inlineStr">
        <is>
          <t>Maximum</t>
        </is>
      </c>
      <c r="AA1161" s="839">
        <f>MAX(D1132:E1159)</f>
        <v/>
      </c>
      <c r="AB1161" s="839">
        <f>MAX(F1132:H1159)</f>
        <v/>
      </c>
      <c r="AC1161" s="839">
        <f>MAX(I1132:J1159)</f>
        <v/>
      </c>
      <c r="AD1161" s="839">
        <f>MAX(K1132:L1159)</f>
        <v/>
      </c>
      <c r="AW1161" s="785">
        <f>MAX(Q1161:T1161)</f>
        <v/>
      </c>
      <c r="AX1161" s="266">
        <f>IF(Q1161=AW1161,"#1",IF(R1161=AW1161,"#2",IF(S1161=AW1161,"#4",IF(T1161=AW1161,"#5"))))</f>
        <v/>
      </c>
    </row>
    <row r="1162" ht="17.45" customHeight="1" thickBot="1">
      <c r="A1162" s="257">
        <f>IF(ISNUMBER(C1162),MONTH(C1162),"")</f>
        <v/>
      </c>
      <c r="B1162" s="257">
        <f>IF(ISNUMBER(C1162),YEAR(C1162),"")</f>
        <v/>
      </c>
      <c r="C1162" s="791">
        <f>C1161+1</f>
        <v/>
      </c>
      <c r="D1162" s="792" t="n">
        <v>0.02</v>
      </c>
      <c r="E1162" s="793" t="n"/>
      <c r="F1162" s="795" t="n">
        <v>0.015</v>
      </c>
      <c r="G1162" s="794" t="n"/>
      <c r="H1162" s="836" t="n"/>
      <c r="I1162" s="792" t="n">
        <v>0.0158</v>
      </c>
      <c r="J1162" s="793" t="n"/>
      <c r="K1162" s="792" t="n">
        <v>0.0308</v>
      </c>
      <c r="L1162" s="793" t="n"/>
      <c r="M1162" s="796">
        <f>IF(SUM(D1162:E1162)&gt;0,IFERROR(AVERAGE(D1133:E1162),""),"")</f>
        <v/>
      </c>
      <c r="N1162" s="796">
        <f>IF(SUM(F1162:H1162)&gt;0,IFERROR(AVERAGE(F1133:H1162),""),"")</f>
        <v/>
      </c>
      <c r="O1162" s="796">
        <f>IF(SUM(I1162:J1162)&gt;0,IFERROR(AVERAGE(I1133:J1162),""),"")</f>
        <v/>
      </c>
      <c r="P1162" s="796">
        <f>IF(SUM(K1162:L1162)&gt;0,IFERROR(AVERAGE(K1133:L1162),""),"")</f>
        <v/>
      </c>
      <c r="Q1162" s="797">
        <f>IFERROR(AVERAGE(D1162:E1162),"")</f>
        <v/>
      </c>
      <c r="R1162" s="797">
        <f>IFERROR(AVERAGE(F1162:H1162),"")</f>
        <v/>
      </c>
      <c r="S1162" s="797">
        <f>IFERROR(AVERAGE(I1162:J1162),"")</f>
        <v/>
      </c>
      <c r="T1162" s="797">
        <f>IFERROR(AVERAGE(K1162:L1162),"")</f>
        <v/>
      </c>
      <c r="V1162" s="257" t="n"/>
      <c r="W1162" s="797">
        <f>AVERAGE(Q1162:T1162)</f>
        <v/>
      </c>
      <c r="Z1162" s="304" t="inlineStr">
        <is>
          <t># DAYS &gt; 0.075</t>
        </is>
      </c>
      <c r="AA1162" s="305">
        <f>COUNTIF(D1132:E1159,"&gt;=0.075")</f>
        <v/>
      </c>
      <c r="AB1162" s="305">
        <f>COUNTIF(F1132:H1159,"&gt;=0.075")</f>
        <v/>
      </c>
      <c r="AC1162" s="305">
        <f>COUNTIF(I1132:J1159,"&gt;=0.075")</f>
        <v/>
      </c>
      <c r="AD1162" s="305">
        <f>COUNTIF(K1132:L1159,"&gt;=0.075")</f>
        <v/>
      </c>
      <c r="AW1162" s="785">
        <f>MAX(Q1162:T1162)</f>
        <v/>
      </c>
      <c r="AX1162" s="266">
        <f>IF(Q1162=AW1162,"#1",IF(R1162=AW1162,"#2",IF(S1162=AW1162,"#4",IF(T1162=AW1162,"#5"))))</f>
        <v/>
      </c>
    </row>
    <row r="1163" ht="17.45" customHeight="1" thickBot="1">
      <c r="A1163" s="257">
        <f>IF(ISNUMBER(C1163),MONTH(C1163),"")</f>
        <v/>
      </c>
      <c r="B1163" s="257">
        <f>IF(ISNUMBER(C1163),YEAR(C1163),"")</f>
        <v/>
      </c>
      <c r="C1163" s="791">
        <f>C1162+1</f>
        <v/>
      </c>
      <c r="D1163" s="792" t="n"/>
      <c r="E1163" s="793" t="n">
        <v>0.0168</v>
      </c>
      <c r="F1163" s="795" t="n"/>
      <c r="G1163" s="794" t="n">
        <v>0.0195</v>
      </c>
      <c r="H1163" s="836" t="n"/>
      <c r="I1163" s="792" t="n"/>
      <c r="J1163" s="793" t="n">
        <v>0.0192</v>
      </c>
      <c r="K1163" s="792" t="n"/>
      <c r="L1163" s="793" t="n">
        <v>0.0303</v>
      </c>
      <c r="M1163" s="796">
        <f>IF(SUM(D1163:E1163)&gt;0,IFERROR(AVERAGE(D1134:E1163),""),"")</f>
        <v/>
      </c>
      <c r="N1163" s="796">
        <f>IF(SUM(F1163:H1163)&gt;0,IFERROR(AVERAGE(F1134:H1163),""),"")</f>
        <v/>
      </c>
      <c r="O1163" s="796">
        <f>IF(SUM(I1163:J1163)&gt;0,IFERROR(AVERAGE(I1134:J1163),""),"")</f>
        <v/>
      </c>
      <c r="P1163" s="796">
        <f>IF(SUM(K1163:L1163)&gt;0,IFERROR(AVERAGE(K1134:L1163),""),"")</f>
        <v/>
      </c>
      <c r="Q1163" s="797">
        <f>IFERROR(AVERAGE(D1163:E1163),"")</f>
        <v/>
      </c>
      <c r="R1163" s="797">
        <f>IFERROR(AVERAGE(F1163:H1163),"")</f>
        <v/>
      </c>
      <c r="S1163" s="797">
        <f>IFERROR(AVERAGE(I1163:J1163),"")</f>
        <v/>
      </c>
      <c r="T1163" s="797">
        <f>IFERROR(AVERAGE(K1163:L1163),"")</f>
        <v/>
      </c>
      <c r="V1163" s="257" t="n"/>
      <c r="W1163" s="797">
        <f>AVERAGE(Q1163:T1163)</f>
        <v/>
      </c>
      <c r="AD1163" s="786">
        <f>AVERAGE(AA1160:AD1160)</f>
        <v/>
      </c>
      <c r="AW1163" s="785">
        <f>MAX(Q1163:T1163)</f>
        <v/>
      </c>
      <c r="AX1163" s="266">
        <f>IF(Q1163=AW1163,"#1",IF(R1163=AW1163,"#2",IF(S1163=AW1163,"#4",IF(T1163=AW1163,"#5"))))</f>
        <v/>
      </c>
    </row>
    <row r="1164" ht="17.45" customHeight="1">
      <c r="A1164" s="257">
        <f>IF(ISNUMBER(C1164),MONTH(C1164),"")</f>
        <v/>
      </c>
      <c r="B1164" s="257">
        <f>IF(ISNUMBER(C1164),YEAR(C1164),"")</f>
        <v/>
      </c>
      <c r="C1164" s="791">
        <f>C1163+1</f>
        <v/>
      </c>
      <c r="D1164" s="792" t="n">
        <v>0.0232</v>
      </c>
      <c r="E1164" s="793" t="n"/>
      <c r="F1164" s="795" t="n"/>
      <c r="G1164" s="794" t="n"/>
      <c r="H1164" s="836" t="n">
        <v>0.0179</v>
      </c>
      <c r="I1164" s="792" t="n">
        <v>0.0185</v>
      </c>
      <c r="J1164" s="793" t="n"/>
      <c r="K1164" s="792" t="n">
        <v>0.0242</v>
      </c>
      <c r="L1164" s="793" t="n"/>
      <c r="M1164" s="796">
        <f>IF(SUM(D1164:E1164)&gt;0,IFERROR(AVERAGE(D1135:E1164),""),"")</f>
        <v/>
      </c>
      <c r="N1164" s="796">
        <f>IF(SUM(F1164:H1164)&gt;0,IFERROR(AVERAGE(F1135:H1164),""),"")</f>
        <v/>
      </c>
      <c r="O1164" s="796">
        <f>IF(SUM(I1164:J1164)&gt;0,IFERROR(AVERAGE(I1135:J1164),""),"")</f>
        <v/>
      </c>
      <c r="P1164" s="796">
        <f>IF(SUM(K1164:L1164)&gt;0,IFERROR(AVERAGE(K1135:L1164),""),"")</f>
        <v/>
      </c>
      <c r="Q1164" s="797">
        <f>IFERROR(AVERAGE(D1164:E1164),"")</f>
        <v/>
      </c>
      <c r="R1164" s="797">
        <f>IFERROR(AVERAGE(F1164:H1164),"")</f>
        <v/>
      </c>
      <c r="S1164" s="797">
        <f>IFERROR(AVERAGE(I1164:J1164),"")</f>
        <v/>
      </c>
      <c r="T1164" s="797">
        <f>IFERROR(AVERAGE(K1164:L1164),"")</f>
        <v/>
      </c>
      <c r="V1164" s="257" t="n"/>
      <c r="W1164" s="797">
        <f>AVERAGE(Q1164:T1164)</f>
        <v/>
      </c>
      <c r="X1164" s="797">
        <f>AVERAGE(Q1160:T1164)</f>
        <v/>
      </c>
      <c r="Y1164" s="266" t="n">
        <v>166</v>
      </c>
      <c r="AW1164" s="785">
        <f>MAX(Q1164:T1164)</f>
        <v/>
      </c>
      <c r="AX1164" s="266">
        <f>IF(Q1164=AW1164,"#1",IF(R1164=AW1164,"#2",IF(S1164=AW1164,"#4",IF(T1164=AW1164,"#5"))))</f>
        <v/>
      </c>
    </row>
    <row r="1165" ht="17.45" customHeight="1">
      <c r="A1165" s="257">
        <f>IF(ISNUMBER(C1165),MONTH(C1165),"")</f>
        <v/>
      </c>
      <c r="B1165" s="257">
        <f>IF(ISNUMBER(C1165),YEAR(C1165),"")</f>
        <v/>
      </c>
      <c r="C1165" s="808">
        <f>C1164+1</f>
        <v/>
      </c>
      <c r="D1165" s="809" t="n"/>
      <c r="E1165" s="810" t="n">
        <v>0.0146</v>
      </c>
      <c r="F1165" s="812" t="n"/>
      <c r="G1165" s="811" t="n">
        <v>0.00974</v>
      </c>
      <c r="H1165" s="837" t="n"/>
      <c r="I1165" s="809" t="n"/>
      <c r="J1165" s="810" t="n">
        <v>0.00764</v>
      </c>
      <c r="K1165" s="809" t="n"/>
      <c r="L1165" s="810" t="n">
        <v>0.0239</v>
      </c>
      <c r="M1165" s="796">
        <f>IF(SUM(D1165:E1165)&gt;0,IFERROR(AVERAGE(D1136:E1165),""),"")</f>
        <v/>
      </c>
      <c r="N1165" s="796">
        <f>IF(SUM(F1165:H1165)&gt;0,IFERROR(AVERAGE(F1136:H1165),""),"")</f>
        <v/>
      </c>
      <c r="O1165" s="796">
        <f>IF(SUM(I1165:J1165)&gt;0,IFERROR(AVERAGE(I1136:J1165),""),"")</f>
        <v/>
      </c>
      <c r="P1165" s="796">
        <f>IF(SUM(K1165:L1165)&gt;0,IFERROR(AVERAGE(K1136:L1165),""),"")</f>
        <v/>
      </c>
      <c r="Q1165" s="813">
        <f>IFERROR(AVERAGE(D1165:E1165),"")</f>
        <v/>
      </c>
      <c r="R1165" s="813">
        <f>IFERROR(AVERAGE(F1165:H1165),"")</f>
        <v/>
      </c>
      <c r="S1165" s="813">
        <f>IFERROR(AVERAGE(I1165:J1165),"")</f>
        <v/>
      </c>
      <c r="T1165" s="813">
        <f>IFERROR(AVERAGE(K1165:L1165),"")</f>
        <v/>
      </c>
      <c r="V1165" s="813">
        <f>AVERAGE(Q1165:T1165)</f>
        <v/>
      </c>
      <c r="W1165" s="445" t="n"/>
      <c r="X1165" s="257" t="n"/>
      <c r="Y1165" s="266" t="n">
        <v>166</v>
      </c>
      <c r="AW1165" s="785">
        <f>MAX(Q1165:T1165)</f>
        <v/>
      </c>
      <c r="AX1165" s="266">
        <f>IF(Q1165=AW1165,"#1",IF(R1165=AW1165,"#2",IF(S1165=AW1165,"#4",IF(T1165=AW1165,"#5"))))</f>
        <v/>
      </c>
    </row>
    <row r="1166" ht="17.45" customHeight="1">
      <c r="A1166" s="257">
        <f>IF(ISNUMBER(C1166),MONTH(C1166),"")</f>
        <v/>
      </c>
      <c r="B1166" s="257">
        <f>IF(ISNUMBER(C1166),YEAR(C1166),"")</f>
        <v/>
      </c>
      <c r="C1166" s="861">
        <f>C1165+1</f>
        <v/>
      </c>
      <c r="D1166" s="809" t="n">
        <v>0.0131</v>
      </c>
      <c r="E1166" s="810" t="n"/>
      <c r="F1166" s="812" t="n">
        <v>0.0095</v>
      </c>
      <c r="G1166" s="811" t="n"/>
      <c r="H1166" s="837" t="n">
        <v>0.0083</v>
      </c>
      <c r="I1166" s="809" t="n">
        <v>0.00754</v>
      </c>
      <c r="J1166" s="810" t="n"/>
      <c r="K1166" s="809" t="n">
        <v>0.0188</v>
      </c>
      <c r="L1166" s="810" t="n"/>
      <c r="M1166" s="796">
        <f>IF(SUM(D1166:E1166)&gt;0,IFERROR(AVERAGE(D1137:E1166),""),"")</f>
        <v/>
      </c>
      <c r="N1166" s="796">
        <f>IF(SUM(F1166:H1166)&gt;0,IFERROR(AVERAGE(F1137:H1166),""),"")</f>
        <v/>
      </c>
      <c r="O1166" s="796">
        <f>IF(SUM(I1166:J1166)&gt;0,IFERROR(AVERAGE(I1137:J1166),""),"")</f>
        <v/>
      </c>
      <c r="P1166" s="796">
        <f>IF(SUM(K1166:L1166)&gt;0,IFERROR(AVERAGE(K1137:L1166),""),"")</f>
        <v/>
      </c>
      <c r="Q1166" s="813">
        <f>IFERROR(AVERAGE(D1166:E1166),"")</f>
        <v/>
      </c>
      <c r="R1166" s="813">
        <f>IFERROR(AVERAGE(F1166:H1166),"")</f>
        <v/>
      </c>
      <c r="S1166" s="813">
        <f>IFERROR(AVERAGE(I1166:J1166),"")</f>
        <v/>
      </c>
      <c r="T1166" s="813">
        <f>IFERROR(AVERAGE(K1166:L1166),"")</f>
        <v/>
      </c>
      <c r="V1166" s="813">
        <f>AVERAGE(Q1166:T1166)</f>
        <v/>
      </c>
      <c r="W1166" s="445" t="n"/>
      <c r="X1166" s="797">
        <f>AVERAGE(Q1165:T1166)</f>
        <v/>
      </c>
      <c r="Y1166" s="266" t="n">
        <v>166</v>
      </c>
      <c r="AW1166" s="785">
        <f>MAX(Q1166:T1166)</f>
        <v/>
      </c>
      <c r="AX1166" s="266">
        <f>IF(Q1166=AW1166,"#1",IF(R1166=AW1166,"#2",IF(S1166=AW1166,"#4",IF(T1166=AW1166,"#5"))))</f>
        <v/>
      </c>
    </row>
    <row r="1167" ht="17.45" customHeight="1">
      <c r="A1167" s="257">
        <f>IF(ISNUMBER(C1167),MONTH(C1167),"")</f>
        <v/>
      </c>
      <c r="B1167" s="257">
        <f>IF(ISNUMBER(C1167),YEAR(C1167),"")</f>
        <v/>
      </c>
      <c r="C1167" s="791">
        <f>C1166+1</f>
        <v/>
      </c>
      <c r="D1167" s="792" t="n"/>
      <c r="E1167" s="793" t="n">
        <v>0.0322</v>
      </c>
      <c r="F1167" s="795" t="n"/>
      <c r="G1167" s="794" t="n">
        <v>0.028</v>
      </c>
      <c r="H1167" s="836" t="n"/>
      <c r="I1167" s="792" t="n"/>
      <c r="J1167" s="793" t="n">
        <v>0.0144</v>
      </c>
      <c r="K1167" s="792" t="n"/>
      <c r="L1167" s="793" t="n">
        <v>0.0331</v>
      </c>
      <c r="M1167" s="796">
        <f>IF(SUM(D1167:E1167)&gt;0,IFERROR(AVERAGE(D1138:E1167),""),"")</f>
        <v/>
      </c>
      <c r="N1167" s="796">
        <f>IF(SUM(F1167:H1167)&gt;0,IFERROR(AVERAGE(F1138:H1167),""),"")</f>
        <v/>
      </c>
      <c r="O1167" s="796">
        <f>IF(SUM(I1167:J1167)&gt;0,IFERROR(AVERAGE(I1138:J1167),""),"")</f>
        <v/>
      </c>
      <c r="P1167" s="796">
        <f>IF(SUM(K1167:L1167)&gt;0,IFERROR(AVERAGE(K1138:L1167),""),"")</f>
        <v/>
      </c>
      <c r="Q1167" s="797">
        <f>IFERROR(AVERAGE(D1167:E1167),"")</f>
        <v/>
      </c>
      <c r="R1167" s="797">
        <f>IFERROR(AVERAGE(F1167:H1167),"")</f>
        <v/>
      </c>
      <c r="S1167" s="797">
        <f>IFERROR(AVERAGE(I1167:J1167),"")</f>
        <v/>
      </c>
      <c r="T1167" s="797">
        <f>IFERROR(AVERAGE(K1167:L1167),"")</f>
        <v/>
      </c>
      <c r="V1167" s="257" t="n"/>
      <c r="W1167" s="797">
        <f>AVERAGE(Q1167:T1167)</f>
        <v/>
      </c>
      <c r="AW1167" s="785">
        <f>MAX(Q1167:T1167)</f>
        <v/>
      </c>
      <c r="AX1167" s="266">
        <f>IF(Q1167=AW1167,"#1",IF(R1167=AW1167,"#2",IF(S1167=AW1167,"#4",IF(T1167=AW1167,"#5"))))</f>
        <v/>
      </c>
    </row>
    <row r="1168" ht="17.45" customHeight="1">
      <c r="A1168" s="257">
        <f>IF(ISNUMBER(C1168),MONTH(C1168),"")</f>
        <v/>
      </c>
      <c r="B1168" s="257">
        <f>IF(ISNUMBER(C1168),YEAR(C1168),"")</f>
        <v/>
      </c>
      <c r="C1168" s="791">
        <f>C1167+1</f>
        <v/>
      </c>
      <c r="D1168" s="792" t="n">
        <v>0.0297</v>
      </c>
      <c r="E1168" s="793" t="n"/>
      <c r="F1168" s="795" t="n">
        <v>0.0329</v>
      </c>
      <c r="G1168" s="794" t="n"/>
      <c r="H1168" s="836" t="n"/>
      <c r="I1168" s="792" t="n">
        <v>0.0171</v>
      </c>
      <c r="J1168" s="793" t="n"/>
      <c r="K1168" s="792" t="n">
        <v>0.0335</v>
      </c>
      <c r="L1168" s="793" t="n"/>
      <c r="M1168" s="796">
        <f>IF(SUM(D1168:E1168)&gt;0,IFERROR(AVERAGE(D1139:E1168),""),"")</f>
        <v/>
      </c>
      <c r="N1168" s="796">
        <f>IF(SUM(F1168:H1168)&gt;0,IFERROR(AVERAGE(F1139:H1168),""),"")</f>
        <v/>
      </c>
      <c r="O1168" s="796">
        <f>IF(SUM(I1168:J1168)&gt;0,IFERROR(AVERAGE(I1139:J1168),""),"")</f>
        <v/>
      </c>
      <c r="P1168" s="796">
        <f>IF(SUM(K1168:L1168)&gt;0,IFERROR(AVERAGE(K1139:L1168),""),"")</f>
        <v/>
      </c>
      <c r="Q1168" s="797">
        <f>IFERROR(AVERAGE(D1168:E1168),"")</f>
        <v/>
      </c>
      <c r="R1168" s="797">
        <f>IFERROR(AVERAGE(F1168:H1168),"")</f>
        <v/>
      </c>
      <c r="S1168" s="797">
        <f>IFERROR(AVERAGE(I1168:J1168),"")</f>
        <v/>
      </c>
      <c r="T1168" s="797">
        <f>IFERROR(AVERAGE(K1168:L1168),"")</f>
        <v/>
      </c>
      <c r="V1168" s="257" t="n"/>
      <c r="W1168" s="797">
        <f>AVERAGE(Q1168:T1168)</f>
        <v/>
      </c>
      <c r="AW1168" s="785">
        <f>MAX(Q1168:T1168)</f>
        <v/>
      </c>
      <c r="AX1168" s="266">
        <f>IF(Q1168=AW1168,"#1",IF(R1168=AW1168,"#2",IF(S1168=AW1168,"#4",IF(T1168=AW1168,"#5"))))</f>
        <v/>
      </c>
    </row>
    <row r="1169" ht="17.45" customHeight="1">
      <c r="A1169" s="257">
        <f>IF(ISNUMBER(C1169),MONTH(C1169),"")</f>
        <v/>
      </c>
      <c r="B1169" s="257">
        <f>IF(ISNUMBER(C1169),YEAR(C1169),"")</f>
        <v/>
      </c>
      <c r="C1169" s="791">
        <f>C1168+1</f>
        <v/>
      </c>
      <c r="D1169" s="792" t="n"/>
      <c r="E1169" s="793" t="n">
        <v>0.0216</v>
      </c>
      <c r="F1169" s="795" t="n"/>
      <c r="G1169" s="794" t="n">
        <v>0.025</v>
      </c>
      <c r="H1169" s="836" t="n"/>
      <c r="I1169" s="792" t="n"/>
      <c r="J1169" s="793" t="n">
        <v>0.0154</v>
      </c>
      <c r="K1169" s="792" t="n"/>
      <c r="L1169" s="793" t="n">
        <v>0.0173</v>
      </c>
      <c r="M1169" s="796">
        <f>IF(SUM(D1169:E1169)&gt;0,IFERROR(AVERAGE(D1140:E1169),""),"")</f>
        <v/>
      </c>
      <c r="N1169" s="796">
        <f>IF(SUM(F1169:H1169)&gt;0,IFERROR(AVERAGE(F1140:H1169),""),"")</f>
        <v/>
      </c>
      <c r="O1169" s="796">
        <f>IF(SUM(I1169:J1169)&gt;0,IFERROR(AVERAGE(I1140:J1169),""),"")</f>
        <v/>
      </c>
      <c r="P1169" s="796">
        <f>IF(SUM(K1169:L1169)&gt;0,IFERROR(AVERAGE(K1140:L1169),""),"")</f>
        <v/>
      </c>
      <c r="Q1169" s="797">
        <f>IFERROR(AVERAGE(D1169:E1169),"")</f>
        <v/>
      </c>
      <c r="R1169" s="797">
        <f>IFERROR(AVERAGE(F1169:H1169),"")</f>
        <v/>
      </c>
      <c r="S1169" s="797">
        <f>IFERROR(AVERAGE(I1169:J1169),"")</f>
        <v/>
      </c>
      <c r="T1169" s="797">
        <f>IFERROR(AVERAGE(K1169:L1169),"")</f>
        <v/>
      </c>
      <c r="V1169" s="257" t="n"/>
      <c r="W1169" s="797">
        <f>AVERAGE(Q1169:T1169)</f>
        <v/>
      </c>
      <c r="AW1169" s="785">
        <f>MAX(Q1169:T1169)</f>
        <v/>
      </c>
      <c r="AX1169" s="266">
        <f>IF(Q1169=AW1169,"#1",IF(R1169=AW1169,"#2",IF(S1169=AW1169,"#4",IF(T1169=AW1169,"#5"))))</f>
        <v/>
      </c>
    </row>
    <row r="1170" ht="17.45" customHeight="1">
      <c r="A1170" s="257">
        <f>IF(ISNUMBER(C1170),MONTH(C1170),"")</f>
        <v/>
      </c>
      <c r="B1170" s="257">
        <f>IF(ISNUMBER(C1170),YEAR(C1170),"")</f>
        <v/>
      </c>
      <c r="C1170" s="791">
        <f>C1169+1</f>
        <v/>
      </c>
      <c r="D1170" s="792" t="n">
        <v>0.0122</v>
      </c>
      <c r="E1170" s="793" t="n"/>
      <c r="F1170" s="795" t="n"/>
      <c r="G1170" s="794" t="n"/>
      <c r="H1170" s="836" t="n">
        <v>0.0089</v>
      </c>
      <c r="I1170" s="792" t="n">
        <v>0.0114</v>
      </c>
      <c r="J1170" s="793" t="n"/>
      <c r="K1170" s="792" t="n">
        <v>0.0148</v>
      </c>
      <c r="L1170" s="793" t="n"/>
      <c r="M1170" s="796">
        <f>IF(SUM(D1170:E1170)&gt;0,IFERROR(AVERAGE(D1141:E1170),""),"")</f>
        <v/>
      </c>
      <c r="N1170" s="796">
        <f>IF(SUM(F1170:H1170)&gt;0,IFERROR(AVERAGE(F1141:H1170),""),"")</f>
        <v/>
      </c>
      <c r="O1170" s="796">
        <f>IF(SUM(I1170:J1170)&gt;0,IFERROR(AVERAGE(I1141:J1170),""),"")</f>
        <v/>
      </c>
      <c r="P1170" s="796">
        <f>IF(SUM(K1170:L1170)&gt;0,IFERROR(AVERAGE(K1141:L1170),""),"")</f>
        <v/>
      </c>
      <c r="Q1170" s="797">
        <f>IFERROR(AVERAGE(D1170:E1170),"")</f>
        <v/>
      </c>
      <c r="R1170" s="797">
        <f>IFERROR(AVERAGE(F1170:H1170),"")</f>
        <v/>
      </c>
      <c r="S1170" s="797">
        <f>IFERROR(AVERAGE(I1170:J1170),"")</f>
        <v/>
      </c>
      <c r="T1170" s="797">
        <f>IFERROR(AVERAGE(K1170:L1170),"")</f>
        <v/>
      </c>
      <c r="V1170" s="257" t="n"/>
      <c r="W1170" s="797">
        <f>AVERAGE(Q1170:T1170)</f>
        <v/>
      </c>
      <c r="AW1170" s="785">
        <f>MAX(Q1170:T1170)</f>
        <v/>
      </c>
      <c r="AX1170" s="266">
        <f>IF(Q1170=AW1170,"#1",IF(R1170=AW1170,"#2",IF(S1170=AW1170,"#4",IF(T1170=AW1170,"#5"))))</f>
        <v/>
      </c>
    </row>
    <row r="1171" ht="17.45" customHeight="1">
      <c r="A1171" s="257">
        <f>IF(ISNUMBER(C1171),MONTH(C1171),"")</f>
        <v/>
      </c>
      <c r="B1171" s="257">
        <f>IF(ISNUMBER(C1171),YEAR(C1171),"")</f>
        <v/>
      </c>
      <c r="C1171" s="791">
        <f>C1170+1</f>
        <v/>
      </c>
      <c r="D1171" s="792" t="n"/>
      <c r="E1171" s="793" t="n">
        <v>0.0095</v>
      </c>
      <c r="F1171" s="795" t="n"/>
      <c r="G1171" s="794" t="n">
        <v>0.017</v>
      </c>
      <c r="H1171" s="836" t="n"/>
      <c r="I1171" s="792" t="n"/>
      <c r="J1171" s="793" t="n">
        <v>0.0163</v>
      </c>
      <c r="K1171" s="792" t="n"/>
      <c r="L1171" s="793" t="n">
        <v>0.0152</v>
      </c>
      <c r="M1171" s="796">
        <f>IF(SUM(D1171:E1171)&gt;0,IFERROR(AVERAGE(D1142:E1171),""),"")</f>
        <v/>
      </c>
      <c r="N1171" s="796">
        <f>IF(SUM(F1171:H1171)&gt;0,IFERROR(AVERAGE(F1142:H1171),""),"")</f>
        <v/>
      </c>
      <c r="O1171" s="796">
        <f>IF(SUM(I1171:J1171)&gt;0,IFERROR(AVERAGE(I1142:J1171),""),"")</f>
        <v/>
      </c>
      <c r="P1171" s="796">
        <f>IF(SUM(K1171:L1171)&gt;0,IFERROR(AVERAGE(K1142:L1171),""),"")</f>
        <v/>
      </c>
      <c r="Q1171" s="797">
        <f>IFERROR(AVERAGE(D1171:E1171),"")</f>
        <v/>
      </c>
      <c r="R1171" s="797">
        <f>IFERROR(AVERAGE(F1171:H1171),"")</f>
        <v/>
      </c>
      <c r="S1171" s="797">
        <f>IFERROR(AVERAGE(I1171:J1171),"")</f>
        <v/>
      </c>
      <c r="T1171" s="797">
        <f>IFERROR(AVERAGE(K1171:L1171),"")</f>
        <v/>
      </c>
      <c r="V1171" s="257" t="n"/>
      <c r="W1171" s="797">
        <f>AVERAGE(Q1171:T1171)</f>
        <v/>
      </c>
      <c r="X1171" s="797">
        <f>AVERAGE(Q1167:T1171)</f>
        <v/>
      </c>
      <c r="Y1171" s="266" t="n">
        <v>167</v>
      </c>
      <c r="AW1171" s="785">
        <f>MAX(Q1171:T1171)</f>
        <v/>
      </c>
      <c r="AX1171" s="266">
        <f>IF(Q1171=AW1171,"#1",IF(R1171=AW1171,"#2",IF(S1171=AW1171,"#4",IF(T1171=AW1171,"#5"))))</f>
        <v/>
      </c>
    </row>
    <row r="1172" ht="17.45" customHeight="1">
      <c r="A1172" s="257">
        <f>IF(ISNUMBER(C1172),MONTH(C1172),"")</f>
        <v/>
      </c>
      <c r="B1172" s="257">
        <f>IF(ISNUMBER(C1172),YEAR(C1172),"")</f>
        <v/>
      </c>
      <c r="C1172" s="861">
        <f>C1171+1</f>
        <v/>
      </c>
      <c r="D1172" s="809" t="n">
        <v>0.0157</v>
      </c>
      <c r="E1172" s="810" t="n"/>
      <c r="F1172" s="812" t="n">
        <v>0.0106</v>
      </c>
      <c r="G1172" s="811" t="n"/>
      <c r="H1172" s="837" t="n">
        <v>0.00547</v>
      </c>
      <c r="I1172" s="809" t="n">
        <v>0.00517</v>
      </c>
      <c r="J1172" s="810" t="n"/>
      <c r="K1172" s="809" t="n">
        <v>0.0104</v>
      </c>
      <c r="L1172" s="810" t="n"/>
      <c r="M1172" s="796">
        <f>IF(SUM(D1172:E1172)&gt;0,IFERROR(AVERAGE(D1143:E1172),""),"")</f>
        <v/>
      </c>
      <c r="N1172" s="796">
        <f>IF(SUM(F1172:H1172)&gt;0,IFERROR(AVERAGE(F1143:H1172),""),"")</f>
        <v/>
      </c>
      <c r="O1172" s="796">
        <f>IF(SUM(I1172:J1172)&gt;0,IFERROR(AVERAGE(I1143:J1172),""),"")</f>
        <v/>
      </c>
      <c r="P1172" s="796">
        <f>IF(SUM(K1172:L1172)&gt;0,IFERROR(AVERAGE(K1143:L1172),""),"")</f>
        <v/>
      </c>
      <c r="Q1172" s="813">
        <f>IFERROR(AVERAGE(D1172:E1172),"")</f>
        <v/>
      </c>
      <c r="R1172" s="813">
        <f>IFERROR(AVERAGE(F1172:H1172),"")</f>
        <v/>
      </c>
      <c r="S1172" s="813">
        <f>IFERROR(AVERAGE(I1172:J1172),"")</f>
        <v/>
      </c>
      <c r="T1172" s="813">
        <f>IFERROR(AVERAGE(K1172:L1172),"")</f>
        <v/>
      </c>
      <c r="V1172" s="813">
        <f>AVERAGE(Q1172:T1172)</f>
        <v/>
      </c>
      <c r="W1172" s="445" t="n"/>
      <c r="X1172" s="257" t="n"/>
      <c r="Y1172" s="266" t="n">
        <v>167</v>
      </c>
      <c r="AW1172" s="785">
        <f>MAX(Q1172:T1172)</f>
        <v/>
      </c>
      <c r="AX1172" s="266">
        <f>IF(Q1172=AW1172,"#1",IF(R1172=AW1172,"#2",IF(S1172=AW1172,"#4",IF(T1172=AW1172,"#5"))))</f>
        <v/>
      </c>
    </row>
    <row r="1173" ht="17.45" customHeight="1">
      <c r="A1173" s="257">
        <f>IF(ISNUMBER(C1173),MONTH(C1173),"")</f>
        <v/>
      </c>
      <c r="B1173" s="257">
        <f>IF(ISNUMBER(C1173),YEAR(C1173),"")</f>
        <v/>
      </c>
      <c r="C1173" s="808">
        <f>C1172+1</f>
        <v/>
      </c>
      <c r="D1173" s="809" t="n"/>
      <c r="E1173" s="810" t="n">
        <v>0.008410000000000001</v>
      </c>
      <c r="F1173" s="812" t="n"/>
      <c r="G1173" s="811" t="n">
        <v>0.00646</v>
      </c>
      <c r="H1173" s="837" t="n"/>
      <c r="I1173" s="809" t="n"/>
      <c r="J1173" s="810" t="n">
        <v>0.0036</v>
      </c>
      <c r="K1173" s="809" t="n"/>
      <c r="L1173" s="810" t="n">
        <v>0.0201</v>
      </c>
      <c r="M1173" s="796">
        <f>IF(SUM(D1173:E1173)&gt;0,IFERROR(AVERAGE(D1144:E1173),""),"")</f>
        <v/>
      </c>
      <c r="N1173" s="796">
        <f>IF(SUM(F1173:H1173)&gt;0,IFERROR(AVERAGE(F1144:H1173),""),"")</f>
        <v/>
      </c>
      <c r="O1173" s="796">
        <f>IF(SUM(I1173:J1173)&gt;0,IFERROR(AVERAGE(I1144:J1173),""),"")</f>
        <v/>
      </c>
      <c r="P1173" s="796">
        <f>IF(SUM(K1173:L1173)&gt;0,IFERROR(AVERAGE(K1144:L1173),""),"")</f>
        <v/>
      </c>
      <c r="Q1173" s="813">
        <f>IFERROR(AVERAGE(D1173:E1173),"")</f>
        <v/>
      </c>
      <c r="R1173" s="813">
        <f>IFERROR(AVERAGE(F1173:H1173),"")</f>
        <v/>
      </c>
      <c r="S1173" s="813">
        <f>IFERROR(AVERAGE(I1173:J1173),"")</f>
        <v/>
      </c>
      <c r="T1173" s="813">
        <f>IFERROR(AVERAGE(K1173:L1173),"")</f>
        <v/>
      </c>
      <c r="V1173" s="813">
        <f>AVERAGE(Q1173:T1173)</f>
        <v/>
      </c>
      <c r="W1173" s="445" t="n"/>
      <c r="X1173" s="797">
        <f>AVERAGE(Q1172:T1173)</f>
        <v/>
      </c>
      <c r="Y1173" s="266" t="n">
        <v>167</v>
      </c>
      <c r="AW1173" s="785">
        <f>MAX(Q1173:T1173)</f>
        <v/>
      </c>
      <c r="AX1173" s="266">
        <f>IF(Q1173=AW1173,"#1",IF(R1173=AW1173,"#2",IF(S1173=AW1173,"#4",IF(T1173=AW1173,"#5"))))</f>
        <v/>
      </c>
    </row>
    <row r="1174" ht="17.45" customHeight="1">
      <c r="A1174" s="257">
        <f>IF(ISNUMBER(C1174),MONTH(C1174),"")</f>
        <v/>
      </c>
      <c r="B1174" s="257">
        <f>IF(ISNUMBER(C1174),YEAR(C1174),"")</f>
        <v/>
      </c>
      <c r="C1174" s="791">
        <f>C1173+1</f>
        <v/>
      </c>
      <c r="D1174" s="792" t="n">
        <v>0.0144</v>
      </c>
      <c r="E1174" s="793" t="n"/>
      <c r="F1174" s="795" t="n">
        <v>0.0387</v>
      </c>
      <c r="G1174" s="794" t="n"/>
      <c r="H1174" s="836" t="n"/>
      <c r="I1174" s="792" t="n">
        <v>0.0115</v>
      </c>
      <c r="J1174" s="793" t="n"/>
      <c r="K1174" s="792" t="n">
        <v>0.0182</v>
      </c>
      <c r="L1174" s="793" t="n"/>
      <c r="M1174" s="796">
        <f>IF(SUM(D1174:E1174)&gt;0,IFERROR(AVERAGE(D1145:E1174),""),"")</f>
        <v/>
      </c>
      <c r="N1174" s="796">
        <f>IF(SUM(F1174:H1174)&gt;0,IFERROR(AVERAGE(F1145:H1174),""),"")</f>
        <v/>
      </c>
      <c r="O1174" s="796">
        <f>IF(SUM(I1174:J1174)&gt;0,IFERROR(AVERAGE(I1145:J1174),""),"")</f>
        <v/>
      </c>
      <c r="P1174" s="796">
        <f>IF(SUM(K1174:L1174)&gt;0,IFERROR(AVERAGE(K1145:L1174),""),"")</f>
        <v/>
      </c>
      <c r="Q1174" s="797">
        <f>IFERROR(AVERAGE(D1174:E1174),"")</f>
        <v/>
      </c>
      <c r="R1174" s="797">
        <f>IFERROR(AVERAGE(F1174:H1174),"")</f>
        <v/>
      </c>
      <c r="S1174" s="797">
        <f>IFERROR(AVERAGE(I1174:J1174),"")</f>
        <v/>
      </c>
      <c r="T1174" s="797">
        <f>IFERROR(AVERAGE(K1174:L1174),"")</f>
        <v/>
      </c>
      <c r="V1174" s="257" t="n"/>
      <c r="W1174" s="797">
        <f>AVERAGE(Q1174:T1174)</f>
        <v/>
      </c>
      <c r="AW1174" s="785">
        <f>MAX(Q1174:T1174)</f>
        <v/>
      </c>
      <c r="AX1174" s="266">
        <f>IF(Q1174=AW1174,"#1",IF(R1174=AW1174,"#2",IF(S1174=AW1174,"#4",IF(T1174=AW1174,"#5"))))</f>
        <v/>
      </c>
    </row>
    <row r="1175" ht="17.45" customHeight="1">
      <c r="A1175" s="257">
        <f>IF(ISNUMBER(C1175),MONTH(C1175),"")</f>
        <v/>
      </c>
      <c r="B1175" s="257">
        <f>IF(ISNUMBER(C1175),YEAR(C1175),"")</f>
        <v/>
      </c>
      <c r="C1175" s="791">
        <f>C1174+1</f>
        <v/>
      </c>
      <c r="D1175" s="792" t="n"/>
      <c r="E1175" s="793" t="n">
        <v>0.0285</v>
      </c>
      <c r="F1175" s="795" t="n"/>
      <c r="G1175" s="794" t="n">
        <v>0.0202</v>
      </c>
      <c r="H1175" s="836" t="n"/>
      <c r="I1175" s="792" t="n"/>
      <c r="J1175" s="793" t="n">
        <v>0.0212</v>
      </c>
      <c r="K1175" s="792" t="n"/>
      <c r="L1175" s="793" t="n">
        <v>0.0291</v>
      </c>
      <c r="M1175" s="796">
        <f>IF(SUM(D1175:E1175)&gt;0,IFERROR(AVERAGE(D1146:E1175),""),"")</f>
        <v/>
      </c>
      <c r="N1175" s="796">
        <f>IF(SUM(F1175:H1175)&gt;0,IFERROR(AVERAGE(F1146:H1175),""),"")</f>
        <v/>
      </c>
      <c r="O1175" s="796">
        <f>IF(SUM(I1175:J1175)&gt;0,IFERROR(AVERAGE(I1146:J1175),""),"")</f>
        <v/>
      </c>
      <c r="P1175" s="796">
        <f>IF(SUM(K1175:L1175)&gt;0,IFERROR(AVERAGE(K1146:L1175),""),"")</f>
        <v/>
      </c>
      <c r="Q1175" s="797">
        <f>IFERROR(AVERAGE(D1175:E1175),"")</f>
        <v/>
      </c>
      <c r="R1175" s="797">
        <f>IFERROR(AVERAGE(F1175:H1175),"")</f>
        <v/>
      </c>
      <c r="S1175" s="797">
        <f>IFERROR(AVERAGE(I1175:J1175),"")</f>
        <v/>
      </c>
      <c r="T1175" s="797">
        <f>IFERROR(AVERAGE(K1175:L1175),"")</f>
        <v/>
      </c>
      <c r="V1175" s="257" t="n"/>
      <c r="W1175" s="797">
        <f>AVERAGE(Q1175:T1175)</f>
        <v/>
      </c>
      <c r="AW1175" s="785">
        <f>MAX(Q1175:T1175)</f>
        <v/>
      </c>
      <c r="AX1175" s="266">
        <f>IF(Q1175=AW1175,"#1",IF(R1175=AW1175,"#2",IF(S1175=AW1175,"#4",IF(T1175=AW1175,"#5"))))</f>
        <v/>
      </c>
    </row>
    <row r="1176" ht="17.45" customHeight="1">
      <c r="A1176" s="257">
        <f>IF(ISNUMBER(C1176),MONTH(C1176),"")</f>
        <v/>
      </c>
      <c r="B1176" s="257">
        <f>IF(ISNUMBER(C1176),YEAR(C1176),"")</f>
        <v/>
      </c>
      <c r="C1176" s="791">
        <f>C1175+1</f>
        <v/>
      </c>
      <c r="D1176" s="792" t="n">
        <v>0.0235</v>
      </c>
      <c r="E1176" s="793" t="n"/>
      <c r="F1176" s="795" t="n"/>
      <c r="G1176" s="794" t="n"/>
      <c r="H1176" s="836" t="n">
        <v>0.0193</v>
      </c>
      <c r="I1176" s="792" t="n">
        <v>0.024</v>
      </c>
      <c r="J1176" s="793" t="n"/>
      <c r="K1176" s="792" t="n">
        <v>0.0238</v>
      </c>
      <c r="L1176" s="793" t="n"/>
      <c r="M1176" s="796">
        <f>IF(SUM(D1176:E1176)&gt;0,IFERROR(AVERAGE(D1147:E1176),""),"")</f>
        <v/>
      </c>
      <c r="N1176" s="796">
        <f>IF(SUM(F1176:H1176)&gt;0,IFERROR(AVERAGE(F1147:H1176),""),"")</f>
        <v/>
      </c>
      <c r="O1176" s="796">
        <f>IF(SUM(I1176:J1176)&gt;0,IFERROR(AVERAGE(I1147:J1176),""),"")</f>
        <v/>
      </c>
      <c r="P1176" s="796">
        <f>IF(SUM(K1176:L1176)&gt;0,IFERROR(AVERAGE(K1147:L1176),""),"")</f>
        <v/>
      </c>
      <c r="Q1176" s="797">
        <f>IFERROR(AVERAGE(D1176:E1176),"")</f>
        <v/>
      </c>
      <c r="R1176" s="797">
        <f>IFERROR(AVERAGE(F1176:H1176),"")</f>
        <v/>
      </c>
      <c r="S1176" s="797">
        <f>IFERROR(AVERAGE(I1176:J1176),"")</f>
        <v/>
      </c>
      <c r="T1176" s="797">
        <f>IFERROR(AVERAGE(K1176:L1176),"")</f>
        <v/>
      </c>
      <c r="V1176" s="257" t="n"/>
      <c r="W1176" s="797">
        <f>AVERAGE(Q1176:T1176)</f>
        <v/>
      </c>
      <c r="AW1176" s="785">
        <f>MAX(Q1176:T1176)</f>
        <v/>
      </c>
      <c r="AX1176" s="266">
        <f>IF(Q1176=AW1176,"#1",IF(R1176=AW1176,"#2",IF(S1176=AW1176,"#4",IF(T1176=AW1176,"#5"))))</f>
        <v/>
      </c>
    </row>
    <row r="1177" ht="17.45" customHeight="1">
      <c r="A1177" s="257">
        <f>IF(ISNUMBER(C1177),MONTH(C1177),"")</f>
        <v/>
      </c>
      <c r="B1177" s="257">
        <f>IF(ISNUMBER(C1177),YEAR(C1177),"")</f>
        <v/>
      </c>
      <c r="C1177" s="791">
        <f>C1176+1</f>
        <v/>
      </c>
      <c r="D1177" s="792" t="n"/>
      <c r="E1177" s="793" t="n">
        <v>0.0183</v>
      </c>
      <c r="F1177" s="795" t="n"/>
      <c r="G1177" s="794" t="n">
        <v>0.0254</v>
      </c>
      <c r="H1177" s="836" t="n"/>
      <c r="I1177" s="792" t="n"/>
      <c r="J1177" s="793" t="n">
        <v>0.0274</v>
      </c>
      <c r="K1177" s="792" t="n"/>
      <c r="L1177" s="793" t="n">
        <v>0.0274</v>
      </c>
      <c r="M1177" s="796">
        <f>IF(SUM(D1177:E1177)&gt;0,IFERROR(AVERAGE(D1148:E1177),""),"")</f>
        <v/>
      </c>
      <c r="N1177" s="796">
        <f>IF(SUM(F1177:H1177)&gt;0,IFERROR(AVERAGE(F1148:H1177),""),"")</f>
        <v/>
      </c>
      <c r="O1177" s="796">
        <f>IF(SUM(I1177:J1177)&gt;0,IFERROR(AVERAGE(I1148:J1177),""),"")</f>
        <v/>
      </c>
      <c r="P1177" s="796">
        <f>IF(SUM(K1177:L1177)&gt;0,IFERROR(AVERAGE(K1148:L1177),""),"")</f>
        <v/>
      </c>
      <c r="Q1177" s="797">
        <f>IFERROR(AVERAGE(D1177:E1177),"")</f>
        <v/>
      </c>
      <c r="R1177" s="797">
        <f>IFERROR(AVERAGE(F1177:H1177),"")</f>
        <v/>
      </c>
      <c r="S1177" s="797">
        <f>IFERROR(AVERAGE(I1177:J1177),"")</f>
        <v/>
      </c>
      <c r="T1177" s="797">
        <f>IFERROR(AVERAGE(K1177:L1177),"")</f>
        <v/>
      </c>
      <c r="V1177" s="257" t="n"/>
      <c r="W1177" s="797">
        <f>AVERAGE(Q1177:T1177)</f>
        <v/>
      </c>
      <c r="AW1177" s="785">
        <f>MAX(Q1177:T1177)</f>
        <v/>
      </c>
      <c r="AX1177" s="266">
        <f>IF(Q1177=AW1177,"#1",IF(R1177=AW1177,"#2",IF(S1177=AW1177,"#4",IF(T1177=AW1177,"#5"))))</f>
        <v/>
      </c>
    </row>
    <row r="1178" ht="17.45" customHeight="1">
      <c r="A1178" s="257">
        <f>IF(ISNUMBER(C1178),MONTH(C1178),"")</f>
        <v/>
      </c>
      <c r="B1178" s="257">
        <f>IF(ISNUMBER(C1178),YEAR(C1178),"")</f>
        <v/>
      </c>
      <c r="C1178" s="861">
        <f>C1177+1</f>
        <v/>
      </c>
      <c r="D1178" s="803" t="n">
        <v>0.0174</v>
      </c>
      <c r="E1178" s="804" t="n"/>
      <c r="F1178" s="806" t="n">
        <v>0.0199</v>
      </c>
      <c r="G1178" s="805" t="n"/>
      <c r="H1178" s="838" t="n">
        <v>0.0202</v>
      </c>
      <c r="I1178" s="803" t="n">
        <v>0.0173</v>
      </c>
      <c r="J1178" s="804" t="n"/>
      <c r="K1178" s="803" t="n">
        <v>0.0229</v>
      </c>
      <c r="L1178" s="804" t="n"/>
      <c r="M1178" s="796">
        <f>IF(SUM(D1178:E1178)&gt;0,IFERROR(AVERAGE(D1149:E1178),""),"")</f>
        <v/>
      </c>
      <c r="N1178" s="796">
        <f>IF(SUM(F1178:H1178)&gt;0,IFERROR(AVERAGE(F1149:H1178),""),"")</f>
        <v/>
      </c>
      <c r="O1178" s="796">
        <f>IF(SUM(I1178:J1178)&gt;0,IFERROR(AVERAGE(I1149:J1178),""),"")</f>
        <v/>
      </c>
      <c r="P1178" s="796">
        <f>IF(SUM(K1178:L1178)&gt;0,IFERROR(AVERAGE(K1149:L1178),""),"")</f>
        <v/>
      </c>
      <c r="Q1178" s="797">
        <f>IFERROR(AVERAGE(D1178:E1178),"")</f>
        <v/>
      </c>
      <c r="R1178" s="797">
        <f>IFERROR(AVERAGE(F1178:H1178),"")</f>
        <v/>
      </c>
      <c r="S1178" s="797">
        <f>IFERROR(AVERAGE(I1178:J1178),"")</f>
        <v/>
      </c>
      <c r="T1178" s="797">
        <f>IFERROR(AVERAGE(K1178:L1178),"")</f>
        <v/>
      </c>
      <c r="V1178" s="257" t="n"/>
      <c r="W1178" s="797">
        <f>AVERAGE(Q1178:T1178)</f>
        <v/>
      </c>
      <c r="X1178" s="797">
        <f>AVERAGE(Q1174:T1178)</f>
        <v/>
      </c>
      <c r="Y1178" s="266" t="n">
        <v>168</v>
      </c>
      <c r="AW1178" s="785">
        <f>MAX(Q1178:T1178)</f>
        <v/>
      </c>
      <c r="AX1178" s="266">
        <f>IF(Q1178=AW1178,"#1",IF(R1178=AW1178,"#2",IF(S1178=AW1178,"#4",IF(T1178=AW1178,"#5"))))</f>
        <v/>
      </c>
    </row>
    <row r="1179" ht="17.45" customHeight="1">
      <c r="A1179" s="298">
        <f>IF(ISNUMBER(C1179),MONTH(C1179),"")</f>
        <v/>
      </c>
      <c r="B1179" s="298">
        <f>IF(ISNUMBER(C1179),YEAR(C1179),"")</f>
        <v/>
      </c>
      <c r="C1179" s="808">
        <f>C1178+1</f>
        <v/>
      </c>
      <c r="D1179" s="809" t="n"/>
      <c r="E1179" s="810" t="n">
        <v>0.017</v>
      </c>
      <c r="F1179" s="812" t="n"/>
      <c r="G1179" s="811" t="n">
        <v>0.011</v>
      </c>
      <c r="H1179" s="837" t="n"/>
      <c r="I1179" s="809" t="n"/>
      <c r="J1179" s="810" t="n">
        <v>0.00732</v>
      </c>
      <c r="K1179" s="809" t="n"/>
      <c r="L1179" s="810" t="n">
        <v>0.0235</v>
      </c>
      <c r="M1179" s="796">
        <f>IF(SUM(D1179:E1179)&gt;0,IFERROR(AVERAGE(D1150:E1179),""),"")</f>
        <v/>
      </c>
      <c r="N1179" s="796">
        <f>IF(SUM(F1179:H1179)&gt;0,IFERROR(AVERAGE(F1150:H1179),""),"")</f>
        <v/>
      </c>
      <c r="O1179" s="796">
        <f>IF(SUM(I1179:J1179)&gt;0,IFERROR(AVERAGE(I1150:J1179),""),"")</f>
        <v/>
      </c>
      <c r="P1179" s="796">
        <f>IF(SUM(K1179:L1179)&gt;0,IFERROR(AVERAGE(K1150:L1179),""),"")</f>
        <v/>
      </c>
      <c r="Q1179" s="813">
        <f>IFERROR(AVERAGE(D1179:E1179),"")</f>
        <v/>
      </c>
      <c r="R1179" s="813">
        <f>IFERROR(AVERAGE(F1179:H1179),"")</f>
        <v/>
      </c>
      <c r="S1179" s="813">
        <f>IFERROR(AVERAGE(I1179:J1179),"")</f>
        <v/>
      </c>
      <c r="T1179" s="813">
        <f>IFERROR(AVERAGE(K1179:L1179),"")</f>
        <v/>
      </c>
      <c r="V1179" s="813">
        <f>AVERAGE(Q1179:T1179)</f>
        <v/>
      </c>
      <c r="W1179" s="445" t="n"/>
      <c r="X1179" s="257" t="n"/>
      <c r="Y1179" s="266" t="n">
        <v>168</v>
      </c>
      <c r="AW1179" s="785">
        <f>MAX(Q1179:T1179)</f>
        <v/>
      </c>
      <c r="AX1179" s="266">
        <f>IF(Q1179=AW1179,"#1",IF(R1179=AW1179,"#2",IF(S1179=AW1179,"#4",IF(T1179=AW1179,"#5"))))</f>
        <v/>
      </c>
    </row>
    <row r="1180" ht="17.45" customHeight="1">
      <c r="A1180" s="298">
        <f>IF(ISNUMBER(C1180),MONTH(C1180),"")</f>
        <v/>
      </c>
      <c r="B1180" s="298">
        <f>IF(ISNUMBER(C1180),YEAR(C1180),"")</f>
        <v/>
      </c>
      <c r="C1180" s="808">
        <f>C1179+1</f>
        <v/>
      </c>
      <c r="D1180" s="809" t="n">
        <v>0.0116</v>
      </c>
      <c r="E1180" s="810" t="n"/>
      <c r="F1180" s="812" t="n">
        <v>0.00546</v>
      </c>
      <c r="G1180" s="811" t="n"/>
      <c r="H1180" s="837" t="n"/>
      <c r="I1180" s="809" t="n">
        <v>0.00648</v>
      </c>
      <c r="J1180" s="810" t="n"/>
      <c r="K1180" s="809" t="n">
        <v>0.0128</v>
      </c>
      <c r="L1180" s="810" t="n"/>
      <c r="M1180" s="796">
        <f>IF(SUM(D1180:E1180)&gt;0,IFERROR(AVERAGE(D1151:E1180),""),"")</f>
        <v/>
      </c>
      <c r="N1180" s="796">
        <f>IF(SUM(F1180:H1180)&gt;0,IFERROR(AVERAGE(F1151:H1180),""),"")</f>
        <v/>
      </c>
      <c r="O1180" s="796">
        <f>IF(SUM(I1180:J1180)&gt;0,IFERROR(AVERAGE(I1151:J1180),""),"")</f>
        <v/>
      </c>
      <c r="P1180" s="796">
        <f>IF(SUM(K1180:L1180)&gt;0,IFERROR(AVERAGE(K1151:L1180),""),"")</f>
        <v/>
      </c>
      <c r="Q1180" s="813">
        <f>IFERROR(AVERAGE(D1180:E1180),"")</f>
        <v/>
      </c>
      <c r="R1180" s="813">
        <f>IFERROR(AVERAGE(F1180:H1180),"")</f>
        <v/>
      </c>
      <c r="S1180" s="813">
        <f>IFERROR(AVERAGE(I1180:J1180),"")</f>
        <v/>
      </c>
      <c r="T1180" s="813">
        <f>IFERROR(AVERAGE(K1180:L1180),"")</f>
        <v/>
      </c>
      <c r="V1180" s="813">
        <f>AVERAGE(Q1180:T1180)</f>
        <v/>
      </c>
      <c r="W1180" s="445" t="n"/>
      <c r="X1180" s="797">
        <f>AVERAGE(Q1179:T1180)</f>
        <v/>
      </c>
      <c r="Y1180" s="266" t="n">
        <v>168</v>
      </c>
      <c r="AW1180" s="785">
        <f>MAX(Q1180:T1180)</f>
        <v/>
      </c>
      <c r="AX1180" s="266">
        <f>IF(Q1180=AW1180,"#1",IF(R1180=AW1180,"#2",IF(S1180=AW1180,"#4",IF(T1180=AW1180,"#5"))))</f>
        <v/>
      </c>
    </row>
    <row r="1181" ht="17.45" customHeight="1">
      <c r="A1181" s="257">
        <f>IF(ISNUMBER(C1181),MONTH(C1181),"")</f>
        <v/>
      </c>
      <c r="B1181" s="257">
        <f>IF(ISNUMBER(C1181),YEAR(C1181),"")</f>
        <v/>
      </c>
      <c r="C1181" s="791">
        <f>C1180+1</f>
        <v/>
      </c>
      <c r="D1181" s="792" t="n"/>
      <c r="E1181" s="793" t="n">
        <v>0.0209</v>
      </c>
      <c r="F1181" s="795" t="n"/>
      <c r="G1181" s="794" t="n">
        <v>0.0156</v>
      </c>
      <c r="H1181" s="836" t="n"/>
      <c r="I1181" s="792" t="n"/>
      <c r="J1181" s="793" t="n">
        <v>0.0167</v>
      </c>
      <c r="K1181" s="792" t="n"/>
      <c r="L1181" s="793" t="n">
        <v>0.038</v>
      </c>
      <c r="M1181" s="796">
        <f>IF(SUM(D1181:E1181)&gt;0,IFERROR(AVERAGE(D1152:E1181),""),"")</f>
        <v/>
      </c>
      <c r="N1181" s="796">
        <f>IF(SUM(F1181:H1181)&gt;0,IFERROR(AVERAGE(F1152:H1181),""),"")</f>
        <v/>
      </c>
      <c r="O1181" s="796">
        <f>IF(SUM(I1181:J1181)&gt;0,IFERROR(AVERAGE(I1152:J1181),""),"")</f>
        <v/>
      </c>
      <c r="P1181" s="796">
        <f>IF(SUM(K1181:L1181)&gt;0,IFERROR(AVERAGE(K1152:L1181),""),"")</f>
        <v/>
      </c>
      <c r="Q1181" s="797">
        <f>IFERROR(AVERAGE(D1181:E1181),"")</f>
        <v/>
      </c>
      <c r="R1181" s="797">
        <f>IFERROR(AVERAGE(F1181:H1181),"")</f>
        <v/>
      </c>
      <c r="S1181" s="797">
        <f>IFERROR(AVERAGE(I1181:J1181),"")</f>
        <v/>
      </c>
      <c r="T1181" s="797">
        <f>IFERROR(AVERAGE(K1181:L1181),"")</f>
        <v/>
      </c>
      <c r="V1181" s="257" t="n"/>
      <c r="W1181" s="797">
        <f>AVERAGE(Q1181:T1181)</f>
        <v/>
      </c>
      <c r="AW1181" s="785">
        <f>MAX(Q1181:T1181)</f>
        <v/>
      </c>
      <c r="AX1181" s="266">
        <f>IF(Q1181=AW1181,"#1",IF(R1181=AW1181,"#2",IF(S1181=AW1181,"#4",IF(T1181=AW1181,"#5"))))</f>
        <v/>
      </c>
    </row>
    <row r="1182" ht="17.45" customHeight="1">
      <c r="A1182" s="257">
        <f>IF(ISNUMBER(C1182),MONTH(C1182),"")</f>
        <v/>
      </c>
      <c r="B1182" s="257">
        <f>IF(ISNUMBER(C1182),YEAR(C1182),"")</f>
        <v/>
      </c>
      <c r="C1182" s="791">
        <f>C1181+1</f>
        <v/>
      </c>
      <c r="D1182" s="792" t="n">
        <v>0.0475</v>
      </c>
      <c r="E1182" s="793" t="n"/>
      <c r="F1182" s="795" t="n"/>
      <c r="G1182" s="794" t="n"/>
      <c r="H1182" s="836" t="n">
        <v>0.0284</v>
      </c>
      <c r="I1182" s="792" t="n">
        <v>0.0313</v>
      </c>
      <c r="J1182" s="793" t="n"/>
      <c r="K1182" s="792" t="n">
        <v>0.038</v>
      </c>
      <c r="L1182" s="793" t="n"/>
      <c r="M1182" s="796">
        <f>IF(SUM(D1182:E1182)&gt;0,IFERROR(AVERAGE(D1153:E1182),""),"")</f>
        <v/>
      </c>
      <c r="N1182" s="796">
        <f>IF(SUM(F1182:H1182)&gt;0,IFERROR(AVERAGE(F1153:H1182),""),"")</f>
        <v/>
      </c>
      <c r="O1182" s="796">
        <f>IF(SUM(I1182:J1182)&gt;0,IFERROR(AVERAGE(I1153:J1182),""),"")</f>
        <v/>
      </c>
      <c r="P1182" s="796">
        <f>IF(SUM(K1182:L1182)&gt;0,IFERROR(AVERAGE(K1153:L1182),""),"")</f>
        <v/>
      </c>
      <c r="Q1182" s="797">
        <f>IFERROR(AVERAGE(D1182:E1182),"")</f>
        <v/>
      </c>
      <c r="R1182" s="797">
        <f>IFERROR(AVERAGE(F1182:H1182),"")</f>
        <v/>
      </c>
      <c r="S1182" s="797">
        <f>IFERROR(AVERAGE(I1182:J1182),"")</f>
        <v/>
      </c>
      <c r="T1182" s="797">
        <f>IFERROR(AVERAGE(K1182:L1182),"")</f>
        <v/>
      </c>
      <c r="V1182" s="257" t="n"/>
      <c r="W1182" s="797">
        <f>AVERAGE(Q1182:T1182)</f>
        <v/>
      </c>
      <c r="AW1182" s="785">
        <f>MAX(Q1182:T1182)</f>
        <v/>
      </c>
      <c r="AX1182" s="266">
        <f>IF(Q1182=AW1182,"#1",IF(R1182=AW1182,"#2",IF(S1182=AW1182,"#4",IF(T1182=AW1182,"#5"))))</f>
        <v/>
      </c>
    </row>
    <row r="1183" ht="17.45" customHeight="1">
      <c r="A1183" s="257">
        <f>IF(ISNUMBER(C1183),MONTH(C1183),"")</f>
        <v/>
      </c>
      <c r="B1183" s="257">
        <f>IF(ISNUMBER(C1183),YEAR(C1183),"")</f>
        <v/>
      </c>
      <c r="C1183" s="791">
        <f>C1182+1</f>
        <v/>
      </c>
      <c r="D1183" s="792" t="n"/>
      <c r="E1183" s="793" t="n">
        <v>0.0333</v>
      </c>
      <c r="F1183" s="795" t="n"/>
      <c r="G1183" s="794" t="n">
        <v>0.0271</v>
      </c>
      <c r="H1183" s="836" t="n"/>
      <c r="I1183" s="792" t="n"/>
      <c r="J1183" s="793" t="n">
        <v>0.0272</v>
      </c>
      <c r="K1183" s="792" t="n"/>
      <c r="L1183" s="793" t="n">
        <v>0.0564</v>
      </c>
      <c r="M1183" s="796">
        <f>IF(SUM(D1183:E1183)&gt;0,IFERROR(AVERAGE(D1154:E1183),""),"")</f>
        <v/>
      </c>
      <c r="N1183" s="796">
        <f>IF(SUM(F1183:H1183)&gt;0,IFERROR(AVERAGE(F1154:H1183),""),"")</f>
        <v/>
      </c>
      <c r="O1183" s="796">
        <f>IF(SUM(I1183:J1183)&gt;0,IFERROR(AVERAGE(I1154:J1183),""),"")</f>
        <v/>
      </c>
      <c r="P1183" s="796">
        <f>IF(SUM(K1183:L1183)&gt;0,IFERROR(AVERAGE(K1154:L1183),""),"")</f>
        <v/>
      </c>
      <c r="Q1183" s="797">
        <f>IFERROR(AVERAGE(D1183:E1183),"")</f>
        <v/>
      </c>
      <c r="R1183" s="797">
        <f>IFERROR(AVERAGE(F1183:H1183),"")</f>
        <v/>
      </c>
      <c r="S1183" s="797">
        <f>IFERROR(AVERAGE(I1183:J1183),"")</f>
        <v/>
      </c>
      <c r="T1183" s="797">
        <f>IFERROR(AVERAGE(K1183:L1183),"")</f>
        <v/>
      </c>
      <c r="W1183" s="797">
        <f>AVERAGE(Q1183:T1183)</f>
        <v/>
      </c>
      <c r="AW1183" s="785">
        <f>MAX(Q1183:T1183)</f>
        <v/>
      </c>
      <c r="AX1183" s="266">
        <f>IF(Q1183=AW1183,"#1",IF(R1183=AW1183,"#2",IF(S1183=AW1183,"#4",IF(T1183=AW1183,"#5"))))</f>
        <v/>
      </c>
    </row>
    <row r="1184" ht="17.45" customHeight="1">
      <c r="A1184" s="257">
        <f>IF(ISNUMBER(C1184),MONTH(C1184),"")</f>
        <v/>
      </c>
      <c r="B1184" s="257">
        <f>IF(ISNUMBER(C1184),YEAR(C1184),"")</f>
        <v/>
      </c>
      <c r="C1184" s="861">
        <f>C1183+1</f>
        <v/>
      </c>
      <c r="D1184" s="803" t="n">
        <v>0.0271</v>
      </c>
      <c r="E1184" s="804" t="n"/>
      <c r="F1184" s="806" t="n">
        <v>0.0164</v>
      </c>
      <c r="G1184" s="805" t="n"/>
      <c r="H1184" s="838" t="n">
        <v>0.0161</v>
      </c>
      <c r="I1184" s="803" t="n">
        <v>0.0139</v>
      </c>
      <c r="J1184" s="804" t="n"/>
      <c r="K1184" s="803" t="n">
        <v>0.0434</v>
      </c>
      <c r="L1184" s="804" t="n"/>
      <c r="M1184" s="796">
        <f>IF(SUM(D1184:E1184)&gt;0,IFERROR(AVERAGE(D1155:E1184),""),"")</f>
        <v/>
      </c>
      <c r="N1184" s="796">
        <f>IF(SUM(F1184:H1184)&gt;0,IFERROR(AVERAGE(F1155:H1184),""),"")</f>
        <v/>
      </c>
      <c r="O1184" s="796">
        <f>IF(SUM(I1184:J1184)&gt;0,IFERROR(AVERAGE(I1155:J1184),""),"")</f>
        <v/>
      </c>
      <c r="P1184" s="796">
        <f>IF(SUM(K1184:L1184)&gt;0,IFERROR(AVERAGE(K1155:L1184),""),"")</f>
        <v/>
      </c>
      <c r="Q1184" s="797">
        <f>IFERROR(AVERAGE(D1184:E1184),"")</f>
        <v/>
      </c>
      <c r="R1184" s="797">
        <f>IFERROR(AVERAGE(F1184:H1184),"")</f>
        <v/>
      </c>
      <c r="S1184" s="797">
        <f>IFERROR(AVERAGE(I1184:J1184),"")</f>
        <v/>
      </c>
      <c r="T1184" s="797">
        <f>IFERROR(AVERAGE(K1184:L1184),"")</f>
        <v/>
      </c>
      <c r="V1184" s="257" t="n"/>
      <c r="W1184" s="797">
        <f>AVERAGE(Q1184:T1184)</f>
        <v/>
      </c>
      <c r="AW1184" s="785">
        <f>MAX(Q1184:T1184)</f>
        <v/>
      </c>
      <c r="AX1184" s="266">
        <f>IF(Q1184=AW1184,"#1",IF(R1184=AW1184,"#2",IF(S1184=AW1184,"#4",IF(T1184=AW1184,"#5"))))</f>
        <v/>
      </c>
    </row>
    <row r="1185" ht="17.45" customHeight="1">
      <c r="A1185" s="257">
        <f>IF(ISNUMBER(C1185),MONTH(C1185),"")</f>
        <v/>
      </c>
      <c r="B1185" s="257">
        <f>IF(ISNUMBER(C1185),YEAR(C1185),"")</f>
        <v/>
      </c>
      <c r="C1185" s="791">
        <f>C1184+1</f>
        <v/>
      </c>
      <c r="D1185" s="792" t="n"/>
      <c r="E1185" s="793" t="n">
        <v>0.0246</v>
      </c>
      <c r="F1185" s="795" t="n"/>
      <c r="G1185" s="794" t="n">
        <v>0.0217</v>
      </c>
      <c r="H1185" s="836" t="n"/>
      <c r="I1185" s="792" t="n"/>
      <c r="J1185" s="793" t="n">
        <v>0.0162</v>
      </c>
      <c r="K1185" s="792" t="n"/>
      <c r="L1185" s="793" t="n">
        <v>0.0409</v>
      </c>
      <c r="M1185" s="796">
        <f>IF(SUM(D1185:E1185)&gt;0,IFERROR(AVERAGE(D1156:E1185),""),"")</f>
        <v/>
      </c>
      <c r="N1185" s="796">
        <f>IF(SUM(F1185:H1185)&gt;0,IFERROR(AVERAGE(F1156:H1185),""),"")</f>
        <v/>
      </c>
      <c r="O1185" s="796">
        <f>IF(SUM(I1185:J1185)&gt;0,IFERROR(AVERAGE(I1156:J1185),""),"")</f>
        <v/>
      </c>
      <c r="P1185" s="796">
        <f>IF(SUM(K1185:L1185)&gt;0,IFERROR(AVERAGE(K1156:L1185),""),"")</f>
        <v/>
      </c>
      <c r="Q1185" s="797">
        <f>IFERROR(AVERAGE(D1185:E1185),"")</f>
        <v/>
      </c>
      <c r="R1185" s="797">
        <f>IFERROR(AVERAGE(F1185:H1185),"")</f>
        <v/>
      </c>
      <c r="S1185" s="797">
        <f>IFERROR(AVERAGE(I1185:J1185),"")</f>
        <v/>
      </c>
      <c r="T1185" s="797">
        <f>IFERROR(AVERAGE(K1185:L1185),"")</f>
        <v/>
      </c>
      <c r="V1185" s="257" t="n"/>
      <c r="W1185" s="797">
        <f>AVERAGE(Q1185:T1185)</f>
        <v/>
      </c>
      <c r="X1185" s="797">
        <f>AVERAGE(Q1181:T1185)</f>
        <v/>
      </c>
      <c r="Y1185" s="266" t="n">
        <v>169</v>
      </c>
      <c r="AW1185" s="785">
        <f>MAX(Q1185:T1185)</f>
        <v/>
      </c>
      <c r="AX1185" s="266">
        <f>IF(Q1185=AW1185,"#1",IF(R1185=AW1185,"#2",IF(S1185=AW1185,"#4",IF(T1185=AW1185,"#5"))))</f>
        <v/>
      </c>
    </row>
    <row r="1186" ht="17.45" customHeight="1">
      <c r="A1186" s="257">
        <f>IF(ISNUMBER(C1186),MONTH(C1186),"")</f>
        <v/>
      </c>
      <c r="B1186" s="257">
        <f>IF(ISNUMBER(C1186),YEAR(C1186),"")</f>
        <v/>
      </c>
      <c r="C1186" s="808">
        <f>C1185+1</f>
        <v/>
      </c>
      <c r="D1186" s="809" t="n">
        <v>0.0128</v>
      </c>
      <c r="E1186" s="810" t="n"/>
      <c r="F1186" s="812" t="n">
        <v>0.0381</v>
      </c>
      <c r="G1186" s="811" t="n"/>
      <c r="H1186" s="837" t="n"/>
      <c r="I1186" s="809" t="n">
        <v>0.0163</v>
      </c>
      <c r="J1186" s="810" t="n"/>
      <c r="K1186" s="809" t="n">
        <v>0.0182</v>
      </c>
      <c r="L1186" s="810" t="n"/>
      <c r="M1186" s="796">
        <f>IF(SUM(D1186:E1186)&gt;0,IFERROR(AVERAGE(D1157:E1186),""),"")</f>
        <v/>
      </c>
      <c r="N1186" s="796">
        <f>IF(SUM(F1186:H1186)&gt;0,IFERROR(AVERAGE(F1157:H1186),""),"")</f>
        <v/>
      </c>
      <c r="O1186" s="796">
        <f>IF(SUM(I1186:J1186)&gt;0,IFERROR(AVERAGE(I1157:J1186),""),"")</f>
        <v/>
      </c>
      <c r="P1186" s="796">
        <f>IF(SUM(K1186:L1186)&gt;0,IFERROR(AVERAGE(K1157:L1186),""),"")</f>
        <v/>
      </c>
      <c r="Q1186" s="813">
        <f>IFERROR(AVERAGE(D1186:E1186),"")</f>
        <v/>
      </c>
      <c r="R1186" s="813">
        <f>IFERROR(AVERAGE(F1186:H1186),"")</f>
        <v/>
      </c>
      <c r="S1186" s="813">
        <f>IFERROR(AVERAGE(I1186:J1186),"")</f>
        <v/>
      </c>
      <c r="T1186" s="813">
        <f>IFERROR(AVERAGE(K1186:L1186),"")</f>
        <v/>
      </c>
      <c r="V1186" s="813">
        <f>AVERAGE(Q1186:T1186)</f>
        <v/>
      </c>
      <c r="W1186" s="445" t="n"/>
      <c r="X1186" s="257" t="n"/>
      <c r="Y1186" s="266" t="n">
        <v>169</v>
      </c>
      <c r="AW1186" s="785">
        <f>MAX(Q1186:T1186)</f>
        <v/>
      </c>
      <c r="AX1186" s="266">
        <f>IF(Q1186=AW1186,"#1",IF(R1186=AW1186,"#2",IF(S1186=AW1186,"#4",IF(T1186=AW1186,"#5"))))</f>
        <v/>
      </c>
    </row>
    <row r="1187" ht="17.45" customHeight="1" thickBot="1">
      <c r="A1187" s="257">
        <f>IF(ISNUMBER(C1187),MONTH(C1187),"")</f>
        <v/>
      </c>
      <c r="B1187" s="257">
        <f>IF(ISNUMBER(C1187),YEAR(C1187),"")</f>
        <v/>
      </c>
      <c r="C1187" s="808">
        <f>C1186+1</f>
        <v/>
      </c>
      <c r="D1187" s="809" t="n"/>
      <c r="E1187" s="810" t="n">
        <v>0.0205</v>
      </c>
      <c r="F1187" s="812" t="n"/>
      <c r="G1187" s="811" t="n">
        <v>0.0178</v>
      </c>
      <c r="H1187" s="837" t="n"/>
      <c r="I1187" s="809" t="n"/>
      <c r="J1187" s="810" t="n">
        <v>0.00942</v>
      </c>
      <c r="K1187" s="809" t="n"/>
      <c r="L1187" s="810" t="n">
        <v>0.0253</v>
      </c>
      <c r="M1187" s="796">
        <f>IF(SUM(D1187:E1187)&gt;0,IFERROR(AVERAGE(D1158:E1187),""),"")</f>
        <v/>
      </c>
      <c r="N1187" s="796">
        <f>IF(SUM(F1187:H1187)&gt;0,IFERROR(AVERAGE(F1158:H1187),""),"")</f>
        <v/>
      </c>
      <c r="O1187" s="796">
        <f>IF(SUM(I1187:J1187)&gt;0,IFERROR(AVERAGE(I1158:J1187),""),"")</f>
        <v/>
      </c>
      <c r="P1187" s="796">
        <f>IF(SUM(K1187:L1187)&gt;0,IFERROR(AVERAGE(K1158:L1187),""),"")</f>
        <v/>
      </c>
      <c r="Q1187" s="813">
        <f>IFERROR(AVERAGE(D1187:E1187),"")</f>
        <v/>
      </c>
      <c r="R1187" s="813">
        <f>IFERROR(AVERAGE(F1187:H1187),"")</f>
        <v/>
      </c>
      <c r="S1187" s="813">
        <f>IFERROR(AVERAGE(I1187:J1187),"")</f>
        <v/>
      </c>
      <c r="T1187" s="813">
        <f>IFERROR(AVERAGE(K1187:L1187),"")</f>
        <v/>
      </c>
      <c r="V1187" s="813">
        <f>AVERAGE(Q1187:T1187)</f>
        <v/>
      </c>
      <c r="W1187" s="445" t="n"/>
      <c r="X1187" s="797">
        <f>AVERAGE(Q1186:T1187)</f>
        <v/>
      </c>
      <c r="Y1187" s="266" t="n">
        <v>169</v>
      </c>
      <c r="AW1187" s="785">
        <f>MAX(Q1187:T1187)</f>
        <v/>
      </c>
      <c r="AX1187" s="266">
        <f>IF(Q1187=AW1187,"#1",IF(R1187=AW1187,"#2",IF(S1187=AW1187,"#4",IF(T1187=AW1187,"#5"))))</f>
        <v/>
      </c>
    </row>
    <row r="1188" ht="17.45" customHeight="1" thickBot="1">
      <c r="A1188" s="257">
        <f>IF(ISNUMBER(C1188),MONTH(C1188),"")</f>
        <v/>
      </c>
      <c r="B1188" s="257">
        <f>IF(ISNUMBER(C1188),YEAR(C1188),"")</f>
        <v/>
      </c>
      <c r="C1188" s="791">
        <f>C1187+1</f>
        <v/>
      </c>
      <c r="D1188" s="792" t="n">
        <v>0.0251</v>
      </c>
      <c r="E1188" s="793" t="n"/>
      <c r="F1188" s="795" t="n"/>
      <c r="G1188" s="794" t="n"/>
      <c r="H1188" s="836" t="n">
        <v>0.015</v>
      </c>
      <c r="I1188" s="792" t="n">
        <v>0.018</v>
      </c>
      <c r="J1188" s="793" t="n"/>
      <c r="K1188" s="792" t="n">
        <v>0.0344</v>
      </c>
      <c r="L1188" s="793" t="n"/>
      <c r="M1188" s="796">
        <f>IF(SUM(D1188:E1188)&gt;0,IFERROR(AVERAGE(D1159:E1188),""),"")</f>
        <v/>
      </c>
      <c r="N1188" s="796">
        <f>IF(SUM(F1188:H1188)&gt;0,IFERROR(AVERAGE(F1159:H1188),""),"")</f>
        <v/>
      </c>
      <c r="O1188" s="796">
        <f>IF(SUM(I1188:J1188)&gt;0,IFERROR(AVERAGE(I1159:J1188),""),"")</f>
        <v/>
      </c>
      <c r="P1188" s="796">
        <f>IF(SUM(K1188:L1188)&gt;0,IFERROR(AVERAGE(K1159:L1188),""),"")</f>
        <v/>
      </c>
      <c r="Q1188" s="797">
        <f>IFERROR(AVERAGE(D1188:E1188),"")</f>
        <v/>
      </c>
      <c r="R1188" s="797">
        <f>IFERROR(AVERAGE(F1188:H1188),"")</f>
        <v/>
      </c>
      <c r="S1188" s="797">
        <f>IFERROR(AVERAGE(I1188:J1188),"")</f>
        <v/>
      </c>
      <c r="T1188" s="797">
        <f>IFERROR(AVERAGE(K1188:L1188),"")</f>
        <v/>
      </c>
      <c r="V1188" s="257" t="n"/>
      <c r="W1188" s="797">
        <f>AVERAGE(Q1188:T1188)</f>
        <v/>
      </c>
      <c r="Z1188" s="313" t="inlineStr">
        <is>
          <t>MARCH</t>
        </is>
      </c>
      <c r="AA1188" s="299" t="n">
        <v>2021</v>
      </c>
      <c r="AB1188" s="300" t="n"/>
      <c r="AC1188" s="300" t="n"/>
      <c r="AD1188" s="300" t="n"/>
      <c r="AW1188" s="785">
        <f>MAX(Q1188:T1188)</f>
        <v/>
      </c>
      <c r="AX1188" s="266">
        <f>IF(Q1188=AW1188,"#1",IF(R1188=AW1188,"#2",IF(S1188=AW1188,"#4",IF(T1188=AW1188,"#5"))))</f>
        <v/>
      </c>
    </row>
    <row r="1189" ht="17.45" customHeight="1">
      <c r="A1189" s="257">
        <f>IF(ISNUMBER(C1189),MONTH(C1189),"")</f>
        <v/>
      </c>
      <c r="B1189" s="257">
        <f>IF(ISNUMBER(C1189),YEAR(C1189),"")</f>
        <v/>
      </c>
      <c r="C1189" s="791">
        <f>C1188+1</f>
        <v/>
      </c>
      <c r="D1189" s="792" t="n"/>
      <c r="E1189" s="793" t="n">
        <v>0.0223</v>
      </c>
      <c r="F1189" s="795" t="n"/>
      <c r="G1189" s="794" t="n">
        <v>0.0182</v>
      </c>
      <c r="H1189" s="836" t="n"/>
      <c r="I1189" s="792" t="n"/>
      <c r="J1189" s="793" t="n">
        <v>0.0191</v>
      </c>
      <c r="K1189" s="792" t="n"/>
      <c r="L1189" s="793" t="n">
        <v>0.0649</v>
      </c>
      <c r="M1189" s="796">
        <f>IF(SUM(D1189:E1189)&gt;0,IFERROR(AVERAGE(D1160:E1189),""),"")</f>
        <v/>
      </c>
      <c r="N1189" s="796">
        <f>IF(SUM(F1189:H1189)&gt;0,IFERROR(AVERAGE(F1160:H1189),""),"")</f>
        <v/>
      </c>
      <c r="O1189" s="796">
        <f>IF(SUM(I1189:J1189)&gt;0,IFERROR(AVERAGE(I1160:J1189),""),"")</f>
        <v/>
      </c>
      <c r="P1189" s="796">
        <f>IF(SUM(K1189:L1189)&gt;0,IFERROR(AVERAGE(K1160:L1189),""),"")</f>
        <v/>
      </c>
      <c r="Q1189" s="797">
        <f>IFERROR(AVERAGE(D1189:E1189),"")</f>
        <v/>
      </c>
      <c r="R1189" s="797">
        <f>IFERROR(AVERAGE(F1189:H1189),"")</f>
        <v/>
      </c>
      <c r="S1189" s="797">
        <f>IFERROR(AVERAGE(I1189:J1189),"")</f>
        <v/>
      </c>
      <c r="T1189" s="797">
        <f>IFERROR(AVERAGE(K1189:L1189),"")</f>
        <v/>
      </c>
      <c r="V1189" s="257" t="n"/>
      <c r="W1189" s="797">
        <f>AVERAGE(Q1189:T1189)</f>
        <v/>
      </c>
      <c r="Z1189" s="301" t="inlineStr">
        <is>
          <t>Parameter</t>
        </is>
      </c>
      <c r="AA1189" s="301" t="inlineStr">
        <is>
          <t>Station 1</t>
        </is>
      </c>
      <c r="AB1189" s="301" t="inlineStr">
        <is>
          <t>Station 2</t>
        </is>
      </c>
      <c r="AC1189" s="301" t="inlineStr">
        <is>
          <t>Station 4</t>
        </is>
      </c>
      <c r="AD1189" s="301" t="inlineStr">
        <is>
          <t>Station 5</t>
        </is>
      </c>
      <c r="AW1189" s="785">
        <f>MAX(Q1189:T1189)</f>
        <v/>
      </c>
      <c r="AX1189" s="266">
        <f>IF(Q1189=AW1189,"#1",IF(R1189=AW1189,"#2",IF(S1189=AW1189,"#4",IF(T1189=AW1189,"#5"))))</f>
        <v/>
      </c>
    </row>
    <row r="1190" ht="17.45" customHeight="1" thickBot="1">
      <c r="A1190" s="257">
        <f>IF(ISNUMBER(C1190),MONTH(C1190),"")</f>
        <v/>
      </c>
      <c r="B1190" s="257">
        <f>IF(ISNUMBER(C1190),YEAR(C1190),"")</f>
        <v/>
      </c>
      <c r="C1190" s="887">
        <f>C1189+1</f>
        <v/>
      </c>
      <c r="D1190" s="888" t="n">
        <v>0.0218</v>
      </c>
      <c r="E1190" s="889" t="n"/>
      <c r="F1190" s="890" t="n">
        <v>0.0177</v>
      </c>
      <c r="G1190" s="891" t="n"/>
      <c r="H1190" s="892" t="n">
        <v>0.0178</v>
      </c>
      <c r="I1190" s="888" t="n">
        <v>0.0168</v>
      </c>
      <c r="J1190" s="889" t="n"/>
      <c r="K1190" s="888" t="n">
        <v>0.0334</v>
      </c>
      <c r="L1190" s="889" t="n"/>
      <c r="M1190" s="796">
        <f>IF(SUM(D1190:E1190)&gt;0,IFERROR(AVERAGE(D1161:E1190),""),"")</f>
        <v/>
      </c>
      <c r="N1190" s="796">
        <f>IF(SUM(F1190:H1190)&gt;0,IFERROR(AVERAGE(F1161:H1190),""),"")</f>
        <v/>
      </c>
      <c r="O1190" s="796">
        <f>IF(SUM(I1190:J1190)&gt;0,IFERROR(AVERAGE(I1161:J1190),""),"")</f>
        <v/>
      </c>
      <c r="P1190" s="796">
        <f>IF(SUM(K1190:L1190)&gt;0,IFERROR(AVERAGE(K1161:L1190),""),"")</f>
        <v/>
      </c>
      <c r="Q1190" s="797">
        <f>IFERROR(AVERAGE(D1190:E1190),"")</f>
        <v/>
      </c>
      <c r="R1190" s="797">
        <f>IFERROR(AVERAGE(F1190:H1190),"")</f>
        <v/>
      </c>
      <c r="S1190" s="797">
        <f>IFERROR(AVERAGE(I1190:J1190),"")</f>
        <v/>
      </c>
      <c r="T1190" s="797">
        <f>IFERROR(AVERAGE(K1190:L1190),"")</f>
        <v/>
      </c>
      <c r="V1190" s="257" t="n"/>
      <c r="W1190" s="797">
        <f>AVERAGE(Q1190:T1190)</f>
        <v/>
      </c>
      <c r="Z1190" s="302" t="inlineStr">
        <is>
          <t>Average</t>
        </is>
      </c>
      <c r="AA1190" s="839">
        <f>AVERAGE(D1160:E1190)</f>
        <v/>
      </c>
      <c r="AB1190" s="839">
        <f>AVERAGE(F1160:H1190)</f>
        <v/>
      </c>
      <c r="AC1190" s="839">
        <f>AVERAGE(I1160:J1190)</f>
        <v/>
      </c>
      <c r="AD1190" s="839">
        <f>AVERAGE(K1160:L1190)</f>
        <v/>
      </c>
      <c r="AW1190" s="785">
        <f>MAX(Q1190:T1190)</f>
        <v/>
      </c>
      <c r="AX1190" s="266">
        <f>IF(Q1190=AW1190,"#1",IF(R1190=AW1190,"#2",IF(S1190=AW1190,"#4",IF(T1190=AW1190,"#5"))))</f>
        <v/>
      </c>
    </row>
    <row r="1191" ht="17.45" customHeight="1">
      <c r="A1191" s="257">
        <f>IF(ISNUMBER(C1191),MONTH(C1191),"")</f>
        <v/>
      </c>
      <c r="B1191" s="257">
        <f>IF(ISNUMBER(C1191),YEAR(C1191),"")</f>
        <v/>
      </c>
      <c r="C1191" s="831">
        <f>C1190+1</f>
        <v/>
      </c>
      <c r="D1191" s="832" t="n"/>
      <c r="E1191" s="833" t="n">
        <v>0.0181</v>
      </c>
      <c r="F1191" s="835" t="n"/>
      <c r="G1191" s="834" t="n">
        <v>0.0191</v>
      </c>
      <c r="H1191" s="860" t="n"/>
      <c r="I1191" s="832" t="n"/>
      <c r="J1191" s="833" t="n">
        <v>0.0214</v>
      </c>
      <c r="K1191" s="832" t="n"/>
      <c r="L1191" s="833" t="n">
        <v>0.0305</v>
      </c>
      <c r="M1191" s="796">
        <f>IF(SUM(D1191:E1191)&gt;0,IFERROR(AVERAGE(D1162:E1191),""),"")</f>
        <v/>
      </c>
      <c r="N1191" s="796">
        <f>IF(SUM(F1191:H1191)&gt;0,IFERROR(AVERAGE(F1162:H1191),""),"")</f>
        <v/>
      </c>
      <c r="O1191" s="796">
        <f>IF(SUM(I1191:J1191)&gt;0,IFERROR(AVERAGE(I1162:J1191),""),"")</f>
        <v/>
      </c>
      <c r="P1191" s="796">
        <f>IF(SUM(K1191:L1191)&gt;0,IFERROR(AVERAGE(K1162:L1191),""),"")</f>
        <v/>
      </c>
      <c r="Q1191" s="797">
        <f>IFERROR(AVERAGE(D1191:E1191),"")</f>
        <v/>
      </c>
      <c r="R1191" s="797">
        <f>IFERROR(AVERAGE(F1191:H1191),"")</f>
        <v/>
      </c>
      <c r="S1191" s="797">
        <f>IFERROR(AVERAGE(I1191:J1191),"")</f>
        <v/>
      </c>
      <c r="T1191" s="797">
        <f>IFERROR(AVERAGE(K1191:L1191),"")</f>
        <v/>
      </c>
      <c r="V1191" s="257" t="n"/>
      <c r="W1191" s="797">
        <f>AVERAGE(Q1191:T1191)</f>
        <v/>
      </c>
      <c r="Z1191" s="302" t="inlineStr">
        <is>
          <t>Maximum</t>
        </is>
      </c>
      <c r="AA1191" s="839">
        <f>MAX(D1160:E1190)</f>
        <v/>
      </c>
      <c r="AB1191" s="839">
        <f>MAX(F1160:H1190)</f>
        <v/>
      </c>
      <c r="AC1191" s="839">
        <f>MAX(I1160:J1190)</f>
        <v/>
      </c>
      <c r="AD1191" s="839">
        <f>MAX(K1160:L1190)</f>
        <v/>
      </c>
      <c r="AW1191" s="785">
        <f>MAX(Q1191:T1191)</f>
        <v/>
      </c>
      <c r="AX1191" s="266">
        <f>IF(Q1191=AW1191,"#1",IF(R1191=AW1191,"#2",IF(S1191=AW1191,"#4",IF(T1191=AW1191,"#5"))))</f>
        <v/>
      </c>
    </row>
    <row r="1192" ht="17.45" customHeight="1" thickBot="1">
      <c r="A1192" s="257">
        <f>IF(ISNUMBER(C1192),MONTH(C1192),"")</f>
        <v/>
      </c>
      <c r="B1192" s="257">
        <f>IF(ISNUMBER(C1192),YEAR(C1192),"")</f>
        <v/>
      </c>
      <c r="C1192" s="791">
        <f>C1191+1</f>
        <v/>
      </c>
      <c r="D1192" s="849" t="n">
        <v>0.0169</v>
      </c>
      <c r="E1192" s="850" t="n"/>
      <c r="F1192" s="852" t="n">
        <v>0.0146</v>
      </c>
      <c r="G1192" s="851" t="n"/>
      <c r="H1192" s="853" t="n"/>
      <c r="I1192" s="849" t="n">
        <v>0.0202</v>
      </c>
      <c r="J1192" s="850" t="n"/>
      <c r="K1192" s="849" t="n">
        <v>0.0376</v>
      </c>
      <c r="L1192" s="850" t="n"/>
      <c r="M1192" s="796">
        <f>IF(SUM(D1192:E1192)&gt;0,IFERROR(AVERAGE(D1163:E1192),""),"")</f>
        <v/>
      </c>
      <c r="N1192" s="796">
        <f>IF(SUM(F1192:H1192)&gt;0,IFERROR(AVERAGE(F1163:H1192),""),"")</f>
        <v/>
      </c>
      <c r="O1192" s="796">
        <f>IF(SUM(I1192:J1192)&gt;0,IFERROR(AVERAGE(I1163:J1192),""),"")</f>
        <v/>
      </c>
      <c r="P1192" s="796">
        <f>IF(SUM(K1192:L1192)&gt;0,IFERROR(AVERAGE(K1163:L1192),""),"")</f>
        <v/>
      </c>
      <c r="Q1192" s="797">
        <f>IFERROR(AVERAGE(D1192:E1192),"")</f>
        <v/>
      </c>
      <c r="R1192" s="797">
        <f>IFERROR(AVERAGE(F1192:H1192),"")</f>
        <v/>
      </c>
      <c r="S1192" s="797">
        <f>IFERROR(AVERAGE(I1192:J1192),"")</f>
        <v/>
      </c>
      <c r="T1192" s="797">
        <f>IFERROR(AVERAGE(K1192:L1192),"")</f>
        <v/>
      </c>
      <c r="V1192" s="257" t="n"/>
      <c r="W1192" s="797">
        <f>AVERAGE(Q1192:T1192)</f>
        <v/>
      </c>
      <c r="X1192" s="797">
        <f>AVERAGE(Q1188:T1192)</f>
        <v/>
      </c>
      <c r="Y1192" s="266" t="n">
        <v>170</v>
      </c>
      <c r="Z1192" s="304" t="inlineStr">
        <is>
          <t># DAYS &gt; 0.075</t>
        </is>
      </c>
      <c r="AA1192" s="305">
        <f>COUNTIF(D1160:E1190,"&gt;=0.075")</f>
        <v/>
      </c>
      <c r="AB1192" s="305">
        <f>COUNTIF(F1160:H1190,"&gt;=0.075")</f>
        <v/>
      </c>
      <c r="AC1192" s="305">
        <f>COUNTIF(I1160:J1190,"&gt;=0.075")</f>
        <v/>
      </c>
      <c r="AD1192" s="305">
        <f>COUNTIF(K1160:L1190,"&gt;=0.075")</f>
        <v/>
      </c>
      <c r="AW1192" s="785">
        <f>MAX(Q1192:T1192)</f>
        <v/>
      </c>
      <c r="AX1192" s="266">
        <f>IF(Q1192=AW1192,"#1",IF(R1192=AW1192,"#2",IF(S1192=AW1192,"#4",IF(T1192=AW1192,"#5"))))</f>
        <v/>
      </c>
    </row>
    <row r="1193" ht="17.45" customHeight="1" thickBot="1">
      <c r="A1193" s="257">
        <f>IF(ISNUMBER(C1193),MONTH(C1193),"")</f>
        <v/>
      </c>
      <c r="B1193" s="257">
        <f>IF(ISNUMBER(C1193),YEAR(C1193),"")</f>
        <v/>
      </c>
      <c r="C1193" s="808">
        <f>C1192+1</f>
        <v/>
      </c>
      <c r="D1193" s="844" t="n"/>
      <c r="E1193" s="845" t="n">
        <v>0.0173</v>
      </c>
      <c r="F1193" s="847" t="n"/>
      <c r="G1193" s="846" t="n">
        <v>0.015</v>
      </c>
      <c r="H1193" s="848" t="n"/>
      <c r="I1193" s="844" t="n"/>
      <c r="J1193" s="845" t="n">
        <v>0.0131</v>
      </c>
      <c r="K1193" s="844" t="n"/>
      <c r="L1193" s="845" t="n">
        <v>0.0244</v>
      </c>
      <c r="M1193" s="796">
        <f>IF(SUM(D1193:E1193)&gt;0,IFERROR(AVERAGE(D1164:E1193),""),"")</f>
        <v/>
      </c>
      <c r="N1193" s="796">
        <f>IF(SUM(F1193:H1193)&gt;0,IFERROR(AVERAGE(F1164:H1193),""),"")</f>
        <v/>
      </c>
      <c r="O1193" s="796">
        <f>IF(SUM(I1193:J1193)&gt;0,IFERROR(AVERAGE(I1164:J1193),""),"")</f>
        <v/>
      </c>
      <c r="P1193" s="796">
        <f>IF(SUM(K1193:L1193)&gt;0,IFERROR(AVERAGE(K1164:L1193),""),"")</f>
        <v/>
      </c>
      <c r="Q1193" s="813">
        <f>IFERROR(AVERAGE(D1193:E1193),"")</f>
        <v/>
      </c>
      <c r="R1193" s="813">
        <f>IFERROR(AVERAGE(F1193:H1193),"")</f>
        <v/>
      </c>
      <c r="S1193" s="813">
        <f>IFERROR(AVERAGE(I1193:J1193),"")</f>
        <v/>
      </c>
      <c r="T1193" s="813">
        <f>IFERROR(AVERAGE(K1193:L1193),"")</f>
        <v/>
      </c>
      <c r="V1193" s="813">
        <f>AVERAGE(Q1193:T1193)</f>
        <v/>
      </c>
      <c r="W1193" s="445" t="n"/>
      <c r="X1193" s="257" t="n"/>
      <c r="Y1193" s="266" t="n">
        <v>170</v>
      </c>
      <c r="AD1193" s="786">
        <f>AVERAGE(AA1190:AD1190)</f>
        <v/>
      </c>
      <c r="AW1193" s="785">
        <f>MAX(Q1193:T1193)</f>
        <v/>
      </c>
      <c r="AX1193" s="266">
        <f>IF(Q1193=AW1193,"#1",IF(R1193=AW1193,"#2",IF(S1193=AW1193,"#4",IF(T1193=AW1193,"#5"))))</f>
        <v/>
      </c>
    </row>
    <row r="1194" ht="17.45" customHeight="1">
      <c r="A1194" s="257">
        <f>IF(ISNUMBER(C1194),MONTH(C1194),"")</f>
        <v/>
      </c>
      <c r="B1194" s="257">
        <f>IF(ISNUMBER(C1194),YEAR(C1194),"")</f>
        <v/>
      </c>
      <c r="C1194" s="808">
        <f>C1193+1</f>
        <v/>
      </c>
      <c r="D1194" s="844" t="n">
        <v>0.0132</v>
      </c>
      <c r="E1194" s="845" t="n"/>
      <c r="F1194" s="847" t="n"/>
      <c r="G1194" s="846" t="n"/>
      <c r="H1194" s="848" t="n">
        <v>0.0115</v>
      </c>
      <c r="I1194" s="844" t="n">
        <v>0.00889</v>
      </c>
      <c r="J1194" s="845" t="n"/>
      <c r="K1194" s="844" t="n">
        <v>0.0148</v>
      </c>
      <c r="L1194" s="845" t="n"/>
      <c r="M1194" s="796">
        <f>IF(SUM(D1194:E1194)&gt;0,IFERROR(AVERAGE(D1165:E1194),""),"")</f>
        <v/>
      </c>
      <c r="N1194" s="796">
        <f>IF(SUM(F1194:H1194)&gt;0,IFERROR(AVERAGE(F1165:H1194),""),"")</f>
        <v/>
      </c>
      <c r="O1194" s="796">
        <f>IF(SUM(I1194:J1194)&gt;0,IFERROR(AVERAGE(I1165:J1194),""),"")</f>
        <v/>
      </c>
      <c r="P1194" s="796">
        <f>IF(SUM(K1194:L1194)&gt;0,IFERROR(AVERAGE(K1165:L1194),""),"")</f>
        <v/>
      </c>
      <c r="Q1194" s="813">
        <f>IFERROR(AVERAGE(D1194:E1194),"")</f>
        <v/>
      </c>
      <c r="R1194" s="813">
        <f>IFERROR(AVERAGE(F1194:H1194),"")</f>
        <v/>
      </c>
      <c r="S1194" s="813">
        <f>IFERROR(AVERAGE(I1194:J1194),"")</f>
        <v/>
      </c>
      <c r="T1194" s="813">
        <f>IFERROR(AVERAGE(K1194:L1194),"")</f>
        <v/>
      </c>
      <c r="V1194" s="813">
        <f>AVERAGE(Q1194:T1194)</f>
        <v/>
      </c>
      <c r="W1194" s="445" t="n"/>
      <c r="X1194" s="797">
        <f>AVERAGE(Q1193:T1194)</f>
        <v/>
      </c>
      <c r="Y1194" s="266" t="n">
        <v>170</v>
      </c>
      <c r="AW1194" s="785">
        <f>MAX(Q1194:T1194)</f>
        <v/>
      </c>
      <c r="AX1194" s="266">
        <f>IF(Q1194=AW1194,"#1",IF(R1194=AW1194,"#2",IF(S1194=AW1194,"#4",IF(T1194=AW1194,"#5"))))</f>
        <v/>
      </c>
    </row>
    <row r="1195" ht="17.45" customHeight="1">
      <c r="A1195" s="257">
        <f>IF(ISNUMBER(C1195),MONTH(C1195),"")</f>
        <v/>
      </c>
      <c r="B1195" s="257">
        <f>IF(ISNUMBER(C1195),YEAR(C1195),"")</f>
        <v/>
      </c>
      <c r="C1195" s="791">
        <f>C1194+1</f>
        <v/>
      </c>
      <c r="D1195" s="792" t="n"/>
      <c r="E1195" s="793" t="n">
        <v>0.0232</v>
      </c>
      <c r="F1195" s="795" t="n"/>
      <c r="G1195" s="794" t="n">
        <v>0.0199</v>
      </c>
      <c r="H1195" s="836" t="n"/>
      <c r="I1195" s="792" t="n"/>
      <c r="J1195" s="793" t="n">
        <v>0.0167</v>
      </c>
      <c r="K1195" s="792" t="n"/>
      <c r="L1195" s="793" t="n">
        <v>0.0299</v>
      </c>
      <c r="M1195" s="796">
        <f>IF(SUM(D1195:E1195)&gt;0,IFERROR(AVERAGE(D1166:E1195),""),"")</f>
        <v/>
      </c>
      <c r="N1195" s="796">
        <f>IF(SUM(F1195:H1195)&gt;0,IFERROR(AVERAGE(F1166:H1195),""),"")</f>
        <v/>
      </c>
      <c r="O1195" s="796">
        <f>IF(SUM(I1195:J1195)&gt;0,IFERROR(AVERAGE(I1166:J1195),""),"")</f>
        <v/>
      </c>
      <c r="P1195" s="796">
        <f>IF(SUM(K1195:L1195)&gt;0,IFERROR(AVERAGE(K1166:L1195),""),"")</f>
        <v/>
      </c>
      <c r="Q1195" s="797">
        <f>IFERROR(AVERAGE(D1195:E1195),"")</f>
        <v/>
      </c>
      <c r="R1195" s="797">
        <f>IFERROR(AVERAGE(F1195:H1195),"")</f>
        <v/>
      </c>
      <c r="S1195" s="797">
        <f>IFERROR(AVERAGE(I1195:J1195),"")</f>
        <v/>
      </c>
      <c r="T1195" s="797">
        <f>IFERROR(AVERAGE(K1195:L1195),"")</f>
        <v/>
      </c>
      <c r="V1195" s="257" t="n"/>
      <c r="W1195" s="797">
        <f>AVERAGE(Q1195:T1195)</f>
        <v/>
      </c>
      <c r="AW1195" s="785">
        <f>MAX(Q1195:T1195)</f>
        <v/>
      </c>
      <c r="AX1195" s="266">
        <f>IF(Q1195=AW1195,"#1",IF(R1195=AW1195,"#2",IF(S1195=AW1195,"#4",IF(T1195=AW1195,"#5"))))</f>
        <v/>
      </c>
    </row>
    <row r="1196" ht="17.45" customHeight="1">
      <c r="A1196" s="257">
        <f>IF(ISNUMBER(C1196),MONTH(C1196),"")</f>
        <v/>
      </c>
      <c r="B1196" s="257">
        <f>IF(ISNUMBER(C1196),YEAR(C1196),"")</f>
        <v/>
      </c>
      <c r="C1196" s="861">
        <f>C1195+1</f>
        <v/>
      </c>
      <c r="D1196" s="803" t="n">
        <v>0.0178</v>
      </c>
      <c r="E1196" s="804" t="n"/>
      <c r="F1196" s="806" t="n">
        <v>0.0203</v>
      </c>
      <c r="G1196" s="805" t="n"/>
      <c r="H1196" s="838" t="n">
        <v>0.0211</v>
      </c>
      <c r="I1196" s="803" t="n">
        <v>0.0262</v>
      </c>
      <c r="J1196" s="804" t="n"/>
      <c r="K1196" s="803" t="n">
        <v>0.023</v>
      </c>
      <c r="L1196" s="804" t="n"/>
      <c r="M1196" s="796">
        <f>IF(SUM(D1196:E1196)&gt;0,IFERROR(AVERAGE(D1167:E1196),""),"")</f>
        <v/>
      </c>
      <c r="N1196" s="796">
        <f>IF(SUM(F1196:H1196)&gt;0,IFERROR(AVERAGE(F1167:H1196),""),"")</f>
        <v/>
      </c>
      <c r="O1196" s="796">
        <f>IF(SUM(I1196:J1196)&gt;0,IFERROR(AVERAGE(I1167:J1196),""),"")</f>
        <v/>
      </c>
      <c r="P1196" s="796">
        <f>IF(SUM(K1196:L1196)&gt;0,IFERROR(AVERAGE(K1167:L1196),""),"")</f>
        <v/>
      </c>
      <c r="Q1196" s="797">
        <f>IFERROR(AVERAGE(D1196:E1196),"")</f>
        <v/>
      </c>
      <c r="R1196" s="797">
        <f>IFERROR(AVERAGE(F1196:H1196),"")</f>
        <v/>
      </c>
      <c r="S1196" s="797">
        <f>IFERROR(AVERAGE(I1196:J1196),"")</f>
        <v/>
      </c>
      <c r="T1196" s="797">
        <f>IFERROR(AVERAGE(K1196:L1196),"")</f>
        <v/>
      </c>
      <c r="V1196" s="257" t="n"/>
      <c r="W1196" s="797">
        <f>AVERAGE(Q1196:T1196)</f>
        <v/>
      </c>
      <c r="AW1196" s="785">
        <f>MAX(Q1196:T1196)</f>
        <v/>
      </c>
      <c r="AX1196" s="266">
        <f>IF(Q1196=AW1196,"#1",IF(R1196=AW1196,"#2",IF(S1196=AW1196,"#4",IF(T1196=AW1196,"#5"))))</f>
        <v/>
      </c>
    </row>
    <row r="1197" ht="17.45" customHeight="1">
      <c r="A1197" s="257">
        <f>IF(ISNUMBER(C1197),MONTH(C1197),"")</f>
        <v/>
      </c>
      <c r="B1197" s="257">
        <f>IF(ISNUMBER(C1197),YEAR(C1197),"")</f>
        <v/>
      </c>
      <c r="C1197" s="791">
        <f>C1196+1</f>
        <v/>
      </c>
      <c r="D1197" s="792" t="n"/>
      <c r="E1197" s="793" t="n">
        <v>0.0241</v>
      </c>
      <c r="F1197" s="795" t="n"/>
      <c r="G1197" s="794" t="n">
        <v>0.0228</v>
      </c>
      <c r="H1197" s="836" t="n"/>
      <c r="I1197" s="792" t="n"/>
      <c r="J1197" s="793" t="n">
        <v>0.021</v>
      </c>
      <c r="K1197" s="792" t="n"/>
      <c r="L1197" s="793" t="n">
        <v>0.0309</v>
      </c>
      <c r="M1197" s="796">
        <f>IF(SUM(D1197:E1197)&gt;0,IFERROR(AVERAGE(D1168:E1197),""),"")</f>
        <v/>
      </c>
      <c r="N1197" s="796">
        <f>IF(SUM(F1197:H1197)&gt;0,IFERROR(AVERAGE(F1168:H1197),""),"")</f>
        <v/>
      </c>
      <c r="O1197" s="796">
        <f>IF(SUM(I1197:J1197)&gt;0,IFERROR(AVERAGE(I1168:J1197),""),"")</f>
        <v/>
      </c>
      <c r="P1197" s="796">
        <f>IF(SUM(K1197:L1197)&gt;0,IFERROR(AVERAGE(K1168:L1197),""),"")</f>
        <v/>
      </c>
      <c r="Q1197" s="797">
        <f>IFERROR(AVERAGE(D1197:E1197),"")</f>
        <v/>
      </c>
      <c r="R1197" s="797">
        <f>IFERROR(AVERAGE(F1197:H1197),"")</f>
        <v/>
      </c>
      <c r="S1197" s="797">
        <f>IFERROR(AVERAGE(I1197:J1197),"")</f>
        <v/>
      </c>
      <c r="T1197" s="797">
        <f>IFERROR(AVERAGE(K1197:L1197),"")</f>
        <v/>
      </c>
      <c r="V1197" s="257" t="n"/>
      <c r="W1197" s="797">
        <f>AVERAGE(Q1197:T1197)</f>
        <v/>
      </c>
      <c r="AW1197" s="785">
        <f>MAX(Q1197:T1197)</f>
        <v/>
      </c>
      <c r="AX1197" s="266">
        <f>IF(Q1197=AW1197,"#1",IF(R1197=AW1197,"#2",IF(S1197=AW1197,"#4",IF(T1197=AW1197,"#5"))))</f>
        <v/>
      </c>
    </row>
    <row r="1198" ht="17.45" customHeight="1">
      <c r="A1198" s="257">
        <f>IF(ISNUMBER(C1198),MONTH(C1198),"")</f>
        <v/>
      </c>
      <c r="B1198" s="257">
        <f>IF(ISNUMBER(C1198),YEAR(C1198),"")</f>
        <v/>
      </c>
      <c r="C1198" s="791">
        <f>C1197+1</f>
        <v/>
      </c>
      <c r="D1198" s="792" t="n">
        <v>0.0246</v>
      </c>
      <c r="E1198" s="793" t="n"/>
      <c r="F1198" s="795" t="n">
        <v>0.0151</v>
      </c>
      <c r="G1198" s="794" t="n"/>
      <c r="H1198" s="836" t="n"/>
      <c r="I1198" s="792" t="n">
        <v>0.0199</v>
      </c>
      <c r="J1198" s="793" t="n"/>
      <c r="K1198" s="792" t="n">
        <v>0.0277</v>
      </c>
      <c r="L1198" s="793" t="n"/>
      <c r="M1198" s="796">
        <f>IF(SUM(D1198:E1198)&gt;0,IFERROR(AVERAGE(D1169:E1198),""),"")</f>
        <v/>
      </c>
      <c r="N1198" s="796">
        <f>IF(SUM(F1198:H1198)&gt;0,IFERROR(AVERAGE(F1169:H1198),""),"")</f>
        <v/>
      </c>
      <c r="O1198" s="796">
        <f>IF(SUM(I1198:J1198)&gt;0,IFERROR(AVERAGE(I1169:J1198),""),"")</f>
        <v/>
      </c>
      <c r="P1198" s="796">
        <f>IF(SUM(K1198:L1198)&gt;0,IFERROR(AVERAGE(K1169:L1198),""),"")</f>
        <v/>
      </c>
      <c r="Q1198" s="797">
        <f>IFERROR(AVERAGE(D1198:E1198),"")</f>
        <v/>
      </c>
      <c r="R1198" s="797">
        <f>IFERROR(AVERAGE(F1198:H1198),"")</f>
        <v/>
      </c>
      <c r="S1198" s="797">
        <f>IFERROR(AVERAGE(I1198:J1198),"")</f>
        <v/>
      </c>
      <c r="T1198" s="797">
        <f>IFERROR(AVERAGE(K1198:L1198),"")</f>
        <v/>
      </c>
      <c r="V1198" s="257" t="n"/>
      <c r="W1198" s="797">
        <f>AVERAGE(Q1198:T1198)</f>
        <v/>
      </c>
      <c r="AW1198" s="785">
        <f>MAX(Q1198:T1198)</f>
        <v/>
      </c>
      <c r="AX1198" s="266">
        <f>IF(Q1198=AW1198,"#1",IF(R1198=AW1198,"#2",IF(S1198=AW1198,"#4",IF(T1198=AW1198,"#5"))))</f>
        <v/>
      </c>
    </row>
    <row r="1199" ht="17.45" customHeight="1">
      <c r="A1199" s="257">
        <f>IF(ISNUMBER(C1199),MONTH(C1199),"")</f>
        <v/>
      </c>
      <c r="B1199" s="257">
        <f>IF(ISNUMBER(C1199),YEAR(C1199),"")</f>
        <v/>
      </c>
      <c r="C1199" s="791">
        <f>C1198+1</f>
        <v/>
      </c>
      <c r="D1199" s="792" t="n"/>
      <c r="E1199" s="793" t="n">
        <v>0.0208</v>
      </c>
      <c r="F1199" s="795" t="n"/>
      <c r="G1199" s="794" t="n">
        <v>0.0184</v>
      </c>
      <c r="H1199" s="836" t="n"/>
      <c r="I1199" s="792" t="n"/>
      <c r="J1199" s="793" t="n">
        <v>0.0169</v>
      </c>
      <c r="K1199" s="792" t="n"/>
      <c r="L1199" s="793" t="n">
        <v>0.0299</v>
      </c>
      <c r="M1199" s="796">
        <f>IF(SUM(D1199:E1199)&gt;0,IFERROR(AVERAGE(D1170:E1199),""),"")</f>
        <v/>
      </c>
      <c r="N1199" s="796">
        <f>IF(SUM(F1199:H1199)&gt;0,IFERROR(AVERAGE(F1170:H1199),""),"")</f>
        <v/>
      </c>
      <c r="O1199" s="796">
        <f>IF(SUM(I1199:J1199)&gt;0,IFERROR(AVERAGE(I1170:J1199),""),"")</f>
        <v/>
      </c>
      <c r="P1199" s="796">
        <f>IF(SUM(K1199:L1199)&gt;0,IFERROR(AVERAGE(K1170:L1199),""),"")</f>
        <v/>
      </c>
      <c r="Q1199" s="797">
        <f>IFERROR(AVERAGE(D1199:E1199),"")</f>
        <v/>
      </c>
      <c r="R1199" s="797">
        <f>IFERROR(AVERAGE(F1199:H1199),"")</f>
        <v/>
      </c>
      <c r="S1199" s="797">
        <f>IFERROR(AVERAGE(I1199:J1199),"")</f>
        <v/>
      </c>
      <c r="T1199" s="797">
        <f>IFERROR(AVERAGE(K1199:L1199),"")</f>
        <v/>
      </c>
      <c r="V1199" s="257" t="n"/>
      <c r="W1199" s="797">
        <f>AVERAGE(Q1199:T1199)</f>
        <v/>
      </c>
      <c r="X1199" s="797">
        <f>AVERAGE(Q1195:T1199)</f>
        <v/>
      </c>
      <c r="Y1199" s="266" t="n">
        <v>171</v>
      </c>
      <c r="AW1199" s="785">
        <f>MAX(Q1199:T1199)</f>
        <v/>
      </c>
      <c r="AX1199" s="266">
        <f>IF(Q1199=AW1199,"#1",IF(R1199=AW1199,"#2",IF(S1199=AW1199,"#4",IF(T1199=AW1199,"#5"))))</f>
        <v/>
      </c>
    </row>
    <row r="1200" ht="17.45" customHeight="1">
      <c r="A1200" s="257">
        <f>IF(ISNUMBER(C1200),MONTH(C1200),"")</f>
        <v/>
      </c>
      <c r="B1200" s="257">
        <f>IF(ISNUMBER(C1200),YEAR(C1200),"")</f>
        <v/>
      </c>
      <c r="C1200" s="808">
        <f>C1199+1</f>
        <v/>
      </c>
      <c r="D1200" s="809" t="n">
        <v>0.0138</v>
      </c>
      <c r="E1200" s="810" t="n"/>
      <c r="F1200" s="812" t="n"/>
      <c r="G1200" s="811" t="n"/>
      <c r="H1200" s="837" t="n">
        <v>0.008160000000000001</v>
      </c>
      <c r="I1200" s="809" t="n">
        <v>0.007860000000000001</v>
      </c>
      <c r="J1200" s="810" t="n"/>
      <c r="K1200" s="809" t="n">
        <v>0.0153</v>
      </c>
      <c r="L1200" s="810" t="n"/>
      <c r="M1200" s="796">
        <f>IF(SUM(D1200:E1200)&gt;0,IFERROR(AVERAGE(D1171:E1200),""),"")</f>
        <v/>
      </c>
      <c r="N1200" s="796">
        <f>IF(SUM(F1200:H1200)&gt;0,IFERROR(AVERAGE(F1171:H1200),""),"")</f>
        <v/>
      </c>
      <c r="O1200" s="796">
        <f>IF(SUM(I1200:J1200)&gt;0,IFERROR(AVERAGE(I1171:J1200),""),"")</f>
        <v/>
      </c>
      <c r="P1200" s="796">
        <f>IF(SUM(K1200:L1200)&gt;0,IFERROR(AVERAGE(K1171:L1200),""),"")</f>
        <v/>
      </c>
      <c r="Q1200" s="813">
        <f>IFERROR(AVERAGE(D1200:E1200),"")</f>
        <v/>
      </c>
      <c r="R1200" s="813">
        <f>IFERROR(AVERAGE(F1200:H1200),"")</f>
        <v/>
      </c>
      <c r="S1200" s="813">
        <f>IFERROR(AVERAGE(I1200:J1200),"")</f>
        <v/>
      </c>
      <c r="T1200" s="813">
        <f>IFERROR(AVERAGE(K1200:L1200),"")</f>
        <v/>
      </c>
      <c r="V1200" s="813">
        <f>AVERAGE(Q1200:T1200)</f>
        <v/>
      </c>
      <c r="W1200" s="445" t="n"/>
      <c r="X1200" s="257" t="n"/>
      <c r="Y1200" s="266" t="n">
        <v>171</v>
      </c>
      <c r="AW1200" s="785">
        <f>MAX(Q1200:T1200)</f>
        <v/>
      </c>
      <c r="AX1200" s="266">
        <f>IF(Q1200=AW1200,"#1",IF(R1200=AW1200,"#2",IF(S1200=AW1200,"#4",IF(T1200=AW1200,"#5"))))</f>
        <v/>
      </c>
    </row>
    <row r="1201" ht="17.45" customHeight="1">
      <c r="A1201" s="257">
        <f>IF(ISNUMBER(C1201),MONTH(C1201),"")</f>
        <v/>
      </c>
      <c r="B1201" s="257">
        <f>IF(ISNUMBER(C1201),YEAR(C1201),"")</f>
        <v/>
      </c>
      <c r="C1201" s="808">
        <f>C1200+1</f>
        <v/>
      </c>
      <c r="D1201" s="809" t="n"/>
      <c r="E1201" s="810" t="n">
        <v>0.00758</v>
      </c>
      <c r="F1201" s="812" t="n"/>
      <c r="G1201" s="811" t="n">
        <v>0.01</v>
      </c>
      <c r="H1201" s="837" t="n"/>
      <c r="I1201" s="809" t="n"/>
      <c r="J1201" s="810" t="n">
        <v>0.00558</v>
      </c>
      <c r="K1201" s="809" t="n"/>
      <c r="L1201" s="819" t="n">
        <v>0.183</v>
      </c>
      <c r="M1201" s="796">
        <f>IF(SUM(D1201:E1201)&gt;0,IFERROR(AVERAGE(D1172:E1201),""),"")</f>
        <v/>
      </c>
      <c r="N1201" s="796">
        <f>IF(SUM(F1201:H1201)&gt;0,IFERROR(AVERAGE(F1172:H1201),""),"")</f>
        <v/>
      </c>
      <c r="O1201" s="796">
        <f>IF(SUM(I1201:J1201)&gt;0,IFERROR(AVERAGE(I1172:J1201),""),"")</f>
        <v/>
      </c>
      <c r="P1201" s="796">
        <f>IF(SUM(K1201:L1201)&gt;0,IFERROR(AVERAGE(K1172:L1201),""),"")</f>
        <v/>
      </c>
      <c r="Q1201" s="813">
        <f>IFERROR(AVERAGE(D1201:E1201),"")</f>
        <v/>
      </c>
      <c r="R1201" s="813">
        <f>IFERROR(AVERAGE(F1201:H1201),"")</f>
        <v/>
      </c>
      <c r="S1201" s="813">
        <f>IFERROR(AVERAGE(I1201:J1201),"")</f>
        <v/>
      </c>
      <c r="T1201" s="893">
        <f>IFERROR(AVERAGE(K1201:L1201),"")</f>
        <v/>
      </c>
      <c r="V1201" s="813">
        <f>AVERAGE(Q1201:T1201)</f>
        <v/>
      </c>
      <c r="W1201" s="445" t="n"/>
      <c r="X1201" s="797">
        <f>AVERAGE(Q1200:T1201)</f>
        <v/>
      </c>
      <c r="Y1201" s="266" t="n">
        <v>171</v>
      </c>
      <c r="AW1201" s="785">
        <f>MAX(Q1201:T1201)</f>
        <v/>
      </c>
      <c r="AX1201" s="266">
        <f>IF(Q1201=AW1201,"#1",IF(R1201=AW1201,"#2",IF(S1201=AW1201,"#4",IF(T1201=AW1201,"#5"))))</f>
        <v/>
      </c>
    </row>
    <row r="1202" ht="17.45" customHeight="1">
      <c r="A1202" s="257">
        <f>IF(ISNUMBER(C1202),MONTH(C1202),"")</f>
        <v/>
      </c>
      <c r="B1202" s="257">
        <f>IF(ISNUMBER(C1202),YEAR(C1202),"")</f>
        <v/>
      </c>
      <c r="C1202" s="861">
        <f>C1201+1</f>
        <v/>
      </c>
      <c r="D1202" s="803" t="n">
        <v>0.0458</v>
      </c>
      <c r="E1202" s="804" t="n"/>
      <c r="F1202" s="806" t="n">
        <v>0.0304</v>
      </c>
      <c r="G1202" s="805" t="n"/>
      <c r="H1202" s="838" t="n">
        <v>0.0244</v>
      </c>
      <c r="I1202" s="803" t="n">
        <v>0.0351</v>
      </c>
      <c r="J1202" s="804" t="n"/>
      <c r="K1202" s="803" t="n">
        <v>0.0211</v>
      </c>
      <c r="L1202" s="804" t="n"/>
      <c r="M1202" s="796">
        <f>IF(SUM(D1202:E1202)&gt;0,IFERROR(AVERAGE(D1173:E1202),""),"")</f>
        <v/>
      </c>
      <c r="N1202" s="796">
        <f>IF(SUM(F1202:H1202)&gt;0,IFERROR(AVERAGE(F1173:H1202),""),"")</f>
        <v/>
      </c>
      <c r="O1202" s="796">
        <f>IF(SUM(I1202:J1202)&gt;0,IFERROR(AVERAGE(I1173:J1202),""),"")</f>
        <v/>
      </c>
      <c r="P1202" s="796">
        <f>IF(SUM(K1202:L1202)&gt;0,IFERROR(AVERAGE(K1173:L1202),""),"")</f>
        <v/>
      </c>
      <c r="Q1202" s="797">
        <f>IFERROR(AVERAGE(D1202:E1202),"")</f>
        <v/>
      </c>
      <c r="R1202" s="797">
        <f>IFERROR(AVERAGE(F1202:H1202),"")</f>
        <v/>
      </c>
      <c r="S1202" s="797">
        <f>IFERROR(AVERAGE(I1202:J1202),"")</f>
        <v/>
      </c>
      <c r="T1202" s="797">
        <f>IFERROR(AVERAGE(K1202:L1202),"")</f>
        <v/>
      </c>
      <c r="V1202" s="257" t="n"/>
      <c r="W1202" s="797">
        <f>AVERAGE(Q1202:T1202)</f>
        <v/>
      </c>
      <c r="AW1202" s="785">
        <f>MAX(Q1202:T1202)</f>
        <v/>
      </c>
      <c r="AX1202" s="266">
        <f>IF(Q1202=AW1202,"#1",IF(R1202=AW1202,"#2",IF(S1202=AW1202,"#4",IF(T1202=AW1202,"#5"))))</f>
        <v/>
      </c>
    </row>
    <row r="1203" ht="17.45" customHeight="1">
      <c r="A1203" s="257">
        <f>IF(ISNUMBER(C1203),MONTH(C1203),"")</f>
        <v/>
      </c>
      <c r="B1203" s="257">
        <f>IF(ISNUMBER(C1203),YEAR(C1203),"")</f>
        <v/>
      </c>
      <c r="C1203" s="791">
        <f>C1202+1</f>
        <v/>
      </c>
      <c r="D1203" s="792" t="n"/>
      <c r="E1203" s="793" t="n">
        <v>0.0275</v>
      </c>
      <c r="F1203" s="795" t="n"/>
      <c r="G1203" s="794" t="n">
        <v>0.021</v>
      </c>
      <c r="H1203" s="836" t="n"/>
      <c r="I1203" s="792" t="n"/>
      <c r="J1203" s="793" t="n">
        <v>0.0132</v>
      </c>
      <c r="K1203" s="792" t="n"/>
      <c r="L1203" s="793" t="n">
        <v>0.0359</v>
      </c>
      <c r="M1203" s="796">
        <f>IF(SUM(D1203:E1203)&gt;0,IFERROR(AVERAGE(D1174:E1203),""),"")</f>
        <v/>
      </c>
      <c r="N1203" s="796">
        <f>IF(SUM(F1203:H1203)&gt;0,IFERROR(AVERAGE(F1174:H1203),""),"")</f>
        <v/>
      </c>
      <c r="O1203" s="796">
        <f>IF(SUM(I1203:J1203)&gt;0,IFERROR(AVERAGE(I1174:J1203),""),"")</f>
        <v/>
      </c>
      <c r="P1203" s="796">
        <f>IF(SUM(K1203:L1203)&gt;0,IFERROR(AVERAGE(K1174:L1203),""),"")</f>
        <v/>
      </c>
      <c r="Q1203" s="797">
        <f>IFERROR(AVERAGE(D1203:E1203),"")</f>
        <v/>
      </c>
      <c r="R1203" s="797">
        <f>IFERROR(AVERAGE(F1203:H1203),"")</f>
        <v/>
      </c>
      <c r="S1203" s="797">
        <f>IFERROR(AVERAGE(I1203:J1203),"")</f>
        <v/>
      </c>
      <c r="T1203" s="797">
        <f>IFERROR(AVERAGE(K1203:L1203),"")</f>
        <v/>
      </c>
      <c r="V1203" s="257" t="n"/>
      <c r="W1203" s="797">
        <f>AVERAGE(Q1203:T1203)</f>
        <v/>
      </c>
      <c r="AW1203" s="785">
        <f>MAX(Q1203:T1203)</f>
        <v/>
      </c>
      <c r="AX1203" s="266">
        <f>IF(Q1203=AW1203,"#1",IF(R1203=AW1203,"#2",IF(S1203=AW1203,"#4",IF(T1203=AW1203,"#5"))))</f>
        <v/>
      </c>
    </row>
    <row r="1204" ht="17.45" customHeight="1">
      <c r="A1204" s="257">
        <f>IF(ISNUMBER(C1204),MONTH(C1204),"")</f>
        <v/>
      </c>
      <c r="B1204" s="257">
        <f>IF(ISNUMBER(C1204),YEAR(C1204),"")</f>
        <v/>
      </c>
      <c r="C1204" s="791">
        <f>C1203+1</f>
        <v/>
      </c>
      <c r="D1204" s="792" t="n">
        <v>0.0273</v>
      </c>
      <c r="E1204" s="793" t="n"/>
      <c r="F1204" s="795" t="n">
        <v>0.0233</v>
      </c>
      <c r="G1204" s="794" t="n"/>
      <c r="H1204" s="836" t="n"/>
      <c r="I1204" s="792" t="n">
        <v>0.013</v>
      </c>
      <c r="J1204" s="793" t="n"/>
      <c r="K1204" s="792" t="n">
        <v>0.0308</v>
      </c>
      <c r="L1204" s="793" t="n"/>
      <c r="M1204" s="796">
        <f>IF(SUM(D1204:E1204)&gt;0,IFERROR(AVERAGE(D1175:E1204),""),"")</f>
        <v/>
      </c>
      <c r="N1204" s="796">
        <f>IF(SUM(F1204:H1204)&gt;0,IFERROR(AVERAGE(F1175:H1204),""),"")</f>
        <v/>
      </c>
      <c r="O1204" s="796">
        <f>IF(SUM(I1204:J1204)&gt;0,IFERROR(AVERAGE(I1175:J1204),""),"")</f>
        <v/>
      </c>
      <c r="P1204" s="796">
        <f>IF(SUM(K1204:L1204)&gt;0,IFERROR(AVERAGE(K1175:L1204),""),"")</f>
        <v/>
      </c>
      <c r="Q1204" s="797">
        <f>IFERROR(AVERAGE(D1204:E1204),"")</f>
        <v/>
      </c>
      <c r="R1204" s="797">
        <f>IFERROR(AVERAGE(F1204:H1204),"")</f>
        <v/>
      </c>
      <c r="S1204" s="797">
        <f>IFERROR(AVERAGE(I1204:J1204),"")</f>
        <v/>
      </c>
      <c r="T1204" s="797">
        <f>IFERROR(AVERAGE(K1204:L1204),"")</f>
        <v/>
      </c>
      <c r="V1204" s="257" t="n"/>
      <c r="W1204" s="797">
        <f>AVERAGE(Q1204:T1204)</f>
        <v/>
      </c>
      <c r="AW1204" s="785">
        <f>MAX(Q1204:T1204)</f>
        <v/>
      </c>
      <c r="AX1204" s="266">
        <f>IF(Q1204=AW1204,"#1",IF(R1204=AW1204,"#2",IF(S1204=AW1204,"#4",IF(T1204=AW1204,"#5"))))</f>
        <v/>
      </c>
    </row>
    <row r="1205" ht="17.45" customHeight="1">
      <c r="A1205" s="257">
        <f>IF(ISNUMBER(C1205),MONTH(C1205),"")</f>
        <v/>
      </c>
      <c r="B1205" s="257">
        <f>IF(ISNUMBER(C1205),YEAR(C1205),"")</f>
        <v/>
      </c>
      <c r="C1205" s="791">
        <f>C1204+1</f>
        <v/>
      </c>
      <c r="D1205" s="792" t="n"/>
      <c r="E1205" s="793" t="n">
        <v>0.0155</v>
      </c>
      <c r="F1205" s="795" t="n"/>
      <c r="G1205" s="794" t="n">
        <v>0.0234</v>
      </c>
      <c r="H1205" s="836" t="n"/>
      <c r="I1205" s="792" t="n"/>
      <c r="J1205" s="793" t="n">
        <v>0.0159</v>
      </c>
      <c r="K1205" s="792" t="n"/>
      <c r="L1205" s="793" t="n">
        <v>0.0258</v>
      </c>
      <c r="M1205" s="796">
        <f>IF(SUM(D1205:E1205)&gt;0,IFERROR(AVERAGE(D1176:E1205),""),"")</f>
        <v/>
      </c>
      <c r="N1205" s="796">
        <f>IF(SUM(F1205:H1205)&gt;0,IFERROR(AVERAGE(F1176:H1205),""),"")</f>
        <v/>
      </c>
      <c r="O1205" s="796">
        <f>IF(SUM(I1205:J1205)&gt;0,IFERROR(AVERAGE(I1176:J1205),""),"")</f>
        <v/>
      </c>
      <c r="P1205" s="796">
        <f>IF(SUM(K1205:L1205)&gt;0,IFERROR(AVERAGE(K1176:L1205),""),"")</f>
        <v/>
      </c>
      <c r="Q1205" s="797">
        <f>IFERROR(AVERAGE(D1205:E1205),"")</f>
        <v/>
      </c>
      <c r="R1205" s="797">
        <f>IFERROR(AVERAGE(F1205:H1205),"")</f>
        <v/>
      </c>
      <c r="S1205" s="797">
        <f>IFERROR(AVERAGE(I1205:J1205),"")</f>
        <v/>
      </c>
      <c r="T1205" s="797">
        <f>IFERROR(AVERAGE(K1205:L1205),"")</f>
        <v/>
      </c>
      <c r="V1205" s="257" t="n"/>
      <c r="W1205" s="797">
        <f>AVERAGE(Q1205:T1205)</f>
        <v/>
      </c>
      <c r="AW1205" s="785">
        <f>MAX(Q1205:T1205)</f>
        <v/>
      </c>
      <c r="AX1205" s="266">
        <f>IF(Q1205=AW1205,"#1",IF(R1205=AW1205,"#2",IF(S1205=AW1205,"#4",IF(T1205=AW1205,"#5"))))</f>
        <v/>
      </c>
    </row>
    <row r="1206" ht="17.45" customHeight="1">
      <c r="A1206" s="257">
        <f>IF(ISNUMBER(C1206),MONTH(C1206),"")</f>
        <v/>
      </c>
      <c r="B1206" s="257">
        <f>IF(ISNUMBER(C1206),YEAR(C1206),"")</f>
        <v/>
      </c>
      <c r="C1206" s="791">
        <f>C1205+1</f>
        <v/>
      </c>
      <c r="D1206" s="792" t="n">
        <v>0.017</v>
      </c>
      <c r="E1206" s="793" t="n"/>
      <c r="F1206" s="795" t="n"/>
      <c r="G1206" s="794" t="n"/>
      <c r="H1206" s="836" t="n">
        <v>0.0161</v>
      </c>
      <c r="I1206" s="792" t="n">
        <v>0.0171</v>
      </c>
      <c r="J1206" s="793" t="n"/>
      <c r="K1206" s="792" t="n">
        <v>0.0187</v>
      </c>
      <c r="L1206" s="793" t="n"/>
      <c r="M1206" s="796">
        <f>IF(SUM(D1206:E1206)&gt;0,IFERROR(AVERAGE(D1177:E1206),""),"")</f>
        <v/>
      </c>
      <c r="N1206" s="796">
        <f>IF(SUM(F1206:H1206)&gt;0,IFERROR(AVERAGE(F1177:H1206),""),"")</f>
        <v/>
      </c>
      <c r="O1206" s="796">
        <f>IF(SUM(I1206:J1206)&gt;0,IFERROR(AVERAGE(I1177:J1206),""),"")</f>
        <v/>
      </c>
      <c r="P1206" s="796">
        <f>IF(SUM(K1206:L1206)&gt;0,IFERROR(AVERAGE(K1177:L1206),""),"")</f>
        <v/>
      </c>
      <c r="Q1206" s="797">
        <f>IFERROR(AVERAGE(D1206:E1206),"")</f>
        <v/>
      </c>
      <c r="R1206" s="797">
        <f>IFERROR(AVERAGE(F1206:H1206),"")</f>
        <v/>
      </c>
      <c r="S1206" s="797">
        <f>IFERROR(AVERAGE(I1206:J1206),"")</f>
        <v/>
      </c>
      <c r="T1206" s="797">
        <f>IFERROR(AVERAGE(K1206:L1206),"")</f>
        <v/>
      </c>
      <c r="V1206" s="257" t="n"/>
      <c r="W1206" s="797">
        <f>AVERAGE(Q1206:T1206)</f>
        <v/>
      </c>
      <c r="X1206" s="797">
        <f>AVERAGE(Q1202:T1206)</f>
        <v/>
      </c>
      <c r="Y1206" s="266" t="n">
        <v>172</v>
      </c>
      <c r="AW1206" s="785">
        <f>MAX(Q1206:T1206)</f>
        <v/>
      </c>
      <c r="AX1206" s="266">
        <f>IF(Q1206=AW1206,"#1",IF(R1206=AW1206,"#2",IF(S1206=AW1206,"#4",IF(T1206=AW1206,"#5"))))</f>
        <v/>
      </c>
    </row>
    <row r="1207" ht="17.45" customHeight="1">
      <c r="A1207" s="257">
        <f>IF(ISNUMBER(C1207),MONTH(C1207),"")</f>
        <v/>
      </c>
      <c r="B1207" s="257">
        <f>IF(ISNUMBER(C1207),YEAR(C1207),"")</f>
        <v/>
      </c>
      <c r="C1207" s="808">
        <f>C1206+1</f>
        <v/>
      </c>
      <c r="D1207" s="809" t="n"/>
      <c r="E1207" s="810" t="n">
        <v>0.009900000000000001</v>
      </c>
      <c r="F1207" s="812" t="n"/>
      <c r="G1207" s="811" t="n">
        <v>0.0117</v>
      </c>
      <c r="H1207" s="837" t="n"/>
      <c r="I1207" s="809" t="n"/>
      <c r="J1207" s="810" t="n">
        <v>0.00924</v>
      </c>
      <c r="K1207" s="809" t="n"/>
      <c r="L1207" s="810" t="n">
        <v>0.0142</v>
      </c>
      <c r="M1207" s="796">
        <f>IF(SUM(D1207:E1207)&gt;0,IFERROR(AVERAGE(D1178:E1207),""),"")</f>
        <v/>
      </c>
      <c r="N1207" s="796">
        <f>IF(SUM(F1207:H1207)&gt;0,IFERROR(AVERAGE(F1178:H1207),""),"")</f>
        <v/>
      </c>
      <c r="O1207" s="796">
        <f>IF(SUM(I1207:J1207)&gt;0,IFERROR(AVERAGE(I1178:J1207),""),"")</f>
        <v/>
      </c>
      <c r="P1207" s="796">
        <f>IF(SUM(K1207:L1207)&gt;0,IFERROR(AVERAGE(K1178:L1207),""),"")</f>
        <v/>
      </c>
      <c r="Q1207" s="813">
        <f>IFERROR(AVERAGE(D1207:E1207),"")</f>
        <v/>
      </c>
      <c r="R1207" s="813">
        <f>IFERROR(AVERAGE(F1207:H1207),"")</f>
        <v/>
      </c>
      <c r="S1207" s="813">
        <f>IFERROR(AVERAGE(I1207:J1207),"")</f>
        <v/>
      </c>
      <c r="T1207" s="813">
        <f>IFERROR(AVERAGE(K1207:L1207),"")</f>
        <v/>
      </c>
      <c r="V1207" s="813">
        <f>AVERAGE(Q1207:T1207)</f>
        <v/>
      </c>
      <c r="W1207" s="445" t="n"/>
      <c r="X1207" s="257" t="n"/>
      <c r="Y1207" s="266" t="n">
        <v>172</v>
      </c>
      <c r="AW1207" s="785">
        <f>MAX(Q1207:T1207)</f>
        <v/>
      </c>
      <c r="AX1207" s="266">
        <f>IF(Q1207=AW1207,"#1",IF(R1207=AW1207,"#2",IF(S1207=AW1207,"#4",IF(T1207=AW1207,"#5"))))</f>
        <v/>
      </c>
    </row>
    <row r="1208" ht="17.45" customHeight="1">
      <c r="A1208" s="257">
        <f>IF(ISNUMBER(C1208),MONTH(C1208),"")</f>
        <v/>
      </c>
      <c r="B1208" s="257">
        <f>IF(ISNUMBER(C1208),YEAR(C1208),"")</f>
        <v/>
      </c>
      <c r="C1208" s="861">
        <f>C1207+1</f>
        <v/>
      </c>
      <c r="D1208" s="809" t="n">
        <v>0.0222</v>
      </c>
      <c r="E1208" s="810" t="n"/>
      <c r="F1208" s="812" t="n">
        <v>0.0212</v>
      </c>
      <c r="G1208" s="811" t="n"/>
      <c r="H1208" s="837" t="n">
        <v>0.0183</v>
      </c>
      <c r="I1208" s="809" t="n">
        <v>0.0107</v>
      </c>
      <c r="J1208" s="810" t="n"/>
      <c r="K1208" s="809" t="n">
        <v>0.0241</v>
      </c>
      <c r="L1208" s="810" t="n"/>
      <c r="M1208" s="796">
        <f>IF(SUM(D1208:E1208)&gt;0,IFERROR(AVERAGE(D1179:E1208),""),"")</f>
        <v/>
      </c>
      <c r="N1208" s="796">
        <f>IF(SUM(F1208:H1208)&gt;0,IFERROR(AVERAGE(F1179:H1208),""),"")</f>
        <v/>
      </c>
      <c r="O1208" s="796">
        <f>IF(SUM(I1208:J1208)&gt;0,IFERROR(AVERAGE(I1179:J1208),""),"")</f>
        <v/>
      </c>
      <c r="P1208" s="796">
        <f>IF(SUM(K1208:L1208)&gt;0,IFERROR(AVERAGE(K1179:L1208),""),"")</f>
        <v/>
      </c>
      <c r="Q1208" s="813">
        <f>IFERROR(AVERAGE(D1208:E1208),"")</f>
        <v/>
      </c>
      <c r="R1208" s="813">
        <f>IFERROR(AVERAGE(F1208:H1208),"")</f>
        <v/>
      </c>
      <c r="S1208" s="813">
        <f>IFERROR(AVERAGE(I1208:J1208),"")</f>
        <v/>
      </c>
      <c r="T1208" s="813">
        <f>IFERROR(AVERAGE(K1208:L1208),"")</f>
        <v/>
      </c>
      <c r="V1208" s="813">
        <f>AVERAGE(Q1208:T1208)</f>
        <v/>
      </c>
      <c r="W1208" s="445" t="n"/>
      <c r="X1208" s="797">
        <f>AVERAGE(Q1207:T1208)</f>
        <v/>
      </c>
      <c r="Y1208" s="266" t="n">
        <v>172</v>
      </c>
      <c r="AW1208" s="785">
        <f>MAX(Q1208:T1208)</f>
        <v/>
      </c>
      <c r="AX1208" s="266">
        <f>IF(Q1208=AW1208,"#1",IF(R1208=AW1208,"#2",IF(S1208=AW1208,"#4",IF(T1208=AW1208,"#5"))))</f>
        <v/>
      </c>
    </row>
    <row r="1209" ht="17.45" customHeight="1">
      <c r="A1209" s="257">
        <f>IF(ISNUMBER(C1209),MONTH(C1209),"")</f>
        <v/>
      </c>
      <c r="B1209" s="257">
        <f>IF(ISNUMBER(C1209),YEAR(C1209),"")</f>
        <v/>
      </c>
      <c r="C1209" s="791">
        <f>C1208+1</f>
        <v/>
      </c>
      <c r="D1209" s="792" t="n"/>
      <c r="E1209" s="793" t="n">
        <v>0.023</v>
      </c>
      <c r="F1209" s="795" t="n"/>
      <c r="G1209" s="794" t="n">
        <v>0.0264</v>
      </c>
      <c r="H1209" s="836" t="n"/>
      <c r="I1209" s="792" t="n"/>
      <c r="J1209" s="793" t="n">
        <v>0.0185</v>
      </c>
      <c r="K1209" s="792" t="n"/>
      <c r="L1209" s="793" t="n">
        <v>0.0402</v>
      </c>
      <c r="M1209" s="796">
        <f>IF(SUM(D1209:E1209)&gt;0,IFERROR(AVERAGE(D1180:E1209),""),"")</f>
        <v/>
      </c>
      <c r="N1209" s="796">
        <f>IF(SUM(F1209:H1209)&gt;0,IFERROR(AVERAGE(F1180:H1209),""),"")</f>
        <v/>
      </c>
      <c r="O1209" s="796">
        <f>IF(SUM(I1209:J1209)&gt;0,IFERROR(AVERAGE(I1180:J1209),""),"")</f>
        <v/>
      </c>
      <c r="P1209" s="796">
        <f>IF(SUM(K1209:L1209)&gt;0,IFERROR(AVERAGE(K1180:L1209),""),"")</f>
        <v/>
      </c>
      <c r="Q1209" s="797">
        <f>IFERROR(AVERAGE(D1209:E1209),"")</f>
        <v/>
      </c>
      <c r="R1209" s="797">
        <f>IFERROR(AVERAGE(F1209:H1209),"")</f>
        <v/>
      </c>
      <c r="S1209" s="797">
        <f>IFERROR(AVERAGE(I1209:J1209),"")</f>
        <v/>
      </c>
      <c r="T1209" s="797">
        <f>IFERROR(AVERAGE(K1209:L1209),"")</f>
        <v/>
      </c>
      <c r="V1209" s="257" t="n"/>
      <c r="W1209" s="797">
        <f>AVERAGE(Q1209:T1209)</f>
        <v/>
      </c>
      <c r="AW1209" s="785">
        <f>MAX(Q1209:T1209)</f>
        <v/>
      </c>
      <c r="AX1209" s="266">
        <f>IF(Q1209=AW1209,"#1",IF(R1209=AW1209,"#2",IF(S1209=AW1209,"#4",IF(T1209=AW1209,"#5"))))</f>
        <v/>
      </c>
    </row>
    <row r="1210" ht="17.45" customHeight="1">
      <c r="A1210" s="257">
        <f>IF(ISNUMBER(C1210),MONTH(C1210),"")</f>
        <v/>
      </c>
      <c r="B1210" s="257">
        <f>IF(ISNUMBER(C1210),YEAR(C1210),"")</f>
        <v/>
      </c>
      <c r="C1210" s="791">
        <f>C1209+1</f>
        <v/>
      </c>
      <c r="D1210" s="792" t="n">
        <v>0.0173</v>
      </c>
      <c r="E1210" s="793" t="n"/>
      <c r="F1210" s="795" t="n">
        <v>0.0139</v>
      </c>
      <c r="G1210" s="794" t="n"/>
      <c r="H1210" s="836" t="n"/>
      <c r="I1210" s="792" t="n">
        <v>0.0167</v>
      </c>
      <c r="J1210" s="793" t="n"/>
      <c r="K1210" s="792" t="n">
        <v>0.0392</v>
      </c>
      <c r="L1210" s="793" t="n"/>
      <c r="M1210" s="796">
        <f>IF(SUM(D1210:E1210)&gt;0,IFERROR(AVERAGE(D1181:E1210),""),"")</f>
        <v/>
      </c>
      <c r="N1210" s="796">
        <f>IF(SUM(F1210:H1210)&gt;0,IFERROR(AVERAGE(F1181:H1210),""),"")</f>
        <v/>
      </c>
      <c r="O1210" s="796">
        <f>IF(SUM(I1210:J1210)&gt;0,IFERROR(AVERAGE(I1181:J1210),""),"")</f>
        <v/>
      </c>
      <c r="P1210" s="796">
        <f>IF(SUM(K1210:L1210)&gt;0,IFERROR(AVERAGE(K1181:L1210),""),"")</f>
        <v/>
      </c>
      <c r="Q1210" s="797">
        <f>IFERROR(AVERAGE(D1210:E1210),"")</f>
        <v/>
      </c>
      <c r="R1210" s="797">
        <f>IFERROR(AVERAGE(F1210:H1210),"")</f>
        <v/>
      </c>
      <c r="S1210" s="797">
        <f>IFERROR(AVERAGE(I1210:J1210),"")</f>
        <v/>
      </c>
      <c r="T1210" s="797">
        <f>IFERROR(AVERAGE(K1210:L1210),"")</f>
        <v/>
      </c>
      <c r="V1210" s="257" t="n"/>
      <c r="W1210" s="797">
        <f>AVERAGE(Q1210:T1210)</f>
        <v/>
      </c>
      <c r="AW1210" s="785">
        <f>MAX(Q1210:T1210)</f>
        <v/>
      </c>
      <c r="AX1210" s="266">
        <f>IF(Q1210=AW1210,"#1",IF(R1210=AW1210,"#2",IF(S1210=AW1210,"#4",IF(T1210=AW1210,"#5"))))</f>
        <v/>
      </c>
    </row>
    <row r="1211" ht="17.45" customHeight="1">
      <c r="A1211" s="257">
        <f>IF(ISNUMBER(C1211),MONTH(C1211),"")</f>
        <v/>
      </c>
      <c r="B1211" s="257">
        <f>IF(ISNUMBER(C1211),YEAR(C1211),"")</f>
        <v/>
      </c>
      <c r="C1211" s="791">
        <f>C1210+1</f>
        <v/>
      </c>
      <c r="D1211" s="792" t="n"/>
      <c r="E1211" s="793" t="n">
        <v>0.0206</v>
      </c>
      <c r="F1211" s="795" t="n"/>
      <c r="G1211" s="794" t="n">
        <v>0.0194</v>
      </c>
      <c r="H1211" s="836" t="n"/>
      <c r="I1211" s="792" t="n"/>
      <c r="J1211" s="793" t="n">
        <v>0.00912</v>
      </c>
      <c r="K1211" s="792" t="n"/>
      <c r="L1211" s="793" t="n">
        <v>0.0399</v>
      </c>
      <c r="M1211" s="796">
        <f>IF(SUM(D1211:E1211)&gt;0,IFERROR(AVERAGE(D1182:E1211),""),"")</f>
        <v/>
      </c>
      <c r="N1211" s="796">
        <f>IF(SUM(F1211:H1211)&gt;0,IFERROR(AVERAGE(F1182:H1211),""),"")</f>
        <v/>
      </c>
      <c r="O1211" s="796">
        <f>IF(SUM(I1211:J1211)&gt;0,IFERROR(AVERAGE(I1182:J1211),""),"")</f>
        <v/>
      </c>
      <c r="P1211" s="796">
        <f>IF(SUM(K1211:L1211)&gt;0,IFERROR(AVERAGE(K1182:L1211),""),"")</f>
        <v/>
      </c>
      <c r="Q1211" s="797">
        <f>IFERROR(AVERAGE(D1211:E1211),"")</f>
        <v/>
      </c>
      <c r="R1211" s="797">
        <f>IFERROR(AVERAGE(F1211:H1211),"")</f>
        <v/>
      </c>
      <c r="S1211" s="797">
        <f>IFERROR(AVERAGE(I1211:J1211),"")</f>
        <v/>
      </c>
      <c r="T1211" s="797">
        <f>IFERROR(AVERAGE(K1211:L1211),"")</f>
        <v/>
      </c>
      <c r="V1211" s="257" t="n"/>
      <c r="W1211" s="797">
        <f>AVERAGE(Q1211:T1211)</f>
        <v/>
      </c>
      <c r="AW1211" s="785">
        <f>MAX(Q1211:T1211)</f>
        <v/>
      </c>
      <c r="AX1211" s="266">
        <f>IF(Q1211=AW1211,"#1",IF(R1211=AW1211,"#2",IF(S1211=AW1211,"#4",IF(T1211=AW1211,"#5"))))</f>
        <v/>
      </c>
    </row>
    <row r="1212" ht="17.45" customHeight="1">
      <c r="A1212" s="257">
        <f>IF(ISNUMBER(C1212),MONTH(C1212),"")</f>
        <v/>
      </c>
      <c r="B1212" s="257">
        <f>IF(ISNUMBER(C1212),YEAR(C1212),"")</f>
        <v/>
      </c>
      <c r="C1212" s="791">
        <f>C1211+1</f>
        <v/>
      </c>
      <c r="D1212" s="792" t="n">
        <v>0.0179</v>
      </c>
      <c r="E1212" s="793" t="n"/>
      <c r="F1212" s="795" t="n"/>
      <c r="G1212" s="794" t="n"/>
      <c r="H1212" s="836" t="n">
        <v>0.0149</v>
      </c>
      <c r="I1212" s="792" t="n">
        <v>0.0124</v>
      </c>
      <c r="J1212" s="793" t="n"/>
      <c r="K1212" s="792" t="n">
        <v>0.0156</v>
      </c>
      <c r="L1212" s="793" t="n"/>
      <c r="M1212" s="796">
        <f>IF(SUM(D1212:E1212)&gt;0,IFERROR(AVERAGE(D1183:E1212),""),"")</f>
        <v/>
      </c>
      <c r="N1212" s="796">
        <f>IF(SUM(F1212:H1212)&gt;0,IFERROR(AVERAGE(F1183:H1212),""),"")</f>
        <v/>
      </c>
      <c r="O1212" s="796">
        <f>IF(SUM(I1212:J1212)&gt;0,IFERROR(AVERAGE(I1183:J1212),""),"")</f>
        <v/>
      </c>
      <c r="P1212" s="796">
        <f>IF(SUM(K1212:L1212)&gt;0,IFERROR(AVERAGE(K1183:L1212),""),"")</f>
        <v/>
      </c>
      <c r="Q1212" s="797">
        <f>IFERROR(AVERAGE(D1212:E1212),"")</f>
        <v/>
      </c>
      <c r="R1212" s="797">
        <f>IFERROR(AVERAGE(F1212:H1212),"")</f>
        <v/>
      </c>
      <c r="S1212" s="797">
        <f>IFERROR(AVERAGE(I1212:J1212),"")</f>
        <v/>
      </c>
      <c r="T1212" s="797">
        <f>IFERROR(AVERAGE(K1212:L1212),"")</f>
        <v/>
      </c>
      <c r="V1212" s="257" t="n"/>
      <c r="W1212" s="797">
        <f>AVERAGE(Q1212:T1212)</f>
        <v/>
      </c>
      <c r="AW1212" s="785">
        <f>MAX(Q1212:T1212)</f>
        <v/>
      </c>
      <c r="AX1212" s="266">
        <f>IF(Q1212=AW1212,"#1",IF(R1212=AW1212,"#2",IF(S1212=AW1212,"#4",IF(T1212=AW1212,"#5"))))</f>
        <v/>
      </c>
    </row>
    <row r="1213" ht="17.45" customHeight="1">
      <c r="A1213" s="257">
        <f>IF(ISNUMBER(C1213),MONTH(C1213),"")</f>
        <v/>
      </c>
      <c r="B1213" s="257">
        <f>IF(ISNUMBER(C1213),YEAR(C1213),"")</f>
        <v/>
      </c>
      <c r="C1213" s="791">
        <f>C1212+1</f>
        <v/>
      </c>
      <c r="D1213" s="792" t="n"/>
      <c r="E1213" s="793" t="n">
        <v>0.0406</v>
      </c>
      <c r="F1213" s="795" t="n"/>
      <c r="G1213" s="794" t="n">
        <v>0.018</v>
      </c>
      <c r="H1213" s="836" t="n"/>
      <c r="I1213" s="792" t="n"/>
      <c r="J1213" s="793" t="n">
        <v>0.0123</v>
      </c>
      <c r="K1213" s="792" t="n"/>
      <c r="L1213" s="793" t="n">
        <v>0.0343</v>
      </c>
      <c r="M1213" s="796">
        <f>IF(SUM(D1213:E1213)&gt;0,IFERROR(AVERAGE(D1184:E1213),""),"")</f>
        <v/>
      </c>
      <c r="N1213" s="796">
        <f>IF(SUM(F1213:H1213)&gt;0,IFERROR(AVERAGE(F1184:H1213),""),"")</f>
        <v/>
      </c>
      <c r="O1213" s="796">
        <f>IF(SUM(I1213:J1213)&gt;0,IFERROR(AVERAGE(I1184:J1213),""),"")</f>
        <v/>
      </c>
      <c r="P1213" s="796">
        <f>IF(SUM(K1213:L1213)&gt;0,IFERROR(AVERAGE(K1184:L1213),""),"")</f>
        <v/>
      </c>
      <c r="Q1213" s="797">
        <f>IFERROR(AVERAGE(D1213:E1213),"")</f>
        <v/>
      </c>
      <c r="R1213" s="797">
        <f>IFERROR(AVERAGE(F1213:H1213),"")</f>
        <v/>
      </c>
      <c r="S1213" s="797">
        <f>IFERROR(AVERAGE(I1213:J1213),"")</f>
        <v/>
      </c>
      <c r="T1213" s="797">
        <f>IFERROR(AVERAGE(K1213:L1213),"")</f>
        <v/>
      </c>
      <c r="V1213" s="257" t="n"/>
      <c r="W1213" s="797">
        <f>AVERAGE(Q1213:T1213)</f>
        <v/>
      </c>
      <c r="X1213" s="797">
        <f>AVERAGE(Q1209:T1213)</f>
        <v/>
      </c>
      <c r="Y1213" s="266" t="n">
        <v>173</v>
      </c>
      <c r="AW1213" s="785">
        <f>MAX(Q1213:T1213)</f>
        <v/>
      </c>
      <c r="AX1213" s="266">
        <f>IF(Q1213=AW1213,"#1",IF(R1213=AW1213,"#2",IF(S1213=AW1213,"#4",IF(T1213=AW1213,"#5"))))</f>
        <v/>
      </c>
    </row>
    <row r="1214" ht="17.45" customHeight="1">
      <c r="A1214" s="257">
        <f>IF(ISNUMBER(C1214),MONTH(C1214),"")</f>
        <v/>
      </c>
      <c r="B1214" s="257">
        <f>IF(ISNUMBER(C1214),YEAR(C1214),"")</f>
        <v/>
      </c>
      <c r="C1214" s="861">
        <f>C1213+1</f>
        <v/>
      </c>
      <c r="D1214" s="809" t="n">
        <v>0.0951</v>
      </c>
      <c r="E1214" s="810" t="n"/>
      <c r="F1214" s="812" t="n">
        <v>0.0343</v>
      </c>
      <c r="G1214" s="811" t="n"/>
      <c r="H1214" s="837" t="n">
        <v>0.0315</v>
      </c>
      <c r="I1214" s="809" t="n">
        <v>0.00634</v>
      </c>
      <c r="J1214" s="810" t="n"/>
      <c r="K1214" s="809" t="n">
        <v>0.0852</v>
      </c>
      <c r="L1214" s="810" t="n"/>
      <c r="M1214" s="796">
        <f>IF(SUM(D1214:E1214)&gt;0,IFERROR(AVERAGE(D1185:E1214),""),"")</f>
        <v/>
      </c>
      <c r="N1214" s="796">
        <f>IF(SUM(F1214:H1214)&gt;0,IFERROR(AVERAGE(F1185:H1214),""),"")</f>
        <v/>
      </c>
      <c r="O1214" s="796">
        <f>IF(SUM(I1214:J1214)&gt;0,IFERROR(AVERAGE(I1185:J1214),""),"")</f>
        <v/>
      </c>
      <c r="P1214" s="796">
        <f>IF(SUM(K1214:L1214)&gt;0,IFERROR(AVERAGE(K1185:L1214),""),"")</f>
        <v/>
      </c>
      <c r="Q1214" s="813">
        <f>IFERROR(AVERAGE(D1214:E1214),"")</f>
        <v/>
      </c>
      <c r="R1214" s="813">
        <f>IFERROR(AVERAGE(F1214:H1214),"")</f>
        <v/>
      </c>
      <c r="S1214" s="813">
        <f>IFERROR(AVERAGE(I1214:J1214),"")</f>
        <v/>
      </c>
      <c r="T1214" s="893">
        <f>IFERROR(AVERAGE(K1214:L1214),"")</f>
        <v/>
      </c>
      <c r="V1214" s="813">
        <f>AVERAGE(Q1214:T1214)</f>
        <v/>
      </c>
      <c r="W1214" s="445" t="n"/>
      <c r="X1214" s="257" t="n"/>
      <c r="Y1214" s="266" t="n">
        <v>173</v>
      </c>
      <c r="AW1214" s="785">
        <f>MAX(Q1214:T1214)</f>
        <v/>
      </c>
      <c r="AX1214" s="266">
        <f>IF(Q1214=AW1214,"#1",IF(R1214=AW1214,"#2",IF(S1214=AW1214,"#4",IF(T1214=AW1214,"#5"))))</f>
        <v/>
      </c>
    </row>
    <row r="1215" ht="17.45" customHeight="1">
      <c r="A1215" s="257">
        <f>IF(ISNUMBER(C1215),MONTH(C1215),"")</f>
        <v/>
      </c>
      <c r="B1215" s="257">
        <f>IF(ISNUMBER(C1215),YEAR(C1215),"")</f>
        <v/>
      </c>
      <c r="C1215" s="808">
        <f>C1214+1</f>
        <v/>
      </c>
      <c r="D1215" s="809" t="n"/>
      <c r="E1215" s="810" t="n">
        <v>0.0355</v>
      </c>
      <c r="F1215" s="812" t="n"/>
      <c r="G1215" s="811" t="n">
        <v>0.0155</v>
      </c>
      <c r="H1215" s="837" t="n"/>
      <c r="I1215" s="809" t="n"/>
      <c r="J1215" s="810" t="n">
        <v>0.00511</v>
      </c>
      <c r="K1215" s="809" t="n"/>
      <c r="L1215" s="810" t="n">
        <v>0.0204</v>
      </c>
      <c r="M1215" s="796">
        <f>IF(SUM(D1215:E1215)&gt;0,IFERROR(AVERAGE(D1186:E1215),""),"")</f>
        <v/>
      </c>
      <c r="N1215" s="796">
        <f>IF(SUM(F1215:H1215)&gt;0,IFERROR(AVERAGE(F1186:H1215),""),"")</f>
        <v/>
      </c>
      <c r="O1215" s="796">
        <f>IF(SUM(I1215:J1215)&gt;0,IFERROR(AVERAGE(I1186:J1215),""),"")</f>
        <v/>
      </c>
      <c r="P1215" s="796">
        <f>IF(SUM(K1215:L1215)&gt;0,IFERROR(AVERAGE(K1186:L1215),""),"")</f>
        <v/>
      </c>
      <c r="Q1215" s="813">
        <f>IFERROR(AVERAGE(D1215:E1215),"")</f>
        <v/>
      </c>
      <c r="R1215" s="813">
        <f>IFERROR(AVERAGE(F1215:H1215),"")</f>
        <v/>
      </c>
      <c r="S1215" s="813">
        <f>IFERROR(AVERAGE(I1215:J1215),"")</f>
        <v/>
      </c>
      <c r="T1215" s="813">
        <f>IFERROR(AVERAGE(K1215:L1215),"")</f>
        <v/>
      </c>
      <c r="V1215" s="813">
        <f>AVERAGE(Q1215:T1215)</f>
        <v/>
      </c>
      <c r="W1215" s="445" t="n"/>
      <c r="X1215" s="797">
        <f>AVERAGE(Q1214:T1215)</f>
        <v/>
      </c>
      <c r="Y1215" s="266" t="n">
        <v>173</v>
      </c>
      <c r="AW1215" s="785">
        <f>MAX(Q1215:T1215)</f>
        <v/>
      </c>
      <c r="AX1215" s="266">
        <f>IF(Q1215=AW1215,"#1",IF(R1215=AW1215,"#2",IF(S1215=AW1215,"#4",IF(T1215=AW1215,"#5"))))</f>
        <v/>
      </c>
    </row>
    <row r="1216" ht="17.45" customHeight="1">
      <c r="A1216" s="257">
        <f>IF(ISNUMBER(C1216),MONTH(C1216),"")</f>
        <v/>
      </c>
      <c r="B1216" s="257">
        <f>IF(ISNUMBER(C1216),YEAR(C1216),"")</f>
        <v/>
      </c>
      <c r="C1216" s="791">
        <f>C1215+1</f>
        <v/>
      </c>
      <c r="D1216" s="792" t="n">
        <v>0.0344</v>
      </c>
      <c r="E1216" s="793" t="n"/>
      <c r="F1216" s="795" t="n">
        <v>0.0281</v>
      </c>
      <c r="G1216" s="794" t="n"/>
      <c r="H1216" s="836" t="n"/>
      <c r="I1216" s="792" t="n">
        <v>0.0118</v>
      </c>
      <c r="J1216" s="793" t="n"/>
      <c r="K1216" s="792" t="n">
        <v>0.0294</v>
      </c>
      <c r="L1216" s="793" t="n"/>
      <c r="M1216" s="796">
        <f>IF(SUM(D1216:E1216)&gt;0,IFERROR(AVERAGE(D1187:E1216),""),"")</f>
        <v/>
      </c>
      <c r="N1216" s="796">
        <f>IF(SUM(F1216:H1216)&gt;0,IFERROR(AVERAGE(F1187:H1216),""),"")</f>
        <v/>
      </c>
      <c r="O1216" s="796">
        <f>IF(SUM(I1216:J1216)&gt;0,IFERROR(AVERAGE(I1187:J1216),""),"")</f>
        <v/>
      </c>
      <c r="P1216" s="796">
        <f>IF(SUM(K1216:L1216)&gt;0,IFERROR(AVERAGE(K1187:L1216),""),"")</f>
        <v/>
      </c>
      <c r="Q1216" s="797">
        <f>IFERROR(AVERAGE(D1216:E1216),"")</f>
        <v/>
      </c>
      <c r="R1216" s="797">
        <f>IFERROR(AVERAGE(F1216:H1216),"")</f>
        <v/>
      </c>
      <c r="S1216" s="797">
        <f>IFERROR(AVERAGE(I1216:J1216),"")</f>
        <v/>
      </c>
      <c r="T1216" s="797">
        <f>IFERROR(AVERAGE(K1216:L1216),"")</f>
        <v/>
      </c>
      <c r="V1216" s="257" t="n"/>
      <c r="W1216" s="797">
        <f>AVERAGE(Q1216:T1216)</f>
        <v/>
      </c>
      <c r="AW1216" s="785">
        <f>MAX(Q1216:T1216)</f>
        <v/>
      </c>
      <c r="AX1216" s="266">
        <f>IF(Q1216=AW1216,"#1",IF(R1216=AW1216,"#2",IF(S1216=AW1216,"#4",IF(T1216=AW1216,"#5"))))</f>
        <v/>
      </c>
    </row>
    <row r="1217" ht="17.45" customHeight="1" thickBot="1">
      <c r="A1217" s="257">
        <f>IF(ISNUMBER(C1217),MONTH(C1217),"")</f>
        <v/>
      </c>
      <c r="B1217" s="257">
        <f>IF(ISNUMBER(C1217),YEAR(C1217),"")</f>
        <v/>
      </c>
      <c r="C1217" s="791">
        <f>C1216+1</f>
        <v/>
      </c>
      <c r="D1217" s="792" t="n"/>
      <c r="E1217" s="862" t="n">
        <v>0.09130000000000001</v>
      </c>
      <c r="F1217" s="795" t="n"/>
      <c r="G1217" s="794" t="n">
        <v>0.0174</v>
      </c>
      <c r="H1217" s="836" t="n"/>
      <c r="I1217" s="792" t="n"/>
      <c r="J1217" s="793" t="n">
        <v>0.0124</v>
      </c>
      <c r="K1217" s="792" t="n"/>
      <c r="L1217" s="793" t="n">
        <v>0.0421</v>
      </c>
      <c r="M1217" s="796">
        <f>IF(SUM(D1217:E1217)&gt;0,IFERROR(AVERAGE(D1188:E1217),""),"")</f>
        <v/>
      </c>
      <c r="N1217" s="796">
        <f>IF(SUM(F1217:H1217)&gt;0,IFERROR(AVERAGE(F1188:H1217),""),"")</f>
        <v/>
      </c>
      <c r="O1217" s="796">
        <f>IF(SUM(I1217:J1217)&gt;0,IFERROR(AVERAGE(I1188:J1217),""),"")</f>
        <v/>
      </c>
      <c r="P1217" s="796">
        <f>IF(SUM(K1217:L1217)&gt;0,IFERROR(AVERAGE(K1188:L1217),""),"")</f>
        <v/>
      </c>
      <c r="Q1217" s="797">
        <f>IFERROR(AVERAGE(D1217:E1217),"")</f>
        <v/>
      </c>
      <c r="R1217" s="797">
        <f>IFERROR(AVERAGE(F1217:H1217),"")</f>
        <v/>
      </c>
      <c r="S1217" s="797">
        <f>IFERROR(AVERAGE(I1217:J1217),"")</f>
        <v/>
      </c>
      <c r="T1217" s="797">
        <f>IFERROR(AVERAGE(K1217:L1217),"")</f>
        <v/>
      </c>
      <c r="V1217" s="257" t="n"/>
      <c r="W1217" s="797">
        <f>AVERAGE(Q1217:T1217)</f>
        <v/>
      </c>
      <c r="AW1217" s="785">
        <f>MAX(Q1217:T1217)</f>
        <v/>
      </c>
      <c r="AX1217" s="266">
        <f>IF(Q1217=AW1217,"#1",IF(R1217=AW1217,"#2",IF(S1217=AW1217,"#4",IF(T1217=AW1217,"#5"))))</f>
        <v/>
      </c>
    </row>
    <row r="1218" ht="17.45" customHeight="1" thickBot="1">
      <c r="A1218" s="257">
        <f>IF(ISNUMBER(C1218),MONTH(C1218),"")</f>
        <v/>
      </c>
      <c r="B1218" s="257">
        <f>IF(ISNUMBER(C1218),YEAR(C1218),"")</f>
        <v/>
      </c>
      <c r="C1218" s="791">
        <f>C1217+1</f>
        <v/>
      </c>
      <c r="D1218" s="792" t="n">
        <v>0.0248</v>
      </c>
      <c r="E1218" s="793" t="n"/>
      <c r="F1218" s="795" t="n"/>
      <c r="G1218" s="794" t="n"/>
      <c r="H1218" s="836" t="n">
        <v>0.0241</v>
      </c>
      <c r="I1218" s="792" t="n">
        <v>0.0182</v>
      </c>
      <c r="J1218" s="793" t="n"/>
      <c r="K1218" s="792" t="n">
        <v>0.0337</v>
      </c>
      <c r="L1218" s="793" t="n"/>
      <c r="M1218" s="796">
        <f>IF(SUM(D1218:E1218)&gt;0,IFERROR(AVERAGE(D1189:E1218),""),"")</f>
        <v/>
      </c>
      <c r="N1218" s="796">
        <f>IF(SUM(F1218:H1218)&gt;0,IFERROR(AVERAGE(F1189:H1218),""),"")</f>
        <v/>
      </c>
      <c r="O1218" s="796">
        <f>IF(SUM(I1218:J1218)&gt;0,IFERROR(AVERAGE(I1189:J1218),""),"")</f>
        <v/>
      </c>
      <c r="P1218" s="796">
        <f>IF(SUM(K1218:L1218)&gt;0,IFERROR(AVERAGE(K1189:L1218),""),"")</f>
        <v/>
      </c>
      <c r="Q1218" s="797">
        <f>IFERROR(AVERAGE(D1218:E1218),"")</f>
        <v/>
      </c>
      <c r="R1218" s="797">
        <f>IFERROR(AVERAGE(F1218:H1218),"")</f>
        <v/>
      </c>
      <c r="S1218" s="797">
        <f>IFERROR(AVERAGE(I1218:J1218),"")</f>
        <v/>
      </c>
      <c r="T1218" s="797">
        <f>IFERROR(AVERAGE(K1218:L1218),"")</f>
        <v/>
      </c>
      <c r="V1218" s="257" t="n"/>
      <c r="W1218" s="797">
        <f>AVERAGE(Q1218:T1218)</f>
        <v/>
      </c>
      <c r="Z1218" s="313" t="inlineStr">
        <is>
          <t>APRIL</t>
        </is>
      </c>
      <c r="AA1218" s="299" t="n">
        <v>2021</v>
      </c>
      <c r="AB1218" s="300" t="n"/>
      <c r="AC1218" s="300" t="n"/>
      <c r="AD1218" s="300" t="n"/>
      <c r="AW1218" s="785">
        <f>MAX(Q1218:T1218)</f>
        <v/>
      </c>
      <c r="AX1218" s="266">
        <f>IF(Q1218=AW1218,"#1",IF(R1218=AW1218,"#2",IF(S1218=AW1218,"#4",IF(T1218=AW1218,"#5"))))</f>
        <v/>
      </c>
    </row>
    <row r="1219" ht="17.45" customHeight="1">
      <c r="A1219" s="257">
        <f>IF(ISNUMBER(C1219),MONTH(C1219),"")</f>
        <v/>
      </c>
      <c r="B1219" s="257">
        <f>IF(ISNUMBER(C1219),YEAR(C1219),"")</f>
        <v/>
      </c>
      <c r="C1219" s="791">
        <f>C1218+1</f>
        <v/>
      </c>
      <c r="D1219" s="792" t="n"/>
      <c r="E1219" s="793" t="n">
        <v>0.0288</v>
      </c>
      <c r="F1219" s="795" t="n"/>
      <c r="G1219" s="794" t="n">
        <v>0.0292</v>
      </c>
      <c r="H1219" s="836" t="n"/>
      <c r="I1219" s="792" t="n"/>
      <c r="J1219" s="793" t="n">
        <v>0.0285</v>
      </c>
      <c r="K1219" s="792" t="n"/>
      <c r="L1219" s="793" t="n">
        <v>0.0543</v>
      </c>
      <c r="M1219" s="796">
        <f>IF(SUM(D1219:E1219)&gt;0,IFERROR(AVERAGE(D1190:E1219),""),"")</f>
        <v/>
      </c>
      <c r="N1219" s="796">
        <f>IF(SUM(F1219:H1219)&gt;0,IFERROR(AVERAGE(F1190:H1219),""),"")</f>
        <v/>
      </c>
      <c r="O1219" s="796">
        <f>IF(SUM(I1219:J1219)&gt;0,IFERROR(AVERAGE(I1190:J1219),""),"")</f>
        <v/>
      </c>
      <c r="P1219" s="796">
        <f>IF(SUM(K1219:L1219)&gt;0,IFERROR(AVERAGE(K1190:L1219),""),"")</f>
        <v/>
      </c>
      <c r="Q1219" s="797">
        <f>IFERROR(AVERAGE(D1219:E1219),"")</f>
        <v/>
      </c>
      <c r="R1219" s="797">
        <f>IFERROR(AVERAGE(F1219:H1219),"")</f>
        <v/>
      </c>
      <c r="S1219" s="797">
        <f>IFERROR(AVERAGE(I1219:J1219),"")</f>
        <v/>
      </c>
      <c r="T1219" s="797">
        <f>IFERROR(AVERAGE(K1219:L1219),"")</f>
        <v/>
      </c>
      <c r="V1219" s="257" t="n"/>
      <c r="W1219" s="797">
        <f>AVERAGE(Q1219:T1219)</f>
        <v/>
      </c>
      <c r="Z1219" s="301" t="inlineStr">
        <is>
          <t>Parameter</t>
        </is>
      </c>
      <c r="AA1219" s="301" t="inlineStr">
        <is>
          <t>Station 1</t>
        </is>
      </c>
      <c r="AB1219" s="301" t="inlineStr">
        <is>
          <t>Station 2</t>
        </is>
      </c>
      <c r="AC1219" s="301" t="inlineStr">
        <is>
          <t>Station 4</t>
        </is>
      </c>
      <c r="AD1219" s="301" t="inlineStr">
        <is>
          <t>Station 5</t>
        </is>
      </c>
      <c r="AW1219" s="785">
        <f>MAX(Q1219:T1219)</f>
        <v/>
      </c>
      <c r="AX1219" s="266">
        <f>IF(Q1219=AW1219,"#1",IF(R1219=AW1219,"#2",IF(S1219=AW1219,"#4",IF(T1219=AW1219,"#5"))))</f>
        <v/>
      </c>
    </row>
    <row r="1220" ht="17.45" customHeight="1" thickBot="1">
      <c r="A1220" s="257">
        <f>IF(ISNUMBER(C1220),MONTH(C1220),"")</f>
        <v/>
      </c>
      <c r="B1220" s="257">
        <f>IF(ISNUMBER(C1220),YEAR(C1220),"")</f>
        <v/>
      </c>
      <c r="C1220" s="887">
        <f>C1219+1</f>
        <v/>
      </c>
      <c r="D1220" s="888" t="n">
        <v>0.027</v>
      </c>
      <c r="E1220" s="889" t="n"/>
      <c r="F1220" s="890" t="n">
        <v>0.0204</v>
      </c>
      <c r="G1220" s="891" t="n"/>
      <c r="H1220" s="892" t="n">
        <v>0.0197</v>
      </c>
      <c r="I1220" s="888" t="n">
        <v>0.0217</v>
      </c>
      <c r="J1220" s="889" t="n"/>
      <c r="K1220" s="888" t="n">
        <v>0.0428</v>
      </c>
      <c r="L1220" s="889" t="n"/>
      <c r="M1220" s="829">
        <f>IF(SUM(D1220:E1220)&gt;0,IFERROR(AVERAGE(D1191:E1220),""),"")</f>
        <v/>
      </c>
      <c r="N1220" s="829">
        <f>IF(SUM(F1220:H1220)&gt;0,IFERROR(AVERAGE(F1191:H1220),""),"")</f>
        <v/>
      </c>
      <c r="O1220" s="829">
        <f>IF(SUM(I1220:J1220)&gt;0,IFERROR(AVERAGE(I1191:J1220),""),"")</f>
        <v/>
      </c>
      <c r="P1220" s="829">
        <f>IF(SUM(K1220:L1220)&gt;0,IFERROR(AVERAGE(K1191:L1220),""),"")</f>
        <v/>
      </c>
      <c r="Q1220" s="830">
        <f>IFERROR(AVERAGE(D1220:E1220),"")</f>
        <v/>
      </c>
      <c r="R1220" s="830">
        <f>IFERROR(AVERAGE(F1220:H1220),"")</f>
        <v/>
      </c>
      <c r="S1220" s="830">
        <f>IFERROR(AVERAGE(I1220:J1220),"")</f>
        <v/>
      </c>
      <c r="T1220" s="830">
        <f>IFERROR(AVERAGE(K1220:L1220),"")</f>
        <v/>
      </c>
      <c r="U1220" s="315" t="n"/>
      <c r="V1220" s="307" t="n"/>
      <c r="W1220" s="830">
        <f>AVERAGE(Q1220:T1220)</f>
        <v/>
      </c>
      <c r="X1220" s="797">
        <f>AVERAGE(Q1216:T1220)</f>
        <v/>
      </c>
      <c r="Y1220" s="266" t="n">
        <v>174</v>
      </c>
      <c r="Z1220" s="302" t="inlineStr">
        <is>
          <t>Average</t>
        </is>
      </c>
      <c r="AA1220" s="839">
        <f>AVERAGE(D1191:E1220)</f>
        <v/>
      </c>
      <c r="AB1220" s="839">
        <f>AVERAGE(F1191:H1220)</f>
        <v/>
      </c>
      <c r="AC1220" s="839">
        <f>AVERAGE(I1191:J1220)</f>
        <v/>
      </c>
      <c r="AD1220" s="839">
        <f>AVERAGE(K1191:L1220)</f>
        <v/>
      </c>
      <c r="AW1220" s="785">
        <f>MAX(Q1220:T1220)</f>
        <v/>
      </c>
      <c r="AX1220" s="266">
        <f>IF(Q1220=AW1220,"#1",IF(R1220=AW1220,"#2",IF(S1220=AW1220,"#4",IF(T1220=AW1220,"#5"))))</f>
        <v/>
      </c>
    </row>
    <row r="1221" ht="17.45" customHeight="1">
      <c r="A1221" s="257">
        <f>IF(ISNUMBER(C1221),MONTH(C1221),"")</f>
        <v/>
      </c>
      <c r="B1221" s="257">
        <f>IF(ISNUMBER(C1221),YEAR(C1221),"")</f>
        <v/>
      </c>
      <c r="C1221" s="885">
        <f>C1220+1</f>
        <v/>
      </c>
      <c r="D1221" s="894" t="n"/>
      <c r="E1221" s="895" t="n">
        <v>0.014</v>
      </c>
      <c r="F1221" s="896" t="n"/>
      <c r="G1221" s="897" t="n">
        <v>0.0127</v>
      </c>
      <c r="H1221" s="898" t="n"/>
      <c r="I1221" s="894" t="n"/>
      <c r="J1221" s="895" t="n">
        <v>0.0116</v>
      </c>
      <c r="K1221" s="894" t="n"/>
      <c r="L1221" s="895" t="n">
        <v>0.0299</v>
      </c>
      <c r="M1221" s="796">
        <f>IF(SUM(D1221:E1221)&gt;0,IFERROR(AVERAGE(D1192:E1221),""),"")</f>
        <v/>
      </c>
      <c r="N1221" s="796">
        <f>IF(SUM(F1221:H1221)&gt;0,IFERROR(AVERAGE(F1192:H1221),""),"")</f>
        <v/>
      </c>
      <c r="O1221" s="796">
        <f>IF(SUM(I1221:J1221)&gt;0,IFERROR(AVERAGE(I1192:J1221),""),"")</f>
        <v/>
      </c>
      <c r="P1221" s="796">
        <f>IF(SUM(K1221:L1221)&gt;0,IFERROR(AVERAGE(K1192:L1221),""),"")</f>
        <v/>
      </c>
      <c r="Q1221" s="813">
        <f>IFERROR(AVERAGE(D1221:E1221),"")</f>
        <v/>
      </c>
      <c r="R1221" s="813">
        <f>IFERROR(AVERAGE(F1221:H1221),"")</f>
        <v/>
      </c>
      <c r="S1221" s="813">
        <f>IFERROR(AVERAGE(I1221:J1221),"")</f>
        <v/>
      </c>
      <c r="T1221" s="813">
        <f>IFERROR(AVERAGE(K1221:L1221),"")</f>
        <v/>
      </c>
      <c r="V1221" s="813">
        <f>AVERAGE(Q1221:T1221)</f>
        <v/>
      </c>
      <c r="W1221" s="445" t="n"/>
      <c r="X1221" s="257" t="n"/>
      <c r="Y1221" s="266" t="n">
        <v>174</v>
      </c>
      <c r="Z1221" s="302" t="inlineStr">
        <is>
          <t>Maximum</t>
        </is>
      </c>
      <c r="AA1221" s="839">
        <f>MAX(D1191:E1220)</f>
        <v/>
      </c>
      <c r="AB1221" s="839">
        <f>MAX(F1191:H1220)</f>
        <v/>
      </c>
      <c r="AC1221" s="839">
        <f>MAX(I1191:J1220)</f>
        <v/>
      </c>
      <c r="AD1221" s="839">
        <f>MAX(K1191:L1220)</f>
        <v/>
      </c>
      <c r="AW1221" s="785">
        <f>MAX(Q1221:T1221)</f>
        <v/>
      </c>
      <c r="AX1221" s="266">
        <f>IF(Q1221=AW1221,"#1",IF(R1221=AW1221,"#2",IF(S1221=AW1221,"#4",IF(T1221=AW1221,"#5"))))</f>
        <v/>
      </c>
    </row>
    <row r="1222" ht="17.45" customHeight="1" thickBot="1">
      <c r="A1222" s="257">
        <f>IF(ISNUMBER(C1222),MONTH(C1222),"")</f>
        <v/>
      </c>
      <c r="B1222" s="257">
        <f>IF(ISNUMBER(C1222),YEAR(C1222),"")</f>
        <v/>
      </c>
      <c r="C1222" s="808">
        <f>C1221+1</f>
        <v/>
      </c>
      <c r="D1222" s="809" t="n">
        <v>0.0118</v>
      </c>
      <c r="E1222" s="810" t="n"/>
      <c r="F1222" s="812" t="n">
        <v>0.00727</v>
      </c>
      <c r="G1222" s="811" t="n"/>
      <c r="H1222" s="837" t="n"/>
      <c r="I1222" s="809" t="n">
        <v>0.00375</v>
      </c>
      <c r="J1222" s="810" t="n"/>
      <c r="K1222" s="809" t="n">
        <v>0.0195</v>
      </c>
      <c r="L1222" s="810" t="n"/>
      <c r="M1222" s="796">
        <f>IF(SUM(D1222:E1222)&gt;0,IFERROR(AVERAGE(D1193:E1222),""),"")</f>
        <v/>
      </c>
      <c r="N1222" s="796">
        <f>IF(SUM(F1222:H1222)&gt;0,IFERROR(AVERAGE(F1193:H1222),""),"")</f>
        <v/>
      </c>
      <c r="O1222" s="796">
        <f>IF(SUM(I1222:J1222)&gt;0,IFERROR(AVERAGE(I1193:J1222),""),"")</f>
        <v/>
      </c>
      <c r="P1222" s="796">
        <f>IF(SUM(K1222:L1222)&gt;0,IFERROR(AVERAGE(K1193:L1222),""),"")</f>
        <v/>
      </c>
      <c r="Q1222" s="813">
        <f>IFERROR(AVERAGE(D1222:E1222),"")</f>
        <v/>
      </c>
      <c r="R1222" s="813">
        <f>IFERROR(AVERAGE(F1222:H1222),"")</f>
        <v/>
      </c>
      <c r="S1222" s="813">
        <f>IFERROR(AVERAGE(I1222:J1222),"")</f>
        <v/>
      </c>
      <c r="T1222" s="813">
        <f>IFERROR(AVERAGE(K1222:L1222),"")</f>
        <v/>
      </c>
      <c r="V1222" s="813">
        <f>AVERAGE(Q1222:T1222)</f>
        <v/>
      </c>
      <c r="W1222" s="445" t="n"/>
      <c r="X1222" s="797">
        <f>AVERAGE(Q1221:T1222)</f>
        <v/>
      </c>
      <c r="Y1222" s="266" t="n">
        <v>174</v>
      </c>
      <c r="Z1222" s="304" t="inlineStr">
        <is>
          <t># DAYS &gt; 0.075</t>
        </is>
      </c>
      <c r="AA1222" s="305">
        <f>COUNTIF(D1191:E1220,"&gt;=0.075")</f>
        <v/>
      </c>
      <c r="AB1222" s="305">
        <f>COUNTIF(F1191:H1220,"&gt;=0.075")</f>
        <v/>
      </c>
      <c r="AC1222" s="305">
        <f>COUNTIF(I1191:J1220,"&gt;=0.075")</f>
        <v/>
      </c>
      <c r="AD1222" s="305">
        <f>COUNTIF(K1191:L1220,"&gt;=0.075")</f>
        <v/>
      </c>
      <c r="AW1222" s="785">
        <f>MAX(Q1222:T1222)</f>
        <v/>
      </c>
      <c r="AX1222" s="266">
        <f>IF(Q1222=AW1222,"#1",IF(R1222=AW1222,"#2",IF(S1222=AW1222,"#4",IF(T1222=AW1222,"#5"))))</f>
        <v/>
      </c>
    </row>
    <row r="1223" ht="17.45" customHeight="1" thickBot="1">
      <c r="A1223" s="257">
        <f>IF(ISNUMBER(C1223),MONTH(C1223),"")</f>
        <v/>
      </c>
      <c r="B1223" s="257">
        <f>IF(ISNUMBER(C1223),YEAR(C1223),"")</f>
        <v/>
      </c>
      <c r="C1223" s="791">
        <f>C1222+1</f>
        <v/>
      </c>
      <c r="D1223" s="792" t="n"/>
      <c r="E1223" s="793" t="n">
        <v>0.0193</v>
      </c>
      <c r="F1223" s="795" t="n"/>
      <c r="G1223" s="794" t="n">
        <v>0.028</v>
      </c>
      <c r="H1223" s="836" t="n"/>
      <c r="I1223" s="792" t="n"/>
      <c r="J1223" s="793" t="n">
        <v>0.0195</v>
      </c>
      <c r="K1223" s="792" t="n"/>
      <c r="L1223" s="793" t="n">
        <v>0.0343</v>
      </c>
      <c r="M1223" s="796">
        <f>IF(SUM(D1223:E1223)&gt;0,IFERROR(AVERAGE(D1194:E1223),""),"")</f>
        <v/>
      </c>
      <c r="N1223" s="796">
        <f>IF(SUM(F1223:H1223)&gt;0,IFERROR(AVERAGE(F1194:H1223),""),"")</f>
        <v/>
      </c>
      <c r="O1223" s="796">
        <f>IF(SUM(I1223:J1223)&gt;0,IFERROR(AVERAGE(I1194:J1223),""),"")</f>
        <v/>
      </c>
      <c r="P1223" s="796">
        <f>IF(SUM(K1223:L1223)&gt;0,IFERROR(AVERAGE(K1194:L1223),""),"")</f>
        <v/>
      </c>
      <c r="Q1223" s="797">
        <f>IFERROR(AVERAGE(D1223:E1223),"")</f>
        <v/>
      </c>
      <c r="R1223" s="797">
        <f>IFERROR(AVERAGE(F1223:H1223),"")</f>
        <v/>
      </c>
      <c r="S1223" s="797">
        <f>IFERROR(AVERAGE(I1223:J1223),"")</f>
        <v/>
      </c>
      <c r="T1223" s="797">
        <f>IFERROR(AVERAGE(K1223:L1223),"")</f>
        <v/>
      </c>
      <c r="V1223" s="257" t="n"/>
      <c r="W1223" s="797">
        <f>AVERAGE(Q1223:T1223)</f>
        <v/>
      </c>
      <c r="AD1223" s="786">
        <f>AVERAGE(AA1220:AD1220)</f>
        <v/>
      </c>
      <c r="AW1223" s="785">
        <f>MAX(Q1223:T1223)</f>
        <v/>
      </c>
      <c r="AX1223" s="266">
        <f>IF(Q1223=AW1223,"#1",IF(R1223=AW1223,"#2",IF(S1223=AW1223,"#4",IF(T1223=AW1223,"#5"))))</f>
        <v/>
      </c>
    </row>
    <row r="1224" ht="17.45" customHeight="1">
      <c r="A1224" s="257">
        <f>IF(ISNUMBER(C1224),MONTH(C1224),"")</f>
        <v/>
      </c>
      <c r="B1224" s="257">
        <f>IF(ISNUMBER(C1224),YEAR(C1224),"")</f>
        <v/>
      </c>
      <c r="C1224" s="791">
        <f>C1223+1</f>
        <v/>
      </c>
      <c r="D1224" s="792" t="n">
        <v>0.0292</v>
      </c>
      <c r="E1224" s="793" t="n"/>
      <c r="F1224" s="795" t="n"/>
      <c r="G1224" s="794" t="n"/>
      <c r="H1224" s="836" t="n">
        <v>0.0222</v>
      </c>
      <c r="I1224" s="792" t="n">
        <v>0.0216</v>
      </c>
      <c r="J1224" s="793" t="n"/>
      <c r="K1224" s="792" t="n">
        <v>0.0277</v>
      </c>
      <c r="L1224" s="793" t="n"/>
      <c r="M1224" s="796">
        <f>IF(SUM(D1224:E1224)&gt;0,IFERROR(AVERAGE(D1195:E1224),""),"")</f>
        <v/>
      </c>
      <c r="N1224" s="796">
        <f>IF(SUM(F1224:H1224)&gt;0,IFERROR(AVERAGE(F1195:H1224),""),"")</f>
        <v/>
      </c>
      <c r="O1224" s="796">
        <f>IF(SUM(I1224:J1224)&gt;0,IFERROR(AVERAGE(I1195:J1224),""),"")</f>
        <v/>
      </c>
      <c r="P1224" s="796">
        <f>IF(SUM(K1224:L1224)&gt;0,IFERROR(AVERAGE(K1195:L1224),""),"")</f>
        <v/>
      </c>
      <c r="Q1224" s="797">
        <f>IFERROR(AVERAGE(D1224:E1224),"")</f>
        <v/>
      </c>
      <c r="R1224" s="797">
        <f>IFERROR(AVERAGE(F1224:H1224),"")</f>
        <v/>
      </c>
      <c r="S1224" s="797">
        <f>IFERROR(AVERAGE(I1224:J1224),"")</f>
        <v/>
      </c>
      <c r="T1224" s="797">
        <f>IFERROR(AVERAGE(K1224:L1224),"")</f>
        <v/>
      </c>
      <c r="V1224" s="257" t="n"/>
      <c r="W1224" s="797">
        <f>AVERAGE(Q1224:T1224)</f>
        <v/>
      </c>
      <c r="AW1224" s="785">
        <f>MAX(Q1224:T1224)</f>
        <v/>
      </c>
      <c r="AX1224" s="266">
        <f>IF(Q1224=AW1224,"#1",IF(R1224=AW1224,"#2",IF(S1224=AW1224,"#4",IF(T1224=AW1224,"#5"))))</f>
        <v/>
      </c>
    </row>
    <row r="1225" ht="17.45" customHeight="1">
      <c r="A1225" s="257">
        <f>IF(ISNUMBER(C1225),MONTH(C1225),"")</f>
        <v/>
      </c>
      <c r="B1225" s="257">
        <f>IF(ISNUMBER(C1225),YEAR(C1225),"")</f>
        <v/>
      </c>
      <c r="C1225" s="791">
        <f>C1224+1</f>
        <v/>
      </c>
      <c r="D1225" s="792" t="n"/>
      <c r="E1225" s="793" t="n">
        <v>0.0193</v>
      </c>
      <c r="F1225" s="795" t="n"/>
      <c r="G1225" s="794" t="n">
        <v>0.0195</v>
      </c>
      <c r="H1225" s="836" t="n"/>
      <c r="I1225" s="792" t="n"/>
      <c r="J1225" s="793" t="n">
        <v>0.0175</v>
      </c>
      <c r="K1225" s="792" t="n"/>
      <c r="L1225" s="793" t="n">
        <v>0.0293</v>
      </c>
      <c r="M1225" s="796">
        <f>IF(SUM(D1225:E1225)&gt;0,IFERROR(AVERAGE(D1196:E1225),""),"")</f>
        <v/>
      </c>
      <c r="N1225" s="796">
        <f>IF(SUM(F1225:H1225)&gt;0,IFERROR(AVERAGE(F1196:H1225),""),"")</f>
        <v/>
      </c>
      <c r="O1225" s="796">
        <f>IF(SUM(I1225:J1225)&gt;0,IFERROR(AVERAGE(I1196:J1225),""),"")</f>
        <v/>
      </c>
      <c r="P1225" s="796">
        <f>IF(SUM(K1225:L1225)&gt;0,IFERROR(AVERAGE(K1196:L1225),""),"")</f>
        <v/>
      </c>
      <c r="Q1225" s="797">
        <f>IFERROR(AVERAGE(D1225:E1225),"")</f>
        <v/>
      </c>
      <c r="R1225" s="797">
        <f>IFERROR(AVERAGE(F1225:H1225),"")</f>
        <v/>
      </c>
      <c r="S1225" s="797">
        <f>IFERROR(AVERAGE(I1225:J1225),"")</f>
        <v/>
      </c>
      <c r="T1225" s="797">
        <f>IFERROR(AVERAGE(K1225:L1225),"")</f>
        <v/>
      </c>
      <c r="V1225" s="257" t="n"/>
      <c r="W1225" s="797">
        <f>AVERAGE(Q1225:T1225)</f>
        <v/>
      </c>
      <c r="AW1225" s="785">
        <f>MAX(Q1225:T1225)</f>
        <v/>
      </c>
      <c r="AX1225" s="266">
        <f>IF(Q1225=AW1225,"#1",IF(R1225=AW1225,"#2",IF(S1225=AW1225,"#4",IF(T1225=AW1225,"#5"))))</f>
        <v/>
      </c>
    </row>
    <row r="1226" ht="17.45" customHeight="1">
      <c r="A1226" s="257">
        <f>IF(ISNUMBER(C1226),MONTH(C1226),"")</f>
        <v/>
      </c>
      <c r="B1226" s="257">
        <f>IF(ISNUMBER(C1226),YEAR(C1226),"")</f>
        <v/>
      </c>
      <c r="C1226" s="861">
        <f>C1225+1</f>
        <v/>
      </c>
      <c r="D1226" s="803" t="n">
        <v>0.0216</v>
      </c>
      <c r="E1226" s="804" t="n"/>
      <c r="F1226" s="806" t="n">
        <v>0.0164</v>
      </c>
      <c r="G1226" s="805" t="n"/>
      <c r="H1226" s="838" t="n">
        <v>0.0177</v>
      </c>
      <c r="I1226" s="803" t="n">
        <v>0.0142</v>
      </c>
      <c r="J1226" s="804" t="n"/>
      <c r="K1226" s="803" t="n">
        <v>0.0313</v>
      </c>
      <c r="L1226" s="804" t="n"/>
      <c r="M1226" s="796">
        <f>IF(SUM(D1226:E1226)&gt;0,IFERROR(AVERAGE(D1197:E1226),""),"")</f>
        <v/>
      </c>
      <c r="N1226" s="796">
        <f>IF(SUM(F1226:H1226)&gt;0,IFERROR(AVERAGE(F1197:H1226),""),"")</f>
        <v/>
      </c>
      <c r="O1226" s="796">
        <f>IF(SUM(I1226:J1226)&gt;0,IFERROR(AVERAGE(I1197:J1226),""),"")</f>
        <v/>
      </c>
      <c r="P1226" s="796">
        <f>IF(SUM(K1226:L1226)&gt;0,IFERROR(AVERAGE(K1197:L1226),""),"")</f>
        <v/>
      </c>
      <c r="Q1226" s="797">
        <f>IFERROR(AVERAGE(D1226:E1226),"")</f>
        <v/>
      </c>
      <c r="R1226" s="797">
        <f>IFERROR(AVERAGE(F1226:H1226),"")</f>
        <v/>
      </c>
      <c r="S1226" s="797">
        <f>IFERROR(AVERAGE(I1226:J1226),"")</f>
        <v/>
      </c>
      <c r="T1226" s="797">
        <f>IFERROR(AVERAGE(K1226:L1226),"")</f>
        <v/>
      </c>
      <c r="V1226" s="257" t="n"/>
      <c r="W1226" s="797">
        <f>AVERAGE(Q1226:T1226)</f>
        <v/>
      </c>
      <c r="AW1226" s="785">
        <f>MAX(Q1226:T1226)</f>
        <v/>
      </c>
      <c r="AX1226" s="266">
        <f>IF(Q1226=AW1226,"#1",IF(R1226=AW1226,"#2",IF(S1226=AW1226,"#4",IF(T1226=AW1226,"#5"))))</f>
        <v/>
      </c>
    </row>
    <row r="1227" ht="17.45" customHeight="1">
      <c r="A1227" s="257">
        <f>IF(ISNUMBER(C1227),MONTH(C1227),"")</f>
        <v/>
      </c>
      <c r="B1227" s="257">
        <f>IF(ISNUMBER(C1227),YEAR(C1227),"")</f>
        <v/>
      </c>
      <c r="C1227" s="791">
        <f>C1226+1</f>
        <v/>
      </c>
      <c r="D1227" s="792" t="n"/>
      <c r="E1227" s="793" t="n">
        <v>0.0192</v>
      </c>
      <c r="F1227" s="795" t="n"/>
      <c r="G1227" s="794" t="n">
        <v>0.0139</v>
      </c>
      <c r="H1227" s="836" t="n"/>
      <c r="I1227" s="792" t="n"/>
      <c r="J1227" s="793" t="n">
        <v>0.011</v>
      </c>
      <c r="K1227" s="792" t="n"/>
      <c r="L1227" s="793" t="n">
        <v>0.0283</v>
      </c>
      <c r="M1227" s="796">
        <f>IF(SUM(D1227:E1227)&gt;0,IFERROR(AVERAGE(D1198:E1227),""),"")</f>
        <v/>
      </c>
      <c r="N1227" s="796">
        <f>IF(SUM(F1227:H1227)&gt;0,IFERROR(AVERAGE(F1198:H1227),""),"")</f>
        <v/>
      </c>
      <c r="O1227" s="796">
        <f>IF(SUM(I1227:J1227)&gt;0,IFERROR(AVERAGE(I1198:J1227),""),"")</f>
        <v/>
      </c>
      <c r="P1227" s="796">
        <f>IF(SUM(K1227:L1227)&gt;0,IFERROR(AVERAGE(K1198:L1227),""),"")</f>
        <v/>
      </c>
      <c r="Q1227" s="797">
        <f>IFERROR(AVERAGE(D1227:E1227),"")</f>
        <v/>
      </c>
      <c r="R1227" s="797">
        <f>IFERROR(AVERAGE(F1227:H1227),"")</f>
        <v/>
      </c>
      <c r="S1227" s="797">
        <f>IFERROR(AVERAGE(I1227:J1227),"")</f>
        <v/>
      </c>
      <c r="T1227" s="797">
        <f>IFERROR(AVERAGE(K1227:L1227),"")</f>
        <v/>
      </c>
      <c r="V1227" s="257" t="n"/>
      <c r="W1227" s="797">
        <f>AVERAGE(Q1227:T1227)</f>
        <v/>
      </c>
      <c r="X1227" s="797">
        <f>AVERAGE(Q1223:T1227)</f>
        <v/>
      </c>
      <c r="Y1227" s="266" t="n">
        <v>175</v>
      </c>
      <c r="AW1227" s="785">
        <f>MAX(Q1227:T1227)</f>
        <v/>
      </c>
      <c r="AX1227" s="266">
        <f>IF(Q1227=AW1227,"#1",IF(R1227=AW1227,"#2",IF(S1227=AW1227,"#4",IF(T1227=AW1227,"#5"))))</f>
        <v/>
      </c>
    </row>
    <row r="1228" ht="17.45" customHeight="1">
      <c r="A1228" s="257">
        <f>IF(ISNUMBER(C1228),MONTH(C1228),"")</f>
        <v/>
      </c>
      <c r="B1228" s="257">
        <f>IF(ISNUMBER(C1228),YEAR(C1228),"")</f>
        <v/>
      </c>
      <c r="C1228" s="808">
        <f>C1227+1</f>
        <v/>
      </c>
      <c r="D1228" s="809" t="n">
        <v>0.0131</v>
      </c>
      <c r="E1228" s="810" t="n"/>
      <c r="F1228" s="812" t="n">
        <v>0.0073</v>
      </c>
      <c r="G1228" s="811" t="n"/>
      <c r="H1228" s="837" t="n"/>
      <c r="I1228" s="809" t="n">
        <v>0.00694</v>
      </c>
      <c r="J1228" s="810" t="n"/>
      <c r="K1228" s="809" t="n">
        <v>0.0185</v>
      </c>
      <c r="L1228" s="810" t="n"/>
      <c r="M1228" s="796">
        <f>IF(SUM(D1228:E1228)&gt;0,IFERROR(AVERAGE(D1199:E1228),""),"")</f>
        <v/>
      </c>
      <c r="N1228" s="796">
        <f>IF(SUM(F1228:H1228)&gt;0,IFERROR(AVERAGE(F1199:H1228),""),"")</f>
        <v/>
      </c>
      <c r="O1228" s="796">
        <f>IF(SUM(I1228:J1228)&gt;0,IFERROR(AVERAGE(I1199:J1228),""),"")</f>
        <v/>
      </c>
      <c r="P1228" s="796">
        <f>IF(SUM(K1228:L1228)&gt;0,IFERROR(AVERAGE(K1199:L1228),""),"")</f>
        <v/>
      </c>
      <c r="Q1228" s="813">
        <f>IFERROR(AVERAGE(D1228:E1228),"")</f>
        <v/>
      </c>
      <c r="R1228" s="813">
        <f>IFERROR(AVERAGE(F1228:H1228),"")</f>
        <v/>
      </c>
      <c r="S1228" s="813">
        <f>IFERROR(AVERAGE(I1228:J1228),"")</f>
        <v/>
      </c>
      <c r="T1228" s="813">
        <f>IFERROR(AVERAGE(K1228:L1228),"")</f>
        <v/>
      </c>
      <c r="V1228" s="813">
        <f>AVERAGE(Q1228:T1228)</f>
        <v/>
      </c>
      <c r="W1228" s="445" t="n"/>
      <c r="X1228" s="257" t="n"/>
      <c r="Y1228" s="266" t="n">
        <v>175</v>
      </c>
      <c r="AW1228" s="785">
        <f>MAX(Q1228:T1228)</f>
        <v/>
      </c>
      <c r="AX1228" s="266">
        <f>IF(Q1228=AW1228,"#1",IF(R1228=AW1228,"#2",IF(S1228=AW1228,"#4",IF(T1228=AW1228,"#5"))))</f>
        <v/>
      </c>
    </row>
    <row r="1229" ht="17.45" customHeight="1">
      <c r="A1229" s="257">
        <f>IF(ISNUMBER(C1229),MONTH(C1229),"")</f>
        <v/>
      </c>
      <c r="B1229" s="257">
        <f>IF(ISNUMBER(C1229),YEAR(C1229),"")</f>
        <v/>
      </c>
      <c r="C1229" s="808">
        <f>C1228+1</f>
        <v/>
      </c>
      <c r="D1229" s="809" t="n"/>
      <c r="E1229" s="810" t="n">
        <v>0.00814</v>
      </c>
      <c r="F1229" s="812" t="n"/>
      <c r="G1229" s="811" t="n">
        <v>0.00619</v>
      </c>
      <c r="H1229" s="837" t="n"/>
      <c r="I1229" s="809" t="n"/>
      <c r="J1229" s="810" t="n">
        <v>0.00531</v>
      </c>
      <c r="K1229" s="809" t="n"/>
      <c r="L1229" s="810" t="n">
        <v>0.0189</v>
      </c>
      <c r="M1229" s="796">
        <f>IF(SUM(D1229:E1229)&gt;0,IFERROR(AVERAGE(D1200:E1229),""),"")</f>
        <v/>
      </c>
      <c r="N1229" s="796">
        <f>IF(SUM(F1229:H1229)&gt;0,IFERROR(AVERAGE(F1200:H1229),""),"")</f>
        <v/>
      </c>
      <c r="O1229" s="796">
        <f>IF(SUM(I1229:J1229)&gt;0,IFERROR(AVERAGE(I1200:J1229),""),"")</f>
        <v/>
      </c>
      <c r="P1229" s="796">
        <f>IF(SUM(K1229:L1229)&gt;0,IFERROR(AVERAGE(K1200:L1229),""),"")</f>
        <v/>
      </c>
      <c r="Q1229" s="813">
        <f>IFERROR(AVERAGE(D1229:E1229),"")</f>
        <v/>
      </c>
      <c r="R1229" s="813">
        <f>IFERROR(AVERAGE(F1229:H1229),"")</f>
        <v/>
      </c>
      <c r="S1229" s="813">
        <f>IFERROR(AVERAGE(I1229:J1229),"")</f>
        <v/>
      </c>
      <c r="T1229" s="813">
        <f>IFERROR(AVERAGE(K1229:L1229),"")</f>
        <v/>
      </c>
      <c r="V1229" s="813">
        <f>AVERAGE(Q1229:T1229)</f>
        <v/>
      </c>
      <c r="W1229" s="445" t="n"/>
      <c r="X1229" s="797">
        <f>AVERAGE(Q1228:T1229)</f>
        <v/>
      </c>
      <c r="Y1229" s="266" t="n">
        <v>175</v>
      </c>
      <c r="AW1229" s="785">
        <f>MAX(Q1229:T1229)</f>
        <v/>
      </c>
      <c r="AX1229" s="266">
        <f>IF(Q1229=AW1229,"#1",IF(R1229=AW1229,"#2",IF(S1229=AW1229,"#4",IF(T1229=AW1229,"#5"))))</f>
        <v/>
      </c>
    </row>
    <row r="1230" ht="17.45" customHeight="1">
      <c r="A1230" s="257">
        <f>IF(ISNUMBER(C1230),MONTH(C1230),"")</f>
        <v/>
      </c>
      <c r="B1230" s="257">
        <f>IF(ISNUMBER(C1230),YEAR(C1230),"")</f>
        <v/>
      </c>
      <c r="C1230" s="791">
        <f>C1229+1</f>
        <v/>
      </c>
      <c r="D1230" s="792" t="n">
        <v>0.0212</v>
      </c>
      <c r="E1230" s="793" t="n"/>
      <c r="F1230" s="795" t="n"/>
      <c r="G1230" s="794" t="n"/>
      <c r="H1230" s="836" t="n">
        <v>0.0137</v>
      </c>
      <c r="I1230" s="792" t="n">
        <v>0.00983</v>
      </c>
      <c r="J1230" s="793" t="n"/>
      <c r="K1230" s="792" t="n">
        <v>0.026</v>
      </c>
      <c r="L1230" s="793" t="n"/>
      <c r="M1230" s="796">
        <f>IF(SUM(D1230:E1230)&gt;0,IFERROR(AVERAGE(D1201:E1230),""),"")</f>
        <v/>
      </c>
      <c r="N1230" s="796">
        <f>IF(SUM(F1230:H1230)&gt;0,IFERROR(AVERAGE(F1201:H1230),""),"")</f>
        <v/>
      </c>
      <c r="O1230" s="796">
        <f>IF(SUM(I1230:J1230)&gt;0,IFERROR(AVERAGE(I1201:J1230),""),"")</f>
        <v/>
      </c>
      <c r="P1230" s="796">
        <f>IF(SUM(K1230:L1230)&gt;0,IFERROR(AVERAGE(K1201:L1230),""),"")</f>
        <v/>
      </c>
      <c r="Q1230" s="797">
        <f>IFERROR(AVERAGE(D1230:E1230),"")</f>
        <v/>
      </c>
      <c r="R1230" s="797">
        <f>IFERROR(AVERAGE(F1230:H1230),"")</f>
        <v/>
      </c>
      <c r="S1230" s="797">
        <f>IFERROR(AVERAGE(I1230:J1230),"")</f>
        <v/>
      </c>
      <c r="T1230" s="797">
        <f>IFERROR(AVERAGE(K1230:L1230),"")</f>
        <v/>
      </c>
      <c r="V1230" s="257" t="n"/>
      <c r="W1230" s="797">
        <f>AVERAGE(Q1230:T1230)</f>
        <v/>
      </c>
      <c r="AW1230" s="785">
        <f>MAX(Q1230:T1230)</f>
        <v/>
      </c>
      <c r="AX1230" s="266">
        <f>IF(Q1230=AW1230,"#1",IF(R1230=AW1230,"#2",IF(S1230=AW1230,"#4",IF(T1230=AW1230,"#5"))))</f>
        <v/>
      </c>
    </row>
    <row r="1231" ht="17.45" customHeight="1">
      <c r="A1231" s="257">
        <f>IF(ISNUMBER(C1231),MONTH(C1231),"")</f>
        <v/>
      </c>
      <c r="B1231" s="257">
        <f>IF(ISNUMBER(C1231),YEAR(C1231),"")</f>
        <v/>
      </c>
      <c r="C1231" s="791">
        <f>C1230+1</f>
        <v/>
      </c>
      <c r="D1231" s="792" t="n"/>
      <c r="E1231" s="793" t="n">
        <v>0.0323</v>
      </c>
      <c r="F1231" s="795" t="n"/>
      <c r="G1231" s="794" t="n">
        <v>0.0192</v>
      </c>
      <c r="H1231" s="836" t="n"/>
      <c r="I1231" s="792" t="n"/>
      <c r="J1231" s="793" t="n">
        <v>0.0354</v>
      </c>
      <c r="K1231" s="792" t="n"/>
      <c r="L1231" s="793" t="n">
        <v>0.0374</v>
      </c>
      <c r="M1231" s="796">
        <f>IF(SUM(D1231:E1231)&gt;0,IFERROR(AVERAGE(D1202:E1231),""),"")</f>
        <v/>
      </c>
      <c r="N1231" s="796">
        <f>IF(SUM(F1231:H1231)&gt;0,IFERROR(AVERAGE(F1202:H1231),""),"")</f>
        <v/>
      </c>
      <c r="O1231" s="796">
        <f>IF(SUM(I1231:J1231)&gt;0,IFERROR(AVERAGE(I1202:J1231),""),"")</f>
        <v/>
      </c>
      <c r="P1231" s="796">
        <f>IF(SUM(K1231:L1231)&gt;0,IFERROR(AVERAGE(K1202:L1231),""),"")</f>
        <v/>
      </c>
      <c r="Q1231" s="797">
        <f>IFERROR(AVERAGE(D1231:E1231),"")</f>
        <v/>
      </c>
      <c r="R1231" s="797">
        <f>IFERROR(AVERAGE(F1231:H1231),"")</f>
        <v/>
      </c>
      <c r="S1231" s="797">
        <f>IFERROR(AVERAGE(I1231:J1231),"")</f>
        <v/>
      </c>
      <c r="T1231" s="797">
        <f>IFERROR(AVERAGE(K1231:L1231),"")</f>
        <v/>
      </c>
      <c r="V1231" s="257" t="n"/>
      <c r="W1231" s="797">
        <f>AVERAGE(Q1231:T1231)</f>
        <v/>
      </c>
      <c r="AW1231" s="785">
        <f>MAX(Q1231:T1231)</f>
        <v/>
      </c>
      <c r="AX1231" s="266">
        <f>IF(Q1231=AW1231,"#1",IF(R1231=AW1231,"#2",IF(S1231=AW1231,"#4",IF(T1231=AW1231,"#5"))))</f>
        <v/>
      </c>
    </row>
    <row r="1232" ht="17.45" customHeight="1">
      <c r="A1232" s="257">
        <f>IF(ISNUMBER(C1232),MONTH(C1232),"")</f>
        <v/>
      </c>
      <c r="B1232" s="257">
        <f>IF(ISNUMBER(C1232),YEAR(C1232),"")</f>
        <v/>
      </c>
      <c r="C1232" s="861">
        <f>C1231+1</f>
        <v/>
      </c>
      <c r="D1232" s="803" t="n">
        <v>0.0199</v>
      </c>
      <c r="E1232" s="804" t="n"/>
      <c r="F1232" s="806" t="n">
        <v>0.0257</v>
      </c>
      <c r="G1232" s="805" t="n"/>
      <c r="H1232" s="838" t="n">
        <v>0.0306</v>
      </c>
      <c r="I1232" s="803" t="n">
        <v>0.0191</v>
      </c>
      <c r="J1232" s="804" t="n"/>
      <c r="K1232" s="803" t="n">
        <v>0.0247</v>
      </c>
      <c r="L1232" s="804" t="n"/>
      <c r="M1232" s="796">
        <f>IF(SUM(D1232:E1232)&gt;0,IFERROR(AVERAGE(D1203:E1232),""),"")</f>
        <v/>
      </c>
      <c r="N1232" s="796">
        <f>IF(SUM(F1232:H1232)&gt;0,IFERROR(AVERAGE(F1203:H1232),""),"")</f>
        <v/>
      </c>
      <c r="O1232" s="796">
        <f>IF(SUM(I1232:J1232)&gt;0,IFERROR(AVERAGE(I1203:J1232),""),"")</f>
        <v/>
      </c>
      <c r="P1232" s="796">
        <f>IF(SUM(K1232:L1232)&gt;0,IFERROR(AVERAGE(K1203:L1232),""),"")</f>
        <v/>
      </c>
      <c r="Q1232" s="797">
        <f>IFERROR(AVERAGE(D1232:E1232),"")</f>
        <v/>
      </c>
      <c r="R1232" s="797">
        <f>IFERROR(AVERAGE(F1232:H1232),"")</f>
        <v/>
      </c>
      <c r="S1232" s="797">
        <f>IFERROR(AVERAGE(I1232:J1232),"")</f>
        <v/>
      </c>
      <c r="T1232" s="797">
        <f>IFERROR(AVERAGE(K1232:L1232),"")</f>
        <v/>
      </c>
      <c r="V1232" s="257" t="n"/>
      <c r="W1232" s="797">
        <f>AVERAGE(Q1232:T1232)</f>
        <v/>
      </c>
      <c r="AW1232" s="785">
        <f>MAX(Q1232:T1232)</f>
        <v/>
      </c>
      <c r="AX1232" s="266">
        <f>IF(Q1232=AW1232,"#1",IF(R1232=AW1232,"#2",IF(S1232=AW1232,"#4",IF(T1232=AW1232,"#5"))))</f>
        <v/>
      </c>
    </row>
    <row r="1233" ht="17.45" customHeight="1">
      <c r="A1233" s="257">
        <f>IF(ISNUMBER(C1233),MONTH(C1233),"")</f>
        <v/>
      </c>
      <c r="B1233" s="257">
        <f>IF(ISNUMBER(C1233),YEAR(C1233),"")</f>
        <v/>
      </c>
      <c r="C1233" s="791">
        <f>C1232+1</f>
        <v/>
      </c>
      <c r="D1233" s="792" t="n"/>
      <c r="E1233" s="793" t="n">
        <v>0.0223</v>
      </c>
      <c r="F1233" s="795" t="n"/>
      <c r="G1233" s="794" t="n">
        <v>0.0245</v>
      </c>
      <c r="H1233" s="836" t="n"/>
      <c r="I1233" s="792" t="n"/>
      <c r="J1233" s="793" t="n">
        <v>0.0174</v>
      </c>
      <c r="K1233" s="792" t="n"/>
      <c r="L1233" s="793" t="n">
        <v>0.0595</v>
      </c>
      <c r="M1233" s="796">
        <f>IF(SUM(D1233:E1233)&gt;0,IFERROR(AVERAGE(D1204:E1233),""),"")</f>
        <v/>
      </c>
      <c r="N1233" s="796">
        <f>IF(SUM(F1233:H1233)&gt;0,IFERROR(AVERAGE(F1204:H1233),""),"")</f>
        <v/>
      </c>
      <c r="O1233" s="796">
        <f>IF(SUM(I1233:J1233)&gt;0,IFERROR(AVERAGE(I1204:J1233),""),"")</f>
        <v/>
      </c>
      <c r="P1233" s="796">
        <f>IF(SUM(K1233:L1233)&gt;0,IFERROR(AVERAGE(K1204:L1233),""),"")</f>
        <v/>
      </c>
      <c r="Q1233" s="797">
        <f>IFERROR(AVERAGE(D1233:E1233),"")</f>
        <v/>
      </c>
      <c r="R1233" s="797">
        <f>IFERROR(AVERAGE(F1233:H1233),"")</f>
        <v/>
      </c>
      <c r="S1233" s="797">
        <f>IFERROR(AVERAGE(I1233:J1233),"")</f>
        <v/>
      </c>
      <c r="T1233" s="797">
        <f>IFERROR(AVERAGE(K1233:L1233),"")</f>
        <v/>
      </c>
      <c r="V1233" s="257" t="n"/>
      <c r="W1233" s="797">
        <f>AVERAGE(Q1233:T1233)</f>
        <v/>
      </c>
      <c r="AW1233" s="785">
        <f>MAX(Q1233:T1233)</f>
        <v/>
      </c>
      <c r="AX1233" s="266">
        <f>IF(Q1233=AW1233,"#1",IF(R1233=AW1233,"#2",IF(S1233=AW1233,"#4",IF(T1233=AW1233,"#5"))))</f>
        <v/>
      </c>
    </row>
    <row r="1234" ht="17.45" customHeight="1">
      <c r="A1234" s="257">
        <f>IF(ISNUMBER(C1234),MONTH(C1234),"")</f>
        <v/>
      </c>
      <c r="B1234" s="257">
        <f>IF(ISNUMBER(C1234),YEAR(C1234),"")</f>
        <v/>
      </c>
      <c r="C1234" s="791">
        <f>C1233+1</f>
        <v/>
      </c>
      <c r="D1234" s="792" t="n">
        <v>0.0334</v>
      </c>
      <c r="E1234" s="793" t="n"/>
      <c r="F1234" s="795" t="n">
        <v>0.0139</v>
      </c>
      <c r="G1234" s="794" t="n"/>
      <c r="H1234" s="836" t="n"/>
      <c r="I1234" s="792" t="n">
        <v>0.0152</v>
      </c>
      <c r="J1234" s="793" t="n"/>
      <c r="K1234" s="899" t="n">
        <v>0.27</v>
      </c>
      <c r="L1234" s="793" t="n"/>
      <c r="M1234" s="796">
        <f>IF(SUM(D1234:E1234)&gt;0,IFERROR(AVERAGE(D1205:E1234),""),"")</f>
        <v/>
      </c>
      <c r="N1234" s="796">
        <f>IF(SUM(F1234:H1234)&gt;0,IFERROR(AVERAGE(F1205:H1234),""),"")</f>
        <v/>
      </c>
      <c r="O1234" s="796">
        <f>IF(SUM(I1234:J1234)&gt;0,IFERROR(AVERAGE(I1205:J1234),""),"")</f>
        <v/>
      </c>
      <c r="P1234" s="796">
        <f>IF(SUM(K1234:L1234)&gt;0,IFERROR(AVERAGE(K1205:L1234),""),"")</f>
        <v/>
      </c>
      <c r="Q1234" s="797">
        <f>IFERROR(AVERAGE(D1234:E1234),"")</f>
        <v/>
      </c>
      <c r="R1234" s="797">
        <f>IFERROR(AVERAGE(F1234:H1234),"")</f>
        <v/>
      </c>
      <c r="S1234" s="797">
        <f>IFERROR(AVERAGE(I1234:J1234),"")</f>
        <v/>
      </c>
      <c r="T1234" s="876">
        <f>IFERROR(AVERAGE(K1234:L1234),"")</f>
        <v/>
      </c>
      <c r="V1234" s="257" t="n"/>
      <c r="W1234" s="797">
        <f>AVERAGE(Q1234:T1234)</f>
        <v/>
      </c>
      <c r="X1234" s="797">
        <f>AVERAGE(Q1230:T1234)</f>
        <v/>
      </c>
      <c r="Y1234" s="266" t="n">
        <v>176</v>
      </c>
      <c r="AW1234" s="785">
        <f>MAX(Q1234:T1234)</f>
        <v/>
      </c>
      <c r="AX1234" s="266">
        <f>IF(Q1234=AW1234,"#1",IF(R1234=AW1234,"#2",IF(S1234=AW1234,"#4",IF(T1234=AW1234,"#5"))))</f>
        <v/>
      </c>
    </row>
    <row r="1235" ht="17.45" customHeight="1">
      <c r="A1235" s="257">
        <f>IF(ISNUMBER(C1235),MONTH(C1235),"")</f>
        <v/>
      </c>
      <c r="B1235" s="257">
        <f>IF(ISNUMBER(C1235),YEAR(C1235),"")</f>
        <v/>
      </c>
      <c r="C1235" s="808">
        <f>C1234+1</f>
        <v/>
      </c>
      <c r="D1235" s="809" t="n"/>
      <c r="E1235" s="810" t="n">
        <v>0.0186</v>
      </c>
      <c r="F1235" s="812" t="n"/>
      <c r="G1235" s="811" t="n">
        <v>0.0121</v>
      </c>
      <c r="H1235" s="837" t="n"/>
      <c r="I1235" s="809" t="n"/>
      <c r="J1235" s="810" t="n">
        <v>0.00698</v>
      </c>
      <c r="K1235" s="809" t="n"/>
      <c r="L1235" s="810" t="n">
        <v>0.0469</v>
      </c>
      <c r="M1235" s="796">
        <f>IF(SUM(D1235:E1235)&gt;0,IFERROR(AVERAGE(D1206:E1235),""),"")</f>
        <v/>
      </c>
      <c r="N1235" s="796">
        <f>IF(SUM(F1235:H1235)&gt;0,IFERROR(AVERAGE(F1206:H1235),""),"")</f>
        <v/>
      </c>
      <c r="O1235" s="796">
        <f>IF(SUM(I1235:J1235)&gt;0,IFERROR(AVERAGE(I1206:J1235),""),"")</f>
        <v/>
      </c>
      <c r="P1235" s="796">
        <f>IF(SUM(K1235:L1235)&gt;0,IFERROR(AVERAGE(K1206:L1235),""),"")</f>
        <v/>
      </c>
      <c r="Q1235" s="813">
        <f>IFERROR(AVERAGE(D1235:E1235),"")</f>
        <v/>
      </c>
      <c r="R1235" s="813">
        <f>IFERROR(AVERAGE(F1235:H1235),"")</f>
        <v/>
      </c>
      <c r="S1235" s="813">
        <f>IFERROR(AVERAGE(I1235:J1235),"")</f>
        <v/>
      </c>
      <c r="T1235" s="813">
        <f>IFERROR(AVERAGE(K1235:L1235),"")</f>
        <v/>
      </c>
      <c r="V1235" s="813">
        <f>AVERAGE(Q1235:T1235)</f>
        <v/>
      </c>
      <c r="W1235" s="445" t="n"/>
      <c r="X1235" s="257" t="n"/>
      <c r="Y1235" s="266" t="n">
        <v>176</v>
      </c>
      <c r="AW1235" s="785">
        <f>MAX(Q1235:T1235)</f>
        <v/>
      </c>
      <c r="AX1235" s="266">
        <f>IF(Q1235=AW1235,"#1",IF(R1235=AW1235,"#2",IF(S1235=AW1235,"#4",IF(T1235=AW1235,"#5"))))</f>
        <v/>
      </c>
    </row>
    <row r="1236" ht="17.45" customHeight="1">
      <c r="A1236" s="257">
        <f>IF(ISNUMBER(C1236),MONTH(C1236),"")</f>
        <v/>
      </c>
      <c r="B1236" s="257">
        <f>IF(ISNUMBER(C1236),YEAR(C1236),"")</f>
        <v/>
      </c>
      <c r="C1236" s="808">
        <f>C1235+1</f>
        <v/>
      </c>
      <c r="D1236" s="809" t="n">
        <v>0.0167</v>
      </c>
      <c r="E1236" s="810" t="n"/>
      <c r="F1236" s="812" t="n"/>
      <c r="G1236" s="811" t="n"/>
      <c r="H1236" s="837" t="n">
        <v>0.00539</v>
      </c>
      <c r="I1236" s="809" t="n">
        <v>0.00346</v>
      </c>
      <c r="J1236" s="810" t="n"/>
      <c r="K1236" s="809" t="n">
        <v>0.0242</v>
      </c>
      <c r="L1236" s="810" t="n"/>
      <c r="M1236" s="796">
        <f>IF(SUM(D1236:E1236)&gt;0,IFERROR(AVERAGE(D1207:E1236),""),"")</f>
        <v/>
      </c>
      <c r="N1236" s="796">
        <f>IF(SUM(F1236:H1236)&gt;0,IFERROR(AVERAGE(F1207:H1236),""),"")</f>
        <v/>
      </c>
      <c r="O1236" s="796">
        <f>IF(SUM(I1236:J1236)&gt;0,IFERROR(AVERAGE(I1207:J1236),""),"")</f>
        <v/>
      </c>
      <c r="P1236" s="796">
        <f>IF(SUM(K1236:L1236)&gt;0,IFERROR(AVERAGE(K1207:L1236),""),"")</f>
        <v/>
      </c>
      <c r="Q1236" s="813">
        <f>IFERROR(AVERAGE(D1236:E1236),"")</f>
        <v/>
      </c>
      <c r="R1236" s="813">
        <f>IFERROR(AVERAGE(F1236:H1236),"")</f>
        <v/>
      </c>
      <c r="S1236" s="813">
        <f>IFERROR(AVERAGE(I1236:J1236),"")</f>
        <v/>
      </c>
      <c r="T1236" s="813">
        <f>IFERROR(AVERAGE(K1236:L1236),"")</f>
        <v/>
      </c>
      <c r="V1236" s="813">
        <f>AVERAGE(Q1236:T1236)</f>
        <v/>
      </c>
      <c r="W1236" s="445" t="n"/>
      <c r="X1236" s="797">
        <f>AVERAGE(Q1235:T1236)</f>
        <v/>
      </c>
      <c r="Y1236" s="266" t="n">
        <v>176</v>
      </c>
      <c r="AW1236" s="785">
        <f>MAX(Q1236:T1236)</f>
        <v/>
      </c>
      <c r="AX1236" s="266">
        <f>IF(Q1236=AW1236,"#1",IF(R1236=AW1236,"#2",IF(S1236=AW1236,"#4",IF(T1236=AW1236,"#5"))))</f>
        <v/>
      </c>
    </row>
    <row r="1237" ht="17.45" customHeight="1">
      <c r="A1237" s="257">
        <f>IF(ISNUMBER(C1237),MONTH(C1237),"")</f>
        <v/>
      </c>
      <c r="B1237" s="257">
        <f>IF(ISNUMBER(C1237),YEAR(C1237),"")</f>
        <v/>
      </c>
      <c r="C1237" s="791">
        <f>C1236+1</f>
        <v/>
      </c>
      <c r="D1237" s="792" t="n"/>
      <c r="E1237" s="793" t="n">
        <v>0.0252</v>
      </c>
      <c r="F1237" s="795" t="n"/>
      <c r="G1237" s="794" t="n">
        <v>0.0186</v>
      </c>
      <c r="H1237" s="836" t="n"/>
      <c r="I1237" s="792" t="n"/>
      <c r="J1237" s="793" t="n">
        <v>0.0125</v>
      </c>
      <c r="K1237" s="792" t="n"/>
      <c r="L1237" s="793" t="n">
        <v>0.0437</v>
      </c>
      <c r="M1237" s="796">
        <f>IF(SUM(D1237:E1237)&gt;0,IFERROR(AVERAGE(D1208:E1237),""),"")</f>
        <v/>
      </c>
      <c r="N1237" s="796">
        <f>IF(SUM(F1237:H1237)&gt;0,IFERROR(AVERAGE(F1208:H1237),""),"")</f>
        <v/>
      </c>
      <c r="O1237" s="796">
        <f>IF(SUM(I1237:J1237)&gt;0,IFERROR(AVERAGE(I1208:J1237),""),"")</f>
        <v/>
      </c>
      <c r="P1237" s="796">
        <f>IF(SUM(K1237:L1237)&gt;0,IFERROR(AVERAGE(K1208:L1237),""),"")</f>
        <v/>
      </c>
      <c r="Q1237" s="797">
        <f>IFERROR(AVERAGE(D1237:E1237),"")</f>
        <v/>
      </c>
      <c r="R1237" s="797">
        <f>IFERROR(AVERAGE(F1237:H1237),"")</f>
        <v/>
      </c>
      <c r="S1237" s="797">
        <f>IFERROR(AVERAGE(I1237:J1237),"")</f>
        <v/>
      </c>
      <c r="T1237" s="797">
        <f>IFERROR(AVERAGE(K1237:L1237),"")</f>
        <v/>
      </c>
      <c r="V1237" s="257" t="n"/>
      <c r="W1237" s="797">
        <f>AVERAGE(Q1237:T1237)</f>
        <v/>
      </c>
      <c r="AW1237" s="785">
        <f>MAX(Q1237:T1237)</f>
        <v/>
      </c>
      <c r="AX1237" s="266">
        <f>IF(Q1237=AW1237,"#1",IF(R1237=AW1237,"#2",IF(S1237=AW1237,"#4",IF(T1237=AW1237,"#5"))))</f>
        <v/>
      </c>
    </row>
    <row r="1238" ht="17.45" customHeight="1">
      <c r="A1238" s="257">
        <f>IF(ISNUMBER(C1238),MONTH(C1238),"")</f>
        <v/>
      </c>
      <c r="B1238" s="257">
        <f>IF(ISNUMBER(C1238),YEAR(C1238),"")</f>
        <v/>
      </c>
      <c r="C1238" s="861">
        <f>C1237+1</f>
        <v/>
      </c>
      <c r="D1238" s="803" t="n">
        <v>0.0331</v>
      </c>
      <c r="E1238" s="804" t="n"/>
      <c r="F1238" s="806" t="n">
        <v>0.0213</v>
      </c>
      <c r="G1238" s="805" t="n"/>
      <c r="H1238" s="838" t="n">
        <v>0.0201</v>
      </c>
      <c r="I1238" s="803" t="n">
        <v>0.0154</v>
      </c>
      <c r="J1238" s="804" t="n"/>
      <c r="K1238" s="803" t="n">
        <v>0.0324</v>
      </c>
      <c r="L1238" s="804" t="n"/>
      <c r="M1238" s="796">
        <f>IF(SUM(D1238:E1238)&gt;0,IFERROR(AVERAGE(D1209:E1238),""),"")</f>
        <v/>
      </c>
      <c r="N1238" s="796">
        <f>IF(SUM(F1238:H1238)&gt;0,IFERROR(AVERAGE(F1209:H1238),""),"")</f>
        <v/>
      </c>
      <c r="O1238" s="796">
        <f>IF(SUM(I1238:J1238)&gt;0,IFERROR(AVERAGE(I1209:J1238),""),"")</f>
        <v/>
      </c>
      <c r="P1238" s="796">
        <f>IF(SUM(K1238:L1238)&gt;0,IFERROR(AVERAGE(K1209:L1238),""),"")</f>
        <v/>
      </c>
      <c r="Q1238" s="797">
        <f>IFERROR(AVERAGE(D1238:E1238),"")</f>
        <v/>
      </c>
      <c r="R1238" s="797">
        <f>IFERROR(AVERAGE(F1238:H1238),"")</f>
        <v/>
      </c>
      <c r="S1238" s="797">
        <f>IFERROR(AVERAGE(I1238:J1238),"")</f>
        <v/>
      </c>
      <c r="T1238" s="797">
        <f>IFERROR(AVERAGE(K1238:L1238),"")</f>
        <v/>
      </c>
      <c r="V1238" s="257" t="n"/>
      <c r="W1238" s="797">
        <f>AVERAGE(Q1238:T1238)</f>
        <v/>
      </c>
      <c r="AW1238" s="785">
        <f>MAX(Q1238:T1238)</f>
        <v/>
      </c>
      <c r="AX1238" s="266">
        <f>IF(Q1238=AW1238,"#1",IF(R1238=AW1238,"#2",IF(S1238=AW1238,"#4",IF(T1238=AW1238,"#5"))))</f>
        <v/>
      </c>
    </row>
    <row r="1239" ht="17.45" customHeight="1">
      <c r="A1239" s="257">
        <f>IF(ISNUMBER(C1239),MONTH(C1239),"")</f>
        <v/>
      </c>
      <c r="B1239" s="257">
        <f>IF(ISNUMBER(C1239),YEAR(C1239),"")</f>
        <v/>
      </c>
      <c r="C1239" s="791">
        <f>C1238+1</f>
        <v/>
      </c>
      <c r="D1239" s="792" t="n"/>
      <c r="E1239" s="793" t="n">
        <v>0.0297</v>
      </c>
      <c r="F1239" s="795" t="n"/>
      <c r="G1239" s="794" t="n">
        <v>0.016</v>
      </c>
      <c r="H1239" s="836" t="n"/>
      <c r="I1239" s="792" t="n"/>
      <c r="J1239" s="793" t="n">
        <v>0.0169</v>
      </c>
      <c r="K1239" s="792" t="n"/>
      <c r="L1239" s="793" t="n">
        <v>0.0479</v>
      </c>
      <c r="M1239" s="796">
        <f>IF(SUM(D1239:E1239)&gt;0,IFERROR(AVERAGE(D1210:E1239),""),"")</f>
        <v/>
      </c>
      <c r="N1239" s="796">
        <f>IF(SUM(F1239:H1239)&gt;0,IFERROR(AVERAGE(F1210:H1239),""),"")</f>
        <v/>
      </c>
      <c r="O1239" s="796">
        <f>IF(SUM(I1239:J1239)&gt;0,IFERROR(AVERAGE(I1210:J1239),""),"")</f>
        <v/>
      </c>
      <c r="P1239" s="796">
        <f>IF(SUM(K1239:L1239)&gt;0,IFERROR(AVERAGE(K1210:L1239),""),"")</f>
        <v/>
      </c>
      <c r="Q1239" s="797">
        <f>IFERROR(AVERAGE(D1239:E1239),"")</f>
        <v/>
      </c>
      <c r="R1239" s="797">
        <f>IFERROR(AVERAGE(F1239:H1239),"")</f>
        <v/>
      </c>
      <c r="S1239" s="797">
        <f>IFERROR(AVERAGE(I1239:J1239),"")</f>
        <v/>
      </c>
      <c r="T1239" s="797">
        <f>IFERROR(AVERAGE(K1239:L1239),"")</f>
        <v/>
      </c>
      <c r="V1239" s="257" t="n"/>
      <c r="W1239" s="797">
        <f>AVERAGE(Q1239:T1239)</f>
        <v/>
      </c>
      <c r="AW1239" s="785">
        <f>MAX(Q1239:T1239)</f>
        <v/>
      </c>
      <c r="AX1239" s="266">
        <f>IF(Q1239=AW1239,"#1",IF(R1239=AW1239,"#2",IF(S1239=AW1239,"#4",IF(T1239=AW1239,"#5"))))</f>
        <v/>
      </c>
    </row>
    <row r="1240" ht="17.45" customHeight="1">
      <c r="A1240" s="257">
        <f>IF(ISNUMBER(C1240),MONTH(C1240),"")</f>
        <v/>
      </c>
      <c r="B1240" s="257">
        <f>IF(ISNUMBER(C1240),YEAR(C1240),"")</f>
        <v/>
      </c>
      <c r="C1240" s="791">
        <f>C1239+1</f>
        <v/>
      </c>
      <c r="D1240" s="792" t="n">
        <v>0.0434</v>
      </c>
      <c r="E1240" s="793" t="n"/>
      <c r="F1240" s="795" t="n">
        <v>0.0133</v>
      </c>
      <c r="G1240" s="794" t="n"/>
      <c r="H1240" s="836" t="n"/>
      <c r="I1240" s="792" t="n">
        <v>0.014</v>
      </c>
      <c r="J1240" s="793" t="n"/>
      <c r="K1240" s="792" t="n">
        <v>0.0346</v>
      </c>
      <c r="L1240" s="793" t="n"/>
      <c r="M1240" s="796">
        <f>IF(SUM(D1240:E1240)&gt;0,IFERROR(AVERAGE(D1211:E1240),""),"")</f>
        <v/>
      </c>
      <c r="N1240" s="796">
        <f>IF(SUM(F1240:H1240)&gt;0,IFERROR(AVERAGE(F1211:H1240),""),"")</f>
        <v/>
      </c>
      <c r="O1240" s="796">
        <f>IF(SUM(I1240:J1240)&gt;0,IFERROR(AVERAGE(I1211:J1240),""),"")</f>
        <v/>
      </c>
      <c r="P1240" s="796">
        <f>IF(SUM(K1240:L1240)&gt;0,IFERROR(AVERAGE(K1211:L1240),""),"")</f>
        <v/>
      </c>
      <c r="Q1240" s="797">
        <f>IFERROR(AVERAGE(D1240:E1240),"")</f>
        <v/>
      </c>
      <c r="R1240" s="797">
        <f>IFERROR(AVERAGE(F1240:H1240),"")</f>
        <v/>
      </c>
      <c r="S1240" s="797">
        <f>IFERROR(AVERAGE(I1240:J1240),"")</f>
        <v/>
      </c>
      <c r="T1240" s="797">
        <f>IFERROR(AVERAGE(K1240:L1240),"")</f>
        <v/>
      </c>
      <c r="V1240" s="257" t="n"/>
      <c r="W1240" s="797">
        <f>AVERAGE(Q1240:T1240)</f>
        <v/>
      </c>
      <c r="AW1240" s="785">
        <f>MAX(Q1240:T1240)</f>
        <v/>
      </c>
      <c r="AX1240" s="266">
        <f>IF(Q1240=AW1240,"#1",IF(R1240=AW1240,"#2",IF(S1240=AW1240,"#4",IF(T1240=AW1240,"#5"))))</f>
        <v/>
      </c>
    </row>
    <row r="1241" ht="17.45" customHeight="1">
      <c r="A1241" s="257">
        <f>IF(ISNUMBER(C1241),MONTH(C1241),"")</f>
        <v/>
      </c>
      <c r="B1241" s="257">
        <f>IF(ISNUMBER(C1241),YEAR(C1241),"")</f>
        <v/>
      </c>
      <c r="C1241" s="791">
        <f>C1240+1</f>
        <v/>
      </c>
      <c r="D1241" s="792" t="n"/>
      <c r="E1241" s="793" t="n">
        <v>0.0321</v>
      </c>
      <c r="F1241" s="795" t="n"/>
      <c r="G1241" s="794" t="n">
        <v>0.0476</v>
      </c>
      <c r="H1241" s="836" t="n"/>
      <c r="I1241" s="792" t="n"/>
      <c r="J1241" s="793" t="n">
        <v>0.0171</v>
      </c>
      <c r="K1241" s="792" t="n"/>
      <c r="L1241" s="865" t="n">
        <v>0.0891</v>
      </c>
      <c r="M1241" s="796">
        <f>IF(SUM(D1241:E1241)&gt;0,IFERROR(AVERAGE(D1212:E1241),""),"")</f>
        <v/>
      </c>
      <c r="N1241" s="796">
        <f>IF(SUM(F1241:H1241)&gt;0,IFERROR(AVERAGE(F1212:H1241),""),"")</f>
        <v/>
      </c>
      <c r="O1241" s="796">
        <f>IF(SUM(I1241:J1241)&gt;0,IFERROR(AVERAGE(I1212:J1241),""),"")</f>
        <v/>
      </c>
      <c r="P1241" s="796">
        <f>IF(SUM(K1241:L1241)&gt;0,IFERROR(AVERAGE(K1212:L1241),""),"")</f>
        <v/>
      </c>
      <c r="Q1241" s="797">
        <f>IFERROR(AVERAGE(D1241:E1241),"")</f>
        <v/>
      </c>
      <c r="R1241" s="797">
        <f>IFERROR(AVERAGE(F1241:H1241),"")</f>
        <v/>
      </c>
      <c r="S1241" s="797">
        <f>IFERROR(AVERAGE(I1241:J1241),"")</f>
        <v/>
      </c>
      <c r="T1241" s="876">
        <f>IFERROR(AVERAGE(K1241:L1241),"")</f>
        <v/>
      </c>
      <c r="V1241" s="257" t="n"/>
      <c r="W1241" s="797">
        <f>AVERAGE(Q1241:T1241)</f>
        <v/>
      </c>
      <c r="X1241" s="797">
        <f>AVERAGE(Q1237:T1241)</f>
        <v/>
      </c>
      <c r="Y1241" s="266" t="n">
        <v>177</v>
      </c>
      <c r="AW1241" s="785">
        <f>MAX(Q1241:T1241)</f>
        <v/>
      </c>
      <c r="AX1241" s="266">
        <f>IF(Q1241=AW1241,"#1",IF(R1241=AW1241,"#2",IF(S1241=AW1241,"#4",IF(T1241=AW1241,"#5"))))</f>
        <v/>
      </c>
    </row>
    <row r="1242" ht="17.45" customHeight="1">
      <c r="A1242" s="257">
        <f>IF(ISNUMBER(C1242),MONTH(C1242),"")</f>
        <v/>
      </c>
      <c r="B1242" s="257">
        <f>IF(ISNUMBER(C1242),YEAR(C1242),"")</f>
        <v/>
      </c>
      <c r="C1242" s="808">
        <f>C1241+1</f>
        <v/>
      </c>
      <c r="D1242" s="809" t="n">
        <v>0.0148</v>
      </c>
      <c r="E1242" s="810" t="n"/>
      <c r="F1242" s="812" t="n"/>
      <c r="G1242" s="811" t="n"/>
      <c r="H1242" s="837" t="n">
        <v>0.02</v>
      </c>
      <c r="I1242" s="809" t="n">
        <v>0.007820000000000001</v>
      </c>
      <c r="J1242" s="810" t="n"/>
      <c r="K1242" s="809" t="n">
        <v>0.028</v>
      </c>
      <c r="L1242" s="810" t="n"/>
      <c r="M1242" s="796">
        <f>IF(SUM(D1242:E1242)&gt;0,IFERROR(AVERAGE(D1213:E1242),""),"")</f>
        <v/>
      </c>
      <c r="N1242" s="796">
        <f>IF(SUM(F1242:H1242)&gt;0,IFERROR(AVERAGE(F1213:H1242),""),"")</f>
        <v/>
      </c>
      <c r="O1242" s="796">
        <f>IF(SUM(I1242:J1242)&gt;0,IFERROR(AVERAGE(I1213:J1242),""),"")</f>
        <v/>
      </c>
      <c r="P1242" s="796">
        <f>IF(SUM(K1242:L1242)&gt;0,IFERROR(AVERAGE(K1213:L1242),""),"")</f>
        <v/>
      </c>
      <c r="Q1242" s="813">
        <f>IFERROR(AVERAGE(D1242:E1242),"")</f>
        <v/>
      </c>
      <c r="R1242" s="813">
        <f>IFERROR(AVERAGE(F1242:H1242),"")</f>
        <v/>
      </c>
      <c r="S1242" s="813">
        <f>IFERROR(AVERAGE(I1242:J1242),"")</f>
        <v/>
      </c>
      <c r="T1242" s="813">
        <f>IFERROR(AVERAGE(K1242:L1242),"")</f>
        <v/>
      </c>
      <c r="V1242" s="813">
        <f>AVERAGE(Q1242:T1242)</f>
        <v/>
      </c>
      <c r="W1242" s="445" t="n"/>
      <c r="X1242" s="257" t="n"/>
      <c r="Y1242" s="266" t="n">
        <v>177</v>
      </c>
      <c r="AW1242" s="785">
        <f>MAX(Q1242:T1242)</f>
        <v/>
      </c>
      <c r="AX1242" s="266">
        <f>IF(Q1242=AW1242,"#1",IF(R1242=AW1242,"#2",IF(S1242=AW1242,"#4",IF(T1242=AW1242,"#5"))))</f>
        <v/>
      </c>
    </row>
    <row r="1243" ht="17.45" customHeight="1">
      <c r="A1243" s="257">
        <f>IF(ISNUMBER(C1243),MONTH(C1243),"")</f>
        <v/>
      </c>
      <c r="B1243" s="257">
        <f>IF(ISNUMBER(C1243),YEAR(C1243),"")</f>
        <v/>
      </c>
      <c r="C1243" s="808">
        <f>C1242+1</f>
        <v/>
      </c>
      <c r="D1243" s="809" t="n"/>
      <c r="E1243" s="810" t="n">
        <v>0.0126</v>
      </c>
      <c r="F1243" s="812" t="n"/>
      <c r="G1243" s="811" t="n">
        <v>0.0135</v>
      </c>
      <c r="H1243" s="837" t="n"/>
      <c r="I1243" s="809" t="n"/>
      <c r="J1243" s="810" t="n">
        <v>0.00593</v>
      </c>
      <c r="K1243" s="809" t="n"/>
      <c r="L1243" s="900" t="n">
        <v>0.158</v>
      </c>
      <c r="M1243" s="796">
        <f>IF(SUM(D1243:E1243)&gt;0,IFERROR(AVERAGE(D1214:E1243),""),"")</f>
        <v/>
      </c>
      <c r="N1243" s="796">
        <f>IF(SUM(F1243:H1243)&gt;0,IFERROR(AVERAGE(F1214:H1243),""),"")</f>
        <v/>
      </c>
      <c r="O1243" s="796">
        <f>IF(SUM(I1243:J1243)&gt;0,IFERROR(AVERAGE(I1214:J1243),""),"")</f>
        <v/>
      </c>
      <c r="P1243" s="796">
        <f>IF(SUM(K1243:L1243)&gt;0,IFERROR(AVERAGE(K1214:L1243),""),"")</f>
        <v/>
      </c>
      <c r="Q1243" s="813">
        <f>IFERROR(AVERAGE(D1243:E1243),"")</f>
        <v/>
      </c>
      <c r="R1243" s="813">
        <f>IFERROR(AVERAGE(F1243:H1243),"")</f>
        <v/>
      </c>
      <c r="S1243" s="813">
        <f>IFERROR(AVERAGE(I1243:J1243),"")</f>
        <v/>
      </c>
      <c r="T1243" s="893">
        <f>IFERROR(AVERAGE(K1243:L1243),"")</f>
        <v/>
      </c>
      <c r="V1243" s="813">
        <f>AVERAGE(Q1243:T1243)</f>
        <v/>
      </c>
      <c r="W1243" s="445" t="n"/>
      <c r="X1243" s="797">
        <f>AVERAGE(Q1242:T1243)</f>
        <v/>
      </c>
      <c r="Y1243" s="266" t="n">
        <v>177</v>
      </c>
      <c r="AW1243" s="785">
        <f>MAX(Q1243:T1243)</f>
        <v/>
      </c>
      <c r="AX1243" s="266">
        <f>IF(Q1243=AW1243,"#1",IF(R1243=AW1243,"#2",IF(S1243=AW1243,"#4",IF(T1243=AW1243,"#5"))))</f>
        <v/>
      </c>
    </row>
    <row r="1244" ht="17.45" customHeight="1">
      <c r="A1244" s="257">
        <f>IF(ISNUMBER(C1244),MONTH(C1244),"")</f>
        <v/>
      </c>
      <c r="B1244" s="257">
        <f>IF(ISNUMBER(C1244),YEAR(C1244),"")</f>
        <v/>
      </c>
      <c r="C1244" s="861">
        <f>C1243+1</f>
        <v/>
      </c>
      <c r="D1244" s="840" t="n">
        <v>0.034</v>
      </c>
      <c r="E1244" s="841" t="n"/>
      <c r="F1244" s="843" t="n">
        <v>0.0319</v>
      </c>
      <c r="G1244" s="842" t="n"/>
      <c r="H1244" s="863" t="n">
        <v>0.0331</v>
      </c>
      <c r="I1244" s="840" t="n">
        <v>0.0229</v>
      </c>
      <c r="J1244" s="841" t="n"/>
      <c r="K1244" s="840" t="n">
        <v>0.025</v>
      </c>
      <c r="L1244" s="841" t="n"/>
      <c r="M1244" s="796">
        <f>IF(SUM(D1244:E1244)&gt;0,IFERROR(AVERAGE(D1215:E1244),""),"")</f>
        <v/>
      </c>
      <c r="N1244" s="796">
        <f>IF(SUM(F1244:H1244)&gt;0,IFERROR(AVERAGE(F1215:H1244),""),"")</f>
        <v/>
      </c>
      <c r="O1244" s="796">
        <f>IF(SUM(I1244:J1244)&gt;0,IFERROR(AVERAGE(I1215:J1244),""),"")</f>
        <v/>
      </c>
      <c r="P1244" s="796">
        <f>IF(SUM(K1244:L1244)&gt;0,IFERROR(AVERAGE(K1215:L1244),""),"")</f>
        <v/>
      </c>
      <c r="Q1244" s="797">
        <f>IFERROR(AVERAGE(D1244:E1244),"")</f>
        <v/>
      </c>
      <c r="R1244" s="797">
        <f>IFERROR(AVERAGE(F1244:H1244),"")</f>
        <v/>
      </c>
      <c r="S1244" s="797">
        <f>IFERROR(AVERAGE(I1244:J1244),"")</f>
        <v/>
      </c>
      <c r="T1244" s="797">
        <f>IFERROR(AVERAGE(K1244:L1244),"")</f>
        <v/>
      </c>
      <c r="V1244" s="257" t="n"/>
      <c r="W1244" s="797">
        <f>AVERAGE(Q1244:T1244)</f>
        <v/>
      </c>
      <c r="AW1244" s="785">
        <f>MAX(Q1244:T1244)</f>
        <v/>
      </c>
      <c r="AX1244" s="266">
        <f>IF(Q1244=AW1244,"#1",IF(R1244=AW1244,"#2",IF(S1244=AW1244,"#4",IF(T1244=AW1244,"#5"))))</f>
        <v/>
      </c>
    </row>
    <row r="1245" ht="17.45" customHeight="1">
      <c r="A1245" s="257">
        <f>IF(ISNUMBER(C1245),MONTH(C1245),"")</f>
        <v/>
      </c>
      <c r="B1245" s="257">
        <f>IF(ISNUMBER(C1245),YEAR(C1245),"")</f>
        <v/>
      </c>
      <c r="C1245" s="791">
        <f>C1244+1</f>
        <v/>
      </c>
      <c r="D1245" s="849" t="n"/>
      <c r="E1245" s="850" t="n">
        <v>0.0565</v>
      </c>
      <c r="F1245" s="852" t="n"/>
      <c r="G1245" s="851" t="n">
        <v>0.0206</v>
      </c>
      <c r="H1245" s="853" t="n"/>
      <c r="I1245" s="849" t="n"/>
      <c r="J1245" s="850" t="n">
        <v>0.0194</v>
      </c>
      <c r="K1245" s="849" t="n"/>
      <c r="L1245" s="901" t="n">
        <v>0.119</v>
      </c>
      <c r="M1245" s="796">
        <f>IF(SUM(D1245:E1245)&gt;0,IFERROR(AVERAGE(D1216:E1245),""),"")</f>
        <v/>
      </c>
      <c r="N1245" s="796">
        <f>IF(SUM(F1245:H1245)&gt;0,IFERROR(AVERAGE(F1216:H1245),""),"")</f>
        <v/>
      </c>
      <c r="O1245" s="796">
        <f>IF(SUM(I1245:J1245)&gt;0,IFERROR(AVERAGE(I1216:J1245),""),"")</f>
        <v/>
      </c>
      <c r="P1245" s="796">
        <f>IF(SUM(K1245:L1245)&gt;0,IFERROR(AVERAGE(K1216:L1245),""),"")</f>
        <v/>
      </c>
      <c r="Q1245" s="797">
        <f>IFERROR(AVERAGE(D1245:E1245),"")</f>
        <v/>
      </c>
      <c r="R1245" s="797">
        <f>IFERROR(AVERAGE(F1245:H1245),"")</f>
        <v/>
      </c>
      <c r="S1245" s="797">
        <f>IFERROR(AVERAGE(I1245:J1245),"")</f>
        <v/>
      </c>
      <c r="T1245" s="876">
        <f>IFERROR(AVERAGE(K1245:L1245),"")</f>
        <v/>
      </c>
      <c r="V1245" s="257" t="n"/>
      <c r="W1245" s="797">
        <f>AVERAGE(Q1245:T1245)</f>
        <v/>
      </c>
      <c r="AW1245" s="785">
        <f>MAX(Q1245:T1245)</f>
        <v/>
      </c>
      <c r="AX1245" s="266">
        <f>IF(Q1245=AW1245,"#1",IF(R1245=AW1245,"#2",IF(S1245=AW1245,"#4",IF(T1245=AW1245,"#5"))))</f>
        <v/>
      </c>
    </row>
    <row r="1246" ht="17.45" customHeight="1">
      <c r="A1246" s="257">
        <f>IF(ISNUMBER(C1246),MONTH(C1246),"")</f>
        <v/>
      </c>
      <c r="B1246" s="257">
        <f>IF(ISNUMBER(C1246),YEAR(C1246),"")</f>
        <v/>
      </c>
      <c r="C1246" s="791">
        <f>C1245+1</f>
        <v/>
      </c>
      <c r="D1246" s="792" t="n">
        <v>0.0229</v>
      </c>
      <c r="E1246" s="793" t="n"/>
      <c r="F1246" s="795" t="n">
        <v>0.0151</v>
      </c>
      <c r="G1246" s="794" t="n"/>
      <c r="H1246" s="836" t="n"/>
      <c r="I1246" s="792" t="n">
        <v>0.0108</v>
      </c>
      <c r="J1246" s="793" t="n"/>
      <c r="K1246" s="899" t="n">
        <v>0.194</v>
      </c>
      <c r="L1246" s="793" t="n"/>
      <c r="M1246" s="796">
        <f>IF(SUM(D1246:E1246)&gt;0,IFERROR(AVERAGE(D1217:E1246),""),"")</f>
        <v/>
      </c>
      <c r="N1246" s="796">
        <f>IF(SUM(F1246:H1246)&gt;0,IFERROR(AVERAGE(F1217:H1246),""),"")</f>
        <v/>
      </c>
      <c r="O1246" s="796">
        <f>IF(SUM(I1246:J1246)&gt;0,IFERROR(AVERAGE(I1217:J1246),""),"")</f>
        <v/>
      </c>
      <c r="P1246" s="796">
        <f>IF(SUM(K1246:L1246)&gt;0,IFERROR(AVERAGE(K1217:L1246),""),"")</f>
        <v/>
      </c>
      <c r="Q1246" s="797">
        <f>IFERROR(AVERAGE(D1246:E1246),"")</f>
        <v/>
      </c>
      <c r="R1246" s="797">
        <f>IFERROR(AVERAGE(F1246:H1246),"")</f>
        <v/>
      </c>
      <c r="S1246" s="797">
        <f>IFERROR(AVERAGE(I1246:J1246),"")</f>
        <v/>
      </c>
      <c r="T1246" s="876">
        <f>IFERROR(AVERAGE(K1246:L1246),"")</f>
        <v/>
      </c>
      <c r="V1246" s="257" t="n"/>
      <c r="W1246" s="797">
        <f>AVERAGE(Q1246:T1246)</f>
        <v/>
      </c>
      <c r="AW1246" s="785">
        <f>MAX(Q1246:T1246)</f>
        <v/>
      </c>
      <c r="AX1246" s="266">
        <f>IF(Q1246=AW1246,"#1",IF(R1246=AW1246,"#2",IF(S1246=AW1246,"#4",IF(T1246=AW1246,"#5"))))</f>
        <v/>
      </c>
    </row>
    <row r="1247" ht="17.45" customHeight="1">
      <c r="A1247" s="257">
        <f>IF(ISNUMBER(C1247),MONTH(C1247),"")</f>
        <v/>
      </c>
      <c r="B1247" s="257">
        <f>IF(ISNUMBER(C1247),YEAR(C1247),"")</f>
        <v/>
      </c>
      <c r="C1247" s="791">
        <f>C1246+1</f>
        <v/>
      </c>
      <c r="D1247" s="792" t="n"/>
      <c r="E1247" s="793" t="n">
        <v>0.0211</v>
      </c>
      <c r="F1247" s="795" t="n"/>
      <c r="G1247" s="794" t="n">
        <v>0.0138</v>
      </c>
      <c r="H1247" s="836" t="n"/>
      <c r="I1247" s="792" t="n"/>
      <c r="J1247" s="793" t="n">
        <v>0.0124</v>
      </c>
      <c r="K1247" s="792" t="n"/>
      <c r="L1247" s="793" t="n">
        <v>0.065</v>
      </c>
      <c r="M1247" s="796">
        <f>IF(SUM(D1247:E1247)&gt;0,IFERROR(AVERAGE(D1218:E1247),""),"")</f>
        <v/>
      </c>
      <c r="N1247" s="796">
        <f>IF(SUM(F1247:H1247)&gt;0,IFERROR(AVERAGE(F1218:H1247),""),"")</f>
        <v/>
      </c>
      <c r="O1247" s="796">
        <f>IF(SUM(I1247:J1247)&gt;0,IFERROR(AVERAGE(I1218:J1247),""),"")</f>
        <v/>
      </c>
      <c r="P1247" s="796">
        <f>IF(SUM(K1247:L1247)&gt;0,IFERROR(AVERAGE(K1218:L1247),""),"")</f>
        <v/>
      </c>
      <c r="Q1247" s="797">
        <f>IFERROR(AVERAGE(D1247:E1247),"")</f>
        <v/>
      </c>
      <c r="R1247" s="797">
        <f>IFERROR(AVERAGE(F1247:H1247),"")</f>
        <v/>
      </c>
      <c r="S1247" s="797">
        <f>IFERROR(AVERAGE(I1247:J1247),"")</f>
        <v/>
      </c>
      <c r="T1247" s="797">
        <f>IFERROR(AVERAGE(K1247:L1247),"")</f>
        <v/>
      </c>
      <c r="V1247" s="257" t="n"/>
      <c r="W1247" s="797">
        <f>AVERAGE(Q1247:T1247)</f>
        <v/>
      </c>
      <c r="AW1247" s="785">
        <f>MAX(Q1247:T1247)</f>
        <v/>
      </c>
      <c r="AX1247" s="266">
        <f>IF(Q1247=AW1247,"#1",IF(R1247=AW1247,"#2",IF(S1247=AW1247,"#4",IF(T1247=AW1247,"#5"))))</f>
        <v/>
      </c>
    </row>
    <row r="1248" ht="17.45" customHeight="1" thickBot="1">
      <c r="A1248" s="257">
        <f>IF(ISNUMBER(C1248),MONTH(C1248),"")</f>
        <v/>
      </c>
      <c r="B1248" s="257">
        <f>IF(ISNUMBER(C1248),YEAR(C1248),"")</f>
        <v/>
      </c>
      <c r="C1248" s="791">
        <f>C1247+1</f>
        <v/>
      </c>
      <c r="D1248" s="792" t="n">
        <v>0.0307</v>
      </c>
      <c r="E1248" s="793" t="n"/>
      <c r="F1248" s="795" t="n"/>
      <c r="G1248" s="794" t="n"/>
      <c r="H1248" s="836" t="n">
        <v>0.0189</v>
      </c>
      <c r="I1248" s="792" t="n">
        <v>0.0151</v>
      </c>
      <c r="J1248" s="793" t="n"/>
      <c r="K1248" s="792" t="n">
        <v>0.0225</v>
      </c>
      <c r="L1248" s="793" t="n"/>
      <c r="M1248" s="796">
        <f>IF(SUM(D1248:E1248)&gt;0,IFERROR(AVERAGE(D1219:E1248),""),"")</f>
        <v/>
      </c>
      <c r="N1248" s="796">
        <f>IF(SUM(F1248:H1248)&gt;0,IFERROR(AVERAGE(F1219:H1248),""),"")</f>
        <v/>
      </c>
      <c r="O1248" s="796">
        <f>IF(SUM(I1248:J1248)&gt;0,IFERROR(AVERAGE(I1219:J1248),""),"")</f>
        <v/>
      </c>
      <c r="P1248" s="796">
        <f>IF(SUM(K1248:L1248)&gt;0,IFERROR(AVERAGE(K1219:L1248),""),"")</f>
        <v/>
      </c>
      <c r="Q1248" s="797">
        <f>IFERROR(AVERAGE(D1248:E1248),"")</f>
        <v/>
      </c>
      <c r="R1248" s="797">
        <f>IFERROR(AVERAGE(F1248:H1248),"")</f>
        <v/>
      </c>
      <c r="S1248" s="797">
        <f>IFERROR(AVERAGE(I1248:J1248),"")</f>
        <v/>
      </c>
      <c r="T1248" s="797">
        <f>IFERROR(AVERAGE(K1248:L1248),"")</f>
        <v/>
      </c>
      <c r="V1248" s="257" t="n"/>
      <c r="W1248" s="797">
        <f>AVERAGE(Q1248:T1248)</f>
        <v/>
      </c>
      <c r="X1248" s="797">
        <f>AVERAGE(Q1244:T1248)</f>
        <v/>
      </c>
      <c r="Y1248" s="266" t="n">
        <v>178</v>
      </c>
      <c r="AW1248" s="785">
        <f>MAX(Q1248:T1248)</f>
        <v/>
      </c>
      <c r="AX1248" s="266">
        <f>IF(Q1248=AW1248,"#1",IF(R1248=AW1248,"#2",IF(S1248=AW1248,"#4",IF(T1248=AW1248,"#5"))))</f>
        <v/>
      </c>
    </row>
    <row r="1249" ht="17.45" customHeight="1" thickBot="1">
      <c r="A1249" s="257">
        <f>IF(ISNUMBER(C1249),MONTH(C1249),"")</f>
        <v/>
      </c>
      <c r="B1249" s="257">
        <f>IF(ISNUMBER(C1249),YEAR(C1249),"")</f>
        <v/>
      </c>
      <c r="C1249" s="808">
        <f>C1248+1</f>
        <v/>
      </c>
      <c r="D1249" s="809" t="n"/>
      <c r="E1249" s="810" t="n">
        <v>0.0172</v>
      </c>
      <c r="F1249" s="812" t="n"/>
      <c r="G1249" s="811" t="n">
        <v>0.0112</v>
      </c>
      <c r="H1249" s="837" t="n"/>
      <c r="I1249" s="809" t="n"/>
      <c r="J1249" s="810" t="n">
        <v>0.00655</v>
      </c>
      <c r="K1249" s="809" t="n"/>
      <c r="L1249" s="810" t="n">
        <v>0.0289</v>
      </c>
      <c r="M1249" s="796">
        <f>IF(SUM(D1249:E1249)&gt;0,IFERROR(AVERAGE(D1220:E1249),""),"")</f>
        <v/>
      </c>
      <c r="N1249" s="796">
        <f>IF(SUM(F1249:H1249)&gt;0,IFERROR(AVERAGE(F1220:H1249),""),"")</f>
        <v/>
      </c>
      <c r="O1249" s="796">
        <f>IF(SUM(I1249:J1249)&gt;0,IFERROR(AVERAGE(I1220:J1249),""),"")</f>
        <v/>
      </c>
      <c r="P1249" s="796">
        <f>IF(SUM(K1249:L1249)&gt;0,IFERROR(AVERAGE(K1220:L1249),""),"")</f>
        <v/>
      </c>
      <c r="Q1249" s="813">
        <f>IFERROR(AVERAGE(D1249:E1249),"")</f>
        <v/>
      </c>
      <c r="R1249" s="813">
        <f>IFERROR(AVERAGE(F1249:H1249),"")</f>
        <v/>
      </c>
      <c r="S1249" s="813">
        <f>IFERROR(AVERAGE(I1249:J1249),"")</f>
        <v/>
      </c>
      <c r="T1249" s="813">
        <f>IFERROR(AVERAGE(K1249:L1249),"")</f>
        <v/>
      </c>
      <c r="V1249" s="813">
        <f>AVERAGE(Q1249:T1249)</f>
        <v/>
      </c>
      <c r="W1249" s="445" t="n"/>
      <c r="X1249" s="257" t="n"/>
      <c r="Y1249" s="266" t="n">
        <v>178</v>
      </c>
      <c r="Z1249" s="313" t="inlineStr">
        <is>
          <t>MAY</t>
        </is>
      </c>
      <c r="AA1249" s="299" t="n">
        <v>2021</v>
      </c>
      <c r="AB1249" s="300" t="n"/>
      <c r="AC1249" s="300" t="n"/>
      <c r="AD1249" s="300" t="n"/>
      <c r="AW1249" s="785">
        <f>MAX(Q1249:T1249)</f>
        <v/>
      </c>
      <c r="AX1249" s="266">
        <f>IF(Q1249=AW1249,"#1",IF(R1249=AW1249,"#2",IF(S1249=AW1249,"#4",IF(T1249=AW1249,"#5"))))</f>
        <v/>
      </c>
    </row>
    <row r="1250" ht="17.45" customHeight="1">
      <c r="A1250" s="257">
        <f>IF(ISNUMBER(C1250),MONTH(C1250),"")</f>
        <v/>
      </c>
      <c r="B1250" s="257">
        <f>IF(ISNUMBER(C1250),YEAR(C1250),"")</f>
        <v/>
      </c>
      <c r="C1250" s="861">
        <f>C1249+1</f>
        <v/>
      </c>
      <c r="D1250" s="809" t="n">
        <v>0.0133</v>
      </c>
      <c r="E1250" s="810" t="n"/>
      <c r="F1250" s="812" t="n">
        <v>0.00511</v>
      </c>
      <c r="G1250" s="811" t="n"/>
      <c r="H1250" s="837" t="n">
        <v>0.00564</v>
      </c>
      <c r="I1250" s="809" t="n">
        <v>0.00449</v>
      </c>
      <c r="J1250" s="810" t="n"/>
      <c r="K1250" s="809" t="n">
        <v>0.0217</v>
      </c>
      <c r="L1250" s="810" t="n"/>
      <c r="M1250" s="796">
        <f>IF(SUM(D1250:E1250)&gt;0,IFERROR(AVERAGE(D1221:E1250),""),"")</f>
        <v/>
      </c>
      <c r="N1250" s="796">
        <f>IF(SUM(F1250:H1250)&gt;0,IFERROR(AVERAGE(F1221:H1250),""),"")</f>
        <v/>
      </c>
      <c r="O1250" s="796">
        <f>IF(SUM(I1250:J1250)&gt;0,IFERROR(AVERAGE(I1221:J1250),""),"")</f>
        <v/>
      </c>
      <c r="P1250" s="796">
        <f>IF(SUM(K1250:L1250)&gt;0,IFERROR(AVERAGE(K1221:L1250),""),"")</f>
        <v/>
      </c>
      <c r="Q1250" s="813">
        <f>IFERROR(AVERAGE(D1250:E1250),"")</f>
        <v/>
      </c>
      <c r="R1250" s="813">
        <f>IFERROR(AVERAGE(F1250:H1250),"")</f>
        <v/>
      </c>
      <c r="S1250" s="813">
        <f>IFERROR(AVERAGE(I1250:J1250),"")</f>
        <v/>
      </c>
      <c r="T1250" s="813">
        <f>IFERROR(AVERAGE(K1250:L1250),"")</f>
        <v/>
      </c>
      <c r="V1250" s="813">
        <f>AVERAGE(Q1250:T1250)</f>
        <v/>
      </c>
      <c r="W1250" s="445" t="n"/>
      <c r="X1250" s="797">
        <f>AVERAGE(Q1249:T1250)</f>
        <v/>
      </c>
      <c r="Y1250" s="266" t="n">
        <v>178</v>
      </c>
      <c r="Z1250" s="301" t="inlineStr">
        <is>
          <t>Parameter</t>
        </is>
      </c>
      <c r="AA1250" s="301" t="inlineStr">
        <is>
          <t>Station 1</t>
        </is>
      </c>
      <c r="AB1250" s="301" t="inlineStr">
        <is>
          <t>Station 2</t>
        </is>
      </c>
      <c r="AC1250" s="301" t="inlineStr">
        <is>
          <t>Station 4</t>
        </is>
      </c>
      <c r="AD1250" s="301" t="inlineStr">
        <is>
          <t>Station 5</t>
        </is>
      </c>
      <c r="AW1250" s="785">
        <f>MAX(Q1250:T1250)</f>
        <v/>
      </c>
      <c r="AX1250" s="266">
        <f>IF(Q1250=AW1250,"#1",IF(R1250=AW1250,"#2",IF(S1250=AW1250,"#4",IF(T1250=AW1250,"#5"))))</f>
        <v/>
      </c>
    </row>
    <row r="1251" ht="17.45" customHeight="1" thickBot="1">
      <c r="A1251" s="257">
        <f>IF(ISNUMBER(C1251),MONTH(C1251),"")</f>
        <v/>
      </c>
      <c r="B1251" s="257">
        <f>IF(ISNUMBER(C1251),YEAR(C1251),"")</f>
        <v/>
      </c>
      <c r="C1251" s="824">
        <f>C1250+1</f>
        <v/>
      </c>
      <c r="D1251" s="825" t="n"/>
      <c r="E1251" s="826" t="n">
        <v>0.0438</v>
      </c>
      <c r="F1251" s="828" t="n"/>
      <c r="G1251" s="827" t="n">
        <v>0.0141</v>
      </c>
      <c r="H1251" s="867" t="n"/>
      <c r="I1251" s="825" t="n"/>
      <c r="J1251" s="826" t="n">
        <v>0.0074</v>
      </c>
      <c r="K1251" s="825" t="n"/>
      <c r="L1251" s="826" t="n">
        <v>0.0256</v>
      </c>
      <c r="M1251" s="796">
        <f>IF(SUM(D1251:E1251)&gt;0,IFERROR(AVERAGE(D1222:E1251),""),"")</f>
        <v/>
      </c>
      <c r="N1251" s="796">
        <f>IF(SUM(F1251:H1251)&gt;0,IFERROR(AVERAGE(F1222:H1251),""),"")</f>
        <v/>
      </c>
      <c r="O1251" s="796">
        <f>IF(SUM(I1251:J1251)&gt;0,IFERROR(AVERAGE(I1222:J1251),""),"")</f>
        <v/>
      </c>
      <c r="P1251" s="796">
        <f>IF(SUM(K1251:L1251)&gt;0,IFERROR(AVERAGE(K1222:L1251),""),"")</f>
        <v/>
      </c>
      <c r="Q1251" s="830">
        <f>IFERROR(AVERAGE(D1251:E1251),"")</f>
        <v/>
      </c>
      <c r="R1251" s="830">
        <f>IFERROR(AVERAGE(F1251:H1251),"")</f>
        <v/>
      </c>
      <c r="S1251" s="830">
        <f>IFERROR(AVERAGE(I1251:J1251),"")</f>
        <v/>
      </c>
      <c r="T1251" s="830">
        <f>IFERROR(AVERAGE(K1251:L1251),"")</f>
        <v/>
      </c>
      <c r="U1251" s="315" t="n"/>
      <c r="V1251" s="307" t="n"/>
      <c r="W1251" s="830">
        <f>AVERAGE(Q1251:T1251)</f>
        <v/>
      </c>
      <c r="Z1251" s="302" t="inlineStr">
        <is>
          <t>Average</t>
        </is>
      </c>
      <c r="AA1251" s="839">
        <f>AVERAGE(D1221:E1251)</f>
        <v/>
      </c>
      <c r="AB1251" s="839">
        <f>AVERAGE(F1221:H1251)</f>
        <v/>
      </c>
      <c r="AC1251" s="839">
        <f>AVERAGE(I1221:J1251)</f>
        <v/>
      </c>
      <c r="AD1251" s="839">
        <f>AVERAGE(K1221:L1251)</f>
        <v/>
      </c>
      <c r="AW1251" s="785">
        <f>MAX(Q1251:T1251)</f>
        <v/>
      </c>
      <c r="AX1251" s="266">
        <f>IF(Q1251=AW1251,"#1",IF(R1251=AW1251,"#2",IF(S1251=AW1251,"#4",IF(T1251=AW1251,"#5"))))</f>
        <v/>
      </c>
    </row>
    <row r="1252" ht="17.45" customHeight="1">
      <c r="A1252" s="257">
        <f>IF(ISNUMBER(C1252),MONTH(C1252),"")</f>
        <v/>
      </c>
      <c r="B1252" s="257">
        <f>IF(ISNUMBER(C1252),YEAR(C1252),"")</f>
        <v/>
      </c>
      <c r="C1252" s="831">
        <f>C1251+1</f>
        <v/>
      </c>
      <c r="D1252" s="792" t="n">
        <v>0.0365</v>
      </c>
      <c r="E1252" s="793" t="n"/>
      <c r="F1252" s="795" t="n">
        <v>0.021</v>
      </c>
      <c r="G1252" s="794" t="n"/>
      <c r="H1252" s="836" t="n"/>
      <c r="I1252" s="792" t="n">
        <v>0.0191</v>
      </c>
      <c r="J1252" s="793" t="n"/>
      <c r="K1252" s="792" t="n">
        <v>0.0239</v>
      </c>
      <c r="L1252" s="793" t="n"/>
      <c r="M1252" s="796">
        <f>IF(SUM(D1252:E1252)&gt;0,IFERROR(AVERAGE(D1223:E1252),""),"")</f>
        <v/>
      </c>
      <c r="N1252" s="796">
        <f>IF(SUM(F1252:H1252)&gt;0,IFERROR(AVERAGE(F1223:H1252),""),"")</f>
        <v/>
      </c>
      <c r="O1252" s="796">
        <f>IF(SUM(I1252:J1252)&gt;0,IFERROR(AVERAGE(I1223:J1252),""),"")</f>
        <v/>
      </c>
      <c r="P1252" s="796">
        <f>IF(SUM(K1252:L1252)&gt;0,IFERROR(AVERAGE(K1223:L1252),""),"")</f>
        <v/>
      </c>
      <c r="Q1252" s="797">
        <f>IFERROR(AVERAGE(D1252:E1252),"")</f>
        <v/>
      </c>
      <c r="R1252" s="797">
        <f>IFERROR(AVERAGE(F1252:H1252),"")</f>
        <v/>
      </c>
      <c r="S1252" s="797">
        <f>IFERROR(AVERAGE(I1252:J1252),"")</f>
        <v/>
      </c>
      <c r="T1252" s="797">
        <f>IFERROR(AVERAGE(K1252:L1252),"")</f>
        <v/>
      </c>
      <c r="V1252" s="257" t="n"/>
      <c r="W1252" s="797">
        <f>AVERAGE(Q1252:T1252)</f>
        <v/>
      </c>
      <c r="Z1252" s="302" t="inlineStr">
        <is>
          <t>Maximum</t>
        </is>
      </c>
      <c r="AA1252" s="839">
        <f>MAX(D1221:E1251)</f>
        <v/>
      </c>
      <c r="AB1252" s="839">
        <f>MAX(F1221:H1251)</f>
        <v/>
      </c>
      <c r="AC1252" s="839">
        <f>MAX(I1221:J1251)</f>
        <v/>
      </c>
      <c r="AD1252" s="839">
        <f>MAX(K1221:L1251)</f>
        <v/>
      </c>
      <c r="AW1252" s="785">
        <f>MAX(Q1252:T1252)</f>
        <v/>
      </c>
      <c r="AX1252" s="266">
        <f>IF(Q1252=AW1252,"#1",IF(R1252=AW1252,"#2",IF(S1252=AW1252,"#4",IF(T1252=AW1252,"#5"))))</f>
        <v/>
      </c>
    </row>
    <row r="1253" ht="17.45" customHeight="1" thickBot="1">
      <c r="A1253" s="257">
        <f>IF(ISNUMBER(C1253),MONTH(C1253),"")</f>
        <v/>
      </c>
      <c r="B1253" s="257">
        <f>IF(ISNUMBER(C1253),YEAR(C1253),"")</f>
        <v/>
      </c>
      <c r="C1253" s="791">
        <f>C1252+1</f>
        <v/>
      </c>
      <c r="D1253" s="792" t="n"/>
      <c r="E1253" s="793" t="n">
        <v>0.0402</v>
      </c>
      <c r="F1253" s="795" t="n"/>
      <c r="G1253" s="794" t="n">
        <v>0.0279</v>
      </c>
      <c r="H1253" s="836" t="n"/>
      <c r="I1253" s="792" t="n"/>
      <c r="J1253" s="793" t="n">
        <v>0.0217</v>
      </c>
      <c r="K1253" s="792" t="n"/>
      <c r="L1253" s="793" t="n">
        <v>0.0364</v>
      </c>
      <c r="M1253" s="796">
        <f>IF(SUM(D1253:E1253)&gt;0,IFERROR(AVERAGE(D1224:E1253),""),"")</f>
        <v/>
      </c>
      <c r="N1253" s="796">
        <f>IF(SUM(F1253:H1253)&gt;0,IFERROR(AVERAGE(F1224:H1253),""),"")</f>
        <v/>
      </c>
      <c r="O1253" s="796">
        <f>IF(SUM(I1253:J1253)&gt;0,IFERROR(AVERAGE(I1224:J1253),""),"")</f>
        <v/>
      </c>
      <c r="P1253" s="796">
        <f>IF(SUM(K1253:L1253)&gt;0,IFERROR(AVERAGE(K1224:L1253),""),"")</f>
        <v/>
      </c>
      <c r="Q1253" s="797">
        <f>IFERROR(AVERAGE(D1253:E1253),"")</f>
        <v/>
      </c>
      <c r="R1253" s="797">
        <f>IFERROR(AVERAGE(F1253:H1253),"")</f>
        <v/>
      </c>
      <c r="S1253" s="797">
        <f>IFERROR(AVERAGE(I1253:J1253),"")</f>
        <v/>
      </c>
      <c r="T1253" s="797">
        <f>IFERROR(AVERAGE(K1253:L1253),"")</f>
        <v/>
      </c>
      <c r="V1253" s="257" t="n"/>
      <c r="W1253" s="797">
        <f>AVERAGE(Q1253:T1253)</f>
        <v/>
      </c>
      <c r="Z1253" s="304" t="inlineStr">
        <is>
          <t># DAYS &gt; 0.075</t>
        </is>
      </c>
      <c r="AA1253" s="305">
        <f>COUNTIF(D1221:E1251,"&gt;=0.075")</f>
        <v/>
      </c>
      <c r="AB1253" s="305">
        <f>COUNTIF(F1221:H1251,"&gt;=0.075")</f>
        <v/>
      </c>
      <c r="AC1253" s="305">
        <f>COUNTIF(I1221:J1251,"&gt;=0.075")</f>
        <v/>
      </c>
      <c r="AD1253" s="305">
        <f>COUNTIF(K1221:L1251,"&gt;=0.075")</f>
        <v/>
      </c>
      <c r="AW1253" s="785">
        <f>MAX(Q1253:T1253)</f>
        <v/>
      </c>
      <c r="AX1253" s="266">
        <f>IF(Q1253=AW1253,"#1",IF(R1253=AW1253,"#2",IF(S1253=AW1253,"#4",IF(T1253=AW1253,"#5"))))</f>
        <v/>
      </c>
    </row>
    <row r="1254" ht="17.45" customHeight="1" thickBot="1">
      <c r="A1254" s="257">
        <f>IF(ISNUMBER(C1254),MONTH(C1254),"")</f>
        <v/>
      </c>
      <c r="B1254" s="257">
        <f>IF(ISNUMBER(C1254),YEAR(C1254),"")</f>
        <v/>
      </c>
      <c r="C1254" s="791">
        <f>C1253+1</f>
        <v/>
      </c>
      <c r="D1254" s="792" t="n">
        <v>0.0233</v>
      </c>
      <c r="E1254" s="793" t="n"/>
      <c r="F1254" s="795" t="n"/>
      <c r="G1254" s="794" t="n"/>
      <c r="H1254" s="836" t="n">
        <v>0.0133</v>
      </c>
      <c r="I1254" s="792" t="n">
        <v>0.0125</v>
      </c>
      <c r="J1254" s="793" t="n"/>
      <c r="K1254" s="792" t="n">
        <v>0.0249</v>
      </c>
      <c r="L1254" s="793" t="n"/>
      <c r="M1254" s="796">
        <f>IF(SUM(D1254:E1254)&gt;0,IFERROR(AVERAGE(D1225:E1254),""),"")</f>
        <v/>
      </c>
      <c r="N1254" s="796">
        <f>IF(SUM(F1254:H1254)&gt;0,IFERROR(AVERAGE(F1225:H1254),""),"")</f>
        <v/>
      </c>
      <c r="O1254" s="796">
        <f>IF(SUM(I1254:J1254)&gt;0,IFERROR(AVERAGE(I1225:J1254),""),"")</f>
        <v/>
      </c>
      <c r="P1254" s="796">
        <f>IF(SUM(K1254:L1254)&gt;0,IFERROR(AVERAGE(K1225:L1254),""),"")</f>
        <v/>
      </c>
      <c r="Q1254" s="797">
        <f>IFERROR(AVERAGE(D1254:E1254),"")</f>
        <v/>
      </c>
      <c r="R1254" s="797">
        <f>IFERROR(AVERAGE(F1254:H1254),"")</f>
        <v/>
      </c>
      <c r="S1254" s="797">
        <f>IFERROR(AVERAGE(I1254:J1254),"")</f>
        <v/>
      </c>
      <c r="T1254" s="797">
        <f>IFERROR(AVERAGE(K1254:L1254),"")</f>
        <v/>
      </c>
      <c r="V1254" s="257" t="n"/>
      <c r="W1254" s="797">
        <f>AVERAGE(Q1254:T1254)</f>
        <v/>
      </c>
      <c r="AD1254" s="786">
        <f>AVERAGE(AA1251:AD1251)</f>
        <v/>
      </c>
      <c r="AW1254" s="785">
        <f>MAX(Q1254:T1254)</f>
        <v/>
      </c>
      <c r="AX1254" s="266">
        <f>IF(Q1254=AW1254,"#1",IF(R1254=AW1254,"#2",IF(S1254=AW1254,"#4",IF(T1254=AW1254,"#5"))))</f>
        <v/>
      </c>
    </row>
    <row r="1255" ht="17.45" customHeight="1">
      <c r="A1255" s="257">
        <f>IF(ISNUMBER(C1255),MONTH(C1255),"")</f>
        <v/>
      </c>
      <c r="B1255" s="257">
        <f>IF(ISNUMBER(C1255),YEAR(C1255),"")</f>
        <v/>
      </c>
      <c r="C1255" s="791">
        <f>C1254+1</f>
        <v/>
      </c>
      <c r="D1255" s="792" t="n"/>
      <c r="E1255" s="793" t="n">
        <v>0.0202</v>
      </c>
      <c r="F1255" s="795" t="n"/>
      <c r="G1255" s="794" t="n">
        <v>0.0132</v>
      </c>
      <c r="H1255" s="836" t="n"/>
      <c r="I1255" s="792" t="n"/>
      <c r="J1255" s="793" t="n">
        <v>0.0158</v>
      </c>
      <c r="K1255" s="792" t="n"/>
      <c r="L1255" s="793" t="n">
        <v>0.0309</v>
      </c>
      <c r="M1255" s="796">
        <f>IF(SUM(D1255:E1255)&gt;0,IFERROR(AVERAGE(D1226:E1255),""),"")</f>
        <v/>
      </c>
      <c r="N1255" s="796">
        <f>IF(SUM(F1255:H1255)&gt;0,IFERROR(AVERAGE(F1226:H1255),""),"")</f>
        <v/>
      </c>
      <c r="O1255" s="796">
        <f>IF(SUM(I1255:J1255)&gt;0,IFERROR(AVERAGE(I1226:J1255),""),"")</f>
        <v/>
      </c>
      <c r="P1255" s="796">
        <f>IF(SUM(K1255:L1255)&gt;0,IFERROR(AVERAGE(K1226:L1255),""),"")</f>
        <v/>
      </c>
      <c r="Q1255" s="797">
        <f>IFERROR(AVERAGE(D1255:E1255),"")</f>
        <v/>
      </c>
      <c r="R1255" s="797">
        <f>IFERROR(AVERAGE(F1255:H1255),"")</f>
        <v/>
      </c>
      <c r="S1255" s="797">
        <f>IFERROR(AVERAGE(I1255:J1255),"")</f>
        <v/>
      </c>
      <c r="T1255" s="797">
        <f>IFERROR(AVERAGE(K1255:L1255),"")</f>
        <v/>
      </c>
      <c r="V1255" s="257" t="n"/>
      <c r="W1255" s="797">
        <f>AVERAGE(Q1255:T1255)</f>
        <v/>
      </c>
      <c r="X1255" s="797">
        <f>AVERAGE(Q1251:T1255)</f>
        <v/>
      </c>
      <c r="Y1255" s="266" t="n">
        <v>179</v>
      </c>
      <c r="AW1255" s="785">
        <f>MAX(Q1255:T1255)</f>
        <v/>
      </c>
      <c r="AX1255" s="266">
        <f>IF(Q1255=AW1255,"#1",IF(R1255=AW1255,"#2",IF(S1255=AW1255,"#4",IF(T1255=AW1255,"#5"))))</f>
        <v/>
      </c>
    </row>
    <row r="1256" ht="17.45" customHeight="1">
      <c r="A1256" s="257">
        <f>IF(ISNUMBER(C1256),MONTH(C1256),"")</f>
        <v/>
      </c>
      <c r="B1256" s="257">
        <f>IF(ISNUMBER(C1256),YEAR(C1256),"")</f>
        <v/>
      </c>
      <c r="C1256" s="861">
        <f>C1255+1</f>
        <v/>
      </c>
      <c r="D1256" s="809" t="n">
        <v>0.0109</v>
      </c>
      <c r="E1256" s="810" t="n"/>
      <c r="F1256" s="812" t="n">
        <v>0.00885</v>
      </c>
      <c r="G1256" s="811" t="n"/>
      <c r="H1256" s="837" t="n">
        <v>0.008840000000000001</v>
      </c>
      <c r="I1256" s="809" t="n">
        <v>0.00727</v>
      </c>
      <c r="J1256" s="810" t="n"/>
      <c r="K1256" s="809" t="n">
        <v>0.0143</v>
      </c>
      <c r="L1256" s="810" t="n"/>
      <c r="M1256" s="796">
        <f>IF(SUM(D1256:E1256)&gt;0,IFERROR(AVERAGE(D1227:E1256),""),"")</f>
        <v/>
      </c>
      <c r="N1256" s="796">
        <f>IF(SUM(F1256:H1256)&gt;0,IFERROR(AVERAGE(F1227:H1256),""),"")</f>
        <v/>
      </c>
      <c r="O1256" s="796">
        <f>IF(SUM(I1256:J1256)&gt;0,IFERROR(AVERAGE(I1227:J1256),""),"")</f>
        <v/>
      </c>
      <c r="P1256" s="796">
        <f>IF(SUM(K1256:L1256)&gt;0,IFERROR(AVERAGE(K1227:L1256),""),"")</f>
        <v/>
      </c>
      <c r="Q1256" s="813">
        <f>IFERROR(AVERAGE(D1256:E1256),"")</f>
        <v/>
      </c>
      <c r="R1256" s="813">
        <f>IFERROR(AVERAGE(F1256:H1256),"")</f>
        <v/>
      </c>
      <c r="S1256" s="813">
        <f>IFERROR(AVERAGE(I1256:J1256),"")</f>
        <v/>
      </c>
      <c r="T1256" s="813">
        <f>IFERROR(AVERAGE(K1256:L1256),"")</f>
        <v/>
      </c>
      <c r="V1256" s="813">
        <f>AVERAGE(Q1256:T1256)</f>
        <v/>
      </c>
      <c r="W1256" s="445" t="n"/>
      <c r="X1256" s="257" t="n"/>
      <c r="Y1256" s="266" t="n">
        <v>179</v>
      </c>
      <c r="AW1256" s="785">
        <f>MAX(Q1256:T1256)</f>
        <v/>
      </c>
      <c r="AX1256" s="266">
        <f>IF(Q1256=AW1256,"#1",IF(R1256=AW1256,"#2",IF(S1256=AW1256,"#4",IF(T1256=AW1256,"#5"))))</f>
        <v/>
      </c>
    </row>
    <row r="1257" ht="17.45" customHeight="1">
      <c r="A1257" s="257">
        <f>IF(ISNUMBER(C1257),MONTH(C1257),"")</f>
        <v/>
      </c>
      <c r="B1257" s="257">
        <f>IF(ISNUMBER(C1257),YEAR(C1257),"")</f>
        <v/>
      </c>
      <c r="C1257" s="808">
        <f>C1256+1</f>
        <v/>
      </c>
      <c r="D1257" s="809" t="n"/>
      <c r="E1257" s="810" t="n">
        <v>0.0102</v>
      </c>
      <c r="F1257" s="812" t="n"/>
      <c r="G1257" s="811" t="n">
        <v>0.00636</v>
      </c>
      <c r="H1257" s="837" t="n"/>
      <c r="I1257" s="809" t="n"/>
      <c r="J1257" s="810" t="n">
        <v>0.0034</v>
      </c>
      <c r="K1257" s="809" t="n"/>
      <c r="L1257" s="810" t="n">
        <v>0.0346</v>
      </c>
      <c r="M1257" s="796">
        <f>IF(SUM(D1257:E1257)&gt;0,IFERROR(AVERAGE(D1228:E1257),""),"")</f>
        <v/>
      </c>
      <c r="N1257" s="796">
        <f>IF(SUM(F1257:H1257)&gt;0,IFERROR(AVERAGE(F1228:H1257),""),"")</f>
        <v/>
      </c>
      <c r="O1257" s="796">
        <f>IF(SUM(I1257:J1257)&gt;0,IFERROR(AVERAGE(I1228:J1257),""),"")</f>
        <v/>
      </c>
      <c r="P1257" s="796">
        <f>IF(SUM(K1257:L1257)&gt;0,IFERROR(AVERAGE(K1228:L1257),""),"")</f>
        <v/>
      </c>
      <c r="Q1257" s="813">
        <f>IFERROR(AVERAGE(D1257:E1257),"")</f>
        <v/>
      </c>
      <c r="R1257" s="813">
        <f>IFERROR(AVERAGE(F1257:H1257),"")</f>
        <v/>
      </c>
      <c r="S1257" s="813">
        <f>IFERROR(AVERAGE(I1257:J1257),"")</f>
        <v/>
      </c>
      <c r="T1257" s="813">
        <f>IFERROR(AVERAGE(K1257:L1257),"")</f>
        <v/>
      </c>
      <c r="V1257" s="813">
        <f>AVERAGE(Q1257:T1257)</f>
        <v/>
      </c>
      <c r="W1257" s="445" t="n"/>
      <c r="X1257" s="797">
        <f>AVERAGE(Q1256:T1257)</f>
        <v/>
      </c>
      <c r="Y1257" s="266" t="n">
        <v>179</v>
      </c>
      <c r="AW1257" s="785">
        <f>MAX(Q1257:T1257)</f>
        <v/>
      </c>
      <c r="AX1257" s="266">
        <f>IF(Q1257=AW1257,"#1",IF(R1257=AW1257,"#2",IF(S1257=AW1257,"#4",IF(T1257=AW1257,"#5"))))</f>
        <v/>
      </c>
    </row>
    <row r="1258" ht="17.45" customHeight="1">
      <c r="A1258" s="257">
        <f>IF(ISNUMBER(C1258),MONTH(C1258),"")</f>
        <v/>
      </c>
      <c r="B1258" s="257">
        <f>IF(ISNUMBER(C1258),YEAR(C1258),"")</f>
        <v/>
      </c>
      <c r="C1258" s="791">
        <f>C1257+1</f>
        <v/>
      </c>
      <c r="D1258" s="792" t="n">
        <v>0.0207</v>
      </c>
      <c r="E1258" s="793" t="n"/>
      <c r="F1258" s="795" t="n">
        <v>0.008580000000000001</v>
      </c>
      <c r="G1258" s="794" t="n"/>
      <c r="H1258" s="836" t="n"/>
      <c r="I1258" s="792" t="n">
        <v>0.009549999999999999</v>
      </c>
      <c r="J1258" s="793" t="n"/>
      <c r="K1258" s="792" t="n">
        <v>0.0427</v>
      </c>
      <c r="L1258" s="793" t="n"/>
      <c r="M1258" s="796">
        <f>IF(SUM(D1258:E1258)&gt;0,IFERROR(AVERAGE(D1229:E1258),""),"")</f>
        <v/>
      </c>
      <c r="N1258" s="796">
        <f>IF(SUM(F1258:H1258)&gt;0,IFERROR(AVERAGE(F1229:H1258),""),"")</f>
        <v/>
      </c>
      <c r="O1258" s="796">
        <f>IF(SUM(I1258:J1258)&gt;0,IFERROR(AVERAGE(I1229:J1258),""),"")</f>
        <v/>
      </c>
      <c r="P1258" s="796">
        <f>IF(SUM(K1258:L1258)&gt;0,IFERROR(AVERAGE(K1229:L1258),""),"")</f>
        <v/>
      </c>
      <c r="Q1258" s="797">
        <f>IFERROR(AVERAGE(D1258:E1258),"")</f>
        <v/>
      </c>
      <c r="R1258" s="797">
        <f>IFERROR(AVERAGE(F1258:H1258),"")</f>
        <v/>
      </c>
      <c r="S1258" s="797">
        <f>IFERROR(AVERAGE(I1258:J1258),"")</f>
        <v/>
      </c>
      <c r="T1258" s="797">
        <f>IFERROR(AVERAGE(K1258:L1258),"")</f>
        <v/>
      </c>
      <c r="V1258" s="257" t="n"/>
      <c r="W1258" s="797">
        <f>AVERAGE(Q1258:T1258)</f>
        <v/>
      </c>
      <c r="AW1258" s="785">
        <f>MAX(Q1258:T1258)</f>
        <v/>
      </c>
      <c r="AX1258" s="266">
        <f>IF(Q1258=AW1258,"#1",IF(R1258=AW1258,"#2",IF(S1258=AW1258,"#4",IF(T1258=AW1258,"#5"))))</f>
        <v/>
      </c>
    </row>
    <row r="1259" ht="17.45" customHeight="1">
      <c r="A1259" s="257">
        <f>IF(ISNUMBER(C1259),MONTH(C1259),"")</f>
        <v/>
      </c>
      <c r="B1259" s="257">
        <f>IF(ISNUMBER(C1259),YEAR(C1259),"")</f>
        <v/>
      </c>
      <c r="C1259" s="791">
        <f>C1258+1</f>
        <v/>
      </c>
      <c r="D1259" s="792" t="n"/>
      <c r="E1259" s="793" t="n">
        <v>0.0201</v>
      </c>
      <c r="F1259" s="795" t="n"/>
      <c r="G1259" s="794" t="n">
        <v>0.0169</v>
      </c>
      <c r="H1259" s="836" t="n"/>
      <c r="I1259" s="792" t="n"/>
      <c r="J1259" s="793" t="n">
        <v>0.0183</v>
      </c>
      <c r="K1259" s="792" t="n"/>
      <c r="L1259" s="793" t="n">
        <v>0.0273</v>
      </c>
      <c r="M1259" s="796">
        <f>IF(SUM(D1259:E1259)&gt;0,IFERROR(AVERAGE(D1230:E1259),""),"")</f>
        <v/>
      </c>
      <c r="N1259" s="796">
        <f>IF(SUM(F1259:H1259)&gt;0,IFERROR(AVERAGE(F1230:H1259),""),"")</f>
        <v/>
      </c>
      <c r="O1259" s="796">
        <f>IF(SUM(I1259:J1259)&gt;0,IFERROR(AVERAGE(I1230:J1259),""),"")</f>
        <v/>
      </c>
      <c r="P1259" s="796">
        <f>IF(SUM(K1259:L1259)&gt;0,IFERROR(AVERAGE(K1230:L1259),""),"")</f>
        <v/>
      </c>
      <c r="Q1259" s="797">
        <f>IFERROR(AVERAGE(D1259:E1259),"")</f>
        <v/>
      </c>
      <c r="R1259" s="797">
        <f>IFERROR(AVERAGE(F1259:H1259),"")</f>
        <v/>
      </c>
      <c r="S1259" s="797">
        <f>IFERROR(AVERAGE(I1259:J1259),"")</f>
        <v/>
      </c>
      <c r="T1259" s="797">
        <f>IFERROR(AVERAGE(K1259:L1259),"")</f>
        <v/>
      </c>
      <c r="V1259" s="257" t="n"/>
      <c r="W1259" s="797">
        <f>AVERAGE(Q1259:T1259)</f>
        <v/>
      </c>
      <c r="AW1259" s="785">
        <f>MAX(Q1259:T1259)</f>
        <v/>
      </c>
      <c r="AX1259" s="266">
        <f>IF(Q1259=AW1259,"#1",IF(R1259=AW1259,"#2",IF(S1259=AW1259,"#4",IF(T1259=AW1259,"#5"))))</f>
        <v/>
      </c>
    </row>
    <row r="1260" ht="17.45" customHeight="1">
      <c r="A1260" s="257">
        <f>IF(ISNUMBER(C1260),MONTH(C1260),"")</f>
        <v/>
      </c>
      <c r="B1260" s="257">
        <f>IF(ISNUMBER(C1260),YEAR(C1260),"")</f>
        <v/>
      </c>
      <c r="C1260" s="791">
        <f>C1259+1</f>
        <v/>
      </c>
      <c r="D1260" s="792" t="n">
        <v>0.0408</v>
      </c>
      <c r="E1260" s="793" t="n"/>
      <c r="F1260" s="795" t="n"/>
      <c r="G1260" s="794" t="n"/>
      <c r="H1260" s="836" t="n">
        <v>0.0235</v>
      </c>
      <c r="I1260" s="792" t="n">
        <v>0.022</v>
      </c>
      <c r="J1260" s="793" t="n"/>
      <c r="K1260" s="792" t="n">
        <v>0.0273</v>
      </c>
      <c r="L1260" s="793" t="n"/>
      <c r="M1260" s="796">
        <f>IF(SUM(D1260:E1260)&gt;0,IFERROR(AVERAGE(D1231:E1260),""),"")</f>
        <v/>
      </c>
      <c r="N1260" s="796">
        <f>IF(SUM(F1260:H1260)&gt;0,IFERROR(AVERAGE(F1231:H1260),""),"")</f>
        <v/>
      </c>
      <c r="O1260" s="796">
        <f>IF(SUM(I1260:J1260)&gt;0,IFERROR(AVERAGE(I1231:J1260),""),"")</f>
        <v/>
      </c>
      <c r="P1260" s="796">
        <f>IF(SUM(K1260:L1260)&gt;0,IFERROR(AVERAGE(K1231:L1260),""),"")</f>
        <v/>
      </c>
      <c r="Q1260" s="797">
        <f>IFERROR(AVERAGE(D1260:E1260),"")</f>
        <v/>
      </c>
      <c r="R1260" s="797">
        <f>IFERROR(AVERAGE(F1260:H1260),"")</f>
        <v/>
      </c>
      <c r="S1260" s="797">
        <f>IFERROR(AVERAGE(I1260:J1260),"")</f>
        <v/>
      </c>
      <c r="T1260" s="797">
        <f>IFERROR(AVERAGE(K1260:L1260),"")</f>
        <v/>
      </c>
      <c r="V1260" s="257" t="n"/>
      <c r="W1260" s="797">
        <f>AVERAGE(Q1260:T1260)</f>
        <v/>
      </c>
      <c r="AW1260" s="785">
        <f>MAX(Q1260:T1260)</f>
        <v/>
      </c>
      <c r="AX1260" s="266">
        <f>IF(Q1260=AW1260,"#1",IF(R1260=AW1260,"#2",IF(S1260=AW1260,"#4",IF(T1260=AW1260,"#5"))))</f>
        <v/>
      </c>
    </row>
    <row r="1261" ht="17.45" customHeight="1">
      <c r="A1261" s="257">
        <f>IF(ISNUMBER(C1261),MONTH(C1261),"")</f>
        <v/>
      </c>
      <c r="B1261" s="257">
        <f>IF(ISNUMBER(C1261),YEAR(C1261),"")</f>
        <v/>
      </c>
      <c r="C1261" s="791">
        <f>C1260+1</f>
        <v/>
      </c>
      <c r="D1261" s="792" t="n"/>
      <c r="E1261" s="793" t="n">
        <v>0.023</v>
      </c>
      <c r="F1261" s="795" t="n"/>
      <c r="G1261" s="794" t="n">
        <v>0.0201</v>
      </c>
      <c r="H1261" s="836" t="n"/>
      <c r="I1261" s="792" t="n"/>
      <c r="J1261" s="793" t="n">
        <v>0.0222</v>
      </c>
      <c r="K1261" s="792" t="n"/>
      <c r="L1261" s="793" t="n">
        <v>0.038</v>
      </c>
      <c r="M1261" s="796">
        <f>IF(SUM(D1261:E1261)&gt;0,IFERROR(AVERAGE(D1232:E1261),""),"")</f>
        <v/>
      </c>
      <c r="N1261" s="796">
        <f>IF(SUM(F1261:H1261)&gt;0,IFERROR(AVERAGE(F1232:H1261),""),"")</f>
        <v/>
      </c>
      <c r="O1261" s="796">
        <f>IF(SUM(I1261:J1261)&gt;0,IFERROR(AVERAGE(I1232:J1261),""),"")</f>
        <v/>
      </c>
      <c r="P1261" s="796">
        <f>IF(SUM(K1261:L1261)&gt;0,IFERROR(AVERAGE(K1232:L1261),""),"")</f>
        <v/>
      </c>
      <c r="Q1261" s="797">
        <f>IFERROR(AVERAGE(D1261:E1261),"")</f>
        <v/>
      </c>
      <c r="R1261" s="797">
        <f>IFERROR(AVERAGE(F1261:H1261),"")</f>
        <v/>
      </c>
      <c r="S1261" s="797">
        <f>IFERROR(AVERAGE(I1261:J1261),"")</f>
        <v/>
      </c>
      <c r="T1261" s="797">
        <f>IFERROR(AVERAGE(K1261:L1261),"")</f>
        <v/>
      </c>
      <c r="V1261" s="257" t="n"/>
      <c r="W1261" s="797">
        <f>AVERAGE(Q1261:T1261)</f>
        <v/>
      </c>
      <c r="AW1261" s="785">
        <f>MAX(Q1261:T1261)</f>
        <v/>
      </c>
      <c r="AX1261" s="266">
        <f>IF(Q1261=AW1261,"#1",IF(R1261=AW1261,"#2",IF(S1261=AW1261,"#4",IF(T1261=AW1261,"#5"))))</f>
        <v/>
      </c>
    </row>
    <row r="1262" ht="17.45" customHeight="1">
      <c r="A1262" s="257">
        <f>IF(ISNUMBER(C1262),MONTH(C1262),"")</f>
        <v/>
      </c>
      <c r="B1262" s="257">
        <f>IF(ISNUMBER(C1262),YEAR(C1262),"")</f>
        <v/>
      </c>
      <c r="C1262" s="861">
        <f>C1261+1</f>
        <v/>
      </c>
      <c r="D1262" s="803" t="n">
        <v>0.0314</v>
      </c>
      <c r="E1262" s="804" t="n"/>
      <c r="F1262" s="806" t="n">
        <v>0.0165</v>
      </c>
      <c r="G1262" s="805" t="n"/>
      <c r="H1262" s="838" t="n">
        <v>0.0152</v>
      </c>
      <c r="I1262" s="803" t="n">
        <v>0.0158</v>
      </c>
      <c r="J1262" s="804" t="n"/>
      <c r="K1262" s="803" t="n">
        <v>0.0263</v>
      </c>
      <c r="L1262" s="804" t="n"/>
      <c r="M1262" s="796">
        <f>IF(SUM(D1262:E1262)&gt;0,IFERROR(AVERAGE(D1233:E1262),""),"")</f>
        <v/>
      </c>
      <c r="N1262" s="796">
        <f>IF(SUM(F1262:H1262)&gt;0,IFERROR(AVERAGE(F1233:H1262),""),"")</f>
        <v/>
      </c>
      <c r="O1262" s="796">
        <f>IF(SUM(I1262:J1262)&gt;0,IFERROR(AVERAGE(I1233:J1262),""),"")</f>
        <v/>
      </c>
      <c r="P1262" s="796">
        <f>IF(SUM(K1262:L1262)&gt;0,IFERROR(AVERAGE(K1233:L1262),""),"")</f>
        <v/>
      </c>
      <c r="Q1262" s="797">
        <f>IFERROR(AVERAGE(D1262:E1262),"")</f>
        <v/>
      </c>
      <c r="R1262" s="797">
        <f>IFERROR(AVERAGE(F1262:H1262),"")</f>
        <v/>
      </c>
      <c r="S1262" s="797">
        <f>IFERROR(AVERAGE(I1262:J1262),"")</f>
        <v/>
      </c>
      <c r="T1262" s="797">
        <f>IFERROR(AVERAGE(K1262:L1262),"")</f>
        <v/>
      </c>
      <c r="V1262" s="257" t="n"/>
      <c r="W1262" s="797">
        <f>AVERAGE(Q1262:T1262)</f>
        <v/>
      </c>
      <c r="X1262" s="797">
        <f>AVERAGE(Q1258:T1262)</f>
        <v/>
      </c>
      <c r="Y1262" s="266" t="n">
        <v>180</v>
      </c>
      <c r="AW1262" s="785">
        <f>MAX(Q1262:T1262)</f>
        <v/>
      </c>
      <c r="AX1262" s="266">
        <f>IF(Q1262=AW1262,"#1",IF(R1262=AW1262,"#2",IF(S1262=AW1262,"#4",IF(T1262=AW1262,"#5"))))</f>
        <v/>
      </c>
    </row>
    <row r="1263" ht="17.45" customHeight="1">
      <c r="A1263" s="257">
        <f>IF(ISNUMBER(C1263),MONTH(C1263),"")</f>
        <v/>
      </c>
      <c r="B1263" s="257">
        <f>IF(ISNUMBER(C1263),YEAR(C1263),"")</f>
        <v/>
      </c>
      <c r="C1263" s="808">
        <f>C1262+1</f>
        <v/>
      </c>
      <c r="D1263" s="809" t="n"/>
      <c r="E1263" s="810" t="n">
        <v>0.0141</v>
      </c>
      <c r="F1263" s="812" t="n"/>
      <c r="G1263" s="811" t="n">
        <v>0.0112</v>
      </c>
      <c r="H1263" s="837" t="n"/>
      <c r="I1263" s="809" t="n"/>
      <c r="J1263" s="810" t="n">
        <v>0.008970000000000001</v>
      </c>
      <c r="K1263" s="809" t="n"/>
      <c r="L1263" s="810" t="n">
        <v>0.0236</v>
      </c>
      <c r="M1263" s="796">
        <f>IF(SUM(D1263:E1263)&gt;0,IFERROR(AVERAGE(D1234:E1263),""),"")</f>
        <v/>
      </c>
      <c r="N1263" s="796">
        <f>IF(SUM(F1263:H1263)&gt;0,IFERROR(AVERAGE(F1234:H1263),""),"")</f>
        <v/>
      </c>
      <c r="O1263" s="796">
        <f>IF(SUM(I1263:J1263)&gt;0,IFERROR(AVERAGE(I1234:J1263),""),"")</f>
        <v/>
      </c>
      <c r="P1263" s="796">
        <f>IF(SUM(K1263:L1263)&gt;0,IFERROR(AVERAGE(K1234:L1263),""),"")</f>
        <v/>
      </c>
      <c r="Q1263" s="813">
        <f>IFERROR(AVERAGE(D1263:E1263),"")</f>
        <v/>
      </c>
      <c r="R1263" s="813">
        <f>IFERROR(AVERAGE(F1263:H1263),"")</f>
        <v/>
      </c>
      <c r="S1263" s="813">
        <f>IFERROR(AVERAGE(I1263:J1263),"")</f>
        <v/>
      </c>
      <c r="T1263" s="813">
        <f>IFERROR(AVERAGE(K1263:L1263),"")</f>
        <v/>
      </c>
      <c r="V1263" s="813">
        <f>AVERAGE(Q1263:T1263)</f>
        <v/>
      </c>
      <c r="W1263" s="445" t="n"/>
      <c r="X1263" s="257" t="n"/>
      <c r="Y1263" s="266" t="n">
        <v>180</v>
      </c>
      <c r="AW1263" s="785">
        <f>MAX(Q1263:T1263)</f>
        <v/>
      </c>
      <c r="AX1263" s="266">
        <f>IF(Q1263=AW1263,"#1",IF(R1263=AW1263,"#2",IF(S1263=AW1263,"#4",IF(T1263=AW1263,"#5"))))</f>
        <v/>
      </c>
    </row>
    <row r="1264" ht="17.45" customHeight="1">
      <c r="A1264" s="257">
        <f>IF(ISNUMBER(C1264),MONTH(C1264),"")</f>
        <v/>
      </c>
      <c r="B1264" s="257">
        <f>IF(ISNUMBER(C1264),YEAR(C1264),"")</f>
        <v/>
      </c>
      <c r="C1264" s="808">
        <f>C1263+1</f>
        <v/>
      </c>
      <c r="D1264" s="809" t="n">
        <v>0.0117</v>
      </c>
      <c r="E1264" s="810" t="n"/>
      <c r="F1264" s="812" t="n">
        <v>0.00894</v>
      </c>
      <c r="G1264" s="811" t="n"/>
      <c r="H1264" s="837" t="n"/>
      <c r="I1264" s="809" t="n">
        <v>0.00766</v>
      </c>
      <c r="J1264" s="810" t="n"/>
      <c r="K1264" s="809" t="n">
        <v>0.0145</v>
      </c>
      <c r="L1264" s="810" t="n"/>
      <c r="M1264" s="796">
        <f>IF(SUM(D1264:E1264)&gt;0,IFERROR(AVERAGE(D1235:E1264),""),"")</f>
        <v/>
      </c>
      <c r="N1264" s="796">
        <f>IF(SUM(F1264:H1264)&gt;0,IFERROR(AVERAGE(F1235:H1264),""),"")</f>
        <v/>
      </c>
      <c r="O1264" s="796">
        <f>IF(SUM(I1264:J1264)&gt;0,IFERROR(AVERAGE(I1235:J1264),""),"")</f>
        <v/>
      </c>
      <c r="P1264" s="796">
        <f>IF(SUM(K1264:L1264)&gt;0,IFERROR(AVERAGE(K1235:L1264),""),"")</f>
        <v/>
      </c>
      <c r="Q1264" s="813">
        <f>IFERROR(AVERAGE(D1264:E1264),"")</f>
        <v/>
      </c>
      <c r="R1264" s="813">
        <f>IFERROR(AVERAGE(F1264:H1264),"")</f>
        <v/>
      </c>
      <c r="S1264" s="813">
        <f>IFERROR(AVERAGE(I1264:J1264),"")</f>
        <v/>
      </c>
      <c r="T1264" s="813">
        <f>IFERROR(AVERAGE(K1264:L1264),"")</f>
        <v/>
      </c>
      <c r="V1264" s="813">
        <f>AVERAGE(Q1264:T1264)</f>
        <v/>
      </c>
      <c r="W1264" s="445" t="n"/>
      <c r="X1264" s="797">
        <f>AVERAGE(Q1263:T1264)</f>
        <v/>
      </c>
      <c r="Y1264" s="266" t="n">
        <v>180</v>
      </c>
      <c r="AW1264" s="785">
        <f>MAX(Q1264:T1264)</f>
        <v/>
      </c>
      <c r="AX1264" s="266">
        <f>IF(Q1264=AW1264,"#1",IF(R1264=AW1264,"#2",IF(S1264=AW1264,"#4",IF(T1264=AW1264,"#5"))))</f>
        <v/>
      </c>
    </row>
    <row r="1265" ht="17.45" customHeight="1">
      <c r="A1265" s="257">
        <f>IF(ISNUMBER(C1265),MONTH(C1265),"")</f>
        <v/>
      </c>
      <c r="B1265" s="257">
        <f>IF(ISNUMBER(C1265),YEAR(C1265),"")</f>
        <v/>
      </c>
      <c r="C1265" s="791">
        <f>C1264+1</f>
        <v/>
      </c>
      <c r="D1265" s="792" t="n"/>
      <c r="E1265" s="793" t="n">
        <v>0.0246</v>
      </c>
      <c r="F1265" s="795" t="n"/>
      <c r="G1265" s="794" t="n">
        <v>0.0233</v>
      </c>
      <c r="H1265" s="836" t="n"/>
      <c r="I1265" s="792" t="n"/>
      <c r="J1265" s="793" t="n">
        <v>0.0221</v>
      </c>
      <c r="K1265" s="792" t="n"/>
      <c r="L1265" s="793" t="n">
        <v>0.0282</v>
      </c>
      <c r="M1265" s="796">
        <f>IF(SUM(D1265:E1265)&gt;0,IFERROR(AVERAGE(D1236:E1265),""),"")</f>
        <v/>
      </c>
      <c r="N1265" s="796">
        <f>IF(SUM(F1265:H1265)&gt;0,IFERROR(AVERAGE(F1236:H1265),""),"")</f>
        <v/>
      </c>
      <c r="O1265" s="796">
        <f>IF(SUM(I1265:J1265)&gt;0,IFERROR(AVERAGE(I1236:J1265),""),"")</f>
        <v/>
      </c>
      <c r="P1265" s="796">
        <f>IF(SUM(K1265:L1265)&gt;0,IFERROR(AVERAGE(K1236:L1265),""),"")</f>
        <v/>
      </c>
      <c r="Q1265" s="797">
        <f>IFERROR(AVERAGE(D1265:E1265),"")</f>
        <v/>
      </c>
      <c r="R1265" s="797">
        <f>IFERROR(AVERAGE(F1265:H1265),"")</f>
        <v/>
      </c>
      <c r="S1265" s="797">
        <f>IFERROR(AVERAGE(I1265:J1265),"")</f>
        <v/>
      </c>
      <c r="T1265" s="797">
        <f>IFERROR(AVERAGE(K1265:L1265),"")</f>
        <v/>
      </c>
      <c r="V1265" s="257" t="n"/>
      <c r="W1265" s="797">
        <f>AVERAGE(Q1265:T1265)</f>
        <v/>
      </c>
      <c r="AW1265" s="785">
        <f>MAX(Q1265:T1265)</f>
        <v/>
      </c>
      <c r="AX1265" s="266">
        <f>IF(Q1265=AW1265,"#1",IF(R1265=AW1265,"#2",IF(S1265=AW1265,"#4",IF(T1265=AW1265,"#5"))))</f>
        <v/>
      </c>
    </row>
    <row r="1266" ht="17.45" customHeight="1">
      <c r="A1266" s="257">
        <f>IF(ISNUMBER(C1266),MONTH(C1266),"")</f>
        <v/>
      </c>
      <c r="B1266" s="257">
        <f>IF(ISNUMBER(C1266),YEAR(C1266),"")</f>
        <v/>
      </c>
      <c r="C1266" s="791">
        <f>C1265+1</f>
        <v/>
      </c>
      <c r="D1266" s="792" t="n">
        <v>0.0324</v>
      </c>
      <c r="E1266" s="793" t="n"/>
      <c r="F1266" s="795" t="n"/>
      <c r="G1266" s="794" t="n"/>
      <c r="H1266" s="836" t="n">
        <v>0.0184</v>
      </c>
      <c r="I1266" s="792" t="n">
        <v>0.0196</v>
      </c>
      <c r="J1266" s="793" t="n"/>
      <c r="K1266" s="792" t="n">
        <v>0.0302</v>
      </c>
      <c r="L1266" s="793" t="n"/>
      <c r="M1266" s="796">
        <f>IF(SUM(D1266:E1266)&gt;0,IFERROR(AVERAGE(D1237:E1266),""),"")</f>
        <v/>
      </c>
      <c r="N1266" s="796">
        <f>IF(SUM(F1266:H1266)&gt;0,IFERROR(AVERAGE(F1237:H1266),""),"")</f>
        <v/>
      </c>
      <c r="O1266" s="796">
        <f>IF(SUM(I1266:J1266)&gt;0,IFERROR(AVERAGE(I1237:J1266),""),"")</f>
        <v/>
      </c>
      <c r="P1266" s="796">
        <f>IF(SUM(K1266:L1266)&gt;0,IFERROR(AVERAGE(K1237:L1266),""),"")</f>
        <v/>
      </c>
      <c r="Q1266" s="797">
        <f>IFERROR(AVERAGE(D1266:E1266),"")</f>
        <v/>
      </c>
      <c r="R1266" s="797">
        <f>IFERROR(AVERAGE(F1266:H1266),"")</f>
        <v/>
      </c>
      <c r="S1266" s="797">
        <f>IFERROR(AVERAGE(I1266:J1266),"")</f>
        <v/>
      </c>
      <c r="T1266" s="797">
        <f>IFERROR(AVERAGE(K1266:L1266),"")</f>
        <v/>
      </c>
      <c r="V1266" s="257" t="n"/>
      <c r="W1266" s="797">
        <f>AVERAGE(Q1266:T1266)</f>
        <v/>
      </c>
      <c r="AW1266" s="785">
        <f>MAX(Q1266:T1266)</f>
        <v/>
      </c>
      <c r="AX1266" s="266">
        <f>IF(Q1266=AW1266,"#1",IF(R1266=AW1266,"#2",IF(S1266=AW1266,"#4",IF(T1266=AW1266,"#5"))))</f>
        <v/>
      </c>
    </row>
    <row r="1267" ht="17.45" customHeight="1">
      <c r="A1267" s="257">
        <f>IF(ISNUMBER(C1267),MONTH(C1267),"")</f>
        <v/>
      </c>
      <c r="B1267" s="257">
        <f>IF(ISNUMBER(C1267),YEAR(C1267),"")</f>
        <v/>
      </c>
      <c r="C1267" s="791">
        <f>C1266+1</f>
        <v/>
      </c>
      <c r="D1267" s="792" t="n"/>
      <c r="E1267" s="793" t="n">
        <v>0.0232</v>
      </c>
      <c r="F1267" s="795" t="n"/>
      <c r="G1267" s="794" t="n">
        <v>0.0231</v>
      </c>
      <c r="H1267" s="836" t="n"/>
      <c r="I1267" s="792" t="n"/>
      <c r="J1267" s="793" t="n">
        <v>0.0159</v>
      </c>
      <c r="K1267" s="792" t="n"/>
      <c r="L1267" s="793" t="n">
        <v>0.0348</v>
      </c>
      <c r="M1267" s="796">
        <f>IF(SUM(D1267:E1267)&gt;0,IFERROR(AVERAGE(D1238:E1267),""),"")</f>
        <v/>
      </c>
      <c r="N1267" s="796">
        <f>IF(SUM(F1267:H1267)&gt;0,IFERROR(AVERAGE(F1238:H1267),""),"")</f>
        <v/>
      </c>
      <c r="O1267" s="796">
        <f>IF(SUM(I1267:J1267)&gt;0,IFERROR(AVERAGE(I1238:J1267),""),"")</f>
        <v/>
      </c>
      <c r="P1267" s="796">
        <f>IF(SUM(K1267:L1267)&gt;0,IFERROR(AVERAGE(K1238:L1267),""),"")</f>
        <v/>
      </c>
      <c r="Q1267" s="797">
        <f>IFERROR(AVERAGE(D1267:E1267),"")</f>
        <v/>
      </c>
      <c r="R1267" s="797">
        <f>IFERROR(AVERAGE(F1267:H1267),"")</f>
        <v/>
      </c>
      <c r="S1267" s="797">
        <f>IFERROR(AVERAGE(I1267:J1267),"")</f>
        <v/>
      </c>
      <c r="T1267" s="797">
        <f>IFERROR(AVERAGE(K1267:L1267),"")</f>
        <v/>
      </c>
      <c r="V1267" s="257" t="n"/>
      <c r="W1267" s="797">
        <f>AVERAGE(Q1267:T1267)</f>
        <v/>
      </c>
      <c r="AW1267" s="785">
        <f>MAX(Q1267:T1267)</f>
        <v/>
      </c>
      <c r="AX1267" s="266">
        <f>IF(Q1267=AW1267,"#1",IF(R1267=AW1267,"#2",IF(S1267=AW1267,"#4",IF(T1267=AW1267,"#5"))))</f>
        <v/>
      </c>
    </row>
    <row r="1268" ht="17.45" customHeight="1">
      <c r="A1268" s="257">
        <f>IF(ISNUMBER(C1268),MONTH(C1268),"")</f>
        <v/>
      </c>
      <c r="B1268" s="257">
        <f>IF(ISNUMBER(C1268),YEAR(C1268),"")</f>
        <v/>
      </c>
      <c r="C1268" s="861">
        <f>C1267+1</f>
        <v/>
      </c>
      <c r="D1268" s="803" t="n">
        <v>0.0265</v>
      </c>
      <c r="E1268" s="804" t="n"/>
      <c r="F1268" s="806" t="n">
        <v>0.019</v>
      </c>
      <c r="G1268" s="805" t="n"/>
      <c r="H1268" s="838" t="n">
        <v>0.0167</v>
      </c>
      <c r="I1268" s="803" t="n">
        <v>0.0147</v>
      </c>
      <c r="J1268" s="804" t="n"/>
      <c r="K1268" s="803" t="n">
        <v>0.0199</v>
      </c>
      <c r="L1268" s="804" t="n"/>
      <c r="M1268" s="796">
        <f>IF(SUM(D1268:E1268)&gt;0,IFERROR(AVERAGE(D1239:E1268),""),"")</f>
        <v/>
      </c>
      <c r="N1268" s="796">
        <f>IF(SUM(F1268:H1268)&gt;0,IFERROR(AVERAGE(F1239:H1268),""),"")</f>
        <v/>
      </c>
      <c r="O1268" s="796">
        <f>IF(SUM(I1268:J1268)&gt;0,IFERROR(AVERAGE(I1239:J1268),""),"")</f>
        <v/>
      </c>
      <c r="P1268" s="796">
        <f>IF(SUM(K1268:L1268)&gt;0,IFERROR(AVERAGE(K1239:L1268),""),"")</f>
        <v/>
      </c>
      <c r="Q1268" s="797">
        <f>IFERROR(AVERAGE(D1268:E1268),"")</f>
        <v/>
      </c>
      <c r="R1268" s="797">
        <f>IFERROR(AVERAGE(F1268:H1268),"")</f>
        <v/>
      </c>
      <c r="S1268" s="797">
        <f>IFERROR(AVERAGE(I1268:J1268),"")</f>
        <v/>
      </c>
      <c r="T1268" s="797">
        <f>IFERROR(AVERAGE(K1268:L1268),"")</f>
        <v/>
      </c>
      <c r="V1268" s="257" t="n"/>
      <c r="W1268" s="797">
        <f>AVERAGE(Q1268:T1268)</f>
        <v/>
      </c>
      <c r="AW1268" s="785">
        <f>MAX(Q1268:T1268)</f>
        <v/>
      </c>
      <c r="AX1268" s="266">
        <f>IF(Q1268=AW1268,"#1",IF(R1268=AW1268,"#2",IF(S1268=AW1268,"#4",IF(T1268=AW1268,"#5"))))</f>
        <v/>
      </c>
    </row>
    <row r="1269" ht="17.45" customHeight="1">
      <c r="A1269" s="257">
        <f>IF(ISNUMBER(C1269),MONTH(C1269),"")</f>
        <v/>
      </c>
      <c r="B1269" s="257">
        <f>IF(ISNUMBER(C1269),YEAR(C1269),"")</f>
        <v/>
      </c>
      <c r="C1269" s="791">
        <f>C1268+1</f>
        <v/>
      </c>
      <c r="D1269" s="792" t="n"/>
      <c r="E1269" s="793" t="n">
        <v>0.0151</v>
      </c>
      <c r="F1269" s="795" t="n"/>
      <c r="G1269" s="794" t="n">
        <v>0.0222</v>
      </c>
      <c r="H1269" s="836" t="n"/>
      <c r="I1269" s="792" t="n"/>
      <c r="J1269" s="793" t="n">
        <v>0.012</v>
      </c>
      <c r="K1269" s="792" t="n"/>
      <c r="L1269" s="793" t="n">
        <v>0.0282</v>
      </c>
      <c r="M1269" s="796">
        <f>IF(SUM(D1269:E1269)&gt;0,IFERROR(AVERAGE(D1240:E1269),""),"")</f>
        <v/>
      </c>
      <c r="N1269" s="796">
        <f>IF(SUM(F1269:H1269)&gt;0,IFERROR(AVERAGE(F1240:H1269),""),"")</f>
        <v/>
      </c>
      <c r="O1269" s="796">
        <f>IF(SUM(I1269:J1269)&gt;0,IFERROR(AVERAGE(I1240:J1269),""),"")</f>
        <v/>
      </c>
      <c r="P1269" s="796">
        <f>IF(SUM(K1269:L1269)&gt;0,IFERROR(AVERAGE(K1240:L1269),""),"")</f>
        <v/>
      </c>
      <c r="Q1269" s="797">
        <f>IFERROR(AVERAGE(D1269:E1269),"")</f>
        <v/>
      </c>
      <c r="R1269" s="797">
        <f>IFERROR(AVERAGE(F1269:H1269),"")</f>
        <v/>
      </c>
      <c r="S1269" s="797">
        <f>IFERROR(AVERAGE(I1269:J1269),"")</f>
        <v/>
      </c>
      <c r="T1269" s="797">
        <f>IFERROR(AVERAGE(K1269:L1269),"")</f>
        <v/>
      </c>
      <c r="V1269" s="257" t="n"/>
      <c r="W1269" s="797">
        <f>AVERAGE(Q1269:T1269)</f>
        <v/>
      </c>
      <c r="X1269" s="797">
        <f>AVERAGE(Q1265:T1269)</f>
        <v/>
      </c>
      <c r="Y1269" s="266" t="n">
        <v>181</v>
      </c>
      <c r="AW1269" s="785">
        <f>MAX(Q1269:T1269)</f>
        <v/>
      </c>
      <c r="AX1269" s="266">
        <f>IF(Q1269=AW1269,"#1",IF(R1269=AW1269,"#2",IF(S1269=AW1269,"#4",IF(T1269=AW1269,"#5"))))</f>
        <v/>
      </c>
    </row>
    <row r="1270" ht="17.45" customHeight="1">
      <c r="A1270" s="257">
        <f>IF(ISNUMBER(C1270),MONTH(C1270),"")</f>
        <v/>
      </c>
      <c r="B1270" s="257">
        <f>IF(ISNUMBER(C1270),YEAR(C1270),"")</f>
        <v/>
      </c>
      <c r="C1270" s="808">
        <f>C1269+1</f>
        <v/>
      </c>
      <c r="D1270" s="809" t="n">
        <v>0.014</v>
      </c>
      <c r="E1270" s="810" t="n"/>
      <c r="F1270" s="812" t="n">
        <v>0.0112</v>
      </c>
      <c r="G1270" s="811" t="n"/>
      <c r="H1270" s="837" t="n"/>
      <c r="I1270" s="809" t="n">
        <v>0.007990000000000001</v>
      </c>
      <c r="J1270" s="810" t="n"/>
      <c r="K1270" s="809" t="n">
        <v>0.0156</v>
      </c>
      <c r="L1270" s="810" t="n"/>
      <c r="M1270" s="796">
        <f>IF(SUM(D1270:E1270)&gt;0,IFERROR(AVERAGE(D1241:E1270),""),"")</f>
        <v/>
      </c>
      <c r="N1270" s="796">
        <f>IF(SUM(F1270:H1270)&gt;0,IFERROR(AVERAGE(F1241:H1270),""),"")</f>
        <v/>
      </c>
      <c r="O1270" s="796">
        <f>IF(SUM(I1270:J1270)&gt;0,IFERROR(AVERAGE(I1241:J1270),""),"")</f>
        <v/>
      </c>
      <c r="P1270" s="796">
        <f>IF(SUM(K1270:L1270)&gt;0,IFERROR(AVERAGE(K1241:L1270),""),"")</f>
        <v/>
      </c>
      <c r="Q1270" s="813">
        <f>IFERROR(AVERAGE(D1270:E1270),"")</f>
        <v/>
      </c>
      <c r="R1270" s="813">
        <f>IFERROR(AVERAGE(F1270:H1270),"")</f>
        <v/>
      </c>
      <c r="S1270" s="813">
        <f>IFERROR(AVERAGE(I1270:J1270),"")</f>
        <v/>
      </c>
      <c r="T1270" s="813">
        <f>IFERROR(AVERAGE(K1270:L1270),"")</f>
        <v/>
      </c>
      <c r="V1270" s="813">
        <f>AVERAGE(Q1270:T1270)</f>
        <v/>
      </c>
      <c r="W1270" s="445" t="n"/>
      <c r="X1270" s="257" t="n"/>
      <c r="Y1270" s="266" t="n">
        <v>181</v>
      </c>
      <c r="AW1270" s="785">
        <f>MAX(Q1270:T1270)</f>
        <v/>
      </c>
      <c r="AX1270" s="266">
        <f>IF(Q1270=AW1270,"#1",IF(R1270=AW1270,"#2",IF(S1270=AW1270,"#4",IF(T1270=AW1270,"#5"))))</f>
        <v/>
      </c>
    </row>
    <row r="1271" ht="17.45" customHeight="1">
      <c r="A1271" s="257">
        <f>IF(ISNUMBER(C1271),MONTH(C1271),"")</f>
        <v/>
      </c>
      <c r="B1271" s="257">
        <f>IF(ISNUMBER(C1271),YEAR(C1271),"")</f>
        <v/>
      </c>
      <c r="C1271" s="808">
        <f>C1270+1</f>
        <v/>
      </c>
      <c r="D1271" s="809" t="n"/>
      <c r="E1271" s="810" t="n">
        <v>0.008370000000000001</v>
      </c>
      <c r="F1271" s="812" t="n"/>
      <c r="G1271" s="811" t="n">
        <v>0.00878</v>
      </c>
      <c r="H1271" s="837" t="n"/>
      <c r="I1271" s="809" t="n"/>
      <c r="J1271" s="810" t="n">
        <v>0.00518</v>
      </c>
      <c r="K1271" s="809" t="n"/>
      <c r="L1271" s="810" t="n">
        <v>0.016</v>
      </c>
      <c r="M1271" s="796">
        <f>IF(SUM(D1271:E1271)&gt;0,IFERROR(AVERAGE(D1242:E1271),""),"")</f>
        <v/>
      </c>
      <c r="N1271" s="796">
        <f>IF(SUM(F1271:H1271)&gt;0,IFERROR(AVERAGE(F1242:H1271),""),"")</f>
        <v/>
      </c>
      <c r="O1271" s="796">
        <f>IF(SUM(I1271:J1271)&gt;0,IFERROR(AVERAGE(I1242:J1271),""),"")</f>
        <v/>
      </c>
      <c r="P1271" s="796">
        <f>IF(SUM(K1271:L1271)&gt;0,IFERROR(AVERAGE(K1242:L1271),""),"")</f>
        <v/>
      </c>
      <c r="Q1271" s="813">
        <f>IFERROR(AVERAGE(D1271:E1271),"")</f>
        <v/>
      </c>
      <c r="R1271" s="813">
        <f>IFERROR(AVERAGE(F1271:H1271),"")</f>
        <v/>
      </c>
      <c r="S1271" s="813">
        <f>IFERROR(AVERAGE(I1271:J1271),"")</f>
        <v/>
      </c>
      <c r="T1271" s="813">
        <f>IFERROR(AVERAGE(K1271:L1271),"")</f>
        <v/>
      </c>
      <c r="V1271" s="813">
        <f>AVERAGE(Q1271:T1271)</f>
        <v/>
      </c>
      <c r="W1271" s="445" t="n"/>
      <c r="X1271" s="797">
        <f>AVERAGE(Q1270:T1271)</f>
        <v/>
      </c>
      <c r="Y1271" s="266" t="n">
        <v>181</v>
      </c>
      <c r="AW1271" s="785">
        <f>MAX(Q1271:T1271)</f>
        <v/>
      </c>
      <c r="AX1271" s="266">
        <f>IF(Q1271=AW1271,"#1",IF(R1271=AW1271,"#2",IF(S1271=AW1271,"#4",IF(T1271=AW1271,"#5"))))</f>
        <v/>
      </c>
    </row>
    <row r="1272" ht="17.45" customHeight="1">
      <c r="A1272" s="257">
        <f>IF(ISNUMBER(C1272),MONTH(C1272),"")</f>
        <v/>
      </c>
      <c r="B1272" s="257">
        <f>IF(ISNUMBER(C1272),YEAR(C1272),"")</f>
        <v/>
      </c>
      <c r="C1272" s="791">
        <f>C1271+1</f>
        <v/>
      </c>
      <c r="D1272" s="792" t="n">
        <v>0.0292</v>
      </c>
      <c r="E1272" s="793" t="n"/>
      <c r="F1272" s="795" t="n"/>
      <c r="G1272" s="794" t="n"/>
      <c r="H1272" s="836" t="n">
        <v>0.0178</v>
      </c>
      <c r="I1272" s="792" t="n">
        <v>0.0161</v>
      </c>
      <c r="J1272" s="793" t="n"/>
      <c r="K1272" s="792" t="n">
        <v>0.0212</v>
      </c>
      <c r="L1272" s="793" t="n"/>
      <c r="M1272" s="796">
        <f>IF(SUM(D1272:E1272)&gt;0,IFERROR(AVERAGE(D1243:E1272),""),"")</f>
        <v/>
      </c>
      <c r="N1272" s="796">
        <f>IF(SUM(F1272:H1272)&gt;0,IFERROR(AVERAGE(F1243:H1272),""),"")</f>
        <v/>
      </c>
      <c r="O1272" s="796">
        <f>IF(SUM(I1272:J1272)&gt;0,IFERROR(AVERAGE(I1243:J1272),""),"")</f>
        <v/>
      </c>
      <c r="P1272" s="796">
        <f>IF(SUM(K1272:L1272)&gt;0,IFERROR(AVERAGE(K1243:L1272),""),"")</f>
        <v/>
      </c>
      <c r="Q1272" s="797">
        <f>IFERROR(AVERAGE(D1272:E1272),"")</f>
        <v/>
      </c>
      <c r="R1272" s="797">
        <f>IFERROR(AVERAGE(F1272:H1272),"")</f>
        <v/>
      </c>
      <c r="S1272" s="797">
        <f>IFERROR(AVERAGE(I1272:J1272),"")</f>
        <v/>
      </c>
      <c r="T1272" s="797">
        <f>IFERROR(AVERAGE(K1272:L1272),"")</f>
        <v/>
      </c>
      <c r="V1272" s="257" t="n"/>
      <c r="W1272" s="797">
        <f>AVERAGE(Q1272:T1272)</f>
        <v/>
      </c>
      <c r="AW1272" s="785">
        <f>MAX(Q1272:T1272)</f>
        <v/>
      </c>
      <c r="AX1272" s="266">
        <f>IF(Q1272=AW1272,"#1",IF(R1272=AW1272,"#2",IF(S1272=AW1272,"#4",IF(T1272=AW1272,"#5"))))</f>
        <v/>
      </c>
    </row>
    <row r="1273" ht="17.45" customHeight="1">
      <c r="A1273" s="257">
        <f>IF(ISNUMBER(C1273),MONTH(C1273),"")</f>
        <v/>
      </c>
      <c r="B1273" s="257">
        <f>IF(ISNUMBER(C1273),YEAR(C1273),"")</f>
        <v/>
      </c>
      <c r="C1273" s="791">
        <f>C1272+1</f>
        <v/>
      </c>
      <c r="D1273" s="792" t="n"/>
      <c r="E1273" s="793" t="n">
        <v>0.0291</v>
      </c>
      <c r="F1273" s="795" t="n"/>
      <c r="G1273" s="794" t="n">
        <v>0.0255</v>
      </c>
      <c r="H1273" s="836" t="n"/>
      <c r="I1273" s="792" t="n"/>
      <c r="J1273" s="793" t="n">
        <v>0.0224</v>
      </c>
      <c r="K1273" s="792" t="n"/>
      <c r="L1273" s="793" t="n">
        <v>0.0308</v>
      </c>
      <c r="M1273" s="796">
        <f>IF(SUM(D1273:E1273)&gt;0,IFERROR(AVERAGE(D1244:E1273),""),"")</f>
        <v/>
      </c>
      <c r="N1273" s="796">
        <f>IF(SUM(F1273:H1273)&gt;0,IFERROR(AVERAGE(F1244:H1273),""),"")</f>
        <v/>
      </c>
      <c r="O1273" s="796">
        <f>IF(SUM(I1273:J1273)&gt;0,IFERROR(AVERAGE(I1244:J1273),""),"")</f>
        <v/>
      </c>
      <c r="P1273" s="796">
        <f>IF(SUM(K1273:L1273)&gt;0,IFERROR(AVERAGE(K1244:L1273),""),"")</f>
        <v/>
      </c>
      <c r="Q1273" s="797">
        <f>IFERROR(AVERAGE(D1273:E1273),"")</f>
        <v/>
      </c>
      <c r="R1273" s="797">
        <f>IFERROR(AVERAGE(F1273:H1273),"")</f>
        <v/>
      </c>
      <c r="S1273" s="797">
        <f>IFERROR(AVERAGE(I1273:J1273),"")</f>
        <v/>
      </c>
      <c r="T1273" s="797">
        <f>IFERROR(AVERAGE(K1273:L1273),"")</f>
        <v/>
      </c>
      <c r="V1273" s="257" t="n"/>
      <c r="W1273" s="797">
        <f>AVERAGE(Q1273:T1273)</f>
        <v/>
      </c>
      <c r="AW1273" s="785">
        <f>MAX(Q1273:T1273)</f>
        <v/>
      </c>
      <c r="AX1273" s="266">
        <f>IF(Q1273=AW1273,"#1",IF(R1273=AW1273,"#2",IF(S1273=AW1273,"#4",IF(T1273=AW1273,"#5"))))</f>
        <v/>
      </c>
    </row>
    <row r="1274" ht="17.45" customHeight="1">
      <c r="A1274" s="257">
        <f>IF(ISNUMBER(C1274),MONTH(C1274),"")</f>
        <v/>
      </c>
      <c r="B1274" s="257">
        <f>IF(ISNUMBER(C1274),YEAR(C1274),"")</f>
        <v/>
      </c>
      <c r="C1274" s="861">
        <f>C1273+1</f>
        <v/>
      </c>
      <c r="D1274" s="803" t="n">
        <v>0.0276</v>
      </c>
      <c r="E1274" s="804" t="n"/>
      <c r="F1274" s="806" t="n">
        <v>0.0203</v>
      </c>
      <c r="G1274" s="805" t="n"/>
      <c r="H1274" s="838" t="n">
        <v>0.0212</v>
      </c>
      <c r="I1274" s="803" t="n">
        <v>0.0162</v>
      </c>
      <c r="J1274" s="804" t="n"/>
      <c r="K1274" s="803" t="n">
        <v>0.0206</v>
      </c>
      <c r="L1274" s="804" t="n"/>
      <c r="M1274" s="796">
        <f>IF(SUM(D1274:E1274)&gt;0,IFERROR(AVERAGE(D1245:E1274),""),"")</f>
        <v/>
      </c>
      <c r="N1274" s="796">
        <f>IF(SUM(F1274:H1274)&gt;0,IFERROR(AVERAGE(F1245:H1274),""),"")</f>
        <v/>
      </c>
      <c r="O1274" s="796">
        <f>IF(SUM(I1274:J1274)&gt;0,IFERROR(AVERAGE(I1245:J1274),""),"")</f>
        <v/>
      </c>
      <c r="P1274" s="796">
        <f>IF(SUM(K1274:L1274)&gt;0,IFERROR(AVERAGE(K1245:L1274),""),"")</f>
        <v/>
      </c>
      <c r="Q1274" s="797">
        <f>IFERROR(AVERAGE(D1274:E1274),"")</f>
        <v/>
      </c>
      <c r="R1274" s="797">
        <f>IFERROR(AVERAGE(F1274:H1274),"")</f>
        <v/>
      </c>
      <c r="S1274" s="797">
        <f>IFERROR(AVERAGE(I1274:J1274),"")</f>
        <v/>
      </c>
      <c r="T1274" s="797">
        <f>IFERROR(AVERAGE(K1274:L1274),"")</f>
        <v/>
      </c>
      <c r="V1274" s="257" t="n"/>
      <c r="W1274" s="797">
        <f>AVERAGE(Q1274:T1274)</f>
        <v/>
      </c>
      <c r="AW1274" s="785">
        <f>MAX(Q1274:T1274)</f>
        <v/>
      </c>
      <c r="AX1274" s="266">
        <f>IF(Q1274=AW1274,"#1",IF(R1274=AW1274,"#2",IF(S1274=AW1274,"#4",IF(T1274=AW1274,"#5"))))</f>
        <v/>
      </c>
    </row>
    <row r="1275" ht="17.45" customHeight="1">
      <c r="A1275" s="257">
        <f>IF(ISNUMBER(C1275),MONTH(C1275),"")</f>
        <v/>
      </c>
      <c r="B1275" s="257">
        <f>IF(ISNUMBER(C1275),YEAR(C1275),"")</f>
        <v/>
      </c>
      <c r="C1275" s="791">
        <f>C1274+1</f>
        <v/>
      </c>
      <c r="D1275" s="792" t="n"/>
      <c r="E1275" s="793" t="n">
        <v>0.0475</v>
      </c>
      <c r="F1275" s="795" t="n"/>
      <c r="G1275" s="794" t="n">
        <v>0.033</v>
      </c>
      <c r="H1275" s="836" t="n"/>
      <c r="I1275" s="792" t="n"/>
      <c r="J1275" s="793" t="n">
        <v>0.0143</v>
      </c>
      <c r="K1275" s="792" t="n"/>
      <c r="L1275" s="793" t="n">
        <v>0.0306</v>
      </c>
      <c r="M1275" s="796">
        <f>IF(SUM(D1275:E1275)&gt;0,IFERROR(AVERAGE(D1246:E1275),""),"")</f>
        <v/>
      </c>
      <c r="N1275" s="796">
        <f>IF(SUM(F1275:H1275)&gt;0,IFERROR(AVERAGE(F1246:H1275),""),"")</f>
        <v/>
      </c>
      <c r="O1275" s="796">
        <f>IF(SUM(I1275:J1275)&gt;0,IFERROR(AVERAGE(I1246:J1275),""),"")</f>
        <v/>
      </c>
      <c r="P1275" s="796">
        <f>IF(SUM(K1275:L1275)&gt;0,IFERROR(AVERAGE(K1246:L1275),""),"")</f>
        <v/>
      </c>
      <c r="Q1275" s="797">
        <f>IFERROR(AVERAGE(D1275:E1275),"")</f>
        <v/>
      </c>
      <c r="R1275" s="797">
        <f>IFERROR(AVERAGE(F1275:H1275),"")</f>
        <v/>
      </c>
      <c r="S1275" s="797">
        <f>IFERROR(AVERAGE(I1275:J1275),"")</f>
        <v/>
      </c>
      <c r="T1275" s="797">
        <f>IFERROR(AVERAGE(K1275:L1275),"")</f>
        <v/>
      </c>
      <c r="V1275" s="257" t="n"/>
      <c r="W1275" s="797">
        <f>AVERAGE(Q1275:T1275)</f>
        <v/>
      </c>
      <c r="AW1275" s="785">
        <f>MAX(Q1275:T1275)</f>
        <v/>
      </c>
      <c r="AX1275" s="266">
        <f>IF(Q1275=AW1275,"#1",IF(R1275=AW1275,"#2",IF(S1275=AW1275,"#4",IF(T1275=AW1275,"#5"))))</f>
        <v/>
      </c>
    </row>
    <row r="1276" ht="17.45" customHeight="1">
      <c r="A1276" s="257">
        <f>IF(ISNUMBER(C1276),MONTH(C1276),"")</f>
        <v/>
      </c>
      <c r="B1276" s="257">
        <f>IF(ISNUMBER(C1276),YEAR(C1276),"")</f>
        <v/>
      </c>
      <c r="C1276" s="791">
        <f>C1275+1</f>
        <v/>
      </c>
      <c r="D1276" s="792" t="n">
        <v>0.0247</v>
      </c>
      <c r="E1276" s="793" t="n"/>
      <c r="F1276" s="795" t="n">
        <v>0.0227</v>
      </c>
      <c r="G1276" s="794" t="n"/>
      <c r="H1276" s="836" t="n"/>
      <c r="I1276" s="792" t="n">
        <v>0.0212</v>
      </c>
      <c r="J1276" s="793" t="n"/>
      <c r="K1276" s="792" t="n">
        <v>0.0251</v>
      </c>
      <c r="L1276" s="793" t="n"/>
      <c r="M1276" s="796">
        <f>IF(SUM(D1276:E1276)&gt;0,IFERROR(AVERAGE(D1247:E1276),""),"")</f>
        <v/>
      </c>
      <c r="N1276" s="796">
        <f>IF(SUM(F1276:H1276)&gt;0,IFERROR(AVERAGE(F1247:H1276),""),"")</f>
        <v/>
      </c>
      <c r="O1276" s="796">
        <f>IF(SUM(I1276:J1276)&gt;0,IFERROR(AVERAGE(I1247:J1276),""),"")</f>
        <v/>
      </c>
      <c r="P1276" s="796">
        <f>IF(SUM(K1276:L1276)&gt;0,IFERROR(AVERAGE(K1247:L1276),""),"")</f>
        <v/>
      </c>
      <c r="Q1276" s="797">
        <f>IFERROR(AVERAGE(D1276:E1276),"")</f>
        <v/>
      </c>
      <c r="R1276" s="797">
        <f>IFERROR(AVERAGE(F1276:H1276),"")</f>
        <v/>
      </c>
      <c r="S1276" s="797">
        <f>IFERROR(AVERAGE(I1276:J1276),"")</f>
        <v/>
      </c>
      <c r="T1276" s="797">
        <f>IFERROR(AVERAGE(K1276:L1276),"")</f>
        <v/>
      </c>
      <c r="V1276" s="257" t="n"/>
      <c r="W1276" s="797">
        <f>AVERAGE(Q1276:T1276)</f>
        <v/>
      </c>
      <c r="X1276" s="797">
        <f>AVERAGE(Q1272:T1276)</f>
        <v/>
      </c>
      <c r="Y1276" s="266" t="n">
        <v>182</v>
      </c>
      <c r="AW1276" s="785">
        <f>MAX(Q1276:T1276)</f>
        <v/>
      </c>
      <c r="AX1276" s="266">
        <f>IF(Q1276=AW1276,"#1",IF(R1276=AW1276,"#2",IF(S1276=AW1276,"#4",IF(T1276=AW1276,"#5"))))</f>
        <v/>
      </c>
    </row>
    <row r="1277" ht="17.45" customHeight="1">
      <c r="A1277" s="257">
        <f>IF(ISNUMBER(C1277),MONTH(C1277),"")</f>
        <v/>
      </c>
      <c r="B1277" s="257">
        <f>IF(ISNUMBER(C1277),YEAR(C1277),"")</f>
        <v/>
      </c>
      <c r="C1277" s="808">
        <f>C1276+1</f>
        <v/>
      </c>
      <c r="D1277" s="809" t="n"/>
      <c r="E1277" s="810" t="n">
        <v>0.0217</v>
      </c>
      <c r="F1277" s="812" t="n"/>
      <c r="G1277" s="811" t="n">
        <v>0.0146</v>
      </c>
      <c r="H1277" s="837" t="n"/>
      <c r="I1277" s="809" t="n"/>
      <c r="J1277" s="810" t="n">
        <v>0.0109</v>
      </c>
      <c r="K1277" s="809" t="n"/>
      <c r="L1277" s="810" t="n">
        <v>0.0275</v>
      </c>
      <c r="M1277" s="796">
        <f>IF(SUM(D1277:E1277)&gt;0,IFERROR(AVERAGE(D1248:E1277),""),"")</f>
        <v/>
      </c>
      <c r="N1277" s="796">
        <f>IF(SUM(F1277:H1277)&gt;0,IFERROR(AVERAGE(F1248:H1277),""),"")</f>
        <v/>
      </c>
      <c r="O1277" s="796">
        <f>IF(SUM(I1277:J1277)&gt;0,IFERROR(AVERAGE(I1248:J1277),""),"")</f>
        <v/>
      </c>
      <c r="P1277" s="796">
        <f>IF(SUM(K1277:L1277)&gt;0,IFERROR(AVERAGE(K1248:L1277),""),"")</f>
        <v/>
      </c>
      <c r="Q1277" s="813">
        <f>IFERROR(AVERAGE(D1277:E1277),"")</f>
        <v/>
      </c>
      <c r="R1277" s="813">
        <f>IFERROR(AVERAGE(F1277:H1277),"")</f>
        <v/>
      </c>
      <c r="S1277" s="813">
        <f>IFERROR(AVERAGE(I1277:J1277),"")</f>
        <v/>
      </c>
      <c r="T1277" s="813">
        <f>IFERROR(AVERAGE(K1277:L1277),"")</f>
        <v/>
      </c>
      <c r="V1277" s="813">
        <f>AVERAGE(Q1277:T1277)</f>
        <v/>
      </c>
      <c r="W1277" s="445" t="n"/>
      <c r="X1277" s="257" t="n"/>
      <c r="Y1277" s="266" t="n">
        <v>182</v>
      </c>
      <c r="AW1277" s="785">
        <f>MAX(Q1277:T1277)</f>
        <v/>
      </c>
      <c r="AX1277" s="266">
        <f>IF(Q1277=AW1277,"#1",IF(R1277=AW1277,"#2",IF(S1277=AW1277,"#4",IF(T1277=AW1277,"#5"))))</f>
        <v/>
      </c>
    </row>
    <row r="1278" ht="17.45" customHeight="1" thickBot="1">
      <c r="A1278" s="257">
        <f>IF(ISNUMBER(C1278),MONTH(C1278),"")</f>
        <v/>
      </c>
      <c r="B1278" s="257">
        <f>IF(ISNUMBER(C1278),YEAR(C1278),"")</f>
        <v/>
      </c>
      <c r="C1278" s="808">
        <f>C1277+1</f>
        <v/>
      </c>
      <c r="D1278" s="809" t="n">
        <v>0.0143</v>
      </c>
      <c r="E1278" s="810" t="n"/>
      <c r="F1278" s="812" t="n"/>
      <c r="G1278" s="811" t="n"/>
      <c r="H1278" s="837" t="n">
        <v>0.0145</v>
      </c>
      <c r="I1278" s="809" t="n">
        <v>0.009220000000000001</v>
      </c>
      <c r="J1278" s="810" t="n"/>
      <c r="K1278" s="809" t="n">
        <v>0.0172</v>
      </c>
      <c r="L1278" s="810" t="n"/>
      <c r="M1278" s="796">
        <f>IF(SUM(D1278:E1278)&gt;0,IFERROR(AVERAGE(D1249:E1278),""),"")</f>
        <v/>
      </c>
      <c r="N1278" s="796">
        <f>IF(SUM(F1278:H1278)&gt;0,IFERROR(AVERAGE(F1249:H1278),""),"")</f>
        <v/>
      </c>
      <c r="O1278" s="796">
        <f>IF(SUM(I1278:J1278)&gt;0,IFERROR(AVERAGE(I1249:J1278),""),"")</f>
        <v/>
      </c>
      <c r="P1278" s="796">
        <f>IF(SUM(K1278:L1278)&gt;0,IFERROR(AVERAGE(K1249:L1278),""),"")</f>
        <v/>
      </c>
      <c r="Q1278" s="813">
        <f>IFERROR(AVERAGE(D1278:E1278),"")</f>
        <v/>
      </c>
      <c r="R1278" s="813">
        <f>IFERROR(AVERAGE(F1278:H1278),"")</f>
        <v/>
      </c>
      <c r="S1278" s="813">
        <f>IFERROR(AVERAGE(I1278:J1278),"")</f>
        <v/>
      </c>
      <c r="T1278" s="813">
        <f>IFERROR(AVERAGE(K1278:L1278),"")</f>
        <v/>
      </c>
      <c r="V1278" s="813">
        <f>AVERAGE(Q1278:T1278)</f>
        <v/>
      </c>
      <c r="W1278" s="445" t="n"/>
      <c r="X1278" s="797">
        <f>AVERAGE(Q1277:T1278)</f>
        <v/>
      </c>
      <c r="Y1278" s="266" t="n">
        <v>182</v>
      </c>
      <c r="AW1278" s="785">
        <f>MAX(Q1278:T1278)</f>
        <v/>
      </c>
      <c r="AX1278" s="266">
        <f>IF(Q1278=AW1278,"#1",IF(R1278=AW1278,"#2",IF(S1278=AW1278,"#4",IF(T1278=AW1278,"#5"))))</f>
        <v/>
      </c>
    </row>
    <row r="1279" ht="17.45" customHeight="1" thickBot="1">
      <c r="A1279" s="257">
        <f>IF(ISNUMBER(C1279),MONTH(C1279),"")</f>
        <v/>
      </c>
      <c r="B1279" s="257">
        <f>IF(ISNUMBER(C1279),YEAR(C1279),"")</f>
        <v/>
      </c>
      <c r="C1279" s="791">
        <f>C1278+1</f>
        <v/>
      </c>
      <c r="D1279" s="792" t="n"/>
      <c r="E1279" s="793" t="n">
        <v>0.0242</v>
      </c>
      <c r="F1279" s="795" t="n"/>
      <c r="G1279" s="794" t="n">
        <v>0.0238</v>
      </c>
      <c r="H1279" s="836" t="n"/>
      <c r="I1279" s="792" t="n"/>
      <c r="J1279" s="793" t="n">
        <v>0.0175</v>
      </c>
      <c r="K1279" s="792" t="n"/>
      <c r="L1279" s="793" t="n">
        <v>0.0372</v>
      </c>
      <c r="M1279" s="796">
        <f>IF(SUM(D1279:E1279)&gt;0,IFERROR(AVERAGE(D1250:E1279),""),"")</f>
        <v/>
      </c>
      <c r="N1279" s="796">
        <f>IF(SUM(F1279:H1279)&gt;0,IFERROR(AVERAGE(F1250:H1279),""),"")</f>
        <v/>
      </c>
      <c r="O1279" s="796">
        <f>IF(SUM(I1279:J1279)&gt;0,IFERROR(AVERAGE(I1250:J1279),""),"")</f>
        <v/>
      </c>
      <c r="P1279" s="796">
        <f>IF(SUM(K1279:L1279)&gt;0,IFERROR(AVERAGE(K1250:L1279),""),"")</f>
        <v/>
      </c>
      <c r="Q1279" s="797">
        <f>IFERROR(AVERAGE(D1279:E1279),"")</f>
        <v/>
      </c>
      <c r="R1279" s="797">
        <f>IFERROR(AVERAGE(F1279:H1279),"")</f>
        <v/>
      </c>
      <c r="S1279" s="797">
        <f>IFERROR(AVERAGE(I1279:J1279),"")</f>
        <v/>
      </c>
      <c r="T1279" s="797">
        <f>IFERROR(AVERAGE(K1279:L1279),"")</f>
        <v/>
      </c>
      <c r="V1279" s="257" t="n"/>
      <c r="W1279" s="797">
        <f>AVERAGE(Q1279:T1279)</f>
        <v/>
      </c>
      <c r="Z1279" s="313" t="inlineStr">
        <is>
          <t>JUNE</t>
        </is>
      </c>
      <c r="AA1279" s="299" t="n">
        <v>2021</v>
      </c>
      <c r="AB1279" s="300" t="n"/>
      <c r="AC1279" s="300" t="n"/>
      <c r="AD1279" s="300" t="n"/>
      <c r="AW1279" s="785">
        <f>MAX(Q1279:T1279)</f>
        <v/>
      </c>
      <c r="AX1279" s="266">
        <f>IF(Q1279=AW1279,"#1",IF(R1279=AW1279,"#2",IF(S1279=AW1279,"#4",IF(T1279=AW1279,"#5"))))</f>
        <v/>
      </c>
    </row>
    <row r="1280" ht="17.45" customHeight="1">
      <c r="A1280" s="257">
        <f>IF(ISNUMBER(C1280),MONTH(C1280),"")</f>
        <v/>
      </c>
      <c r="B1280" s="257">
        <f>IF(ISNUMBER(C1280),YEAR(C1280),"")</f>
        <v/>
      </c>
      <c r="C1280" s="861">
        <f>C1279+1</f>
        <v/>
      </c>
      <c r="D1280" s="803" t="n">
        <v>0.0351</v>
      </c>
      <c r="E1280" s="804" t="n"/>
      <c r="F1280" s="806" t="n">
        <v>0.0238</v>
      </c>
      <c r="G1280" s="805" t="n"/>
      <c r="H1280" s="838" t="n">
        <v>0.0246</v>
      </c>
      <c r="I1280" s="803" t="n">
        <v>0.0189</v>
      </c>
      <c r="J1280" s="804" t="n"/>
      <c r="K1280" s="803" t="n">
        <v>0.0422</v>
      </c>
      <c r="L1280" s="804" t="n"/>
      <c r="M1280" s="796">
        <f>IF(SUM(D1280:E1280)&gt;0,IFERROR(AVERAGE(D1251:E1280),""),"")</f>
        <v/>
      </c>
      <c r="N1280" s="796">
        <f>IF(SUM(F1280:H1280)&gt;0,IFERROR(AVERAGE(F1251:H1280),""),"")</f>
        <v/>
      </c>
      <c r="O1280" s="796">
        <f>IF(SUM(I1280:J1280)&gt;0,IFERROR(AVERAGE(I1251:J1280),""),"")</f>
        <v/>
      </c>
      <c r="P1280" s="796">
        <f>IF(SUM(K1280:L1280)&gt;0,IFERROR(AVERAGE(K1251:L1280),""),"")</f>
        <v/>
      </c>
      <c r="Q1280" s="797">
        <f>IFERROR(AVERAGE(D1280:E1280),"")</f>
        <v/>
      </c>
      <c r="R1280" s="797">
        <f>IFERROR(AVERAGE(F1280:H1280),"")</f>
        <v/>
      </c>
      <c r="S1280" s="797">
        <f>IFERROR(AVERAGE(I1280:J1280),"")</f>
        <v/>
      </c>
      <c r="T1280" s="797">
        <f>IFERROR(AVERAGE(K1280:L1280),"")</f>
        <v/>
      </c>
      <c r="V1280" s="257" t="n"/>
      <c r="W1280" s="797">
        <f>AVERAGE(Q1280:T1280)</f>
        <v/>
      </c>
      <c r="Z1280" s="301" t="inlineStr">
        <is>
          <t>Parameter</t>
        </is>
      </c>
      <c r="AA1280" s="301" t="inlineStr">
        <is>
          <t>Station 1</t>
        </is>
      </c>
      <c r="AB1280" s="301" t="inlineStr">
        <is>
          <t>Station 2</t>
        </is>
      </c>
      <c r="AC1280" s="301" t="inlineStr">
        <is>
          <t>Station 4</t>
        </is>
      </c>
      <c r="AD1280" s="301" t="inlineStr">
        <is>
          <t>Station 5</t>
        </is>
      </c>
      <c r="AW1280" s="785">
        <f>MAX(Q1280:T1280)</f>
        <v/>
      </c>
      <c r="AX1280" s="266">
        <f>IF(Q1280=AW1280,"#1",IF(R1280=AW1280,"#2",IF(S1280=AW1280,"#4",IF(T1280=AW1280,"#5"))))</f>
        <v/>
      </c>
    </row>
    <row r="1281" ht="17.45" customHeight="1" thickBot="1">
      <c r="A1281" s="257">
        <f>IF(ISNUMBER(C1281),MONTH(C1281),"")</f>
        <v/>
      </c>
      <c r="B1281" s="257">
        <f>IF(ISNUMBER(C1281),YEAR(C1281),"")</f>
        <v/>
      </c>
      <c r="C1281" s="824">
        <f>C1280+1</f>
        <v/>
      </c>
      <c r="D1281" s="825" t="n"/>
      <c r="E1281" s="826" t="n">
        <v>0.033</v>
      </c>
      <c r="F1281" s="828" t="n"/>
      <c r="G1281" s="827" t="n">
        <v>0.031</v>
      </c>
      <c r="H1281" s="867" t="n"/>
      <c r="I1281" s="825" t="n"/>
      <c r="J1281" s="826" t="n">
        <v>0.0233</v>
      </c>
      <c r="K1281" s="825" t="n"/>
      <c r="L1281" s="826" t="n">
        <v>0.0365</v>
      </c>
      <c r="M1281" s="796">
        <f>IF(SUM(D1281:E1281)&gt;0,IFERROR(AVERAGE(D1252:E1281),""),"")</f>
        <v/>
      </c>
      <c r="N1281" s="796">
        <f>IF(SUM(F1281:H1281)&gt;0,IFERROR(AVERAGE(F1252:H1281),""),"")</f>
        <v/>
      </c>
      <c r="O1281" s="796">
        <f>IF(SUM(I1281:J1281)&gt;0,IFERROR(AVERAGE(I1252:J1281),""),"")</f>
        <v/>
      </c>
      <c r="P1281" s="796">
        <f>IF(SUM(K1281:L1281)&gt;0,IFERROR(AVERAGE(K1252:L1281),""),"")</f>
        <v/>
      </c>
      <c r="Q1281" s="797">
        <f>IFERROR(AVERAGE(D1281:E1281),"")</f>
        <v/>
      </c>
      <c r="R1281" s="797">
        <f>IFERROR(AVERAGE(F1281:H1281),"")</f>
        <v/>
      </c>
      <c r="S1281" s="797">
        <f>IFERROR(AVERAGE(I1281:J1281),"")</f>
        <v/>
      </c>
      <c r="T1281" s="797">
        <f>IFERROR(AVERAGE(K1281:L1281),"")</f>
        <v/>
      </c>
      <c r="V1281" s="257" t="n"/>
      <c r="W1281" s="797">
        <f>AVERAGE(Q1281:T1281)</f>
        <v/>
      </c>
      <c r="Z1281" s="302" t="inlineStr">
        <is>
          <t>Average</t>
        </is>
      </c>
      <c r="AA1281" s="839">
        <f>AVERAGE(D1252:E1281)</f>
        <v/>
      </c>
      <c r="AB1281" s="839">
        <f>AVERAGE(F1252:H1281)</f>
        <v/>
      </c>
      <c r="AC1281" s="839">
        <f>AVERAGE(I1252:J1281)</f>
        <v/>
      </c>
      <c r="AD1281" s="839">
        <f>AVERAGE(K1252:L1281)</f>
        <v/>
      </c>
      <c r="AW1281" s="785">
        <f>MAX(Q1281:T1281)</f>
        <v/>
      </c>
      <c r="AX1281" s="266">
        <f>IF(Q1281=AW1281,"#1",IF(R1281=AW1281,"#2",IF(S1281=AW1281,"#4",IF(T1281=AW1281,"#5"))))</f>
        <v/>
      </c>
    </row>
    <row r="1282" ht="17.45" customHeight="1">
      <c r="A1282" s="257">
        <f>IF(ISNUMBER(C1282),MONTH(C1282),"")</f>
        <v/>
      </c>
      <c r="B1282" s="257">
        <f>IF(ISNUMBER(C1282),YEAR(C1282),"")</f>
        <v/>
      </c>
      <c r="C1282" s="831">
        <f>C1281+1</f>
        <v/>
      </c>
      <c r="D1282" s="832" t="n">
        <v>0.0244</v>
      </c>
      <c r="E1282" s="833" t="n"/>
      <c r="F1282" s="835" t="n">
        <v>0.0253</v>
      </c>
      <c r="G1282" s="834" t="n"/>
      <c r="H1282" s="860" t="n"/>
      <c r="I1282" s="832" t="n">
        <v>0.0247</v>
      </c>
      <c r="J1282" s="833" t="n"/>
      <c r="K1282" s="832" t="n">
        <v>0.0209</v>
      </c>
      <c r="L1282" s="833" t="n"/>
      <c r="M1282" s="796">
        <f>IF(SUM(D1282:E1282)&gt;0,IFERROR(AVERAGE(D1253:E1282),""),"")</f>
        <v/>
      </c>
      <c r="N1282" s="796">
        <f>IF(SUM(F1282:H1282)&gt;0,IFERROR(AVERAGE(F1253:H1282),""),"")</f>
        <v/>
      </c>
      <c r="O1282" s="796">
        <f>IF(SUM(I1282:J1282)&gt;0,IFERROR(AVERAGE(I1253:J1282),""),"")</f>
        <v/>
      </c>
      <c r="P1282" s="796">
        <f>IF(SUM(K1282:L1282)&gt;0,IFERROR(AVERAGE(K1253:L1282),""),"")</f>
        <v/>
      </c>
      <c r="Q1282" s="797">
        <f>IFERROR(AVERAGE(D1282:E1282),"")</f>
        <v/>
      </c>
      <c r="R1282" s="797">
        <f>IFERROR(AVERAGE(F1282:H1282),"")</f>
        <v/>
      </c>
      <c r="S1282" s="797">
        <f>IFERROR(AVERAGE(I1282:J1282),"")</f>
        <v/>
      </c>
      <c r="T1282" s="797">
        <f>IFERROR(AVERAGE(K1282:L1282),"")</f>
        <v/>
      </c>
      <c r="V1282" s="257" t="n"/>
      <c r="W1282" s="797">
        <f>AVERAGE(Q1282:T1282)</f>
        <v/>
      </c>
      <c r="Z1282" s="302" t="inlineStr">
        <is>
          <t>Maximum</t>
        </is>
      </c>
      <c r="AA1282" s="839">
        <f>MAX(D1252:E1281)</f>
        <v/>
      </c>
      <c r="AB1282" s="839">
        <f>MAX(F1252:H1281)</f>
        <v/>
      </c>
      <c r="AC1282" s="839">
        <f>MAX(I1252:J1281)</f>
        <v/>
      </c>
      <c r="AD1282" s="839">
        <f>MAX(K1252:L1281)</f>
        <v/>
      </c>
      <c r="AW1282" s="785">
        <f>MAX(Q1282:T1282)</f>
        <v/>
      </c>
      <c r="AX1282" s="266">
        <f>IF(Q1282=AW1282,"#1",IF(R1282=AW1282,"#2",IF(S1282=AW1282,"#4",IF(T1282=AW1282,"#5"))))</f>
        <v/>
      </c>
    </row>
    <row r="1283" ht="17.45" customHeight="1" thickBot="1">
      <c r="A1283" s="257">
        <f>IF(ISNUMBER(C1283),MONTH(C1283),"")</f>
        <v/>
      </c>
      <c r="B1283" s="257">
        <f>IF(ISNUMBER(C1283),YEAR(C1283),"")</f>
        <v/>
      </c>
      <c r="C1283" s="791">
        <f>C1282+1</f>
        <v/>
      </c>
      <c r="D1283" s="792" t="n"/>
      <c r="E1283" s="793" t="n">
        <v>0.0235</v>
      </c>
      <c r="F1283" s="795" t="n"/>
      <c r="G1283" s="794" t="n">
        <v>0.0323</v>
      </c>
      <c r="H1283" s="836" t="n"/>
      <c r="I1283" s="792" t="n"/>
      <c r="J1283" s="793" t="n">
        <v>0.0252</v>
      </c>
      <c r="K1283" s="792" t="n"/>
      <c r="L1283" s="793" t="n">
        <v>0.0309</v>
      </c>
      <c r="M1283" s="796">
        <f>IF(SUM(D1283:E1283)&gt;0,IFERROR(AVERAGE(D1254:E1283),""),"")</f>
        <v/>
      </c>
      <c r="N1283" s="796">
        <f>IF(SUM(F1283:H1283)&gt;0,IFERROR(AVERAGE(F1254:H1283),""),"")</f>
        <v/>
      </c>
      <c r="O1283" s="796">
        <f>IF(SUM(I1283:J1283)&gt;0,IFERROR(AVERAGE(I1254:J1283),""),"")</f>
        <v/>
      </c>
      <c r="P1283" s="796">
        <f>IF(SUM(K1283:L1283)&gt;0,IFERROR(AVERAGE(K1254:L1283),""),"")</f>
        <v/>
      </c>
      <c r="Q1283" s="797">
        <f>IFERROR(AVERAGE(D1283:E1283),"")</f>
        <v/>
      </c>
      <c r="R1283" s="797">
        <f>IFERROR(AVERAGE(F1283:H1283),"")</f>
        <v/>
      </c>
      <c r="S1283" s="797">
        <f>IFERROR(AVERAGE(I1283:J1283),"")</f>
        <v/>
      </c>
      <c r="T1283" s="797">
        <f>IFERROR(AVERAGE(K1283:L1283),"")</f>
        <v/>
      </c>
      <c r="V1283" s="257" t="n"/>
      <c r="W1283" s="797">
        <f>AVERAGE(Q1283:T1283)</f>
        <v/>
      </c>
      <c r="X1283" s="797">
        <f>AVERAGE(Q1279:T1283)</f>
        <v/>
      </c>
      <c r="Y1283" s="266" t="n">
        <v>183</v>
      </c>
      <c r="Z1283" s="304" t="inlineStr">
        <is>
          <t># DAYS &gt; 0.075</t>
        </is>
      </c>
      <c r="AA1283" s="305">
        <f>COUNTIF(D1252:E1281,"&gt;=0.075")</f>
        <v/>
      </c>
      <c r="AB1283" s="305">
        <f>COUNTIF(F1252:H1281,"&gt;=0.075")</f>
        <v/>
      </c>
      <c r="AC1283" s="305">
        <f>COUNTIF(I1252:J1281,"&gt;=0.075")</f>
        <v/>
      </c>
      <c r="AD1283" s="305">
        <f>COUNTIF(K1252:L1281,"&gt;=0.075")</f>
        <v/>
      </c>
      <c r="AW1283" s="785">
        <f>MAX(Q1283:T1283)</f>
        <v/>
      </c>
      <c r="AX1283" s="266">
        <f>IF(Q1283=AW1283,"#1",IF(R1283=AW1283,"#2",IF(S1283=AW1283,"#4",IF(T1283=AW1283,"#5"))))</f>
        <v/>
      </c>
    </row>
    <row r="1284" ht="17.45" customHeight="1" thickBot="1">
      <c r="A1284" s="257">
        <f>IF(ISNUMBER(C1284),MONTH(C1284),"")</f>
        <v/>
      </c>
      <c r="B1284" s="257">
        <f>IF(ISNUMBER(C1284),YEAR(C1284),"")</f>
        <v/>
      </c>
      <c r="C1284" s="808">
        <f>C1283+1</f>
        <v/>
      </c>
      <c r="D1284" s="809" t="n">
        <v>0.0152</v>
      </c>
      <c r="E1284" s="810" t="n"/>
      <c r="F1284" s="812" t="n"/>
      <c r="G1284" s="811" t="n"/>
      <c r="H1284" s="837" t="n">
        <v>0.0115</v>
      </c>
      <c r="I1284" s="809" t="n">
        <v>0.00963</v>
      </c>
      <c r="J1284" s="810" t="n"/>
      <c r="K1284" s="809" t="n">
        <v>0.0155</v>
      </c>
      <c r="L1284" s="810" t="n"/>
      <c r="M1284" s="796">
        <f>IF(SUM(D1284:E1284)&gt;0,IFERROR(AVERAGE(D1255:E1284),""),"")</f>
        <v/>
      </c>
      <c r="N1284" s="796">
        <f>IF(SUM(F1284:H1284)&gt;0,IFERROR(AVERAGE(F1255:H1284),""),"")</f>
        <v/>
      </c>
      <c r="O1284" s="796">
        <f>IF(SUM(I1284:J1284)&gt;0,IFERROR(AVERAGE(I1255:J1284),""),"")</f>
        <v/>
      </c>
      <c r="P1284" s="796">
        <f>IF(SUM(K1284:L1284)&gt;0,IFERROR(AVERAGE(K1255:L1284),""),"")</f>
        <v/>
      </c>
      <c r="Q1284" s="813">
        <f>IFERROR(AVERAGE(D1284:E1284),"")</f>
        <v/>
      </c>
      <c r="R1284" s="813">
        <f>IFERROR(AVERAGE(F1284:H1284),"")</f>
        <v/>
      </c>
      <c r="S1284" s="813">
        <f>IFERROR(AVERAGE(I1284:J1284),"")</f>
        <v/>
      </c>
      <c r="T1284" s="813">
        <f>IFERROR(AVERAGE(K1284:L1284),"")</f>
        <v/>
      </c>
      <c r="V1284" s="813">
        <f>AVERAGE(Q1284:T1284)</f>
        <v/>
      </c>
      <c r="W1284" s="445" t="n"/>
      <c r="X1284" s="257" t="n"/>
      <c r="Y1284" s="266" t="n">
        <v>183</v>
      </c>
      <c r="AD1284" s="786">
        <f>AVERAGE(AA1281:AD1281)</f>
        <v/>
      </c>
      <c r="AW1284" s="785">
        <f>MAX(Q1284:T1284)</f>
        <v/>
      </c>
      <c r="AX1284" s="266">
        <f>IF(Q1284=AW1284,"#1",IF(R1284=AW1284,"#2",IF(S1284=AW1284,"#4",IF(T1284=AW1284,"#5"))))</f>
        <v/>
      </c>
    </row>
    <row r="1285" ht="17.45" customHeight="1">
      <c r="A1285" s="257">
        <f>IF(ISNUMBER(C1285),MONTH(C1285),"")</f>
        <v/>
      </c>
      <c r="B1285" s="257">
        <f>IF(ISNUMBER(C1285),YEAR(C1285),"")</f>
        <v/>
      </c>
      <c r="C1285" s="808">
        <f>C1284+1</f>
        <v/>
      </c>
      <c r="D1285" s="809" t="n"/>
      <c r="E1285" s="810" t="n">
        <v>0.0122</v>
      </c>
      <c r="F1285" s="812" t="n"/>
      <c r="G1285" s="811" t="n">
        <v>0.0112</v>
      </c>
      <c r="H1285" s="837" t="n"/>
      <c r="I1285" s="809" t="n"/>
      <c r="J1285" s="810" t="n">
        <v>0.0068</v>
      </c>
      <c r="K1285" s="809" t="n"/>
      <c r="L1285" s="810" t="n">
        <v>0.0182</v>
      </c>
      <c r="M1285" s="796">
        <f>IF(SUM(D1285:E1285)&gt;0,IFERROR(AVERAGE(D1256:E1285),""),"")</f>
        <v/>
      </c>
      <c r="N1285" s="796">
        <f>IF(SUM(F1285:H1285)&gt;0,IFERROR(AVERAGE(F1256:H1285),""),"")</f>
        <v/>
      </c>
      <c r="O1285" s="796">
        <f>IF(SUM(I1285:J1285)&gt;0,IFERROR(AVERAGE(I1256:J1285),""),"")</f>
        <v/>
      </c>
      <c r="P1285" s="796">
        <f>IF(SUM(K1285:L1285)&gt;0,IFERROR(AVERAGE(K1256:L1285),""),"")</f>
        <v/>
      </c>
      <c r="Q1285" s="813">
        <f>IFERROR(AVERAGE(D1285:E1285),"")</f>
        <v/>
      </c>
      <c r="R1285" s="813">
        <f>IFERROR(AVERAGE(F1285:H1285),"")</f>
        <v/>
      </c>
      <c r="S1285" s="813">
        <f>IFERROR(AVERAGE(I1285:J1285),"")</f>
        <v/>
      </c>
      <c r="T1285" s="813">
        <f>IFERROR(AVERAGE(K1285:L1285),"")</f>
        <v/>
      </c>
      <c r="V1285" s="813">
        <f>AVERAGE(Q1285:T1285)</f>
        <v/>
      </c>
      <c r="W1285" s="445" t="n"/>
      <c r="X1285" s="797">
        <f>AVERAGE(Q1284:T1285)</f>
        <v/>
      </c>
      <c r="Y1285" s="266" t="n">
        <v>183</v>
      </c>
      <c r="AW1285" s="785">
        <f>MAX(Q1285:T1285)</f>
        <v/>
      </c>
      <c r="AX1285" s="266">
        <f>IF(Q1285=AW1285,"#1",IF(R1285=AW1285,"#2",IF(S1285=AW1285,"#4",IF(T1285=AW1285,"#5"))))</f>
        <v/>
      </c>
    </row>
    <row r="1286" ht="17.45" customHeight="1">
      <c r="A1286" s="257">
        <f>IF(ISNUMBER(C1286),MONTH(C1286),"")</f>
        <v/>
      </c>
      <c r="B1286" s="257">
        <f>IF(ISNUMBER(C1286),YEAR(C1286),"")</f>
        <v/>
      </c>
      <c r="C1286" s="861">
        <f>C1285+1</f>
        <v/>
      </c>
      <c r="D1286" s="803" t="n">
        <v>0.0155</v>
      </c>
      <c r="E1286" s="804" t="n"/>
      <c r="F1286" s="806" t="n">
        <v>0.0166</v>
      </c>
      <c r="G1286" s="805" t="n"/>
      <c r="H1286" s="838" t="n">
        <v>0.0174</v>
      </c>
      <c r="I1286" s="803" t="n">
        <v>0.0162</v>
      </c>
      <c r="J1286" s="804" t="n"/>
      <c r="K1286" s="803" t="n">
        <v>0.0155</v>
      </c>
      <c r="L1286" s="804" t="n"/>
      <c r="M1286" s="796">
        <f>IF(SUM(D1286:E1286)&gt;0,IFERROR(AVERAGE(D1257:E1286),""),"")</f>
        <v/>
      </c>
      <c r="N1286" s="796">
        <f>IF(SUM(F1286:H1286)&gt;0,IFERROR(AVERAGE(F1257:H1286),""),"")</f>
        <v/>
      </c>
      <c r="O1286" s="796">
        <f>IF(SUM(I1286:J1286)&gt;0,IFERROR(AVERAGE(I1257:J1286),""),"")</f>
        <v/>
      </c>
      <c r="P1286" s="796">
        <f>IF(SUM(K1286:L1286)&gt;0,IFERROR(AVERAGE(K1257:L1286),""),"")</f>
        <v/>
      </c>
      <c r="Q1286" s="797">
        <f>IFERROR(AVERAGE(D1286:E1286),"")</f>
        <v/>
      </c>
      <c r="R1286" s="797">
        <f>IFERROR(AVERAGE(F1286:H1286),"")</f>
        <v/>
      </c>
      <c r="S1286" s="797">
        <f>IFERROR(AVERAGE(I1286:J1286),"")</f>
        <v/>
      </c>
      <c r="T1286" s="797">
        <f>IFERROR(AVERAGE(K1286:L1286),"")</f>
        <v/>
      </c>
      <c r="V1286" s="257" t="n"/>
      <c r="W1286" s="797">
        <f>AVERAGE(Q1286:T1286)</f>
        <v/>
      </c>
      <c r="AW1286" s="785">
        <f>MAX(Q1286:T1286)</f>
        <v/>
      </c>
      <c r="AX1286" s="266">
        <f>IF(Q1286=AW1286,"#1",IF(R1286=AW1286,"#2",IF(S1286=AW1286,"#4",IF(T1286=AW1286,"#5"))))</f>
        <v/>
      </c>
    </row>
    <row r="1287" ht="17.45" customHeight="1">
      <c r="A1287" s="257">
        <f>IF(ISNUMBER(C1287),MONTH(C1287),"")</f>
        <v/>
      </c>
      <c r="B1287" s="257">
        <f>IF(ISNUMBER(C1287),YEAR(C1287),"")</f>
        <v/>
      </c>
      <c r="C1287" s="791">
        <f>C1286+1</f>
        <v/>
      </c>
      <c r="D1287" s="792" t="n"/>
      <c r="E1287" s="793" t="n">
        <v>0.0209</v>
      </c>
      <c r="F1287" s="795" t="n"/>
      <c r="G1287" s="794" t="n">
        <v>0.0365</v>
      </c>
      <c r="H1287" s="836" t="n"/>
      <c r="I1287" s="792" t="n"/>
      <c r="J1287" s="793" t="n">
        <v>0.023</v>
      </c>
      <c r="K1287" s="792" t="n"/>
      <c r="L1287" s="793" t="n">
        <v>0.0255</v>
      </c>
      <c r="M1287" s="796">
        <f>IF(SUM(D1287:E1287)&gt;0,IFERROR(AVERAGE(D1258:E1287),""),"")</f>
        <v/>
      </c>
      <c r="N1287" s="796">
        <f>IF(SUM(F1287:H1287)&gt;0,IFERROR(AVERAGE(F1258:H1287),""),"")</f>
        <v/>
      </c>
      <c r="O1287" s="796">
        <f>IF(SUM(I1287:J1287)&gt;0,IFERROR(AVERAGE(I1258:J1287),""),"")</f>
        <v/>
      </c>
      <c r="P1287" s="796">
        <f>IF(SUM(K1287:L1287)&gt;0,IFERROR(AVERAGE(K1258:L1287),""),"")</f>
        <v/>
      </c>
      <c r="Q1287" s="797">
        <f>IFERROR(AVERAGE(D1287:E1287),"")</f>
        <v/>
      </c>
      <c r="R1287" s="797">
        <f>IFERROR(AVERAGE(F1287:H1287),"")</f>
        <v/>
      </c>
      <c r="S1287" s="797">
        <f>IFERROR(AVERAGE(I1287:J1287),"")</f>
        <v/>
      </c>
      <c r="T1287" s="797">
        <f>IFERROR(AVERAGE(K1287:L1287),"")</f>
        <v/>
      </c>
      <c r="V1287" s="257" t="n"/>
      <c r="W1287" s="797">
        <f>AVERAGE(Q1287:T1287)</f>
        <v/>
      </c>
      <c r="AW1287" s="785">
        <f>MAX(Q1287:T1287)</f>
        <v/>
      </c>
      <c r="AX1287" s="266">
        <f>IF(Q1287=AW1287,"#1",IF(R1287=AW1287,"#2",IF(S1287=AW1287,"#4",IF(T1287=AW1287,"#5"))))</f>
        <v/>
      </c>
    </row>
    <row r="1288" ht="17.45" customHeight="1">
      <c r="A1288" s="257">
        <f>IF(ISNUMBER(C1288),MONTH(C1288),"")</f>
        <v/>
      </c>
      <c r="B1288" s="257">
        <f>IF(ISNUMBER(C1288),YEAR(C1288),"")</f>
        <v/>
      </c>
      <c r="C1288" s="791">
        <f>C1287+1</f>
        <v/>
      </c>
      <c r="D1288" s="792" t="n">
        <v>0.0206</v>
      </c>
      <c r="E1288" s="793" t="n"/>
      <c r="F1288" s="795" t="n">
        <v>0.027</v>
      </c>
      <c r="G1288" s="794" t="n"/>
      <c r="H1288" s="836" t="n"/>
      <c r="I1288" s="792" t="n">
        <v>0.0236</v>
      </c>
      <c r="J1288" s="793" t="n"/>
      <c r="K1288" s="792" t="n">
        <v>0.0176</v>
      </c>
      <c r="L1288" s="793" t="n"/>
      <c r="M1288" s="796">
        <f>IF(SUM(D1288:E1288)&gt;0,IFERROR(AVERAGE(D1259:E1288),""),"")</f>
        <v/>
      </c>
      <c r="N1288" s="796">
        <f>IF(SUM(F1288:H1288)&gt;0,IFERROR(AVERAGE(F1259:H1288),""),"")</f>
        <v/>
      </c>
      <c r="O1288" s="796">
        <f>IF(SUM(I1288:J1288)&gt;0,IFERROR(AVERAGE(I1259:J1288),""),"")</f>
        <v/>
      </c>
      <c r="P1288" s="796">
        <f>IF(SUM(K1288:L1288)&gt;0,IFERROR(AVERAGE(K1259:L1288),""),"")</f>
        <v/>
      </c>
      <c r="Q1288" s="797">
        <f>IFERROR(AVERAGE(D1288:E1288),"")</f>
        <v/>
      </c>
      <c r="R1288" s="797">
        <f>IFERROR(AVERAGE(F1288:H1288),"")</f>
        <v/>
      </c>
      <c r="S1288" s="797">
        <f>IFERROR(AVERAGE(I1288:J1288),"")</f>
        <v/>
      </c>
      <c r="T1288" s="797">
        <f>IFERROR(AVERAGE(K1288:L1288),"")</f>
        <v/>
      </c>
      <c r="V1288" s="257" t="n"/>
      <c r="W1288" s="797">
        <f>AVERAGE(Q1288:T1288)</f>
        <v/>
      </c>
      <c r="AW1288" s="785">
        <f>MAX(Q1288:T1288)</f>
        <v/>
      </c>
      <c r="AX1288" s="266">
        <f>IF(Q1288=AW1288,"#1",IF(R1288=AW1288,"#2",IF(S1288=AW1288,"#4",IF(T1288=AW1288,"#5"))))</f>
        <v/>
      </c>
    </row>
    <row r="1289" ht="17.45" customHeight="1">
      <c r="A1289" s="257">
        <f>IF(ISNUMBER(C1289),MONTH(C1289),"")</f>
        <v/>
      </c>
      <c r="B1289" s="257">
        <f>IF(ISNUMBER(C1289),YEAR(C1289),"")</f>
        <v/>
      </c>
      <c r="C1289" s="791">
        <f>C1288+1</f>
        <v/>
      </c>
      <c r="D1289" s="792" t="n"/>
      <c r="E1289" s="793" t="n">
        <v>0.0296</v>
      </c>
      <c r="F1289" s="795" t="n"/>
      <c r="G1289" s="794" t="n">
        <v>0.0263</v>
      </c>
      <c r="H1289" s="836" t="n"/>
      <c r="I1289" s="792" t="n"/>
      <c r="J1289" s="793" t="n">
        <v>0.0166</v>
      </c>
      <c r="K1289" s="792" t="n"/>
      <c r="L1289" s="793" t="n">
        <v>0.0255</v>
      </c>
      <c r="M1289" s="796">
        <f>IF(SUM(D1289:E1289)&gt;0,IFERROR(AVERAGE(D1260:E1289),""),"")</f>
        <v/>
      </c>
      <c r="N1289" s="796">
        <f>IF(SUM(F1289:H1289)&gt;0,IFERROR(AVERAGE(F1260:H1289),""),"")</f>
        <v/>
      </c>
      <c r="O1289" s="796">
        <f>IF(SUM(I1289:J1289)&gt;0,IFERROR(AVERAGE(I1260:J1289),""),"")</f>
        <v/>
      </c>
      <c r="P1289" s="796">
        <f>IF(SUM(K1289:L1289)&gt;0,IFERROR(AVERAGE(K1260:L1289),""),"")</f>
        <v/>
      </c>
      <c r="Q1289" s="797">
        <f>IFERROR(AVERAGE(D1289:E1289),"")</f>
        <v/>
      </c>
      <c r="R1289" s="797">
        <f>IFERROR(AVERAGE(F1289:H1289),"")</f>
        <v/>
      </c>
      <c r="S1289" s="797">
        <f>IFERROR(AVERAGE(I1289:J1289),"")</f>
        <v/>
      </c>
      <c r="T1289" s="797">
        <f>IFERROR(AVERAGE(K1289:L1289),"")</f>
        <v/>
      </c>
      <c r="V1289" s="257" t="n"/>
      <c r="W1289" s="797">
        <f>AVERAGE(Q1289:T1289)</f>
        <v/>
      </c>
      <c r="AW1289" s="785">
        <f>MAX(Q1289:T1289)</f>
        <v/>
      </c>
      <c r="AX1289" s="266">
        <f>IF(Q1289=AW1289,"#1",IF(R1289=AW1289,"#2",IF(S1289=AW1289,"#4",IF(T1289=AW1289,"#5"))))</f>
        <v/>
      </c>
    </row>
    <row r="1290" ht="17.45" customHeight="1">
      <c r="A1290" s="257">
        <f>IF(ISNUMBER(C1290),MONTH(C1290),"")</f>
        <v/>
      </c>
      <c r="B1290" s="257">
        <f>IF(ISNUMBER(C1290),YEAR(C1290),"")</f>
        <v/>
      </c>
      <c r="C1290" s="791">
        <f>C1289+1</f>
        <v/>
      </c>
      <c r="D1290" s="792" t="n">
        <v>0.0286</v>
      </c>
      <c r="E1290" s="793" t="n"/>
      <c r="F1290" s="795" t="n"/>
      <c r="G1290" s="794" t="n"/>
      <c r="H1290" s="836" t="n">
        <v>0.0267</v>
      </c>
      <c r="I1290" s="792" t="n">
        <v>0.0261</v>
      </c>
      <c r="J1290" s="793" t="n"/>
      <c r="K1290" s="792" t="n">
        <v>0.0277</v>
      </c>
      <c r="L1290" s="793" t="n"/>
      <c r="M1290" s="796">
        <f>IF(SUM(D1290:E1290)&gt;0,IFERROR(AVERAGE(D1261:E1290),""),"")</f>
        <v/>
      </c>
      <c r="N1290" s="796">
        <f>IF(SUM(F1290:H1290)&gt;0,IFERROR(AVERAGE(F1261:H1290),""),"")</f>
        <v/>
      </c>
      <c r="O1290" s="796">
        <f>IF(SUM(I1290:J1290)&gt;0,IFERROR(AVERAGE(I1261:J1290),""),"")</f>
        <v/>
      </c>
      <c r="P1290" s="796">
        <f>IF(SUM(K1290:L1290)&gt;0,IFERROR(AVERAGE(K1261:L1290),""),"")</f>
        <v/>
      </c>
      <c r="Q1290" s="797">
        <f>IFERROR(AVERAGE(D1290:E1290),"")</f>
        <v/>
      </c>
      <c r="R1290" s="797">
        <f>IFERROR(AVERAGE(F1290:H1290),"")</f>
        <v/>
      </c>
      <c r="S1290" s="797">
        <f>IFERROR(AVERAGE(I1290:J1290),"")</f>
        <v/>
      </c>
      <c r="T1290" s="797">
        <f>IFERROR(AVERAGE(K1290:L1290),"")</f>
        <v/>
      </c>
      <c r="V1290" s="257" t="n"/>
      <c r="W1290" s="797">
        <f>AVERAGE(Q1290:T1290)</f>
        <v/>
      </c>
      <c r="X1290" s="797">
        <f>AVERAGE(Q1286:T1290)</f>
        <v/>
      </c>
      <c r="Y1290" s="266" t="n">
        <v>184</v>
      </c>
      <c r="AW1290" s="785">
        <f>MAX(Q1290:T1290)</f>
        <v/>
      </c>
      <c r="AX1290" s="266">
        <f>IF(Q1290=AW1290,"#1",IF(R1290=AW1290,"#2",IF(S1290=AW1290,"#4",IF(T1290=AW1290,"#5"))))</f>
        <v/>
      </c>
    </row>
    <row r="1291" ht="17.45" customHeight="1">
      <c r="A1291" s="257">
        <f>IF(ISNUMBER(C1291),MONTH(C1291),"")</f>
        <v/>
      </c>
      <c r="B1291" s="257">
        <f>IF(ISNUMBER(C1291),YEAR(C1291),"")</f>
        <v/>
      </c>
      <c r="C1291" s="808">
        <f>C1290+1</f>
        <v/>
      </c>
      <c r="D1291" s="809" t="n"/>
      <c r="E1291" s="810" t="n">
        <v>0.0154</v>
      </c>
      <c r="F1291" s="812" t="n"/>
      <c r="G1291" s="811" t="n">
        <v>0.0153</v>
      </c>
      <c r="H1291" s="837" t="n"/>
      <c r="I1291" s="809" t="n"/>
      <c r="J1291" s="810" t="n">
        <v>0.009050000000000001</v>
      </c>
      <c r="K1291" s="809" t="n"/>
      <c r="L1291" s="810" t="n">
        <v>0.0254</v>
      </c>
      <c r="M1291" s="796">
        <f>IF(SUM(D1291:E1291)&gt;0,IFERROR(AVERAGE(D1262:E1291),""),"")</f>
        <v/>
      </c>
      <c r="N1291" s="796">
        <f>IF(SUM(F1291:H1291)&gt;0,IFERROR(AVERAGE(F1262:H1291),""),"")</f>
        <v/>
      </c>
      <c r="O1291" s="796">
        <f>IF(SUM(I1291:J1291)&gt;0,IFERROR(AVERAGE(I1262:J1291),""),"")</f>
        <v/>
      </c>
      <c r="P1291" s="796">
        <f>IF(SUM(K1291:L1291)&gt;0,IFERROR(AVERAGE(K1262:L1291),""),"")</f>
        <v/>
      </c>
      <c r="Q1291" s="813">
        <f>IFERROR(AVERAGE(D1291:E1291),"")</f>
        <v/>
      </c>
      <c r="R1291" s="813">
        <f>IFERROR(AVERAGE(F1291:H1291),"")</f>
        <v/>
      </c>
      <c r="S1291" s="813">
        <f>IFERROR(AVERAGE(I1291:J1291),"")</f>
        <v/>
      </c>
      <c r="T1291" s="813">
        <f>IFERROR(AVERAGE(K1291:L1291),"")</f>
        <v/>
      </c>
      <c r="V1291" s="813">
        <f>AVERAGE(Q1291:T1291)</f>
        <v/>
      </c>
      <c r="W1291" s="445" t="n"/>
      <c r="X1291" s="257" t="n"/>
      <c r="Y1291" s="266" t="n">
        <v>184</v>
      </c>
      <c r="AW1291" s="785">
        <f>MAX(Q1291:T1291)</f>
        <v/>
      </c>
      <c r="AX1291" s="266">
        <f>IF(Q1291=AW1291,"#1",IF(R1291=AW1291,"#2",IF(S1291=AW1291,"#4",IF(T1291=AW1291,"#5"))))</f>
        <v/>
      </c>
    </row>
    <row r="1292" ht="17.45" customHeight="1">
      <c r="A1292" s="257">
        <f>IF(ISNUMBER(C1292),MONTH(C1292),"")</f>
        <v/>
      </c>
      <c r="B1292" s="257">
        <f>IF(ISNUMBER(C1292),YEAR(C1292),"")</f>
        <v/>
      </c>
      <c r="C1292" s="861">
        <f>C1291+1</f>
        <v/>
      </c>
      <c r="D1292" s="809" t="n">
        <v>0.0164</v>
      </c>
      <c r="E1292" s="810" t="n"/>
      <c r="F1292" s="812" t="n">
        <v>0.0105</v>
      </c>
      <c r="G1292" s="811" t="n"/>
      <c r="H1292" s="837" t="n">
        <v>0.00996</v>
      </c>
      <c r="I1292" s="809" t="n">
        <v>0.00632</v>
      </c>
      <c r="J1292" s="810" t="n"/>
      <c r="K1292" s="809" t="n">
        <v>0.0167</v>
      </c>
      <c r="L1292" s="810" t="n"/>
      <c r="M1292" s="796">
        <f>IF(SUM(D1292:E1292)&gt;0,IFERROR(AVERAGE(D1263:E1292),""),"")</f>
        <v/>
      </c>
      <c r="N1292" s="796">
        <f>IF(SUM(F1292:H1292)&gt;0,IFERROR(AVERAGE(F1263:H1292),""),"")</f>
        <v/>
      </c>
      <c r="O1292" s="796">
        <f>IF(SUM(I1292:J1292)&gt;0,IFERROR(AVERAGE(I1263:J1292),""),"")</f>
        <v/>
      </c>
      <c r="P1292" s="796">
        <f>IF(SUM(K1292:L1292)&gt;0,IFERROR(AVERAGE(K1263:L1292),""),"")</f>
        <v/>
      </c>
      <c r="Q1292" s="813">
        <f>IFERROR(AVERAGE(D1292:E1292),"")</f>
        <v/>
      </c>
      <c r="R1292" s="813">
        <f>IFERROR(AVERAGE(F1292:H1292),"")</f>
        <v/>
      </c>
      <c r="S1292" s="813">
        <f>IFERROR(AVERAGE(I1292:J1292),"")</f>
        <v/>
      </c>
      <c r="T1292" s="813">
        <f>IFERROR(AVERAGE(K1292:L1292),"")</f>
        <v/>
      </c>
      <c r="V1292" s="813">
        <f>AVERAGE(Q1292:T1292)</f>
        <v/>
      </c>
      <c r="W1292" s="445" t="n"/>
      <c r="X1292" s="797">
        <f>AVERAGE(Q1291:T1292)</f>
        <v/>
      </c>
      <c r="Y1292" s="266" t="n">
        <v>184</v>
      </c>
      <c r="AW1292" s="785">
        <f>MAX(Q1292:T1292)</f>
        <v/>
      </c>
      <c r="AX1292" s="266">
        <f>IF(Q1292=AW1292,"#1",IF(R1292=AW1292,"#2",IF(S1292=AW1292,"#4",IF(T1292=AW1292,"#5"))))</f>
        <v/>
      </c>
    </row>
    <row r="1293" ht="17.45" customHeight="1">
      <c r="A1293" s="257">
        <f>IF(ISNUMBER(C1293),MONTH(C1293),"")</f>
        <v/>
      </c>
      <c r="B1293" s="257">
        <f>IF(ISNUMBER(C1293),YEAR(C1293),"")</f>
        <v/>
      </c>
      <c r="C1293" s="791">
        <f>C1292+1</f>
        <v/>
      </c>
      <c r="D1293" s="792" t="n"/>
      <c r="E1293" s="793" t="n">
        <v>0.0217</v>
      </c>
      <c r="F1293" s="795" t="n"/>
      <c r="G1293" s="794" t="n">
        <v>0.0186</v>
      </c>
      <c r="H1293" s="836" t="n"/>
      <c r="I1293" s="792" t="n"/>
      <c r="J1293" s="793" t="n">
        <v>0.0151</v>
      </c>
      <c r="K1293" s="792" t="n"/>
      <c r="L1293" s="793" t="n">
        <v>0.0319</v>
      </c>
      <c r="M1293" s="796">
        <f>IF(SUM(D1293:E1293)&gt;0,IFERROR(AVERAGE(D1264:E1293),""),"")</f>
        <v/>
      </c>
      <c r="N1293" s="796">
        <f>IF(SUM(F1293:H1293)&gt;0,IFERROR(AVERAGE(F1264:H1293),""),"")</f>
        <v/>
      </c>
      <c r="O1293" s="796">
        <f>IF(SUM(I1293:J1293)&gt;0,IFERROR(AVERAGE(I1264:J1293),""),"")</f>
        <v/>
      </c>
      <c r="P1293" s="796">
        <f>IF(SUM(K1293:L1293)&gt;0,IFERROR(AVERAGE(K1264:L1293),""),"")</f>
        <v/>
      </c>
      <c r="Q1293" s="797">
        <f>IFERROR(AVERAGE(D1293:E1293),"")</f>
        <v/>
      </c>
      <c r="R1293" s="797">
        <f>IFERROR(AVERAGE(F1293:H1293),"")</f>
        <v/>
      </c>
      <c r="S1293" s="797">
        <f>IFERROR(AVERAGE(I1293:J1293),"")</f>
        <v/>
      </c>
      <c r="T1293" s="797">
        <f>IFERROR(AVERAGE(K1293:L1293),"")</f>
        <v/>
      </c>
      <c r="V1293" s="257" t="n"/>
      <c r="W1293" s="797">
        <f>AVERAGE(Q1293:T1293)</f>
        <v/>
      </c>
      <c r="AW1293" s="785">
        <f>MAX(Q1293:T1293)</f>
        <v/>
      </c>
      <c r="AX1293" s="266">
        <f>IF(Q1293=AW1293,"#1",IF(R1293=AW1293,"#2",IF(S1293=AW1293,"#4",IF(T1293=AW1293,"#5"))))</f>
        <v/>
      </c>
    </row>
    <row r="1294" ht="17.45" customHeight="1">
      <c r="A1294" s="257">
        <f>IF(ISNUMBER(C1294),MONTH(C1294),"")</f>
        <v/>
      </c>
      <c r="B1294" s="257">
        <f>IF(ISNUMBER(C1294),YEAR(C1294),"")</f>
        <v/>
      </c>
      <c r="C1294" s="791">
        <f>C1293+1</f>
        <v/>
      </c>
      <c r="D1294" s="792" t="n">
        <v>0.0224</v>
      </c>
      <c r="E1294" s="793" t="n"/>
      <c r="F1294" s="795" t="n">
        <v>0.0223</v>
      </c>
      <c r="G1294" s="794" t="n"/>
      <c r="H1294" s="836" t="n"/>
      <c r="I1294" s="792" t="n">
        <v>0.0162</v>
      </c>
      <c r="J1294" s="793" t="n"/>
      <c r="K1294" s="792" t="n">
        <v>0.0263</v>
      </c>
      <c r="L1294" s="793" t="n"/>
      <c r="M1294" s="796">
        <f>IF(SUM(D1294:E1294)&gt;0,IFERROR(AVERAGE(D1265:E1294),""),"")</f>
        <v/>
      </c>
      <c r="N1294" s="796">
        <f>IF(SUM(F1294:H1294)&gt;0,IFERROR(AVERAGE(F1265:H1294),""),"")</f>
        <v/>
      </c>
      <c r="O1294" s="796">
        <f>IF(SUM(I1294:J1294)&gt;0,IFERROR(AVERAGE(I1265:J1294),""),"")</f>
        <v/>
      </c>
      <c r="P1294" s="796">
        <f>IF(SUM(K1294:L1294)&gt;0,IFERROR(AVERAGE(K1265:L1294),""),"")</f>
        <v/>
      </c>
      <c r="Q1294" s="797">
        <f>IFERROR(AVERAGE(D1294:E1294),"")</f>
        <v/>
      </c>
      <c r="R1294" s="797">
        <f>IFERROR(AVERAGE(F1294:H1294),"")</f>
        <v/>
      </c>
      <c r="S1294" s="797">
        <f>IFERROR(AVERAGE(I1294:J1294),"")</f>
        <v/>
      </c>
      <c r="T1294" s="797">
        <f>IFERROR(AVERAGE(K1294:L1294),"")</f>
        <v/>
      </c>
      <c r="V1294" s="257" t="n"/>
      <c r="W1294" s="797">
        <f>AVERAGE(Q1294:T1294)</f>
        <v/>
      </c>
      <c r="AW1294" s="785">
        <f>MAX(Q1294:T1294)</f>
        <v/>
      </c>
      <c r="AX1294" s="266">
        <f>IF(Q1294=AW1294,"#1",IF(R1294=AW1294,"#2",IF(S1294=AW1294,"#4",IF(T1294=AW1294,"#5"))))</f>
        <v/>
      </c>
    </row>
    <row r="1295" ht="17.45" customHeight="1">
      <c r="A1295" s="257">
        <f>IF(ISNUMBER(C1295),MONTH(C1295),"")</f>
        <v/>
      </c>
      <c r="B1295" s="257">
        <f>IF(ISNUMBER(C1295),YEAR(C1295),"")</f>
        <v/>
      </c>
      <c r="C1295" s="791">
        <f>C1294+1</f>
        <v/>
      </c>
      <c r="D1295" s="792" t="n"/>
      <c r="E1295" s="793" t="n">
        <v>0.026</v>
      </c>
      <c r="F1295" s="795" t="n"/>
      <c r="G1295" s="794" t="n">
        <v>0.0241</v>
      </c>
      <c r="H1295" s="836" t="n"/>
      <c r="I1295" s="792" t="n"/>
      <c r="J1295" s="793" t="n">
        <v>0.016</v>
      </c>
      <c r="K1295" s="792" t="n"/>
      <c r="L1295" s="793" t="n">
        <v>0.0378</v>
      </c>
      <c r="M1295" s="796">
        <f>IF(SUM(D1295:E1295)&gt;0,IFERROR(AVERAGE(D1266:E1295),""),"")</f>
        <v/>
      </c>
      <c r="N1295" s="796">
        <f>IF(SUM(F1295:H1295)&gt;0,IFERROR(AVERAGE(F1266:H1295),""),"")</f>
        <v/>
      </c>
      <c r="O1295" s="796">
        <f>IF(SUM(I1295:J1295)&gt;0,IFERROR(AVERAGE(I1266:J1295),""),"")</f>
        <v/>
      </c>
      <c r="P1295" s="796">
        <f>IF(SUM(K1295:L1295)&gt;0,IFERROR(AVERAGE(K1266:L1295),""),"")</f>
        <v/>
      </c>
      <c r="Q1295" s="797">
        <f>IFERROR(AVERAGE(D1295:E1295),"")</f>
        <v/>
      </c>
      <c r="R1295" s="797">
        <f>IFERROR(AVERAGE(F1295:H1295),"")</f>
        <v/>
      </c>
      <c r="S1295" s="797">
        <f>IFERROR(AVERAGE(I1295:J1295),"")</f>
        <v/>
      </c>
      <c r="T1295" s="797">
        <f>IFERROR(AVERAGE(K1295:L1295),"")</f>
        <v/>
      </c>
      <c r="V1295" s="257" t="n"/>
      <c r="W1295" s="797">
        <f>AVERAGE(Q1295:T1295)</f>
        <v/>
      </c>
      <c r="AW1295" s="785">
        <f>MAX(Q1295:T1295)</f>
        <v/>
      </c>
      <c r="AX1295" s="266">
        <f>IF(Q1295=AW1295,"#1",IF(R1295=AW1295,"#2",IF(S1295=AW1295,"#4",IF(T1295=AW1295,"#5"))))</f>
        <v/>
      </c>
    </row>
    <row r="1296" ht="17.45" customHeight="1">
      <c r="A1296" s="257">
        <f>IF(ISNUMBER(C1296),MONTH(C1296),"")</f>
        <v/>
      </c>
      <c r="B1296" s="257">
        <f>IF(ISNUMBER(C1296),YEAR(C1296),"")</f>
        <v/>
      </c>
      <c r="C1296" s="791">
        <f>C1295+1</f>
        <v/>
      </c>
      <c r="D1296" s="792" t="n">
        <v>0.0394</v>
      </c>
      <c r="E1296" s="793" t="n"/>
      <c r="F1296" s="795" t="n"/>
      <c r="G1296" s="794" t="n"/>
      <c r="H1296" s="836" t="n">
        <v>0.0195</v>
      </c>
      <c r="I1296" s="792" t="n">
        <v>0.0153</v>
      </c>
      <c r="J1296" s="793" t="n"/>
      <c r="K1296" s="792" t="n">
        <v>0.0667</v>
      </c>
      <c r="L1296" s="793" t="n"/>
      <c r="M1296" s="796">
        <f>IF(SUM(D1296:E1296)&gt;0,IFERROR(AVERAGE(D1267:E1296),""),"")</f>
        <v/>
      </c>
      <c r="N1296" s="796">
        <f>IF(SUM(F1296:H1296)&gt;0,IFERROR(AVERAGE(F1267:H1296),""),"")</f>
        <v/>
      </c>
      <c r="O1296" s="796">
        <f>IF(SUM(I1296:J1296)&gt;0,IFERROR(AVERAGE(I1267:J1296),""),"")</f>
        <v/>
      </c>
      <c r="P1296" s="796">
        <f>IF(SUM(K1296:L1296)&gt;0,IFERROR(AVERAGE(K1267:L1296),""),"")</f>
        <v/>
      </c>
      <c r="Q1296" s="797">
        <f>IFERROR(AVERAGE(D1296:E1296),"")</f>
        <v/>
      </c>
      <c r="R1296" s="797">
        <f>IFERROR(AVERAGE(F1296:H1296),"")</f>
        <v/>
      </c>
      <c r="S1296" s="797">
        <f>IFERROR(AVERAGE(I1296:J1296),"")</f>
        <v/>
      </c>
      <c r="T1296" s="797">
        <f>IFERROR(AVERAGE(K1296:L1296),"")</f>
        <v/>
      </c>
      <c r="V1296" s="257" t="n"/>
      <c r="W1296" s="797">
        <f>AVERAGE(Q1296:T1296)</f>
        <v/>
      </c>
      <c r="AW1296" s="785">
        <f>MAX(Q1296:T1296)</f>
        <v/>
      </c>
      <c r="AX1296" s="266">
        <f>IF(Q1296=AW1296,"#1",IF(R1296=AW1296,"#2",IF(S1296=AW1296,"#4",IF(T1296=AW1296,"#5"))))</f>
        <v/>
      </c>
    </row>
    <row r="1297" ht="17.45" customHeight="1">
      <c r="A1297" s="257">
        <f>IF(ISNUMBER(C1297),MONTH(C1297),"")</f>
        <v/>
      </c>
      <c r="B1297" s="257">
        <f>IF(ISNUMBER(C1297),YEAR(C1297),"")</f>
        <v/>
      </c>
      <c r="C1297" s="791">
        <f>C1296+1</f>
        <v/>
      </c>
      <c r="D1297" s="792" t="n"/>
      <c r="E1297" s="793" t="n">
        <v>0.0226</v>
      </c>
      <c r="F1297" s="795" t="n"/>
      <c r="G1297" s="794" t="n">
        <v>0.021</v>
      </c>
      <c r="H1297" s="836" t="n"/>
      <c r="I1297" s="792" t="n"/>
      <c r="J1297" s="793" t="n">
        <v>0.0222</v>
      </c>
      <c r="K1297" s="792" t="n"/>
      <c r="L1297" s="793" t="n">
        <v>0.028</v>
      </c>
      <c r="M1297" s="796">
        <f>IF(SUM(D1297:E1297)&gt;0,IFERROR(AVERAGE(D1268:E1297),""),"")</f>
        <v/>
      </c>
      <c r="N1297" s="796">
        <f>IF(SUM(F1297:H1297)&gt;0,IFERROR(AVERAGE(F1268:H1297),""),"")</f>
        <v/>
      </c>
      <c r="O1297" s="796">
        <f>IF(SUM(I1297:J1297)&gt;0,IFERROR(AVERAGE(I1268:J1297),""),"")</f>
        <v/>
      </c>
      <c r="P1297" s="796">
        <f>IF(SUM(K1297:L1297)&gt;0,IFERROR(AVERAGE(K1268:L1297),""),"")</f>
        <v/>
      </c>
      <c r="Q1297" s="797">
        <f>IFERROR(AVERAGE(D1297:E1297),"")</f>
        <v/>
      </c>
      <c r="R1297" s="797">
        <f>IFERROR(AVERAGE(F1297:H1297),"")</f>
        <v/>
      </c>
      <c r="S1297" s="797">
        <f>IFERROR(AVERAGE(I1297:J1297),"")</f>
        <v/>
      </c>
      <c r="T1297" s="797">
        <f>IFERROR(AVERAGE(K1297:L1297),"")</f>
        <v/>
      </c>
      <c r="V1297" s="257" t="n"/>
      <c r="W1297" s="797">
        <f>AVERAGE(Q1297:T1297)</f>
        <v/>
      </c>
      <c r="X1297" s="797">
        <f>AVERAGE(Q1293:T1297)</f>
        <v/>
      </c>
      <c r="Y1297" s="266" t="n">
        <v>185</v>
      </c>
      <c r="AW1297" s="785">
        <f>MAX(Q1297:T1297)</f>
        <v/>
      </c>
      <c r="AX1297" s="266">
        <f>IF(Q1297=AW1297,"#1",IF(R1297=AW1297,"#2",IF(S1297=AW1297,"#4",IF(T1297=AW1297,"#5"))))</f>
        <v/>
      </c>
    </row>
    <row r="1298" ht="17.45" customHeight="1">
      <c r="A1298" s="257">
        <f>IF(ISNUMBER(C1298),MONTH(C1298),"")</f>
        <v/>
      </c>
      <c r="B1298" s="257">
        <f>IF(ISNUMBER(C1298),YEAR(C1298),"")</f>
        <v/>
      </c>
      <c r="C1298" s="861">
        <f>C1297+1</f>
        <v/>
      </c>
      <c r="D1298" s="809" t="n">
        <v>0.0173</v>
      </c>
      <c r="E1298" s="810" t="n"/>
      <c r="F1298" s="812" t="n">
        <v>0.0131</v>
      </c>
      <c r="G1298" s="811" t="n"/>
      <c r="H1298" s="837" t="n">
        <v>0.0119</v>
      </c>
      <c r="I1298" s="809" t="n">
        <v>0.009820000000000001</v>
      </c>
      <c r="J1298" s="810" t="n"/>
      <c r="K1298" s="809" t="n">
        <v>0.0182</v>
      </c>
      <c r="L1298" s="810" t="n"/>
      <c r="M1298" s="796">
        <f>IF(SUM(D1298:E1298)&gt;0,IFERROR(AVERAGE(D1269:E1298),""),"")</f>
        <v/>
      </c>
      <c r="N1298" s="796">
        <f>IF(SUM(F1298:H1298)&gt;0,IFERROR(AVERAGE(F1269:H1298),""),"")</f>
        <v/>
      </c>
      <c r="O1298" s="796">
        <f>IF(SUM(I1298:J1298)&gt;0,IFERROR(AVERAGE(I1269:J1298),""),"")</f>
        <v/>
      </c>
      <c r="P1298" s="796">
        <f>IF(SUM(K1298:L1298)&gt;0,IFERROR(AVERAGE(K1269:L1298),""),"")</f>
        <v/>
      </c>
      <c r="Q1298" s="813">
        <f>IFERROR(AVERAGE(D1298:E1298),"")</f>
        <v/>
      </c>
      <c r="R1298" s="813">
        <f>IFERROR(AVERAGE(F1298:H1298),"")</f>
        <v/>
      </c>
      <c r="S1298" s="813">
        <f>IFERROR(AVERAGE(I1298:J1298),"")</f>
        <v/>
      </c>
      <c r="T1298" s="813">
        <f>IFERROR(AVERAGE(K1298:L1298),"")</f>
        <v/>
      </c>
      <c r="V1298" s="813">
        <f>AVERAGE(Q1298:T1298)</f>
        <v/>
      </c>
      <c r="W1298" s="445" t="n"/>
      <c r="X1298" s="257" t="n"/>
      <c r="Y1298" s="266" t="n">
        <v>185</v>
      </c>
      <c r="AW1298" s="785">
        <f>MAX(Q1298:T1298)</f>
        <v/>
      </c>
      <c r="AX1298" s="266">
        <f>IF(Q1298=AW1298,"#1",IF(R1298=AW1298,"#2",IF(S1298=AW1298,"#4",IF(T1298=AW1298,"#5"))))</f>
        <v/>
      </c>
    </row>
    <row r="1299" ht="17.45" customHeight="1">
      <c r="A1299" s="298">
        <f>IF(ISNUMBER(C1299),MONTH(C1299),"")</f>
        <v/>
      </c>
      <c r="B1299" s="298">
        <f>IF(ISNUMBER(C1299),YEAR(C1299),"")</f>
        <v/>
      </c>
      <c r="C1299" s="808">
        <f>C1298+1</f>
        <v/>
      </c>
      <c r="D1299" s="809" t="n"/>
      <c r="E1299" s="810" t="n">
        <v>0.0137</v>
      </c>
      <c r="F1299" s="812" t="n"/>
      <c r="G1299" s="811" t="n">
        <v>0.0168</v>
      </c>
      <c r="H1299" s="837" t="n"/>
      <c r="I1299" s="809" t="n"/>
      <c r="J1299" s="810" t="n">
        <v>0.00739</v>
      </c>
      <c r="K1299" s="809" t="n"/>
      <c r="L1299" s="810" t="n">
        <v>0.0232</v>
      </c>
      <c r="M1299" s="796">
        <f>IF(SUM(D1299:E1299)&gt;0,IFERROR(AVERAGE(D1270:E1299),""),"")</f>
        <v/>
      </c>
      <c r="N1299" s="796">
        <f>IF(SUM(F1299:H1299)&gt;0,IFERROR(AVERAGE(F1270:H1299),""),"")</f>
        <v/>
      </c>
      <c r="O1299" s="796">
        <f>IF(SUM(I1299:J1299)&gt;0,IFERROR(AVERAGE(I1270:J1299),""),"")</f>
        <v/>
      </c>
      <c r="P1299" s="796">
        <f>IF(SUM(K1299:L1299)&gt;0,IFERROR(AVERAGE(K1270:L1299),""),"")</f>
        <v/>
      </c>
      <c r="Q1299" s="813">
        <f>IFERROR(AVERAGE(D1299:E1299),"")</f>
        <v/>
      </c>
      <c r="R1299" s="813">
        <f>IFERROR(AVERAGE(F1299:H1299),"")</f>
        <v/>
      </c>
      <c r="S1299" s="813">
        <f>IFERROR(AVERAGE(I1299:J1299),"")</f>
        <v/>
      </c>
      <c r="T1299" s="813">
        <f>IFERROR(AVERAGE(K1299:L1299),"")</f>
        <v/>
      </c>
      <c r="V1299" s="813">
        <f>AVERAGE(Q1299:T1299)</f>
        <v/>
      </c>
      <c r="W1299" s="445" t="n"/>
      <c r="X1299" s="797">
        <f>AVERAGE(Q1298:T1299)</f>
        <v/>
      </c>
      <c r="Y1299" s="266" t="n">
        <v>185</v>
      </c>
      <c r="AW1299" s="785">
        <f>MAX(Q1299:T1299)</f>
        <v/>
      </c>
      <c r="AX1299" s="266">
        <f>IF(Q1299=AW1299,"#1",IF(R1299=AW1299,"#2",IF(S1299=AW1299,"#4",IF(T1299=AW1299,"#5"))))</f>
        <v/>
      </c>
    </row>
    <row r="1300" ht="17.45" customHeight="1">
      <c r="A1300" s="257">
        <f>IF(ISNUMBER(C1300),MONTH(C1300),"")</f>
        <v/>
      </c>
      <c r="B1300" s="257">
        <f>IF(ISNUMBER(C1300),YEAR(C1300),"")</f>
        <v/>
      </c>
      <c r="C1300" s="791">
        <f>C1299+1</f>
        <v/>
      </c>
      <c r="D1300" s="792" t="n">
        <v>0.0226</v>
      </c>
      <c r="E1300" s="793" t="n"/>
      <c r="F1300" s="795" t="n">
        <v>0.0231</v>
      </c>
      <c r="G1300" s="794" t="n"/>
      <c r="H1300" s="836" t="n"/>
      <c r="I1300" s="792" t="n">
        <v>0.0215</v>
      </c>
      <c r="J1300" s="793" t="n"/>
      <c r="K1300" s="792" t="n">
        <v>0.0194</v>
      </c>
      <c r="L1300" s="793" t="n"/>
      <c r="M1300" s="796">
        <f>IF(SUM(D1300:E1300)&gt;0,IFERROR(AVERAGE(D1271:E1300),""),"")</f>
        <v/>
      </c>
      <c r="N1300" s="796">
        <f>IF(SUM(F1300:H1300)&gt;0,IFERROR(AVERAGE(F1271:H1300),""),"")</f>
        <v/>
      </c>
      <c r="O1300" s="796">
        <f>IF(SUM(I1300:J1300)&gt;0,IFERROR(AVERAGE(I1271:J1300),""),"")</f>
        <v/>
      </c>
      <c r="P1300" s="796">
        <f>IF(SUM(K1300:L1300)&gt;0,IFERROR(AVERAGE(K1271:L1300),""),"")</f>
        <v/>
      </c>
      <c r="Q1300" s="797">
        <f>IFERROR(AVERAGE(D1300:E1300),"")</f>
        <v/>
      </c>
      <c r="R1300" s="797">
        <f>IFERROR(AVERAGE(F1300:H1300),"")</f>
        <v/>
      </c>
      <c r="S1300" s="797">
        <f>IFERROR(AVERAGE(I1300:J1300),"")</f>
        <v/>
      </c>
      <c r="T1300" s="797">
        <f>IFERROR(AVERAGE(K1300:L1300),"")</f>
        <v/>
      </c>
      <c r="V1300" s="257" t="n"/>
      <c r="W1300" s="797">
        <f>AVERAGE(Q1300:T1300)</f>
        <v/>
      </c>
      <c r="AW1300" s="785">
        <f>MAX(Q1300:T1300)</f>
        <v/>
      </c>
      <c r="AX1300" s="266">
        <f>IF(Q1300=AW1300,"#1",IF(R1300=AW1300,"#2",IF(S1300=AW1300,"#4",IF(T1300=AW1300,"#5"))))</f>
        <v/>
      </c>
    </row>
    <row r="1301" ht="17.45" customHeight="1">
      <c r="A1301" s="257">
        <f>IF(ISNUMBER(C1301),MONTH(C1301),"")</f>
        <v/>
      </c>
      <c r="B1301" s="257">
        <f>IF(ISNUMBER(C1301),YEAR(C1301),"")</f>
        <v/>
      </c>
      <c r="C1301" s="791">
        <f>C1300+1</f>
        <v/>
      </c>
      <c r="D1301" s="792" t="n"/>
      <c r="E1301" s="793" t="n">
        <v>0.0292</v>
      </c>
      <c r="F1301" s="795" t="n"/>
      <c r="G1301" s="794" t="n">
        <v>0.0299</v>
      </c>
      <c r="H1301" s="836" t="n"/>
      <c r="I1301" s="792" t="n"/>
      <c r="J1301" s="793" t="n">
        <v>0.0232</v>
      </c>
      <c r="K1301" s="792" t="n"/>
      <c r="L1301" s="793" t="n">
        <v>0.0313</v>
      </c>
      <c r="M1301" s="796">
        <f>IF(SUM(D1301:E1301)&gt;0,IFERROR(AVERAGE(D1272:E1301),""),"")</f>
        <v/>
      </c>
      <c r="N1301" s="796">
        <f>IF(SUM(F1301:H1301)&gt;0,IFERROR(AVERAGE(F1272:H1301),""),"")</f>
        <v/>
      </c>
      <c r="O1301" s="796">
        <f>IF(SUM(I1301:J1301)&gt;0,IFERROR(AVERAGE(I1272:J1301),""),"")</f>
        <v/>
      </c>
      <c r="P1301" s="796">
        <f>IF(SUM(K1301:L1301)&gt;0,IFERROR(AVERAGE(K1272:L1301),""),"")</f>
        <v/>
      </c>
      <c r="Q1301" s="797">
        <f>IFERROR(AVERAGE(D1301:E1301),"")</f>
        <v/>
      </c>
      <c r="R1301" s="797">
        <f>IFERROR(AVERAGE(F1301:H1301),"")</f>
        <v/>
      </c>
      <c r="S1301" s="797">
        <f>IFERROR(AVERAGE(I1301:J1301),"")</f>
        <v/>
      </c>
      <c r="T1301" s="797">
        <f>IFERROR(AVERAGE(K1301:L1301),"")</f>
        <v/>
      </c>
      <c r="V1301" s="257" t="n"/>
      <c r="W1301" s="797">
        <f>AVERAGE(Q1301:T1301)</f>
        <v/>
      </c>
      <c r="AW1301" s="785">
        <f>MAX(Q1301:T1301)</f>
        <v/>
      </c>
      <c r="AX1301" s="266">
        <f>IF(Q1301=AW1301,"#1",IF(R1301=AW1301,"#2",IF(S1301=AW1301,"#4",IF(T1301=AW1301,"#5"))))</f>
        <v/>
      </c>
    </row>
    <row r="1302" ht="17.45" customHeight="1">
      <c r="A1302" s="257">
        <f>IF(ISNUMBER(C1302),MONTH(C1302),"")</f>
        <v/>
      </c>
      <c r="B1302" s="257">
        <f>IF(ISNUMBER(C1302),YEAR(C1302),"")</f>
        <v/>
      </c>
      <c r="C1302" s="791">
        <f>C1301+1</f>
        <v/>
      </c>
      <c r="D1302" s="792" t="n">
        <v>0.0288</v>
      </c>
      <c r="E1302" s="793" t="n"/>
      <c r="F1302" s="795" t="n"/>
      <c r="G1302" s="794" t="n"/>
      <c r="H1302" s="836" t="n">
        <v>0.0263</v>
      </c>
      <c r="I1302" s="792" t="n">
        <v>0.0259</v>
      </c>
      <c r="J1302" s="793" t="n"/>
      <c r="K1302" s="792" t="n">
        <v>0.0256</v>
      </c>
      <c r="L1302" s="793" t="n"/>
      <c r="M1302" s="796">
        <f>IF(SUM(D1302:E1302)&gt;0,IFERROR(AVERAGE(D1273:E1302),""),"")</f>
        <v/>
      </c>
      <c r="N1302" s="796">
        <f>IF(SUM(F1302:H1302)&gt;0,IFERROR(AVERAGE(F1273:H1302),""),"")</f>
        <v/>
      </c>
      <c r="O1302" s="796">
        <f>IF(SUM(I1302:J1302)&gt;0,IFERROR(AVERAGE(I1273:J1302),""),"")</f>
        <v/>
      </c>
      <c r="P1302" s="796">
        <f>IF(SUM(K1302:L1302)&gt;0,IFERROR(AVERAGE(K1273:L1302),""),"")</f>
        <v/>
      </c>
      <c r="Q1302" s="797">
        <f>IFERROR(AVERAGE(D1302:E1302),"")</f>
        <v/>
      </c>
      <c r="R1302" s="797">
        <f>IFERROR(AVERAGE(F1302:H1302),"")</f>
        <v/>
      </c>
      <c r="S1302" s="797">
        <f>IFERROR(AVERAGE(I1302:J1302),"")</f>
        <v/>
      </c>
      <c r="T1302" s="797">
        <f>IFERROR(AVERAGE(K1302:L1302),"")</f>
        <v/>
      </c>
      <c r="V1302" s="257" t="n"/>
      <c r="W1302" s="797">
        <f>AVERAGE(Q1302:T1302)</f>
        <v/>
      </c>
      <c r="AW1302" s="785">
        <f>MAX(Q1302:T1302)</f>
        <v/>
      </c>
      <c r="AX1302" s="266">
        <f>IF(Q1302=AW1302,"#1",IF(R1302=AW1302,"#2",IF(S1302=AW1302,"#4",IF(T1302=AW1302,"#5"))))</f>
        <v/>
      </c>
    </row>
    <row r="1303" ht="17.45" customHeight="1">
      <c r="A1303" s="257">
        <f>IF(ISNUMBER(C1303),MONTH(C1303),"")</f>
        <v/>
      </c>
      <c r="B1303" s="257">
        <f>IF(ISNUMBER(C1303),YEAR(C1303),"")</f>
        <v/>
      </c>
      <c r="C1303" s="791">
        <f>C1302+1</f>
        <v/>
      </c>
      <c r="D1303" s="792" t="n"/>
      <c r="E1303" s="793" t="n">
        <v>0.0171</v>
      </c>
      <c r="F1303" s="795" t="n"/>
      <c r="G1303" s="794" t="n">
        <v>0.0192</v>
      </c>
      <c r="H1303" s="836" t="n"/>
      <c r="I1303" s="792" t="n"/>
      <c r="J1303" s="793" t="n">
        <v>0.0142</v>
      </c>
      <c r="K1303" s="792" t="n"/>
      <c r="L1303" s="793" t="n">
        <v>0.0462</v>
      </c>
      <c r="M1303" s="796">
        <f>IF(SUM(D1303:E1303)&gt;0,IFERROR(AVERAGE(D1274:E1303),""),"")</f>
        <v/>
      </c>
      <c r="N1303" s="796">
        <f>IF(SUM(F1303:H1303)&gt;0,IFERROR(AVERAGE(F1274:H1303),""),"")</f>
        <v/>
      </c>
      <c r="O1303" s="796">
        <f>IF(SUM(I1303:J1303)&gt;0,IFERROR(AVERAGE(I1274:J1303),""),"")</f>
        <v/>
      </c>
      <c r="P1303" s="796">
        <f>IF(SUM(K1303:L1303)&gt;0,IFERROR(AVERAGE(K1274:L1303),""),"")</f>
        <v/>
      </c>
      <c r="Q1303" s="797">
        <f>IFERROR(AVERAGE(D1303:E1303),"")</f>
        <v/>
      </c>
      <c r="R1303" s="797">
        <f>IFERROR(AVERAGE(F1303:H1303),"")</f>
        <v/>
      </c>
      <c r="S1303" s="797">
        <f>IFERROR(AVERAGE(I1303:J1303),"")</f>
        <v/>
      </c>
      <c r="T1303" s="797">
        <f>IFERROR(AVERAGE(K1303:L1303),"")</f>
        <v/>
      </c>
      <c r="V1303" s="257" t="n"/>
      <c r="W1303" s="797">
        <f>AVERAGE(Q1303:T1303)</f>
        <v/>
      </c>
      <c r="AW1303" s="785">
        <f>MAX(Q1303:T1303)</f>
        <v/>
      </c>
      <c r="AX1303" s="266">
        <f>IF(Q1303=AW1303,"#1",IF(R1303=AW1303,"#2",IF(S1303=AW1303,"#4",IF(T1303=AW1303,"#5"))))</f>
        <v/>
      </c>
    </row>
    <row r="1304" ht="17.45" customHeight="1">
      <c r="A1304" s="257">
        <f>IF(ISNUMBER(C1304),MONTH(C1304),"")</f>
        <v/>
      </c>
      <c r="B1304" s="257">
        <f>IF(ISNUMBER(C1304),YEAR(C1304),"")</f>
        <v/>
      </c>
      <c r="C1304" s="861">
        <f>C1303+1</f>
        <v/>
      </c>
      <c r="D1304" s="840" t="n">
        <v>0.0276</v>
      </c>
      <c r="E1304" s="841" t="n"/>
      <c r="F1304" s="843" t="n">
        <v>0.009849999999999999</v>
      </c>
      <c r="G1304" s="842" t="n"/>
      <c r="H1304" s="863" t="n">
        <v>0.0227</v>
      </c>
      <c r="I1304" s="840" t="n">
        <v>0.0176</v>
      </c>
      <c r="J1304" s="841" t="n"/>
      <c r="K1304" s="840" t="n">
        <v>0.0496</v>
      </c>
      <c r="L1304" s="841" t="n"/>
      <c r="M1304" s="796">
        <f>IF(SUM(D1304:E1304)&gt;0,IFERROR(AVERAGE(D1275:E1304),""),"")</f>
        <v/>
      </c>
      <c r="N1304" s="796">
        <f>IF(SUM(F1304:H1304)&gt;0,IFERROR(AVERAGE(F1275:H1304),""),"")</f>
        <v/>
      </c>
      <c r="O1304" s="796">
        <f>IF(SUM(I1304:J1304)&gt;0,IFERROR(AVERAGE(I1275:J1304),""),"")</f>
        <v/>
      </c>
      <c r="P1304" s="796">
        <f>IF(SUM(K1304:L1304)&gt;0,IFERROR(AVERAGE(K1275:L1304),""),"")</f>
        <v/>
      </c>
      <c r="Q1304" s="797">
        <f>IFERROR(AVERAGE(D1304:E1304),"")</f>
        <v/>
      </c>
      <c r="R1304" s="797">
        <f>IFERROR(AVERAGE(F1304:H1304),"")</f>
        <v/>
      </c>
      <c r="S1304" s="797">
        <f>IFERROR(AVERAGE(I1304:J1304),"")</f>
        <v/>
      </c>
      <c r="T1304" s="797">
        <f>IFERROR(AVERAGE(K1304:L1304),"")</f>
        <v/>
      </c>
      <c r="V1304" s="257" t="n"/>
      <c r="W1304" s="797">
        <f>AVERAGE(Q1304:T1304)</f>
        <v/>
      </c>
      <c r="X1304" s="797">
        <f>AVERAGE(Q1300:T1304)</f>
        <v/>
      </c>
      <c r="Y1304" s="266" t="n">
        <v>186</v>
      </c>
      <c r="AW1304" s="785">
        <f>MAX(Q1304:T1304)</f>
        <v/>
      </c>
      <c r="AX1304" s="266">
        <f>IF(Q1304=AW1304,"#1",IF(R1304=AW1304,"#2",IF(S1304=AW1304,"#4",IF(T1304=AW1304,"#5"))))</f>
        <v/>
      </c>
    </row>
    <row r="1305" ht="17.45" customHeight="1">
      <c r="A1305" s="257">
        <f>IF(ISNUMBER(C1305),MONTH(C1305),"")</f>
        <v/>
      </c>
      <c r="B1305" s="257">
        <f>IF(ISNUMBER(C1305),YEAR(C1305),"")</f>
        <v/>
      </c>
      <c r="C1305" s="808">
        <f>C1304+1</f>
        <v/>
      </c>
      <c r="D1305" s="844" t="n"/>
      <c r="E1305" s="845" t="n">
        <v>0.0141</v>
      </c>
      <c r="F1305" s="847" t="n"/>
      <c r="G1305" s="846" t="n">
        <v>0.0117</v>
      </c>
      <c r="H1305" s="848" t="n"/>
      <c r="I1305" s="844" t="n"/>
      <c r="J1305" s="845" t="n">
        <v>0.00856</v>
      </c>
      <c r="K1305" s="844" t="n"/>
      <c r="L1305" s="845" t="n">
        <v>0.0225</v>
      </c>
      <c r="M1305" s="796">
        <f>IF(SUM(D1305:E1305)&gt;0,IFERROR(AVERAGE(D1276:E1305),""),"")</f>
        <v/>
      </c>
      <c r="N1305" s="796">
        <f>IF(SUM(F1305:H1305)&gt;0,IFERROR(AVERAGE(F1276:H1305),""),"")</f>
        <v/>
      </c>
      <c r="O1305" s="796">
        <f>IF(SUM(I1305:J1305)&gt;0,IFERROR(AVERAGE(I1276:J1305),""),"")</f>
        <v/>
      </c>
      <c r="P1305" s="796">
        <f>IF(SUM(K1305:L1305)&gt;0,IFERROR(AVERAGE(K1276:L1305),""),"")</f>
        <v/>
      </c>
      <c r="Q1305" s="813">
        <f>IFERROR(AVERAGE(D1305:E1305),"")</f>
        <v/>
      </c>
      <c r="R1305" s="813">
        <f>IFERROR(AVERAGE(F1305:H1305),"")</f>
        <v/>
      </c>
      <c r="S1305" s="813">
        <f>IFERROR(AVERAGE(I1305:J1305),"")</f>
        <v/>
      </c>
      <c r="T1305" s="813">
        <f>IFERROR(AVERAGE(K1305:L1305),"")</f>
        <v/>
      </c>
      <c r="V1305" s="813">
        <f>AVERAGE(Q1305:T1305)</f>
        <v/>
      </c>
      <c r="W1305" s="445" t="n"/>
      <c r="X1305" s="257" t="n"/>
      <c r="Y1305" s="266" t="n">
        <v>186</v>
      </c>
      <c r="AW1305" s="785">
        <f>MAX(Q1305:T1305)</f>
        <v/>
      </c>
      <c r="AX1305" s="266">
        <f>IF(Q1305=AW1305,"#1",IF(R1305=AW1305,"#2",IF(S1305=AW1305,"#4",IF(T1305=AW1305,"#5"))))</f>
        <v/>
      </c>
    </row>
    <row r="1306" ht="17.45" customHeight="1">
      <c r="A1306" s="257">
        <f>IF(ISNUMBER(C1306),MONTH(C1306),"")</f>
        <v/>
      </c>
      <c r="B1306" s="257">
        <f>IF(ISNUMBER(C1306),YEAR(C1306),"")</f>
        <v/>
      </c>
      <c r="C1306" s="808">
        <f>C1305+1</f>
        <v/>
      </c>
      <c r="D1306" s="844" t="n">
        <v>0.0132</v>
      </c>
      <c r="E1306" s="845" t="n"/>
      <c r="F1306" s="847" t="n">
        <v>0.009599999999999999</v>
      </c>
      <c r="G1306" s="846" t="n"/>
      <c r="H1306" s="848" t="n"/>
      <c r="I1306" s="844" t="n">
        <v>0.00539</v>
      </c>
      <c r="J1306" s="845" t="n"/>
      <c r="K1306" s="844" t="n">
        <v>0.0188</v>
      </c>
      <c r="L1306" s="845" t="n"/>
      <c r="M1306" s="796">
        <f>IF(SUM(D1306:E1306)&gt;0,IFERROR(AVERAGE(D1277:E1306),""),"")</f>
        <v/>
      </c>
      <c r="N1306" s="796">
        <f>IF(SUM(F1306:H1306)&gt;0,IFERROR(AVERAGE(F1277:H1306),""),"")</f>
        <v/>
      </c>
      <c r="O1306" s="796">
        <f>IF(SUM(I1306:J1306)&gt;0,IFERROR(AVERAGE(I1277:J1306),""),"")</f>
        <v/>
      </c>
      <c r="P1306" s="796">
        <f>IF(SUM(K1306:L1306)&gt;0,IFERROR(AVERAGE(K1277:L1306),""),"")</f>
        <v/>
      </c>
      <c r="Q1306" s="813">
        <f>IFERROR(AVERAGE(D1306:E1306),"")</f>
        <v/>
      </c>
      <c r="R1306" s="813">
        <f>IFERROR(AVERAGE(F1306:H1306),"")</f>
        <v/>
      </c>
      <c r="S1306" s="813">
        <f>IFERROR(AVERAGE(I1306:J1306),"")</f>
        <v/>
      </c>
      <c r="T1306" s="813">
        <f>IFERROR(AVERAGE(K1306:L1306),"")</f>
        <v/>
      </c>
      <c r="V1306" s="813">
        <f>AVERAGE(Q1306:T1306)</f>
        <v/>
      </c>
      <c r="W1306" s="445" t="n"/>
      <c r="X1306" s="797">
        <f>AVERAGE(Q1305:T1306)</f>
        <v/>
      </c>
      <c r="Y1306" s="266" t="n">
        <v>186</v>
      </c>
      <c r="AW1306" s="785">
        <f>MAX(Q1306:T1306)</f>
        <v/>
      </c>
      <c r="AX1306" s="266">
        <f>IF(Q1306=AW1306,"#1",IF(R1306=AW1306,"#2",IF(S1306=AW1306,"#4",IF(T1306=AW1306,"#5"))))</f>
        <v/>
      </c>
    </row>
    <row r="1307" ht="17.45" customHeight="1">
      <c r="A1307" s="257">
        <f>IF(ISNUMBER(C1307),MONTH(C1307),"")</f>
        <v/>
      </c>
      <c r="B1307" s="257">
        <f>IF(ISNUMBER(C1307),YEAR(C1307),"")</f>
        <v/>
      </c>
      <c r="C1307" s="791">
        <f>C1306+1</f>
        <v/>
      </c>
      <c r="D1307" s="849" t="n"/>
      <c r="E1307" s="850" t="n">
        <v>0.0217</v>
      </c>
      <c r="F1307" s="852" t="n"/>
      <c r="G1307" s="851" t="n">
        <v>0.0183</v>
      </c>
      <c r="H1307" s="853" t="n"/>
      <c r="I1307" s="849" t="n"/>
      <c r="J1307" s="850" t="n">
        <v>0.0156</v>
      </c>
      <c r="K1307" s="849" t="n"/>
      <c r="L1307" s="850" t="n">
        <v>0.0312</v>
      </c>
      <c r="M1307" s="796">
        <f>IF(SUM(D1307:E1307)&gt;0,IFERROR(AVERAGE(D1278:E1307),""),"")</f>
        <v/>
      </c>
      <c r="N1307" s="796">
        <f>IF(SUM(F1307:H1307)&gt;0,IFERROR(AVERAGE(F1278:H1307),""),"")</f>
        <v/>
      </c>
      <c r="O1307" s="796">
        <f>IF(SUM(I1307:J1307)&gt;0,IFERROR(AVERAGE(I1278:J1307),""),"")</f>
        <v/>
      </c>
      <c r="P1307" s="796">
        <f>IF(SUM(K1307:L1307)&gt;0,IFERROR(AVERAGE(K1278:L1307),""),"")</f>
        <v/>
      </c>
      <c r="Q1307" s="797">
        <f>IFERROR(AVERAGE(D1307:E1307),"")</f>
        <v/>
      </c>
      <c r="R1307" s="797">
        <f>IFERROR(AVERAGE(F1307:H1307),"")</f>
        <v/>
      </c>
      <c r="S1307" s="797">
        <f>IFERROR(AVERAGE(I1307:J1307),"")</f>
        <v/>
      </c>
      <c r="T1307" s="797">
        <f>IFERROR(AVERAGE(K1307:L1307),"")</f>
        <v/>
      </c>
      <c r="V1307" s="257" t="n"/>
      <c r="W1307" s="797">
        <f>AVERAGE(Q1307:T1307)</f>
        <v/>
      </c>
      <c r="AW1307" s="785">
        <f>MAX(Q1307:T1307)</f>
        <v/>
      </c>
      <c r="AX1307" s="266">
        <f>IF(Q1307=AW1307,"#1",IF(R1307=AW1307,"#2",IF(S1307=AW1307,"#4",IF(T1307=AW1307,"#5"))))</f>
        <v/>
      </c>
    </row>
    <row r="1308" ht="17.45" customHeight="1">
      <c r="A1308" s="257">
        <f>IF(ISNUMBER(C1308),MONTH(C1308),"")</f>
        <v/>
      </c>
      <c r="B1308" s="257">
        <f>IF(ISNUMBER(C1308),YEAR(C1308),"")</f>
        <v/>
      </c>
      <c r="C1308" s="791">
        <f>C1307+1</f>
        <v/>
      </c>
      <c r="D1308" s="792" t="n">
        <v>0.0265</v>
      </c>
      <c r="E1308" s="793" t="n"/>
      <c r="F1308" s="795" t="n"/>
      <c r="G1308" s="794" t="n"/>
      <c r="H1308" s="836" t="n">
        <v>0.0356</v>
      </c>
      <c r="I1308" s="792" t="n">
        <v>0.0274</v>
      </c>
      <c r="J1308" s="793" t="n"/>
      <c r="K1308" s="792" t="n">
        <v>0.0215</v>
      </c>
      <c r="L1308" s="793" t="n"/>
      <c r="M1308" s="796">
        <f>IF(SUM(D1308:E1308)&gt;0,IFERROR(AVERAGE(D1279:E1308),""),"")</f>
        <v/>
      </c>
      <c r="N1308" s="796">
        <f>IF(SUM(F1308:H1308)&gt;0,IFERROR(AVERAGE(F1279:H1308),""),"")</f>
        <v/>
      </c>
      <c r="O1308" s="796">
        <f>IF(SUM(I1308:J1308)&gt;0,IFERROR(AVERAGE(I1279:J1308),""),"")</f>
        <v/>
      </c>
      <c r="P1308" s="796">
        <f>IF(SUM(K1308:L1308)&gt;0,IFERROR(AVERAGE(K1279:L1308),""),"")</f>
        <v/>
      </c>
      <c r="Q1308" s="797">
        <f>IFERROR(AVERAGE(D1308:E1308),"")</f>
        <v/>
      </c>
      <c r="R1308" s="797">
        <f>IFERROR(AVERAGE(F1308:H1308),"")</f>
        <v/>
      </c>
      <c r="S1308" s="797">
        <f>IFERROR(AVERAGE(I1308:J1308),"")</f>
        <v/>
      </c>
      <c r="T1308" s="797">
        <f>IFERROR(AVERAGE(K1308:L1308),"")</f>
        <v/>
      </c>
      <c r="V1308" s="257" t="n"/>
      <c r="W1308" s="797">
        <f>AVERAGE(Q1308:T1308)</f>
        <v/>
      </c>
      <c r="AW1308" s="785">
        <f>MAX(Q1308:T1308)</f>
        <v/>
      </c>
      <c r="AX1308" s="266">
        <f>IF(Q1308=AW1308,"#1",IF(R1308=AW1308,"#2",IF(S1308=AW1308,"#4",IF(T1308=AW1308,"#5"))))</f>
        <v/>
      </c>
    </row>
    <row r="1309" ht="17.45" customHeight="1" thickBot="1">
      <c r="A1309" s="257">
        <f>IF(ISNUMBER(C1309),MONTH(C1309),"")</f>
        <v/>
      </c>
      <c r="B1309" s="257">
        <f>IF(ISNUMBER(C1309),YEAR(C1309),"")</f>
        <v/>
      </c>
      <c r="C1309" s="791">
        <f>C1308+1</f>
        <v/>
      </c>
      <c r="D1309" s="792" t="n"/>
      <c r="E1309" s="793" t="n">
        <v>0.0299</v>
      </c>
      <c r="F1309" s="795" t="n"/>
      <c r="G1309" s="794" t="n">
        <v>0.0302</v>
      </c>
      <c r="H1309" s="836" t="n"/>
      <c r="I1309" s="792" t="n"/>
      <c r="J1309" s="793" t="n">
        <v>0.0262</v>
      </c>
      <c r="K1309" s="792" t="n"/>
      <c r="L1309" s="793" t="n">
        <v>0.0267</v>
      </c>
      <c r="M1309" s="796">
        <f>IF(SUM(D1309:E1309)&gt;0,IFERROR(AVERAGE(D1280:E1309),""),"")</f>
        <v/>
      </c>
      <c r="N1309" s="796">
        <f>IF(SUM(F1309:H1309)&gt;0,IFERROR(AVERAGE(F1280:H1309),""),"")</f>
        <v/>
      </c>
      <c r="O1309" s="796">
        <f>IF(SUM(I1309:J1309)&gt;0,IFERROR(AVERAGE(I1280:J1309),""),"")</f>
        <v/>
      </c>
      <c r="P1309" s="796">
        <f>IF(SUM(K1309:L1309)&gt;0,IFERROR(AVERAGE(K1280:L1309),""),"")</f>
        <v/>
      </c>
      <c r="Q1309" s="797">
        <f>IFERROR(AVERAGE(D1309:E1309),"")</f>
        <v/>
      </c>
      <c r="R1309" s="797">
        <f>IFERROR(AVERAGE(F1309:H1309),"")</f>
        <v/>
      </c>
      <c r="S1309" s="797">
        <f>IFERROR(AVERAGE(I1309:J1309),"")</f>
        <v/>
      </c>
      <c r="T1309" s="797">
        <f>IFERROR(AVERAGE(K1309:L1309),"")</f>
        <v/>
      </c>
      <c r="V1309" s="257" t="n"/>
      <c r="W1309" s="797">
        <f>AVERAGE(Q1309:T1309)</f>
        <v/>
      </c>
      <c r="AW1309" s="785">
        <f>MAX(Q1309:T1309)</f>
        <v/>
      </c>
      <c r="AX1309" s="266">
        <f>IF(Q1309=AW1309,"#1",IF(R1309=AW1309,"#2",IF(S1309=AW1309,"#4",IF(T1309=AW1309,"#5"))))</f>
        <v/>
      </c>
    </row>
    <row r="1310" ht="17.45" customHeight="1" thickBot="1">
      <c r="A1310" s="257">
        <f>IF(ISNUMBER(C1310),MONTH(C1310),"")</f>
        <v/>
      </c>
      <c r="B1310" s="257">
        <f>IF(ISNUMBER(C1310),YEAR(C1310),"")</f>
        <v/>
      </c>
      <c r="C1310" s="861">
        <f>C1309+1</f>
        <v/>
      </c>
      <c r="D1310" s="902" t="n">
        <v>0.0444</v>
      </c>
      <c r="E1310" s="903" t="n"/>
      <c r="F1310" s="904" t="n">
        <v>0.0312</v>
      </c>
      <c r="G1310" s="905" t="n"/>
      <c r="H1310" s="906" t="n">
        <v>0.0274</v>
      </c>
      <c r="I1310" s="902" t="n">
        <v>0.0384</v>
      </c>
      <c r="J1310" s="903" t="n"/>
      <c r="K1310" s="902" t="n">
        <v>0.0195</v>
      </c>
      <c r="L1310" s="903" t="n"/>
      <c r="M1310" s="796">
        <f>IF(SUM(D1310:E1310)&gt;0,IFERROR(AVERAGE(D1281:E1310),""),"")</f>
        <v/>
      </c>
      <c r="N1310" s="796">
        <f>IF(SUM(F1310:H1310)&gt;0,IFERROR(AVERAGE(F1281:H1310),""),"")</f>
        <v/>
      </c>
      <c r="O1310" s="796">
        <f>IF(SUM(I1310:J1310)&gt;0,IFERROR(AVERAGE(I1281:J1310),""),"")</f>
        <v/>
      </c>
      <c r="P1310" s="796">
        <f>IF(SUM(K1310:L1310)&gt;0,IFERROR(AVERAGE(K1281:L1310),""),"")</f>
        <v/>
      </c>
      <c r="Q1310" s="797">
        <f>IFERROR(AVERAGE(D1310:E1310),"")</f>
        <v/>
      </c>
      <c r="R1310" s="797">
        <f>IFERROR(AVERAGE(F1310:H1310),"")</f>
        <v/>
      </c>
      <c r="S1310" s="797">
        <f>IFERROR(AVERAGE(I1310:J1310),"")</f>
        <v/>
      </c>
      <c r="T1310" s="797">
        <f>IFERROR(AVERAGE(K1310:L1310),"")</f>
        <v/>
      </c>
      <c r="V1310" s="257" t="n"/>
      <c r="W1310" s="797">
        <f>AVERAGE(Q1310:T1310)</f>
        <v/>
      </c>
      <c r="Z1310" s="313" t="inlineStr">
        <is>
          <t>JULY</t>
        </is>
      </c>
      <c r="AA1310" s="299" t="n">
        <v>2021</v>
      </c>
      <c r="AB1310" s="300" t="n"/>
      <c r="AC1310" s="300" t="n"/>
      <c r="AD1310" s="300" t="n"/>
      <c r="AW1310" s="785">
        <f>MAX(Q1310:T1310)</f>
        <v/>
      </c>
      <c r="AX1310" s="266">
        <f>IF(Q1310=AW1310,"#1",IF(R1310=AW1310,"#2",IF(S1310=AW1310,"#4",IF(T1310=AW1310,"#5"))))</f>
        <v/>
      </c>
    </row>
    <row r="1311" ht="17.45" customHeight="1">
      <c r="A1311" s="257">
        <f>IF(ISNUMBER(C1311),MONTH(C1311),"")</f>
        <v/>
      </c>
      <c r="B1311" s="257">
        <f>IF(ISNUMBER(C1311),YEAR(C1311),"")</f>
        <v/>
      </c>
      <c r="C1311" s="791">
        <f>C1310+1</f>
        <v/>
      </c>
      <c r="D1311" s="907" t="n"/>
      <c r="E1311" s="908" t="n">
        <v>0.0283</v>
      </c>
      <c r="F1311" s="909" t="n"/>
      <c r="G1311" s="910" t="n">
        <v>0.0385</v>
      </c>
      <c r="H1311" s="911" t="n"/>
      <c r="I1311" s="907" t="n"/>
      <c r="J1311" s="908" t="n">
        <v>0.0214</v>
      </c>
      <c r="K1311" s="907" t="n"/>
      <c r="L1311" s="908" t="n">
        <v>0.0286</v>
      </c>
      <c r="M1311" s="796">
        <f>IF(SUM(D1311:E1311)&gt;0,IFERROR(AVERAGE(D1282:E1311),""),"")</f>
        <v/>
      </c>
      <c r="N1311" s="796">
        <f>IF(SUM(F1311:H1311)&gt;0,IFERROR(AVERAGE(F1282:H1311),""),"")</f>
        <v/>
      </c>
      <c r="O1311" s="796">
        <f>IF(SUM(I1311:J1311)&gt;0,IFERROR(AVERAGE(I1282:J1311),""),"")</f>
        <v/>
      </c>
      <c r="P1311" s="796">
        <f>IF(SUM(K1311:L1311)&gt;0,IFERROR(AVERAGE(K1282:L1311),""),"")</f>
        <v/>
      </c>
      <c r="Q1311" s="797">
        <f>IFERROR(AVERAGE(D1311:E1311),"")</f>
        <v/>
      </c>
      <c r="R1311" s="797">
        <f>IFERROR(AVERAGE(F1311:H1311),"")</f>
        <v/>
      </c>
      <c r="S1311" s="797">
        <f>IFERROR(AVERAGE(I1311:J1311),"")</f>
        <v/>
      </c>
      <c r="T1311" s="797">
        <f>IFERROR(AVERAGE(K1311:L1311),"")</f>
        <v/>
      </c>
      <c r="V1311" s="257" t="n"/>
      <c r="W1311" s="797">
        <f>AVERAGE(Q1311:T1311)</f>
        <v/>
      </c>
      <c r="X1311" s="797">
        <f>AVERAGE(Q1307:T1311)</f>
        <v/>
      </c>
      <c r="Y1311" s="266" t="n">
        <v>187</v>
      </c>
      <c r="Z1311" s="301" t="inlineStr">
        <is>
          <t>Parameter</t>
        </is>
      </c>
      <c r="AA1311" s="301" t="inlineStr">
        <is>
          <t>Station 1</t>
        </is>
      </c>
      <c r="AB1311" s="301" t="inlineStr">
        <is>
          <t>Station 2</t>
        </is>
      </c>
      <c r="AC1311" s="301" t="inlineStr">
        <is>
          <t>Station 4</t>
        </is>
      </c>
      <c r="AD1311" s="301" t="inlineStr">
        <is>
          <t>Station 5</t>
        </is>
      </c>
      <c r="AW1311" s="785">
        <f>MAX(Q1311:T1311)</f>
        <v/>
      </c>
      <c r="AX1311" s="266">
        <f>IF(Q1311=AW1311,"#1",IF(R1311=AW1311,"#2",IF(S1311=AW1311,"#4",IF(T1311=AW1311,"#5"))))</f>
        <v/>
      </c>
    </row>
    <row r="1312" ht="17.45" customHeight="1" thickBot="1">
      <c r="A1312" s="298">
        <f>IF(ISNUMBER(C1312),MONTH(C1312),"")</f>
        <v/>
      </c>
      <c r="B1312" s="298">
        <f>IF(ISNUMBER(C1312),YEAR(C1312),"")</f>
        <v/>
      </c>
      <c r="C1312" s="877">
        <f>C1311+1</f>
        <v/>
      </c>
      <c r="D1312" s="912" t="n">
        <v>0.0354</v>
      </c>
      <c r="E1312" s="913" t="n"/>
      <c r="F1312" s="914" t="n">
        <v>0.0322</v>
      </c>
      <c r="G1312" s="915" t="n"/>
      <c r="H1312" s="916" t="n"/>
      <c r="I1312" s="912" t="n">
        <v>0.015</v>
      </c>
      <c r="J1312" s="913" t="n"/>
      <c r="K1312" s="912" t="n">
        <v>0.0142</v>
      </c>
      <c r="L1312" s="913" t="n"/>
      <c r="M1312" s="796">
        <f>IF(SUM(D1312:E1312)&gt;0,IFERROR(AVERAGE(D1283:E1312),""),"")</f>
        <v/>
      </c>
      <c r="N1312" s="796">
        <f>IF(SUM(F1312:H1312)&gt;0,IFERROR(AVERAGE(F1283:H1312),""),"")</f>
        <v/>
      </c>
      <c r="O1312" s="796">
        <f>IF(SUM(I1312:J1312)&gt;0,IFERROR(AVERAGE(I1283:J1312),""),"")</f>
        <v/>
      </c>
      <c r="P1312" s="796">
        <f>IF(SUM(K1312:L1312)&gt;0,IFERROR(AVERAGE(K1283:L1312),""),"")</f>
        <v/>
      </c>
      <c r="Q1312" s="813">
        <f>IFERROR(AVERAGE(D1312:E1312),"")</f>
        <v/>
      </c>
      <c r="R1312" s="813">
        <f>IFERROR(AVERAGE(F1312:H1312),"")</f>
        <v/>
      </c>
      <c r="S1312" s="813">
        <f>IFERROR(AVERAGE(I1312:J1312),"")</f>
        <v/>
      </c>
      <c r="T1312" s="813">
        <f>IFERROR(AVERAGE(K1312:L1312),"")</f>
        <v/>
      </c>
      <c r="V1312" s="813">
        <f>AVERAGE(Q1312:T1312)</f>
        <v/>
      </c>
      <c r="W1312" s="445" t="n"/>
      <c r="X1312" s="257" t="n"/>
      <c r="Y1312" s="266" t="n">
        <v>187</v>
      </c>
      <c r="Z1312" s="302" t="inlineStr">
        <is>
          <t>Average</t>
        </is>
      </c>
      <c r="AA1312" s="839">
        <f>AVERAGE(D1282:E1312)</f>
        <v/>
      </c>
      <c r="AB1312" s="839">
        <f>AVERAGE(F1282:H1312)</f>
        <v/>
      </c>
      <c r="AC1312" s="839">
        <f>AVERAGE(I1282:J1312)</f>
        <v/>
      </c>
      <c r="AD1312" s="839">
        <f>AVERAGE(K1282:L1312)</f>
        <v/>
      </c>
      <c r="AW1312" s="785">
        <f>MAX(Q1312:T1312)</f>
        <v/>
      </c>
      <c r="AX1312" s="266">
        <f>IF(Q1312=AW1312,"#1",IF(R1312=AW1312,"#2",IF(S1312=AW1312,"#4",IF(T1312=AW1312,"#5"))))</f>
        <v/>
      </c>
    </row>
    <row r="1313" ht="17.45" customHeight="1">
      <c r="A1313" s="298">
        <f>IF(ISNUMBER(C1313),MONTH(C1313),"")</f>
        <v/>
      </c>
      <c r="B1313" s="298">
        <f>IF(ISNUMBER(C1313),YEAR(C1313),"")</f>
        <v/>
      </c>
      <c r="C1313" s="885">
        <f>C1312+1</f>
        <v/>
      </c>
      <c r="D1313" s="917" t="n"/>
      <c r="E1313" s="918" t="n">
        <v>0.0129</v>
      </c>
      <c r="F1313" s="919" t="n"/>
      <c r="G1313" s="920" t="n">
        <v>0.0207</v>
      </c>
      <c r="H1313" s="921" t="n"/>
      <c r="I1313" s="917" t="n"/>
      <c r="J1313" s="918" t="n">
        <v>0.0101</v>
      </c>
      <c r="K1313" s="917" t="n"/>
      <c r="L1313" s="918" t="n">
        <v>0.016</v>
      </c>
      <c r="M1313" s="796">
        <f>IF(SUM(D1313:E1313)&gt;0,IFERROR(AVERAGE(D1284:E1313),""),"")</f>
        <v/>
      </c>
      <c r="N1313" s="796">
        <f>IF(SUM(F1313:H1313)&gt;0,IFERROR(AVERAGE(F1284:H1313),""),"")</f>
        <v/>
      </c>
      <c r="O1313" s="796">
        <f>IF(SUM(I1313:J1313)&gt;0,IFERROR(AVERAGE(I1284:J1313),""),"")</f>
        <v/>
      </c>
      <c r="P1313" s="796">
        <f>IF(SUM(K1313:L1313)&gt;0,IFERROR(AVERAGE(K1284:L1313),""),"")</f>
        <v/>
      </c>
      <c r="Q1313" s="813">
        <f>IFERROR(AVERAGE(D1313:E1313),"")</f>
        <v/>
      </c>
      <c r="R1313" s="813">
        <f>IFERROR(AVERAGE(F1313:H1313),"")</f>
        <v/>
      </c>
      <c r="S1313" s="813">
        <f>IFERROR(AVERAGE(I1313:J1313),"")</f>
        <v/>
      </c>
      <c r="T1313" s="813">
        <f>IFERROR(AVERAGE(K1313:L1313),"")</f>
        <v/>
      </c>
      <c r="V1313" s="813">
        <f>AVERAGE(Q1313:T1313)</f>
        <v/>
      </c>
      <c r="W1313" s="445" t="n"/>
      <c r="X1313" s="797">
        <f>AVERAGE(Q1312:T1313)</f>
        <v/>
      </c>
      <c r="Y1313" s="266" t="n">
        <v>187</v>
      </c>
      <c r="Z1313" s="302" t="inlineStr">
        <is>
          <t>Maximum</t>
        </is>
      </c>
      <c r="AA1313" s="839">
        <f>MAX(D1282:E1312)</f>
        <v/>
      </c>
      <c r="AB1313" s="839">
        <f>MAX(F1282:H1312)</f>
        <v/>
      </c>
      <c r="AC1313" s="839">
        <f>MAX(I1282:J1312)</f>
        <v/>
      </c>
      <c r="AD1313" s="839">
        <f>MAX(K1282:L1312)</f>
        <v/>
      </c>
      <c r="AW1313" s="785">
        <f>MAX(Q1313:T1313)</f>
        <v/>
      </c>
      <c r="AX1313" s="266">
        <f>IF(Q1313=AW1313,"#1",IF(R1313=AW1313,"#2",IF(S1313=AW1313,"#4",IF(T1313=AW1313,"#5"))))</f>
        <v/>
      </c>
      <c r="BD1313" s="5" t="inlineStr">
        <is>
          <t>#2</t>
        </is>
      </c>
    </row>
    <row r="1314" ht="17.45" customHeight="1" thickBot="1">
      <c r="A1314" s="257">
        <f>IF(ISNUMBER(C1314),MONTH(C1314),"")</f>
        <v/>
      </c>
      <c r="B1314" s="257">
        <f>IF(ISNUMBER(C1314),YEAR(C1314),"")</f>
        <v/>
      </c>
      <c r="C1314" s="791">
        <f>C1313+1</f>
        <v/>
      </c>
      <c r="D1314" s="907" t="n">
        <v>0.0217</v>
      </c>
      <c r="E1314" s="908" t="n"/>
      <c r="F1314" s="909" t="n"/>
      <c r="G1314" s="910" t="n"/>
      <c r="H1314" s="911" t="n">
        <v>0.03</v>
      </c>
      <c r="I1314" s="907" t="n">
        <v>0.0218</v>
      </c>
      <c r="J1314" s="908" t="n"/>
      <c r="K1314" s="907" t="n">
        <v>0.0237</v>
      </c>
      <c r="L1314" s="908" t="n"/>
      <c r="M1314" s="796">
        <f>IF(SUM(D1314:E1314)&gt;0,IFERROR(AVERAGE(D1285:E1314),""),"")</f>
        <v/>
      </c>
      <c r="N1314" s="796">
        <f>IF(SUM(F1314:H1314)&gt;0,IFERROR(AVERAGE(F1285:H1314),""),"")</f>
        <v/>
      </c>
      <c r="O1314" s="796">
        <f>IF(SUM(I1314:J1314)&gt;0,IFERROR(AVERAGE(I1285:J1314),""),"")</f>
        <v/>
      </c>
      <c r="P1314" s="796">
        <f>IF(SUM(K1314:L1314)&gt;0,IFERROR(AVERAGE(K1285:L1314),""),"")</f>
        <v/>
      </c>
      <c r="Q1314" s="797">
        <f>IFERROR(AVERAGE(D1314:E1314),"")</f>
        <v/>
      </c>
      <c r="R1314" s="797">
        <f>IFERROR(AVERAGE(F1314:H1314),"")</f>
        <v/>
      </c>
      <c r="S1314" s="797">
        <f>IFERROR(AVERAGE(I1314:J1314),"")</f>
        <v/>
      </c>
      <c r="T1314" s="797">
        <f>IFERROR(AVERAGE(K1314:L1314),"")</f>
        <v/>
      </c>
      <c r="V1314" s="257" t="n"/>
      <c r="W1314" s="797">
        <f>AVERAGE(Q1314:T1314)</f>
        <v/>
      </c>
      <c r="Z1314" s="304" t="inlineStr">
        <is>
          <t># DAYS &gt; 0.075</t>
        </is>
      </c>
      <c r="AA1314" s="305">
        <f>COUNTIF(D1282:E1312,"&gt;=0.075")</f>
        <v/>
      </c>
      <c r="AB1314" s="305">
        <f>COUNTIF(F1282:H1312,"&gt;=0.075")</f>
        <v/>
      </c>
      <c r="AC1314" s="305">
        <f>COUNTIF(I1282:J1312,"&gt;=0.075")</f>
        <v/>
      </c>
      <c r="AD1314" s="305">
        <f>COUNTIF(K1282:L1312,"&gt;=0.075")</f>
        <v/>
      </c>
      <c r="AW1314" s="785">
        <f>MAX(Q1314:T1314)</f>
        <v/>
      </c>
      <c r="AX1314" s="266">
        <f>IF(Q1314=AW1314,"#1",IF(R1314=AW1314,"#2",IF(S1314=AW1314,"#4",IF(T1314=AW1314,"#5"))))</f>
        <v/>
      </c>
      <c r="BD1314" s="5" t="inlineStr">
        <is>
          <t>#2</t>
        </is>
      </c>
    </row>
    <row r="1315" ht="17.45" customHeight="1" thickBot="1">
      <c r="A1315" s="257">
        <f>IF(ISNUMBER(C1315),MONTH(C1315),"")</f>
        <v/>
      </c>
      <c r="B1315" s="257">
        <f>IF(ISNUMBER(C1315),YEAR(C1315),"")</f>
        <v/>
      </c>
      <c r="C1315" s="791">
        <f>C1314+1</f>
        <v/>
      </c>
      <c r="D1315" s="907" t="n"/>
      <c r="E1315" s="908" t="n">
        <v>0.0281</v>
      </c>
      <c r="F1315" s="909" t="n"/>
      <c r="G1315" s="910" t="n">
        <v>0.0323</v>
      </c>
      <c r="H1315" s="911" t="n"/>
      <c r="I1315" s="907" t="n"/>
      <c r="J1315" s="908" t="n">
        <v>0.0281</v>
      </c>
      <c r="K1315" s="907" t="n"/>
      <c r="L1315" s="908" t="n">
        <v>0.0239</v>
      </c>
      <c r="M1315" s="796">
        <f>IF(SUM(D1315:E1315)&gt;0,IFERROR(AVERAGE(D1286:E1315),""),"")</f>
        <v/>
      </c>
      <c r="N1315" s="796">
        <f>IF(SUM(F1315:H1315)&gt;0,IFERROR(AVERAGE(F1286:H1315),""),"")</f>
        <v/>
      </c>
      <c r="O1315" s="796">
        <f>IF(SUM(I1315:J1315)&gt;0,IFERROR(AVERAGE(I1286:J1315),""),"")</f>
        <v/>
      </c>
      <c r="P1315" s="796">
        <f>IF(SUM(K1315:L1315)&gt;0,IFERROR(AVERAGE(K1286:L1315),""),"")</f>
        <v/>
      </c>
      <c r="Q1315" s="797">
        <f>IFERROR(AVERAGE(D1315:E1315),"")</f>
        <v/>
      </c>
      <c r="R1315" s="797">
        <f>IFERROR(AVERAGE(F1315:H1315),"")</f>
        <v/>
      </c>
      <c r="S1315" s="797">
        <f>IFERROR(AVERAGE(I1315:J1315),"")</f>
        <v/>
      </c>
      <c r="T1315" s="797">
        <f>IFERROR(AVERAGE(K1315:L1315),"")</f>
        <v/>
      </c>
      <c r="V1315" s="257" t="n"/>
      <c r="W1315" s="797">
        <f>AVERAGE(Q1315:T1315)</f>
        <v/>
      </c>
      <c r="AD1315" s="786">
        <f>AVERAGE(AA1312:AD1312)</f>
        <v/>
      </c>
      <c r="AW1315" s="785">
        <f>MAX(Q1315:T1315)</f>
        <v/>
      </c>
      <c r="AX1315" s="266">
        <f>IF(Q1315=AW1315,"#1",IF(R1315=AW1315,"#2",IF(S1315=AW1315,"#4",IF(T1315=AW1315,"#5"))))</f>
        <v/>
      </c>
      <c r="BD1315" s="5" t="inlineStr">
        <is>
          <t>#2</t>
        </is>
      </c>
    </row>
    <row r="1316" ht="17.45" customHeight="1">
      <c r="A1316" s="257">
        <f>IF(ISNUMBER(C1316),MONTH(C1316),"")</f>
        <v/>
      </c>
      <c r="B1316" s="257">
        <f>IF(ISNUMBER(C1316),YEAR(C1316),"")</f>
        <v/>
      </c>
      <c r="C1316" s="861">
        <f>C1315+1</f>
        <v/>
      </c>
      <c r="D1316" s="803" t="n">
        <v>0.0535</v>
      </c>
      <c r="E1316" s="804" t="n"/>
      <c r="F1316" s="806" t="n">
        <v>0.0334</v>
      </c>
      <c r="G1316" s="805" t="n"/>
      <c r="H1316" s="838" t="n">
        <v>0.0307</v>
      </c>
      <c r="I1316" s="803" t="n">
        <v>0.0332</v>
      </c>
      <c r="J1316" s="804" t="n"/>
      <c r="K1316" s="803" t="n">
        <v>0.0256</v>
      </c>
      <c r="L1316" s="804" t="n"/>
      <c r="M1316" s="796">
        <f>IF(SUM(D1316:E1316)&gt;0,IFERROR(AVERAGE(D1287:E1316),""),"")</f>
        <v/>
      </c>
      <c r="N1316" s="796">
        <f>IF(SUM(F1316:H1316)&gt;0,IFERROR(AVERAGE(F1287:H1316),""),"")</f>
        <v/>
      </c>
      <c r="O1316" s="796">
        <f>IF(SUM(I1316:J1316)&gt;0,IFERROR(AVERAGE(I1287:J1316),""),"")</f>
        <v/>
      </c>
      <c r="P1316" s="796">
        <f>IF(SUM(K1316:L1316)&gt;0,IFERROR(AVERAGE(K1287:L1316),""),"")</f>
        <v/>
      </c>
      <c r="Q1316" s="797">
        <f>IFERROR(AVERAGE(D1316:E1316),"")</f>
        <v/>
      </c>
      <c r="R1316" s="797">
        <f>IFERROR(AVERAGE(F1316:H1316),"")</f>
        <v/>
      </c>
      <c r="S1316" s="797">
        <f>IFERROR(AVERAGE(I1316:J1316),"")</f>
        <v/>
      </c>
      <c r="T1316" s="797">
        <f>IFERROR(AVERAGE(K1316:L1316),"")</f>
        <v/>
      </c>
      <c r="V1316" s="257" t="n"/>
      <c r="W1316" s="797">
        <f>AVERAGE(Q1316:T1316)</f>
        <v/>
      </c>
      <c r="AW1316" s="785">
        <f>MAX(Q1316:T1316)</f>
        <v/>
      </c>
      <c r="AX1316" s="266">
        <f>IF(Q1316=AW1316,"#1",IF(R1316=AW1316,"#2",IF(S1316=AW1316,"#4",IF(T1316=AW1316,"#5"))))</f>
        <v/>
      </c>
      <c r="BD1316" s="5" t="inlineStr">
        <is>
          <t>#1</t>
        </is>
      </c>
    </row>
    <row r="1317" ht="17.45" customHeight="1">
      <c r="A1317" s="257">
        <f>IF(ISNUMBER(C1317),MONTH(C1317),"")</f>
        <v/>
      </c>
      <c r="B1317" s="257">
        <f>IF(ISNUMBER(C1317),YEAR(C1317),"")</f>
        <v/>
      </c>
      <c r="C1317" s="791">
        <f>C1316+1</f>
        <v/>
      </c>
      <c r="D1317" s="792" t="n"/>
      <c r="E1317" s="793" t="n">
        <v>0.0268</v>
      </c>
      <c r="F1317" s="795" t="n"/>
      <c r="G1317" s="794" t="n">
        <v>0.061</v>
      </c>
      <c r="H1317" s="836" t="n"/>
      <c r="I1317" s="792" t="n"/>
      <c r="J1317" s="793" t="n">
        <v>0.0304</v>
      </c>
      <c r="K1317" s="792" t="n"/>
      <c r="L1317" s="793" t="n">
        <v>0.0423</v>
      </c>
      <c r="M1317" s="796">
        <f>IF(SUM(D1317:E1317)&gt;0,IFERROR(AVERAGE(D1288:E1317),""),"")</f>
        <v/>
      </c>
      <c r="N1317" s="796">
        <f>IF(SUM(F1317:H1317)&gt;0,IFERROR(AVERAGE(F1288:H1317),""),"")</f>
        <v/>
      </c>
      <c r="O1317" s="796">
        <f>IF(SUM(I1317:J1317)&gt;0,IFERROR(AVERAGE(I1288:J1317),""),"")</f>
        <v/>
      </c>
      <c r="P1317" s="796">
        <f>IF(SUM(K1317:L1317)&gt;0,IFERROR(AVERAGE(K1288:L1317),""),"")</f>
        <v/>
      </c>
      <c r="Q1317" s="797">
        <f>IFERROR(AVERAGE(D1317:E1317),"")</f>
        <v/>
      </c>
      <c r="R1317" s="797">
        <f>IFERROR(AVERAGE(F1317:H1317),"")</f>
        <v/>
      </c>
      <c r="S1317" s="797">
        <f>IFERROR(AVERAGE(I1317:J1317),"")</f>
        <v/>
      </c>
      <c r="T1317" s="797">
        <f>IFERROR(AVERAGE(K1317:L1317),"")</f>
        <v/>
      </c>
      <c r="V1317" s="257" t="n"/>
      <c r="W1317" s="797">
        <f>AVERAGE(Q1317:T1317)</f>
        <v/>
      </c>
      <c r="AW1317" s="785">
        <f>MAX(Q1317:T1317)</f>
        <v/>
      </c>
      <c r="AX1317" s="266">
        <f>IF(Q1317=AW1317,"#1",IF(R1317=AW1317,"#2",IF(S1317=AW1317,"#4",IF(T1317=AW1317,"#5"))))</f>
        <v/>
      </c>
      <c r="BD1317" s="5" t="inlineStr">
        <is>
          <t>#2</t>
        </is>
      </c>
    </row>
    <row r="1318" ht="17.45" customHeight="1">
      <c r="A1318" s="257">
        <f>IF(ISNUMBER(C1318),MONTH(C1318),"")</f>
        <v/>
      </c>
      <c r="B1318" s="257">
        <f>IF(ISNUMBER(C1318),YEAR(C1318),"")</f>
        <v/>
      </c>
      <c r="C1318" s="791">
        <f>C1317+1</f>
        <v/>
      </c>
      <c r="D1318" s="792" t="n">
        <v>0.0331</v>
      </c>
      <c r="E1318" s="793" t="n"/>
      <c r="F1318" s="795" t="n">
        <v>0.0235</v>
      </c>
      <c r="G1318" s="794" t="n"/>
      <c r="H1318" s="836" t="n"/>
      <c r="I1318" s="792" t="n">
        <v>0.0241</v>
      </c>
      <c r="J1318" s="793" t="n"/>
      <c r="K1318" s="792" t="n">
        <v>0.0318</v>
      </c>
      <c r="L1318" s="793" t="n"/>
      <c r="M1318" s="796">
        <f>IF(SUM(D1318:E1318)&gt;0,IFERROR(AVERAGE(D1289:E1318),""),"")</f>
        <v/>
      </c>
      <c r="N1318" s="796">
        <f>IF(SUM(F1318:H1318)&gt;0,IFERROR(AVERAGE(F1289:H1318),""),"")</f>
        <v/>
      </c>
      <c r="O1318" s="796">
        <f>IF(SUM(I1318:J1318)&gt;0,IFERROR(AVERAGE(I1289:J1318),""),"")</f>
        <v/>
      </c>
      <c r="P1318" s="796">
        <f>IF(SUM(K1318:L1318)&gt;0,IFERROR(AVERAGE(K1289:L1318),""),"")</f>
        <v/>
      </c>
      <c r="Q1318" s="797">
        <f>IFERROR(AVERAGE(D1318:E1318),"")</f>
        <v/>
      </c>
      <c r="R1318" s="797">
        <f>IFERROR(AVERAGE(F1318:H1318),"")</f>
        <v/>
      </c>
      <c r="S1318" s="797">
        <f>IFERROR(AVERAGE(I1318:J1318),"")</f>
        <v/>
      </c>
      <c r="T1318" s="797">
        <f>IFERROR(AVERAGE(K1318:L1318),"")</f>
        <v/>
      </c>
      <c r="V1318" s="257" t="n"/>
      <c r="W1318" s="797">
        <f>AVERAGE(Q1318:T1318)</f>
        <v/>
      </c>
      <c r="X1318" s="797">
        <f>AVERAGE(Q1314:T1318)</f>
        <v/>
      </c>
      <c r="Y1318" s="266" t="n">
        <v>188</v>
      </c>
      <c r="AW1318" s="785">
        <f>MAX(Q1318:T1318)</f>
        <v/>
      </c>
      <c r="AX1318" s="266">
        <f>IF(Q1318=AW1318,"#1",IF(R1318=AW1318,"#2",IF(S1318=AW1318,"#4",IF(T1318=AW1318,"#5"))))</f>
        <v/>
      </c>
      <c r="BD1318" s="5" t="inlineStr">
        <is>
          <t>#1</t>
        </is>
      </c>
    </row>
    <row r="1319" ht="17.45" customHeight="1">
      <c r="A1319" s="257">
        <f>IF(ISNUMBER(C1319),MONTH(C1319),"")</f>
        <v/>
      </c>
      <c r="B1319" s="257">
        <f>IF(ISNUMBER(C1319),YEAR(C1319),"")</f>
        <v/>
      </c>
      <c r="C1319" s="808">
        <f>C1318+1</f>
        <v/>
      </c>
      <c r="D1319" s="809" t="n"/>
      <c r="E1319" s="810" t="n">
        <v>0.0196</v>
      </c>
      <c r="F1319" s="812" t="n"/>
      <c r="G1319" s="811" t="n">
        <v>0.0152</v>
      </c>
      <c r="H1319" s="837" t="n"/>
      <c r="I1319" s="809" t="n"/>
      <c r="J1319" s="810" t="n">
        <v>0.00809</v>
      </c>
      <c r="K1319" s="809" t="n"/>
      <c r="L1319" s="810" t="n">
        <v>0.0213</v>
      </c>
      <c r="M1319" s="796">
        <f>IF(SUM(D1319:E1319)&gt;0,IFERROR(AVERAGE(D1290:E1319),""),"")</f>
        <v/>
      </c>
      <c r="N1319" s="796">
        <f>IF(SUM(F1319:H1319)&gt;0,IFERROR(AVERAGE(F1290:H1319),""),"")</f>
        <v/>
      </c>
      <c r="O1319" s="796">
        <f>IF(SUM(I1319:J1319)&gt;0,IFERROR(AVERAGE(I1290:J1319),""),"")</f>
        <v/>
      </c>
      <c r="P1319" s="796">
        <f>IF(SUM(K1319:L1319)&gt;0,IFERROR(AVERAGE(K1290:L1319),""),"")</f>
        <v/>
      </c>
      <c r="Q1319" s="813">
        <f>IFERROR(AVERAGE(D1319:E1319),"")</f>
        <v/>
      </c>
      <c r="R1319" s="813">
        <f>IFERROR(AVERAGE(F1319:H1319),"")</f>
        <v/>
      </c>
      <c r="S1319" s="813">
        <f>IFERROR(AVERAGE(I1319:J1319),"")</f>
        <v/>
      </c>
      <c r="T1319" s="813">
        <f>IFERROR(AVERAGE(K1319:L1319),"")</f>
        <v/>
      </c>
      <c r="V1319" s="813">
        <f>AVERAGE(Q1319:T1319)</f>
        <v/>
      </c>
      <c r="W1319" s="445" t="n"/>
      <c r="X1319" s="257" t="n"/>
      <c r="Y1319" s="266" t="n">
        <v>188</v>
      </c>
      <c r="AW1319" s="785">
        <f>MAX(Q1319:T1319)</f>
        <v/>
      </c>
      <c r="AX1319" s="266">
        <f>IF(Q1319=AW1319,"#1",IF(R1319=AW1319,"#2",IF(S1319=AW1319,"#4",IF(T1319=AW1319,"#5"))))</f>
        <v/>
      </c>
      <c r="BD1319" s="5" t="inlineStr">
        <is>
          <t>#5</t>
        </is>
      </c>
    </row>
    <row r="1320" ht="17.45" customHeight="1">
      <c r="A1320" s="257">
        <f>IF(ISNUMBER(C1320),MONTH(C1320),"")</f>
        <v/>
      </c>
      <c r="B1320" s="257">
        <f>IF(ISNUMBER(C1320),YEAR(C1320),"")</f>
        <v/>
      </c>
      <c r="C1320" s="808">
        <f>C1319+1</f>
        <v/>
      </c>
      <c r="D1320" s="809" t="n">
        <v>0.0159</v>
      </c>
      <c r="E1320" s="810" t="n"/>
      <c r="F1320" s="812" t="n"/>
      <c r="G1320" s="811" t="n"/>
      <c r="H1320" s="837" t="n">
        <v>0.009469999999999999</v>
      </c>
      <c r="I1320" s="809" t="n">
        <v>0.00688</v>
      </c>
      <c r="J1320" s="810" t="n"/>
      <c r="K1320" s="809" t="n">
        <v>0.0195</v>
      </c>
      <c r="L1320" s="810" t="n"/>
      <c r="M1320" s="796">
        <f>IF(SUM(D1320:E1320)&gt;0,IFERROR(AVERAGE(D1291:E1320),""),"")</f>
        <v/>
      </c>
      <c r="N1320" s="796">
        <f>IF(SUM(F1320:H1320)&gt;0,IFERROR(AVERAGE(F1291:H1320),""),"")</f>
        <v/>
      </c>
      <c r="O1320" s="796">
        <f>IF(SUM(I1320:J1320)&gt;0,IFERROR(AVERAGE(I1291:J1320),""),"")</f>
        <v/>
      </c>
      <c r="P1320" s="796">
        <f>IF(SUM(K1320:L1320)&gt;0,IFERROR(AVERAGE(K1291:L1320),""),"")</f>
        <v/>
      </c>
      <c r="Q1320" s="813">
        <f>IFERROR(AVERAGE(D1320:E1320),"")</f>
        <v/>
      </c>
      <c r="R1320" s="813">
        <f>IFERROR(AVERAGE(F1320:H1320),"")</f>
        <v/>
      </c>
      <c r="S1320" s="813">
        <f>IFERROR(AVERAGE(I1320:J1320),"")</f>
        <v/>
      </c>
      <c r="T1320" s="813">
        <f>IFERROR(AVERAGE(K1320:L1320),"")</f>
        <v/>
      </c>
      <c r="V1320" s="813">
        <f>AVERAGE(Q1320:T1320)</f>
        <v/>
      </c>
      <c r="W1320" s="445" t="n"/>
      <c r="X1320" s="797">
        <f>AVERAGE(Q1319:T1320)</f>
        <v/>
      </c>
      <c r="Y1320" s="266" t="n">
        <v>188</v>
      </c>
      <c r="AW1320" s="785">
        <f>MAX(Q1320:T1320)</f>
        <v/>
      </c>
      <c r="AX1320" s="266">
        <f>IF(Q1320=AW1320,"#1",IF(R1320=AW1320,"#2",IF(S1320=AW1320,"#4",IF(T1320=AW1320,"#5"))))</f>
        <v/>
      </c>
      <c r="BD1320" s="5" t="inlineStr">
        <is>
          <t>#5</t>
        </is>
      </c>
    </row>
    <row r="1321" ht="17.45" customHeight="1">
      <c r="A1321" s="257">
        <f>IF(ISNUMBER(C1321),MONTH(C1321),"")</f>
        <v/>
      </c>
      <c r="B1321" s="257">
        <f>IF(ISNUMBER(C1321),YEAR(C1321),"")</f>
        <v/>
      </c>
      <c r="C1321" s="791">
        <f>C1320+1</f>
        <v/>
      </c>
      <c r="D1321" s="792" t="n"/>
      <c r="E1321" s="793" t="n">
        <v>0.0242</v>
      </c>
      <c r="F1321" s="795" t="n"/>
      <c r="G1321" s="794" t="n">
        <v>0.0241</v>
      </c>
      <c r="H1321" s="836" t="n"/>
      <c r="I1321" s="792" t="n"/>
      <c r="J1321" s="793" t="n">
        <v>0.0219</v>
      </c>
      <c r="K1321" s="792" t="n"/>
      <c r="L1321" s="793" t="n">
        <v>0.0223</v>
      </c>
      <c r="M1321" s="796">
        <f>IF(SUM(D1321:E1321)&gt;0,IFERROR(AVERAGE(D1292:E1321),""),"")</f>
        <v/>
      </c>
      <c r="N1321" s="796">
        <f>IF(SUM(F1321:H1321)&gt;0,IFERROR(AVERAGE(F1292:H1321),""),"")</f>
        <v/>
      </c>
      <c r="O1321" s="796">
        <f>IF(SUM(I1321:J1321)&gt;0,IFERROR(AVERAGE(I1292:J1321),""),"")</f>
        <v/>
      </c>
      <c r="P1321" s="796">
        <f>IF(SUM(K1321:L1321)&gt;0,IFERROR(AVERAGE(K1292:L1321),""),"")</f>
        <v/>
      </c>
      <c r="Q1321" s="797">
        <f>IFERROR(AVERAGE(D1321:E1321),"")</f>
        <v/>
      </c>
      <c r="R1321" s="797">
        <f>IFERROR(AVERAGE(F1321:H1321),"")</f>
        <v/>
      </c>
      <c r="S1321" s="797">
        <f>IFERROR(AVERAGE(I1321:J1321),"")</f>
        <v/>
      </c>
      <c r="T1321" s="797">
        <f>IFERROR(AVERAGE(K1321:L1321),"")</f>
        <v/>
      </c>
      <c r="V1321" s="257" t="n"/>
      <c r="W1321" s="797">
        <f>AVERAGE(Q1321:T1321)</f>
        <v/>
      </c>
      <c r="AW1321" s="785">
        <f>MAX(Q1321:T1321)</f>
        <v/>
      </c>
      <c r="AX1321" s="266">
        <f>IF(Q1321=AW1321,"#1",IF(R1321=AW1321,"#2",IF(S1321=AW1321,"#4",IF(T1321=AW1321,"#5"))))</f>
        <v/>
      </c>
      <c r="BD1321" s="5" t="inlineStr">
        <is>
          <t>#1</t>
        </is>
      </c>
    </row>
    <row r="1322" ht="17.45" customHeight="1">
      <c r="A1322" s="257">
        <f>IF(ISNUMBER(C1322),MONTH(C1322),"")</f>
        <v/>
      </c>
      <c r="B1322" s="257">
        <f>IF(ISNUMBER(C1322),YEAR(C1322),"")</f>
        <v/>
      </c>
      <c r="C1322" s="861">
        <f>C1321+1</f>
        <v/>
      </c>
      <c r="D1322" s="803" t="n">
        <v>0.0245</v>
      </c>
      <c r="E1322" s="804" t="n"/>
      <c r="F1322" s="806" t="n">
        <v>0.0355</v>
      </c>
      <c r="G1322" s="805" t="n"/>
      <c r="H1322" s="838" t="n">
        <v>0.0371</v>
      </c>
      <c r="I1322" s="803" t="n">
        <v>0.0319</v>
      </c>
      <c r="J1322" s="804" t="n"/>
      <c r="K1322" s="803" t="n">
        <v>0.0192</v>
      </c>
      <c r="L1322" s="804" t="n"/>
      <c r="M1322" s="796">
        <f>IF(SUM(D1322:E1322)&gt;0,IFERROR(AVERAGE(D1293:E1322),""),"")</f>
        <v/>
      </c>
      <c r="N1322" s="796">
        <f>IF(SUM(F1322:H1322)&gt;0,IFERROR(AVERAGE(F1293:H1322),""),"")</f>
        <v/>
      </c>
      <c r="O1322" s="796">
        <f>IF(SUM(I1322:J1322)&gt;0,IFERROR(AVERAGE(I1293:J1322),""),"")</f>
        <v/>
      </c>
      <c r="P1322" s="796">
        <f>IF(SUM(K1322:L1322)&gt;0,IFERROR(AVERAGE(K1293:L1322),""),"")</f>
        <v/>
      </c>
      <c r="Q1322" s="797">
        <f>IFERROR(AVERAGE(D1322:E1322),"")</f>
        <v/>
      </c>
      <c r="R1322" s="797">
        <f>IFERROR(AVERAGE(F1322:H1322),"")</f>
        <v/>
      </c>
      <c r="S1322" s="797">
        <f>IFERROR(AVERAGE(I1322:J1322),"")</f>
        <v/>
      </c>
      <c r="T1322" s="797">
        <f>IFERROR(AVERAGE(K1322:L1322),"")</f>
        <v/>
      </c>
      <c r="V1322" s="257" t="n"/>
      <c r="W1322" s="797">
        <f>AVERAGE(Q1322:T1322)</f>
        <v/>
      </c>
      <c r="AW1322" s="785">
        <f>MAX(Q1322:T1322)</f>
        <v/>
      </c>
      <c r="AX1322" s="266">
        <f>IF(Q1322=AW1322,"#1",IF(R1322=AW1322,"#2",IF(S1322=AW1322,"#4",IF(T1322=AW1322,"#5"))))</f>
        <v/>
      </c>
      <c r="BD1322" s="5" t="inlineStr">
        <is>
          <t>#2</t>
        </is>
      </c>
    </row>
    <row r="1323" ht="17.45" customHeight="1">
      <c r="A1323" s="257">
        <f>IF(ISNUMBER(C1323),MONTH(C1323),"")</f>
        <v/>
      </c>
      <c r="B1323" s="257">
        <f>IF(ISNUMBER(C1323),YEAR(C1323),"")</f>
        <v/>
      </c>
      <c r="C1323" s="791">
        <f>C1322+1</f>
        <v/>
      </c>
      <c r="D1323" s="792" t="n"/>
      <c r="E1323" s="793" t="n">
        <v>0.034</v>
      </c>
      <c r="F1323" s="795" t="n"/>
      <c r="G1323" s="794" t="n">
        <v>0.0341</v>
      </c>
      <c r="H1323" s="836" t="n"/>
      <c r="I1323" s="792" t="n"/>
      <c r="J1323" s="793" t="n">
        <v>0.019</v>
      </c>
      <c r="K1323" s="792" t="n"/>
      <c r="L1323" s="793" t="n">
        <v>0.0293</v>
      </c>
      <c r="M1323" s="796">
        <f>IF(SUM(D1323:E1323)&gt;0,IFERROR(AVERAGE(D1294:E1323),""),"")</f>
        <v/>
      </c>
      <c r="N1323" s="796">
        <f>IF(SUM(F1323:H1323)&gt;0,IFERROR(AVERAGE(F1294:H1323),""),"")</f>
        <v/>
      </c>
      <c r="O1323" s="796">
        <f>IF(SUM(I1323:J1323)&gt;0,IFERROR(AVERAGE(I1294:J1323),""),"")</f>
        <v/>
      </c>
      <c r="P1323" s="796">
        <f>IF(SUM(K1323:L1323)&gt;0,IFERROR(AVERAGE(K1294:L1323),""),"")</f>
        <v/>
      </c>
      <c r="Q1323" s="797">
        <f>IFERROR(AVERAGE(D1323:E1323),"")</f>
        <v/>
      </c>
      <c r="R1323" s="797">
        <f>IFERROR(AVERAGE(F1323:H1323),"")</f>
        <v/>
      </c>
      <c r="S1323" s="797">
        <f>IFERROR(AVERAGE(I1323:J1323),"")</f>
        <v/>
      </c>
      <c r="T1323" s="797">
        <f>IFERROR(AVERAGE(K1323:L1323),"")</f>
        <v/>
      </c>
      <c r="V1323" s="257" t="n"/>
      <c r="W1323" s="797">
        <f>AVERAGE(Q1323:T1323)</f>
        <v/>
      </c>
      <c r="AW1323" s="785">
        <f>MAX(Q1323:T1323)</f>
        <v/>
      </c>
      <c r="AX1323" s="266">
        <f>IF(Q1323=AW1323,"#1",IF(R1323=AW1323,"#2",IF(S1323=AW1323,"#4",IF(T1323=AW1323,"#5"))))</f>
        <v/>
      </c>
      <c r="BD1323" s="5" t="inlineStr">
        <is>
          <t>#2</t>
        </is>
      </c>
    </row>
    <row r="1324" ht="17.45" customHeight="1">
      <c r="A1324" s="257">
        <f>IF(ISNUMBER(C1324),MONTH(C1324),"")</f>
        <v/>
      </c>
      <c r="B1324" s="257">
        <f>IF(ISNUMBER(C1324),YEAR(C1324),"")</f>
        <v/>
      </c>
      <c r="C1324" s="791">
        <f>C1323+1</f>
        <v/>
      </c>
      <c r="D1324" s="792" t="n">
        <v>0.0285</v>
      </c>
      <c r="E1324" s="793" t="n"/>
      <c r="F1324" s="795" t="n">
        <v>0.0263</v>
      </c>
      <c r="G1324" s="794" t="n"/>
      <c r="H1324" s="836" t="n"/>
      <c r="I1324" s="792" t="n">
        <v>0.0191</v>
      </c>
      <c r="J1324" s="793" t="n"/>
      <c r="K1324" s="792" t="n">
        <v>0.0337</v>
      </c>
      <c r="L1324" s="793" t="n"/>
      <c r="M1324" s="796">
        <f>IF(SUM(D1324:E1324)&gt;0,IFERROR(AVERAGE(D1295:E1324),""),"")</f>
        <v/>
      </c>
      <c r="N1324" s="796">
        <f>IF(SUM(F1324:H1324)&gt;0,IFERROR(AVERAGE(F1295:H1324),""),"")</f>
        <v/>
      </c>
      <c r="O1324" s="796">
        <f>IF(SUM(I1324:J1324)&gt;0,IFERROR(AVERAGE(I1295:J1324),""),"")</f>
        <v/>
      </c>
      <c r="P1324" s="796">
        <f>IF(SUM(K1324:L1324)&gt;0,IFERROR(AVERAGE(K1295:L1324),""),"")</f>
        <v/>
      </c>
      <c r="Q1324" s="797">
        <f>IFERROR(AVERAGE(D1324:E1324),"")</f>
        <v/>
      </c>
      <c r="R1324" s="797">
        <f>IFERROR(AVERAGE(F1324:H1324),"")</f>
        <v/>
      </c>
      <c r="S1324" s="797">
        <f>IFERROR(AVERAGE(I1324:J1324),"")</f>
        <v/>
      </c>
      <c r="T1324" s="797">
        <f>IFERROR(AVERAGE(K1324:L1324),"")</f>
        <v/>
      </c>
      <c r="V1324" s="257" t="n"/>
      <c r="W1324" s="797">
        <f>AVERAGE(Q1324:T1324)</f>
        <v/>
      </c>
      <c r="AW1324" s="785">
        <f>MAX(Q1324:T1324)</f>
        <v/>
      </c>
      <c r="AX1324" s="266">
        <f>IF(Q1324=AW1324,"#1",IF(R1324=AW1324,"#2",IF(S1324=AW1324,"#4",IF(T1324=AW1324,"#5"))))</f>
        <v/>
      </c>
      <c r="BD1324" s="5" t="inlineStr">
        <is>
          <t>#5</t>
        </is>
      </c>
    </row>
    <row r="1325" ht="17.45" customHeight="1">
      <c r="A1325" s="257">
        <f>IF(ISNUMBER(C1325),MONTH(C1325),"")</f>
        <v/>
      </c>
      <c r="B1325" s="257">
        <f>IF(ISNUMBER(C1325),YEAR(C1325),"")</f>
        <v/>
      </c>
      <c r="C1325" s="791">
        <f>C1324+1</f>
        <v/>
      </c>
      <c r="D1325" s="792" t="n"/>
      <c r="E1325" s="793" t="n">
        <v>0.029</v>
      </c>
      <c r="F1325" s="795" t="n"/>
      <c r="G1325" s="794" t="n">
        <v>0.0269</v>
      </c>
      <c r="H1325" s="836" t="n"/>
      <c r="I1325" s="792" t="n"/>
      <c r="J1325" s="793" t="n">
        <v>0.0137</v>
      </c>
      <c r="K1325" s="792" t="n"/>
      <c r="L1325" s="793" t="n">
        <v>0.0261</v>
      </c>
      <c r="M1325" s="796">
        <f>IF(SUM(D1325:E1325)&gt;0,IFERROR(AVERAGE(D1296:E1325),""),"")</f>
        <v/>
      </c>
      <c r="N1325" s="796">
        <f>IF(SUM(F1325:H1325)&gt;0,IFERROR(AVERAGE(F1296:H1325),""),"")</f>
        <v/>
      </c>
      <c r="O1325" s="796">
        <f>IF(SUM(I1325:J1325)&gt;0,IFERROR(AVERAGE(I1296:J1325),""),"")</f>
        <v/>
      </c>
      <c r="P1325" s="796">
        <f>IF(SUM(K1325:L1325)&gt;0,IFERROR(AVERAGE(K1296:L1325),""),"")</f>
        <v/>
      </c>
      <c r="Q1325" s="797">
        <f>IFERROR(AVERAGE(D1325:E1325),"")</f>
        <v/>
      </c>
      <c r="R1325" s="797">
        <f>IFERROR(AVERAGE(F1325:H1325),"")</f>
        <v/>
      </c>
      <c r="S1325" s="797">
        <f>IFERROR(AVERAGE(I1325:J1325),"")</f>
        <v/>
      </c>
      <c r="T1325" s="797">
        <f>IFERROR(AVERAGE(K1325:L1325),"")</f>
        <v/>
      </c>
      <c r="V1325" s="257" t="n"/>
      <c r="W1325" s="797">
        <f>AVERAGE(Q1325:T1325)</f>
        <v/>
      </c>
      <c r="X1325" s="797">
        <f>AVERAGE(Q1321:T1325)</f>
        <v/>
      </c>
      <c r="Y1325" s="266" t="n">
        <v>189</v>
      </c>
      <c r="AW1325" s="785">
        <f>MAX(Q1325:T1325)</f>
        <v/>
      </c>
      <c r="AX1325" s="266">
        <f>IF(Q1325=AW1325,"#1",IF(R1325=AW1325,"#2",IF(S1325=AW1325,"#4",IF(T1325=AW1325,"#5"))))</f>
        <v/>
      </c>
      <c r="BD1325" s="5" t="inlineStr">
        <is>
          <t>#1</t>
        </is>
      </c>
    </row>
    <row r="1326" ht="17.45" customHeight="1">
      <c r="A1326" s="257">
        <f>IF(ISNUMBER(C1326),MONTH(C1326),"")</f>
        <v/>
      </c>
      <c r="B1326" s="257">
        <f>IF(ISNUMBER(C1326),YEAR(C1326),"")</f>
        <v/>
      </c>
      <c r="C1326" s="808">
        <f>C1325+1</f>
        <v/>
      </c>
      <c r="D1326" s="809" t="n">
        <v>0.0127</v>
      </c>
      <c r="E1326" s="810" t="n"/>
      <c r="F1326" s="812" t="n"/>
      <c r="G1326" s="811" t="n"/>
      <c r="H1326" s="837" t="n">
        <v>0.0239</v>
      </c>
      <c r="I1326" s="809" t="n">
        <v>0.00859</v>
      </c>
      <c r="J1326" s="810" t="n"/>
      <c r="K1326" s="809" t="n">
        <v>0.014</v>
      </c>
      <c r="L1326" s="810" t="n"/>
      <c r="M1326" s="796">
        <f>IF(SUM(D1326:E1326)&gt;0,IFERROR(AVERAGE(D1297:E1326),""),"")</f>
        <v/>
      </c>
      <c r="N1326" s="796">
        <f>IF(SUM(F1326:H1326)&gt;0,IFERROR(AVERAGE(F1297:H1326),""),"")</f>
        <v/>
      </c>
      <c r="O1326" s="796">
        <f>IF(SUM(I1326:J1326)&gt;0,IFERROR(AVERAGE(I1297:J1326),""),"")</f>
        <v/>
      </c>
      <c r="P1326" s="796">
        <f>IF(SUM(K1326:L1326)&gt;0,IFERROR(AVERAGE(K1297:L1326),""),"")</f>
        <v/>
      </c>
      <c r="Q1326" s="813">
        <f>IFERROR(AVERAGE(D1326:E1326),"")</f>
        <v/>
      </c>
      <c r="R1326" s="813">
        <f>IFERROR(AVERAGE(F1326:H1326),"")</f>
        <v/>
      </c>
      <c r="S1326" s="813">
        <f>IFERROR(AVERAGE(I1326:J1326),"")</f>
        <v/>
      </c>
      <c r="T1326" s="813">
        <f>IFERROR(AVERAGE(K1326:L1326),"")</f>
        <v/>
      </c>
      <c r="V1326" s="813">
        <f>AVERAGE(Q1326:T1326)</f>
        <v/>
      </c>
      <c r="W1326" s="445" t="n"/>
      <c r="X1326" s="257" t="n"/>
      <c r="Y1326" s="266" t="n">
        <v>189</v>
      </c>
      <c r="AW1326" s="785">
        <f>MAX(Q1326:T1326)</f>
        <v/>
      </c>
      <c r="AX1326" s="266">
        <f>IF(Q1326=AW1326,"#1",IF(R1326=AW1326,"#2",IF(S1326=AW1326,"#4",IF(T1326=AW1326,"#5"))))</f>
        <v/>
      </c>
      <c r="BD1326" s="5" t="inlineStr">
        <is>
          <t>#2</t>
        </is>
      </c>
    </row>
    <row r="1327" ht="17.45" customHeight="1">
      <c r="A1327" s="257">
        <f>IF(ISNUMBER(C1327),MONTH(C1327),"")</f>
        <v/>
      </c>
      <c r="B1327" s="257">
        <f>IF(ISNUMBER(C1327),YEAR(C1327),"")</f>
        <v/>
      </c>
      <c r="C1327" s="808">
        <f>C1326+1</f>
        <v/>
      </c>
      <c r="D1327" s="809" t="n"/>
      <c r="E1327" s="810" t="n">
        <v>0.00764</v>
      </c>
      <c r="F1327" s="812" t="n"/>
      <c r="G1327" s="811" t="n">
        <v>0.0213</v>
      </c>
      <c r="H1327" s="837" t="n"/>
      <c r="I1327" s="809" t="n"/>
      <c r="J1327" s="810" t="n">
        <v>0.00631</v>
      </c>
      <c r="K1327" s="809" t="n"/>
      <c r="L1327" s="810" t="n">
        <v>0.0164</v>
      </c>
      <c r="M1327" s="796">
        <f>IF(SUM(D1327:E1327)&gt;0,IFERROR(AVERAGE(D1298:E1327),""),"")</f>
        <v/>
      </c>
      <c r="N1327" s="796">
        <f>IF(SUM(F1327:H1327)&gt;0,IFERROR(AVERAGE(F1298:H1327),""),"")</f>
        <v/>
      </c>
      <c r="O1327" s="796">
        <f>IF(SUM(I1327:J1327)&gt;0,IFERROR(AVERAGE(I1298:J1327),""),"")</f>
        <v/>
      </c>
      <c r="P1327" s="796">
        <f>IF(SUM(K1327:L1327)&gt;0,IFERROR(AVERAGE(K1298:L1327),""),"")</f>
        <v/>
      </c>
      <c r="Q1327" s="813">
        <f>IFERROR(AVERAGE(D1327:E1327),"")</f>
        <v/>
      </c>
      <c r="R1327" s="813">
        <f>IFERROR(AVERAGE(F1327:H1327),"")</f>
        <v/>
      </c>
      <c r="S1327" s="813">
        <f>IFERROR(AVERAGE(I1327:J1327),"")</f>
        <v/>
      </c>
      <c r="T1327" s="813">
        <f>IFERROR(AVERAGE(K1327:L1327),"")</f>
        <v/>
      </c>
      <c r="V1327" s="813">
        <f>AVERAGE(Q1327:T1327)</f>
        <v/>
      </c>
      <c r="W1327" s="445" t="n"/>
      <c r="X1327" s="797">
        <f>AVERAGE(Q1326:T1327)</f>
        <v/>
      </c>
      <c r="Y1327" s="266" t="n">
        <v>189</v>
      </c>
      <c r="AW1327" s="785">
        <f>MAX(Q1327:T1327)</f>
        <v/>
      </c>
      <c r="AX1327" s="266">
        <f>IF(Q1327=AW1327,"#1",IF(R1327=AW1327,"#2",IF(S1327=AW1327,"#4",IF(T1327=AW1327,"#5"))))</f>
        <v/>
      </c>
      <c r="BD1327" s="5" t="inlineStr">
        <is>
          <t>#2</t>
        </is>
      </c>
    </row>
    <row r="1328" ht="17.45" customHeight="1">
      <c r="A1328" s="257">
        <f>IF(ISNUMBER(C1328),MONTH(C1328),"")</f>
        <v/>
      </c>
      <c r="B1328" s="257">
        <f>IF(ISNUMBER(C1328),YEAR(C1328),"")</f>
        <v/>
      </c>
      <c r="C1328" s="861">
        <f>C1327+1</f>
        <v/>
      </c>
      <c r="D1328" s="803" t="n">
        <v>0.0252</v>
      </c>
      <c r="E1328" s="804" t="n"/>
      <c r="F1328" s="806" t="n">
        <v>0.032</v>
      </c>
      <c r="G1328" s="805" t="n"/>
      <c r="H1328" s="838" t="n">
        <v>0.0325</v>
      </c>
      <c r="I1328" s="803" t="n">
        <v>0.0188</v>
      </c>
      <c r="J1328" s="804" t="n"/>
      <c r="K1328" s="803" t="n">
        <v>0.031</v>
      </c>
      <c r="L1328" s="804" t="n"/>
      <c r="M1328" s="796">
        <f>IF(SUM(D1328:E1328)&gt;0,IFERROR(AVERAGE(D1299:E1328),""),"")</f>
        <v/>
      </c>
      <c r="N1328" s="796">
        <f>IF(SUM(F1328:H1328)&gt;0,IFERROR(AVERAGE(F1299:H1328),""),"")</f>
        <v/>
      </c>
      <c r="O1328" s="796">
        <f>IF(SUM(I1328:J1328)&gt;0,IFERROR(AVERAGE(I1299:J1328),""),"")</f>
        <v/>
      </c>
      <c r="P1328" s="796">
        <f>IF(SUM(K1328:L1328)&gt;0,IFERROR(AVERAGE(K1299:L1328),""),"")</f>
        <v/>
      </c>
      <c r="Q1328" s="797">
        <f>IFERROR(AVERAGE(D1328:E1328),"")</f>
        <v/>
      </c>
      <c r="R1328" s="797">
        <f>IFERROR(AVERAGE(F1328:H1328),"")</f>
        <v/>
      </c>
      <c r="S1328" s="797">
        <f>IFERROR(AVERAGE(I1328:J1328),"")</f>
        <v/>
      </c>
      <c r="T1328" s="797">
        <f>IFERROR(AVERAGE(K1328:L1328),"")</f>
        <v/>
      </c>
      <c r="V1328" s="257" t="n"/>
      <c r="W1328" s="797">
        <f>AVERAGE(Q1328:T1328)</f>
        <v/>
      </c>
      <c r="AW1328" s="785">
        <f>MAX(Q1328:T1328)</f>
        <v/>
      </c>
      <c r="AX1328" s="266">
        <f>IF(Q1328=AW1328,"#1",IF(R1328=AW1328,"#2",IF(S1328=AW1328,"#4",IF(T1328=AW1328,"#5"))))</f>
        <v/>
      </c>
      <c r="BD1328" s="5" t="inlineStr">
        <is>
          <t>#2</t>
        </is>
      </c>
    </row>
    <row r="1329" ht="17.45" customHeight="1">
      <c r="A1329" s="257">
        <f>IF(ISNUMBER(C1329),MONTH(C1329),"")</f>
        <v/>
      </c>
      <c r="B1329" s="257">
        <f>IF(ISNUMBER(C1329),YEAR(C1329),"")</f>
        <v/>
      </c>
      <c r="C1329" s="791">
        <f>C1328+1</f>
        <v/>
      </c>
      <c r="D1329" s="792" t="n"/>
      <c r="E1329" s="793" t="n">
        <v>0.0316</v>
      </c>
      <c r="F1329" s="795" t="n"/>
      <c r="G1329" s="794" t="n">
        <v>0.0543</v>
      </c>
      <c r="H1329" s="836" t="n"/>
      <c r="I1329" s="792" t="n"/>
      <c r="J1329" s="793" t="n">
        <v>0.0098</v>
      </c>
      <c r="K1329" s="792" t="n"/>
      <c r="L1329" s="793" t="n">
        <v>0.0528</v>
      </c>
      <c r="M1329" s="796">
        <f>IF(SUM(D1329:E1329)&gt;0,IFERROR(AVERAGE(D1300:E1329),""),"")</f>
        <v/>
      </c>
      <c r="N1329" s="796">
        <f>IF(SUM(F1329:H1329)&gt;0,IFERROR(AVERAGE(F1300:H1329),""),"")</f>
        <v/>
      </c>
      <c r="O1329" s="796">
        <f>IF(SUM(I1329:J1329)&gt;0,IFERROR(AVERAGE(I1300:J1329),""),"")</f>
        <v/>
      </c>
      <c r="P1329" s="796">
        <f>IF(SUM(K1329:L1329)&gt;0,IFERROR(AVERAGE(K1300:L1329),""),"")</f>
        <v/>
      </c>
      <c r="Q1329" s="797">
        <f>IFERROR(AVERAGE(D1329:E1329),"")</f>
        <v/>
      </c>
      <c r="R1329" s="797">
        <f>IFERROR(AVERAGE(F1329:H1329),"")</f>
        <v/>
      </c>
      <c r="S1329" s="797">
        <f>IFERROR(AVERAGE(I1329:J1329),"")</f>
        <v/>
      </c>
      <c r="T1329" s="797">
        <f>IFERROR(AVERAGE(K1329:L1329),"")</f>
        <v/>
      </c>
      <c r="V1329" s="257" t="n"/>
      <c r="W1329" s="797">
        <f>AVERAGE(Q1329:T1329)</f>
        <v/>
      </c>
      <c r="AW1329" s="785">
        <f>MAX(Q1329:T1329)</f>
        <v/>
      </c>
      <c r="AX1329" s="266">
        <f>IF(Q1329=AW1329,"#1",IF(R1329=AW1329,"#2",IF(S1329=AW1329,"#4",IF(T1329=AW1329,"#5"))))</f>
        <v/>
      </c>
      <c r="BD1329" s="5" t="inlineStr">
        <is>
          <t>#2</t>
        </is>
      </c>
    </row>
    <row r="1330" ht="17.45" customHeight="1">
      <c r="A1330" s="257">
        <f>IF(ISNUMBER(C1330),MONTH(C1330),"")</f>
        <v/>
      </c>
      <c r="B1330" s="257">
        <f>IF(ISNUMBER(C1330),YEAR(C1330),"")</f>
        <v/>
      </c>
      <c r="C1330" s="791">
        <f>C1329+1</f>
        <v/>
      </c>
      <c r="D1330" s="792" t="n">
        <v>0.0274</v>
      </c>
      <c r="E1330" s="793" t="n"/>
      <c r="F1330" s="795" t="n">
        <v>0.0322</v>
      </c>
      <c r="G1330" s="794" t="n"/>
      <c r="H1330" s="836" t="n"/>
      <c r="I1330" s="792" t="n">
        <v>0.00671</v>
      </c>
      <c r="J1330" s="793" t="n"/>
      <c r="K1330" s="792" t="n">
        <v>0.0396</v>
      </c>
      <c r="L1330" s="793" t="n"/>
      <c r="M1330" s="796">
        <f>IF(SUM(D1330:E1330)&gt;0,IFERROR(AVERAGE(D1301:E1330),""),"")</f>
        <v/>
      </c>
      <c r="N1330" s="796">
        <f>IF(SUM(F1330:H1330)&gt;0,IFERROR(AVERAGE(F1301:H1330),""),"")</f>
        <v/>
      </c>
      <c r="O1330" s="796">
        <f>IF(SUM(I1330:J1330)&gt;0,IFERROR(AVERAGE(I1301:J1330),""),"")</f>
        <v/>
      </c>
      <c r="P1330" s="796">
        <f>IF(SUM(K1330:L1330)&gt;0,IFERROR(AVERAGE(K1301:L1330),""),"")</f>
        <v/>
      </c>
      <c r="Q1330" s="797">
        <f>IFERROR(AVERAGE(D1330:E1330),"")</f>
        <v/>
      </c>
      <c r="R1330" s="797">
        <f>IFERROR(AVERAGE(F1330:H1330),"")</f>
        <v/>
      </c>
      <c r="S1330" s="797">
        <f>IFERROR(AVERAGE(I1330:J1330),"")</f>
        <v/>
      </c>
      <c r="T1330" s="797">
        <f>IFERROR(AVERAGE(K1330:L1330),"")</f>
        <v/>
      </c>
      <c r="V1330" s="257" t="n"/>
      <c r="W1330" s="797">
        <f>AVERAGE(Q1330:T1330)</f>
        <v/>
      </c>
      <c r="AW1330" s="785">
        <f>MAX(Q1330:T1330)</f>
        <v/>
      </c>
      <c r="AX1330" s="266">
        <f>IF(Q1330=AW1330,"#1",IF(R1330=AW1330,"#2",IF(S1330=AW1330,"#4",IF(T1330=AW1330,"#5"))))</f>
        <v/>
      </c>
      <c r="BD1330" s="5" t="inlineStr">
        <is>
          <t>#5</t>
        </is>
      </c>
    </row>
    <row r="1331" ht="17.45" customHeight="1">
      <c r="A1331" s="257">
        <f>IF(ISNUMBER(C1331),MONTH(C1331),"")</f>
        <v/>
      </c>
      <c r="B1331" s="257">
        <f>IF(ISNUMBER(C1331),YEAR(C1331),"")</f>
        <v/>
      </c>
      <c r="C1331" s="791">
        <f>C1330+1</f>
        <v/>
      </c>
      <c r="D1331" s="792" t="n"/>
      <c r="E1331" s="793" t="n">
        <v>0.025</v>
      </c>
      <c r="F1331" s="795" t="n"/>
      <c r="G1331" s="794" t="n">
        <v>0.0319</v>
      </c>
      <c r="H1331" s="836" t="n"/>
      <c r="I1331" s="792" t="n"/>
      <c r="J1331" s="793" t="n">
        <v>0.0189</v>
      </c>
      <c r="K1331" s="792" t="n"/>
      <c r="L1331" s="793" t="n">
        <v>0.0338</v>
      </c>
      <c r="M1331" s="796">
        <f>IF(SUM(D1331:E1331)&gt;0,IFERROR(AVERAGE(D1302:E1331),""),"")</f>
        <v/>
      </c>
      <c r="N1331" s="796">
        <f>IF(SUM(F1331:H1331)&gt;0,IFERROR(AVERAGE(F1302:H1331),""),"")</f>
        <v/>
      </c>
      <c r="O1331" s="796">
        <f>IF(SUM(I1331:J1331)&gt;0,IFERROR(AVERAGE(I1302:J1331),""),"")</f>
        <v/>
      </c>
      <c r="P1331" s="796">
        <f>IF(SUM(K1331:L1331)&gt;0,IFERROR(AVERAGE(K1302:L1331),""),"")</f>
        <v/>
      </c>
      <c r="Q1331" s="797">
        <f>IFERROR(AVERAGE(D1331:E1331),"")</f>
        <v/>
      </c>
      <c r="R1331" s="797">
        <f>IFERROR(AVERAGE(F1331:H1331),"")</f>
        <v/>
      </c>
      <c r="S1331" s="797">
        <f>IFERROR(AVERAGE(I1331:J1331),"")</f>
        <v/>
      </c>
      <c r="T1331" s="797">
        <f>IFERROR(AVERAGE(K1331:L1331),"")</f>
        <v/>
      </c>
      <c r="V1331" s="257" t="n"/>
      <c r="W1331" s="797">
        <f>AVERAGE(Q1331:T1331)</f>
        <v/>
      </c>
      <c r="AW1331" s="785">
        <f>MAX(Q1331:T1331)</f>
        <v/>
      </c>
      <c r="AX1331" s="266">
        <f>IF(Q1331=AW1331,"#1",IF(R1331=AW1331,"#2",IF(S1331=AW1331,"#4",IF(T1331=AW1331,"#5"))))</f>
        <v/>
      </c>
      <c r="BD1331" s="5" t="inlineStr">
        <is>
          <t>#5</t>
        </is>
      </c>
    </row>
    <row r="1332" ht="17.45" customHeight="1">
      <c r="A1332" s="257">
        <f>IF(ISNUMBER(C1332),MONTH(C1332),"")</f>
        <v/>
      </c>
      <c r="B1332" s="257">
        <f>IF(ISNUMBER(C1332),YEAR(C1332),"")</f>
        <v/>
      </c>
      <c r="C1332" s="791">
        <f>C1331+1</f>
        <v/>
      </c>
      <c r="D1332" s="792" t="n">
        <v>0.0258</v>
      </c>
      <c r="E1332" s="793" t="n"/>
      <c r="F1332" s="795" t="n"/>
      <c r="G1332" s="794" t="n"/>
      <c r="H1332" s="836" t="n">
        <v>0.0325</v>
      </c>
      <c r="I1332" s="792" t="n">
        <v>0.0153</v>
      </c>
      <c r="J1332" s="793" t="n"/>
      <c r="K1332" s="792" t="n">
        <v>0.0211</v>
      </c>
      <c r="L1332" s="793" t="n"/>
      <c r="M1332" s="796">
        <f>IF(SUM(D1332:E1332)&gt;0,IFERROR(AVERAGE(D1303:E1332),""),"")</f>
        <v/>
      </c>
      <c r="N1332" s="796">
        <f>IF(SUM(F1332:H1332)&gt;0,IFERROR(AVERAGE(F1303:H1332),""),"")</f>
        <v/>
      </c>
      <c r="O1332" s="796">
        <f>IF(SUM(I1332:J1332)&gt;0,IFERROR(AVERAGE(I1303:J1332),""),"")</f>
        <v/>
      </c>
      <c r="P1332" s="796">
        <f>IF(SUM(K1332:L1332)&gt;0,IFERROR(AVERAGE(K1303:L1332),""),"")</f>
        <v/>
      </c>
      <c r="Q1332" s="797">
        <f>IFERROR(AVERAGE(D1332:E1332),"")</f>
        <v/>
      </c>
      <c r="R1332" s="797">
        <f>IFERROR(AVERAGE(F1332:H1332),"")</f>
        <v/>
      </c>
      <c r="S1332" s="797">
        <f>IFERROR(AVERAGE(I1332:J1332),"")</f>
        <v/>
      </c>
      <c r="T1332" s="797">
        <f>IFERROR(AVERAGE(K1332:L1332),"")</f>
        <v/>
      </c>
      <c r="V1332" s="257" t="n"/>
      <c r="W1332" s="797">
        <f>AVERAGE(Q1332:T1332)</f>
        <v/>
      </c>
      <c r="X1332" s="797">
        <f>AVERAGE(Q1328:T1332)</f>
        <v/>
      </c>
      <c r="Y1332" s="266" t="n">
        <v>190</v>
      </c>
      <c r="AW1332" s="785">
        <f>MAX(Q1332:T1332)</f>
        <v/>
      </c>
      <c r="AX1332" s="266">
        <f>IF(Q1332=AW1332,"#1",IF(R1332=AW1332,"#2",IF(S1332=AW1332,"#4",IF(T1332=AW1332,"#5"))))</f>
        <v/>
      </c>
      <c r="BD1332" s="5" t="inlineStr">
        <is>
          <t>#2</t>
        </is>
      </c>
    </row>
    <row r="1333" ht="17.45" customHeight="1">
      <c r="A1333" s="257">
        <f>IF(ISNUMBER(C1333),MONTH(C1333),"")</f>
        <v/>
      </c>
      <c r="B1333" s="257">
        <f>IF(ISNUMBER(C1333),YEAR(C1333),"")</f>
        <v/>
      </c>
      <c r="C1333" s="808">
        <f>C1332+1</f>
        <v/>
      </c>
      <c r="D1333" s="809" t="n"/>
      <c r="E1333" s="810" t="n">
        <v>0.0141</v>
      </c>
      <c r="F1333" s="812" t="n"/>
      <c r="G1333" s="811" t="n">
        <v>0.0107</v>
      </c>
      <c r="H1333" s="837" t="n"/>
      <c r="I1333" s="809" t="n"/>
      <c r="J1333" s="810" t="n">
        <v>0.00453</v>
      </c>
      <c r="K1333" s="809" t="n"/>
      <c r="L1333" s="810" t="n">
        <v>0.0167</v>
      </c>
      <c r="M1333" s="796">
        <f>IF(SUM(D1333:E1333)&gt;0,IFERROR(AVERAGE(D1304:E1333),""),"")</f>
        <v/>
      </c>
      <c r="N1333" s="796">
        <f>IF(SUM(F1333:H1333)&gt;0,IFERROR(AVERAGE(F1304:H1333),""),"")</f>
        <v/>
      </c>
      <c r="O1333" s="796">
        <f>IF(SUM(I1333:J1333)&gt;0,IFERROR(AVERAGE(I1304:J1333),""),"")</f>
        <v/>
      </c>
      <c r="P1333" s="796">
        <f>IF(SUM(K1333:L1333)&gt;0,IFERROR(AVERAGE(K1304:L1333),""),"")</f>
        <v/>
      </c>
      <c r="Q1333" s="813">
        <f>IFERROR(AVERAGE(D1333:E1333),"")</f>
        <v/>
      </c>
      <c r="R1333" s="813">
        <f>IFERROR(AVERAGE(F1333:H1333),"")</f>
        <v/>
      </c>
      <c r="S1333" s="813">
        <f>IFERROR(AVERAGE(I1333:J1333),"")</f>
        <v/>
      </c>
      <c r="T1333" s="813">
        <f>IFERROR(AVERAGE(K1333:L1333),"")</f>
        <v/>
      </c>
      <c r="V1333" s="813">
        <f>AVERAGE(Q1333:T1333)</f>
        <v/>
      </c>
      <c r="W1333" s="445" t="n"/>
      <c r="X1333" s="257" t="n"/>
      <c r="Y1333" s="266" t="n">
        <v>190</v>
      </c>
      <c r="AW1333" s="785">
        <f>MAX(Q1333:T1333)</f>
        <v/>
      </c>
      <c r="AX1333" s="266">
        <f>IF(Q1333=AW1333,"#1",IF(R1333=AW1333,"#2",IF(S1333=AW1333,"#4",IF(T1333=AW1333,"#5"))))</f>
        <v/>
      </c>
      <c r="BD1333" s="5" t="inlineStr">
        <is>
          <t>#5</t>
        </is>
      </c>
    </row>
    <row r="1334" ht="17.45" customHeight="1">
      <c r="A1334" s="257">
        <f>IF(ISNUMBER(C1334),MONTH(C1334),"")</f>
        <v/>
      </c>
      <c r="B1334" s="257">
        <f>IF(ISNUMBER(C1334),YEAR(C1334),"")</f>
        <v/>
      </c>
      <c r="C1334" s="861">
        <f>C1333+1</f>
        <v/>
      </c>
      <c r="D1334" s="809" t="n">
        <v>0.0153</v>
      </c>
      <c r="E1334" s="810" t="n"/>
      <c r="F1334" s="812" t="n">
        <v>0.0166</v>
      </c>
      <c r="G1334" s="811" t="n"/>
      <c r="H1334" s="837" t="n">
        <v>0.0156</v>
      </c>
      <c r="I1334" s="809" t="n">
        <v>0.00697</v>
      </c>
      <c r="J1334" s="810" t="n"/>
      <c r="K1334" s="809" t="n">
        <v>0.009719999999999999</v>
      </c>
      <c r="L1334" s="810" t="n"/>
      <c r="M1334" s="796">
        <f>IF(SUM(D1334:E1334)&gt;0,IFERROR(AVERAGE(D1305:E1334),""),"")</f>
        <v/>
      </c>
      <c r="N1334" s="796">
        <f>IF(SUM(F1334:H1334)&gt;0,IFERROR(AVERAGE(F1305:H1334),""),"")</f>
        <v/>
      </c>
      <c r="O1334" s="796">
        <f>IF(SUM(I1334:J1334)&gt;0,IFERROR(AVERAGE(I1305:J1334),""),"")</f>
        <v/>
      </c>
      <c r="P1334" s="796">
        <f>IF(SUM(K1334:L1334)&gt;0,IFERROR(AVERAGE(K1305:L1334),""),"")</f>
        <v/>
      </c>
      <c r="Q1334" s="813">
        <f>IFERROR(AVERAGE(D1334:E1334),"")</f>
        <v/>
      </c>
      <c r="R1334" s="813">
        <f>IFERROR(AVERAGE(F1334:H1334),"")</f>
        <v/>
      </c>
      <c r="S1334" s="813">
        <f>IFERROR(AVERAGE(I1334:J1334),"")</f>
        <v/>
      </c>
      <c r="T1334" s="813">
        <f>IFERROR(AVERAGE(K1334:L1334),"")</f>
        <v/>
      </c>
      <c r="V1334" s="813">
        <f>AVERAGE(Q1334:T1334)</f>
        <v/>
      </c>
      <c r="W1334" s="445" t="n"/>
      <c r="X1334" s="797">
        <f>AVERAGE(Q1333:T1334)</f>
        <v/>
      </c>
      <c r="Y1334" s="266" t="n">
        <v>190</v>
      </c>
      <c r="AW1334" s="785">
        <f>MAX(Q1334:T1334)</f>
        <v/>
      </c>
      <c r="AX1334" s="266">
        <f>IF(Q1334=AW1334,"#1",IF(R1334=AW1334,"#2",IF(S1334=AW1334,"#4",IF(T1334=AW1334,"#5"))))</f>
        <v/>
      </c>
      <c r="BD1334" s="5" t="inlineStr">
        <is>
          <t>#2</t>
        </is>
      </c>
    </row>
    <row r="1335" ht="17.45" customHeight="1">
      <c r="A1335" s="257">
        <f>IF(ISNUMBER(C1335),MONTH(C1335),"")</f>
        <v/>
      </c>
      <c r="B1335" s="257">
        <f>IF(ISNUMBER(C1335),YEAR(C1335),"")</f>
        <v/>
      </c>
      <c r="C1335" s="791">
        <f>C1334+1</f>
        <v/>
      </c>
      <c r="D1335" s="792" t="n"/>
      <c r="E1335" s="793" t="n">
        <v>0.029</v>
      </c>
      <c r="F1335" s="795" t="n"/>
      <c r="G1335" s="794" t="n">
        <v>0.0285</v>
      </c>
      <c r="H1335" s="836" t="n"/>
      <c r="I1335" s="792" t="n"/>
      <c r="J1335" s="793" t="n">
        <v>0.0162</v>
      </c>
      <c r="K1335" s="792" t="n"/>
      <c r="L1335" s="793" t="n">
        <v>0.0284</v>
      </c>
      <c r="M1335" s="796">
        <f>IF(SUM(D1335:E1335)&gt;0,IFERROR(AVERAGE(D1306:E1335),""),"")</f>
        <v/>
      </c>
      <c r="N1335" s="796">
        <f>IF(SUM(F1335:H1335)&gt;0,IFERROR(AVERAGE(F1306:H1335),""),"")</f>
        <v/>
      </c>
      <c r="O1335" s="796">
        <f>IF(SUM(I1335:J1335)&gt;0,IFERROR(AVERAGE(I1306:J1335),""),"")</f>
        <v/>
      </c>
      <c r="P1335" s="796">
        <f>IF(SUM(K1335:L1335)&gt;0,IFERROR(AVERAGE(K1306:L1335),""),"")</f>
        <v/>
      </c>
      <c r="Q1335" s="797">
        <f>IFERROR(AVERAGE(D1335:E1335),"")</f>
        <v/>
      </c>
      <c r="R1335" s="797">
        <f>IFERROR(AVERAGE(F1335:H1335),"")</f>
        <v/>
      </c>
      <c r="S1335" s="797">
        <f>IFERROR(AVERAGE(I1335:J1335),"")</f>
        <v/>
      </c>
      <c r="T1335" s="797">
        <f>IFERROR(AVERAGE(K1335:L1335),"")</f>
        <v/>
      </c>
      <c r="V1335" s="257" t="n"/>
      <c r="W1335" s="797">
        <f>AVERAGE(Q1335:T1335)</f>
        <v/>
      </c>
      <c r="AW1335" s="785">
        <f>MAX(Q1335:T1335)</f>
        <v/>
      </c>
      <c r="AX1335" s="266">
        <f>IF(Q1335=AW1335,"#1",IF(R1335=AW1335,"#2",IF(S1335=AW1335,"#4",IF(T1335=AW1335,"#5"))))</f>
        <v/>
      </c>
      <c r="BD1335" s="5" t="inlineStr">
        <is>
          <t>#1</t>
        </is>
      </c>
    </row>
    <row r="1336" ht="17.45" customHeight="1">
      <c r="A1336" s="257">
        <f>IF(ISNUMBER(C1336),MONTH(C1336),"")</f>
        <v/>
      </c>
      <c r="B1336" s="257">
        <f>IF(ISNUMBER(C1336),YEAR(C1336),"")</f>
        <v/>
      </c>
      <c r="C1336" s="791">
        <f>C1335+1</f>
        <v/>
      </c>
      <c r="D1336" s="792" t="n">
        <v>0.0227</v>
      </c>
      <c r="E1336" s="793" t="n"/>
      <c r="F1336" s="795" t="n">
        <v>0.0452</v>
      </c>
      <c r="G1336" s="794" t="n"/>
      <c r="H1336" s="836" t="n"/>
      <c r="I1336" s="792" t="n">
        <v>0.0232</v>
      </c>
      <c r="J1336" s="793" t="n"/>
      <c r="K1336" s="792" t="n">
        <v>0.0199</v>
      </c>
      <c r="L1336" s="793" t="n"/>
      <c r="M1336" s="796">
        <f>IF(SUM(D1336:E1336)&gt;0,IFERROR(AVERAGE(D1307:E1336),""),"")</f>
        <v/>
      </c>
      <c r="N1336" s="796">
        <f>IF(SUM(F1336:H1336)&gt;0,IFERROR(AVERAGE(F1307:H1336),""),"")</f>
        <v/>
      </c>
      <c r="O1336" s="796">
        <f>IF(SUM(I1336:J1336)&gt;0,IFERROR(AVERAGE(I1307:J1336),""),"")</f>
        <v/>
      </c>
      <c r="P1336" s="796">
        <f>IF(SUM(K1336:L1336)&gt;0,IFERROR(AVERAGE(K1307:L1336),""),"")</f>
        <v/>
      </c>
      <c r="Q1336" s="797">
        <f>IFERROR(AVERAGE(D1336:E1336),"")</f>
        <v/>
      </c>
      <c r="R1336" s="797">
        <f>IFERROR(AVERAGE(F1336:H1336),"")</f>
        <v/>
      </c>
      <c r="S1336" s="797">
        <f>IFERROR(AVERAGE(I1336:J1336),"")</f>
        <v/>
      </c>
      <c r="T1336" s="797">
        <f>IFERROR(AVERAGE(K1336:L1336),"")</f>
        <v/>
      </c>
      <c r="V1336" s="257" t="n"/>
      <c r="W1336" s="797">
        <f>AVERAGE(Q1336:T1336)</f>
        <v/>
      </c>
      <c r="AW1336" s="785">
        <f>MAX(Q1336:T1336)</f>
        <v/>
      </c>
      <c r="AX1336" s="266">
        <f>IF(Q1336=AW1336,"#1",IF(R1336=AW1336,"#2",IF(S1336=AW1336,"#4",IF(T1336=AW1336,"#5"))))</f>
        <v/>
      </c>
      <c r="BD1336" s="5" t="inlineStr">
        <is>
          <t>#2</t>
        </is>
      </c>
    </row>
    <row r="1337" ht="17.45" customHeight="1">
      <c r="A1337" s="257">
        <f>IF(ISNUMBER(C1337),MONTH(C1337),"")</f>
        <v/>
      </c>
      <c r="B1337" s="257">
        <f>IF(ISNUMBER(C1337),YEAR(C1337),"")</f>
        <v/>
      </c>
      <c r="C1337" s="791">
        <f>C1336+1</f>
        <v/>
      </c>
      <c r="D1337" s="792" t="n"/>
      <c r="E1337" s="793" t="n">
        <v>0.0221</v>
      </c>
      <c r="F1337" s="795" t="n"/>
      <c r="G1337" s="794" t="n">
        <v>0.0423</v>
      </c>
      <c r="H1337" s="836" t="n"/>
      <c r="I1337" s="792" t="n"/>
      <c r="J1337" s="793" t="n">
        <v>0.0248</v>
      </c>
      <c r="K1337" s="792" t="n"/>
      <c r="L1337" s="793" t="n">
        <v>0.0325</v>
      </c>
      <c r="M1337" s="796">
        <f>IF(SUM(D1337:E1337)&gt;0,IFERROR(AVERAGE(D1308:E1337),""),"")</f>
        <v/>
      </c>
      <c r="N1337" s="796">
        <f>IF(SUM(F1337:H1337)&gt;0,IFERROR(AVERAGE(F1308:H1337),""),"")</f>
        <v/>
      </c>
      <c r="O1337" s="796">
        <f>IF(SUM(I1337:J1337)&gt;0,IFERROR(AVERAGE(I1308:J1337),""),"")</f>
        <v/>
      </c>
      <c r="P1337" s="796">
        <f>IF(SUM(K1337:L1337)&gt;0,IFERROR(AVERAGE(K1308:L1337),""),"")</f>
        <v/>
      </c>
      <c r="Q1337" s="797">
        <f>IFERROR(AVERAGE(D1337:E1337),"")</f>
        <v/>
      </c>
      <c r="R1337" s="797">
        <f>IFERROR(AVERAGE(F1337:H1337),"")</f>
        <v/>
      </c>
      <c r="S1337" s="797">
        <f>IFERROR(AVERAGE(I1337:J1337),"")</f>
        <v/>
      </c>
      <c r="T1337" s="797">
        <f>IFERROR(AVERAGE(K1337:L1337),"")</f>
        <v/>
      </c>
      <c r="V1337" s="257" t="n"/>
      <c r="W1337" s="797">
        <f>AVERAGE(Q1337:T1337)</f>
        <v/>
      </c>
      <c r="AW1337" s="785">
        <f>MAX(Q1337:T1337)</f>
        <v/>
      </c>
      <c r="AX1337" s="266">
        <f>IF(Q1337=AW1337,"#1",IF(R1337=AW1337,"#2",IF(S1337=AW1337,"#4",IF(T1337=AW1337,"#5"))))</f>
        <v/>
      </c>
      <c r="BD1337" s="5" t="inlineStr">
        <is>
          <t>#2</t>
        </is>
      </c>
    </row>
    <row r="1338" ht="17.45" customHeight="1">
      <c r="A1338" s="257">
        <f>IF(ISNUMBER(C1338),MONTH(C1338),"")</f>
        <v/>
      </c>
      <c r="B1338" s="257">
        <f>IF(ISNUMBER(C1338),YEAR(C1338),"")</f>
        <v/>
      </c>
      <c r="C1338" s="791">
        <f>C1337+1</f>
        <v/>
      </c>
      <c r="D1338" s="792" t="n">
        <v>0.0473</v>
      </c>
      <c r="E1338" s="793" t="n"/>
      <c r="F1338" s="795" t="n"/>
      <c r="G1338" s="794" t="n"/>
      <c r="H1338" s="836" t="n">
        <v>0.0306</v>
      </c>
      <c r="I1338" s="792" t="n">
        <v>0.0254</v>
      </c>
      <c r="J1338" s="793" t="n"/>
      <c r="K1338" s="792" t="n">
        <v>0.0296</v>
      </c>
      <c r="L1338" s="793" t="n"/>
      <c r="M1338" s="796">
        <f>IF(SUM(D1338:E1338)&gt;0,IFERROR(AVERAGE(D1309:E1338),""),"")</f>
        <v/>
      </c>
      <c r="N1338" s="796">
        <f>IF(SUM(F1338:H1338)&gt;0,IFERROR(AVERAGE(F1309:H1338),""),"")</f>
        <v/>
      </c>
      <c r="O1338" s="796">
        <f>IF(SUM(I1338:J1338)&gt;0,IFERROR(AVERAGE(I1309:J1338),""),"")</f>
        <v/>
      </c>
      <c r="P1338" s="796">
        <f>IF(SUM(K1338:L1338)&gt;0,IFERROR(AVERAGE(K1309:L1338),""),"")</f>
        <v/>
      </c>
      <c r="Q1338" s="797">
        <f>IFERROR(AVERAGE(D1338:E1338),"")</f>
        <v/>
      </c>
      <c r="R1338" s="797">
        <f>IFERROR(AVERAGE(F1338:H1338),"")</f>
        <v/>
      </c>
      <c r="S1338" s="797">
        <f>IFERROR(AVERAGE(I1338:J1338),"")</f>
        <v/>
      </c>
      <c r="T1338" s="797">
        <f>IFERROR(AVERAGE(K1338:L1338),"")</f>
        <v/>
      </c>
      <c r="V1338" s="257" t="n"/>
      <c r="W1338" s="797">
        <f>AVERAGE(Q1338:T1338)</f>
        <v/>
      </c>
      <c r="AW1338" s="785">
        <f>MAX(Q1338:T1338)</f>
        <v/>
      </c>
      <c r="AX1338" s="266">
        <f>IF(Q1338=AW1338,"#1",IF(R1338=AW1338,"#2",IF(S1338=AW1338,"#4",IF(T1338=AW1338,"#5"))))</f>
        <v/>
      </c>
    </row>
    <row r="1339" ht="17.45" customHeight="1">
      <c r="A1339" s="257">
        <f>IF(ISNUMBER(C1339),MONTH(C1339),"")</f>
        <v/>
      </c>
      <c r="B1339" s="257">
        <f>IF(ISNUMBER(C1339),YEAR(C1339),"")</f>
        <v/>
      </c>
      <c r="C1339" s="791">
        <f>C1338+1</f>
        <v/>
      </c>
      <c r="D1339" s="792" t="n"/>
      <c r="E1339" s="793" t="n">
        <v>0.021</v>
      </c>
      <c r="F1339" s="795" t="n"/>
      <c r="G1339" s="794" t="n">
        <v>0.0341</v>
      </c>
      <c r="H1339" s="836" t="n"/>
      <c r="I1339" s="792" t="n"/>
      <c r="J1339" s="793" t="n">
        <v>0.0264</v>
      </c>
      <c r="K1339" s="792" t="n"/>
      <c r="L1339" s="793" t="n">
        <v>0.0379</v>
      </c>
      <c r="M1339" s="796">
        <f>IF(SUM(D1339:E1339)&gt;0,IFERROR(AVERAGE(D1310:E1339),""),"")</f>
        <v/>
      </c>
      <c r="N1339" s="796">
        <f>IF(SUM(F1339:H1339)&gt;0,IFERROR(AVERAGE(F1310:H1339),""),"")</f>
        <v/>
      </c>
      <c r="O1339" s="796">
        <f>IF(SUM(I1339:J1339)&gt;0,IFERROR(AVERAGE(I1310:J1339),""),"")</f>
        <v/>
      </c>
      <c r="P1339" s="796">
        <f>IF(SUM(K1339:L1339)&gt;0,IFERROR(AVERAGE(K1310:L1339),""),"")</f>
        <v/>
      </c>
      <c r="Q1339" s="797">
        <f>IFERROR(AVERAGE(D1339:E1339),"")</f>
        <v/>
      </c>
      <c r="R1339" s="797">
        <f>IFERROR(AVERAGE(F1339:H1339),"")</f>
        <v/>
      </c>
      <c r="S1339" s="797">
        <f>IFERROR(AVERAGE(I1339:J1339),"")</f>
        <v/>
      </c>
      <c r="T1339" s="797">
        <f>IFERROR(AVERAGE(K1339:L1339),"")</f>
        <v/>
      </c>
      <c r="V1339" s="257" t="n"/>
      <c r="W1339" s="797">
        <f>AVERAGE(Q1339:T1339)</f>
        <v/>
      </c>
      <c r="X1339" s="797">
        <f>AVERAGE(Q1335:T1339)</f>
        <v/>
      </c>
      <c r="Y1339" s="266" t="n">
        <v>191</v>
      </c>
      <c r="AW1339" s="785">
        <f>MAX(Q1339:T1339)</f>
        <v/>
      </c>
      <c r="AX1339" s="266">
        <f>IF(Q1339=AW1339,"#1",IF(R1339=AW1339,"#2",IF(S1339=AW1339,"#4",IF(T1339=AW1339,"#5"))))</f>
        <v/>
      </c>
    </row>
    <row r="1340" ht="17.45" customHeight="1" thickBot="1">
      <c r="A1340" s="257">
        <f>IF(ISNUMBER(C1340),MONTH(C1340),"")</f>
        <v/>
      </c>
      <c r="B1340" s="257">
        <f>IF(ISNUMBER(C1340),YEAR(C1340),"")</f>
        <v/>
      </c>
      <c r="C1340" s="861">
        <f>C1339+1</f>
        <v/>
      </c>
      <c r="D1340" s="809" t="n">
        <v>0.0215</v>
      </c>
      <c r="E1340" s="810" t="n"/>
      <c r="F1340" s="812" t="n">
        <v>0.0283</v>
      </c>
      <c r="G1340" s="811" t="n"/>
      <c r="H1340" s="837" t="n">
        <v>0.03</v>
      </c>
      <c r="I1340" s="809" t="n">
        <v>0.0244</v>
      </c>
      <c r="J1340" s="810" t="n"/>
      <c r="K1340" s="809" t="n">
        <v>0.0216</v>
      </c>
      <c r="L1340" s="810" t="n"/>
      <c r="M1340" s="822">
        <f>IF(SUM(D1340:E1340)&gt;0,IFERROR(AVERAGE(D1311:E1340),""),"")</f>
        <v/>
      </c>
      <c r="N1340" s="822">
        <f>IF(SUM(F1340:H1340)&gt;0,IFERROR(AVERAGE(F1311:H1340),""),"")</f>
        <v/>
      </c>
      <c r="O1340" s="822">
        <f>IF(SUM(I1340:J1340)&gt;0,IFERROR(AVERAGE(I1311:J1340),""),"")</f>
        <v/>
      </c>
      <c r="P1340" s="822">
        <f>IF(SUM(K1340:L1340)&gt;0,IFERROR(AVERAGE(K1311:L1340),""),"")</f>
        <v/>
      </c>
      <c r="Q1340" s="813">
        <f>IFERROR(AVERAGE(D1340:E1340),"")</f>
        <v/>
      </c>
      <c r="R1340" s="813">
        <f>IFERROR(AVERAGE(F1340:H1340),"")</f>
        <v/>
      </c>
      <c r="S1340" s="813">
        <f>IFERROR(AVERAGE(I1340:J1340),"")</f>
        <v/>
      </c>
      <c r="T1340" s="813">
        <f>IFERROR(AVERAGE(K1340:L1340),"")</f>
        <v/>
      </c>
      <c r="V1340" s="813">
        <f>AVERAGE(Q1340:T1340)</f>
        <v/>
      </c>
      <c r="W1340" s="445" t="n"/>
      <c r="X1340" s="257" t="n"/>
      <c r="Y1340" s="266" t="n">
        <v>191</v>
      </c>
      <c r="AW1340" s="785">
        <f>MAX(Q1340:T1340)</f>
        <v/>
      </c>
      <c r="AX1340" s="266">
        <f>IF(Q1340=AW1340,"#1",IF(R1340=AW1340,"#2",IF(S1340=AW1340,"#4",IF(T1340=AW1340,"#5"))))</f>
        <v/>
      </c>
    </row>
    <row r="1341" ht="17.45" customHeight="1" thickBot="1">
      <c r="A1341" s="257">
        <f>IF(ISNUMBER(C1341),MONTH(C1341),"")</f>
        <v/>
      </c>
      <c r="B1341" s="257">
        <f>IF(ISNUMBER(C1341),YEAR(C1341),"")</f>
        <v/>
      </c>
      <c r="C1341" s="808">
        <f>C1340+1</f>
        <v/>
      </c>
      <c r="D1341" s="809" t="n"/>
      <c r="E1341" s="810" t="n">
        <v>0.0106</v>
      </c>
      <c r="F1341" s="812" t="n"/>
      <c r="G1341" s="811" t="n">
        <v>0.0207</v>
      </c>
      <c r="H1341" s="837" t="n"/>
      <c r="I1341" s="809" t="n"/>
      <c r="J1341" s="810" t="n">
        <v>0.0118</v>
      </c>
      <c r="K1341" s="809" t="n"/>
      <c r="L1341" s="810" t="n">
        <v>0.0156</v>
      </c>
      <c r="M1341" s="822">
        <f>IF(SUM(D1341:E1341)&gt;0,IFERROR(AVERAGE(D1312:E1341),""),"")</f>
        <v/>
      </c>
      <c r="N1341" s="822">
        <f>IF(SUM(F1341:H1341)&gt;0,IFERROR(AVERAGE(F1312:H1341),""),"")</f>
        <v/>
      </c>
      <c r="O1341" s="822">
        <f>IF(SUM(I1341:J1341)&gt;0,IFERROR(AVERAGE(I1312:J1341),""),"")</f>
        <v/>
      </c>
      <c r="P1341" s="822">
        <f>IF(SUM(K1341:L1341)&gt;0,IFERROR(AVERAGE(K1312:L1341),""),"")</f>
        <v/>
      </c>
      <c r="Q1341" s="813">
        <f>IFERROR(AVERAGE(D1341:E1341),"")</f>
        <v/>
      </c>
      <c r="R1341" s="813">
        <f>IFERROR(AVERAGE(F1341:H1341),"")</f>
        <v/>
      </c>
      <c r="S1341" s="813">
        <f>IFERROR(AVERAGE(I1341:J1341),"")</f>
        <v/>
      </c>
      <c r="T1341" s="813">
        <f>IFERROR(AVERAGE(K1341:L1341),"")</f>
        <v/>
      </c>
      <c r="V1341" s="813">
        <f>AVERAGE(Q1341:T1341)</f>
        <v/>
      </c>
      <c r="W1341" s="445" t="n"/>
      <c r="X1341" s="797">
        <f>AVERAGE(Q1340:T1341)</f>
        <v/>
      </c>
      <c r="Y1341" s="266" t="n">
        <v>191</v>
      </c>
      <c r="Z1341" s="313" t="inlineStr">
        <is>
          <t>AUGUST</t>
        </is>
      </c>
      <c r="AA1341" s="299" t="n">
        <v>2021</v>
      </c>
      <c r="AB1341" s="300" t="n"/>
      <c r="AC1341" s="300" t="n"/>
      <c r="AD1341" s="300" t="n"/>
      <c r="AW1341" s="785">
        <f>MAX(Q1341:T1341)</f>
        <v/>
      </c>
      <c r="AX1341" s="266">
        <f>IF(Q1341=AW1341,"#1",IF(R1341=AW1341,"#2",IF(S1341=AW1341,"#4",IF(T1341=AW1341,"#5"))))</f>
        <v/>
      </c>
    </row>
    <row r="1342" ht="17.45" customHeight="1">
      <c r="A1342" s="257">
        <f>IF(ISNUMBER(C1342),MONTH(C1342),"")</f>
        <v/>
      </c>
      <c r="B1342" s="257">
        <f>IF(ISNUMBER(C1342),YEAR(C1342),"")</f>
        <v/>
      </c>
      <c r="C1342" s="791">
        <f>C1341+1</f>
        <v/>
      </c>
      <c r="D1342" s="792" t="n">
        <v>0.0452</v>
      </c>
      <c r="E1342" s="793" t="n"/>
      <c r="F1342" s="795" t="n">
        <v>0.0267</v>
      </c>
      <c r="G1342" s="794" t="n"/>
      <c r="H1342" s="836" t="n"/>
      <c r="I1342" s="792" t="n">
        <v>0.0306</v>
      </c>
      <c r="J1342" s="793" t="n"/>
      <c r="K1342" s="792" t="n">
        <v>0.0221</v>
      </c>
      <c r="L1342" s="793" t="n"/>
      <c r="M1342" s="796">
        <f>IF(SUM(D1342:E1342)&gt;0,IFERROR(AVERAGE(D1313:E1342),""),"")</f>
        <v/>
      </c>
      <c r="N1342" s="796">
        <f>IF(SUM(F1342:H1342)&gt;0,IFERROR(AVERAGE(F1313:H1342),""),"")</f>
        <v/>
      </c>
      <c r="O1342" s="796">
        <f>IF(SUM(I1342:J1342)&gt;0,IFERROR(AVERAGE(I1313:J1342),""),"")</f>
        <v/>
      </c>
      <c r="P1342" s="796">
        <f>IF(SUM(K1342:L1342)&gt;0,IFERROR(AVERAGE(K1313:L1342),""),"")</f>
        <v/>
      </c>
      <c r="Q1342" s="797">
        <f>IFERROR(AVERAGE(D1342:E1342),"")</f>
        <v/>
      </c>
      <c r="R1342" s="797">
        <f>IFERROR(AVERAGE(F1342:H1342),"")</f>
        <v/>
      </c>
      <c r="S1342" s="797">
        <f>IFERROR(AVERAGE(I1342:J1342),"")</f>
        <v/>
      </c>
      <c r="T1342" s="797">
        <f>IFERROR(AVERAGE(K1342:L1342),"")</f>
        <v/>
      </c>
      <c r="V1342" s="257" t="n"/>
      <c r="W1342" s="797">
        <f>AVERAGE(Q1342:T1342)</f>
        <v/>
      </c>
      <c r="Z1342" s="301" t="inlineStr">
        <is>
          <t>Parameter</t>
        </is>
      </c>
      <c r="AA1342" s="301" t="inlineStr">
        <is>
          <t>Station 1</t>
        </is>
      </c>
      <c r="AB1342" s="301" t="inlineStr">
        <is>
          <t>Station 2</t>
        </is>
      </c>
      <c r="AC1342" s="301" t="inlineStr">
        <is>
          <t>Station 4</t>
        </is>
      </c>
      <c r="AD1342" s="301" t="inlineStr">
        <is>
          <t>Station 5</t>
        </is>
      </c>
      <c r="AW1342" s="785">
        <f>MAX(Q1342:T1342)</f>
        <v/>
      </c>
      <c r="AX1342" s="266">
        <f>IF(Q1342=AW1342,"#1",IF(R1342=AW1342,"#2",IF(S1342=AW1342,"#4",IF(T1342=AW1342,"#5"))))</f>
        <v/>
      </c>
    </row>
    <row r="1343" ht="17.45" customHeight="1" thickBot="1">
      <c r="A1343" s="257">
        <f>IF(ISNUMBER(C1343),MONTH(C1343),"")</f>
        <v/>
      </c>
      <c r="B1343" s="257">
        <f>IF(ISNUMBER(C1343),YEAR(C1343),"")</f>
        <v/>
      </c>
      <c r="C1343" s="824">
        <f>C1342+1</f>
        <v/>
      </c>
      <c r="D1343" s="825" t="n"/>
      <c r="E1343" s="826" t="n">
        <v>0.0556</v>
      </c>
      <c r="F1343" s="828" t="n"/>
      <c r="G1343" s="922" t="n">
        <v>0.225</v>
      </c>
      <c r="H1343" s="867" t="n"/>
      <c r="I1343" s="825" t="n"/>
      <c r="J1343" s="826" t="n">
        <v>0.0193</v>
      </c>
      <c r="K1343" s="825" t="n"/>
      <c r="L1343" s="923" t="n">
        <v>0.659</v>
      </c>
      <c r="M1343" s="829">
        <f>IF(SUM(D1343:E1343)&gt;0,IFERROR(AVERAGE(D1314:E1343),""),"")</f>
        <v/>
      </c>
      <c r="N1343" s="829">
        <f>IF(SUM(F1343:H1343)&gt;0,IFERROR(AVERAGE(F1314:H1343),""),"")</f>
        <v/>
      </c>
      <c r="O1343" s="829">
        <f>IF(SUM(I1343:J1343)&gt;0,IFERROR(AVERAGE(I1314:J1343),""),"")</f>
        <v/>
      </c>
      <c r="P1343" s="829">
        <f>IF(SUM(K1343:L1343)&gt;0,IFERROR(AVERAGE(K1314:L1343),""),"")</f>
        <v/>
      </c>
      <c r="Q1343" s="830">
        <f>IFERROR(AVERAGE(D1343:E1343),"")</f>
        <v/>
      </c>
      <c r="R1343" s="924" t="n"/>
      <c r="S1343" s="830">
        <f>IFERROR(AVERAGE(I1343:J1343),"")</f>
        <v/>
      </c>
      <c r="T1343" s="924" t="n"/>
      <c r="U1343" s="315" t="n"/>
      <c r="V1343" s="307" t="n"/>
      <c r="W1343" s="830">
        <f>AVERAGE(Q1343:T1343)</f>
        <v/>
      </c>
      <c r="Z1343" s="302" t="inlineStr">
        <is>
          <t>Average</t>
        </is>
      </c>
      <c r="AA1343" s="839">
        <f>AVERAGE(D1313:E1343)</f>
        <v/>
      </c>
      <c r="AB1343" s="839">
        <f>AVERAGE(F1313:H1343)</f>
        <v/>
      </c>
      <c r="AC1343" s="839">
        <f>AVERAGE(I1313:J1343)</f>
        <v/>
      </c>
      <c r="AD1343" s="839">
        <f>AVERAGE(K1313:L1343)</f>
        <v/>
      </c>
      <c r="AW1343" s="785">
        <f>MAX(Q1343:T1343)</f>
        <v/>
      </c>
      <c r="AX1343" s="266">
        <f>IF(Q1343=AW1343,"#1",IF(R1343=AW1343,"#2",IF(S1343=AW1343,"#4",IF(T1343=AW1343,"#5"))))</f>
        <v/>
      </c>
    </row>
    <row r="1344" ht="17.45" customHeight="1">
      <c r="A1344" s="257">
        <f>IF(ISNUMBER(C1344),MONTH(C1344),"")</f>
        <v/>
      </c>
      <c r="B1344" s="257">
        <f>IF(ISNUMBER(C1344),YEAR(C1344),"")</f>
        <v/>
      </c>
      <c r="C1344" s="831">
        <f>C1343+1</f>
        <v/>
      </c>
      <c r="D1344" s="792" t="n">
        <v>0.0353</v>
      </c>
      <c r="E1344" s="793" t="n"/>
      <c r="F1344" s="795" t="n"/>
      <c r="G1344" s="794" t="n"/>
      <c r="H1344" s="836" t="n">
        <v>0.017</v>
      </c>
      <c r="I1344" s="792" t="n">
        <v>0.0163</v>
      </c>
      <c r="J1344" s="793" t="n"/>
      <c r="K1344" s="792" t="n">
        <v>0.0327</v>
      </c>
      <c r="L1344" s="793" t="n"/>
      <c r="M1344" s="796">
        <f>IF(SUM(D1344:E1344)&gt;0,IFERROR(AVERAGE(D1315:E1344),""),"")</f>
        <v/>
      </c>
      <c r="N1344" s="796">
        <f>IF(SUM(F1344:H1344)&gt;0,IFERROR(AVERAGE(F1315:H1344),""),"")</f>
        <v/>
      </c>
      <c r="O1344" s="796">
        <f>IF(SUM(I1344:J1344)&gt;0,IFERROR(AVERAGE(I1315:J1344),""),"")</f>
        <v/>
      </c>
      <c r="P1344" s="796">
        <f>IF(SUM(K1344:L1344)&gt;0,IFERROR(AVERAGE(K1315:L1344),""),"")</f>
        <v/>
      </c>
      <c r="Q1344" s="797">
        <f>IFERROR(AVERAGE(D1344:E1344),"")</f>
        <v/>
      </c>
      <c r="R1344" s="797">
        <f>IFERROR(AVERAGE(F1344:H1344),"")</f>
        <v/>
      </c>
      <c r="S1344" s="797">
        <f>IFERROR(AVERAGE(I1344:J1344),"")</f>
        <v/>
      </c>
      <c r="T1344" s="797">
        <f>IFERROR(AVERAGE(K1344:L1344),"")</f>
        <v/>
      </c>
      <c r="V1344" s="257" t="n"/>
      <c r="W1344" s="797">
        <f>AVERAGE(Q1344:T1344)</f>
        <v/>
      </c>
      <c r="Z1344" s="302" t="inlineStr">
        <is>
          <t>Maximum</t>
        </is>
      </c>
      <c r="AA1344" s="839">
        <f>MAX(D1313:E1343)</f>
        <v/>
      </c>
      <c r="AB1344" s="839">
        <f>MAX(F1313:H1343)</f>
        <v/>
      </c>
      <c r="AC1344" s="839">
        <f>MAX(I1313:J1343)</f>
        <v/>
      </c>
      <c r="AD1344" s="839">
        <f>MAX(K1313:L1343)</f>
        <v/>
      </c>
      <c r="AW1344" s="785">
        <f>MAX(Q1344:T1344)</f>
        <v/>
      </c>
      <c r="AX1344" s="266">
        <f>IF(Q1344=AW1344,"#1",IF(R1344=AW1344,"#2",IF(S1344=AW1344,"#4",IF(T1344=AW1344,"#5"))))</f>
        <v/>
      </c>
    </row>
    <row r="1345" ht="17.45" customHeight="1" thickBot="1">
      <c r="A1345" s="257">
        <f>IF(ISNUMBER(C1345),MONTH(C1345),"")</f>
        <v/>
      </c>
      <c r="B1345" s="257">
        <f>IF(ISNUMBER(C1345),YEAR(C1345),"")</f>
        <v/>
      </c>
      <c r="C1345" s="791">
        <f>C1344+1</f>
        <v/>
      </c>
      <c r="D1345" s="792" t="n"/>
      <c r="E1345" s="793" t="n">
        <v>0.02</v>
      </c>
      <c r="F1345" s="795" t="n"/>
      <c r="G1345" s="794" t="n">
        <v>0.0324</v>
      </c>
      <c r="H1345" s="836" t="n"/>
      <c r="I1345" s="792" t="n"/>
      <c r="J1345" s="793" t="n">
        <v>0.0261</v>
      </c>
      <c r="K1345" s="792" t="n"/>
      <c r="L1345" s="793" t="n">
        <v>0.0282</v>
      </c>
      <c r="M1345" s="796">
        <f>IF(SUM(D1345:E1345)&gt;0,IFERROR(AVERAGE(D1316:E1345),""),"")</f>
        <v/>
      </c>
      <c r="N1345" s="796">
        <f>IF(SUM(F1345:H1345)&gt;0,IFERROR(AVERAGE(F1316:H1345),""),"")</f>
        <v/>
      </c>
      <c r="O1345" s="796">
        <f>IF(SUM(I1345:J1345)&gt;0,IFERROR(AVERAGE(I1316:J1345),""),"")</f>
        <v/>
      </c>
      <c r="P1345" s="796">
        <f>IF(SUM(K1345:L1345)&gt;0,IFERROR(AVERAGE(K1316:L1345),""),"")</f>
        <v/>
      </c>
      <c r="Q1345" s="797">
        <f>IFERROR(AVERAGE(D1345:E1345),"")</f>
        <v/>
      </c>
      <c r="R1345" s="797">
        <f>IFERROR(AVERAGE(F1345:H1345),"")</f>
        <v/>
      </c>
      <c r="S1345" s="797">
        <f>IFERROR(AVERAGE(I1345:J1345),"")</f>
        <v/>
      </c>
      <c r="T1345" s="797">
        <f>IFERROR(AVERAGE(K1345:L1345),"")</f>
        <v/>
      </c>
      <c r="V1345" s="257" t="n"/>
      <c r="W1345" s="797">
        <f>AVERAGE(Q1345:T1345)</f>
        <v/>
      </c>
      <c r="Z1345" s="304" t="inlineStr">
        <is>
          <t># DAYS &gt; 0.075</t>
        </is>
      </c>
      <c r="AA1345" s="305">
        <f>COUNTIF(D1313:E1343,"&gt;=0.075")</f>
        <v/>
      </c>
      <c r="AB1345" s="305">
        <f>COUNTIF(F1313:H1343,"&gt;=0.075")</f>
        <v/>
      </c>
      <c r="AC1345" s="305">
        <f>COUNTIF(I1313:J1343,"&gt;=0.075")</f>
        <v/>
      </c>
      <c r="AD1345" s="305">
        <f>COUNTIF(K1313:L1343,"&gt;=0.075")</f>
        <v/>
      </c>
      <c r="AW1345" s="785">
        <f>MAX(Q1345:T1345)</f>
        <v/>
      </c>
      <c r="AX1345" s="266">
        <f>IF(Q1345=AW1345,"#1",IF(R1345=AW1345,"#2",IF(S1345=AW1345,"#4",IF(T1345=AW1345,"#5"))))</f>
        <v/>
      </c>
    </row>
    <row r="1346" ht="17.45" customHeight="1" thickBot="1">
      <c r="A1346" s="257">
        <f>IF(ISNUMBER(C1346),MONTH(C1346),"")</f>
        <v/>
      </c>
      <c r="B1346" s="257">
        <f>IF(ISNUMBER(C1346),YEAR(C1346),"")</f>
        <v/>
      </c>
      <c r="C1346" s="861">
        <f>C1345+1</f>
        <v/>
      </c>
      <c r="D1346" s="803" t="n">
        <v>0.0218</v>
      </c>
      <c r="E1346" s="804" t="n"/>
      <c r="F1346" s="806" t="n">
        <v>0.0242</v>
      </c>
      <c r="G1346" s="805" t="n"/>
      <c r="H1346" s="838" t="n">
        <v>0.0249</v>
      </c>
      <c r="I1346" s="803" t="n">
        <v>0.0213</v>
      </c>
      <c r="J1346" s="804" t="n"/>
      <c r="K1346" s="803" t="n">
        <v>0.0191</v>
      </c>
      <c r="L1346" s="804" t="n"/>
      <c r="M1346" s="796">
        <f>IF(SUM(D1346:E1346)&gt;0,IFERROR(AVERAGE(D1317:E1346),""),"")</f>
        <v/>
      </c>
      <c r="N1346" s="796">
        <f>IF(SUM(F1346:H1346)&gt;0,IFERROR(AVERAGE(F1317:H1346),""),"")</f>
        <v/>
      </c>
      <c r="O1346" s="796">
        <f>IF(SUM(I1346:J1346)&gt;0,IFERROR(AVERAGE(I1317:J1346),""),"")</f>
        <v/>
      </c>
      <c r="P1346" s="796">
        <f>IF(SUM(K1346:L1346)&gt;0,IFERROR(AVERAGE(K1317:L1346),""),"")</f>
        <v/>
      </c>
      <c r="Q1346" s="797">
        <f>IFERROR(AVERAGE(D1346:E1346),"")</f>
        <v/>
      </c>
      <c r="R1346" s="797">
        <f>IFERROR(AVERAGE(F1346:H1346),"")</f>
        <v/>
      </c>
      <c r="S1346" s="797">
        <f>IFERROR(AVERAGE(I1346:J1346),"")</f>
        <v/>
      </c>
      <c r="T1346" s="797">
        <f>IFERROR(AVERAGE(K1346:L1346),"")</f>
        <v/>
      </c>
      <c r="V1346" s="257" t="n"/>
      <c r="W1346" s="797">
        <f>AVERAGE(Q1346:T1346)</f>
        <v/>
      </c>
      <c r="X1346" s="797">
        <f>AVERAGE(Q1342:T1346)</f>
        <v/>
      </c>
      <c r="Y1346" s="266" t="n">
        <v>192</v>
      </c>
      <c r="AD1346" s="786">
        <f>AVERAGE(AA1343:AD1343)</f>
        <v/>
      </c>
      <c r="AW1346" s="785">
        <f>MAX(Q1346:T1346)</f>
        <v/>
      </c>
      <c r="AX1346" s="266">
        <f>IF(Q1346=AW1346,"#1",IF(R1346=AW1346,"#2",IF(S1346=AW1346,"#4",IF(T1346=AW1346,"#5"))))</f>
        <v/>
      </c>
    </row>
    <row r="1347" ht="17.45" customHeight="1">
      <c r="A1347" s="257">
        <f>IF(ISNUMBER(C1347),MONTH(C1347),"")</f>
        <v/>
      </c>
      <c r="B1347" s="257">
        <f>IF(ISNUMBER(C1347),YEAR(C1347),"")</f>
        <v/>
      </c>
      <c r="C1347" s="808">
        <f>C1346+1</f>
        <v/>
      </c>
      <c r="D1347" s="809" t="n"/>
      <c r="E1347" s="810" t="n">
        <v>0.014</v>
      </c>
      <c r="F1347" s="812" t="n"/>
      <c r="G1347" s="811" t="n">
        <v>0.0212</v>
      </c>
      <c r="H1347" s="837" t="n"/>
      <c r="I1347" s="809" t="n"/>
      <c r="J1347" s="810" t="n">
        <v>0.0126</v>
      </c>
      <c r="K1347" s="809" t="n"/>
      <c r="L1347" s="810" t="n">
        <v>0.0218</v>
      </c>
      <c r="M1347" s="796">
        <f>IF(SUM(D1347:E1347)&gt;0,IFERROR(AVERAGE(D1318:E1347),""),"")</f>
        <v/>
      </c>
      <c r="N1347" s="796">
        <f>IF(SUM(F1347:H1347)&gt;0,IFERROR(AVERAGE(F1318:H1347),""),"")</f>
        <v/>
      </c>
      <c r="O1347" s="796">
        <f>IF(SUM(I1347:J1347)&gt;0,IFERROR(AVERAGE(I1318:J1347),""),"")</f>
        <v/>
      </c>
      <c r="P1347" s="796">
        <f>IF(SUM(K1347:L1347)&gt;0,IFERROR(AVERAGE(K1318:L1347),""),"")</f>
        <v/>
      </c>
      <c r="Q1347" s="813">
        <f>IFERROR(AVERAGE(D1347:E1347),"")</f>
        <v/>
      </c>
      <c r="R1347" s="813">
        <f>IFERROR(AVERAGE(F1347:H1347),"")</f>
        <v/>
      </c>
      <c r="S1347" s="813">
        <f>IFERROR(AVERAGE(I1347:J1347),"")</f>
        <v/>
      </c>
      <c r="T1347" s="813">
        <f>IFERROR(AVERAGE(K1347:L1347),"")</f>
        <v/>
      </c>
      <c r="V1347" s="813">
        <f>AVERAGE(Q1347:T1347)</f>
        <v/>
      </c>
      <c r="W1347" s="445" t="n"/>
      <c r="X1347" s="257" t="n"/>
      <c r="Y1347" s="266" t="n">
        <v>192</v>
      </c>
      <c r="AW1347" s="785">
        <f>MAX(Q1347:T1347)</f>
        <v/>
      </c>
      <c r="AX1347" s="266">
        <f>IF(Q1347=AW1347,"#1",IF(R1347=AW1347,"#2",IF(S1347=AW1347,"#4",IF(T1347=AW1347,"#5"))))</f>
        <v/>
      </c>
    </row>
    <row r="1348" ht="17.45" customHeight="1">
      <c r="A1348" s="257">
        <f>IF(ISNUMBER(C1348),MONTH(C1348),"")</f>
        <v/>
      </c>
      <c r="B1348" s="257">
        <f>IF(ISNUMBER(C1348),YEAR(C1348),"")</f>
        <v/>
      </c>
      <c r="C1348" s="808">
        <f>C1347+1</f>
        <v/>
      </c>
      <c r="D1348" s="809" t="n">
        <v>0.0124</v>
      </c>
      <c r="E1348" s="810" t="n"/>
      <c r="F1348" s="812" t="n">
        <v>0.012</v>
      </c>
      <c r="G1348" s="811" t="n"/>
      <c r="H1348" s="837" t="n"/>
      <c r="I1348" s="809" t="n">
        <v>0.008319999999999999</v>
      </c>
      <c r="J1348" s="810" t="n"/>
      <c r="K1348" s="809" t="n">
        <v>0.0207</v>
      </c>
      <c r="L1348" s="810" t="n"/>
      <c r="M1348" s="796">
        <f>IF(SUM(D1348:E1348)&gt;0,IFERROR(AVERAGE(D1319:E1348),""),"")</f>
        <v/>
      </c>
      <c r="N1348" s="796">
        <f>IF(SUM(F1348:H1348)&gt;0,IFERROR(AVERAGE(F1319:H1348),""),"")</f>
        <v/>
      </c>
      <c r="O1348" s="796">
        <f>IF(SUM(I1348:J1348)&gt;0,IFERROR(AVERAGE(I1319:J1348),""),"")</f>
        <v/>
      </c>
      <c r="P1348" s="796">
        <f>IF(SUM(K1348:L1348)&gt;0,IFERROR(AVERAGE(K1319:L1348),""),"")</f>
        <v/>
      </c>
      <c r="Q1348" s="813">
        <f>IFERROR(AVERAGE(D1348:E1348),"")</f>
        <v/>
      </c>
      <c r="R1348" s="813">
        <f>IFERROR(AVERAGE(F1348:H1348),"")</f>
        <v/>
      </c>
      <c r="S1348" s="813">
        <f>IFERROR(AVERAGE(I1348:J1348),"")</f>
        <v/>
      </c>
      <c r="T1348" s="813">
        <f>IFERROR(AVERAGE(K1348:L1348),"")</f>
        <v/>
      </c>
      <c r="V1348" s="813">
        <f>AVERAGE(Q1348:T1348)</f>
        <v/>
      </c>
      <c r="W1348" s="445" t="n"/>
      <c r="X1348" s="797">
        <f>AVERAGE(Q1347:T1348)</f>
        <v/>
      </c>
      <c r="Y1348" s="266" t="n">
        <v>192</v>
      </c>
      <c r="AW1348" s="785">
        <f>MAX(Q1348:T1348)</f>
        <v/>
      </c>
      <c r="AX1348" s="266">
        <f>IF(Q1348=AW1348,"#1",IF(R1348=AW1348,"#2",IF(S1348=AW1348,"#4",IF(T1348=AW1348,"#5"))))</f>
        <v/>
      </c>
    </row>
    <row r="1349" ht="17.45" customHeight="1">
      <c r="A1349" s="257">
        <f>IF(ISNUMBER(C1349),MONTH(C1349),"")</f>
        <v/>
      </c>
      <c r="B1349" s="257">
        <f>IF(ISNUMBER(C1349),YEAR(C1349),"")</f>
        <v/>
      </c>
      <c r="C1349" s="791">
        <f>C1348+1</f>
        <v/>
      </c>
      <c r="D1349" s="792" t="n"/>
      <c r="E1349" s="793" t="n">
        <v>0.0133</v>
      </c>
      <c r="F1349" s="795" t="n"/>
      <c r="G1349" s="794" t="n">
        <v>0.0202</v>
      </c>
      <c r="H1349" s="836" t="n"/>
      <c r="I1349" s="792" t="n"/>
      <c r="J1349" s="793" t="n">
        <v>0.00903</v>
      </c>
      <c r="K1349" s="792" t="n"/>
      <c r="L1349" s="793" t="n">
        <v>0.024</v>
      </c>
      <c r="M1349" s="796">
        <f>IF(SUM(D1349:E1349)&gt;0,IFERROR(AVERAGE(D1320:E1349),""),"")</f>
        <v/>
      </c>
      <c r="N1349" s="796">
        <f>IF(SUM(F1349:H1349)&gt;0,IFERROR(AVERAGE(F1320:H1349),""),"")</f>
        <v/>
      </c>
      <c r="O1349" s="796">
        <f>IF(SUM(I1349:J1349)&gt;0,IFERROR(AVERAGE(I1320:J1349),""),"")</f>
        <v/>
      </c>
      <c r="P1349" s="796">
        <f>IF(SUM(K1349:L1349)&gt;0,IFERROR(AVERAGE(K1320:L1349),""),"")</f>
        <v/>
      </c>
      <c r="Q1349" s="797">
        <f>IFERROR(AVERAGE(D1349:E1349),"")</f>
        <v/>
      </c>
      <c r="R1349" s="797">
        <f>IFERROR(AVERAGE(F1349:H1349),"")</f>
        <v/>
      </c>
      <c r="S1349" s="797">
        <f>IFERROR(AVERAGE(I1349:J1349),"")</f>
        <v/>
      </c>
      <c r="T1349" s="797">
        <f>IFERROR(AVERAGE(K1349:L1349),"")</f>
        <v/>
      </c>
      <c r="V1349" s="257" t="n"/>
      <c r="W1349" s="797">
        <f>AVERAGE(Q1349:T1349)</f>
        <v/>
      </c>
      <c r="AW1349" s="785">
        <f>MAX(Q1349:T1349)</f>
        <v/>
      </c>
      <c r="AX1349" s="266">
        <f>IF(Q1349=AW1349,"#1",IF(R1349=AW1349,"#2",IF(S1349=AW1349,"#4",IF(T1349=AW1349,"#5"))))</f>
        <v/>
      </c>
    </row>
    <row r="1350" ht="17.45" customHeight="1">
      <c r="A1350" s="257">
        <f>IF(ISNUMBER(C1350),MONTH(C1350),"")</f>
        <v/>
      </c>
      <c r="B1350" s="257">
        <f>IF(ISNUMBER(C1350),YEAR(C1350),"")</f>
        <v/>
      </c>
      <c r="C1350" s="791">
        <f>C1349+1</f>
        <v/>
      </c>
      <c r="D1350" s="792" t="n">
        <v>0.028</v>
      </c>
      <c r="E1350" s="793" t="n"/>
      <c r="F1350" s="795" t="n"/>
      <c r="G1350" s="794" t="n"/>
      <c r="H1350" s="836" t="n">
        <v>0.0248</v>
      </c>
      <c r="I1350" s="792" t="n">
        <v>0.0217</v>
      </c>
      <c r="J1350" s="793" t="n"/>
      <c r="K1350" s="792" t="n">
        <v>0.0212</v>
      </c>
      <c r="L1350" s="793" t="n"/>
      <c r="M1350" s="796">
        <f>IF(SUM(D1350:E1350)&gt;0,IFERROR(AVERAGE(D1321:E1350),""),"")</f>
        <v/>
      </c>
      <c r="N1350" s="796">
        <f>IF(SUM(F1350:H1350)&gt;0,IFERROR(AVERAGE(F1321:H1350),""),"")</f>
        <v/>
      </c>
      <c r="O1350" s="796">
        <f>IF(SUM(I1350:J1350)&gt;0,IFERROR(AVERAGE(I1321:J1350),""),"")</f>
        <v/>
      </c>
      <c r="P1350" s="796">
        <f>IF(SUM(K1350:L1350)&gt;0,IFERROR(AVERAGE(K1321:L1350),""),"")</f>
        <v/>
      </c>
      <c r="Q1350" s="797">
        <f>IFERROR(AVERAGE(D1350:E1350),"")</f>
        <v/>
      </c>
      <c r="R1350" s="797">
        <f>IFERROR(AVERAGE(F1350:H1350),"")</f>
        <v/>
      </c>
      <c r="S1350" s="797">
        <f>IFERROR(AVERAGE(I1350:J1350),"")</f>
        <v/>
      </c>
      <c r="T1350" s="797">
        <f>IFERROR(AVERAGE(K1350:L1350),"")</f>
        <v/>
      </c>
      <c r="V1350" s="257" t="n"/>
      <c r="W1350" s="797">
        <f>AVERAGE(Q1350:T1350)</f>
        <v/>
      </c>
      <c r="AW1350" s="785">
        <f>MAX(Q1350:T1350)</f>
        <v/>
      </c>
      <c r="AX1350" s="266">
        <f>IF(Q1350=AW1350,"#1",IF(R1350=AW1350,"#2",IF(S1350=AW1350,"#4",IF(T1350=AW1350,"#5"))))</f>
        <v/>
      </c>
    </row>
    <row r="1351" ht="17.45" customHeight="1">
      <c r="A1351" s="257">
        <f>IF(ISNUMBER(C1351),MONTH(C1351),"")</f>
        <v/>
      </c>
      <c r="B1351" s="257">
        <f>IF(ISNUMBER(C1351),YEAR(C1351),"")</f>
        <v/>
      </c>
      <c r="C1351" s="791">
        <f>C1350+1</f>
        <v/>
      </c>
      <c r="D1351" s="792" t="n"/>
      <c r="E1351" s="793" t="n">
        <v>0.0187</v>
      </c>
      <c r="F1351" s="795" t="n"/>
      <c r="G1351" s="794" t="n">
        <v>0.0307</v>
      </c>
      <c r="H1351" s="836" t="n"/>
      <c r="I1351" s="792" t="n"/>
      <c r="J1351" s="793" t="n">
        <v>0.0241</v>
      </c>
      <c r="K1351" s="792" t="n"/>
      <c r="L1351" s="793" t="n">
        <v>0.0282</v>
      </c>
      <c r="M1351" s="796">
        <f>IF(SUM(D1351:E1351)&gt;0,IFERROR(AVERAGE(D1322:E1351),""),"")</f>
        <v/>
      </c>
      <c r="N1351" s="796">
        <f>IF(SUM(F1351:H1351)&gt;0,IFERROR(AVERAGE(F1322:H1351),""),"")</f>
        <v/>
      </c>
      <c r="O1351" s="796">
        <f>IF(SUM(I1351:J1351)&gt;0,IFERROR(AVERAGE(I1322:J1351),""),"")</f>
        <v/>
      </c>
      <c r="P1351" s="796">
        <f>IF(SUM(K1351:L1351)&gt;0,IFERROR(AVERAGE(K1322:L1351),""),"")</f>
        <v/>
      </c>
      <c r="Q1351" s="797">
        <f>IFERROR(AVERAGE(D1351:E1351),"")</f>
        <v/>
      </c>
      <c r="R1351" s="797">
        <f>IFERROR(AVERAGE(F1351:H1351),"")</f>
        <v/>
      </c>
      <c r="S1351" s="797">
        <f>IFERROR(AVERAGE(I1351:J1351),"")</f>
        <v/>
      </c>
      <c r="T1351" s="797">
        <f>IFERROR(AVERAGE(K1351:L1351),"")</f>
        <v/>
      </c>
      <c r="V1351" s="257" t="n"/>
      <c r="W1351" s="797">
        <f>AVERAGE(Q1351:T1351)</f>
        <v/>
      </c>
      <c r="AW1351" s="785">
        <f>MAX(Q1351:T1351)</f>
        <v/>
      </c>
      <c r="AX1351" s="266">
        <f>IF(Q1351=AW1351,"#1",IF(R1351=AW1351,"#2",IF(S1351=AW1351,"#4",IF(T1351=AW1351,"#5"))))</f>
        <v/>
      </c>
    </row>
    <row r="1352" ht="17.45" customHeight="1">
      <c r="A1352" s="257">
        <f>IF(ISNUMBER(C1352),MONTH(C1352),"")</f>
        <v/>
      </c>
      <c r="B1352" s="257">
        <f>IF(ISNUMBER(C1352),YEAR(C1352),"")</f>
        <v/>
      </c>
      <c r="C1352" s="861">
        <f>C1351+1</f>
        <v/>
      </c>
      <c r="D1352" s="803" t="n">
        <v>0.0217</v>
      </c>
      <c r="E1352" s="804" t="n"/>
      <c r="F1352" s="806" t="n">
        <v>0.0254</v>
      </c>
      <c r="G1352" s="805" t="n"/>
      <c r="H1352" s="838" t="n">
        <v>0.0227</v>
      </c>
      <c r="I1352" s="803" t="n">
        <v>0.0254</v>
      </c>
      <c r="J1352" s="804" t="n"/>
      <c r="K1352" s="803" t="n">
        <v>0.0232</v>
      </c>
      <c r="L1352" s="804" t="n"/>
      <c r="M1352" s="796">
        <f>IF(SUM(D1352:E1352)&gt;0,IFERROR(AVERAGE(D1323:E1352),""),"")</f>
        <v/>
      </c>
      <c r="N1352" s="796">
        <f>IF(SUM(F1352:H1352)&gt;0,IFERROR(AVERAGE(F1323:H1352),""),"")</f>
        <v/>
      </c>
      <c r="O1352" s="796">
        <f>IF(SUM(I1352:J1352)&gt;0,IFERROR(AVERAGE(I1323:J1352),""),"")</f>
        <v/>
      </c>
      <c r="P1352" s="796">
        <f>IF(SUM(K1352:L1352)&gt;0,IFERROR(AVERAGE(K1323:L1352),""),"")</f>
        <v/>
      </c>
      <c r="Q1352" s="797">
        <f>IFERROR(AVERAGE(D1352:E1352),"")</f>
        <v/>
      </c>
      <c r="R1352" s="797">
        <f>IFERROR(AVERAGE(F1352:H1352),"")</f>
        <v/>
      </c>
      <c r="S1352" s="797">
        <f>IFERROR(AVERAGE(I1352:J1352),"")</f>
        <v/>
      </c>
      <c r="T1352" s="797">
        <f>IFERROR(AVERAGE(K1352:L1352),"")</f>
        <v/>
      </c>
      <c r="V1352" s="257" t="n"/>
      <c r="W1352" s="797">
        <f>AVERAGE(Q1352:T1352)</f>
        <v/>
      </c>
      <c r="AW1352" s="785">
        <f>MAX(Q1352:T1352)</f>
        <v/>
      </c>
      <c r="AX1352" s="266">
        <f>IF(Q1352=AW1352,"#1",IF(R1352=AW1352,"#2",IF(S1352=AW1352,"#4",IF(T1352=AW1352,"#5"))))</f>
        <v/>
      </c>
    </row>
    <row r="1353" ht="17.45" customHeight="1">
      <c r="A1353" s="257">
        <f>IF(ISNUMBER(C1353),MONTH(C1353),"")</f>
        <v/>
      </c>
      <c r="B1353" s="257">
        <f>IF(ISNUMBER(C1353),YEAR(C1353),"")</f>
        <v/>
      </c>
      <c r="C1353" s="791">
        <f>C1352+1</f>
        <v/>
      </c>
      <c r="D1353" s="792" t="n"/>
      <c r="E1353" s="793" t="n">
        <v>0.0208</v>
      </c>
      <c r="F1353" s="795" t="n"/>
      <c r="G1353" s="794" t="n">
        <v>0.0218</v>
      </c>
      <c r="H1353" s="836" t="n"/>
      <c r="I1353" s="792" t="n"/>
      <c r="J1353" s="793" t="n">
        <v>0.02</v>
      </c>
      <c r="K1353" s="792" t="n"/>
      <c r="L1353" s="793" t="n">
        <v>0.0372</v>
      </c>
      <c r="M1353" s="796">
        <f>IF(SUM(D1353:E1353)&gt;0,IFERROR(AVERAGE(D1324:E1353),""),"")</f>
        <v/>
      </c>
      <c r="N1353" s="796">
        <f>IF(SUM(F1353:H1353)&gt;0,IFERROR(AVERAGE(F1324:H1353),""),"")</f>
        <v/>
      </c>
      <c r="O1353" s="796">
        <f>IF(SUM(I1353:J1353)&gt;0,IFERROR(AVERAGE(I1324:J1353),""),"")</f>
        <v/>
      </c>
      <c r="P1353" s="796">
        <f>IF(SUM(K1353:L1353)&gt;0,IFERROR(AVERAGE(K1324:L1353),""),"")</f>
        <v/>
      </c>
      <c r="Q1353" s="797">
        <f>IFERROR(AVERAGE(D1353:E1353),"")</f>
        <v/>
      </c>
      <c r="R1353" s="797">
        <f>IFERROR(AVERAGE(F1353:H1353),"")</f>
        <v/>
      </c>
      <c r="S1353" s="797">
        <f>IFERROR(AVERAGE(I1353:J1353),"")</f>
        <v/>
      </c>
      <c r="T1353" s="797">
        <f>IFERROR(AVERAGE(K1353:L1353),"")</f>
        <v/>
      </c>
      <c r="V1353" s="257" t="n"/>
      <c r="W1353" s="797">
        <f>AVERAGE(Q1353:T1353)</f>
        <v/>
      </c>
      <c r="X1353" s="797">
        <f>AVERAGE(Q1349:T1353)</f>
        <v/>
      </c>
      <c r="Y1353" s="266" t="n">
        <v>193</v>
      </c>
      <c r="AW1353" s="785">
        <f>MAX(Q1353:T1353)</f>
        <v/>
      </c>
      <c r="AX1353" s="266">
        <f>IF(Q1353=AW1353,"#1",IF(R1353=AW1353,"#2",IF(S1353=AW1353,"#4",IF(T1353=AW1353,"#5"))))</f>
        <v/>
      </c>
    </row>
    <row r="1354" ht="17.45" customHeight="1">
      <c r="A1354" s="257">
        <f>IF(ISNUMBER(C1354),MONTH(C1354),"")</f>
        <v/>
      </c>
      <c r="B1354" s="257">
        <f>IF(ISNUMBER(C1354),YEAR(C1354),"")</f>
        <v/>
      </c>
      <c r="C1354" s="808">
        <f>C1353+1</f>
        <v/>
      </c>
      <c r="D1354" s="809" t="n">
        <v>0.0207</v>
      </c>
      <c r="E1354" s="810" t="n"/>
      <c r="F1354" s="812" t="n">
        <v>0.0254</v>
      </c>
      <c r="G1354" s="811" t="n"/>
      <c r="H1354" s="837" t="n"/>
      <c r="I1354" s="809" t="n">
        <v>0.0128</v>
      </c>
      <c r="J1354" s="810" t="n"/>
      <c r="K1354" s="809" t="n">
        <v>0.0145</v>
      </c>
      <c r="L1354" s="810" t="n"/>
      <c r="M1354" s="796">
        <f>IF(SUM(D1354:E1354)&gt;0,IFERROR(AVERAGE(D1325:E1354),""),"")</f>
        <v/>
      </c>
      <c r="N1354" s="796">
        <f>IF(SUM(F1354:H1354)&gt;0,IFERROR(AVERAGE(F1325:H1354),""),"")</f>
        <v/>
      </c>
      <c r="O1354" s="796">
        <f>IF(SUM(I1354:J1354)&gt;0,IFERROR(AVERAGE(I1325:J1354),""),"")</f>
        <v/>
      </c>
      <c r="P1354" s="796">
        <f>IF(SUM(K1354:L1354)&gt;0,IFERROR(AVERAGE(K1325:L1354),""),"")</f>
        <v/>
      </c>
      <c r="Q1354" s="813">
        <f>IFERROR(AVERAGE(D1354:E1354),"")</f>
        <v/>
      </c>
      <c r="R1354" s="813">
        <f>IFERROR(AVERAGE(F1354:H1354),"")</f>
        <v/>
      </c>
      <c r="S1354" s="813">
        <f>IFERROR(AVERAGE(I1354:J1354),"")</f>
        <v/>
      </c>
      <c r="T1354" s="813">
        <f>IFERROR(AVERAGE(K1354:L1354),"")</f>
        <v/>
      </c>
      <c r="V1354" s="813">
        <f>AVERAGE(Q1354:T1354)</f>
        <v/>
      </c>
      <c r="W1354" s="445" t="n"/>
      <c r="X1354" s="257" t="n"/>
      <c r="Y1354" s="266" t="n">
        <v>193</v>
      </c>
      <c r="AW1354" s="785">
        <f>MAX(Q1354:T1354)</f>
        <v/>
      </c>
      <c r="AX1354" s="266">
        <f>IF(Q1354=AW1354,"#1",IF(R1354=AW1354,"#2",IF(S1354=AW1354,"#4",IF(T1354=AW1354,"#5"))))</f>
        <v/>
      </c>
    </row>
    <row r="1355" ht="17.45" customHeight="1">
      <c r="A1355" s="257">
        <f>IF(ISNUMBER(C1355),MONTH(C1355),"")</f>
        <v/>
      </c>
      <c r="B1355" s="257">
        <f>IF(ISNUMBER(C1355),YEAR(C1355),"")</f>
        <v/>
      </c>
      <c r="C1355" s="808">
        <f>C1354+1</f>
        <v/>
      </c>
      <c r="D1355" s="809" t="n"/>
      <c r="E1355" s="810" t="n">
        <v>0.0246</v>
      </c>
      <c r="F1355" s="812" t="n"/>
      <c r="G1355" s="811" t="n">
        <v>0.0324</v>
      </c>
      <c r="H1355" s="837" t="n"/>
      <c r="I1355" s="809" t="n"/>
      <c r="J1355" s="810" t="n">
        <v>0.0159</v>
      </c>
      <c r="K1355" s="809" t="n"/>
      <c r="L1355" s="810" t="n">
        <v>0.0185</v>
      </c>
      <c r="M1355" s="796">
        <f>IF(SUM(D1355:E1355)&gt;0,IFERROR(AVERAGE(D1326:E1355),""),"")</f>
        <v/>
      </c>
      <c r="N1355" s="796">
        <f>IF(SUM(F1355:H1355)&gt;0,IFERROR(AVERAGE(F1326:H1355),""),"")</f>
        <v/>
      </c>
      <c r="O1355" s="796">
        <f>IF(SUM(I1355:J1355)&gt;0,IFERROR(AVERAGE(I1326:J1355),""),"")</f>
        <v/>
      </c>
      <c r="P1355" s="796">
        <f>IF(SUM(K1355:L1355)&gt;0,IFERROR(AVERAGE(K1326:L1355),""),"")</f>
        <v/>
      </c>
      <c r="Q1355" s="813">
        <f>IFERROR(AVERAGE(D1355:E1355),"")</f>
        <v/>
      </c>
      <c r="R1355" s="813">
        <f>IFERROR(AVERAGE(F1355:H1355),"")</f>
        <v/>
      </c>
      <c r="S1355" s="813">
        <f>IFERROR(AVERAGE(I1355:J1355),"")</f>
        <v/>
      </c>
      <c r="T1355" s="813">
        <f>IFERROR(AVERAGE(K1355:L1355),"")</f>
        <v/>
      </c>
      <c r="V1355" s="813">
        <f>AVERAGE(Q1355:T1355)</f>
        <v/>
      </c>
      <c r="W1355" s="445" t="n"/>
      <c r="X1355" s="797">
        <f>AVERAGE(Q1354:T1355)</f>
        <v/>
      </c>
      <c r="Y1355" s="266" t="n">
        <v>193</v>
      </c>
      <c r="AW1355" s="785">
        <f>MAX(Q1355:T1355)</f>
        <v/>
      </c>
      <c r="AX1355" s="266">
        <f>IF(Q1355=AW1355,"#1",IF(R1355=AW1355,"#2",IF(S1355=AW1355,"#4",IF(T1355=AW1355,"#5"))))</f>
        <v/>
      </c>
    </row>
    <row r="1356" ht="17.45" customHeight="1">
      <c r="A1356" s="257">
        <f>IF(ISNUMBER(C1356),MONTH(C1356),"")</f>
        <v/>
      </c>
      <c r="B1356" s="257">
        <f>IF(ISNUMBER(C1356),YEAR(C1356),"")</f>
        <v/>
      </c>
      <c r="C1356" s="791">
        <f>C1355+1</f>
        <v/>
      </c>
      <c r="D1356" s="792" t="n">
        <v>0.0241</v>
      </c>
      <c r="E1356" s="793" t="n"/>
      <c r="F1356" s="795" t="n"/>
      <c r="G1356" s="794" t="n"/>
      <c r="H1356" s="836" t="n">
        <v>0.0487</v>
      </c>
      <c r="I1356" s="792" t="n">
        <v>0.0405</v>
      </c>
      <c r="J1356" s="793" t="n"/>
      <c r="K1356" s="792" t="n">
        <v>0.0199</v>
      </c>
      <c r="L1356" s="793" t="n"/>
      <c r="M1356" s="796">
        <f>IF(SUM(D1356:E1356)&gt;0,IFERROR(AVERAGE(D1327:E1356),""),"")</f>
        <v/>
      </c>
      <c r="N1356" s="796">
        <f>IF(SUM(F1356:H1356)&gt;0,IFERROR(AVERAGE(F1327:H1356),""),"")</f>
        <v/>
      </c>
      <c r="O1356" s="796">
        <f>IF(SUM(I1356:J1356)&gt;0,IFERROR(AVERAGE(I1327:J1356),""),"")</f>
        <v/>
      </c>
      <c r="P1356" s="796">
        <f>IF(SUM(K1356:L1356)&gt;0,IFERROR(AVERAGE(K1327:L1356),""),"")</f>
        <v/>
      </c>
      <c r="Q1356" s="797">
        <f>IFERROR(AVERAGE(D1356:E1356),"")</f>
        <v/>
      </c>
      <c r="R1356" s="797">
        <f>IFERROR(AVERAGE(F1356:H1356),"")</f>
        <v/>
      </c>
      <c r="S1356" s="797">
        <f>IFERROR(AVERAGE(I1356:J1356),"")</f>
        <v/>
      </c>
      <c r="T1356" s="797">
        <f>IFERROR(AVERAGE(K1356:L1356),"")</f>
        <v/>
      </c>
      <c r="V1356" s="257" t="n"/>
      <c r="W1356" s="797">
        <f>AVERAGE(Q1356:T1356)</f>
        <v/>
      </c>
      <c r="AW1356" s="785">
        <f>MAX(Q1356:T1356)</f>
        <v/>
      </c>
      <c r="AX1356" s="266">
        <f>IF(Q1356=AW1356,"#1",IF(R1356=AW1356,"#2",IF(S1356=AW1356,"#4",IF(T1356=AW1356,"#5"))))</f>
        <v/>
      </c>
    </row>
    <row r="1357" ht="17.45" customHeight="1">
      <c r="A1357" s="257">
        <f>IF(ISNUMBER(C1357),MONTH(C1357),"")</f>
        <v/>
      </c>
      <c r="B1357" s="257">
        <f>IF(ISNUMBER(C1357),YEAR(C1357),"")</f>
        <v/>
      </c>
      <c r="C1357" s="791">
        <f>C1356+1</f>
        <v/>
      </c>
      <c r="D1357" s="792" t="n"/>
      <c r="E1357" s="793" t="n">
        <v>0.0298</v>
      </c>
      <c r="F1357" s="795" t="n"/>
      <c r="G1357" s="794" t="n">
        <v>0.0278</v>
      </c>
      <c r="H1357" s="836" t="n"/>
      <c r="I1357" s="792" t="n"/>
      <c r="J1357" s="793" t="n">
        <v>0.0332</v>
      </c>
      <c r="K1357" s="792" t="n"/>
      <c r="L1357" s="793" t="n">
        <v>0.0321</v>
      </c>
      <c r="M1357" s="796">
        <f>IF(SUM(D1357:E1357)&gt;0,IFERROR(AVERAGE(D1328:E1357),""),"")</f>
        <v/>
      </c>
      <c r="N1357" s="796">
        <f>IF(SUM(F1357:H1357)&gt;0,IFERROR(AVERAGE(F1328:H1357),""),"")</f>
        <v/>
      </c>
      <c r="O1357" s="796">
        <f>IF(SUM(I1357:J1357)&gt;0,IFERROR(AVERAGE(I1328:J1357),""),"")</f>
        <v/>
      </c>
      <c r="P1357" s="796">
        <f>IF(SUM(K1357:L1357)&gt;0,IFERROR(AVERAGE(K1328:L1357),""),"")</f>
        <v/>
      </c>
      <c r="Q1357" s="797">
        <f>IFERROR(AVERAGE(D1357:E1357),"")</f>
        <v/>
      </c>
      <c r="R1357" s="797">
        <f>IFERROR(AVERAGE(F1357:H1357),"")</f>
        <v/>
      </c>
      <c r="S1357" s="797">
        <f>IFERROR(AVERAGE(I1357:J1357),"")</f>
        <v/>
      </c>
      <c r="T1357" s="797">
        <f>IFERROR(AVERAGE(K1357:L1357),"")</f>
        <v/>
      </c>
      <c r="V1357" s="257" t="n"/>
      <c r="W1357" s="797">
        <f>AVERAGE(Q1357:T1357)</f>
        <v/>
      </c>
      <c r="AW1357" s="785">
        <f>MAX(Q1357:T1357)</f>
        <v/>
      </c>
      <c r="AX1357" s="266">
        <f>IF(Q1357=AW1357,"#1",IF(R1357=AW1357,"#2",IF(S1357=AW1357,"#4",IF(T1357=AW1357,"#5"))))</f>
        <v/>
      </c>
    </row>
    <row r="1358" ht="17.45" customHeight="1">
      <c r="A1358" s="257">
        <f>IF(ISNUMBER(C1358),MONTH(C1358),"")</f>
        <v/>
      </c>
      <c r="B1358" s="257">
        <f>IF(ISNUMBER(C1358),YEAR(C1358),"")</f>
        <v/>
      </c>
      <c r="C1358" s="861">
        <f>C1357+1</f>
        <v/>
      </c>
      <c r="D1358" s="803" t="n">
        <v>0.0209</v>
      </c>
      <c r="E1358" s="804" t="n"/>
      <c r="F1358" s="806" t="n">
        <v>0.0277</v>
      </c>
      <c r="G1358" s="805" t="n"/>
      <c r="H1358" s="838" t="n">
        <v>0.0262</v>
      </c>
      <c r="I1358" s="803" t="n">
        <v>0.0224</v>
      </c>
      <c r="J1358" s="804" t="n"/>
      <c r="K1358" s="803" t="n">
        <v>0.0205</v>
      </c>
      <c r="L1358" s="804" t="n"/>
      <c r="M1358" s="796">
        <f>IF(SUM(D1358:E1358)&gt;0,IFERROR(AVERAGE(D1329:E1358),""),"")</f>
        <v/>
      </c>
      <c r="N1358" s="796">
        <f>IF(SUM(F1358:H1358)&gt;0,IFERROR(AVERAGE(F1329:H1358),""),"")</f>
        <v/>
      </c>
      <c r="O1358" s="796">
        <f>IF(SUM(I1358:J1358)&gt;0,IFERROR(AVERAGE(I1329:J1358),""),"")</f>
        <v/>
      </c>
      <c r="P1358" s="796">
        <f>IF(SUM(K1358:L1358)&gt;0,IFERROR(AVERAGE(K1329:L1358),""),"")</f>
        <v/>
      </c>
      <c r="Q1358" s="797">
        <f>IFERROR(AVERAGE(D1358:E1358),"")</f>
        <v/>
      </c>
      <c r="R1358" s="797">
        <f>IFERROR(AVERAGE(F1358:H1358),"")</f>
        <v/>
      </c>
      <c r="S1358" s="797">
        <f>IFERROR(AVERAGE(I1358:J1358),"")</f>
        <v/>
      </c>
      <c r="T1358" s="797">
        <f>IFERROR(AVERAGE(K1358:L1358),"")</f>
        <v/>
      </c>
      <c r="V1358" s="257" t="n"/>
      <c r="W1358" s="797">
        <f>AVERAGE(Q1358:T1358)</f>
        <v/>
      </c>
      <c r="AW1358" s="785">
        <f>MAX(Q1358:T1358)</f>
        <v/>
      </c>
      <c r="AX1358" s="266">
        <f>IF(Q1358=AW1358,"#1",IF(R1358=AW1358,"#2",IF(S1358=AW1358,"#4",IF(T1358=AW1358,"#5"))))</f>
        <v/>
      </c>
    </row>
    <row r="1359" ht="17.45" customHeight="1">
      <c r="A1359" s="257">
        <f>IF(ISNUMBER(C1359),MONTH(C1359),"")</f>
        <v/>
      </c>
      <c r="B1359" s="257">
        <f>IF(ISNUMBER(C1359),YEAR(C1359),"")</f>
        <v/>
      </c>
      <c r="C1359" s="791">
        <f>C1358+1</f>
        <v/>
      </c>
      <c r="D1359" s="792" t="n"/>
      <c r="E1359" s="793" t="n">
        <v>0.0383</v>
      </c>
      <c r="F1359" s="795" t="n"/>
      <c r="G1359" s="794" t="n">
        <v>0.0233</v>
      </c>
      <c r="H1359" s="836" t="n"/>
      <c r="I1359" s="792" t="n"/>
      <c r="J1359" s="793" t="n">
        <v>0.0198</v>
      </c>
      <c r="K1359" s="792" t="n"/>
      <c r="L1359" s="793" t="n">
        <v>0.0233</v>
      </c>
      <c r="M1359" s="796">
        <f>IF(SUM(D1359:E1359)&gt;0,IFERROR(AVERAGE(D1330:E1359),""),"")</f>
        <v/>
      </c>
      <c r="N1359" s="796">
        <f>IF(SUM(F1359:H1359)&gt;0,IFERROR(AVERAGE(F1330:H1359),""),"")</f>
        <v/>
      </c>
      <c r="O1359" s="796">
        <f>IF(SUM(I1359:J1359)&gt;0,IFERROR(AVERAGE(I1330:J1359),""),"")</f>
        <v/>
      </c>
      <c r="P1359" s="796">
        <f>IF(SUM(K1359:L1359)&gt;0,IFERROR(AVERAGE(K1330:L1359),""),"")</f>
        <v/>
      </c>
      <c r="Q1359" s="797">
        <f>IFERROR(AVERAGE(D1359:E1359),"")</f>
        <v/>
      </c>
      <c r="R1359" s="797">
        <f>IFERROR(AVERAGE(F1359:H1359),"")</f>
        <v/>
      </c>
      <c r="S1359" s="797">
        <f>IFERROR(AVERAGE(I1359:J1359),"")</f>
        <v/>
      </c>
      <c r="T1359" s="797">
        <f>IFERROR(AVERAGE(K1359:L1359),"")</f>
        <v/>
      </c>
      <c r="V1359" s="257" t="n"/>
      <c r="W1359" s="797">
        <f>AVERAGE(Q1359:T1359)</f>
        <v/>
      </c>
      <c r="AW1359" s="785">
        <f>MAX(Q1359:T1359)</f>
        <v/>
      </c>
      <c r="AX1359" s="266">
        <f>IF(Q1359=AW1359,"#1",IF(R1359=AW1359,"#2",IF(S1359=AW1359,"#4",IF(T1359=AW1359,"#5"))))</f>
        <v/>
      </c>
    </row>
    <row r="1360" ht="17.45" customHeight="1">
      <c r="A1360" s="257">
        <f>IF(ISNUMBER(C1360),MONTH(C1360),"")</f>
        <v/>
      </c>
      <c r="B1360" s="257">
        <f>IF(ISNUMBER(C1360),YEAR(C1360),"")</f>
        <v/>
      </c>
      <c r="C1360" s="791">
        <f>C1359+1</f>
        <v/>
      </c>
      <c r="D1360" s="792" t="n">
        <v>0.0394</v>
      </c>
      <c r="E1360" s="793" t="n"/>
      <c r="F1360" s="795" t="n">
        <v>0.0186</v>
      </c>
      <c r="G1360" s="794" t="n"/>
      <c r="H1360" s="836" t="n"/>
      <c r="I1360" s="792" t="n">
        <v>0.0238</v>
      </c>
      <c r="J1360" s="793" t="n"/>
      <c r="K1360" s="792" t="n">
        <v>0.0211</v>
      </c>
      <c r="L1360" s="793" t="n"/>
      <c r="M1360" s="796">
        <f>IF(SUM(D1360:E1360)&gt;0,IFERROR(AVERAGE(D1331:E1360),""),"")</f>
        <v/>
      </c>
      <c r="N1360" s="796">
        <f>IF(SUM(F1360:H1360)&gt;0,IFERROR(AVERAGE(F1331:H1360),""),"")</f>
        <v/>
      </c>
      <c r="O1360" s="796">
        <f>IF(SUM(I1360:J1360)&gt;0,IFERROR(AVERAGE(I1331:J1360),""),"")</f>
        <v/>
      </c>
      <c r="P1360" s="796">
        <f>IF(SUM(K1360:L1360)&gt;0,IFERROR(AVERAGE(K1331:L1360),""),"")</f>
        <v/>
      </c>
      <c r="Q1360" s="797">
        <f>IFERROR(AVERAGE(D1360:E1360),"")</f>
        <v/>
      </c>
      <c r="R1360" s="797">
        <f>IFERROR(AVERAGE(F1360:H1360),"")</f>
        <v/>
      </c>
      <c r="S1360" s="797">
        <f>IFERROR(AVERAGE(I1360:J1360),"")</f>
        <v/>
      </c>
      <c r="T1360" s="797">
        <f>IFERROR(AVERAGE(K1360:L1360),"")</f>
        <v/>
      </c>
      <c r="V1360" s="257" t="n"/>
      <c r="W1360" s="797">
        <f>AVERAGE(Q1360:T1360)</f>
        <v/>
      </c>
      <c r="X1360" s="797">
        <f>AVERAGE(Q1356:T1360)</f>
        <v/>
      </c>
      <c r="Y1360" s="266" t="n">
        <v>194</v>
      </c>
      <c r="AW1360" s="785">
        <f>MAX(Q1360:T1360)</f>
        <v/>
      </c>
      <c r="AX1360" s="266">
        <f>IF(Q1360=AW1360,"#1",IF(R1360=AW1360,"#2",IF(S1360=AW1360,"#4",IF(T1360=AW1360,"#5"))))</f>
        <v/>
      </c>
    </row>
    <row r="1361" ht="17.45" customHeight="1">
      <c r="A1361" s="257">
        <f>IF(ISNUMBER(C1361),MONTH(C1361),"")</f>
        <v/>
      </c>
      <c r="B1361" s="257">
        <f>IF(ISNUMBER(C1361),YEAR(C1361),"")</f>
        <v/>
      </c>
      <c r="C1361" s="808">
        <f>C1360+1</f>
        <v/>
      </c>
      <c r="D1361" s="809" t="n"/>
      <c r="E1361" s="810" t="n">
        <v>0.0162</v>
      </c>
      <c r="F1361" s="812" t="n"/>
      <c r="G1361" s="811" t="n">
        <v>0.0332</v>
      </c>
      <c r="H1361" s="837" t="n"/>
      <c r="I1361" s="809" t="n"/>
      <c r="J1361" s="810" t="n">
        <v>0.0116</v>
      </c>
      <c r="K1361" s="809" t="n"/>
      <c r="L1361" s="810" t="n">
        <v>0.0205</v>
      </c>
      <c r="M1361" s="796">
        <f>IF(SUM(D1361:E1361)&gt;0,IFERROR(AVERAGE(D1332:E1361),""),"")</f>
        <v/>
      </c>
      <c r="N1361" s="796">
        <f>IF(SUM(F1361:H1361)&gt;0,IFERROR(AVERAGE(F1332:H1361),""),"")</f>
        <v/>
      </c>
      <c r="O1361" s="796">
        <f>IF(SUM(I1361:J1361)&gt;0,IFERROR(AVERAGE(I1332:J1361),""),"")</f>
        <v/>
      </c>
      <c r="P1361" s="796">
        <f>IF(SUM(K1361:L1361)&gt;0,IFERROR(AVERAGE(K1332:L1361),""),"")</f>
        <v/>
      </c>
      <c r="Q1361" s="813">
        <f>IFERROR(AVERAGE(D1361:E1361),"")</f>
        <v/>
      </c>
      <c r="R1361" s="813">
        <f>IFERROR(AVERAGE(F1361:H1361),"")</f>
        <v/>
      </c>
      <c r="S1361" s="813">
        <f>IFERROR(AVERAGE(I1361:J1361),"")</f>
        <v/>
      </c>
      <c r="T1361" s="813">
        <f>IFERROR(AVERAGE(K1361:L1361),"")</f>
        <v/>
      </c>
      <c r="V1361" s="813">
        <f>AVERAGE(Q1361:T1361)</f>
        <v/>
      </c>
      <c r="W1361" s="445" t="n"/>
      <c r="X1361" s="257" t="n"/>
      <c r="Y1361" s="266" t="n">
        <v>194</v>
      </c>
      <c r="AW1361" s="785">
        <f>MAX(Q1361:T1361)</f>
        <v/>
      </c>
      <c r="AX1361" s="266">
        <f>IF(Q1361=AW1361,"#1",IF(R1361=AW1361,"#2",IF(S1361=AW1361,"#4",IF(T1361=AW1361,"#5"))))</f>
        <v/>
      </c>
    </row>
    <row r="1362" ht="17.45" customHeight="1">
      <c r="A1362" s="257">
        <f>IF(ISNUMBER(C1362),MONTH(C1362),"")</f>
        <v/>
      </c>
      <c r="B1362" s="257">
        <f>IF(ISNUMBER(C1362),YEAR(C1362),"")</f>
        <v/>
      </c>
      <c r="C1362" s="808">
        <f>C1361+1</f>
        <v/>
      </c>
      <c r="D1362" s="809" t="n">
        <v>0.0128</v>
      </c>
      <c r="E1362" s="810" t="n"/>
      <c r="F1362" s="812" t="n"/>
      <c r="G1362" s="811" t="n"/>
      <c r="H1362" s="837" t="n">
        <v>0.0136</v>
      </c>
      <c r="I1362" s="809" t="n">
        <v>0.0108</v>
      </c>
      <c r="J1362" s="810" t="n"/>
      <c r="K1362" s="809" t="n">
        <v>0.0124</v>
      </c>
      <c r="L1362" s="810" t="n"/>
      <c r="M1362" s="796">
        <f>IF(SUM(D1362:E1362)&gt;0,IFERROR(AVERAGE(D1333:E1362),""),"")</f>
        <v/>
      </c>
      <c r="N1362" s="796">
        <f>IF(SUM(F1362:H1362)&gt;0,IFERROR(AVERAGE(F1333:H1362),""),"")</f>
        <v/>
      </c>
      <c r="O1362" s="796">
        <f>IF(SUM(I1362:J1362)&gt;0,IFERROR(AVERAGE(I1333:J1362),""),"")</f>
        <v/>
      </c>
      <c r="P1362" s="796">
        <f>IF(SUM(K1362:L1362)&gt;0,IFERROR(AVERAGE(K1333:L1362),""),"")</f>
        <v/>
      </c>
      <c r="Q1362" s="813">
        <f>IFERROR(AVERAGE(D1362:E1362),"")</f>
        <v/>
      </c>
      <c r="R1362" s="813">
        <f>IFERROR(AVERAGE(F1362:H1362),"")</f>
        <v/>
      </c>
      <c r="S1362" s="813">
        <f>IFERROR(AVERAGE(I1362:J1362),"")</f>
        <v/>
      </c>
      <c r="T1362" s="813">
        <f>IFERROR(AVERAGE(K1362:L1362),"")</f>
        <v/>
      </c>
      <c r="V1362" s="813">
        <f>AVERAGE(Q1362:T1362)</f>
        <v/>
      </c>
      <c r="W1362" s="445" t="n"/>
      <c r="X1362" s="797">
        <f>AVERAGE(Q1361:T1362)</f>
        <v/>
      </c>
      <c r="Y1362" s="266" t="n">
        <v>194</v>
      </c>
      <c r="AW1362" s="785">
        <f>MAX(Q1362:T1362)</f>
        <v/>
      </c>
      <c r="AX1362" s="266">
        <f>IF(Q1362=AW1362,"#1",IF(R1362=AW1362,"#2",IF(S1362=AW1362,"#4",IF(T1362=AW1362,"#5"))))</f>
        <v/>
      </c>
    </row>
    <row r="1363" ht="17.45" customHeight="1">
      <c r="A1363" s="257">
        <f>IF(ISNUMBER(C1363),MONTH(C1363),"")</f>
        <v/>
      </c>
      <c r="B1363" s="257">
        <f>IF(ISNUMBER(C1363),YEAR(C1363),"")</f>
        <v/>
      </c>
      <c r="C1363" s="791">
        <f>C1362+1</f>
        <v/>
      </c>
      <c r="D1363" s="792" t="n"/>
      <c r="E1363" s="793" t="n">
        <v>0.0309</v>
      </c>
      <c r="F1363" s="795" t="n"/>
      <c r="G1363" s="794" t="n">
        <v>0.0336</v>
      </c>
      <c r="H1363" s="836" t="n"/>
      <c r="I1363" s="792" t="n"/>
      <c r="J1363" s="793" t="n">
        <v>0.0323</v>
      </c>
      <c r="K1363" s="792" t="n"/>
      <c r="L1363" s="793" t="n">
        <v>0.0369</v>
      </c>
      <c r="M1363" s="796">
        <f>IF(SUM(D1363:E1363)&gt;0,IFERROR(AVERAGE(D1334:E1363),""),"")</f>
        <v/>
      </c>
      <c r="N1363" s="796">
        <f>IF(SUM(F1363:H1363)&gt;0,IFERROR(AVERAGE(F1334:H1363),""),"")</f>
        <v/>
      </c>
      <c r="O1363" s="796">
        <f>IF(SUM(I1363:J1363)&gt;0,IFERROR(AVERAGE(I1334:J1363),""),"")</f>
        <v/>
      </c>
      <c r="P1363" s="796">
        <f>IF(SUM(K1363:L1363)&gt;0,IFERROR(AVERAGE(K1334:L1363),""),"")</f>
        <v/>
      </c>
      <c r="Q1363" s="797">
        <f>IFERROR(AVERAGE(D1363:E1363),"")</f>
        <v/>
      </c>
      <c r="R1363" s="797">
        <f>IFERROR(AVERAGE(F1363:H1363),"")</f>
        <v/>
      </c>
      <c r="S1363" s="797">
        <f>IFERROR(AVERAGE(I1363:J1363),"")</f>
        <v/>
      </c>
      <c r="T1363" s="797">
        <f>IFERROR(AVERAGE(K1363:L1363),"")</f>
        <v/>
      </c>
      <c r="V1363" s="257" t="n"/>
      <c r="W1363" s="797">
        <f>AVERAGE(Q1363:T1363)</f>
        <v/>
      </c>
      <c r="AW1363" s="785">
        <f>MAX(Q1363:T1363)</f>
        <v/>
      </c>
      <c r="AX1363" s="266">
        <f>IF(Q1363=AW1363,"#1",IF(R1363=AW1363,"#2",IF(S1363=AW1363,"#4",IF(T1363=AW1363,"#5"))))</f>
        <v/>
      </c>
    </row>
    <row r="1364" ht="17.45" customHeight="1">
      <c r="A1364" s="257">
        <f>IF(ISNUMBER(C1364),MONTH(C1364),"")</f>
        <v/>
      </c>
      <c r="B1364" s="257">
        <f>IF(ISNUMBER(C1364),YEAR(C1364),"")</f>
        <v/>
      </c>
      <c r="C1364" s="861">
        <f>C1363+1</f>
        <v/>
      </c>
      <c r="D1364" s="803" t="n">
        <v>0.0491</v>
      </c>
      <c r="E1364" s="804" t="n"/>
      <c r="F1364" s="806" t="n">
        <v>0.0352</v>
      </c>
      <c r="G1364" s="805" t="n"/>
      <c r="H1364" s="838" t="n">
        <v>0.042</v>
      </c>
      <c r="I1364" s="803" t="n">
        <v>0.0262</v>
      </c>
      <c r="J1364" s="804" t="n"/>
      <c r="K1364" s="803" t="n">
        <v>0.0304</v>
      </c>
      <c r="L1364" s="804" t="n"/>
      <c r="M1364" s="796">
        <f>IF(SUM(D1364:E1364)&gt;0,IFERROR(AVERAGE(D1335:E1364),""),"")</f>
        <v/>
      </c>
      <c r="N1364" s="796">
        <f>IF(SUM(F1364:H1364)&gt;0,IFERROR(AVERAGE(F1335:H1364),""),"")</f>
        <v/>
      </c>
      <c r="O1364" s="796">
        <f>IF(SUM(I1364:J1364)&gt;0,IFERROR(AVERAGE(I1335:J1364),""),"")</f>
        <v/>
      </c>
      <c r="P1364" s="796">
        <f>IF(SUM(K1364:L1364)&gt;0,IFERROR(AVERAGE(K1335:L1364),""),"")</f>
        <v/>
      </c>
      <c r="Q1364" s="797">
        <f>IFERROR(AVERAGE(D1364:E1364),"")</f>
        <v/>
      </c>
      <c r="R1364" s="797">
        <f>IFERROR(AVERAGE(F1364:H1364),"")</f>
        <v/>
      </c>
      <c r="S1364" s="797">
        <f>IFERROR(AVERAGE(I1364:J1364),"")</f>
        <v/>
      </c>
      <c r="T1364" s="797">
        <f>IFERROR(AVERAGE(K1364:L1364),"")</f>
        <v/>
      </c>
      <c r="V1364" s="257" t="n"/>
      <c r="W1364" s="797">
        <f>AVERAGE(Q1364:T1364)</f>
        <v/>
      </c>
      <c r="AW1364" s="785">
        <f>MAX(Q1364:T1364)</f>
        <v/>
      </c>
      <c r="AX1364" s="266">
        <f>IF(Q1364=AW1364,"#1",IF(R1364=AW1364,"#2",IF(S1364=AW1364,"#4",IF(T1364=AW1364,"#5"))))</f>
        <v/>
      </c>
    </row>
    <row r="1365" ht="17.45" customHeight="1">
      <c r="A1365" s="257">
        <f>IF(ISNUMBER(C1365),MONTH(C1365),"")</f>
        <v/>
      </c>
      <c r="B1365" s="257">
        <f>IF(ISNUMBER(C1365),YEAR(C1365),"")</f>
        <v/>
      </c>
      <c r="C1365" s="791">
        <f>C1364+1</f>
        <v/>
      </c>
      <c r="D1365" s="792" t="n"/>
      <c r="E1365" s="793" t="n">
        <v>0.0533</v>
      </c>
      <c r="F1365" s="795" t="n"/>
      <c r="G1365" s="925" t="n">
        <v>0.108</v>
      </c>
      <c r="H1365" s="836" t="n"/>
      <c r="I1365" s="792" t="n"/>
      <c r="J1365" s="793" t="n">
        <v>0.028</v>
      </c>
      <c r="K1365" s="792" t="n"/>
      <c r="L1365" s="793" t="n">
        <v>0.0607</v>
      </c>
      <c r="M1365" s="796">
        <f>IF(SUM(D1365:E1365)&gt;0,IFERROR(AVERAGE(D1336:E1365),""),"")</f>
        <v/>
      </c>
      <c r="N1365" s="796">
        <f>IF(SUM(F1365:H1365)&gt;0,IFERROR(AVERAGE(F1336:H1365),""),"")</f>
        <v/>
      </c>
      <c r="O1365" s="796">
        <f>IF(SUM(I1365:J1365)&gt;0,IFERROR(AVERAGE(I1336:J1365),""),"")</f>
        <v/>
      </c>
      <c r="P1365" s="796">
        <f>IF(SUM(K1365:L1365)&gt;0,IFERROR(AVERAGE(K1336:L1365),""),"")</f>
        <v/>
      </c>
      <c r="Q1365" s="797">
        <f>IFERROR(AVERAGE(D1365:E1365),"")</f>
        <v/>
      </c>
      <c r="R1365" s="876">
        <f>IFERROR(AVERAGE(F1365:H1365),"")</f>
        <v/>
      </c>
      <c r="S1365" s="797">
        <f>IFERROR(AVERAGE(I1365:J1365),"")</f>
        <v/>
      </c>
      <c r="T1365" s="797">
        <f>IFERROR(AVERAGE(K1365:L1365),"")</f>
        <v/>
      </c>
      <c r="V1365" s="257" t="n"/>
      <c r="W1365" s="797">
        <f>AVERAGE(Q1365:T1365)</f>
        <v/>
      </c>
      <c r="AW1365" s="785">
        <f>MAX(Q1365:T1365)</f>
        <v/>
      </c>
      <c r="AX1365" s="266">
        <f>IF(Q1365=AW1365,"#1",IF(R1365=AW1365,"#2",IF(S1365=AW1365,"#4",IF(T1365=AW1365,"#5"))))</f>
        <v/>
      </c>
    </row>
    <row r="1366" ht="17.45" customHeight="1">
      <c r="A1366" s="257">
        <f>IF(ISNUMBER(C1366),MONTH(C1366),"")</f>
        <v/>
      </c>
      <c r="B1366" s="257">
        <f>IF(ISNUMBER(C1366),YEAR(C1366),"")</f>
        <v/>
      </c>
      <c r="C1366" s="791">
        <f>C1365+1</f>
        <v/>
      </c>
      <c r="D1366" s="792" t="n">
        <v>0.0634</v>
      </c>
      <c r="E1366" s="793" t="n"/>
      <c r="F1366" s="795" t="n">
        <v>0.0413</v>
      </c>
      <c r="G1366" s="794" t="n"/>
      <c r="H1366" s="836" t="n"/>
      <c r="I1366" s="792" t="n">
        <v>0.0286</v>
      </c>
      <c r="J1366" s="793" t="n"/>
      <c r="K1366" s="792" t="n">
        <v>0.0264</v>
      </c>
      <c r="L1366" s="793" t="n"/>
      <c r="M1366" s="796">
        <f>IF(SUM(D1366:E1366)&gt;0,IFERROR(AVERAGE(D1337:E1366),""),"")</f>
        <v/>
      </c>
      <c r="N1366" s="796">
        <f>IF(SUM(F1366:H1366)&gt;0,IFERROR(AVERAGE(F1337:H1366),""),"")</f>
        <v/>
      </c>
      <c r="O1366" s="796">
        <f>IF(SUM(I1366:J1366)&gt;0,IFERROR(AVERAGE(I1337:J1366),""),"")</f>
        <v/>
      </c>
      <c r="P1366" s="796">
        <f>IF(SUM(K1366:L1366)&gt;0,IFERROR(AVERAGE(K1337:L1366),""),"")</f>
        <v/>
      </c>
      <c r="Q1366" s="797">
        <f>IFERROR(AVERAGE(D1366:E1366),"")</f>
        <v/>
      </c>
      <c r="R1366" s="797">
        <f>IFERROR(AVERAGE(F1366:H1366),"")</f>
        <v/>
      </c>
      <c r="S1366" s="797">
        <f>IFERROR(AVERAGE(I1366:J1366),"")</f>
        <v/>
      </c>
      <c r="T1366" s="797">
        <f>IFERROR(AVERAGE(K1366:L1366),"")</f>
        <v/>
      </c>
      <c r="V1366" s="257" t="n"/>
      <c r="W1366" s="797">
        <f>AVERAGE(Q1366:T1366)</f>
        <v/>
      </c>
      <c r="AW1366" s="785">
        <f>MAX(Q1366:T1366)</f>
        <v/>
      </c>
      <c r="AX1366" s="266">
        <f>IF(Q1366=AW1366,"#1",IF(R1366=AW1366,"#2",IF(S1366=AW1366,"#4",IF(T1366=AW1366,"#5"))))</f>
        <v/>
      </c>
    </row>
    <row r="1367" ht="17.45" customHeight="1">
      <c r="A1367" s="257">
        <f>IF(ISNUMBER(C1367),MONTH(C1367),"")</f>
        <v/>
      </c>
      <c r="B1367" s="257">
        <f>IF(ISNUMBER(C1367),YEAR(C1367),"")</f>
        <v/>
      </c>
      <c r="C1367" s="791">
        <f>C1366+1</f>
        <v/>
      </c>
      <c r="D1367" s="792" t="n"/>
      <c r="E1367" s="793" t="n">
        <v>0.0542</v>
      </c>
      <c r="F1367" s="795" t="n"/>
      <c r="G1367" s="794" t="n">
        <v>0.0325</v>
      </c>
      <c r="H1367" s="836" t="n"/>
      <c r="I1367" s="792" t="n"/>
      <c r="J1367" s="793" t="n">
        <v>0.0221</v>
      </c>
      <c r="K1367" s="792" t="n"/>
      <c r="L1367" s="793" t="n">
        <v>0.0355</v>
      </c>
      <c r="M1367" s="796">
        <f>IF(SUM(D1367:E1367)&gt;0,IFERROR(AVERAGE(D1338:E1367),""),"")</f>
        <v/>
      </c>
      <c r="N1367" s="796">
        <f>IF(SUM(F1367:H1367)&gt;0,IFERROR(AVERAGE(F1338:H1367),""),"")</f>
        <v/>
      </c>
      <c r="O1367" s="796">
        <f>IF(SUM(I1367:J1367)&gt;0,IFERROR(AVERAGE(I1338:J1367),""),"")</f>
        <v/>
      </c>
      <c r="P1367" s="796">
        <f>IF(SUM(K1367:L1367)&gt;0,IFERROR(AVERAGE(K1338:L1367),""),"")</f>
        <v/>
      </c>
      <c r="Q1367" s="797">
        <f>IFERROR(AVERAGE(D1367:E1367),"")</f>
        <v/>
      </c>
      <c r="R1367" s="797">
        <f>IFERROR(AVERAGE(F1367:H1367),"")</f>
        <v/>
      </c>
      <c r="S1367" s="797">
        <f>IFERROR(AVERAGE(I1367:J1367),"")</f>
        <v/>
      </c>
      <c r="T1367" s="797">
        <f>IFERROR(AVERAGE(K1367:L1367),"")</f>
        <v/>
      </c>
      <c r="V1367" s="257" t="n"/>
      <c r="W1367" s="797">
        <f>AVERAGE(Q1367:T1367)</f>
        <v/>
      </c>
      <c r="X1367" s="797">
        <f>AVERAGE(Q1363:T1367)</f>
        <v/>
      </c>
      <c r="Y1367" s="266" t="n">
        <v>195</v>
      </c>
      <c r="AW1367" s="785">
        <f>MAX(Q1367:T1367)</f>
        <v/>
      </c>
      <c r="AX1367" s="266">
        <f>IF(Q1367=AW1367,"#1",IF(R1367=AW1367,"#2",IF(S1367=AW1367,"#4",IF(T1367=AW1367,"#5"))))</f>
        <v/>
      </c>
    </row>
    <row r="1368" ht="17.45" customHeight="1">
      <c r="A1368" s="257">
        <f>IF(ISNUMBER(C1368),MONTH(C1368),"")</f>
        <v/>
      </c>
      <c r="B1368" s="257">
        <f>IF(ISNUMBER(C1368),YEAR(C1368),"")</f>
        <v/>
      </c>
      <c r="C1368" s="808">
        <f>C1367+1</f>
        <v/>
      </c>
      <c r="D1368" s="809" t="n">
        <v>0.0216</v>
      </c>
      <c r="E1368" s="810" t="n"/>
      <c r="F1368" s="812" t="n"/>
      <c r="G1368" s="811" t="n"/>
      <c r="H1368" s="837" t="n">
        <v>0.0361</v>
      </c>
      <c r="I1368" s="809" t="n">
        <v>0.0155</v>
      </c>
      <c r="J1368" s="810" t="n"/>
      <c r="K1368" s="809" t="n">
        <v>0.0148</v>
      </c>
      <c r="L1368" s="810" t="n"/>
      <c r="M1368" s="796">
        <f>IF(SUM(D1368:E1368)&gt;0,IFERROR(AVERAGE(D1339:E1368),""),"")</f>
        <v/>
      </c>
      <c r="N1368" s="796">
        <f>IF(SUM(F1368:H1368)&gt;0,IFERROR(AVERAGE(F1339:H1368),""),"")</f>
        <v/>
      </c>
      <c r="O1368" s="796">
        <f>IF(SUM(I1368:J1368)&gt;0,IFERROR(AVERAGE(I1339:J1368),""),"")</f>
        <v/>
      </c>
      <c r="P1368" s="796">
        <f>IF(SUM(K1368:L1368)&gt;0,IFERROR(AVERAGE(K1339:L1368),""),"")</f>
        <v/>
      </c>
      <c r="Q1368" s="813">
        <f>IFERROR(AVERAGE(D1368:E1368),"")</f>
        <v/>
      </c>
      <c r="R1368" s="813">
        <f>IFERROR(AVERAGE(F1368:H1368),"")</f>
        <v/>
      </c>
      <c r="S1368" s="813">
        <f>IFERROR(AVERAGE(I1368:J1368),"")</f>
        <v/>
      </c>
      <c r="T1368" s="813">
        <f>IFERROR(AVERAGE(K1368:L1368),"")</f>
        <v/>
      </c>
      <c r="V1368" s="813">
        <f>AVERAGE(Q1368:T1368)</f>
        <v/>
      </c>
      <c r="W1368" s="445" t="n"/>
      <c r="X1368" s="257" t="n"/>
      <c r="Y1368" s="266" t="n">
        <v>195</v>
      </c>
      <c r="AW1368" s="785">
        <f>MAX(Q1368:T1368)</f>
        <v/>
      </c>
      <c r="AX1368" s="266">
        <f>IF(Q1368=AW1368,"#1",IF(R1368=AW1368,"#2",IF(S1368=AW1368,"#4",IF(T1368=AW1368,"#5"))))</f>
        <v/>
      </c>
    </row>
    <row r="1369" ht="17.45" customHeight="1">
      <c r="A1369" s="257">
        <f>IF(ISNUMBER(C1369),MONTH(C1369),"")</f>
        <v/>
      </c>
      <c r="B1369" s="257">
        <f>IF(ISNUMBER(C1369),YEAR(C1369),"")</f>
        <v/>
      </c>
      <c r="C1369" s="808">
        <f>C1368+1</f>
        <v/>
      </c>
      <c r="D1369" s="809" t="n"/>
      <c r="E1369" s="810" t="n">
        <v>0.0268</v>
      </c>
      <c r="F1369" s="812" t="n"/>
      <c r="G1369" s="811" t="n">
        <v>0.0181</v>
      </c>
      <c r="H1369" s="837" t="n"/>
      <c r="I1369" s="809" t="n"/>
      <c r="J1369" s="810" t="n">
        <v>0.00687</v>
      </c>
      <c r="K1369" s="809" t="n"/>
      <c r="L1369" s="810" t="n">
        <v>0.0182</v>
      </c>
      <c r="M1369" s="796">
        <f>IF(SUM(D1369:E1369)&gt;0,IFERROR(AVERAGE(D1340:E1369),""),"")</f>
        <v/>
      </c>
      <c r="N1369" s="796">
        <f>IF(SUM(F1369:H1369)&gt;0,IFERROR(AVERAGE(F1340:H1369),""),"")</f>
        <v/>
      </c>
      <c r="O1369" s="796">
        <f>IF(SUM(I1369:J1369)&gt;0,IFERROR(AVERAGE(I1340:J1369),""),"")</f>
        <v/>
      </c>
      <c r="P1369" s="796">
        <f>IF(SUM(K1369:L1369)&gt;0,IFERROR(AVERAGE(K1340:L1369),""),"")</f>
        <v/>
      </c>
      <c r="Q1369" s="813">
        <f>IFERROR(AVERAGE(D1369:E1369),"")</f>
        <v/>
      </c>
      <c r="R1369" s="813">
        <f>IFERROR(AVERAGE(F1369:H1369),"")</f>
        <v/>
      </c>
      <c r="S1369" s="813">
        <f>IFERROR(AVERAGE(I1369:J1369),"")</f>
        <v/>
      </c>
      <c r="T1369" s="813">
        <f>IFERROR(AVERAGE(K1369:L1369),"")</f>
        <v/>
      </c>
      <c r="V1369" s="813">
        <f>AVERAGE(Q1369:T1369)</f>
        <v/>
      </c>
      <c r="W1369" s="445" t="n"/>
      <c r="X1369" s="797">
        <f>AVERAGE(Q1368:T1369)</f>
        <v/>
      </c>
      <c r="Y1369" s="266" t="n">
        <v>195</v>
      </c>
      <c r="AW1369" s="785">
        <f>MAX(Q1369:T1369)</f>
        <v/>
      </c>
      <c r="AX1369" s="266">
        <f>IF(Q1369=AW1369,"#1",IF(R1369=AW1369,"#2",IF(S1369=AW1369,"#4",IF(T1369=AW1369,"#5"))))</f>
        <v/>
      </c>
    </row>
    <row r="1370" ht="17.45" customHeight="1" thickBot="1">
      <c r="A1370" s="257">
        <f>IF(ISNUMBER(C1370),MONTH(C1370),"")</f>
        <v/>
      </c>
      <c r="B1370" s="257">
        <f>IF(ISNUMBER(C1370),YEAR(C1370),"")</f>
        <v/>
      </c>
      <c r="C1370" s="861">
        <f>C1369+1</f>
        <v/>
      </c>
      <c r="D1370" s="803" t="n">
        <v>0.0223</v>
      </c>
      <c r="E1370" s="804" t="n"/>
      <c r="F1370" s="806" t="n">
        <v>0.0187</v>
      </c>
      <c r="G1370" s="805" t="n"/>
      <c r="H1370" s="838" t="n">
        <v>0.0164</v>
      </c>
      <c r="I1370" s="803" t="n">
        <v>0.0183</v>
      </c>
      <c r="J1370" s="804" t="n"/>
      <c r="K1370" s="803" t="n">
        <v>0.0239</v>
      </c>
      <c r="L1370" s="804" t="n"/>
      <c r="M1370" s="796">
        <f>IF(SUM(D1370:E1370)&gt;0,IFERROR(AVERAGE(D1341:E1370),""),"")</f>
        <v/>
      </c>
      <c r="N1370" s="796">
        <f>IF(SUM(F1370:H1370)&gt;0,IFERROR(AVERAGE(F1341:H1370),""),"")</f>
        <v/>
      </c>
      <c r="O1370" s="796">
        <f>IF(SUM(I1370:J1370)&gt;0,IFERROR(AVERAGE(I1341:J1370),""),"")</f>
        <v/>
      </c>
      <c r="P1370" s="796">
        <f>IF(SUM(K1370:L1370)&gt;0,IFERROR(AVERAGE(K1341:L1370),""),"")</f>
        <v/>
      </c>
      <c r="Q1370" s="797">
        <f>IFERROR(AVERAGE(D1370:E1370),"")</f>
        <v/>
      </c>
      <c r="R1370" s="797">
        <f>IFERROR(AVERAGE(F1370:H1370),"")</f>
        <v/>
      </c>
      <c r="S1370" s="797">
        <f>IFERROR(AVERAGE(I1370:J1370),"")</f>
        <v/>
      </c>
      <c r="T1370" s="797">
        <f>IFERROR(AVERAGE(K1370:L1370),"")</f>
        <v/>
      </c>
      <c r="V1370" s="257" t="n"/>
      <c r="W1370" s="797">
        <f>AVERAGE(Q1370:T1370)</f>
        <v/>
      </c>
      <c r="AW1370" s="785">
        <f>MAX(Q1370:T1370)</f>
        <v/>
      </c>
      <c r="AX1370" s="266">
        <f>IF(Q1370=AW1370,"#1",IF(R1370=AW1370,"#2",IF(S1370=AW1370,"#4",IF(T1370=AW1370,"#5"))))</f>
        <v/>
      </c>
    </row>
    <row r="1371" ht="17.45" customHeight="1" thickBot="1">
      <c r="A1371" s="257">
        <f>IF(ISNUMBER(C1371),MONTH(C1371),"")</f>
        <v/>
      </c>
      <c r="B1371" s="257">
        <f>IF(ISNUMBER(C1371),YEAR(C1371),"")</f>
        <v/>
      </c>
      <c r="C1371" s="791">
        <f>C1370+1</f>
        <v/>
      </c>
      <c r="D1371" s="792" t="n"/>
      <c r="E1371" s="793" t="n">
        <v>0.0277</v>
      </c>
      <c r="F1371" s="795" t="n"/>
      <c r="G1371" s="794" t="n">
        <v>0.0293</v>
      </c>
      <c r="H1371" s="836" t="n"/>
      <c r="I1371" s="792" t="n"/>
      <c r="J1371" s="793" t="n">
        <v>0.017</v>
      </c>
      <c r="K1371" s="792" t="n"/>
      <c r="L1371" s="793" t="n">
        <v>0.0422</v>
      </c>
      <c r="M1371" s="796">
        <f>IF(SUM(D1371:E1371)&gt;0,IFERROR(AVERAGE(D1342:E1371),""),"")</f>
        <v/>
      </c>
      <c r="N1371" s="796">
        <f>IF(SUM(F1371:H1371)&gt;0,IFERROR(AVERAGE(F1342:H1371),""),"")</f>
        <v/>
      </c>
      <c r="O1371" s="796">
        <f>IF(SUM(I1371:J1371)&gt;0,IFERROR(AVERAGE(I1342:J1371),""),"")</f>
        <v/>
      </c>
      <c r="P1371" s="796">
        <f>IF(SUM(K1371:L1371)&gt;0,IFERROR(AVERAGE(K1342:L1371),""),"")</f>
        <v/>
      </c>
      <c r="Q1371" s="797">
        <f>IFERROR(AVERAGE(D1371:E1371),"")</f>
        <v/>
      </c>
      <c r="R1371" s="797">
        <f>IFERROR(AVERAGE(F1371:H1371),"")</f>
        <v/>
      </c>
      <c r="S1371" s="797">
        <f>IFERROR(AVERAGE(I1371:J1371),"")</f>
        <v/>
      </c>
      <c r="T1371" s="797">
        <f>IFERROR(AVERAGE(K1371:L1371),"")</f>
        <v/>
      </c>
      <c r="V1371" s="257" t="n"/>
      <c r="W1371" s="797">
        <f>AVERAGE(Q1371:T1371)</f>
        <v/>
      </c>
      <c r="Z1371" s="313" t="inlineStr">
        <is>
          <t>SEPTEMBER</t>
        </is>
      </c>
      <c r="AA1371" s="299" t="n">
        <v>2021</v>
      </c>
      <c r="AB1371" s="300" t="n"/>
      <c r="AC1371" s="300" t="n"/>
      <c r="AD1371" s="300" t="n"/>
      <c r="AW1371" s="785">
        <f>MAX(Q1371:T1371)</f>
        <v/>
      </c>
      <c r="AX1371" s="266">
        <f>IF(Q1371=AW1371,"#1",IF(R1371=AW1371,"#2",IF(S1371=AW1371,"#4",IF(T1371=AW1371,"#5"))))</f>
        <v/>
      </c>
    </row>
    <row r="1372" ht="17.45" customHeight="1">
      <c r="A1372" s="257">
        <f>IF(ISNUMBER(C1372),MONTH(C1372),"")</f>
        <v/>
      </c>
      <c r="B1372" s="257">
        <f>IF(ISNUMBER(C1372),YEAR(C1372),"")</f>
        <v/>
      </c>
      <c r="C1372" s="791">
        <f>C1371+1</f>
        <v/>
      </c>
      <c r="D1372" s="792" t="n">
        <v>0.0201</v>
      </c>
      <c r="E1372" s="793" t="n"/>
      <c r="F1372" s="795" t="n">
        <v>0.0427</v>
      </c>
      <c r="G1372" s="794" t="n"/>
      <c r="H1372" s="836" t="n"/>
      <c r="I1372" s="792" t="n">
        <v>0.0228</v>
      </c>
      <c r="J1372" s="793" t="n"/>
      <c r="K1372" s="792" t="n">
        <v>0.0256</v>
      </c>
      <c r="L1372" s="793" t="n"/>
      <c r="M1372" s="796">
        <f>IF(SUM(D1372:E1372)&gt;0,IFERROR(AVERAGE(D1343:E1372),""),"")</f>
        <v/>
      </c>
      <c r="N1372" s="796">
        <f>IF(SUM(F1372:H1372)&gt;0,IFERROR(AVERAGE(F1343:H1372),""),"")</f>
        <v/>
      </c>
      <c r="O1372" s="796">
        <f>IF(SUM(I1372:J1372)&gt;0,IFERROR(AVERAGE(I1343:J1372),""),"")</f>
        <v/>
      </c>
      <c r="P1372" s="796">
        <f>IF(SUM(K1372:L1372)&gt;0,IFERROR(AVERAGE(K1343:L1372),""),"")</f>
        <v/>
      </c>
      <c r="Q1372" s="797">
        <f>IFERROR(AVERAGE(D1372:E1372),"")</f>
        <v/>
      </c>
      <c r="R1372" s="797">
        <f>IFERROR(AVERAGE(F1372:H1372),"")</f>
        <v/>
      </c>
      <c r="S1372" s="797">
        <f>IFERROR(AVERAGE(I1372:J1372),"")</f>
        <v/>
      </c>
      <c r="T1372" s="797">
        <f>IFERROR(AVERAGE(K1372:L1372),"")</f>
        <v/>
      </c>
      <c r="V1372" s="257" t="n"/>
      <c r="W1372" s="797">
        <f>AVERAGE(Q1372:T1372)</f>
        <v/>
      </c>
      <c r="Z1372" s="301" t="inlineStr">
        <is>
          <t>Parameter</t>
        </is>
      </c>
      <c r="AA1372" s="301" t="inlineStr">
        <is>
          <t>Station 1</t>
        </is>
      </c>
      <c r="AB1372" s="301" t="inlineStr">
        <is>
          <t>Station 2</t>
        </is>
      </c>
      <c r="AC1372" s="301" t="inlineStr">
        <is>
          <t>Station 4</t>
        </is>
      </c>
      <c r="AD1372" s="301" t="inlineStr">
        <is>
          <t>Station 5</t>
        </is>
      </c>
      <c r="AW1372" s="785">
        <f>MAX(Q1372:T1372)</f>
        <v/>
      </c>
      <c r="AX1372" s="266">
        <f>IF(Q1372=AW1372,"#1",IF(R1372=AW1372,"#2",IF(S1372=AW1372,"#4",IF(T1372=AW1372,"#5"))))</f>
        <v/>
      </c>
    </row>
    <row r="1373" ht="17.45" customHeight="1" thickBot="1">
      <c r="A1373" s="257">
        <f>IF(ISNUMBER(C1373),MONTH(C1373),"")</f>
        <v/>
      </c>
      <c r="B1373" s="257">
        <f>IF(ISNUMBER(C1373),YEAR(C1373),"")</f>
        <v/>
      </c>
      <c r="C1373" s="824">
        <f>C1372+1</f>
        <v/>
      </c>
      <c r="D1373" s="825" t="n"/>
      <c r="E1373" s="826" t="n">
        <v>0.0227</v>
      </c>
      <c r="F1373" s="828" t="n"/>
      <c r="G1373" s="827" t="n">
        <v>0.0446</v>
      </c>
      <c r="H1373" s="867" t="n"/>
      <c r="I1373" s="825" t="n"/>
      <c r="J1373" s="826" t="n">
        <v>0.0253</v>
      </c>
      <c r="K1373" s="825" t="n"/>
      <c r="L1373" s="826" t="n">
        <v>0.0467</v>
      </c>
      <c r="M1373" s="796">
        <f>IF(SUM(D1373:E1373)&gt;0,IFERROR(AVERAGE(D1344:E1373),""),"")</f>
        <v/>
      </c>
      <c r="N1373" s="796">
        <f>IF(SUM(F1373:H1373)&gt;0,IFERROR(AVERAGE(F1344:H1373),""),"")</f>
        <v/>
      </c>
      <c r="O1373" s="796">
        <f>IF(SUM(I1373:J1373)&gt;0,IFERROR(AVERAGE(I1344:J1373),""),"")</f>
        <v/>
      </c>
      <c r="P1373" s="796">
        <f>IF(SUM(K1373:L1373)&gt;0,IFERROR(AVERAGE(K1344:L1373),""),"")</f>
        <v/>
      </c>
      <c r="Q1373" s="797">
        <f>IFERROR(AVERAGE(D1373:E1373),"")</f>
        <v/>
      </c>
      <c r="R1373" s="797">
        <f>IFERROR(AVERAGE(F1373:H1373),"")</f>
        <v/>
      </c>
      <c r="S1373" s="797">
        <f>IFERROR(AVERAGE(I1373:J1373),"")</f>
        <v/>
      </c>
      <c r="T1373" s="797">
        <f>IFERROR(AVERAGE(K1373:L1373),"")</f>
        <v/>
      </c>
      <c r="V1373" s="257" t="n"/>
      <c r="W1373" s="797">
        <f>AVERAGE(Q1373:T1373)</f>
        <v/>
      </c>
      <c r="Z1373" s="302" t="inlineStr">
        <is>
          <t>Average</t>
        </is>
      </c>
      <c r="AA1373" s="839">
        <f>AVERAGE(D1344:E1373)</f>
        <v/>
      </c>
      <c r="AB1373" s="839">
        <f>AVERAGE(F1344:H1373)</f>
        <v/>
      </c>
      <c r="AC1373" s="839">
        <f>AVERAGE(I1344:J1373)</f>
        <v/>
      </c>
      <c r="AD1373" s="839">
        <f>AVERAGE(K1344:L1373)</f>
        <v/>
      </c>
      <c r="AW1373" s="785">
        <f>MAX(Q1373:T1373)</f>
        <v/>
      </c>
      <c r="AX1373" s="266">
        <f>IF(Q1373=AW1373,"#1",IF(R1373=AW1373,"#2",IF(S1373=AW1373,"#4",IF(T1373=AW1373,"#5"))))</f>
        <v/>
      </c>
    </row>
    <row r="1374" ht="17.45" customHeight="1">
      <c r="A1374" s="257">
        <f>IF(ISNUMBER(C1374),MONTH(C1374),"")</f>
        <v/>
      </c>
      <c r="B1374" s="257">
        <f>IF(ISNUMBER(C1374),YEAR(C1374),"")</f>
        <v/>
      </c>
      <c r="C1374" s="831">
        <f>C1373+1</f>
        <v/>
      </c>
      <c r="D1374" s="832" t="n">
        <v>0.0302</v>
      </c>
      <c r="E1374" s="833" t="n"/>
      <c r="F1374" s="835" t="n"/>
      <c r="G1374" s="834" t="n"/>
      <c r="H1374" s="860" t="n">
        <v>0.026</v>
      </c>
      <c r="I1374" s="832" t="n">
        <v>0.02</v>
      </c>
      <c r="J1374" s="833" t="n"/>
      <c r="K1374" s="832" t="n">
        <v>0.0372</v>
      </c>
      <c r="L1374" s="833" t="n"/>
      <c r="M1374" s="796">
        <f>IF(SUM(D1374:E1374)&gt;0,IFERROR(AVERAGE(D1345:E1374),""),"")</f>
        <v/>
      </c>
      <c r="N1374" s="796">
        <f>IF(SUM(F1374:H1374)&gt;0,IFERROR(AVERAGE(F1345:H1374),""),"")</f>
        <v/>
      </c>
      <c r="O1374" s="796">
        <f>IF(SUM(I1374:J1374)&gt;0,IFERROR(AVERAGE(I1345:J1374),""),"")</f>
        <v/>
      </c>
      <c r="P1374" s="796">
        <f>IF(SUM(K1374:L1374)&gt;0,IFERROR(AVERAGE(K1345:L1374),""),"")</f>
        <v/>
      </c>
      <c r="Q1374" s="797">
        <f>IFERROR(AVERAGE(D1374:E1374),"")</f>
        <v/>
      </c>
      <c r="R1374" s="797">
        <f>IFERROR(AVERAGE(F1374:H1374),"")</f>
        <v/>
      </c>
      <c r="S1374" s="797">
        <f>IFERROR(AVERAGE(I1374:J1374),"")</f>
        <v/>
      </c>
      <c r="T1374" s="797">
        <f>IFERROR(AVERAGE(K1374:L1374),"")</f>
        <v/>
      </c>
      <c r="V1374" s="257" t="n"/>
      <c r="W1374" s="797">
        <f>AVERAGE(Q1374:T1374)</f>
        <v/>
      </c>
      <c r="X1374" s="797">
        <f>AVERAGE(Q1370:T1374)</f>
        <v/>
      </c>
      <c r="Y1374" s="266" t="n">
        <v>196</v>
      </c>
      <c r="Z1374" s="302" t="inlineStr">
        <is>
          <t>Maximum</t>
        </is>
      </c>
      <c r="AA1374" s="839">
        <f>MAX(D1344:E1373)</f>
        <v/>
      </c>
      <c r="AB1374" s="839">
        <f>MAX(F1344:H1373)</f>
        <v/>
      </c>
      <c r="AC1374" s="839">
        <f>MAX(I1344:J1373)</f>
        <v/>
      </c>
      <c r="AD1374" s="839">
        <f>MAX(K1344:L1373)</f>
        <v/>
      </c>
      <c r="AW1374" s="785">
        <f>MAX(Q1374:T1374)</f>
        <v/>
      </c>
      <c r="AX1374" s="266">
        <f>IF(Q1374=AW1374,"#1",IF(R1374=AW1374,"#2",IF(S1374=AW1374,"#4",IF(T1374=AW1374,"#5"))))</f>
        <v/>
      </c>
    </row>
    <row r="1375" ht="17.45" customHeight="1" thickBot="1">
      <c r="A1375" s="257">
        <f>IF(ISNUMBER(C1375),MONTH(C1375),"")</f>
        <v/>
      </c>
      <c r="B1375" s="257">
        <f>IF(ISNUMBER(C1375),YEAR(C1375),"")</f>
        <v/>
      </c>
      <c r="C1375" s="808">
        <f>C1374+1</f>
        <v/>
      </c>
      <c r="D1375" s="809" t="n"/>
      <c r="E1375" s="810" t="n">
        <v>0.0195</v>
      </c>
      <c r="F1375" s="812" t="n"/>
      <c r="G1375" s="811" t="n">
        <v>0.0283</v>
      </c>
      <c r="H1375" s="837" t="n"/>
      <c r="I1375" s="809" t="n"/>
      <c r="J1375" s="810" t="n">
        <v>0.0135</v>
      </c>
      <c r="K1375" s="809" t="n"/>
      <c r="L1375" s="810" t="n">
        <v>0.0342</v>
      </c>
      <c r="M1375" s="796">
        <f>IF(SUM(D1375:E1375)&gt;0,IFERROR(AVERAGE(D1346:E1375),""),"")</f>
        <v/>
      </c>
      <c r="N1375" s="796">
        <f>IF(SUM(F1375:H1375)&gt;0,IFERROR(AVERAGE(F1346:H1375),""),"")</f>
        <v/>
      </c>
      <c r="O1375" s="796">
        <f>IF(SUM(I1375:J1375)&gt;0,IFERROR(AVERAGE(I1346:J1375),""),"")</f>
        <v/>
      </c>
      <c r="P1375" s="796">
        <f>IF(SUM(K1375:L1375)&gt;0,IFERROR(AVERAGE(K1346:L1375),""),"")</f>
        <v/>
      </c>
      <c r="Q1375" s="813">
        <f>IFERROR(AVERAGE(D1375:E1375),"")</f>
        <v/>
      </c>
      <c r="R1375" s="813">
        <f>IFERROR(AVERAGE(F1375:H1375),"")</f>
        <v/>
      </c>
      <c r="S1375" s="813">
        <f>IFERROR(AVERAGE(I1375:J1375),"")</f>
        <v/>
      </c>
      <c r="T1375" s="813">
        <f>IFERROR(AVERAGE(K1375:L1375),"")</f>
        <v/>
      </c>
      <c r="V1375" s="813">
        <f>AVERAGE(Q1375:T1375)</f>
        <v/>
      </c>
      <c r="W1375" s="445" t="n"/>
      <c r="X1375" s="257" t="n"/>
      <c r="Y1375" s="266" t="n">
        <v>196</v>
      </c>
      <c r="Z1375" s="304" t="inlineStr">
        <is>
          <t># DAYS &gt; 0.075</t>
        </is>
      </c>
      <c r="AA1375" s="305">
        <f>COUNTIF(D1344:E1373,"&gt;=0.075")</f>
        <v/>
      </c>
      <c r="AB1375" s="305">
        <f>COUNTIF(F1344:H1373,"&gt;=0.075")</f>
        <v/>
      </c>
      <c r="AC1375" s="305">
        <f>COUNTIF(I1344:J1373,"&gt;=0.075")</f>
        <v/>
      </c>
      <c r="AD1375" s="305">
        <f>COUNTIF(K1344:L1373,"&gt;=0.075")</f>
        <v/>
      </c>
      <c r="AW1375" s="785">
        <f>MAX(Q1375:T1375)</f>
        <v/>
      </c>
      <c r="AX1375" s="266">
        <f>IF(Q1375=AW1375,"#1",IF(R1375=AW1375,"#2",IF(S1375=AW1375,"#4",IF(T1375=AW1375,"#5"))))</f>
        <v/>
      </c>
    </row>
    <row r="1376" ht="17.45" customHeight="1" thickBot="1">
      <c r="A1376" s="257">
        <f>IF(ISNUMBER(C1376),MONTH(C1376),"")</f>
        <v/>
      </c>
      <c r="B1376" s="257">
        <f>IF(ISNUMBER(C1376),YEAR(C1376),"")</f>
        <v/>
      </c>
      <c r="C1376" s="861">
        <f>C1375+1</f>
        <v/>
      </c>
      <c r="D1376" s="809" t="n">
        <v>0.0364</v>
      </c>
      <c r="E1376" s="810" t="n"/>
      <c r="F1376" s="812" t="n">
        <v>0.015</v>
      </c>
      <c r="G1376" s="811" t="n"/>
      <c r="H1376" s="837" t="n">
        <v>0.0161</v>
      </c>
      <c r="I1376" s="809" t="n">
        <v>0.008019999999999999</v>
      </c>
      <c r="J1376" s="810" t="n"/>
      <c r="K1376" s="809" t="n">
        <v>0.028</v>
      </c>
      <c r="L1376" s="810" t="n"/>
      <c r="M1376" s="796">
        <f>IF(SUM(D1376:E1376)&gt;0,IFERROR(AVERAGE(D1347:E1376),""),"")</f>
        <v/>
      </c>
      <c r="N1376" s="796">
        <f>IF(SUM(F1376:H1376)&gt;0,IFERROR(AVERAGE(F1347:H1376),""),"")</f>
        <v/>
      </c>
      <c r="O1376" s="796">
        <f>IF(SUM(I1376:J1376)&gt;0,IFERROR(AVERAGE(I1347:J1376),""),"")</f>
        <v/>
      </c>
      <c r="P1376" s="796">
        <f>IF(SUM(K1376:L1376)&gt;0,IFERROR(AVERAGE(K1347:L1376),""),"")</f>
        <v/>
      </c>
      <c r="Q1376" s="813">
        <f>IFERROR(AVERAGE(D1376:E1376),"")</f>
        <v/>
      </c>
      <c r="R1376" s="813">
        <f>IFERROR(AVERAGE(F1376:H1376),"")</f>
        <v/>
      </c>
      <c r="S1376" s="813">
        <f>IFERROR(AVERAGE(I1376:J1376),"")</f>
        <v/>
      </c>
      <c r="T1376" s="813">
        <f>IFERROR(AVERAGE(K1376:L1376),"")</f>
        <v/>
      </c>
      <c r="V1376" s="813">
        <f>AVERAGE(Q1376:T1376)</f>
        <v/>
      </c>
      <c r="W1376" s="445" t="n"/>
      <c r="X1376" s="797">
        <f>AVERAGE(Q1375:T1376)</f>
        <v/>
      </c>
      <c r="Y1376" s="266" t="n">
        <v>196</v>
      </c>
      <c r="AD1376" s="786">
        <f>AVERAGE(AA1373:AD1373)</f>
        <v/>
      </c>
      <c r="AW1376" s="785">
        <f>MAX(Q1376:T1376)</f>
        <v/>
      </c>
      <c r="AX1376" s="266">
        <f>IF(Q1376=AW1376,"#1",IF(R1376=AW1376,"#2",IF(S1376=AW1376,"#4",IF(T1376=AW1376,"#5"))))</f>
        <v/>
      </c>
    </row>
    <row r="1377" ht="17.45" customHeight="1">
      <c r="A1377" s="257">
        <f>IF(ISNUMBER(C1377),MONTH(C1377),"")</f>
        <v/>
      </c>
      <c r="B1377" s="257">
        <f>IF(ISNUMBER(C1377),YEAR(C1377),"")</f>
        <v/>
      </c>
      <c r="C1377" s="791">
        <f>C1376+1</f>
        <v/>
      </c>
      <c r="D1377" s="792" t="n"/>
      <c r="E1377" s="793" t="n">
        <v>0.034</v>
      </c>
      <c r="F1377" s="795" t="n"/>
      <c r="G1377" s="794" t="n">
        <v>0.0425</v>
      </c>
      <c r="H1377" s="836" t="n"/>
      <c r="I1377" s="792" t="n"/>
      <c r="J1377" s="793" t="n">
        <v>0.0275</v>
      </c>
      <c r="K1377" s="792" t="n"/>
      <c r="L1377" s="793" t="n">
        <v>0.048</v>
      </c>
      <c r="M1377" s="796">
        <f>IF(SUM(D1377:E1377)&gt;0,IFERROR(AVERAGE(D1348:E1377),""),"")</f>
        <v/>
      </c>
      <c r="N1377" s="796">
        <f>IF(SUM(F1377:H1377)&gt;0,IFERROR(AVERAGE(F1348:H1377),""),"")</f>
        <v/>
      </c>
      <c r="O1377" s="796">
        <f>IF(SUM(I1377:J1377)&gt;0,IFERROR(AVERAGE(I1348:J1377),""),"")</f>
        <v/>
      </c>
      <c r="P1377" s="796">
        <f>IF(SUM(K1377:L1377)&gt;0,IFERROR(AVERAGE(K1348:L1377),""),"")</f>
        <v/>
      </c>
      <c r="Q1377" s="797">
        <f>IFERROR(AVERAGE(D1377:E1377),"")</f>
        <v/>
      </c>
      <c r="R1377" s="797">
        <f>IFERROR(AVERAGE(F1377:H1377),"")</f>
        <v/>
      </c>
      <c r="S1377" s="797">
        <f>IFERROR(AVERAGE(I1377:J1377),"")</f>
        <v/>
      </c>
      <c r="T1377" s="797">
        <f>IFERROR(AVERAGE(K1377:L1377),"")</f>
        <v/>
      </c>
      <c r="V1377" s="257" t="n"/>
      <c r="W1377" s="797">
        <f>AVERAGE(Q1377:T1377)</f>
        <v/>
      </c>
      <c r="AW1377" s="785">
        <f>MAX(Q1377:T1377)</f>
        <v/>
      </c>
      <c r="AX1377" s="266">
        <f>IF(Q1377=AW1377,"#1",IF(R1377=AW1377,"#2",IF(S1377=AW1377,"#4",IF(T1377=AW1377,"#5"))))</f>
        <v/>
      </c>
    </row>
    <row r="1378" ht="17.45" customHeight="1">
      <c r="A1378" s="257">
        <f>IF(ISNUMBER(C1378),MONTH(C1378),"")</f>
        <v/>
      </c>
      <c r="B1378" s="257">
        <f>IF(ISNUMBER(C1378),YEAR(C1378),"")</f>
        <v/>
      </c>
      <c r="C1378" s="791">
        <f>C1377+1</f>
        <v/>
      </c>
      <c r="D1378" s="792" t="n">
        <v>0.0385</v>
      </c>
      <c r="E1378" s="793" t="n"/>
      <c r="F1378" s="795" t="n">
        <v>0.0166</v>
      </c>
      <c r="G1378" s="794" t="n"/>
      <c r="H1378" s="836" t="n"/>
      <c r="I1378" s="792" t="n">
        <v>0.017</v>
      </c>
      <c r="J1378" s="793" t="n"/>
      <c r="K1378" s="792" t="n">
        <v>0.0329</v>
      </c>
      <c r="L1378" s="793" t="n"/>
      <c r="M1378" s="796">
        <f>IF(SUM(D1378:E1378)&gt;0,IFERROR(AVERAGE(D1349:E1378),""),"")</f>
        <v/>
      </c>
      <c r="N1378" s="796">
        <f>IF(SUM(F1378:H1378)&gt;0,IFERROR(AVERAGE(F1349:H1378),""),"")</f>
        <v/>
      </c>
      <c r="O1378" s="796">
        <f>IF(SUM(I1378:J1378)&gt;0,IFERROR(AVERAGE(I1349:J1378),""),"")</f>
        <v/>
      </c>
      <c r="P1378" s="796">
        <f>IF(SUM(K1378:L1378)&gt;0,IFERROR(AVERAGE(K1349:L1378),""),"")</f>
        <v/>
      </c>
      <c r="Q1378" s="797">
        <f>IFERROR(AVERAGE(D1378:E1378),"")</f>
        <v/>
      </c>
      <c r="R1378" s="797">
        <f>IFERROR(AVERAGE(F1378:H1378),"")</f>
        <v/>
      </c>
      <c r="S1378" s="797">
        <f>IFERROR(AVERAGE(I1378:J1378),"")</f>
        <v/>
      </c>
      <c r="T1378" s="797">
        <f>IFERROR(AVERAGE(K1378:L1378),"")</f>
        <v/>
      </c>
      <c r="V1378" s="257" t="n"/>
      <c r="W1378" s="797">
        <f>AVERAGE(Q1378:T1378)</f>
        <v/>
      </c>
      <c r="AW1378" s="785">
        <f>MAX(Q1378:T1378)</f>
        <v/>
      </c>
      <c r="AX1378" s="266">
        <f>IF(Q1378=AW1378,"#1",IF(R1378=AW1378,"#2",IF(S1378=AW1378,"#4",IF(T1378=AW1378,"#5"))))</f>
        <v/>
      </c>
    </row>
    <row r="1379" ht="17.45" customHeight="1">
      <c r="A1379" s="257">
        <f>IF(ISNUMBER(C1379),MONTH(C1379),"")</f>
        <v/>
      </c>
      <c r="B1379" s="257">
        <f>IF(ISNUMBER(C1379),YEAR(C1379),"")</f>
        <v/>
      </c>
      <c r="C1379" s="791">
        <f>C1378+1</f>
        <v/>
      </c>
      <c r="D1379" s="792" t="n"/>
      <c r="E1379" s="793" t="n">
        <v>0.04</v>
      </c>
      <c r="F1379" s="795" t="n"/>
      <c r="G1379" s="794" t="n">
        <v>0.0298</v>
      </c>
      <c r="H1379" s="836" t="n"/>
      <c r="I1379" s="792" t="n"/>
      <c r="J1379" s="793" t="n">
        <v>0.0309</v>
      </c>
      <c r="K1379" s="792" t="n"/>
      <c r="L1379" s="862" t="n">
        <v>0.111</v>
      </c>
      <c r="M1379" s="796">
        <f>IF(SUM(D1379:E1379)&gt;0,IFERROR(AVERAGE(D1350:E1379),""),"")</f>
        <v/>
      </c>
      <c r="N1379" s="796">
        <f>IF(SUM(F1379:H1379)&gt;0,IFERROR(AVERAGE(F1350:H1379),""),"")</f>
        <v/>
      </c>
      <c r="O1379" s="796">
        <f>IF(SUM(I1379:J1379)&gt;0,IFERROR(AVERAGE(I1350:J1379),""),"")</f>
        <v/>
      </c>
      <c r="P1379" s="796">
        <f>IF(SUM(K1379:L1379)&gt;0,IFERROR(AVERAGE(K1350:L1379),""),"")</f>
        <v/>
      </c>
      <c r="Q1379" s="797">
        <f>IFERROR(AVERAGE(D1379:E1379),"")</f>
        <v/>
      </c>
      <c r="R1379" s="797">
        <f>IFERROR(AVERAGE(F1379:H1379),"")</f>
        <v/>
      </c>
      <c r="S1379" s="797">
        <f>IFERROR(AVERAGE(I1379:J1379),"")</f>
        <v/>
      </c>
      <c r="T1379" s="876">
        <f>IFERROR(AVERAGE(K1379:L1379),"")</f>
        <v/>
      </c>
      <c r="V1379" s="257" t="n"/>
      <c r="W1379" s="797">
        <f>AVERAGE(Q1379:T1379)</f>
        <v/>
      </c>
      <c r="AW1379" s="785">
        <f>MAX(Q1379:T1379)</f>
        <v/>
      </c>
      <c r="AX1379" s="266">
        <f>IF(Q1379=AW1379,"#1",IF(R1379=AW1379,"#2",IF(S1379=AW1379,"#4",IF(T1379=AW1379,"#5"))))</f>
        <v/>
      </c>
    </row>
    <row r="1380" ht="17.45" customHeight="1">
      <c r="A1380" s="257">
        <f>IF(ISNUMBER(C1380),MONTH(C1380),"")</f>
        <v/>
      </c>
      <c r="B1380" s="257">
        <f>IF(ISNUMBER(C1380),YEAR(C1380),"")</f>
        <v/>
      </c>
      <c r="C1380" s="791">
        <f>C1379+1</f>
        <v/>
      </c>
      <c r="D1380" s="792" t="n">
        <v>0.0172</v>
      </c>
      <c r="E1380" s="793" t="n"/>
      <c r="F1380" s="795" t="n"/>
      <c r="G1380" s="794" t="n"/>
      <c r="H1380" s="836" t="n">
        <v>0.0139</v>
      </c>
      <c r="I1380" s="792" t="n">
        <v>0.0169</v>
      </c>
      <c r="J1380" s="793" t="n"/>
      <c r="K1380" s="792" t="n">
        <v>0.0334</v>
      </c>
      <c r="L1380" s="793" t="n"/>
      <c r="M1380" s="796">
        <f>IF(SUM(D1380:E1380)&gt;0,IFERROR(AVERAGE(D1351:E1380),""),"")</f>
        <v/>
      </c>
      <c r="N1380" s="796">
        <f>IF(SUM(F1380:H1380)&gt;0,IFERROR(AVERAGE(F1351:H1380),""),"")</f>
        <v/>
      </c>
      <c r="O1380" s="796">
        <f>IF(SUM(I1380:J1380)&gt;0,IFERROR(AVERAGE(I1351:J1380),""),"")</f>
        <v/>
      </c>
      <c r="P1380" s="796">
        <f>IF(SUM(K1380:L1380)&gt;0,IFERROR(AVERAGE(K1351:L1380),""),"")</f>
        <v/>
      </c>
      <c r="Q1380" s="797">
        <f>IFERROR(AVERAGE(D1380:E1380),"")</f>
        <v/>
      </c>
      <c r="R1380" s="797">
        <f>IFERROR(AVERAGE(F1380:H1380),"")</f>
        <v/>
      </c>
      <c r="S1380" s="797">
        <f>IFERROR(AVERAGE(I1380:J1380),"")</f>
        <v/>
      </c>
      <c r="T1380" s="797">
        <f>IFERROR(AVERAGE(K1380:L1380),"")</f>
        <v/>
      </c>
      <c r="V1380" s="257" t="n"/>
      <c r="W1380" s="797">
        <f>AVERAGE(Q1380:T1380)</f>
        <v/>
      </c>
      <c r="AW1380" s="785">
        <f>MAX(Q1380:T1380)</f>
        <v/>
      </c>
      <c r="AX1380" s="266">
        <f>IF(Q1380=AW1380,"#1",IF(R1380=AW1380,"#2",IF(S1380=AW1380,"#4",IF(T1380=AW1380,"#5"))))</f>
        <v/>
      </c>
    </row>
    <row r="1381" ht="17.45" customHeight="1">
      <c r="A1381" s="257">
        <f>IF(ISNUMBER(C1381),MONTH(C1381),"")</f>
        <v/>
      </c>
      <c r="B1381" s="257">
        <f>IF(ISNUMBER(C1381),YEAR(C1381),"")</f>
        <v/>
      </c>
      <c r="C1381" s="791">
        <f>C1380+1</f>
        <v/>
      </c>
      <c r="D1381" s="792" t="n"/>
      <c r="E1381" s="793" t="n">
        <v>0.0256</v>
      </c>
      <c r="F1381" s="795" t="n"/>
      <c r="G1381" s="794" t="n">
        <v>0.013</v>
      </c>
      <c r="H1381" s="836" t="n"/>
      <c r="I1381" s="792" t="n"/>
      <c r="J1381" s="793" t="n">
        <v>0.0132</v>
      </c>
      <c r="K1381" s="792" t="n"/>
      <c r="L1381" s="793" t="n">
        <v>0.0372</v>
      </c>
      <c r="M1381" s="796">
        <f>IF(SUM(D1381:E1381)&gt;0,IFERROR(AVERAGE(D1352:E1381),""),"")</f>
        <v/>
      </c>
      <c r="N1381" s="796">
        <f>IF(SUM(F1381:H1381)&gt;0,IFERROR(AVERAGE(F1352:H1381),""),"")</f>
        <v/>
      </c>
      <c r="O1381" s="796">
        <f>IF(SUM(I1381:J1381)&gt;0,IFERROR(AVERAGE(I1352:J1381),""),"")</f>
        <v/>
      </c>
      <c r="P1381" s="796">
        <f>IF(SUM(K1381:L1381)&gt;0,IFERROR(AVERAGE(K1352:L1381),""),"")</f>
        <v/>
      </c>
      <c r="Q1381" s="797">
        <f>IFERROR(AVERAGE(D1381:E1381),"")</f>
        <v/>
      </c>
      <c r="R1381" s="797">
        <f>IFERROR(AVERAGE(F1381:H1381),"")</f>
        <v/>
      </c>
      <c r="S1381" s="797">
        <f>IFERROR(AVERAGE(I1381:J1381),"")</f>
        <v/>
      </c>
      <c r="T1381" s="797">
        <f>IFERROR(AVERAGE(K1381:L1381),"")</f>
        <v/>
      </c>
      <c r="V1381" s="257" t="n"/>
      <c r="W1381" s="797">
        <f>AVERAGE(Q1381:T1381)</f>
        <v/>
      </c>
      <c r="X1381" s="797">
        <f>AVERAGE(Q1377:T1381)</f>
        <v/>
      </c>
      <c r="Y1381" s="266" t="n">
        <v>197</v>
      </c>
      <c r="AW1381" s="785">
        <f>MAX(Q1381:T1381)</f>
        <v/>
      </c>
      <c r="AX1381" s="266">
        <f>IF(Q1381=AW1381,"#1",IF(R1381=AW1381,"#2",IF(S1381=AW1381,"#4",IF(T1381=AW1381,"#5"))))</f>
        <v/>
      </c>
    </row>
    <row r="1382" ht="17.45" customHeight="1">
      <c r="A1382" s="257">
        <f>IF(ISNUMBER(C1382),MONTH(C1382),"")</f>
        <v/>
      </c>
      <c r="B1382" s="257">
        <f>IF(ISNUMBER(C1382),YEAR(C1382),"")</f>
        <v/>
      </c>
      <c r="C1382" s="861">
        <f>C1381+1</f>
        <v/>
      </c>
      <c r="D1382" s="809" t="n">
        <v>0.0145</v>
      </c>
      <c r="E1382" s="810" t="n"/>
      <c r="F1382" s="812" t="n">
        <v>0.0127</v>
      </c>
      <c r="G1382" s="811" t="n"/>
      <c r="H1382" s="837" t="n">
        <v>0.0132</v>
      </c>
      <c r="I1382" s="809" t="n">
        <v>0.013</v>
      </c>
      <c r="J1382" s="810" t="n"/>
      <c r="K1382" s="809" t="n">
        <v>0.0191</v>
      </c>
      <c r="L1382" s="810" t="n"/>
      <c r="M1382" s="796">
        <f>IF(SUM(D1382:E1382)&gt;0,IFERROR(AVERAGE(D1353:E1382),""),"")</f>
        <v/>
      </c>
      <c r="N1382" s="796">
        <f>IF(SUM(F1382:H1382)&gt;0,IFERROR(AVERAGE(F1353:H1382),""),"")</f>
        <v/>
      </c>
      <c r="O1382" s="796">
        <f>IF(SUM(I1382:J1382)&gt;0,IFERROR(AVERAGE(I1353:J1382),""),"")</f>
        <v/>
      </c>
      <c r="P1382" s="796">
        <f>IF(SUM(K1382:L1382)&gt;0,IFERROR(AVERAGE(K1353:L1382),""),"")</f>
        <v/>
      </c>
      <c r="Q1382" s="813">
        <f>IFERROR(AVERAGE(D1382:E1382),"")</f>
        <v/>
      </c>
      <c r="R1382" s="813">
        <f>IFERROR(AVERAGE(F1382:H1382),"")</f>
        <v/>
      </c>
      <c r="S1382" s="813">
        <f>IFERROR(AVERAGE(I1382:J1382),"")</f>
        <v/>
      </c>
      <c r="T1382" s="813">
        <f>IFERROR(AVERAGE(K1382:L1382),"")</f>
        <v/>
      </c>
      <c r="V1382" s="813">
        <f>AVERAGE(Q1382:T1382)</f>
        <v/>
      </c>
      <c r="W1382" s="445" t="n"/>
      <c r="X1382" s="257" t="n"/>
      <c r="Y1382" s="266" t="n">
        <v>197</v>
      </c>
      <c r="AW1382" s="785">
        <f>MAX(Q1382:T1382)</f>
        <v/>
      </c>
      <c r="AX1382" s="266">
        <f>IF(Q1382=AW1382,"#1",IF(R1382=AW1382,"#2",IF(S1382=AW1382,"#4",IF(T1382=AW1382,"#5"))))</f>
        <v/>
      </c>
    </row>
    <row r="1383" ht="17.45" customHeight="1">
      <c r="A1383" s="257">
        <f>IF(ISNUMBER(C1383),MONTH(C1383),"")</f>
        <v/>
      </c>
      <c r="B1383" s="257">
        <f>IF(ISNUMBER(C1383),YEAR(C1383),"")</f>
        <v/>
      </c>
      <c r="C1383" s="808">
        <f>C1382+1</f>
        <v/>
      </c>
      <c r="D1383" s="809" t="n"/>
      <c r="E1383" s="810" t="n">
        <v>0.0536</v>
      </c>
      <c r="F1383" s="812" t="n"/>
      <c r="G1383" s="811" t="n">
        <v>0.0153</v>
      </c>
      <c r="H1383" s="837" t="n"/>
      <c r="I1383" s="809" t="n"/>
      <c r="J1383" s="810" t="n">
        <v>0.0115</v>
      </c>
      <c r="K1383" s="809" t="n"/>
      <c r="L1383" s="810" t="n">
        <v>0.0306</v>
      </c>
      <c r="M1383" s="796">
        <f>IF(SUM(D1383:E1383)&gt;0,IFERROR(AVERAGE(D1354:E1383),""),"")</f>
        <v/>
      </c>
      <c r="N1383" s="796">
        <f>IF(SUM(F1383:H1383)&gt;0,IFERROR(AVERAGE(F1354:H1383),""),"")</f>
        <v/>
      </c>
      <c r="O1383" s="796">
        <f>IF(SUM(I1383:J1383)&gt;0,IFERROR(AVERAGE(I1354:J1383),""),"")</f>
        <v/>
      </c>
      <c r="P1383" s="796">
        <f>IF(SUM(K1383:L1383)&gt;0,IFERROR(AVERAGE(K1354:L1383),""),"")</f>
        <v/>
      </c>
      <c r="Q1383" s="813">
        <f>IFERROR(AVERAGE(D1383:E1383),"")</f>
        <v/>
      </c>
      <c r="R1383" s="813">
        <f>IFERROR(AVERAGE(F1383:H1383),"")</f>
        <v/>
      </c>
      <c r="S1383" s="813">
        <f>IFERROR(AVERAGE(I1383:J1383),"")</f>
        <v/>
      </c>
      <c r="T1383" s="813">
        <f>IFERROR(AVERAGE(K1383:L1383),"")</f>
        <v/>
      </c>
      <c r="V1383" s="813">
        <f>AVERAGE(Q1383:T1383)</f>
        <v/>
      </c>
      <c r="W1383" s="445" t="n"/>
      <c r="X1383" s="797">
        <f>AVERAGE(Q1382:T1383)</f>
        <v/>
      </c>
      <c r="Y1383" s="266" t="n">
        <v>197</v>
      </c>
      <c r="AW1383" s="785">
        <f>MAX(Q1383:T1383)</f>
        <v/>
      </c>
      <c r="AX1383" s="266">
        <f>IF(Q1383=AW1383,"#1",IF(R1383=AW1383,"#2",IF(S1383=AW1383,"#4",IF(T1383=AW1383,"#5"))))</f>
        <v/>
      </c>
    </row>
    <row r="1384" ht="17.45" customHeight="1">
      <c r="A1384" s="257">
        <f>IF(ISNUMBER(C1384),MONTH(C1384),"")</f>
        <v/>
      </c>
      <c r="B1384" s="257">
        <f>IF(ISNUMBER(C1384),YEAR(C1384),"")</f>
        <v/>
      </c>
      <c r="C1384" s="791">
        <f>C1383+1</f>
        <v/>
      </c>
      <c r="D1384" s="792" t="n">
        <v>0.0338</v>
      </c>
      <c r="E1384" s="793" t="n"/>
      <c r="F1384" s="795" t="n">
        <v>0.0403</v>
      </c>
      <c r="G1384" s="794" t="n"/>
      <c r="H1384" s="836" t="n"/>
      <c r="I1384" s="792" t="n">
        <v>0.0282</v>
      </c>
      <c r="J1384" s="793" t="n"/>
      <c r="K1384" s="792" t="n">
        <v>0.0467</v>
      </c>
      <c r="L1384" s="793" t="n"/>
      <c r="M1384" s="796">
        <f>IF(SUM(D1384:E1384)&gt;0,IFERROR(AVERAGE(D1355:E1384),""),"")</f>
        <v/>
      </c>
      <c r="N1384" s="796">
        <f>IF(SUM(F1384:H1384)&gt;0,IFERROR(AVERAGE(F1355:H1384),""),"")</f>
        <v/>
      </c>
      <c r="O1384" s="796">
        <f>IF(SUM(I1384:J1384)&gt;0,IFERROR(AVERAGE(I1355:J1384),""),"")</f>
        <v/>
      </c>
      <c r="P1384" s="796">
        <f>IF(SUM(K1384:L1384)&gt;0,IFERROR(AVERAGE(K1355:L1384),""),"")</f>
        <v/>
      </c>
      <c r="Q1384" s="797">
        <f>IFERROR(AVERAGE(D1384:E1384),"")</f>
        <v/>
      </c>
      <c r="R1384" s="797">
        <f>IFERROR(AVERAGE(F1384:H1384),"")</f>
        <v/>
      </c>
      <c r="S1384" s="797">
        <f>IFERROR(AVERAGE(I1384:J1384),"")</f>
        <v/>
      </c>
      <c r="T1384" s="797">
        <f>IFERROR(AVERAGE(K1384:L1384),"")</f>
        <v/>
      </c>
      <c r="V1384" s="257" t="n"/>
      <c r="W1384" s="797">
        <f>AVERAGE(Q1384:T1384)</f>
        <v/>
      </c>
      <c r="AW1384" s="785">
        <f>MAX(Q1384:T1384)</f>
        <v/>
      </c>
      <c r="AX1384" s="266">
        <f>IF(Q1384=AW1384,"#1",IF(R1384=AW1384,"#2",IF(S1384=AW1384,"#4",IF(T1384=AW1384,"#5"))))</f>
        <v/>
      </c>
    </row>
    <row r="1385" ht="17.45" customHeight="1">
      <c r="A1385" s="257">
        <f>IF(ISNUMBER(C1385),MONTH(C1385),"")</f>
        <v/>
      </c>
      <c r="B1385" s="257">
        <f>IF(ISNUMBER(C1385),YEAR(C1385),"")</f>
        <v/>
      </c>
      <c r="C1385" s="791">
        <f>C1384+1</f>
        <v/>
      </c>
      <c r="D1385" s="849" t="n"/>
      <c r="E1385" s="850" t="n">
        <v>0.0253</v>
      </c>
      <c r="F1385" s="852" t="n"/>
      <c r="G1385" s="926" t="n">
        <v>0.102</v>
      </c>
      <c r="H1385" s="853" t="n"/>
      <c r="I1385" s="849" t="n"/>
      <c r="J1385" s="901" t="n">
        <v>0.137</v>
      </c>
      <c r="K1385" s="849" t="n"/>
      <c r="L1385" s="850" t="n">
        <v>0.0292</v>
      </c>
      <c r="M1385" s="796">
        <f>IF(SUM(D1385:E1385)&gt;0,IFERROR(AVERAGE(D1356:E1385),""),"")</f>
        <v/>
      </c>
      <c r="N1385" s="796">
        <f>IF(SUM(F1385:H1385)&gt;0,IFERROR(AVERAGE(F1356:H1385),""),"")</f>
        <v/>
      </c>
      <c r="O1385" s="796">
        <f>IF(SUM(I1385:J1385)&gt;0,IFERROR(AVERAGE(I1356:J1385),""),"")</f>
        <v/>
      </c>
      <c r="P1385" s="796">
        <f>IF(SUM(K1385:L1385)&gt;0,IFERROR(AVERAGE(K1356:L1385),""),"")</f>
        <v/>
      </c>
      <c r="Q1385" s="797">
        <f>IFERROR(AVERAGE(D1385:E1385),"")</f>
        <v/>
      </c>
      <c r="R1385" s="876">
        <f>IFERROR(AVERAGE(F1385:H1385),"")</f>
        <v/>
      </c>
      <c r="S1385" s="876">
        <f>IFERROR(AVERAGE(I1385:J1385),"")</f>
        <v/>
      </c>
      <c r="T1385" s="797">
        <f>IFERROR(AVERAGE(K1385:L1385),"")</f>
        <v/>
      </c>
      <c r="V1385" s="257" t="n"/>
      <c r="W1385" s="797">
        <f>AVERAGE(Q1385:T1385)</f>
        <v/>
      </c>
      <c r="AW1385" s="785">
        <f>MAX(Q1385:T1385)</f>
        <v/>
      </c>
      <c r="AX1385" s="266">
        <f>IF(Q1385=AW1385,"#1",IF(R1385=AW1385,"#2",IF(S1385=AW1385,"#4",IF(T1385=AW1385,"#5"))))</f>
        <v/>
      </c>
    </row>
    <row r="1386" ht="17.45" customHeight="1">
      <c r="A1386" s="257">
        <f>IF(ISNUMBER(C1386),MONTH(C1386),"")</f>
        <v/>
      </c>
      <c r="B1386" s="257">
        <f>IF(ISNUMBER(C1386),YEAR(C1386),"")</f>
        <v/>
      </c>
      <c r="C1386" s="791">
        <f>C1385+1</f>
        <v/>
      </c>
      <c r="D1386" s="792" t="n">
        <v>0.0395</v>
      </c>
      <c r="E1386" s="793" t="n"/>
      <c r="F1386" s="795" t="n"/>
      <c r="G1386" s="794" t="n"/>
      <c r="H1386" s="836" t="n">
        <v>0.0283</v>
      </c>
      <c r="I1386" s="792" t="n">
        <v>0.0221</v>
      </c>
      <c r="J1386" s="793" t="n"/>
      <c r="K1386" s="792" t="n">
        <v>0.0302</v>
      </c>
      <c r="L1386" s="793" t="n"/>
      <c r="M1386" s="796">
        <f>IF(SUM(D1386:E1386)&gt;0,IFERROR(AVERAGE(D1357:E1386),""),"")</f>
        <v/>
      </c>
      <c r="N1386" s="796">
        <f>IF(SUM(F1386:H1386)&gt;0,IFERROR(AVERAGE(F1357:H1386),""),"")</f>
        <v/>
      </c>
      <c r="O1386" s="796">
        <f>IF(SUM(I1386:J1386)&gt;0,IFERROR(AVERAGE(I1357:J1386),""),"")</f>
        <v/>
      </c>
      <c r="P1386" s="796">
        <f>IF(SUM(K1386:L1386)&gt;0,IFERROR(AVERAGE(K1357:L1386),""),"")</f>
        <v/>
      </c>
      <c r="Q1386" s="797">
        <f>IFERROR(AVERAGE(D1386:E1386),"")</f>
        <v/>
      </c>
      <c r="R1386" s="797">
        <f>IFERROR(AVERAGE(F1386:H1386),"")</f>
        <v/>
      </c>
      <c r="S1386" s="797">
        <f>IFERROR(AVERAGE(I1386:J1386),"")</f>
        <v/>
      </c>
      <c r="T1386" s="797">
        <f>IFERROR(AVERAGE(K1386:L1386),"")</f>
        <v/>
      </c>
      <c r="V1386" s="257" t="n"/>
      <c r="W1386" s="797">
        <f>AVERAGE(Q1386:T1386)</f>
        <v/>
      </c>
      <c r="AW1386" s="785">
        <f>MAX(Q1386:T1386)</f>
        <v/>
      </c>
      <c r="AX1386" s="266">
        <f>IF(Q1386=AW1386,"#1",IF(R1386=AW1386,"#2",IF(S1386=AW1386,"#4",IF(T1386=AW1386,"#5"))))</f>
        <v/>
      </c>
    </row>
    <row r="1387" ht="17.45" customHeight="1">
      <c r="A1387" s="257">
        <f>IF(ISNUMBER(C1387),MONTH(C1387),"")</f>
        <v/>
      </c>
      <c r="B1387" s="257">
        <f>IF(ISNUMBER(C1387),YEAR(C1387),"")</f>
        <v/>
      </c>
      <c r="C1387" s="791">
        <f>C1386+1</f>
        <v/>
      </c>
      <c r="D1387" s="792" t="n"/>
      <c r="E1387" s="793" t="n">
        <v>0.0226</v>
      </c>
      <c r="F1387" s="795" t="n"/>
      <c r="G1387" s="794" t="n">
        <v>0.0195</v>
      </c>
      <c r="H1387" s="836" t="n"/>
      <c r="I1387" s="792" t="n"/>
      <c r="J1387" s="793" t="n">
        <v>0.0208</v>
      </c>
      <c r="K1387" s="792" t="n"/>
      <c r="L1387" s="793" t="n">
        <v>0.0289</v>
      </c>
      <c r="M1387" s="796">
        <f>IF(SUM(D1387:E1387)&gt;0,IFERROR(AVERAGE(D1358:E1387),""),"")</f>
        <v/>
      </c>
      <c r="N1387" s="796">
        <f>IF(SUM(F1387:H1387)&gt;0,IFERROR(AVERAGE(F1358:H1387),""),"")</f>
        <v/>
      </c>
      <c r="O1387" s="796">
        <f>IF(SUM(I1387:J1387)&gt;0,IFERROR(AVERAGE(I1358:J1387),""),"")</f>
        <v/>
      </c>
      <c r="P1387" s="796">
        <f>IF(SUM(K1387:L1387)&gt;0,IFERROR(AVERAGE(K1358:L1387),""),"")</f>
        <v/>
      </c>
      <c r="Q1387" s="797">
        <f>IFERROR(AVERAGE(D1387:E1387),"")</f>
        <v/>
      </c>
      <c r="R1387" s="797">
        <f>IFERROR(AVERAGE(F1387:H1387),"")</f>
        <v/>
      </c>
      <c r="S1387" s="797">
        <f>IFERROR(AVERAGE(I1387:J1387),"")</f>
        <v/>
      </c>
      <c r="T1387" s="797">
        <f>IFERROR(AVERAGE(K1387:L1387),"")</f>
        <v/>
      </c>
      <c r="V1387" s="257" t="n"/>
      <c r="W1387" s="797">
        <f>AVERAGE(Q1387:T1387)</f>
        <v/>
      </c>
      <c r="AW1387" s="785">
        <f>MAX(Q1387:T1387)</f>
        <v/>
      </c>
      <c r="AX1387" s="266">
        <f>IF(Q1387=AW1387,"#1",IF(R1387=AW1387,"#2",IF(S1387=AW1387,"#4",IF(T1387=AW1387,"#5"))))</f>
        <v/>
      </c>
    </row>
    <row r="1388" ht="17.45" customHeight="1">
      <c r="A1388" s="257">
        <f>IF(ISNUMBER(C1388),MONTH(C1388),"")</f>
        <v/>
      </c>
      <c r="B1388" s="257">
        <f>IF(ISNUMBER(C1388),YEAR(C1388),"")</f>
        <v/>
      </c>
      <c r="C1388" s="861">
        <f>C1387+1</f>
        <v/>
      </c>
      <c r="D1388" s="803" t="n">
        <v>0.0304</v>
      </c>
      <c r="E1388" s="804" t="n"/>
      <c r="F1388" s="806" t="n">
        <v>0.0218</v>
      </c>
      <c r="G1388" s="805" t="n"/>
      <c r="H1388" s="838" t="n">
        <v>0.022</v>
      </c>
      <c r="I1388" s="803" t="n">
        <v>0.0274</v>
      </c>
      <c r="J1388" s="804" t="n"/>
      <c r="K1388" s="803" t="n">
        <v>0.0344</v>
      </c>
      <c r="L1388" s="804" t="n"/>
      <c r="M1388" s="796">
        <f>IF(SUM(D1388:E1388)&gt;0,IFERROR(AVERAGE(D1359:E1388),""),"")</f>
        <v/>
      </c>
      <c r="N1388" s="796">
        <f>IF(SUM(F1388:H1388)&gt;0,IFERROR(AVERAGE(F1359:H1388),""),"")</f>
        <v/>
      </c>
      <c r="O1388" s="796">
        <f>IF(SUM(I1388:J1388)&gt;0,IFERROR(AVERAGE(I1359:J1388),""),"")</f>
        <v/>
      </c>
      <c r="P1388" s="796">
        <f>IF(SUM(K1388:L1388)&gt;0,IFERROR(AVERAGE(K1359:L1388),""),"")</f>
        <v/>
      </c>
      <c r="Q1388" s="797">
        <f>IFERROR(AVERAGE(D1388:E1388),"")</f>
        <v/>
      </c>
      <c r="R1388" s="797">
        <f>IFERROR(AVERAGE(F1388:H1388),"")</f>
        <v/>
      </c>
      <c r="S1388" s="797">
        <f>IFERROR(AVERAGE(I1388:J1388),"")</f>
        <v/>
      </c>
      <c r="T1388" s="797">
        <f>IFERROR(AVERAGE(K1388:L1388),"")</f>
        <v/>
      </c>
      <c r="V1388" s="257" t="n"/>
      <c r="W1388" s="797">
        <f>AVERAGE(Q1388:T1388)</f>
        <v/>
      </c>
      <c r="X1388" s="797">
        <f>AVERAGE(Q1384:T1388)</f>
        <v/>
      </c>
      <c r="Y1388" s="266" t="n">
        <v>198</v>
      </c>
      <c r="AW1388" s="785">
        <f>MAX(Q1388:T1388)</f>
        <v/>
      </c>
      <c r="AX1388" s="266">
        <f>IF(Q1388=AW1388,"#1",IF(R1388=AW1388,"#2",IF(S1388=AW1388,"#4",IF(T1388=AW1388,"#5"))))</f>
        <v/>
      </c>
    </row>
    <row r="1389" ht="17.45" customHeight="1">
      <c r="A1389" s="257">
        <f>IF(ISNUMBER(C1389),MONTH(C1389),"")</f>
        <v/>
      </c>
      <c r="B1389" s="257">
        <f>IF(ISNUMBER(C1389),YEAR(C1389),"")</f>
        <v/>
      </c>
      <c r="C1389" s="808">
        <f>C1388+1</f>
        <v/>
      </c>
      <c r="D1389" s="809" t="n"/>
      <c r="E1389" s="810" t="n">
        <v>0.0202</v>
      </c>
      <c r="F1389" s="812" t="n"/>
      <c r="G1389" s="811" t="n">
        <v>0.0176</v>
      </c>
      <c r="H1389" s="837" t="n"/>
      <c r="I1389" s="809" t="n"/>
      <c r="J1389" s="810" t="n">
        <v>0.016</v>
      </c>
      <c r="K1389" s="809" t="n"/>
      <c r="L1389" s="810" t="n">
        <v>0.0297</v>
      </c>
      <c r="M1389" s="796">
        <f>IF(SUM(D1389:E1389)&gt;0,IFERROR(AVERAGE(D1360:E1389),""),"")</f>
        <v/>
      </c>
      <c r="N1389" s="796">
        <f>IF(SUM(F1389:H1389)&gt;0,IFERROR(AVERAGE(F1360:H1389),""),"")</f>
        <v/>
      </c>
      <c r="O1389" s="796">
        <f>IF(SUM(I1389:J1389)&gt;0,IFERROR(AVERAGE(I1360:J1389),""),"")</f>
        <v/>
      </c>
      <c r="P1389" s="796">
        <f>IF(SUM(K1389:L1389)&gt;0,IFERROR(AVERAGE(K1360:L1389),""),"")</f>
        <v/>
      </c>
      <c r="Q1389" s="813">
        <f>IFERROR(AVERAGE(D1389:E1389),"")</f>
        <v/>
      </c>
      <c r="R1389" s="813">
        <f>IFERROR(AVERAGE(F1389:H1389),"")</f>
        <v/>
      </c>
      <c r="S1389" s="813">
        <f>IFERROR(AVERAGE(I1389:J1389),"")</f>
        <v/>
      </c>
      <c r="T1389" s="813">
        <f>IFERROR(AVERAGE(K1389:L1389),"")</f>
        <v/>
      </c>
      <c r="V1389" s="813">
        <f>AVERAGE(Q1389:T1389)</f>
        <v/>
      </c>
      <c r="W1389" s="445" t="n"/>
      <c r="X1389" s="257" t="n"/>
      <c r="Y1389" s="266" t="n">
        <v>198</v>
      </c>
      <c r="AW1389" s="785">
        <f>MAX(Q1389:T1389)</f>
        <v/>
      </c>
      <c r="AX1389" s="266">
        <f>IF(Q1389=AW1389,"#1",IF(R1389=AW1389,"#2",IF(S1389=AW1389,"#4",IF(T1389=AW1389,"#5"))))</f>
        <v/>
      </c>
    </row>
    <row r="1390" ht="17.45" customHeight="1">
      <c r="A1390" s="257">
        <f>IF(ISNUMBER(C1390),MONTH(C1390),"")</f>
        <v/>
      </c>
      <c r="B1390" s="257">
        <f>IF(ISNUMBER(C1390),YEAR(C1390),"")</f>
        <v/>
      </c>
      <c r="C1390" s="808">
        <f>C1389+1</f>
        <v/>
      </c>
      <c r="D1390" s="809" t="n">
        <v>0.0208</v>
      </c>
      <c r="E1390" s="810" t="n"/>
      <c r="F1390" s="812" t="n">
        <v>0.0102</v>
      </c>
      <c r="G1390" s="811" t="n"/>
      <c r="H1390" s="837" t="n"/>
      <c r="I1390" s="809" t="n">
        <v>0.00912</v>
      </c>
      <c r="J1390" s="810" t="n"/>
      <c r="K1390" s="809" t="n">
        <v>0.0224</v>
      </c>
      <c r="L1390" s="810" t="n"/>
      <c r="M1390" s="796">
        <f>IF(SUM(D1390:E1390)&gt;0,IFERROR(AVERAGE(D1361:E1390),""),"")</f>
        <v/>
      </c>
      <c r="N1390" s="796">
        <f>IF(SUM(F1390:H1390)&gt;0,IFERROR(AVERAGE(F1361:H1390),""),"")</f>
        <v/>
      </c>
      <c r="O1390" s="796">
        <f>IF(SUM(I1390:J1390)&gt;0,IFERROR(AVERAGE(I1361:J1390),""),"")</f>
        <v/>
      </c>
      <c r="P1390" s="796">
        <f>IF(SUM(K1390:L1390)&gt;0,IFERROR(AVERAGE(K1361:L1390),""),"")</f>
        <v/>
      </c>
      <c r="Q1390" s="813">
        <f>IFERROR(AVERAGE(D1390:E1390),"")</f>
        <v/>
      </c>
      <c r="R1390" s="813">
        <f>IFERROR(AVERAGE(F1390:H1390),"")</f>
        <v/>
      </c>
      <c r="S1390" s="813">
        <f>IFERROR(AVERAGE(I1390:J1390),"")</f>
        <v/>
      </c>
      <c r="T1390" s="813">
        <f>IFERROR(AVERAGE(K1390:L1390),"")</f>
        <v/>
      </c>
      <c r="V1390" s="813">
        <f>AVERAGE(Q1390:T1390)</f>
        <v/>
      </c>
      <c r="W1390" s="445" t="n"/>
      <c r="X1390" s="797">
        <f>AVERAGE(Q1389:T1390)</f>
        <v/>
      </c>
      <c r="Y1390" s="266" t="n">
        <v>198</v>
      </c>
      <c r="AW1390" s="785">
        <f>MAX(Q1390:T1390)</f>
        <v/>
      </c>
      <c r="AX1390" s="266">
        <f>IF(Q1390=AW1390,"#1",IF(R1390=AW1390,"#2",IF(S1390=AW1390,"#4",IF(T1390=AW1390,"#5"))))</f>
        <v/>
      </c>
    </row>
    <row r="1391" ht="17.45" customHeight="1">
      <c r="A1391" s="257">
        <f>IF(ISNUMBER(C1391),MONTH(C1391),"")</f>
        <v/>
      </c>
      <c r="B1391" s="257">
        <f>IF(ISNUMBER(C1391),YEAR(C1391),"")</f>
        <v/>
      </c>
      <c r="C1391" s="791">
        <f>C1390+1</f>
        <v/>
      </c>
      <c r="D1391" s="792" t="n"/>
      <c r="E1391" s="793" t="n">
        <v>0.0254</v>
      </c>
      <c r="F1391" s="795" t="n"/>
      <c r="G1391" s="794" t="n">
        <v>0.0234</v>
      </c>
      <c r="H1391" s="836" t="n"/>
      <c r="I1391" s="792" t="n"/>
      <c r="J1391" s="793" t="n">
        <v>0.0206</v>
      </c>
      <c r="K1391" s="792" t="n"/>
      <c r="L1391" s="793" t="n">
        <v>0.0319</v>
      </c>
      <c r="M1391" s="796">
        <f>IF(SUM(D1391:E1391)&gt;0,IFERROR(AVERAGE(D1362:E1391),""),"")</f>
        <v/>
      </c>
      <c r="N1391" s="796">
        <f>IF(SUM(F1391:H1391)&gt;0,IFERROR(AVERAGE(F1362:H1391),""),"")</f>
        <v/>
      </c>
      <c r="O1391" s="796">
        <f>IF(SUM(I1391:J1391)&gt;0,IFERROR(AVERAGE(I1362:J1391),""),"")</f>
        <v/>
      </c>
      <c r="P1391" s="796">
        <f>IF(SUM(K1391:L1391)&gt;0,IFERROR(AVERAGE(K1362:L1391),""),"")</f>
        <v/>
      </c>
      <c r="Q1391" s="797">
        <f>IFERROR(AVERAGE(D1391:E1391),"")</f>
        <v/>
      </c>
      <c r="R1391" s="797">
        <f>IFERROR(AVERAGE(F1391:H1391),"")</f>
        <v/>
      </c>
      <c r="S1391" s="797">
        <f>IFERROR(AVERAGE(I1391:J1391),"")</f>
        <v/>
      </c>
      <c r="T1391" s="797">
        <f>IFERROR(AVERAGE(K1391:L1391),"")</f>
        <v/>
      </c>
      <c r="V1391" s="257" t="n"/>
      <c r="W1391" s="797">
        <f>AVERAGE(Q1391:T1391)</f>
        <v/>
      </c>
      <c r="AW1391" s="785">
        <f>MAX(Q1391:T1391)</f>
        <v/>
      </c>
      <c r="AX1391" s="266">
        <f>IF(Q1391=AW1391,"#1",IF(R1391=AW1391,"#2",IF(S1391=AW1391,"#4",IF(T1391=AW1391,"#5"))))</f>
        <v/>
      </c>
    </row>
    <row r="1392" ht="17.45" customHeight="1">
      <c r="A1392" s="257">
        <f>IF(ISNUMBER(C1392),MONTH(C1392),"")</f>
        <v/>
      </c>
      <c r="B1392" s="257">
        <f>IF(ISNUMBER(C1392),YEAR(C1392),"")</f>
        <v/>
      </c>
      <c r="C1392" s="791">
        <f>C1391+1</f>
        <v/>
      </c>
      <c r="D1392" s="792" t="n">
        <v>0.0225</v>
      </c>
      <c r="E1392" s="793" t="n"/>
      <c r="F1392" s="795" t="n"/>
      <c r="G1392" s="794" t="n"/>
      <c r="H1392" s="836" t="n">
        <v>0.0179</v>
      </c>
      <c r="I1392" s="792" t="n">
        <v>0.0219</v>
      </c>
      <c r="J1392" s="793" t="n"/>
      <c r="K1392" s="792" t="n">
        <v>0.0256</v>
      </c>
      <c r="L1392" s="793" t="n"/>
      <c r="M1392" s="796">
        <f>IF(SUM(D1392:E1392)&gt;0,IFERROR(AVERAGE(D1363:E1392),""),"")</f>
        <v/>
      </c>
      <c r="N1392" s="796">
        <f>IF(SUM(F1392:H1392)&gt;0,IFERROR(AVERAGE(F1363:H1392),""),"")</f>
        <v/>
      </c>
      <c r="O1392" s="796">
        <f>IF(SUM(I1392:J1392)&gt;0,IFERROR(AVERAGE(I1363:J1392),""),"")</f>
        <v/>
      </c>
      <c r="P1392" s="796">
        <f>IF(SUM(K1392:L1392)&gt;0,IFERROR(AVERAGE(K1363:L1392),""),"")</f>
        <v/>
      </c>
      <c r="Q1392" s="797">
        <f>IFERROR(AVERAGE(D1392:E1392),"")</f>
        <v/>
      </c>
      <c r="R1392" s="797">
        <f>IFERROR(AVERAGE(F1392:H1392),"")</f>
        <v/>
      </c>
      <c r="S1392" s="797">
        <f>IFERROR(AVERAGE(I1392:J1392),"")</f>
        <v/>
      </c>
      <c r="T1392" s="797">
        <f>IFERROR(AVERAGE(K1392:L1392),"")</f>
        <v/>
      </c>
      <c r="V1392" s="257" t="n"/>
      <c r="W1392" s="797">
        <f>AVERAGE(Q1392:T1392)</f>
        <v/>
      </c>
      <c r="AW1392" s="785">
        <f>MAX(Q1392:T1392)</f>
        <v/>
      </c>
      <c r="AX1392" s="266">
        <f>IF(Q1392=AW1392,"#1",IF(R1392=AW1392,"#2",IF(S1392=AW1392,"#4",IF(T1392=AW1392,"#5"))))</f>
        <v/>
      </c>
    </row>
    <row r="1393" ht="17.45" customHeight="1">
      <c r="A1393" s="257">
        <f>IF(ISNUMBER(C1393),MONTH(C1393),"")</f>
        <v/>
      </c>
      <c r="B1393" s="257">
        <f>IF(ISNUMBER(C1393),YEAR(C1393),"")</f>
        <v/>
      </c>
      <c r="C1393" s="791">
        <f>C1392+1</f>
        <v/>
      </c>
      <c r="D1393" s="792" t="n"/>
      <c r="E1393" s="793" t="n">
        <v>0.0211</v>
      </c>
      <c r="F1393" s="795" t="n"/>
      <c r="G1393" s="794" t="n">
        <v>0.0222</v>
      </c>
      <c r="H1393" s="836" t="n"/>
      <c r="I1393" s="792" t="n"/>
      <c r="J1393" s="793" t="n">
        <v>0.0246</v>
      </c>
      <c r="K1393" s="792" t="n"/>
      <c r="L1393" s="793" t="n">
        <v>0.0403</v>
      </c>
      <c r="M1393" s="796">
        <f>IF(SUM(D1393:E1393)&gt;0,IFERROR(AVERAGE(D1364:E1393),""),"")</f>
        <v/>
      </c>
      <c r="N1393" s="796">
        <f>IF(SUM(F1393:H1393)&gt;0,IFERROR(AVERAGE(F1364:H1393),""),"")</f>
        <v/>
      </c>
      <c r="O1393" s="796">
        <f>IF(SUM(I1393:J1393)&gt;0,IFERROR(AVERAGE(I1364:J1393),""),"")</f>
        <v/>
      </c>
      <c r="P1393" s="796">
        <f>IF(SUM(K1393:L1393)&gt;0,IFERROR(AVERAGE(K1364:L1393),""),"")</f>
        <v/>
      </c>
      <c r="Q1393" s="797">
        <f>IFERROR(AVERAGE(D1393:E1393),"")</f>
        <v/>
      </c>
      <c r="R1393" s="797">
        <f>IFERROR(AVERAGE(F1393:H1393),"")</f>
        <v/>
      </c>
      <c r="S1393" s="797">
        <f>IFERROR(AVERAGE(I1393:J1393),"")</f>
        <v/>
      </c>
      <c r="T1393" s="797">
        <f>IFERROR(AVERAGE(K1393:L1393),"")</f>
        <v/>
      </c>
      <c r="V1393" s="257" t="n"/>
      <c r="W1393" s="797">
        <f>AVERAGE(Q1393:T1393)</f>
        <v/>
      </c>
      <c r="AW1393" s="785">
        <f>MAX(Q1393:T1393)</f>
        <v/>
      </c>
      <c r="AX1393" s="266">
        <f>IF(Q1393=AW1393,"#1",IF(R1393=AW1393,"#2",IF(S1393=AW1393,"#4",IF(T1393=AW1393,"#5"))))</f>
        <v/>
      </c>
    </row>
    <row r="1394" ht="17.45" customHeight="1">
      <c r="A1394" s="257">
        <f>IF(ISNUMBER(C1394),MONTH(C1394),"")</f>
        <v/>
      </c>
      <c r="B1394" s="257">
        <f>IF(ISNUMBER(C1394),YEAR(C1394),"")</f>
        <v/>
      </c>
      <c r="C1394" s="861">
        <f>C1393+1</f>
        <v/>
      </c>
      <c r="D1394" s="803" t="n">
        <v>0.0168</v>
      </c>
      <c r="E1394" s="804" t="n"/>
      <c r="F1394" s="806" t="n">
        <v>0.027</v>
      </c>
      <c r="G1394" s="805" t="n"/>
      <c r="H1394" s="838" t="n">
        <v>0.0241</v>
      </c>
      <c r="I1394" s="803" t="n">
        <v>0.0316</v>
      </c>
      <c r="J1394" s="804" t="n"/>
      <c r="K1394" s="803" t="n">
        <v>0.0255</v>
      </c>
      <c r="L1394" s="804" t="n"/>
      <c r="M1394" s="796">
        <f>IF(SUM(D1394:E1394)&gt;0,IFERROR(AVERAGE(D1365:E1394),""),"")</f>
        <v/>
      </c>
      <c r="N1394" s="796">
        <f>IF(SUM(F1394:H1394)&gt;0,IFERROR(AVERAGE(F1365:H1394),""),"")</f>
        <v/>
      </c>
      <c r="O1394" s="796">
        <f>IF(SUM(I1394:J1394)&gt;0,IFERROR(AVERAGE(I1365:J1394),""),"")</f>
        <v/>
      </c>
      <c r="P1394" s="796">
        <f>IF(SUM(K1394:L1394)&gt;0,IFERROR(AVERAGE(K1365:L1394),""),"")</f>
        <v/>
      </c>
      <c r="Q1394" s="797">
        <f>IFERROR(AVERAGE(D1394:E1394),"")</f>
        <v/>
      </c>
      <c r="R1394" s="797">
        <f>IFERROR(AVERAGE(F1394:H1394),"")</f>
        <v/>
      </c>
      <c r="S1394" s="797">
        <f>IFERROR(AVERAGE(I1394:J1394),"")</f>
        <v/>
      </c>
      <c r="T1394" s="797">
        <f>IFERROR(AVERAGE(K1394:L1394),"")</f>
        <v/>
      </c>
      <c r="V1394" s="257" t="n"/>
      <c r="W1394" s="797">
        <f>AVERAGE(Q1394:T1394)</f>
        <v/>
      </c>
      <c r="AW1394" s="785">
        <f>MAX(Q1394:T1394)</f>
        <v/>
      </c>
      <c r="AX1394" s="266">
        <f>IF(Q1394=AW1394,"#1",IF(R1394=AW1394,"#2",IF(S1394=AW1394,"#4",IF(T1394=AW1394,"#5"))))</f>
        <v/>
      </c>
    </row>
    <row r="1395" ht="17.45" customHeight="1">
      <c r="A1395" s="257">
        <f>IF(ISNUMBER(C1395),MONTH(C1395),"")</f>
        <v/>
      </c>
      <c r="B1395" s="257">
        <f>IF(ISNUMBER(C1395),YEAR(C1395),"")</f>
        <v/>
      </c>
      <c r="C1395" s="791">
        <f>C1394+1</f>
        <v/>
      </c>
      <c r="D1395" s="792" t="n"/>
      <c r="E1395" s="793" t="n">
        <v>0.0159</v>
      </c>
      <c r="F1395" s="795" t="n"/>
      <c r="G1395" s="794" t="n">
        <v>0.0241</v>
      </c>
      <c r="H1395" s="836" t="n"/>
      <c r="I1395" s="792" t="n"/>
      <c r="J1395" s="793" t="n">
        <v>0.0208</v>
      </c>
      <c r="K1395" s="792" t="n"/>
      <c r="L1395" s="793" t="n">
        <v>0.0303</v>
      </c>
      <c r="M1395" s="796">
        <f>IF(SUM(D1395:E1395)&gt;0,IFERROR(AVERAGE(D1366:E1395),""),"")</f>
        <v/>
      </c>
      <c r="N1395" s="796">
        <f>IF(SUM(F1395:H1395)&gt;0,IFERROR(AVERAGE(F1366:H1395),""),"")</f>
        <v/>
      </c>
      <c r="O1395" s="796">
        <f>IF(SUM(I1395:J1395)&gt;0,IFERROR(AVERAGE(I1366:J1395),""),"")</f>
        <v/>
      </c>
      <c r="P1395" s="796">
        <f>IF(SUM(K1395:L1395)&gt;0,IFERROR(AVERAGE(K1366:L1395),""),"")</f>
        <v/>
      </c>
      <c r="Q1395" s="797">
        <f>IFERROR(AVERAGE(D1395:E1395),"")</f>
        <v/>
      </c>
      <c r="R1395" s="797">
        <f>IFERROR(AVERAGE(F1395:H1395),"")</f>
        <v/>
      </c>
      <c r="S1395" s="797">
        <f>IFERROR(AVERAGE(I1395:J1395),"")</f>
        <v/>
      </c>
      <c r="T1395" s="797">
        <f>IFERROR(AVERAGE(K1395:L1395),"")</f>
        <v/>
      </c>
      <c r="V1395" s="257" t="n"/>
      <c r="W1395" s="797">
        <f>AVERAGE(Q1395:T1395)</f>
        <v/>
      </c>
      <c r="X1395" s="797">
        <f>AVERAGE(Q1391:T1395)</f>
        <v/>
      </c>
      <c r="Y1395" s="266" t="n">
        <v>199</v>
      </c>
      <c r="AW1395" s="785">
        <f>MAX(Q1395:T1395)</f>
        <v/>
      </c>
      <c r="AX1395" s="266">
        <f>IF(Q1395=AW1395,"#1",IF(R1395=AW1395,"#2",IF(S1395=AW1395,"#4",IF(T1395=AW1395,"#5"))))</f>
        <v/>
      </c>
    </row>
    <row r="1396" ht="17.45" customHeight="1">
      <c r="A1396" s="298">
        <f>IF(ISNUMBER(C1396),MONTH(C1396),"")</f>
        <v/>
      </c>
      <c r="B1396" s="298">
        <f>IF(ISNUMBER(C1396),YEAR(C1396),"")</f>
        <v/>
      </c>
      <c r="C1396" s="808">
        <f>C1395+1</f>
        <v/>
      </c>
      <c r="D1396" s="809" t="n">
        <v>0.008489999999999999</v>
      </c>
      <c r="E1396" s="810" t="n"/>
      <c r="F1396" s="812" t="n">
        <v>0.00716</v>
      </c>
      <c r="G1396" s="811" t="n"/>
      <c r="H1396" s="837" t="n"/>
      <c r="I1396" s="809" t="n">
        <v>0.00445</v>
      </c>
      <c r="J1396" s="810" t="n"/>
      <c r="K1396" s="809" t="n">
        <v>0.0157</v>
      </c>
      <c r="L1396" s="810" t="n"/>
      <c r="M1396" s="796">
        <f>IF(SUM(D1396:E1396)&gt;0,IFERROR(AVERAGE(D1367:E1396),""),"")</f>
        <v/>
      </c>
      <c r="N1396" s="796">
        <f>IF(SUM(F1396:H1396)&gt;0,IFERROR(AVERAGE(F1367:H1396),""),"")</f>
        <v/>
      </c>
      <c r="O1396" s="796">
        <f>IF(SUM(I1396:J1396)&gt;0,IFERROR(AVERAGE(I1367:J1396),""),"")</f>
        <v/>
      </c>
      <c r="P1396" s="796">
        <f>IF(SUM(K1396:L1396)&gt;0,IFERROR(AVERAGE(K1367:L1396),""),"")</f>
        <v/>
      </c>
      <c r="Q1396" s="813">
        <f>IFERROR(AVERAGE(D1396:E1396),"")</f>
        <v/>
      </c>
      <c r="R1396" s="813">
        <f>IFERROR(AVERAGE(F1396:H1396),"")</f>
        <v/>
      </c>
      <c r="S1396" s="813">
        <f>IFERROR(AVERAGE(I1396:J1396),"")</f>
        <v/>
      </c>
      <c r="T1396" s="813">
        <f>IFERROR(AVERAGE(K1396:L1396),"")</f>
        <v/>
      </c>
      <c r="V1396" s="813">
        <f>AVERAGE(Q1396:T1396)</f>
        <v/>
      </c>
      <c r="W1396" s="445" t="n"/>
      <c r="X1396" s="257" t="n"/>
      <c r="Y1396" s="266" t="n">
        <v>199</v>
      </c>
      <c r="AW1396" s="785">
        <f>MAX(Q1396:T1396)</f>
        <v/>
      </c>
      <c r="AX1396" s="266">
        <f>IF(Q1396=AW1396,"#1",IF(R1396=AW1396,"#2",IF(S1396=AW1396,"#4",IF(T1396=AW1396,"#5"))))</f>
        <v/>
      </c>
    </row>
    <row r="1397" ht="17.45" customHeight="1">
      <c r="A1397" s="298">
        <f>IF(ISNUMBER(C1397),MONTH(C1397),"")</f>
        <v/>
      </c>
      <c r="B1397" s="298">
        <f>IF(ISNUMBER(C1397),YEAR(C1397),"")</f>
        <v/>
      </c>
      <c r="C1397" s="808">
        <f>C1396+1</f>
        <v/>
      </c>
      <c r="D1397" s="809" t="n"/>
      <c r="E1397" s="810" t="n">
        <v>0.0145</v>
      </c>
      <c r="F1397" s="812" t="n"/>
      <c r="G1397" s="811" t="n">
        <v>0.00643</v>
      </c>
      <c r="H1397" s="837" t="n"/>
      <c r="I1397" s="809" t="n"/>
      <c r="J1397" s="810" t="n">
        <v>0.00428</v>
      </c>
      <c r="K1397" s="809" t="n"/>
      <c r="L1397" s="810" t="n">
        <v>0.0184</v>
      </c>
      <c r="M1397" s="796">
        <f>IF(SUM(D1397:E1397)&gt;0,IFERROR(AVERAGE(D1368:E1397),""),"")</f>
        <v/>
      </c>
      <c r="N1397" s="796">
        <f>IF(SUM(F1397:H1397)&gt;0,IFERROR(AVERAGE(F1368:H1397),""),"")</f>
        <v/>
      </c>
      <c r="O1397" s="796">
        <f>IF(SUM(I1397:J1397)&gt;0,IFERROR(AVERAGE(I1368:J1397),""),"")</f>
        <v/>
      </c>
      <c r="P1397" s="796">
        <f>IF(SUM(K1397:L1397)&gt;0,IFERROR(AVERAGE(K1368:L1397),""),"")</f>
        <v/>
      </c>
      <c r="Q1397" s="813">
        <f>IFERROR(AVERAGE(D1397:E1397),"")</f>
        <v/>
      </c>
      <c r="R1397" s="813">
        <f>IFERROR(AVERAGE(F1397:H1397),"")</f>
        <v/>
      </c>
      <c r="S1397" s="813">
        <f>IFERROR(AVERAGE(I1397:J1397),"")</f>
        <v/>
      </c>
      <c r="T1397" s="813">
        <f>IFERROR(AVERAGE(K1397:L1397),"")</f>
        <v/>
      </c>
      <c r="V1397" s="813">
        <f>AVERAGE(Q1397:T1397)</f>
        <v/>
      </c>
      <c r="W1397" s="445" t="n"/>
      <c r="X1397" s="797">
        <f>AVERAGE(Q1396:T1397)</f>
        <v/>
      </c>
      <c r="Y1397" s="266" t="n">
        <v>199</v>
      </c>
      <c r="AW1397" s="785">
        <f>MAX(Q1397:T1397)</f>
        <v/>
      </c>
      <c r="AX1397" s="266">
        <f>IF(Q1397=AW1397,"#1",IF(R1397=AW1397,"#2",IF(S1397=AW1397,"#4",IF(T1397=AW1397,"#5"))))</f>
        <v/>
      </c>
    </row>
    <row r="1398" ht="17.45" customHeight="1">
      <c r="A1398" s="257">
        <f>IF(ISNUMBER(C1398),MONTH(C1398),"")</f>
        <v/>
      </c>
      <c r="B1398" s="257">
        <f>IF(ISNUMBER(C1398),YEAR(C1398),"")</f>
        <v/>
      </c>
      <c r="C1398" s="791">
        <f>C1397+1</f>
        <v/>
      </c>
      <c r="D1398" s="792" t="n">
        <v>0.0117</v>
      </c>
      <c r="E1398" s="793" t="n"/>
      <c r="F1398" s="795" t="n"/>
      <c r="G1398" s="794" t="n"/>
      <c r="H1398" s="836" t="n">
        <v>0.00959</v>
      </c>
      <c r="I1398" s="792" t="n">
        <v>0.00678</v>
      </c>
      <c r="J1398" s="793" t="n"/>
      <c r="K1398" s="792" t="n">
        <v>0.0268</v>
      </c>
      <c r="L1398" s="793" t="n"/>
      <c r="M1398" s="796">
        <f>IF(SUM(D1398:E1398)&gt;0,IFERROR(AVERAGE(D1369:E1398),""),"")</f>
        <v/>
      </c>
      <c r="N1398" s="796">
        <f>IF(SUM(F1398:H1398)&gt;0,IFERROR(AVERAGE(F1369:H1398),""),"")</f>
        <v/>
      </c>
      <c r="O1398" s="796">
        <f>IF(SUM(I1398:J1398)&gt;0,IFERROR(AVERAGE(I1369:J1398),""),"")</f>
        <v/>
      </c>
      <c r="P1398" s="796">
        <f>IF(SUM(K1398:L1398)&gt;0,IFERROR(AVERAGE(K1369:L1398),""),"")</f>
        <v/>
      </c>
      <c r="Q1398" s="797">
        <f>IFERROR(AVERAGE(D1398:E1398),"")</f>
        <v/>
      </c>
      <c r="R1398" s="797">
        <f>IFERROR(AVERAGE(F1398:H1398),"")</f>
        <v/>
      </c>
      <c r="S1398" s="797">
        <f>IFERROR(AVERAGE(I1398:J1398),"")</f>
        <v/>
      </c>
      <c r="T1398" s="797">
        <f>IFERROR(AVERAGE(K1398:L1398),"")</f>
        <v/>
      </c>
      <c r="V1398" s="257" t="n"/>
      <c r="W1398" s="797">
        <f>AVERAGE(Q1398:T1398)</f>
        <v/>
      </c>
      <c r="AW1398" s="785">
        <f>MAX(Q1398:T1398)</f>
        <v/>
      </c>
      <c r="AX1398" s="266">
        <f>IF(Q1398=AW1398,"#1",IF(R1398=AW1398,"#2",IF(S1398=AW1398,"#4",IF(T1398=AW1398,"#5"))))</f>
        <v/>
      </c>
    </row>
    <row r="1399" ht="17.45" customHeight="1">
      <c r="A1399" s="257">
        <f>IF(ISNUMBER(C1399),MONTH(C1399),"")</f>
        <v/>
      </c>
      <c r="B1399" s="257">
        <f>IF(ISNUMBER(C1399),YEAR(C1399),"")</f>
        <v/>
      </c>
      <c r="C1399" s="791">
        <f>C1398+1</f>
        <v/>
      </c>
      <c r="D1399" s="792" t="n"/>
      <c r="E1399" s="793" t="n">
        <v>0.0123</v>
      </c>
      <c r="F1399" s="795" t="n"/>
      <c r="G1399" s="794" t="n">
        <v>0.0157</v>
      </c>
      <c r="H1399" s="836" t="n"/>
      <c r="I1399" s="792" t="n"/>
      <c r="J1399" s="793" t="n">
        <v>0.0254</v>
      </c>
      <c r="K1399" s="792" t="n"/>
      <c r="L1399" s="793" t="n">
        <v>0.0299</v>
      </c>
      <c r="M1399" s="796">
        <f>IF(SUM(D1399:E1399)&gt;0,IFERROR(AVERAGE(D1370:E1399),""),"")</f>
        <v/>
      </c>
      <c r="N1399" s="796">
        <f>IF(SUM(F1399:H1399)&gt;0,IFERROR(AVERAGE(F1370:H1399),""),"")</f>
        <v/>
      </c>
      <c r="O1399" s="796">
        <f>IF(SUM(I1399:J1399)&gt;0,IFERROR(AVERAGE(I1370:J1399),""),"")</f>
        <v/>
      </c>
      <c r="P1399" s="796">
        <f>IF(SUM(K1399:L1399)&gt;0,IFERROR(AVERAGE(K1370:L1399),""),"")</f>
        <v/>
      </c>
      <c r="Q1399" s="797">
        <f>IFERROR(AVERAGE(D1399:E1399),"")</f>
        <v/>
      </c>
      <c r="R1399" s="797">
        <f>IFERROR(AVERAGE(F1399:H1399),"")</f>
        <v/>
      </c>
      <c r="S1399" s="797">
        <f>IFERROR(AVERAGE(I1399:J1399),"")</f>
        <v/>
      </c>
      <c r="T1399" s="797">
        <f>IFERROR(AVERAGE(K1399:L1399),"")</f>
        <v/>
      </c>
      <c r="V1399" s="257" t="n"/>
      <c r="W1399" s="797">
        <f>AVERAGE(Q1399:T1399)</f>
        <v/>
      </c>
      <c r="AW1399" s="785">
        <f>MAX(Q1399:T1399)</f>
        <v/>
      </c>
      <c r="AX1399" s="266">
        <f>IF(Q1399=AW1399,"#1",IF(R1399=AW1399,"#2",IF(S1399=AW1399,"#4",IF(T1399=AW1399,"#5"))))</f>
        <v/>
      </c>
    </row>
    <row r="1400" ht="17.45" customHeight="1">
      <c r="A1400" s="257">
        <f>IF(ISNUMBER(C1400),MONTH(C1400),"")</f>
        <v/>
      </c>
      <c r="B1400" s="257">
        <f>IF(ISNUMBER(C1400),YEAR(C1400),"")</f>
        <v/>
      </c>
      <c r="C1400" s="861">
        <f>C1399+1</f>
        <v/>
      </c>
      <c r="D1400" s="803" t="n">
        <v>0.0191</v>
      </c>
      <c r="E1400" s="804" t="n"/>
      <c r="F1400" s="806" t="n">
        <v>0.0166</v>
      </c>
      <c r="G1400" s="805" t="n"/>
      <c r="H1400" s="838" t="n">
        <v>0.021</v>
      </c>
      <c r="I1400" s="803" t="n">
        <v>0.0238</v>
      </c>
      <c r="J1400" s="804" t="n"/>
      <c r="K1400" s="803" t="n">
        <v>0.0389</v>
      </c>
      <c r="L1400" s="804" t="n"/>
      <c r="M1400" s="796">
        <f>IF(SUM(D1400:E1400)&gt;0,IFERROR(AVERAGE(D1371:E1400),""),"")</f>
        <v/>
      </c>
      <c r="N1400" s="796">
        <f>IF(SUM(F1400:H1400)&gt;0,IFERROR(AVERAGE(F1371:H1400),""),"")</f>
        <v/>
      </c>
      <c r="O1400" s="796">
        <f>IF(SUM(I1400:J1400)&gt;0,IFERROR(AVERAGE(I1371:J1400),""),"")</f>
        <v/>
      </c>
      <c r="P1400" s="796">
        <f>IF(SUM(K1400:L1400)&gt;0,IFERROR(AVERAGE(K1371:L1400),""),"")</f>
        <v/>
      </c>
      <c r="Q1400" s="797">
        <f>IFERROR(AVERAGE(D1400:E1400),"")</f>
        <v/>
      </c>
      <c r="R1400" s="797">
        <f>IFERROR(AVERAGE(F1400:H1400),"")</f>
        <v/>
      </c>
      <c r="S1400" s="797">
        <f>IFERROR(AVERAGE(I1400:J1400),"")</f>
        <v/>
      </c>
      <c r="T1400" s="797">
        <f>IFERROR(AVERAGE(K1400:L1400),"")</f>
        <v/>
      </c>
      <c r="V1400" s="257" t="n"/>
      <c r="W1400" s="797">
        <f>AVERAGE(Q1400:T1400)</f>
        <v/>
      </c>
      <c r="AW1400" s="785">
        <f>MAX(Q1400:T1400)</f>
        <v/>
      </c>
      <c r="AX1400" s="266">
        <f>IF(Q1400=AW1400,"#1",IF(R1400=AW1400,"#2",IF(S1400=AW1400,"#4",IF(T1400=AW1400,"#5"))))</f>
        <v/>
      </c>
    </row>
    <row r="1401" ht="17.45" customHeight="1" thickBot="1">
      <c r="A1401" s="257">
        <f>IF(ISNUMBER(C1401),MONTH(C1401),"")</f>
        <v/>
      </c>
      <c r="B1401" s="257">
        <f>IF(ISNUMBER(C1401),YEAR(C1401),"")</f>
        <v/>
      </c>
      <c r="C1401" s="791">
        <f>C1400+1</f>
        <v/>
      </c>
      <c r="D1401" s="792" t="n"/>
      <c r="E1401" s="793" t="n">
        <v>0.0168</v>
      </c>
      <c r="F1401" s="795" t="n"/>
      <c r="G1401" s="794" t="n">
        <v>0.026</v>
      </c>
      <c r="H1401" s="836" t="n"/>
      <c r="I1401" s="792" t="n"/>
      <c r="J1401" s="793" t="n">
        <v>0.0298</v>
      </c>
      <c r="K1401" s="792" t="n"/>
      <c r="L1401" s="793" t="n">
        <v>0.0389</v>
      </c>
      <c r="M1401" s="796">
        <f>IF(SUM(D1401:E1401)&gt;0,IFERROR(AVERAGE(D1372:E1401),""),"")</f>
        <v/>
      </c>
      <c r="N1401" s="796">
        <f>IF(SUM(F1401:H1401)&gt;0,IFERROR(AVERAGE(F1372:H1401),""),"")</f>
        <v/>
      </c>
      <c r="O1401" s="796">
        <f>IF(SUM(I1401:J1401)&gt;0,IFERROR(AVERAGE(I1372:J1401),""),"")</f>
        <v/>
      </c>
      <c r="P1401" s="796">
        <f>IF(SUM(K1401:L1401)&gt;0,IFERROR(AVERAGE(K1372:L1401),""),"")</f>
        <v/>
      </c>
      <c r="Q1401" s="797">
        <f>IFERROR(AVERAGE(D1401:E1401),"")</f>
        <v/>
      </c>
      <c r="R1401" s="797">
        <f>IFERROR(AVERAGE(F1401:H1401),"")</f>
        <v/>
      </c>
      <c r="S1401" s="797">
        <f>IFERROR(AVERAGE(I1401:J1401),"")</f>
        <v/>
      </c>
      <c r="T1401" s="797">
        <f>IFERROR(AVERAGE(K1401:L1401),"")</f>
        <v/>
      </c>
      <c r="V1401" s="257" t="n"/>
      <c r="W1401" s="797">
        <f>AVERAGE(Q1401:T1401)</f>
        <v/>
      </c>
      <c r="AW1401" s="785">
        <f>MAX(Q1401:T1401)</f>
        <v/>
      </c>
      <c r="AX1401" s="266">
        <f>IF(Q1401=AW1401,"#1",IF(R1401=AW1401,"#2",IF(S1401=AW1401,"#4",IF(T1401=AW1401,"#5"))))</f>
        <v/>
      </c>
    </row>
    <row r="1402" ht="17.45" customHeight="1" thickBot="1">
      <c r="A1402" s="257">
        <f>IF(ISNUMBER(C1402),MONTH(C1402),"")</f>
        <v/>
      </c>
      <c r="B1402" s="257">
        <f>IF(ISNUMBER(C1402),YEAR(C1402),"")</f>
        <v/>
      </c>
      <c r="C1402" s="791">
        <f>C1401+1</f>
        <v/>
      </c>
      <c r="D1402" s="792" t="n">
        <v>0.0232</v>
      </c>
      <c r="E1402" s="793" t="n"/>
      <c r="F1402" s="795" t="n">
        <v>0.0145</v>
      </c>
      <c r="G1402" s="794" t="n"/>
      <c r="H1402" s="836" t="n"/>
      <c r="I1402" s="792" t="n">
        <v>0.0192</v>
      </c>
      <c r="J1402" s="793" t="n"/>
      <c r="K1402" s="792" t="n">
        <v>0.0396</v>
      </c>
      <c r="L1402" s="793" t="n"/>
      <c r="M1402" s="796">
        <f>IF(SUM(D1402:E1402)&gt;0,IFERROR(AVERAGE(D1373:E1402),""),"")</f>
        <v/>
      </c>
      <c r="N1402" s="796">
        <f>IF(SUM(F1402:H1402)&gt;0,IFERROR(AVERAGE(F1373:H1402),""),"")</f>
        <v/>
      </c>
      <c r="O1402" s="796">
        <f>IF(SUM(I1402:J1402)&gt;0,IFERROR(AVERAGE(I1373:J1402),""),"")</f>
        <v/>
      </c>
      <c r="P1402" s="796">
        <f>IF(SUM(K1402:L1402)&gt;0,IFERROR(AVERAGE(K1373:L1402),""),"")</f>
        <v/>
      </c>
      <c r="Q1402" s="797">
        <f>IFERROR(AVERAGE(D1402:E1402),"")</f>
        <v/>
      </c>
      <c r="R1402" s="797">
        <f>IFERROR(AVERAGE(F1402:H1402),"")</f>
        <v/>
      </c>
      <c r="S1402" s="797">
        <f>IFERROR(AVERAGE(I1402:J1402),"")</f>
        <v/>
      </c>
      <c r="T1402" s="797">
        <f>IFERROR(AVERAGE(K1402:L1402),"")</f>
        <v/>
      </c>
      <c r="V1402" s="257" t="n"/>
      <c r="W1402" s="797">
        <f>AVERAGE(Q1402:T1402)</f>
        <v/>
      </c>
      <c r="X1402" s="797">
        <f>AVERAGE(Q1398:T1402)</f>
        <v/>
      </c>
      <c r="Y1402" s="266" t="n">
        <v>200</v>
      </c>
      <c r="Z1402" s="313" t="inlineStr">
        <is>
          <t>OCTOBER</t>
        </is>
      </c>
      <c r="AA1402" s="299" t="n">
        <v>2021</v>
      </c>
      <c r="AB1402" s="300" t="n"/>
      <c r="AC1402" s="300" t="n"/>
      <c r="AD1402" s="300" t="n"/>
      <c r="AW1402" s="785">
        <f>MAX(Q1402:T1402)</f>
        <v/>
      </c>
      <c r="AX1402" s="266">
        <f>IF(Q1402=AW1402,"#1",IF(R1402=AW1402,"#2",IF(S1402=AW1402,"#4",IF(T1402=AW1402,"#5"))))</f>
        <v/>
      </c>
    </row>
    <row r="1403" ht="17.45" customHeight="1">
      <c r="A1403" s="257">
        <f>IF(ISNUMBER(C1403),MONTH(C1403),"")</f>
        <v/>
      </c>
      <c r="B1403" s="257">
        <f>IF(ISNUMBER(C1403),YEAR(C1403),"")</f>
        <v/>
      </c>
      <c r="C1403" s="808">
        <f>C1402+1</f>
        <v/>
      </c>
      <c r="D1403" s="809" t="n"/>
      <c r="E1403" s="810" t="n">
        <v>0.0218</v>
      </c>
      <c r="F1403" s="812" t="n"/>
      <c r="G1403" s="811" t="n">
        <v>0.0195</v>
      </c>
      <c r="H1403" s="837" t="n"/>
      <c r="I1403" s="809" t="n"/>
      <c r="J1403" s="810" t="n">
        <v>0.0107</v>
      </c>
      <c r="K1403" s="809" t="n"/>
      <c r="L1403" s="810" t="n">
        <v>0.0194</v>
      </c>
      <c r="M1403" s="796">
        <f>IF(SUM(D1403:E1403)&gt;0,IFERROR(AVERAGE(D1374:E1403),""),"")</f>
        <v/>
      </c>
      <c r="N1403" s="796">
        <f>IF(SUM(F1403:H1403)&gt;0,IFERROR(AVERAGE(F1374:H1403),""),"")</f>
        <v/>
      </c>
      <c r="O1403" s="796">
        <f>IF(SUM(I1403:J1403)&gt;0,IFERROR(AVERAGE(I1374:J1403),""),"")</f>
        <v/>
      </c>
      <c r="P1403" s="796">
        <f>IF(SUM(K1403:L1403)&gt;0,IFERROR(AVERAGE(K1374:L1403),""),"")</f>
        <v/>
      </c>
      <c r="Q1403" s="813">
        <f>IFERROR(AVERAGE(D1403:E1403),"")</f>
        <v/>
      </c>
      <c r="R1403" s="813">
        <f>IFERROR(AVERAGE(F1403:H1403),"")</f>
        <v/>
      </c>
      <c r="S1403" s="813">
        <f>IFERROR(AVERAGE(I1403:J1403),"")</f>
        <v/>
      </c>
      <c r="T1403" s="813">
        <f>IFERROR(AVERAGE(K1403:L1403),"")</f>
        <v/>
      </c>
      <c r="V1403" s="813">
        <f>AVERAGE(Q1403:T1403)</f>
        <v/>
      </c>
      <c r="W1403" s="445" t="n"/>
      <c r="X1403" s="257" t="n"/>
      <c r="Y1403" s="266" t="n">
        <v>200</v>
      </c>
      <c r="Z1403" s="301" t="inlineStr">
        <is>
          <t>Parameter</t>
        </is>
      </c>
      <c r="AA1403" s="301" t="inlineStr">
        <is>
          <t>Station 1</t>
        </is>
      </c>
      <c r="AB1403" s="301" t="inlineStr">
        <is>
          <t>Station 2</t>
        </is>
      </c>
      <c r="AC1403" s="301" t="inlineStr">
        <is>
          <t>Station 4</t>
        </is>
      </c>
      <c r="AD1403" s="301" t="inlineStr">
        <is>
          <t>Station 5</t>
        </is>
      </c>
      <c r="AW1403" s="785">
        <f>MAX(Q1403:T1403)</f>
        <v/>
      </c>
      <c r="AX1403" s="266">
        <f>IF(Q1403=AW1403,"#1",IF(R1403=AW1403,"#2",IF(S1403=AW1403,"#4",IF(T1403=AW1403,"#5"))))</f>
        <v/>
      </c>
    </row>
    <row r="1404" ht="17.45" customHeight="1" thickBot="1">
      <c r="A1404" s="257">
        <f>IF(ISNUMBER(C1404),MONTH(C1404),"")</f>
        <v/>
      </c>
      <c r="B1404" s="257">
        <f>IF(ISNUMBER(C1404),YEAR(C1404),"")</f>
        <v/>
      </c>
      <c r="C1404" s="877">
        <f>C1403+1</f>
        <v/>
      </c>
      <c r="D1404" s="878" t="n">
        <v>0.00885</v>
      </c>
      <c r="E1404" s="879" t="n"/>
      <c r="F1404" s="880" t="n"/>
      <c r="G1404" s="881" t="n"/>
      <c r="H1404" s="882" t="n">
        <v>0.00712</v>
      </c>
      <c r="I1404" s="878" t="n">
        <v>0.00636</v>
      </c>
      <c r="J1404" s="879" t="n"/>
      <c r="K1404" s="878" t="n">
        <v>0.0095</v>
      </c>
      <c r="L1404" s="879" t="n"/>
      <c r="M1404" s="796">
        <f>IF(SUM(D1404:E1404)&gt;0,IFERROR(AVERAGE(D1375:E1404),""),"")</f>
        <v/>
      </c>
      <c r="N1404" s="796">
        <f>IF(SUM(F1404:H1404)&gt;0,IFERROR(AVERAGE(F1375:H1404),""),"")</f>
        <v/>
      </c>
      <c r="O1404" s="796">
        <f>IF(SUM(I1404:J1404)&gt;0,IFERROR(AVERAGE(I1375:J1404),""),"")</f>
        <v/>
      </c>
      <c r="P1404" s="796">
        <f>IF(SUM(K1404:L1404)&gt;0,IFERROR(AVERAGE(K1375:L1404),""),"")</f>
        <v/>
      </c>
      <c r="Q1404" s="813">
        <f>IFERROR(AVERAGE(D1404:E1404),"")</f>
        <v/>
      </c>
      <c r="R1404" s="813">
        <f>IFERROR(AVERAGE(F1404:H1404),"")</f>
        <v/>
      </c>
      <c r="S1404" s="813">
        <f>IFERROR(AVERAGE(I1404:J1404),"")</f>
        <v/>
      </c>
      <c r="T1404" s="813">
        <f>IFERROR(AVERAGE(K1404:L1404),"")</f>
        <v/>
      </c>
      <c r="V1404" s="813">
        <f>AVERAGE(Q1404:T1404)</f>
        <v/>
      </c>
      <c r="W1404" s="445" t="n"/>
      <c r="X1404" s="797">
        <f>AVERAGE(Q1403:T1404)</f>
        <v/>
      </c>
      <c r="Y1404" s="266" t="n">
        <v>200</v>
      </c>
      <c r="Z1404" s="302" t="inlineStr">
        <is>
          <t>Average</t>
        </is>
      </c>
      <c r="AA1404" s="839">
        <f>AVERAGE(D1374:E1404)</f>
        <v/>
      </c>
      <c r="AB1404" s="839">
        <f>AVERAGE(F1374:H1404)</f>
        <v/>
      </c>
      <c r="AC1404" s="839">
        <f>AVERAGE(I1374:J1404)</f>
        <v/>
      </c>
      <c r="AD1404" s="839">
        <f>AVERAGE(K1374:L1404)</f>
        <v/>
      </c>
      <c r="AW1404" s="785">
        <f>MAX(Q1404:T1404)</f>
        <v/>
      </c>
      <c r="AX1404" s="266">
        <f>IF(Q1404=AW1404,"#1",IF(R1404=AW1404,"#2",IF(S1404=AW1404,"#4",IF(T1404=AW1404,"#5"))))</f>
        <v/>
      </c>
    </row>
    <row r="1405" ht="17.45" customHeight="1">
      <c r="A1405" s="257">
        <f>IF(ISNUMBER(C1405),MONTH(C1405),"")</f>
        <v/>
      </c>
      <c r="B1405" s="257">
        <f>IF(ISNUMBER(C1405),YEAR(C1405),"")</f>
        <v/>
      </c>
      <c r="C1405" s="831">
        <f>C1404+1</f>
        <v/>
      </c>
      <c r="D1405" s="832" t="n"/>
      <c r="E1405" s="833" t="n">
        <v>0.016</v>
      </c>
      <c r="F1405" s="835" t="n"/>
      <c r="G1405" s="834" t="n">
        <v>0.0332</v>
      </c>
      <c r="H1405" s="860" t="n"/>
      <c r="I1405" s="832" t="n"/>
      <c r="J1405" s="833" t="n">
        <v>0.024</v>
      </c>
      <c r="K1405" s="832" t="n"/>
      <c r="L1405" s="833" t="n">
        <v>0.0379</v>
      </c>
      <c r="M1405" s="796">
        <f>IF(SUM(D1405:E1405)&gt;0,IFERROR(AVERAGE(D1376:E1405),""),"")</f>
        <v/>
      </c>
      <c r="N1405" s="796">
        <f>IF(SUM(F1405:H1405)&gt;0,IFERROR(AVERAGE(F1376:H1405),""),"")</f>
        <v/>
      </c>
      <c r="O1405" s="796">
        <f>IF(SUM(I1405:J1405)&gt;0,IFERROR(AVERAGE(I1376:J1405),""),"")</f>
        <v/>
      </c>
      <c r="P1405" s="796">
        <f>IF(SUM(K1405:L1405)&gt;0,IFERROR(AVERAGE(K1376:L1405),""),"")</f>
        <v/>
      </c>
      <c r="Q1405" s="797">
        <f>IFERROR(AVERAGE(D1405:E1405),"")</f>
        <v/>
      </c>
      <c r="R1405" s="797">
        <f>IFERROR(AVERAGE(F1405:H1405),"")</f>
        <v/>
      </c>
      <c r="S1405" s="797">
        <f>IFERROR(AVERAGE(I1405:J1405),"")</f>
        <v/>
      </c>
      <c r="T1405" s="797">
        <f>IFERROR(AVERAGE(K1405:L1405),"")</f>
        <v/>
      </c>
      <c r="V1405" s="257" t="n"/>
      <c r="W1405" s="797">
        <f>AVERAGE(Q1405:T1405)</f>
        <v/>
      </c>
      <c r="Z1405" s="302" t="inlineStr">
        <is>
          <t>Maximum</t>
        </is>
      </c>
      <c r="AA1405" s="839">
        <f>MAX(D1374:E1404)</f>
        <v/>
      </c>
      <c r="AB1405" s="839">
        <f>MAX(F1374:H1404)</f>
        <v/>
      </c>
      <c r="AC1405" s="839">
        <f>MAX(I1374:J1404)</f>
        <v/>
      </c>
      <c r="AD1405" s="839">
        <f>MAX(K1374:L1404)</f>
        <v/>
      </c>
      <c r="AW1405" s="785">
        <f>MAX(Q1405:T1405)</f>
        <v/>
      </c>
      <c r="AX1405" s="266">
        <f>IF(Q1405=AW1405,"#1",IF(R1405=AW1405,"#2",IF(S1405=AW1405,"#4",IF(T1405=AW1405,"#5"))))</f>
        <v/>
      </c>
    </row>
    <row r="1406" ht="17.45" customHeight="1" thickBot="1">
      <c r="A1406" s="257">
        <f>IF(ISNUMBER(C1406),MONTH(C1406),"")</f>
        <v/>
      </c>
      <c r="B1406" s="257">
        <f>IF(ISNUMBER(C1406),YEAR(C1406),"")</f>
        <v/>
      </c>
      <c r="C1406" s="861">
        <f>C1405+1</f>
        <v/>
      </c>
      <c r="D1406" s="803" t="n">
        <v>0.0153</v>
      </c>
      <c r="E1406" s="804" t="n"/>
      <c r="F1406" s="806" t="n">
        <v>0.0203</v>
      </c>
      <c r="G1406" s="805" t="n"/>
      <c r="H1406" s="838" t="n">
        <v>0.0222</v>
      </c>
      <c r="I1406" s="803" t="n">
        <v>0.0258</v>
      </c>
      <c r="J1406" s="804" t="n"/>
      <c r="K1406" s="803" t="n">
        <v>0.0237</v>
      </c>
      <c r="L1406" s="804" t="n"/>
      <c r="M1406" s="796">
        <f>IF(SUM(D1406:E1406)&gt;0,IFERROR(AVERAGE(D1377:E1406),""),"")</f>
        <v/>
      </c>
      <c r="N1406" s="796">
        <f>IF(SUM(F1406:H1406)&gt;0,IFERROR(AVERAGE(F1377:H1406),""),"")</f>
        <v/>
      </c>
      <c r="O1406" s="796">
        <f>IF(SUM(I1406:J1406)&gt;0,IFERROR(AVERAGE(I1377:J1406),""),"")</f>
        <v/>
      </c>
      <c r="P1406" s="796">
        <f>IF(SUM(K1406:L1406)&gt;0,IFERROR(AVERAGE(K1377:L1406),""),"")</f>
        <v/>
      </c>
      <c r="Q1406" s="797">
        <f>IFERROR(AVERAGE(D1406:E1406),"")</f>
        <v/>
      </c>
      <c r="R1406" s="797">
        <f>IFERROR(AVERAGE(F1406:H1406),"")</f>
        <v/>
      </c>
      <c r="S1406" s="797">
        <f>IFERROR(AVERAGE(I1406:J1406),"")</f>
        <v/>
      </c>
      <c r="T1406" s="797">
        <f>IFERROR(AVERAGE(K1406:L1406),"")</f>
        <v/>
      </c>
      <c r="V1406" s="257" t="n"/>
      <c r="W1406" s="797">
        <f>AVERAGE(Q1406:T1406)</f>
        <v/>
      </c>
      <c r="Z1406" s="304" t="inlineStr">
        <is>
          <t># DAYS &gt; 0.075</t>
        </is>
      </c>
      <c r="AA1406" s="305">
        <f>COUNTIF(D1374:E1404,"&gt;=0.075")</f>
        <v/>
      </c>
      <c r="AB1406" s="305">
        <f>COUNTIF(F1374:H1404,"&gt;=0.075")</f>
        <v/>
      </c>
      <c r="AC1406" s="305">
        <f>COUNTIF(I1374:J1404,"&gt;=0.075")</f>
        <v/>
      </c>
      <c r="AD1406" s="305">
        <f>COUNTIF(K1374:L1404,"&gt;=0.075")</f>
        <v/>
      </c>
      <c r="AW1406" s="785">
        <f>MAX(Q1406:T1406)</f>
        <v/>
      </c>
      <c r="AX1406" s="266">
        <f>IF(Q1406=AW1406,"#1",IF(R1406=AW1406,"#2",IF(S1406=AW1406,"#4",IF(T1406=AW1406,"#5"))))</f>
        <v/>
      </c>
    </row>
    <row r="1407" ht="17.45" customHeight="1" thickBot="1">
      <c r="A1407" s="257">
        <f>IF(ISNUMBER(C1407),MONTH(C1407),"")</f>
        <v/>
      </c>
      <c r="B1407" s="257">
        <f>IF(ISNUMBER(C1407),YEAR(C1407),"")</f>
        <v/>
      </c>
      <c r="C1407" s="791">
        <f>C1406+1</f>
        <v/>
      </c>
      <c r="D1407" s="792" t="n"/>
      <c r="E1407" s="793" t="n">
        <v>0.0185</v>
      </c>
      <c r="F1407" s="795" t="n"/>
      <c r="G1407" s="794" t="n">
        <v>0.0346</v>
      </c>
      <c r="H1407" s="836" t="n"/>
      <c r="I1407" s="792" t="n"/>
      <c r="J1407" s="793" t="n">
        <v>0.0384</v>
      </c>
      <c r="K1407" s="792" t="n"/>
      <c r="L1407" s="793" t="n">
        <v>0.0284</v>
      </c>
      <c r="M1407" s="796">
        <f>IF(SUM(D1407:E1407)&gt;0,IFERROR(AVERAGE(D1378:E1407),""),"")</f>
        <v/>
      </c>
      <c r="N1407" s="796">
        <f>IF(SUM(F1407:H1407)&gt;0,IFERROR(AVERAGE(F1378:H1407),""),"")</f>
        <v/>
      </c>
      <c r="O1407" s="796">
        <f>IF(SUM(I1407:J1407)&gt;0,IFERROR(AVERAGE(I1378:J1407),""),"")</f>
        <v/>
      </c>
      <c r="P1407" s="796">
        <f>IF(SUM(K1407:L1407)&gt;0,IFERROR(AVERAGE(K1378:L1407),""),"")</f>
        <v/>
      </c>
      <c r="Q1407" s="797">
        <f>IFERROR(AVERAGE(D1407:E1407),"")</f>
        <v/>
      </c>
      <c r="R1407" s="797">
        <f>IFERROR(AVERAGE(F1407:H1407),"")</f>
        <v/>
      </c>
      <c r="S1407" s="797">
        <f>IFERROR(AVERAGE(I1407:J1407),"")</f>
        <v/>
      </c>
      <c r="T1407" s="797">
        <f>IFERROR(AVERAGE(K1407:L1407),"")</f>
        <v/>
      </c>
      <c r="V1407" s="257" t="n"/>
      <c r="W1407" s="797">
        <f>AVERAGE(Q1407:T1407)</f>
        <v/>
      </c>
      <c r="AD1407" s="786">
        <f>AVERAGE(AA1404:AD1404)</f>
        <v/>
      </c>
      <c r="AW1407" s="785">
        <f>MAX(Q1407:T1407)</f>
        <v/>
      </c>
      <c r="AX1407" s="266">
        <f>IF(Q1407=AW1407,"#1",IF(R1407=AW1407,"#2",IF(S1407=AW1407,"#4",IF(T1407=AW1407,"#5"))))</f>
        <v/>
      </c>
    </row>
    <row r="1408" ht="17.45" customHeight="1">
      <c r="A1408" s="257">
        <f>IF(ISNUMBER(C1408),MONTH(C1408),"")</f>
        <v/>
      </c>
      <c r="B1408" s="257">
        <f>IF(ISNUMBER(C1408),YEAR(C1408),"")</f>
        <v/>
      </c>
      <c r="C1408" s="791">
        <f>C1407+1</f>
        <v/>
      </c>
      <c r="D1408" s="792" t="n">
        <v>0.026</v>
      </c>
      <c r="E1408" s="793" t="n"/>
      <c r="F1408" s="795" t="n">
        <v>0.0275</v>
      </c>
      <c r="G1408" s="794" t="n"/>
      <c r="H1408" s="836" t="n"/>
      <c r="I1408" s="792" t="n">
        <v>0.0327</v>
      </c>
      <c r="J1408" s="793" t="n"/>
      <c r="K1408" s="792" t="n">
        <v>0.0284</v>
      </c>
      <c r="L1408" s="793" t="n"/>
      <c r="M1408" s="796">
        <f>IF(SUM(D1408:E1408)&gt;0,IFERROR(AVERAGE(D1379:E1408),""),"")</f>
        <v/>
      </c>
      <c r="N1408" s="796">
        <f>IF(SUM(F1408:H1408)&gt;0,IFERROR(AVERAGE(F1379:H1408),""),"")</f>
        <v/>
      </c>
      <c r="O1408" s="796">
        <f>IF(SUM(I1408:J1408)&gt;0,IFERROR(AVERAGE(I1379:J1408),""),"")</f>
        <v/>
      </c>
      <c r="P1408" s="796">
        <f>IF(SUM(K1408:L1408)&gt;0,IFERROR(AVERAGE(K1379:L1408),""),"")</f>
        <v/>
      </c>
      <c r="Q1408" s="797">
        <f>IFERROR(AVERAGE(D1408:E1408),"")</f>
        <v/>
      </c>
      <c r="R1408" s="797">
        <f>IFERROR(AVERAGE(F1408:H1408),"")</f>
        <v/>
      </c>
      <c r="S1408" s="797">
        <f>IFERROR(AVERAGE(I1408:J1408),"")</f>
        <v/>
      </c>
      <c r="T1408" s="797">
        <f>IFERROR(AVERAGE(K1408:L1408),"")</f>
        <v/>
      </c>
      <c r="V1408" s="257" t="n"/>
      <c r="W1408" s="797">
        <f>AVERAGE(Q1408:T1408)</f>
        <v/>
      </c>
      <c r="AW1408" s="785">
        <f>MAX(Q1408:T1408)</f>
        <v/>
      </c>
      <c r="AX1408" s="266">
        <f>IF(Q1408=AW1408,"#1",IF(R1408=AW1408,"#2",IF(S1408=AW1408,"#4",IF(T1408=AW1408,"#5"))))</f>
        <v/>
      </c>
    </row>
    <row r="1409" ht="17.45" customHeight="1">
      <c r="A1409" s="257">
        <f>IF(ISNUMBER(C1409),MONTH(C1409),"")</f>
        <v/>
      </c>
      <c r="B1409" s="257">
        <f>IF(ISNUMBER(C1409),YEAR(C1409),"")</f>
        <v/>
      </c>
      <c r="C1409" s="791">
        <f>C1408+1</f>
        <v/>
      </c>
      <c r="D1409" s="792" t="n"/>
      <c r="E1409" s="793" t="n">
        <v>0.0165</v>
      </c>
      <c r="F1409" s="795" t="n"/>
      <c r="G1409" s="794" t="n">
        <v>0.0248</v>
      </c>
      <c r="H1409" s="836" t="n"/>
      <c r="I1409" s="792" t="n"/>
      <c r="J1409" s="793" t="n">
        <v>0.0174</v>
      </c>
      <c r="K1409" s="792" t="n"/>
      <c r="L1409" s="793" t="n">
        <v>0.0274</v>
      </c>
      <c r="M1409" s="796">
        <f>IF(SUM(D1409:E1409)&gt;0,IFERROR(AVERAGE(D1380:E1409),""),"")</f>
        <v/>
      </c>
      <c r="N1409" s="796">
        <f>IF(SUM(F1409:H1409)&gt;0,IFERROR(AVERAGE(F1380:H1409),""),"")</f>
        <v/>
      </c>
      <c r="O1409" s="796">
        <f>IF(SUM(I1409:J1409)&gt;0,IFERROR(AVERAGE(I1380:J1409),""),"")</f>
        <v/>
      </c>
      <c r="P1409" s="796">
        <f>IF(SUM(K1409:L1409)&gt;0,IFERROR(AVERAGE(K1380:L1409),""),"")</f>
        <v/>
      </c>
      <c r="Q1409" s="797">
        <f>IFERROR(AVERAGE(D1409:E1409),"")</f>
        <v/>
      </c>
      <c r="R1409" s="797">
        <f>IFERROR(AVERAGE(F1409:H1409),"")</f>
        <v/>
      </c>
      <c r="S1409" s="797">
        <f>IFERROR(AVERAGE(I1409:J1409),"")</f>
        <v/>
      </c>
      <c r="T1409" s="797">
        <f>IFERROR(AVERAGE(K1409:L1409),"")</f>
        <v/>
      </c>
      <c r="V1409" s="257" t="n"/>
      <c r="W1409" s="797">
        <f>AVERAGE(Q1409:T1409)</f>
        <v/>
      </c>
      <c r="X1409" s="797">
        <f>AVERAGE(Q1405:T1409)</f>
        <v/>
      </c>
      <c r="Y1409" s="266" t="n">
        <v>201</v>
      </c>
      <c r="AW1409" s="785">
        <f>MAX(Q1409:T1409)</f>
        <v/>
      </c>
      <c r="AX1409" s="266">
        <f>IF(Q1409=AW1409,"#1",IF(R1409=AW1409,"#2",IF(S1409=AW1409,"#4",IF(T1409=AW1409,"#5"))))</f>
        <v/>
      </c>
    </row>
    <row r="1410" ht="17.45" customHeight="1">
      <c r="A1410" s="257">
        <f>IF(ISNUMBER(C1410),MONTH(C1410),"")</f>
        <v/>
      </c>
      <c r="B1410" s="257">
        <f>IF(ISNUMBER(C1410),YEAR(C1410),"")</f>
        <v/>
      </c>
      <c r="C1410" s="808">
        <f>C1409+1</f>
        <v/>
      </c>
      <c r="D1410" s="809" t="n">
        <v>0.0128</v>
      </c>
      <c r="E1410" s="810" t="n"/>
      <c r="F1410" s="812" t="n"/>
      <c r="G1410" s="811" t="n"/>
      <c r="H1410" s="837" t="n">
        <v>0.0195</v>
      </c>
      <c r="I1410" s="809" t="n">
        <v>0.0131</v>
      </c>
      <c r="J1410" s="810" t="n"/>
      <c r="K1410" s="809" t="n">
        <v>0.0137</v>
      </c>
      <c r="L1410" s="810" t="n"/>
      <c r="M1410" s="796">
        <f>IF(SUM(D1410:E1410)&gt;0,IFERROR(AVERAGE(D1381:E1410),""),"")</f>
        <v/>
      </c>
      <c r="N1410" s="796">
        <f>IF(SUM(F1410:H1410)&gt;0,IFERROR(AVERAGE(F1381:H1410),""),"")</f>
        <v/>
      </c>
      <c r="O1410" s="796">
        <f>IF(SUM(I1410:J1410)&gt;0,IFERROR(AVERAGE(I1381:J1410),""),"")</f>
        <v/>
      </c>
      <c r="P1410" s="796">
        <f>IF(SUM(K1410:L1410)&gt;0,IFERROR(AVERAGE(K1381:L1410),""),"")</f>
        <v/>
      </c>
      <c r="Q1410" s="813">
        <f>IFERROR(AVERAGE(D1410:E1410),"")</f>
        <v/>
      </c>
      <c r="R1410" s="813">
        <f>IFERROR(AVERAGE(F1410:H1410),"")</f>
        <v/>
      </c>
      <c r="S1410" s="813">
        <f>IFERROR(AVERAGE(I1410:J1410),"")</f>
        <v/>
      </c>
      <c r="T1410" s="813">
        <f>IFERROR(AVERAGE(K1410:L1410),"")</f>
        <v/>
      </c>
      <c r="V1410" s="813">
        <f>AVERAGE(Q1410:T1410)</f>
        <v/>
      </c>
      <c r="W1410" s="445" t="n"/>
      <c r="X1410" s="257" t="n"/>
      <c r="Y1410" s="266" t="n">
        <v>201</v>
      </c>
      <c r="AW1410" s="785">
        <f>MAX(Q1410:T1410)</f>
        <v/>
      </c>
      <c r="AX1410" s="266">
        <f>IF(Q1410=AW1410,"#1",IF(R1410=AW1410,"#2",IF(S1410=AW1410,"#4",IF(T1410=AW1410,"#5"))))</f>
        <v/>
      </c>
    </row>
    <row r="1411" ht="17.45" customHeight="1">
      <c r="A1411" s="257">
        <f>IF(ISNUMBER(C1411),MONTH(C1411),"")</f>
        <v/>
      </c>
      <c r="B1411" s="257">
        <f>IF(ISNUMBER(C1411),YEAR(C1411),"")</f>
        <v/>
      </c>
      <c r="C1411" s="808">
        <f>C1410+1</f>
        <v/>
      </c>
      <c r="D1411" s="809" t="n"/>
      <c r="E1411" s="810" t="n">
        <v>0.0211</v>
      </c>
      <c r="F1411" s="812" t="n"/>
      <c r="G1411" s="811" t="n">
        <v>0.0151</v>
      </c>
      <c r="H1411" s="837" t="n"/>
      <c r="I1411" s="809" t="n"/>
      <c r="J1411" s="810" t="n">
        <v>0.0233</v>
      </c>
      <c r="K1411" s="809" t="n"/>
      <c r="L1411" s="810" t="n">
        <v>0.0157</v>
      </c>
      <c r="M1411" s="796">
        <f>IF(SUM(D1411:E1411)&gt;0,IFERROR(AVERAGE(D1382:E1411),""),"")</f>
        <v/>
      </c>
      <c r="N1411" s="796">
        <f>IF(SUM(F1411:H1411)&gt;0,IFERROR(AVERAGE(F1382:H1411),""),"")</f>
        <v/>
      </c>
      <c r="O1411" s="796">
        <f>IF(SUM(I1411:J1411)&gt;0,IFERROR(AVERAGE(I1382:J1411),""),"")</f>
        <v/>
      </c>
      <c r="P1411" s="796">
        <f>IF(SUM(K1411:L1411)&gt;0,IFERROR(AVERAGE(K1382:L1411),""),"")</f>
        <v/>
      </c>
      <c r="Q1411" s="813">
        <f>IFERROR(AVERAGE(D1411:E1411),"")</f>
        <v/>
      </c>
      <c r="R1411" s="813">
        <f>IFERROR(AVERAGE(F1411:H1411),"")</f>
        <v/>
      </c>
      <c r="S1411" s="813">
        <f>IFERROR(AVERAGE(I1411:J1411),"")</f>
        <v/>
      </c>
      <c r="T1411" s="813">
        <f>IFERROR(AVERAGE(K1411:L1411),"")</f>
        <v/>
      </c>
      <c r="V1411" s="813">
        <f>AVERAGE(Q1411:T1411)</f>
        <v/>
      </c>
      <c r="W1411" s="445" t="n"/>
      <c r="X1411" s="797">
        <f>AVERAGE(Q1410:T1411)</f>
        <v/>
      </c>
      <c r="Y1411" s="266" t="n">
        <v>201</v>
      </c>
      <c r="AW1411" s="785">
        <f>MAX(Q1411:T1411)</f>
        <v/>
      </c>
      <c r="AX1411" s="266">
        <f>IF(Q1411=AW1411,"#1",IF(R1411=AW1411,"#2",IF(S1411=AW1411,"#4",IF(T1411=AW1411,"#5"))))</f>
        <v/>
      </c>
    </row>
    <row r="1412" ht="17.45" customHeight="1">
      <c r="A1412" s="257">
        <f>IF(ISNUMBER(C1412),MONTH(C1412),"")</f>
        <v/>
      </c>
      <c r="B1412" s="257">
        <f>IF(ISNUMBER(C1412),YEAR(C1412),"")</f>
        <v/>
      </c>
      <c r="C1412" s="861">
        <f>C1411+1</f>
        <v/>
      </c>
      <c r="D1412" s="803" t="n">
        <v>0.026</v>
      </c>
      <c r="E1412" s="804" t="n"/>
      <c r="F1412" s="806" t="n">
        <v>0.0335</v>
      </c>
      <c r="G1412" s="805" t="n"/>
      <c r="H1412" s="838" t="n">
        <v>0.034</v>
      </c>
      <c r="I1412" s="803" t="n">
        <v>0.025</v>
      </c>
      <c r="J1412" s="804" t="n"/>
      <c r="K1412" s="803" t="n">
        <v>0.044</v>
      </c>
      <c r="L1412" s="804" t="n"/>
      <c r="M1412" s="796">
        <f>IF(SUM(D1412:E1412)&gt;0,IFERROR(AVERAGE(D1383:E1412),""),"")</f>
        <v/>
      </c>
      <c r="N1412" s="796">
        <f>IF(SUM(F1412:H1412)&gt;0,IFERROR(AVERAGE(F1383:H1412),""),"")</f>
        <v/>
      </c>
      <c r="O1412" s="796">
        <f>IF(SUM(I1412:J1412)&gt;0,IFERROR(AVERAGE(I1383:J1412),""),"")</f>
        <v/>
      </c>
      <c r="P1412" s="796">
        <f>IF(SUM(K1412:L1412)&gt;0,IFERROR(AVERAGE(K1383:L1412),""),"")</f>
        <v/>
      </c>
      <c r="Q1412" s="797">
        <f>IFERROR(AVERAGE(D1412:E1412),"")</f>
        <v/>
      </c>
      <c r="R1412" s="797">
        <f>IFERROR(AVERAGE(F1412:H1412),"")</f>
        <v/>
      </c>
      <c r="S1412" s="797">
        <f>IFERROR(AVERAGE(I1412:J1412),"")</f>
        <v/>
      </c>
      <c r="T1412" s="797">
        <f>IFERROR(AVERAGE(K1412:L1412),"")</f>
        <v/>
      </c>
      <c r="V1412" s="257" t="n"/>
      <c r="W1412" s="797">
        <f>AVERAGE(Q1412:T1412)</f>
        <v/>
      </c>
      <c r="AW1412" s="785">
        <f>MAX(Q1412:T1412)</f>
        <v/>
      </c>
      <c r="AX1412" s="266">
        <f>IF(Q1412=AW1412,"#1",IF(R1412=AW1412,"#2",IF(S1412=AW1412,"#4",IF(T1412=AW1412,"#5"))))</f>
        <v/>
      </c>
    </row>
    <row r="1413" ht="17.45" customHeight="1">
      <c r="A1413" s="257">
        <f>IF(ISNUMBER(C1413),MONTH(C1413),"")</f>
        <v/>
      </c>
      <c r="B1413" s="257">
        <f>IF(ISNUMBER(C1413),YEAR(C1413),"")</f>
        <v/>
      </c>
      <c r="C1413" s="791">
        <f>C1412+1</f>
        <v/>
      </c>
      <c r="D1413" s="792" t="n"/>
      <c r="E1413" s="793" t="n">
        <v>0.0271</v>
      </c>
      <c r="F1413" s="795" t="n"/>
      <c r="G1413" s="794" t="n">
        <v>0.0425</v>
      </c>
      <c r="H1413" s="836" t="n"/>
      <c r="I1413" s="792" t="n"/>
      <c r="J1413" s="793" t="n">
        <v>0.0264</v>
      </c>
      <c r="K1413" s="792" t="n"/>
      <c r="L1413" s="793" t="n">
        <v>0.0502</v>
      </c>
      <c r="M1413" s="796">
        <f>IF(SUM(D1413:E1413)&gt;0,IFERROR(AVERAGE(D1384:E1413),""),"")</f>
        <v/>
      </c>
      <c r="N1413" s="796">
        <f>IF(SUM(F1413:H1413)&gt;0,IFERROR(AVERAGE(F1384:H1413),""),"")</f>
        <v/>
      </c>
      <c r="O1413" s="796">
        <f>IF(SUM(I1413:J1413)&gt;0,IFERROR(AVERAGE(I1384:J1413),""),"")</f>
        <v/>
      </c>
      <c r="P1413" s="796">
        <f>IF(SUM(K1413:L1413)&gt;0,IFERROR(AVERAGE(K1384:L1413),""),"")</f>
        <v/>
      </c>
      <c r="Q1413" s="797">
        <f>IFERROR(AVERAGE(D1413:E1413),"")</f>
        <v/>
      </c>
      <c r="R1413" s="797">
        <f>IFERROR(AVERAGE(F1413:H1413),"")</f>
        <v/>
      </c>
      <c r="S1413" s="797">
        <f>IFERROR(AVERAGE(I1413:J1413),"")</f>
        <v/>
      </c>
      <c r="T1413" s="797">
        <f>IFERROR(AVERAGE(K1413:L1413),"")</f>
        <v/>
      </c>
      <c r="V1413" s="257" t="n"/>
      <c r="W1413" s="797">
        <f>AVERAGE(Q1413:T1413)</f>
        <v/>
      </c>
      <c r="AW1413" s="785">
        <f>MAX(Q1413:T1413)</f>
        <v/>
      </c>
      <c r="AX1413" s="266">
        <f>IF(Q1413=AW1413,"#1",IF(R1413=AW1413,"#2",IF(S1413=AW1413,"#4",IF(T1413=AW1413,"#5"))))</f>
        <v/>
      </c>
    </row>
    <row r="1414" ht="17.45" customHeight="1">
      <c r="A1414" s="257">
        <f>IF(ISNUMBER(C1414),MONTH(C1414),"")</f>
        <v/>
      </c>
      <c r="B1414" s="257">
        <f>IF(ISNUMBER(C1414),YEAR(C1414),"")</f>
        <v/>
      </c>
      <c r="C1414" s="791">
        <f>C1413+1</f>
        <v/>
      </c>
      <c r="D1414" s="792" t="n">
        <v>0.0245</v>
      </c>
      <c r="E1414" s="793" t="n"/>
      <c r="F1414" s="795" t="n">
        <v>0.0546</v>
      </c>
      <c r="G1414" s="794" t="n"/>
      <c r="H1414" s="836" t="n"/>
      <c r="I1414" s="792" t="n">
        <v>0.0275</v>
      </c>
      <c r="J1414" s="793" t="n"/>
      <c r="K1414" s="792" t="n">
        <v>0.0328</v>
      </c>
      <c r="L1414" s="793" t="n"/>
      <c r="M1414" s="796">
        <f>IF(SUM(D1414:E1414)&gt;0,IFERROR(AVERAGE(D1385:E1414),""),"")</f>
        <v/>
      </c>
      <c r="N1414" s="796">
        <f>IF(SUM(F1414:H1414)&gt;0,IFERROR(AVERAGE(F1385:H1414),""),"")</f>
        <v/>
      </c>
      <c r="O1414" s="796">
        <f>IF(SUM(I1414:J1414)&gt;0,IFERROR(AVERAGE(I1385:J1414),""),"")</f>
        <v/>
      </c>
      <c r="P1414" s="796">
        <f>IF(SUM(K1414:L1414)&gt;0,IFERROR(AVERAGE(K1385:L1414),""),"")</f>
        <v/>
      </c>
      <c r="Q1414" s="797">
        <f>IFERROR(AVERAGE(D1414:E1414),"")</f>
        <v/>
      </c>
      <c r="R1414" s="797">
        <f>IFERROR(AVERAGE(F1414:H1414),"")</f>
        <v/>
      </c>
      <c r="S1414" s="797">
        <f>IFERROR(AVERAGE(I1414:J1414),"")</f>
        <v/>
      </c>
      <c r="T1414" s="797">
        <f>IFERROR(AVERAGE(K1414:L1414),"")</f>
        <v/>
      </c>
      <c r="V1414" s="257" t="n"/>
      <c r="W1414" s="797">
        <f>AVERAGE(Q1414:T1414)</f>
        <v/>
      </c>
      <c r="AW1414" s="785">
        <f>MAX(Q1414:T1414)</f>
        <v/>
      </c>
      <c r="AX1414" s="266">
        <f>IF(Q1414=AW1414,"#1",IF(R1414=AW1414,"#2",IF(S1414=AW1414,"#4",IF(T1414=AW1414,"#5"))))</f>
        <v/>
      </c>
    </row>
    <row r="1415" ht="17.45" customHeight="1">
      <c r="A1415" s="257">
        <f>IF(ISNUMBER(C1415),MONTH(C1415),"")</f>
        <v/>
      </c>
      <c r="B1415" s="257">
        <f>IF(ISNUMBER(C1415),YEAR(C1415),"")</f>
        <v/>
      </c>
      <c r="C1415" s="791">
        <f>C1414+1</f>
        <v/>
      </c>
      <c r="D1415" s="792" t="n"/>
      <c r="E1415" s="793" t="n">
        <v>0.0406</v>
      </c>
      <c r="F1415" s="795" t="n"/>
      <c r="G1415" s="794" t="n">
        <v>0.0399</v>
      </c>
      <c r="H1415" s="836" t="n"/>
      <c r="I1415" s="792" t="n"/>
      <c r="J1415" s="793" t="n">
        <v>0.0344</v>
      </c>
      <c r="K1415" s="792" t="n"/>
      <c r="L1415" s="793" t="n">
        <v>0.0511</v>
      </c>
      <c r="M1415" s="796">
        <f>IF(SUM(D1415:E1415)&gt;0,IFERROR(AVERAGE(D1386:E1415),""),"")</f>
        <v/>
      </c>
      <c r="N1415" s="796">
        <f>IF(SUM(F1415:H1415)&gt;0,IFERROR(AVERAGE(F1386:H1415),""),"")</f>
        <v/>
      </c>
      <c r="O1415" s="796">
        <f>IF(SUM(I1415:J1415)&gt;0,IFERROR(AVERAGE(I1386:J1415),""),"")</f>
        <v/>
      </c>
      <c r="P1415" s="796">
        <f>IF(SUM(K1415:L1415)&gt;0,IFERROR(AVERAGE(K1386:L1415),""),"")</f>
        <v/>
      </c>
      <c r="Q1415" s="797">
        <f>IFERROR(AVERAGE(D1415:E1415),"")</f>
        <v/>
      </c>
      <c r="R1415" s="797">
        <f>IFERROR(AVERAGE(F1415:H1415),"")</f>
        <v/>
      </c>
      <c r="S1415" s="797">
        <f>IFERROR(AVERAGE(I1415:J1415),"")</f>
        <v/>
      </c>
      <c r="T1415" s="797">
        <f>IFERROR(AVERAGE(K1415:L1415),"")</f>
        <v/>
      </c>
      <c r="V1415" s="257" t="n"/>
      <c r="W1415" s="797">
        <f>AVERAGE(Q1415:T1415)</f>
        <v/>
      </c>
      <c r="AW1415" s="785">
        <f>MAX(Q1415:T1415)</f>
        <v/>
      </c>
      <c r="AX1415" s="266">
        <f>IF(Q1415=AW1415,"#1",IF(R1415=AW1415,"#2",IF(S1415=AW1415,"#4",IF(T1415=AW1415,"#5"))))</f>
        <v/>
      </c>
    </row>
    <row r="1416" ht="17.45" customHeight="1">
      <c r="A1416" s="257">
        <f>IF(ISNUMBER(C1416),MONTH(C1416),"")</f>
        <v/>
      </c>
      <c r="B1416" s="257">
        <f>IF(ISNUMBER(C1416),YEAR(C1416),"")</f>
        <v/>
      </c>
      <c r="C1416" s="791">
        <f>C1415+1</f>
        <v/>
      </c>
      <c r="D1416" s="792" t="n">
        <v>0.0314</v>
      </c>
      <c r="E1416" s="793" t="n"/>
      <c r="F1416" s="795" t="n"/>
      <c r="G1416" s="794" t="n"/>
      <c r="H1416" s="836" t="n">
        <v>0.0574</v>
      </c>
      <c r="I1416" s="792" t="n">
        <v>0.0407</v>
      </c>
      <c r="J1416" s="793" t="n"/>
      <c r="K1416" s="792" t="n">
        <v>0.0423</v>
      </c>
      <c r="L1416" s="793" t="n"/>
      <c r="M1416" s="796">
        <f>IF(SUM(D1416:E1416)&gt;0,IFERROR(AVERAGE(D1387:E1416),""),"")</f>
        <v/>
      </c>
      <c r="N1416" s="796">
        <f>IF(SUM(F1416:H1416)&gt;0,IFERROR(AVERAGE(F1387:H1416),""),"")</f>
        <v/>
      </c>
      <c r="O1416" s="796">
        <f>IF(SUM(I1416:J1416)&gt;0,IFERROR(AVERAGE(I1387:J1416),""),"")</f>
        <v/>
      </c>
      <c r="P1416" s="796">
        <f>IF(SUM(K1416:L1416)&gt;0,IFERROR(AVERAGE(K1387:L1416),""),"")</f>
        <v/>
      </c>
      <c r="Q1416" s="797">
        <f>IFERROR(AVERAGE(D1416:E1416),"")</f>
        <v/>
      </c>
      <c r="R1416" s="797">
        <f>IFERROR(AVERAGE(F1416:H1416),"")</f>
        <v/>
      </c>
      <c r="S1416" s="797">
        <f>IFERROR(AVERAGE(I1416:J1416),"")</f>
        <v/>
      </c>
      <c r="T1416" s="797">
        <f>IFERROR(AVERAGE(K1416:L1416),"")</f>
        <v/>
      </c>
      <c r="V1416" s="257" t="n"/>
      <c r="W1416" s="797">
        <f>AVERAGE(Q1416:T1416)</f>
        <v/>
      </c>
      <c r="X1416" s="797">
        <f>AVERAGE(Q1412:T1416)</f>
        <v/>
      </c>
      <c r="Y1416" s="266" t="n">
        <v>202</v>
      </c>
      <c r="AW1416" s="785">
        <f>MAX(Q1416:T1416)</f>
        <v/>
      </c>
      <c r="AX1416" s="266">
        <f>IF(Q1416=AW1416,"#1",IF(R1416=AW1416,"#2",IF(S1416=AW1416,"#4",IF(T1416=AW1416,"#5"))))</f>
        <v/>
      </c>
    </row>
    <row r="1417" ht="17.45" customHeight="1">
      <c r="A1417" s="298">
        <f>IF(ISNUMBER(C1417),MONTH(C1417),"")</f>
        <v/>
      </c>
      <c r="B1417" s="298">
        <f>IF(ISNUMBER(C1417),YEAR(C1417),"")</f>
        <v/>
      </c>
      <c r="C1417" s="808">
        <f>C1416+1</f>
        <v/>
      </c>
      <c r="D1417" s="809" t="n"/>
      <c r="E1417" s="810" t="n">
        <v>0.0297</v>
      </c>
      <c r="F1417" s="812" t="n"/>
      <c r="G1417" s="811" t="n">
        <v>0.0249</v>
      </c>
      <c r="H1417" s="837" t="n"/>
      <c r="I1417" s="809" t="n"/>
      <c r="J1417" s="810" t="n">
        <v>0.0257</v>
      </c>
      <c r="K1417" s="809" t="n"/>
      <c r="L1417" s="819" t="n">
        <v>0.189</v>
      </c>
      <c r="M1417" s="796">
        <f>IF(SUM(D1417:E1417)&gt;0,IFERROR(AVERAGE(D1388:E1417),""),"")</f>
        <v/>
      </c>
      <c r="N1417" s="796">
        <f>IF(SUM(F1417:H1417)&gt;0,IFERROR(AVERAGE(F1388:H1417),""),"")</f>
        <v/>
      </c>
      <c r="O1417" s="796">
        <f>IF(SUM(I1417:J1417)&gt;0,IFERROR(AVERAGE(I1388:J1417),""),"")</f>
        <v/>
      </c>
      <c r="P1417" s="796">
        <f>IF(SUM(K1417:L1417)&gt;0,IFERROR(AVERAGE(K1388:L1417),""),"")</f>
        <v/>
      </c>
      <c r="Q1417" s="813">
        <f>IFERROR(AVERAGE(D1417:E1417),"")</f>
        <v/>
      </c>
      <c r="R1417" s="813">
        <f>IFERROR(AVERAGE(F1417:H1417),"")</f>
        <v/>
      </c>
      <c r="S1417" s="813">
        <f>IFERROR(AVERAGE(I1417:J1417),"")</f>
        <v/>
      </c>
      <c r="T1417" s="893">
        <f>IFERROR(AVERAGE(K1417:L1417),"")</f>
        <v/>
      </c>
      <c r="V1417" s="813">
        <f>AVERAGE(Q1417:T1417)</f>
        <v/>
      </c>
      <c r="W1417" s="445" t="n"/>
      <c r="X1417" s="257" t="n"/>
      <c r="Y1417" s="266" t="n">
        <v>202</v>
      </c>
      <c r="AW1417" s="785">
        <f>MAX(Q1417:T1417)</f>
        <v/>
      </c>
      <c r="AX1417" s="266">
        <f>IF(Q1417=AW1417,"#1",IF(R1417=AW1417,"#2",IF(S1417=AW1417,"#4",IF(T1417=AW1417,"#5"))))</f>
        <v/>
      </c>
    </row>
    <row r="1418" ht="17.45" customHeight="1">
      <c r="A1418" s="257">
        <f>IF(ISNUMBER(C1418),MONTH(C1418),"")</f>
        <v/>
      </c>
      <c r="B1418" s="257">
        <f>IF(ISNUMBER(C1418),YEAR(C1418),"")</f>
        <v/>
      </c>
      <c r="C1418" s="861">
        <f>C1417+1</f>
        <v/>
      </c>
      <c r="D1418" s="809" t="n">
        <v>0.0218</v>
      </c>
      <c r="E1418" s="810" t="n"/>
      <c r="F1418" s="812" t="n">
        <v>0.0167</v>
      </c>
      <c r="G1418" s="811" t="n"/>
      <c r="H1418" s="837" t="n">
        <v>0.0183</v>
      </c>
      <c r="I1418" s="809" t="n">
        <v>0.0165</v>
      </c>
      <c r="J1418" s="810" t="n"/>
      <c r="K1418" s="809" t="n">
        <v>0.033</v>
      </c>
      <c r="L1418" s="810" t="n"/>
      <c r="M1418" s="796">
        <f>IF(SUM(D1418:E1418)&gt;0,IFERROR(AVERAGE(D1389:E1418),""),"")</f>
        <v/>
      </c>
      <c r="N1418" s="796">
        <f>IF(SUM(F1418:H1418)&gt;0,IFERROR(AVERAGE(F1389:H1418),""),"")</f>
        <v/>
      </c>
      <c r="O1418" s="796">
        <f>IF(SUM(I1418:J1418)&gt;0,IFERROR(AVERAGE(I1389:J1418),""),"")</f>
        <v/>
      </c>
      <c r="P1418" s="796">
        <f>IF(SUM(K1418:L1418)&gt;0,IFERROR(AVERAGE(K1389:L1418),""),"")</f>
        <v/>
      </c>
      <c r="Q1418" s="813">
        <f>IFERROR(AVERAGE(D1418:E1418),"")</f>
        <v/>
      </c>
      <c r="R1418" s="813">
        <f>IFERROR(AVERAGE(F1418:H1418),"")</f>
        <v/>
      </c>
      <c r="S1418" s="813">
        <f>IFERROR(AVERAGE(I1418:J1418),"")</f>
        <v/>
      </c>
      <c r="T1418" s="813">
        <f>IFERROR(AVERAGE(K1418:L1418),"")</f>
        <v/>
      </c>
      <c r="V1418" s="813">
        <f>AVERAGE(Q1418:T1418)</f>
        <v/>
      </c>
      <c r="W1418" s="445" t="n"/>
      <c r="X1418" s="797">
        <f>AVERAGE(Q1417:T1418)</f>
        <v/>
      </c>
      <c r="Y1418" s="266" t="n">
        <v>202</v>
      </c>
      <c r="AW1418" s="785">
        <f>MAX(Q1418:T1418)</f>
        <v/>
      </c>
      <c r="AX1418" s="266">
        <f>IF(Q1418=AW1418,"#1",IF(R1418=AW1418,"#2",IF(S1418=AW1418,"#4",IF(T1418=AW1418,"#5"))))</f>
        <v/>
      </c>
    </row>
    <row r="1419" ht="17.45" customHeight="1">
      <c r="A1419" s="257">
        <f>IF(ISNUMBER(C1419),MONTH(C1419),"")</f>
        <v/>
      </c>
      <c r="B1419" s="257">
        <f>IF(ISNUMBER(C1419),YEAR(C1419),"")</f>
        <v/>
      </c>
      <c r="C1419" s="791">
        <f>C1418+1</f>
        <v/>
      </c>
      <c r="D1419" s="792" t="n"/>
      <c r="E1419" s="793" t="n">
        <v>0.0357</v>
      </c>
      <c r="F1419" s="795" t="n"/>
      <c r="G1419" s="794" t="n">
        <v>0.0365</v>
      </c>
      <c r="H1419" s="836" t="n"/>
      <c r="I1419" s="792" t="n"/>
      <c r="J1419" s="793" t="n">
        <v>0.035</v>
      </c>
      <c r="K1419" s="792" t="n"/>
      <c r="L1419" s="793" t="n">
        <v>0.0472</v>
      </c>
      <c r="M1419" s="796">
        <f>IF(SUM(D1419:E1419)&gt;0,IFERROR(AVERAGE(D1390:E1419),""),"")</f>
        <v/>
      </c>
      <c r="N1419" s="796">
        <f>IF(SUM(F1419:H1419)&gt;0,IFERROR(AVERAGE(F1390:H1419),""),"")</f>
        <v/>
      </c>
      <c r="O1419" s="796">
        <f>IF(SUM(I1419:J1419)&gt;0,IFERROR(AVERAGE(I1390:J1419),""),"")</f>
        <v/>
      </c>
      <c r="P1419" s="796">
        <f>IF(SUM(K1419:L1419)&gt;0,IFERROR(AVERAGE(K1390:L1419),""),"")</f>
        <v/>
      </c>
      <c r="Q1419" s="797">
        <f>IFERROR(AVERAGE(D1419:E1419),"")</f>
        <v/>
      </c>
      <c r="R1419" s="797">
        <f>IFERROR(AVERAGE(F1419:H1419),"")</f>
        <v/>
      </c>
      <c r="S1419" s="797">
        <f>IFERROR(AVERAGE(I1419:J1419),"")</f>
        <v/>
      </c>
      <c r="T1419" s="797">
        <f>IFERROR(AVERAGE(K1419:L1419),"")</f>
        <v/>
      </c>
      <c r="V1419" s="257" t="n"/>
      <c r="W1419" s="797">
        <f>AVERAGE(Q1419:T1419)</f>
        <v/>
      </c>
      <c r="AW1419" s="785">
        <f>MAX(Q1419:T1419)</f>
        <v/>
      </c>
      <c r="AX1419" s="266">
        <f>IF(Q1419=AW1419,"#1",IF(R1419=AW1419,"#2",IF(S1419=AW1419,"#4",IF(T1419=AW1419,"#5"))))</f>
        <v/>
      </c>
    </row>
    <row r="1420" ht="17.45" customHeight="1">
      <c r="A1420" s="257">
        <f>IF(ISNUMBER(C1420),MONTH(C1420),"")</f>
        <v/>
      </c>
      <c r="B1420" s="257">
        <f>IF(ISNUMBER(C1420),YEAR(C1420),"")</f>
        <v/>
      </c>
      <c r="C1420" s="791">
        <f>C1419+1</f>
        <v/>
      </c>
      <c r="D1420" s="792" t="n">
        <v>0.0247</v>
      </c>
      <c r="E1420" s="793" t="n"/>
      <c r="F1420" s="795" t="n">
        <v>0.0211</v>
      </c>
      <c r="G1420" s="794" t="n"/>
      <c r="H1420" s="836" t="n"/>
      <c r="I1420" s="792" t="n">
        <v>0.0274</v>
      </c>
      <c r="J1420" s="793" t="n"/>
      <c r="K1420" s="792" t="n">
        <v>0.0367</v>
      </c>
      <c r="L1420" s="793" t="n"/>
      <c r="M1420" s="796">
        <f>IF(SUM(D1420:E1420)&gt;0,IFERROR(AVERAGE(D1391:E1420),""),"")</f>
        <v/>
      </c>
      <c r="N1420" s="796">
        <f>IF(SUM(F1420:H1420)&gt;0,IFERROR(AVERAGE(F1391:H1420),""),"")</f>
        <v/>
      </c>
      <c r="O1420" s="796">
        <f>IF(SUM(I1420:J1420)&gt;0,IFERROR(AVERAGE(I1391:J1420),""),"")</f>
        <v/>
      </c>
      <c r="P1420" s="796">
        <f>IF(SUM(K1420:L1420)&gt;0,IFERROR(AVERAGE(K1391:L1420),""),"")</f>
        <v/>
      </c>
      <c r="Q1420" s="797">
        <f>IFERROR(AVERAGE(D1420:E1420),"")</f>
        <v/>
      </c>
      <c r="R1420" s="797">
        <f>IFERROR(AVERAGE(F1420:H1420),"")</f>
        <v/>
      </c>
      <c r="S1420" s="797">
        <f>IFERROR(AVERAGE(I1420:J1420),"")</f>
        <v/>
      </c>
      <c r="T1420" s="797">
        <f>IFERROR(AVERAGE(K1420:L1420),"")</f>
        <v/>
      </c>
      <c r="V1420" s="257" t="n"/>
      <c r="W1420" s="797">
        <f>AVERAGE(Q1420:T1420)</f>
        <v/>
      </c>
      <c r="AW1420" s="785">
        <f>MAX(Q1420:T1420)</f>
        <v/>
      </c>
      <c r="AX1420" s="266">
        <f>IF(Q1420=AW1420,"#1",IF(R1420=AW1420,"#2",IF(S1420=AW1420,"#4",IF(T1420=AW1420,"#5"))))</f>
        <v/>
      </c>
    </row>
    <row r="1421" ht="17.45" customHeight="1">
      <c r="A1421" s="257">
        <f>IF(ISNUMBER(C1421),MONTH(C1421),"")</f>
        <v/>
      </c>
      <c r="B1421" s="257">
        <f>IF(ISNUMBER(C1421),YEAR(C1421),"")</f>
        <v/>
      </c>
      <c r="C1421" s="791">
        <f>C1420+1</f>
        <v/>
      </c>
      <c r="D1421" s="792" t="n"/>
      <c r="E1421" s="793" t="n">
        <v>0.0155</v>
      </c>
      <c r="F1421" s="795" t="n"/>
      <c r="G1421" s="794" t="n">
        <v>0.0219</v>
      </c>
      <c r="H1421" s="836" t="n"/>
      <c r="I1421" s="792" t="n"/>
      <c r="J1421" s="793" t="n">
        <v>0.037</v>
      </c>
      <c r="K1421" s="792" t="n"/>
      <c r="L1421" s="793" t="n">
        <v>0.0282</v>
      </c>
      <c r="M1421" s="796">
        <f>IF(SUM(D1421:E1421)&gt;0,IFERROR(AVERAGE(D1392:E1421),""),"")</f>
        <v/>
      </c>
      <c r="N1421" s="796">
        <f>IF(SUM(F1421:H1421)&gt;0,IFERROR(AVERAGE(F1392:H1421),""),"")</f>
        <v/>
      </c>
      <c r="O1421" s="796">
        <f>IF(SUM(I1421:J1421)&gt;0,IFERROR(AVERAGE(I1392:J1421),""),"")</f>
        <v/>
      </c>
      <c r="P1421" s="796">
        <f>IF(SUM(K1421:L1421)&gt;0,IFERROR(AVERAGE(K1392:L1421),""),"")</f>
        <v/>
      </c>
      <c r="Q1421" s="797">
        <f>IFERROR(AVERAGE(D1421:E1421),"")</f>
        <v/>
      </c>
      <c r="R1421" s="797">
        <f>IFERROR(AVERAGE(F1421:H1421),"")</f>
        <v/>
      </c>
      <c r="S1421" s="797">
        <f>IFERROR(AVERAGE(I1421:J1421),"")</f>
        <v/>
      </c>
      <c r="T1421" s="797">
        <f>IFERROR(AVERAGE(K1421:L1421),"")</f>
        <v/>
      </c>
      <c r="V1421" s="257" t="n"/>
      <c r="W1421" s="797">
        <f>AVERAGE(Q1421:T1421)</f>
        <v/>
      </c>
      <c r="AW1421" s="785">
        <f>MAX(Q1421:T1421)</f>
        <v/>
      </c>
      <c r="AX1421" s="266">
        <f>IF(Q1421=AW1421,"#1",IF(R1421=AW1421,"#2",IF(S1421=AW1421,"#4",IF(T1421=AW1421,"#5"))))</f>
        <v/>
      </c>
    </row>
    <row r="1422" ht="17.45" customHeight="1">
      <c r="A1422" s="257">
        <f>IF(ISNUMBER(C1422),MONTH(C1422),"")</f>
        <v/>
      </c>
      <c r="B1422" s="257">
        <f>IF(ISNUMBER(C1422),YEAR(C1422),"")</f>
        <v/>
      </c>
      <c r="C1422" s="791">
        <f>C1421+1</f>
        <v/>
      </c>
      <c r="D1422" s="792" t="n">
        <v>0.0169</v>
      </c>
      <c r="E1422" s="793" t="n"/>
      <c r="F1422" s="795" t="n"/>
      <c r="G1422" s="794" t="n"/>
      <c r="H1422" s="836" t="n">
        <v>0.0272</v>
      </c>
      <c r="I1422" s="792" t="n">
        <v>0.034</v>
      </c>
      <c r="J1422" s="793" t="n"/>
      <c r="K1422" s="792" t="n">
        <v>0.0264</v>
      </c>
      <c r="L1422" s="793" t="n"/>
      <c r="M1422" s="796">
        <f>IF(SUM(D1422:E1422)&gt;0,IFERROR(AVERAGE(D1393:E1422),""),"")</f>
        <v/>
      </c>
      <c r="N1422" s="796">
        <f>IF(SUM(F1422:H1422)&gt;0,IFERROR(AVERAGE(F1393:H1422),""),"")</f>
        <v/>
      </c>
      <c r="O1422" s="796">
        <f>IF(SUM(I1422:J1422)&gt;0,IFERROR(AVERAGE(I1393:J1422),""),"")</f>
        <v/>
      </c>
      <c r="P1422" s="796">
        <f>IF(SUM(K1422:L1422)&gt;0,IFERROR(AVERAGE(K1393:L1422),""),"")</f>
        <v/>
      </c>
      <c r="Q1422" s="797">
        <f>IFERROR(AVERAGE(D1422:E1422),"")</f>
        <v/>
      </c>
      <c r="R1422" s="797">
        <f>IFERROR(AVERAGE(F1422:H1422),"")</f>
        <v/>
      </c>
      <c r="S1422" s="797">
        <f>IFERROR(AVERAGE(I1422:J1422),"")</f>
        <v/>
      </c>
      <c r="T1422" s="797">
        <f>IFERROR(AVERAGE(K1422:L1422),"")</f>
        <v/>
      </c>
      <c r="V1422" s="257" t="n"/>
      <c r="W1422" s="797">
        <f>AVERAGE(Q1422:T1422)</f>
        <v/>
      </c>
      <c r="AW1422" s="785">
        <f>MAX(Q1422:T1422)</f>
        <v/>
      </c>
      <c r="AX1422" s="266">
        <f>IF(Q1422=AW1422,"#1",IF(R1422=AW1422,"#2",IF(S1422=AW1422,"#4",IF(T1422=AW1422,"#5"))))</f>
        <v/>
      </c>
    </row>
    <row r="1423" ht="17.45" customHeight="1">
      <c r="A1423" s="257">
        <f>IF(ISNUMBER(C1423),MONTH(C1423),"")</f>
        <v/>
      </c>
      <c r="B1423" s="257">
        <f>IF(ISNUMBER(C1423),YEAR(C1423),"")</f>
        <v/>
      </c>
      <c r="C1423" s="791">
        <f>C1422+1</f>
        <v/>
      </c>
      <c r="D1423" s="792" t="n"/>
      <c r="E1423" s="793" t="n">
        <v>0.0362</v>
      </c>
      <c r="F1423" s="795" t="n"/>
      <c r="G1423" s="794" t="n">
        <v>0.0389</v>
      </c>
      <c r="H1423" s="836" t="n"/>
      <c r="I1423" s="792" t="n"/>
      <c r="J1423" s="793" t="n">
        <v>0.0271</v>
      </c>
      <c r="K1423" s="792" t="n"/>
      <c r="L1423" s="793" t="n">
        <v>0.0567</v>
      </c>
      <c r="M1423" s="796">
        <f>IF(SUM(D1423:E1423)&gt;0,IFERROR(AVERAGE(D1394:E1423),""),"")</f>
        <v/>
      </c>
      <c r="N1423" s="796">
        <f>IF(SUM(F1423:H1423)&gt;0,IFERROR(AVERAGE(F1394:H1423),""),"")</f>
        <v/>
      </c>
      <c r="O1423" s="796">
        <f>IF(SUM(I1423:J1423)&gt;0,IFERROR(AVERAGE(I1394:J1423),""),"")</f>
        <v/>
      </c>
      <c r="P1423" s="796">
        <f>IF(SUM(K1423:L1423)&gt;0,IFERROR(AVERAGE(K1394:L1423),""),"")</f>
        <v/>
      </c>
      <c r="Q1423" s="797">
        <f>IFERROR(AVERAGE(D1423:E1423),"")</f>
        <v/>
      </c>
      <c r="R1423" s="797">
        <f>IFERROR(AVERAGE(F1423:H1423),"")</f>
        <v/>
      </c>
      <c r="S1423" s="797">
        <f>IFERROR(AVERAGE(I1423:J1423),"")</f>
        <v/>
      </c>
      <c r="T1423" s="797">
        <f>IFERROR(AVERAGE(K1423:L1423),"")</f>
        <v/>
      </c>
      <c r="V1423" s="257" t="n"/>
      <c r="W1423" s="797">
        <f>AVERAGE(Q1423:T1423)</f>
        <v/>
      </c>
      <c r="X1423" s="797">
        <f>AVERAGE(Q1419:T1423)</f>
        <v/>
      </c>
      <c r="Y1423" s="266" t="n">
        <v>203</v>
      </c>
      <c r="AW1423" s="785">
        <f>MAX(Q1423:T1423)</f>
        <v/>
      </c>
      <c r="AX1423" s="266">
        <f>IF(Q1423=AW1423,"#1",IF(R1423=AW1423,"#2",IF(S1423=AW1423,"#4",IF(T1423=AW1423,"#5"))))</f>
        <v/>
      </c>
    </row>
    <row r="1424" ht="17.45" customHeight="1">
      <c r="A1424" s="257">
        <f>IF(ISNUMBER(C1424),MONTH(C1424),"")</f>
        <v/>
      </c>
      <c r="B1424" s="257">
        <f>IF(ISNUMBER(C1424),YEAR(C1424),"")</f>
        <v/>
      </c>
      <c r="C1424" s="861">
        <f>C1423+1</f>
        <v/>
      </c>
      <c r="D1424" s="809" t="n">
        <v>0.0288</v>
      </c>
      <c r="E1424" s="810" t="n"/>
      <c r="F1424" s="812" t="n">
        <v>0.0358</v>
      </c>
      <c r="G1424" s="811" t="n"/>
      <c r="H1424" s="837" t="n">
        <v>0.0349</v>
      </c>
      <c r="I1424" s="809" t="n">
        <v>0.0393</v>
      </c>
      <c r="J1424" s="810" t="n"/>
      <c r="K1424" s="927" t="n">
        <v>0.256</v>
      </c>
      <c r="L1424" s="810" t="n"/>
      <c r="M1424" s="796">
        <f>IF(SUM(D1424:E1424)&gt;0,IFERROR(AVERAGE(D1395:E1424),""),"")</f>
        <v/>
      </c>
      <c r="N1424" s="796">
        <f>IF(SUM(F1424:H1424)&gt;0,IFERROR(AVERAGE(F1395:H1424),""),"")</f>
        <v/>
      </c>
      <c r="O1424" s="796">
        <f>IF(SUM(I1424:J1424)&gt;0,IFERROR(AVERAGE(I1395:J1424),""),"")</f>
        <v/>
      </c>
      <c r="P1424" s="796">
        <f>IF(SUM(K1424:L1424)&gt;0,IFERROR(AVERAGE(K1395:L1424),""),"")</f>
        <v/>
      </c>
      <c r="Q1424" s="813">
        <f>IFERROR(AVERAGE(D1424:E1424),"")</f>
        <v/>
      </c>
      <c r="R1424" s="813">
        <f>IFERROR(AVERAGE(F1424:H1424),"")</f>
        <v/>
      </c>
      <c r="S1424" s="813">
        <f>IFERROR(AVERAGE(I1424:J1424),"")</f>
        <v/>
      </c>
      <c r="T1424" s="893">
        <f>IFERROR(AVERAGE(K1424:L1424),"")</f>
        <v/>
      </c>
      <c r="V1424" s="813">
        <f>AVERAGE(Q1424:T1424)</f>
        <v/>
      </c>
      <c r="W1424" s="445" t="n"/>
      <c r="X1424" s="257" t="n"/>
      <c r="Y1424" s="266" t="n">
        <v>203</v>
      </c>
      <c r="AW1424" s="785">
        <f>MAX(Q1424:T1424)</f>
        <v/>
      </c>
      <c r="AX1424" s="266">
        <f>IF(Q1424=AW1424,"#1",IF(R1424=AW1424,"#2",IF(S1424=AW1424,"#4",IF(T1424=AW1424,"#5"))))</f>
        <v/>
      </c>
    </row>
    <row r="1425" ht="17.45" customHeight="1">
      <c r="A1425" s="257">
        <f>IF(ISNUMBER(C1425),MONTH(C1425),"")</f>
        <v/>
      </c>
      <c r="B1425" s="257">
        <f>IF(ISNUMBER(C1425),YEAR(C1425),"")</f>
        <v/>
      </c>
      <c r="C1425" s="808">
        <f>C1424+1</f>
        <v/>
      </c>
      <c r="D1425" s="809" t="n"/>
      <c r="E1425" s="810" t="n">
        <v>0.0165</v>
      </c>
      <c r="F1425" s="812" t="n"/>
      <c r="G1425" s="811" t="n">
        <v>0.0538</v>
      </c>
      <c r="H1425" s="837" t="n"/>
      <c r="I1425" s="809" t="n"/>
      <c r="J1425" s="810" t="n">
        <v>0.0218</v>
      </c>
      <c r="K1425" s="809" t="n"/>
      <c r="L1425" s="810" t="n">
        <v>0.0345</v>
      </c>
      <c r="M1425" s="796">
        <f>IF(SUM(D1425:E1425)&gt;0,IFERROR(AVERAGE(D1396:E1425),""),"")</f>
        <v/>
      </c>
      <c r="N1425" s="796">
        <f>IF(SUM(F1425:H1425)&gt;0,IFERROR(AVERAGE(F1396:H1425),""),"")</f>
        <v/>
      </c>
      <c r="O1425" s="796">
        <f>IF(SUM(I1425:J1425)&gt;0,IFERROR(AVERAGE(I1396:J1425),""),"")</f>
        <v/>
      </c>
      <c r="P1425" s="796">
        <f>IF(SUM(K1425:L1425)&gt;0,IFERROR(AVERAGE(K1396:L1425),""),"")</f>
        <v/>
      </c>
      <c r="Q1425" s="813">
        <f>IFERROR(AVERAGE(D1425:E1425),"")</f>
        <v/>
      </c>
      <c r="R1425" s="813">
        <f>IFERROR(AVERAGE(F1425:H1425),"")</f>
        <v/>
      </c>
      <c r="S1425" s="813">
        <f>IFERROR(AVERAGE(I1425:J1425),"")</f>
        <v/>
      </c>
      <c r="T1425" s="813">
        <f>IFERROR(AVERAGE(K1425:L1425),"")</f>
        <v/>
      </c>
      <c r="V1425" s="813">
        <f>AVERAGE(Q1425:T1425)</f>
        <v/>
      </c>
      <c r="W1425" s="445" t="n"/>
      <c r="X1425" s="797">
        <f>AVERAGE(Q1424:T1425)</f>
        <v/>
      </c>
      <c r="Y1425" s="266" t="n">
        <v>203</v>
      </c>
      <c r="AW1425" s="785">
        <f>MAX(Q1425:T1425)</f>
        <v/>
      </c>
      <c r="AX1425" s="266">
        <f>IF(Q1425=AW1425,"#1",IF(R1425=AW1425,"#2",IF(S1425=AW1425,"#4",IF(T1425=AW1425,"#5"))))</f>
        <v/>
      </c>
    </row>
    <row r="1426" ht="17.45" customHeight="1">
      <c r="A1426" s="257">
        <f>IF(ISNUMBER(C1426),MONTH(C1426),"")</f>
        <v/>
      </c>
      <c r="B1426" s="257">
        <f>IF(ISNUMBER(C1426),YEAR(C1426),"")</f>
        <v/>
      </c>
      <c r="C1426" s="791">
        <f>C1425+1</f>
        <v/>
      </c>
      <c r="D1426" s="792" t="n">
        <v>0.0305</v>
      </c>
      <c r="E1426" s="793" t="n"/>
      <c r="F1426" s="795" t="n">
        <v>0.0385</v>
      </c>
      <c r="G1426" s="794" t="n"/>
      <c r="H1426" s="836" t="n"/>
      <c r="I1426" s="792" t="n">
        <v>0.053</v>
      </c>
      <c r="J1426" s="793" t="n"/>
      <c r="K1426" s="792" t="n">
        <v>0.0528</v>
      </c>
      <c r="L1426" s="793" t="n"/>
      <c r="M1426" s="796">
        <f>IF(SUM(D1426:E1426)&gt;0,IFERROR(AVERAGE(D1397:E1426),""),"")</f>
        <v/>
      </c>
      <c r="N1426" s="796">
        <f>IF(SUM(F1426:H1426)&gt;0,IFERROR(AVERAGE(F1397:H1426),""),"")</f>
        <v/>
      </c>
      <c r="O1426" s="796">
        <f>IF(SUM(I1426:J1426)&gt;0,IFERROR(AVERAGE(I1397:J1426),""),"")</f>
        <v/>
      </c>
      <c r="P1426" s="796">
        <f>IF(SUM(K1426:L1426)&gt;0,IFERROR(AVERAGE(K1397:L1426),""),"")</f>
        <v/>
      </c>
      <c r="Q1426" s="797">
        <f>IFERROR(AVERAGE(D1426:E1426),"")</f>
        <v/>
      </c>
      <c r="R1426" s="797">
        <f>IFERROR(AVERAGE(F1426:H1426),"")</f>
        <v/>
      </c>
      <c r="S1426" s="797">
        <f>IFERROR(AVERAGE(I1426:J1426),"")</f>
        <v/>
      </c>
      <c r="T1426" s="797">
        <f>IFERROR(AVERAGE(K1426:L1426),"")</f>
        <v/>
      </c>
      <c r="V1426" s="257" t="n"/>
      <c r="W1426" s="797">
        <f>AVERAGE(Q1426:T1426)</f>
        <v/>
      </c>
      <c r="AW1426" s="785">
        <f>MAX(Q1426:T1426)</f>
        <v/>
      </c>
      <c r="AX1426" s="266">
        <f>IF(Q1426=AW1426,"#1",IF(R1426=AW1426,"#2",IF(S1426=AW1426,"#4",IF(T1426=AW1426,"#5"))))</f>
        <v/>
      </c>
    </row>
    <row r="1427" ht="17.45" customHeight="1">
      <c r="A1427" s="257">
        <f>IF(ISNUMBER(C1427),MONTH(C1427),"")</f>
        <v/>
      </c>
      <c r="B1427" s="257">
        <f>IF(ISNUMBER(C1427),YEAR(C1427),"")</f>
        <v/>
      </c>
      <c r="C1427" s="791">
        <f>C1426+1</f>
        <v/>
      </c>
      <c r="D1427" s="792" t="n"/>
      <c r="E1427" s="793" t="n">
        <v>0.0394</v>
      </c>
      <c r="F1427" s="795" t="n"/>
      <c r="G1427" s="794" t="n">
        <v>0.0327</v>
      </c>
      <c r="H1427" s="836" t="n"/>
      <c r="I1427" s="792" t="n"/>
      <c r="J1427" s="793" t="n">
        <v>0.0287</v>
      </c>
      <c r="K1427" s="792" t="n"/>
      <c r="L1427" s="793" t="n">
        <v>0.0624</v>
      </c>
      <c r="M1427" s="796">
        <f>IF(SUM(D1427:E1427)&gt;0,IFERROR(AVERAGE(D1398:E1427),""),"")</f>
        <v/>
      </c>
      <c r="N1427" s="796">
        <f>IF(SUM(F1427:H1427)&gt;0,IFERROR(AVERAGE(F1398:H1427),""),"")</f>
        <v/>
      </c>
      <c r="O1427" s="796">
        <f>IF(SUM(I1427:J1427)&gt;0,IFERROR(AVERAGE(I1398:J1427),""),"")</f>
        <v/>
      </c>
      <c r="P1427" s="796">
        <f>IF(SUM(K1427:L1427)&gt;0,IFERROR(AVERAGE(K1398:L1427),""),"")</f>
        <v/>
      </c>
      <c r="Q1427" s="797">
        <f>IFERROR(AVERAGE(D1427:E1427),"")</f>
        <v/>
      </c>
      <c r="R1427" s="797">
        <f>IFERROR(AVERAGE(F1427:H1427),"")</f>
        <v/>
      </c>
      <c r="S1427" s="797">
        <f>IFERROR(AVERAGE(I1427:J1427),"")</f>
        <v/>
      </c>
      <c r="T1427" s="797">
        <f>IFERROR(AVERAGE(K1427:L1427),"")</f>
        <v/>
      </c>
      <c r="V1427" s="257" t="n"/>
      <c r="W1427" s="797">
        <f>AVERAGE(Q1427:T1427)</f>
        <v/>
      </c>
      <c r="AW1427" s="785">
        <f>MAX(Q1427:T1427)</f>
        <v/>
      </c>
      <c r="AX1427" s="266">
        <f>IF(Q1427=AW1427,"#1",IF(R1427=AW1427,"#2",IF(S1427=AW1427,"#4",IF(T1427=AW1427,"#5"))))</f>
        <v/>
      </c>
    </row>
    <row r="1428" ht="17.45" customHeight="1">
      <c r="A1428" s="257">
        <f>IF(ISNUMBER(C1428),MONTH(C1428),"")</f>
        <v/>
      </c>
      <c r="B1428" s="257">
        <f>IF(ISNUMBER(C1428),YEAR(C1428),"")</f>
        <v/>
      </c>
      <c r="C1428" s="791">
        <f>C1427+1</f>
        <v/>
      </c>
      <c r="D1428" s="792" t="n">
        <v>0.0271</v>
      </c>
      <c r="E1428" s="793" t="n"/>
      <c r="F1428" s="795" t="n"/>
      <c r="G1428" s="794" t="n"/>
      <c r="H1428" s="836" t="n">
        <v>0.0336</v>
      </c>
      <c r="I1428" s="792" t="n">
        <v>0.0278</v>
      </c>
      <c r="J1428" s="793" t="n"/>
      <c r="K1428" s="792" t="n">
        <v>0.0353</v>
      </c>
      <c r="L1428" s="793" t="n"/>
      <c r="M1428" s="796">
        <f>IF(SUM(D1428:E1428)&gt;0,IFERROR(AVERAGE(D1399:E1428),""),"")</f>
        <v/>
      </c>
      <c r="N1428" s="796">
        <f>IF(SUM(F1428:H1428)&gt;0,IFERROR(AVERAGE(F1399:H1428),""),"")</f>
        <v/>
      </c>
      <c r="O1428" s="796">
        <f>IF(SUM(I1428:J1428)&gt;0,IFERROR(AVERAGE(I1399:J1428),""),"")</f>
        <v/>
      </c>
      <c r="P1428" s="796">
        <f>IF(SUM(K1428:L1428)&gt;0,IFERROR(AVERAGE(K1399:L1428),""),"")</f>
        <v/>
      </c>
      <c r="Q1428" s="797">
        <f>IFERROR(AVERAGE(D1428:E1428),"")</f>
        <v/>
      </c>
      <c r="R1428" s="797">
        <f>IFERROR(AVERAGE(F1428:H1428),"")</f>
        <v/>
      </c>
      <c r="S1428" s="797">
        <f>IFERROR(AVERAGE(I1428:J1428),"")</f>
        <v/>
      </c>
      <c r="T1428" s="797">
        <f>IFERROR(AVERAGE(K1428:L1428),"")</f>
        <v/>
      </c>
      <c r="V1428" s="257" t="n"/>
      <c r="W1428" s="797">
        <f>AVERAGE(Q1428:T1428)</f>
        <v/>
      </c>
      <c r="AW1428" s="785">
        <f>MAX(Q1428:T1428)</f>
        <v/>
      </c>
      <c r="AX1428" s="266">
        <f>IF(Q1428=AW1428,"#1",IF(R1428=AW1428,"#2",IF(S1428=AW1428,"#4",IF(T1428=AW1428,"#5"))))</f>
        <v/>
      </c>
    </row>
    <row r="1429" ht="17.45" customHeight="1">
      <c r="A1429" s="257">
        <f>IF(ISNUMBER(C1429),MONTH(C1429),"")</f>
        <v/>
      </c>
      <c r="B1429" s="257">
        <f>IF(ISNUMBER(C1429),YEAR(C1429),"")</f>
        <v/>
      </c>
      <c r="C1429" s="791">
        <f>C1428+1</f>
        <v/>
      </c>
      <c r="D1429" s="792" t="n"/>
      <c r="E1429" s="793" t="n">
        <v>0.0257</v>
      </c>
      <c r="F1429" s="795" t="n"/>
      <c r="G1429" s="794" t="n">
        <v>0.0606</v>
      </c>
      <c r="H1429" s="836" t="n"/>
      <c r="I1429" s="792" t="n"/>
      <c r="J1429" s="793" t="n">
        <v>0.0203</v>
      </c>
      <c r="K1429" s="792" t="n"/>
      <c r="L1429" s="793" t="n">
        <v>0.0433</v>
      </c>
      <c r="M1429" s="796">
        <f>IF(SUM(D1429:E1429)&gt;0,IFERROR(AVERAGE(D1400:E1429),""),"")</f>
        <v/>
      </c>
      <c r="N1429" s="796">
        <f>IF(SUM(F1429:H1429)&gt;0,IFERROR(AVERAGE(F1400:H1429),""),"")</f>
        <v/>
      </c>
      <c r="O1429" s="796">
        <f>IF(SUM(I1429:J1429)&gt;0,IFERROR(AVERAGE(I1400:J1429),""),"")</f>
        <v/>
      </c>
      <c r="P1429" s="796">
        <f>IF(SUM(K1429:L1429)&gt;0,IFERROR(AVERAGE(K1400:L1429),""),"")</f>
        <v/>
      </c>
      <c r="Q1429" s="797">
        <f>IFERROR(AVERAGE(D1429:E1429),"")</f>
        <v/>
      </c>
      <c r="R1429" s="797">
        <f>IFERROR(AVERAGE(F1429:H1429),"")</f>
        <v/>
      </c>
      <c r="S1429" s="797">
        <f>IFERROR(AVERAGE(I1429:J1429),"")</f>
        <v/>
      </c>
      <c r="T1429" s="797">
        <f>IFERROR(AVERAGE(K1429:L1429),"")</f>
        <v/>
      </c>
      <c r="V1429" s="257" t="n"/>
      <c r="W1429" s="797">
        <f>AVERAGE(Q1429:T1429)</f>
        <v/>
      </c>
      <c r="AW1429" s="785">
        <f>MAX(Q1429:T1429)</f>
        <v/>
      </c>
      <c r="AX1429" s="266">
        <f>IF(Q1429=AW1429,"#1",IF(R1429=AW1429,"#2",IF(S1429=AW1429,"#4",IF(T1429=AW1429,"#5"))))</f>
        <v/>
      </c>
    </row>
    <row r="1430" ht="17.45" customHeight="1">
      <c r="A1430" s="257">
        <f>IF(ISNUMBER(C1430),MONTH(C1430),"")</f>
        <v/>
      </c>
      <c r="B1430" s="257">
        <f>IF(ISNUMBER(C1430),YEAR(C1430),"")</f>
        <v/>
      </c>
      <c r="C1430" s="861">
        <f>C1429+1</f>
        <v/>
      </c>
      <c r="D1430" s="803" t="n">
        <v>0.0243</v>
      </c>
      <c r="E1430" s="804" t="n"/>
      <c r="F1430" s="806" t="n">
        <v>0.0149</v>
      </c>
      <c r="G1430" s="805" t="n"/>
      <c r="H1430" s="838" t="n">
        <v>0.013</v>
      </c>
      <c r="I1430" s="803" t="n">
        <v>0.0145</v>
      </c>
      <c r="J1430" s="804" t="n"/>
      <c r="K1430" s="803" t="n">
        <v>0.0207</v>
      </c>
      <c r="L1430" s="804" t="n"/>
      <c r="M1430" s="796">
        <f>IF(SUM(D1430:E1430)&gt;0,IFERROR(AVERAGE(D1401:E1430),""),"")</f>
        <v/>
      </c>
      <c r="N1430" s="796">
        <f>IF(SUM(F1430:H1430)&gt;0,IFERROR(AVERAGE(F1401:H1430),""),"")</f>
        <v/>
      </c>
      <c r="O1430" s="796">
        <f>IF(SUM(I1430:J1430)&gt;0,IFERROR(AVERAGE(I1401:J1430),""),"")</f>
        <v/>
      </c>
      <c r="P1430" s="796">
        <f>IF(SUM(K1430:L1430)&gt;0,IFERROR(AVERAGE(K1401:L1430),""),"")</f>
        <v/>
      </c>
      <c r="Q1430" s="797">
        <f>IFERROR(AVERAGE(D1430:E1430),"")</f>
        <v/>
      </c>
      <c r="R1430" s="797">
        <f>IFERROR(AVERAGE(F1430:H1430),"")</f>
        <v/>
      </c>
      <c r="S1430" s="797">
        <f>IFERROR(AVERAGE(I1430:J1430),"")</f>
        <v/>
      </c>
      <c r="T1430" s="797">
        <f>IFERROR(AVERAGE(K1430:L1430),"")</f>
        <v/>
      </c>
      <c r="V1430" s="257" t="n"/>
      <c r="W1430" s="797">
        <f>AVERAGE(Q1430:T1430)</f>
        <v/>
      </c>
      <c r="X1430" s="797">
        <f>AVERAGE(Q1426:T1430)</f>
        <v/>
      </c>
      <c r="Y1430" s="266" t="n">
        <v>204</v>
      </c>
      <c r="AW1430" s="785">
        <f>MAX(Q1430:T1430)</f>
        <v/>
      </c>
      <c r="AX1430" s="266">
        <f>IF(Q1430=AW1430,"#1",IF(R1430=AW1430,"#2",IF(S1430=AW1430,"#4",IF(T1430=AW1430,"#5"))))</f>
        <v/>
      </c>
    </row>
    <row r="1431" ht="17.45" customHeight="1" thickBot="1">
      <c r="A1431" s="257">
        <f>IF(ISNUMBER(C1431),MONTH(C1431),"")</f>
        <v/>
      </c>
      <c r="B1431" s="257">
        <f>IF(ISNUMBER(C1431),YEAR(C1431),"")</f>
        <v/>
      </c>
      <c r="C1431" s="808">
        <f>C1430+1</f>
        <v/>
      </c>
      <c r="D1431" s="809" t="n"/>
      <c r="E1431" s="810" t="n">
        <v>0.0196</v>
      </c>
      <c r="F1431" s="812" t="n"/>
      <c r="G1431" s="811" t="n">
        <v>0.0145</v>
      </c>
      <c r="H1431" s="837" t="n"/>
      <c r="I1431" s="809" t="n"/>
      <c r="J1431" s="810" t="n">
        <v>0.0164</v>
      </c>
      <c r="K1431" s="809" t="n"/>
      <c r="L1431" s="810" t="n">
        <v>0.0222</v>
      </c>
      <c r="M1431" s="822">
        <f>IF(SUM(D1431:E1431)&gt;0,IFERROR(AVERAGE(D1402:E1431),""),"")</f>
        <v/>
      </c>
      <c r="N1431" s="822">
        <f>IF(SUM(F1431:H1431)&gt;0,IFERROR(AVERAGE(F1402:H1431),""),"")</f>
        <v/>
      </c>
      <c r="O1431" s="822">
        <f>IF(SUM(I1431:J1431)&gt;0,IFERROR(AVERAGE(I1402:J1431),""),"")</f>
        <v/>
      </c>
      <c r="P1431" s="822">
        <f>IF(SUM(K1431:L1431)&gt;0,IFERROR(AVERAGE(K1402:L1431),""),"")</f>
        <v/>
      </c>
      <c r="Q1431" s="813">
        <f>IFERROR(AVERAGE(D1431:E1431),"")</f>
        <v/>
      </c>
      <c r="R1431" s="813">
        <f>IFERROR(AVERAGE(F1431:H1431),"")</f>
        <v/>
      </c>
      <c r="S1431" s="813">
        <f>IFERROR(AVERAGE(I1431:J1431),"")</f>
        <v/>
      </c>
      <c r="T1431" s="813">
        <f>IFERROR(AVERAGE(K1431:L1431),"")</f>
        <v/>
      </c>
      <c r="U1431" s="326" t="n"/>
      <c r="V1431" s="813">
        <f>AVERAGE(Q1431:T1431)</f>
        <v/>
      </c>
      <c r="W1431" s="445" t="n"/>
      <c r="X1431" s="257" t="n"/>
      <c r="Y1431" s="266" t="n">
        <v>204</v>
      </c>
      <c r="AW1431" s="785">
        <f>MAX(Q1431:T1431)</f>
        <v/>
      </c>
      <c r="AX1431" s="266">
        <f>IF(Q1431=AW1431,"#1",IF(R1431=AW1431,"#2",IF(S1431=AW1431,"#4",IF(T1431=AW1431,"#5"))))</f>
        <v/>
      </c>
    </row>
    <row r="1432" ht="17.45" customHeight="1" thickBot="1">
      <c r="A1432" s="257">
        <f>IF(ISNUMBER(C1432),MONTH(C1432),"")</f>
        <v/>
      </c>
      <c r="B1432" s="257">
        <f>IF(ISNUMBER(C1432),YEAR(C1432),"")</f>
        <v/>
      </c>
      <c r="C1432" s="808">
        <f>C1431+1</f>
        <v/>
      </c>
      <c r="D1432" s="809" t="n">
        <v>0.0178</v>
      </c>
      <c r="E1432" s="810" t="n"/>
      <c r="F1432" s="812" t="n">
        <v>0.0196</v>
      </c>
      <c r="G1432" s="811" t="n"/>
      <c r="H1432" s="837" t="n"/>
      <c r="I1432" s="809" t="n">
        <v>0.0143</v>
      </c>
      <c r="J1432" s="810" t="n"/>
      <c r="K1432" s="809" t="n">
        <v>0.0246</v>
      </c>
      <c r="L1432" s="810" t="n"/>
      <c r="M1432" s="822">
        <f>IF(SUM(D1432:E1432)&gt;0,IFERROR(AVERAGE(D1403:E1432),""),"")</f>
        <v/>
      </c>
      <c r="N1432" s="822">
        <f>IF(SUM(F1432:H1432)&gt;0,IFERROR(AVERAGE(F1403:H1432),""),"")</f>
        <v/>
      </c>
      <c r="O1432" s="822">
        <f>IF(SUM(I1432:J1432)&gt;0,IFERROR(AVERAGE(I1403:J1432),""),"")</f>
        <v/>
      </c>
      <c r="P1432" s="822">
        <f>IF(SUM(K1432:L1432)&gt;0,IFERROR(AVERAGE(K1403:L1432),""),"")</f>
        <v/>
      </c>
      <c r="Q1432" s="813">
        <f>IFERROR(AVERAGE(D1432:E1432),"")</f>
        <v/>
      </c>
      <c r="R1432" s="813">
        <f>IFERROR(AVERAGE(F1432:H1432),"")</f>
        <v/>
      </c>
      <c r="S1432" s="813">
        <f>IFERROR(AVERAGE(I1432:J1432),"")</f>
        <v/>
      </c>
      <c r="T1432" s="813">
        <f>IFERROR(AVERAGE(K1432:L1432),"")</f>
        <v/>
      </c>
      <c r="U1432" s="326" t="n"/>
      <c r="V1432" s="813">
        <f>AVERAGE(Q1432:T1432)</f>
        <v/>
      </c>
      <c r="W1432" s="445" t="n"/>
      <c r="X1432" s="797">
        <f>AVERAGE(Q1431:T1432)</f>
        <v/>
      </c>
      <c r="Y1432" s="266" t="n">
        <v>204</v>
      </c>
      <c r="Z1432" s="313" t="inlineStr">
        <is>
          <t>NOVEMBER</t>
        </is>
      </c>
      <c r="AA1432" s="299" t="n">
        <v>2021</v>
      </c>
      <c r="AB1432" s="300" t="n"/>
      <c r="AC1432" s="300" t="n"/>
      <c r="AD1432" s="300" t="n"/>
      <c r="AW1432" s="785">
        <f>MAX(Q1432:T1432)</f>
        <v/>
      </c>
      <c r="AX1432" s="266">
        <f>IF(Q1432=AW1432,"#1",IF(R1432=AW1432,"#2",IF(S1432=AW1432,"#4",IF(T1432=AW1432,"#5"))))</f>
        <v/>
      </c>
    </row>
    <row r="1433" ht="17.45" customHeight="1">
      <c r="A1433" s="257">
        <f>IF(ISNUMBER(C1433),MONTH(C1433),"")</f>
        <v/>
      </c>
      <c r="B1433" s="257">
        <f>IF(ISNUMBER(C1433),YEAR(C1433),"")</f>
        <v/>
      </c>
      <c r="C1433" s="791">
        <f>C1432+1</f>
        <v/>
      </c>
      <c r="D1433" s="792" t="n"/>
      <c r="E1433" s="793" t="n">
        <v>0.0308</v>
      </c>
      <c r="F1433" s="795" t="n"/>
      <c r="G1433" s="794" t="n">
        <v>0.0385</v>
      </c>
      <c r="H1433" s="836" t="n"/>
      <c r="I1433" s="792" t="n"/>
      <c r="J1433" s="793" t="n">
        <v>0.0367</v>
      </c>
      <c r="K1433" s="792" t="n"/>
      <c r="L1433" s="793" t="n">
        <v>0.0503</v>
      </c>
      <c r="M1433" s="796">
        <f>IF(SUM(D1433:E1433)&gt;0,IFERROR(AVERAGE(D1404:E1433),""),"")</f>
        <v/>
      </c>
      <c r="N1433" s="796">
        <f>IF(SUM(F1433:H1433)&gt;0,IFERROR(AVERAGE(F1404:H1433),""),"")</f>
        <v/>
      </c>
      <c r="O1433" s="796">
        <f>IF(SUM(I1433:J1433)&gt;0,IFERROR(AVERAGE(I1404:J1433),""),"")</f>
        <v/>
      </c>
      <c r="P1433" s="796">
        <f>IF(SUM(K1433:L1433)&gt;0,IFERROR(AVERAGE(K1404:L1433),""),"")</f>
        <v/>
      </c>
      <c r="Q1433" s="797">
        <f>IFERROR(AVERAGE(D1433:E1433),"")</f>
        <v/>
      </c>
      <c r="R1433" s="797">
        <f>IFERROR(AVERAGE(F1433:H1433),"")</f>
        <v/>
      </c>
      <c r="S1433" s="797">
        <f>IFERROR(AVERAGE(I1433:J1433),"")</f>
        <v/>
      </c>
      <c r="T1433" s="797">
        <f>IFERROR(AVERAGE(K1433:L1433),"")</f>
        <v/>
      </c>
      <c r="V1433" s="257" t="n"/>
      <c r="W1433" s="797">
        <f>AVERAGE(Q1433:T1433)</f>
        <v/>
      </c>
      <c r="Z1433" s="301" t="inlineStr">
        <is>
          <t>Parameter</t>
        </is>
      </c>
      <c r="AA1433" s="301" t="inlineStr">
        <is>
          <t>Station 1</t>
        </is>
      </c>
      <c r="AB1433" s="301" t="inlineStr">
        <is>
          <t>Station 2</t>
        </is>
      </c>
      <c r="AC1433" s="301" t="inlineStr">
        <is>
          <t>Station 4</t>
        </is>
      </c>
      <c r="AD1433" s="301" t="inlineStr">
        <is>
          <t>Station 5</t>
        </is>
      </c>
      <c r="AW1433" s="785">
        <f>MAX(Q1433:T1433)</f>
        <v/>
      </c>
      <c r="AX1433" s="266">
        <f>IF(Q1433=AW1433,"#1",IF(R1433=AW1433,"#2",IF(S1433=AW1433,"#4",IF(T1433=AW1433,"#5"))))</f>
        <v/>
      </c>
    </row>
    <row r="1434" ht="17.45" customHeight="1" thickBot="1">
      <c r="A1434" s="257">
        <f>IF(ISNUMBER(C1434),MONTH(C1434),"")</f>
        <v/>
      </c>
      <c r="B1434" s="257">
        <f>IF(ISNUMBER(C1434),YEAR(C1434),"")</f>
        <v/>
      </c>
      <c r="C1434" s="824">
        <f>C1433+1</f>
        <v/>
      </c>
      <c r="D1434" s="825" t="n">
        <v>0.0214</v>
      </c>
      <c r="E1434" s="826" t="n"/>
      <c r="F1434" s="828" t="n"/>
      <c r="G1434" s="827" t="n"/>
      <c r="H1434" s="867" t="n">
        <v>0.0325</v>
      </c>
      <c r="I1434" s="825" t="n">
        <v>0.038</v>
      </c>
      <c r="J1434" s="826" t="n"/>
      <c r="K1434" s="825" t="n">
        <v>0.0444</v>
      </c>
      <c r="L1434" s="826" t="n"/>
      <c r="M1434" s="796">
        <f>IF(SUM(D1434:E1434)&gt;0,IFERROR(AVERAGE(D1405:E1434),""),"")</f>
        <v/>
      </c>
      <c r="N1434" s="796">
        <f>IF(SUM(F1434:H1434)&gt;0,IFERROR(AVERAGE(F1405:H1434),""),"")</f>
        <v/>
      </c>
      <c r="O1434" s="796">
        <f>IF(SUM(I1434:J1434)&gt;0,IFERROR(AVERAGE(I1405:J1434),""),"")</f>
        <v/>
      </c>
      <c r="P1434" s="796">
        <f>IF(SUM(K1434:L1434)&gt;0,IFERROR(AVERAGE(K1405:L1434),""),"")</f>
        <v/>
      </c>
      <c r="Q1434" s="797">
        <f>IFERROR(AVERAGE(D1434:E1434),"")</f>
        <v/>
      </c>
      <c r="R1434" s="797">
        <f>IFERROR(AVERAGE(F1434:H1434),"")</f>
        <v/>
      </c>
      <c r="S1434" s="797">
        <f>IFERROR(AVERAGE(I1434:J1434),"")</f>
        <v/>
      </c>
      <c r="T1434" s="797">
        <f>IFERROR(AVERAGE(K1434:L1434),"")</f>
        <v/>
      </c>
      <c r="V1434" s="257" t="n"/>
      <c r="W1434" s="797">
        <f>AVERAGE(Q1434:T1434)</f>
        <v/>
      </c>
      <c r="Z1434" s="302" t="inlineStr">
        <is>
          <t>Average</t>
        </is>
      </c>
      <c r="AA1434" s="839">
        <f>AVERAGE(D1405:E1434)</f>
        <v/>
      </c>
      <c r="AB1434" s="839">
        <f>AVERAGE(F1405:H1434)</f>
        <v/>
      </c>
      <c r="AC1434" s="839">
        <f>AVERAGE(I1405:J1434)</f>
        <v/>
      </c>
      <c r="AD1434" s="839">
        <f>AVERAGE(K1405:L1434)</f>
        <v/>
      </c>
      <c r="AW1434" s="785">
        <f>MAX(Q1434:T1434)</f>
        <v/>
      </c>
      <c r="AX1434" s="266">
        <f>IF(Q1434=AW1434,"#1",IF(R1434=AW1434,"#2",IF(S1434=AW1434,"#4",IF(T1434=AW1434,"#5"))))</f>
        <v/>
      </c>
    </row>
    <row r="1435" ht="17.45" customHeight="1">
      <c r="A1435" s="257">
        <f>IF(ISNUMBER(C1435),MONTH(C1435),"")</f>
        <v/>
      </c>
      <c r="B1435" s="257">
        <f>IF(ISNUMBER(C1435),YEAR(C1435),"")</f>
        <v/>
      </c>
      <c r="C1435" s="831">
        <f>C1434+1</f>
        <v/>
      </c>
      <c r="D1435" s="849" t="n"/>
      <c r="E1435" s="850" t="n">
        <v>0.0269</v>
      </c>
      <c r="F1435" s="852" t="n"/>
      <c r="G1435" s="851" t="n">
        <v>0.0304</v>
      </c>
      <c r="H1435" s="853" t="n"/>
      <c r="I1435" s="849" t="n"/>
      <c r="J1435" s="850" t="n">
        <v>0.0385</v>
      </c>
      <c r="K1435" s="849" t="n"/>
      <c r="L1435" s="850" t="n">
        <v>0.0392</v>
      </c>
      <c r="M1435" s="796">
        <f>IF(SUM(D1435:E1435)&gt;0,IFERROR(AVERAGE(D1406:E1435),""),"")</f>
        <v/>
      </c>
      <c r="N1435" s="796">
        <f>IF(SUM(F1435:H1435)&gt;0,IFERROR(AVERAGE(F1406:H1435),""),"")</f>
        <v/>
      </c>
      <c r="O1435" s="796">
        <f>IF(SUM(I1435:J1435)&gt;0,IFERROR(AVERAGE(I1406:J1435),""),"")</f>
        <v/>
      </c>
      <c r="P1435" s="796">
        <f>IF(SUM(K1435:L1435)&gt;0,IFERROR(AVERAGE(K1406:L1435),""),"")</f>
        <v/>
      </c>
      <c r="Q1435" s="797">
        <f>IFERROR(AVERAGE(D1435:E1435),"")</f>
        <v/>
      </c>
      <c r="R1435" s="797">
        <f>IFERROR(AVERAGE(F1435:H1435),"")</f>
        <v/>
      </c>
      <c r="S1435" s="797">
        <f>IFERROR(AVERAGE(I1435:J1435),"")</f>
        <v/>
      </c>
      <c r="T1435" s="797">
        <f>IFERROR(AVERAGE(K1435:L1435),"")</f>
        <v/>
      </c>
      <c r="V1435" s="257" t="n"/>
      <c r="W1435" s="797">
        <f>AVERAGE(Q1435:T1435)</f>
        <v/>
      </c>
      <c r="Z1435" s="302" t="inlineStr">
        <is>
          <t>Maximum</t>
        </is>
      </c>
      <c r="AA1435" s="839">
        <f>MAX(D1405:E1434)</f>
        <v/>
      </c>
      <c r="AB1435" s="839">
        <f>MAX(F1405:H1434)</f>
        <v/>
      </c>
      <c r="AC1435" s="839">
        <f>MAX(I1405:J1434)</f>
        <v/>
      </c>
      <c r="AD1435" s="839">
        <f>MAX(K1405:L1434)</f>
        <v/>
      </c>
      <c r="AW1435" s="785">
        <f>MAX(Q1435:T1435)</f>
        <v/>
      </c>
      <c r="AX1435" s="266">
        <f>IF(Q1435=AW1435,"#1",IF(R1435=AW1435,"#2",IF(S1435=AW1435,"#4",IF(T1435=AW1435,"#5"))))</f>
        <v/>
      </c>
    </row>
    <row r="1436" ht="17.45" customHeight="1" thickBot="1">
      <c r="A1436" s="257">
        <f>IF(ISNUMBER(C1436),MONTH(C1436),"")</f>
        <v/>
      </c>
      <c r="B1436" s="257">
        <f>IF(ISNUMBER(C1436),YEAR(C1436),"")</f>
        <v/>
      </c>
      <c r="C1436" s="861">
        <f>C1435+1</f>
        <v/>
      </c>
      <c r="D1436" s="840" t="n">
        <v>0.017</v>
      </c>
      <c r="E1436" s="841" t="n"/>
      <c r="F1436" s="843" t="n">
        <v>0.0153</v>
      </c>
      <c r="G1436" s="842" t="n"/>
      <c r="H1436" s="863" t="n">
        <v>0.0162</v>
      </c>
      <c r="I1436" s="840" t="n">
        <v>0.0206</v>
      </c>
      <c r="J1436" s="841" t="n"/>
      <c r="K1436" s="840" t="n">
        <v>0.0205</v>
      </c>
      <c r="L1436" s="841" t="n"/>
      <c r="M1436" s="796">
        <f>IF(SUM(D1436:E1436)&gt;0,IFERROR(AVERAGE(D1407:E1436),""),"")</f>
        <v/>
      </c>
      <c r="N1436" s="796">
        <f>IF(SUM(F1436:H1436)&gt;0,IFERROR(AVERAGE(F1407:H1436),""),"")</f>
        <v/>
      </c>
      <c r="O1436" s="796">
        <f>IF(SUM(I1436:J1436)&gt;0,IFERROR(AVERAGE(I1407:J1436),""),"")</f>
        <v/>
      </c>
      <c r="P1436" s="796">
        <f>IF(SUM(K1436:L1436)&gt;0,IFERROR(AVERAGE(K1407:L1436),""),"")</f>
        <v/>
      </c>
      <c r="Q1436" s="797">
        <f>IFERROR(AVERAGE(D1436:E1436),"")</f>
        <v/>
      </c>
      <c r="R1436" s="797">
        <f>IFERROR(AVERAGE(F1436:H1436),"")</f>
        <v/>
      </c>
      <c r="S1436" s="797">
        <f>IFERROR(AVERAGE(I1436:J1436),"")</f>
        <v/>
      </c>
      <c r="T1436" s="797">
        <f>IFERROR(AVERAGE(K1436:L1436),"")</f>
        <v/>
      </c>
      <c r="V1436" s="257" t="n"/>
      <c r="W1436" s="797">
        <f>AVERAGE(Q1436:T1436)</f>
        <v/>
      </c>
      <c r="Z1436" s="304" t="inlineStr">
        <is>
          <t># DAYS &gt; 0.075</t>
        </is>
      </c>
      <c r="AA1436" s="305">
        <f>COUNTIF(D1405:E1434,"&gt;=0.075")</f>
        <v/>
      </c>
      <c r="AB1436" s="305">
        <f>COUNTIF(F1405:H1434,"&gt;=0.075")</f>
        <v/>
      </c>
      <c r="AC1436" s="305">
        <f>COUNTIF(I1405:J1434,"&gt;=0.075")</f>
        <v/>
      </c>
      <c r="AD1436" s="305">
        <f>COUNTIF(K1405:L1434,"&gt;=0.075")</f>
        <v/>
      </c>
      <c r="AW1436" s="785">
        <f>MAX(Q1436:T1436)</f>
        <v/>
      </c>
      <c r="AX1436" s="266">
        <f>IF(Q1436=AW1436,"#1",IF(R1436=AW1436,"#2",IF(S1436=AW1436,"#4",IF(T1436=AW1436,"#5"))))</f>
        <v/>
      </c>
    </row>
    <row r="1437" ht="17.45" customHeight="1" thickBot="1">
      <c r="A1437" s="257">
        <f>IF(ISNUMBER(C1437),MONTH(C1437),"")</f>
        <v/>
      </c>
      <c r="B1437" s="257">
        <f>IF(ISNUMBER(C1437),YEAR(C1437),"")</f>
        <v/>
      </c>
      <c r="C1437" s="791">
        <f>C1436+1</f>
        <v/>
      </c>
      <c r="D1437" s="849" t="n"/>
      <c r="E1437" s="850" t="n">
        <v>0.0108</v>
      </c>
      <c r="F1437" s="852" t="n"/>
      <c r="G1437" s="851" t="n">
        <v>0.0227</v>
      </c>
      <c r="H1437" s="853" t="n"/>
      <c r="I1437" s="849" t="n"/>
      <c r="J1437" s="850" t="n">
        <v>0.0191</v>
      </c>
      <c r="K1437" s="849" t="n"/>
      <c r="L1437" s="850" t="n">
        <v>0.0201</v>
      </c>
      <c r="M1437" s="796">
        <f>IF(SUM(D1437:E1437)&gt;0,IFERROR(AVERAGE(D1408:E1437),""),"")</f>
        <v/>
      </c>
      <c r="N1437" s="796">
        <f>IF(SUM(F1437:H1437)&gt;0,IFERROR(AVERAGE(F1408:H1437),""),"")</f>
        <v/>
      </c>
      <c r="O1437" s="796">
        <f>IF(SUM(I1437:J1437)&gt;0,IFERROR(AVERAGE(I1408:J1437),""),"")</f>
        <v/>
      </c>
      <c r="P1437" s="796">
        <f>IF(SUM(K1437:L1437)&gt;0,IFERROR(AVERAGE(K1408:L1437),""),"")</f>
        <v/>
      </c>
      <c r="Q1437" s="797">
        <f>IFERROR(AVERAGE(D1437:E1437),"")</f>
        <v/>
      </c>
      <c r="R1437" s="797">
        <f>IFERROR(AVERAGE(F1437:H1437),"")</f>
        <v/>
      </c>
      <c r="S1437" s="797">
        <f>IFERROR(AVERAGE(I1437:J1437),"")</f>
        <v/>
      </c>
      <c r="T1437" s="797">
        <f>IFERROR(AVERAGE(K1437:L1437),"")</f>
        <v/>
      </c>
      <c r="V1437" s="257" t="n"/>
      <c r="W1437" s="797">
        <f>AVERAGE(Q1437:T1437)</f>
        <v/>
      </c>
      <c r="X1437" s="797">
        <f>AVERAGE(Q1433:T1437)</f>
        <v/>
      </c>
      <c r="Y1437" s="266" t="n">
        <v>205</v>
      </c>
      <c r="AD1437" s="786">
        <f>AVERAGE(AA1434:AD1434)</f>
        <v/>
      </c>
      <c r="AW1437" s="785">
        <f>MAX(Q1437:T1437)</f>
        <v/>
      </c>
      <c r="AX1437" s="266">
        <f>IF(Q1437=AW1437,"#1",IF(R1437=AW1437,"#2",IF(S1437=AW1437,"#4",IF(T1437=AW1437,"#5"))))</f>
        <v/>
      </c>
    </row>
    <row r="1438" ht="17.45" customHeight="1">
      <c r="A1438" s="298">
        <f>IF(ISNUMBER(C1438),MONTH(C1438),"")</f>
        <v/>
      </c>
      <c r="B1438" s="298">
        <f>IF(ISNUMBER(C1438),YEAR(C1438),"")</f>
        <v/>
      </c>
      <c r="C1438" s="808">
        <f>C1437+1</f>
        <v/>
      </c>
      <c r="D1438" s="844" t="n">
        <v>0.0109</v>
      </c>
      <c r="E1438" s="845" t="n"/>
      <c r="F1438" s="847" t="n">
        <v>0.0175</v>
      </c>
      <c r="G1438" s="846" t="n"/>
      <c r="H1438" s="848" t="n"/>
      <c r="I1438" s="844" t="n">
        <v>0.0131</v>
      </c>
      <c r="J1438" s="845" t="n"/>
      <c r="K1438" s="844" t="n">
        <v>0.016</v>
      </c>
      <c r="L1438" s="845" t="n"/>
      <c r="M1438" s="796">
        <f>IF(SUM(D1438:E1438)&gt;0,IFERROR(AVERAGE(D1409:E1438),""),"")</f>
        <v/>
      </c>
      <c r="N1438" s="796">
        <f>IF(SUM(F1438:H1438)&gt;0,IFERROR(AVERAGE(F1409:H1438),""),"")</f>
        <v/>
      </c>
      <c r="O1438" s="796">
        <f>IF(SUM(I1438:J1438)&gt;0,IFERROR(AVERAGE(I1409:J1438),""),"")</f>
        <v/>
      </c>
      <c r="P1438" s="796">
        <f>IF(SUM(K1438:L1438)&gt;0,IFERROR(AVERAGE(K1409:L1438),""),"")</f>
        <v/>
      </c>
      <c r="Q1438" s="813">
        <f>IFERROR(AVERAGE(D1438:E1438),"")</f>
        <v/>
      </c>
      <c r="R1438" s="813">
        <f>IFERROR(AVERAGE(F1438:H1438),"")</f>
        <v/>
      </c>
      <c r="S1438" s="813">
        <f>IFERROR(AVERAGE(I1438:J1438),"")</f>
        <v/>
      </c>
      <c r="T1438" s="813">
        <f>IFERROR(AVERAGE(K1438:L1438),"")</f>
        <v/>
      </c>
      <c r="U1438" s="326" t="n"/>
      <c r="V1438" s="813">
        <f>AVERAGE(Q1438:T1438)</f>
        <v/>
      </c>
      <c r="W1438" s="445" t="n"/>
      <c r="X1438" s="257" t="n"/>
      <c r="Y1438" s="266" t="n">
        <v>205</v>
      </c>
      <c r="AW1438" s="785">
        <f>MAX(Q1438:T1438)</f>
        <v/>
      </c>
      <c r="AX1438" s="266">
        <f>IF(Q1438=AW1438,"#1",IF(R1438=AW1438,"#2",IF(S1438=AW1438,"#4",IF(T1438=AW1438,"#5"))))</f>
        <v/>
      </c>
    </row>
    <row r="1439" ht="17.45" customHeight="1">
      <c r="A1439" s="298">
        <f>IF(ISNUMBER(C1439),MONTH(C1439),"")</f>
        <v/>
      </c>
      <c r="B1439" s="298">
        <f>IF(ISNUMBER(C1439),YEAR(C1439),"")</f>
        <v/>
      </c>
      <c r="C1439" s="808">
        <f>C1438+1</f>
        <v/>
      </c>
      <c r="D1439" s="844" t="n"/>
      <c r="E1439" s="845" t="n">
        <v>0.0111</v>
      </c>
      <c r="F1439" s="847" t="n"/>
      <c r="G1439" s="846" t="n">
        <v>0.0129</v>
      </c>
      <c r="H1439" s="848" t="n"/>
      <c r="I1439" s="844" t="n"/>
      <c r="J1439" s="845" t="n">
        <v>0.0116</v>
      </c>
      <c r="K1439" s="844" t="n"/>
      <c r="L1439" s="845" t="n">
        <v>0.014</v>
      </c>
      <c r="M1439" s="796">
        <f>IF(SUM(D1439:E1439)&gt;0,IFERROR(AVERAGE(D1410:E1439),""),"")</f>
        <v/>
      </c>
      <c r="N1439" s="796">
        <f>IF(SUM(F1439:H1439)&gt;0,IFERROR(AVERAGE(F1410:H1439),""),"")</f>
        <v/>
      </c>
      <c r="O1439" s="796">
        <f>IF(SUM(I1439:J1439)&gt;0,IFERROR(AVERAGE(I1410:J1439),""),"")</f>
        <v/>
      </c>
      <c r="P1439" s="796">
        <f>IF(SUM(K1439:L1439)&gt;0,IFERROR(AVERAGE(K1410:L1439),""),"")</f>
        <v/>
      </c>
      <c r="Q1439" s="813">
        <f>IFERROR(AVERAGE(D1439:E1439),"")</f>
        <v/>
      </c>
      <c r="R1439" s="813">
        <f>IFERROR(AVERAGE(F1439:H1439),"")</f>
        <v/>
      </c>
      <c r="S1439" s="813">
        <f>IFERROR(AVERAGE(I1439:J1439),"")</f>
        <v/>
      </c>
      <c r="T1439" s="813">
        <f>IFERROR(AVERAGE(K1439:L1439),"")</f>
        <v/>
      </c>
      <c r="U1439" s="326" t="n"/>
      <c r="V1439" s="813">
        <f>AVERAGE(Q1439:T1439)</f>
        <v/>
      </c>
      <c r="W1439" s="445" t="n"/>
      <c r="X1439" s="797">
        <f>AVERAGE(Q1438:T1439)</f>
        <v/>
      </c>
      <c r="Y1439" s="266" t="n">
        <v>205</v>
      </c>
      <c r="AW1439" s="785">
        <f>MAX(Q1439:T1439)</f>
        <v/>
      </c>
      <c r="AX1439" s="266">
        <f>IF(Q1439=AW1439,"#1",IF(R1439=AW1439,"#2",IF(S1439=AW1439,"#4",IF(T1439=AW1439,"#5"))))</f>
        <v/>
      </c>
    </row>
    <row r="1440" ht="17.45" customHeight="1">
      <c r="A1440" s="257">
        <f>IF(ISNUMBER(C1440),MONTH(C1440),"")</f>
        <v/>
      </c>
      <c r="B1440" s="257">
        <f>IF(ISNUMBER(C1440),YEAR(C1440),"")</f>
        <v/>
      </c>
      <c r="C1440" s="791">
        <f>C1439+1</f>
        <v/>
      </c>
      <c r="D1440" s="792" t="n">
        <v>0.0194</v>
      </c>
      <c r="E1440" s="793" t="n"/>
      <c r="F1440" s="795" t="n"/>
      <c r="G1440" s="794" t="n"/>
      <c r="H1440" s="836" t="n">
        <v>0.0156</v>
      </c>
      <c r="I1440" s="792" t="n">
        <v>0.0196</v>
      </c>
      <c r="J1440" s="793" t="n"/>
      <c r="K1440" s="792" t="n">
        <v>0.0267</v>
      </c>
      <c r="L1440" s="793" t="n"/>
      <c r="M1440" s="796">
        <f>IF(SUM(D1440:E1440)&gt;0,IFERROR(AVERAGE(D1411:E1440),""),"")</f>
        <v/>
      </c>
      <c r="N1440" s="796">
        <f>IF(SUM(F1440:H1440)&gt;0,IFERROR(AVERAGE(F1411:H1440),""),"")</f>
        <v/>
      </c>
      <c r="O1440" s="796">
        <f>IF(SUM(I1440:J1440)&gt;0,IFERROR(AVERAGE(I1411:J1440),""),"")</f>
        <v/>
      </c>
      <c r="P1440" s="796">
        <f>IF(SUM(K1440:L1440)&gt;0,IFERROR(AVERAGE(K1411:L1440),""),"")</f>
        <v/>
      </c>
      <c r="Q1440" s="797">
        <f>IFERROR(AVERAGE(D1440:E1440),"")</f>
        <v/>
      </c>
      <c r="R1440" s="797">
        <f>IFERROR(AVERAGE(F1440:H1440),"")</f>
        <v/>
      </c>
      <c r="S1440" s="797">
        <f>IFERROR(AVERAGE(I1440:J1440),"")</f>
        <v/>
      </c>
      <c r="T1440" s="797">
        <f>IFERROR(AVERAGE(K1440:L1440),"")</f>
        <v/>
      </c>
      <c r="V1440" s="257" t="n"/>
      <c r="W1440" s="797">
        <f>AVERAGE(Q1440:T1440)</f>
        <v/>
      </c>
      <c r="AW1440" s="785">
        <f>MAX(Q1440:T1440)</f>
        <v/>
      </c>
      <c r="AX1440" s="266">
        <f>IF(Q1440=AW1440,"#1",IF(R1440=AW1440,"#2",IF(S1440=AW1440,"#4",IF(T1440=AW1440,"#5"))))</f>
        <v/>
      </c>
    </row>
    <row r="1441" ht="17.45" customHeight="1">
      <c r="A1441" s="257">
        <f>IF(ISNUMBER(C1441),MONTH(C1441),"")</f>
        <v/>
      </c>
      <c r="B1441" s="257">
        <f>IF(ISNUMBER(C1441),YEAR(C1441),"")</f>
        <v/>
      </c>
      <c r="C1441" s="791">
        <f>C1440+1</f>
        <v/>
      </c>
      <c r="D1441" s="792" t="n"/>
      <c r="E1441" s="793" t="n">
        <v>0.0234</v>
      </c>
      <c r="F1441" s="795" t="n"/>
      <c r="G1441" s="794" t="n">
        <v>0.0115</v>
      </c>
      <c r="H1441" s="836" t="n"/>
      <c r="I1441" s="792" t="n"/>
      <c r="J1441" s="793" t="n">
        <v>0.0189</v>
      </c>
      <c r="K1441" s="792" t="n"/>
      <c r="L1441" s="793" t="n">
        <v>0.0316</v>
      </c>
      <c r="M1441" s="796">
        <f>IF(SUM(D1441:E1441)&gt;0,IFERROR(AVERAGE(D1412:E1441),""),"")</f>
        <v/>
      </c>
      <c r="N1441" s="796">
        <f>IF(SUM(F1441:H1441)&gt;0,IFERROR(AVERAGE(F1412:H1441),""),"")</f>
        <v/>
      </c>
      <c r="O1441" s="796">
        <f>IF(SUM(I1441:J1441)&gt;0,IFERROR(AVERAGE(I1412:J1441),""),"")</f>
        <v/>
      </c>
      <c r="P1441" s="796">
        <f>IF(SUM(K1441:L1441)&gt;0,IFERROR(AVERAGE(K1412:L1441),""),"")</f>
        <v/>
      </c>
      <c r="Q1441" s="797">
        <f>IFERROR(AVERAGE(D1441:E1441),"")</f>
        <v/>
      </c>
      <c r="R1441" s="797">
        <f>IFERROR(AVERAGE(F1441:H1441),"")</f>
        <v/>
      </c>
      <c r="S1441" s="797">
        <f>IFERROR(AVERAGE(I1441:J1441),"")</f>
        <v/>
      </c>
      <c r="T1441" s="797">
        <f>IFERROR(AVERAGE(K1441:L1441),"")</f>
        <v/>
      </c>
      <c r="V1441" s="257" t="n"/>
      <c r="W1441" s="797">
        <f>AVERAGE(Q1441:T1441)</f>
        <v/>
      </c>
      <c r="AW1441" s="785">
        <f>MAX(Q1441:T1441)</f>
        <v/>
      </c>
      <c r="AX1441" s="266">
        <f>IF(Q1441=AW1441,"#1",IF(R1441=AW1441,"#2",IF(S1441=AW1441,"#4",IF(T1441=AW1441,"#5"))))</f>
        <v/>
      </c>
    </row>
    <row r="1442" ht="17.45" customHeight="1">
      <c r="A1442" s="257">
        <f>IF(ISNUMBER(C1442),MONTH(C1442),"")</f>
        <v/>
      </c>
      <c r="B1442" s="257">
        <f>IF(ISNUMBER(C1442),YEAR(C1442),"")</f>
        <v/>
      </c>
      <c r="C1442" s="861">
        <f>C1441+1</f>
        <v/>
      </c>
      <c r="D1442" s="803" t="n">
        <v>0.0164</v>
      </c>
      <c r="E1442" s="804" t="n"/>
      <c r="F1442" s="806" t="n">
        <v>0.0239</v>
      </c>
      <c r="G1442" s="805" t="n"/>
      <c r="H1442" s="838" t="n">
        <v>0.0229</v>
      </c>
      <c r="I1442" s="803" t="n">
        <v>0.0291</v>
      </c>
      <c r="J1442" s="804" t="n"/>
      <c r="K1442" s="803" t="n">
        <v>0.0251</v>
      </c>
      <c r="L1442" s="804" t="n"/>
      <c r="M1442" s="796">
        <f>IF(SUM(D1442:E1442)&gt;0,IFERROR(AVERAGE(D1413:E1442),""),"")</f>
        <v/>
      </c>
      <c r="N1442" s="796">
        <f>IF(SUM(F1442:H1442)&gt;0,IFERROR(AVERAGE(F1413:H1442),""),"")</f>
        <v/>
      </c>
      <c r="O1442" s="796">
        <f>IF(SUM(I1442:J1442)&gt;0,IFERROR(AVERAGE(I1413:J1442),""),"")</f>
        <v/>
      </c>
      <c r="P1442" s="796">
        <f>IF(SUM(K1442:L1442)&gt;0,IFERROR(AVERAGE(K1413:L1442),""),"")</f>
        <v/>
      </c>
      <c r="Q1442" s="797">
        <f>IFERROR(AVERAGE(D1442:E1442),"")</f>
        <v/>
      </c>
      <c r="R1442" s="797">
        <f>IFERROR(AVERAGE(F1442:H1442),"")</f>
        <v/>
      </c>
      <c r="S1442" s="797">
        <f>IFERROR(AVERAGE(I1442:J1442),"")</f>
        <v/>
      </c>
      <c r="T1442" s="797">
        <f>IFERROR(AVERAGE(K1442:L1442),"")</f>
        <v/>
      </c>
      <c r="V1442" s="257" t="n"/>
      <c r="W1442" s="797">
        <f>AVERAGE(Q1442:T1442)</f>
        <v/>
      </c>
      <c r="AW1442" s="785">
        <f>MAX(Q1442:T1442)</f>
        <v/>
      </c>
      <c r="AX1442" s="266">
        <f>IF(Q1442=AW1442,"#1",IF(R1442=AW1442,"#2",IF(S1442=AW1442,"#4",IF(T1442=AW1442,"#5"))))</f>
        <v/>
      </c>
    </row>
    <row r="1443" ht="17.45" customHeight="1">
      <c r="A1443" s="257">
        <f>IF(ISNUMBER(C1443),MONTH(C1443),"")</f>
        <v/>
      </c>
      <c r="B1443" s="257">
        <f>IF(ISNUMBER(C1443),YEAR(C1443),"")</f>
        <v/>
      </c>
      <c r="C1443" s="791">
        <f>C1442+1</f>
        <v/>
      </c>
      <c r="D1443" s="792" t="n"/>
      <c r="E1443" s="793" t="n">
        <v>0.0176</v>
      </c>
      <c r="F1443" s="795" t="n"/>
      <c r="G1443" s="794" t="n">
        <v>0.0118</v>
      </c>
      <c r="H1443" s="836" t="n"/>
      <c r="I1443" s="792" t="n"/>
      <c r="J1443" s="793" t="n">
        <v>0.0119</v>
      </c>
      <c r="K1443" s="792" t="n"/>
      <c r="L1443" s="793" t="n">
        <v>0.0214</v>
      </c>
      <c r="M1443" s="796">
        <f>IF(SUM(D1443:E1443)&gt;0,IFERROR(AVERAGE(D1414:E1443),""),"")</f>
        <v/>
      </c>
      <c r="N1443" s="796">
        <f>IF(SUM(F1443:H1443)&gt;0,IFERROR(AVERAGE(F1414:H1443),""),"")</f>
        <v/>
      </c>
      <c r="O1443" s="796">
        <f>IF(SUM(I1443:J1443)&gt;0,IFERROR(AVERAGE(I1414:J1443),""),"")</f>
        <v/>
      </c>
      <c r="P1443" s="796">
        <f>IF(SUM(K1443:L1443)&gt;0,IFERROR(AVERAGE(K1414:L1443),""),"")</f>
        <v/>
      </c>
      <c r="Q1443" s="797">
        <f>IFERROR(AVERAGE(D1443:E1443),"")</f>
        <v/>
      </c>
      <c r="R1443" s="797">
        <f>IFERROR(AVERAGE(F1443:H1443),"")</f>
        <v/>
      </c>
      <c r="S1443" s="797">
        <f>IFERROR(AVERAGE(I1443:J1443),"")</f>
        <v/>
      </c>
      <c r="T1443" s="797">
        <f>IFERROR(AVERAGE(K1443:L1443),"")</f>
        <v/>
      </c>
      <c r="V1443" s="257" t="n"/>
      <c r="W1443" s="797">
        <f>AVERAGE(Q1443:T1443)</f>
        <v/>
      </c>
      <c r="AW1443" s="785">
        <f>MAX(Q1443:T1443)</f>
        <v/>
      </c>
      <c r="AX1443" s="266">
        <f>IF(Q1443=AW1443,"#1",IF(R1443=AW1443,"#2",IF(S1443=AW1443,"#4",IF(T1443=AW1443,"#5"))))</f>
        <v/>
      </c>
    </row>
    <row r="1444" ht="17.45" customHeight="1">
      <c r="A1444" s="257">
        <f>IF(ISNUMBER(C1444),MONTH(C1444),"")</f>
        <v/>
      </c>
      <c r="B1444" s="257">
        <f>IF(ISNUMBER(C1444),YEAR(C1444),"")</f>
        <v/>
      </c>
      <c r="C1444" s="791">
        <f>C1443+1</f>
        <v/>
      </c>
      <c r="D1444" s="792" t="n">
        <v>0.0127</v>
      </c>
      <c r="E1444" s="793" t="n"/>
      <c r="F1444" s="795" t="n">
        <v>0.009390000000000001</v>
      </c>
      <c r="G1444" s="794" t="n"/>
      <c r="H1444" s="836" t="n"/>
      <c r="I1444" s="792" t="n">
        <v>0.0255</v>
      </c>
      <c r="J1444" s="793" t="n"/>
      <c r="K1444" s="792" t="n">
        <v>0.0259</v>
      </c>
      <c r="L1444" s="793" t="n"/>
      <c r="M1444" s="796">
        <f>IF(SUM(D1444:E1444)&gt;0,IFERROR(AVERAGE(D1415:E1444),""),"")</f>
        <v/>
      </c>
      <c r="N1444" s="796">
        <f>IF(SUM(F1444:H1444)&gt;0,IFERROR(AVERAGE(F1415:H1444),""),"")</f>
        <v/>
      </c>
      <c r="O1444" s="796">
        <f>IF(SUM(I1444:J1444)&gt;0,IFERROR(AVERAGE(I1415:J1444),""),"")</f>
        <v/>
      </c>
      <c r="P1444" s="796">
        <f>IF(SUM(K1444:L1444)&gt;0,IFERROR(AVERAGE(K1415:L1444),""),"")</f>
        <v/>
      </c>
      <c r="Q1444" s="797">
        <f>IFERROR(AVERAGE(D1444:E1444),"")</f>
        <v/>
      </c>
      <c r="R1444" s="797">
        <f>IFERROR(AVERAGE(F1444:H1444),"")</f>
        <v/>
      </c>
      <c r="S1444" s="797">
        <f>IFERROR(AVERAGE(I1444:J1444),"")</f>
        <v/>
      </c>
      <c r="T1444" s="797">
        <f>IFERROR(AVERAGE(K1444:L1444),"")</f>
        <v/>
      </c>
      <c r="V1444" s="257" t="n"/>
      <c r="W1444" s="797">
        <f>AVERAGE(Q1444:T1444)</f>
        <v/>
      </c>
      <c r="X1444" s="797">
        <f>AVERAGE(Q1440:T1444)</f>
        <v/>
      </c>
      <c r="Y1444" s="266" t="n">
        <v>206</v>
      </c>
      <c r="AW1444" s="785">
        <f>MAX(Q1444:T1444)</f>
        <v/>
      </c>
      <c r="AX1444" s="266">
        <f>IF(Q1444=AW1444,"#1",IF(R1444=AW1444,"#2",IF(S1444=AW1444,"#4",IF(T1444=AW1444,"#5"))))</f>
        <v/>
      </c>
    </row>
    <row r="1445" ht="17.45" customHeight="1">
      <c r="A1445" s="257">
        <f>IF(ISNUMBER(C1445),MONTH(C1445),"")</f>
        <v/>
      </c>
      <c r="B1445" s="257">
        <f>IF(ISNUMBER(C1445),YEAR(C1445),"")</f>
        <v/>
      </c>
      <c r="C1445" s="808">
        <f>C1444+1</f>
        <v/>
      </c>
      <c r="D1445" s="809" t="n"/>
      <c r="E1445" s="810" t="n">
        <v>0.0132</v>
      </c>
      <c r="F1445" s="812" t="n"/>
      <c r="G1445" s="811" t="n">
        <v>0.0092</v>
      </c>
      <c r="H1445" s="837" t="n"/>
      <c r="I1445" s="809" t="n"/>
      <c r="J1445" s="810" t="n">
        <v>0.016</v>
      </c>
      <c r="K1445" s="809" t="n"/>
      <c r="L1445" s="810" t="n">
        <v>0.019</v>
      </c>
      <c r="M1445" s="796">
        <f>IF(SUM(D1445:E1445)&gt;0,IFERROR(AVERAGE(D1416:E1445),""),"")</f>
        <v/>
      </c>
      <c r="N1445" s="796">
        <f>IF(SUM(F1445:H1445)&gt;0,IFERROR(AVERAGE(F1416:H1445),""),"")</f>
        <v/>
      </c>
      <c r="O1445" s="796">
        <f>IF(SUM(I1445:J1445)&gt;0,IFERROR(AVERAGE(I1416:J1445),""),"")</f>
        <v/>
      </c>
      <c r="P1445" s="796">
        <f>IF(SUM(K1445:L1445)&gt;0,IFERROR(AVERAGE(K1416:L1445),""),"")</f>
        <v/>
      </c>
      <c r="Q1445" s="813">
        <f>IFERROR(AVERAGE(D1445:E1445),"")</f>
        <v/>
      </c>
      <c r="R1445" s="813">
        <f>IFERROR(AVERAGE(F1445:H1445),"")</f>
        <v/>
      </c>
      <c r="S1445" s="813">
        <f>IFERROR(AVERAGE(I1445:J1445),"")</f>
        <v/>
      </c>
      <c r="T1445" s="813">
        <f>IFERROR(AVERAGE(K1445:L1445),"")</f>
        <v/>
      </c>
      <c r="U1445" s="326" t="n"/>
      <c r="V1445" s="813">
        <f>AVERAGE(Q1445:T1445)</f>
        <v/>
      </c>
      <c r="W1445" s="445" t="n"/>
      <c r="X1445" s="257" t="n"/>
      <c r="Y1445" s="266" t="n">
        <v>206</v>
      </c>
      <c r="AW1445" s="785">
        <f>MAX(Q1445:T1445)</f>
        <v/>
      </c>
      <c r="AX1445" s="266">
        <f>IF(Q1445=AW1445,"#1",IF(R1445=AW1445,"#2",IF(S1445=AW1445,"#4",IF(T1445=AW1445,"#5"))))</f>
        <v/>
      </c>
    </row>
    <row r="1446" ht="17.45" customHeight="1">
      <c r="A1446" s="257">
        <f>IF(ISNUMBER(C1446),MONTH(C1446),"")</f>
        <v/>
      </c>
      <c r="B1446" s="257">
        <f>IF(ISNUMBER(C1446),YEAR(C1446),"")</f>
        <v/>
      </c>
      <c r="C1446" s="808">
        <f>C1445+1</f>
        <v/>
      </c>
      <c r="D1446" s="809" t="n">
        <v>0.0144</v>
      </c>
      <c r="E1446" s="810" t="n"/>
      <c r="F1446" s="812" t="n"/>
      <c r="G1446" s="811" t="n"/>
      <c r="H1446" s="837" t="n">
        <v>0.0112</v>
      </c>
      <c r="I1446" s="809" t="n">
        <v>0.0113</v>
      </c>
      <c r="J1446" s="810" t="n"/>
      <c r="K1446" s="809" t="n">
        <v>0.0214</v>
      </c>
      <c r="L1446" s="810" t="n"/>
      <c r="M1446" s="796">
        <f>IF(SUM(D1446:E1446)&gt;0,IFERROR(AVERAGE(D1417:E1446),""),"")</f>
        <v/>
      </c>
      <c r="N1446" s="796">
        <f>IF(SUM(F1446:H1446)&gt;0,IFERROR(AVERAGE(F1417:H1446),""),"")</f>
        <v/>
      </c>
      <c r="O1446" s="796">
        <f>IF(SUM(I1446:J1446)&gt;0,IFERROR(AVERAGE(I1417:J1446),""),"")</f>
        <v/>
      </c>
      <c r="P1446" s="796">
        <f>IF(SUM(K1446:L1446)&gt;0,IFERROR(AVERAGE(K1417:L1446),""),"")</f>
        <v/>
      </c>
      <c r="Q1446" s="813">
        <f>IFERROR(AVERAGE(D1446:E1446),"")</f>
        <v/>
      </c>
      <c r="R1446" s="813">
        <f>IFERROR(AVERAGE(F1446:H1446),"")</f>
        <v/>
      </c>
      <c r="S1446" s="813">
        <f>IFERROR(AVERAGE(I1446:J1446),"")</f>
        <v/>
      </c>
      <c r="T1446" s="813">
        <f>IFERROR(AVERAGE(K1446:L1446),"")</f>
        <v/>
      </c>
      <c r="U1446" s="326" t="n"/>
      <c r="V1446" s="813">
        <f>AVERAGE(Q1446:T1446)</f>
        <v/>
      </c>
      <c r="W1446" s="445" t="n"/>
      <c r="X1446" s="797">
        <f>AVERAGE(Q1445:T1446)</f>
        <v/>
      </c>
      <c r="Y1446" s="266" t="n">
        <v>206</v>
      </c>
      <c r="AW1446" s="785">
        <f>MAX(Q1446:T1446)</f>
        <v/>
      </c>
      <c r="AX1446" s="266">
        <f>IF(Q1446=AW1446,"#1",IF(R1446=AW1446,"#2",IF(S1446=AW1446,"#4",IF(T1446=AW1446,"#5"))))</f>
        <v/>
      </c>
    </row>
    <row r="1447" ht="17.45" customHeight="1">
      <c r="A1447" s="257">
        <f>IF(ISNUMBER(C1447),MONTH(C1447),"")</f>
        <v/>
      </c>
      <c r="B1447" s="257">
        <f>IF(ISNUMBER(C1447),YEAR(C1447),"")</f>
        <v/>
      </c>
      <c r="C1447" s="791">
        <f>C1446+1</f>
        <v/>
      </c>
      <c r="D1447" s="792" t="n"/>
      <c r="E1447" s="793" t="n">
        <v>0.0101</v>
      </c>
      <c r="F1447" s="795" t="n"/>
      <c r="G1447" s="794" t="n">
        <v>0.00903</v>
      </c>
      <c r="H1447" s="836" t="n"/>
      <c r="I1447" s="792" t="n"/>
      <c r="J1447" s="793" t="n">
        <v>0.0127</v>
      </c>
      <c r="K1447" s="792" t="n"/>
      <c r="L1447" s="793" t="n">
        <v>0.0571</v>
      </c>
      <c r="M1447" s="796">
        <f>IF(SUM(D1447:E1447)&gt;0,IFERROR(AVERAGE(D1418:E1447),""),"")</f>
        <v/>
      </c>
      <c r="N1447" s="796">
        <f>IF(SUM(F1447:H1447)&gt;0,IFERROR(AVERAGE(F1418:H1447),""),"")</f>
        <v/>
      </c>
      <c r="O1447" s="796">
        <f>IF(SUM(I1447:J1447)&gt;0,IFERROR(AVERAGE(I1418:J1447),""),"")</f>
        <v/>
      </c>
      <c r="P1447" s="796">
        <f>IF(SUM(K1447:L1447)&gt;0,IFERROR(AVERAGE(K1418:L1447),""),"")</f>
        <v/>
      </c>
      <c r="Q1447" s="797">
        <f>IFERROR(AVERAGE(D1447:E1447),"")</f>
        <v/>
      </c>
      <c r="R1447" s="797">
        <f>IFERROR(AVERAGE(F1447:H1447),"")</f>
        <v/>
      </c>
      <c r="S1447" s="797">
        <f>IFERROR(AVERAGE(I1447:J1447),"")</f>
        <v/>
      </c>
      <c r="T1447" s="797">
        <f>IFERROR(AVERAGE(K1447:L1447),"")</f>
        <v/>
      </c>
      <c r="V1447" s="257" t="n"/>
      <c r="W1447" s="797">
        <f>AVERAGE(Q1447:T1447)</f>
        <v/>
      </c>
      <c r="AW1447" s="785">
        <f>MAX(Q1447:T1447)</f>
        <v/>
      </c>
      <c r="AX1447" s="266">
        <f>IF(Q1447=AW1447,"#1",IF(R1447=AW1447,"#2",IF(S1447=AW1447,"#4",IF(T1447=AW1447,"#5"))))</f>
        <v/>
      </c>
    </row>
    <row r="1448" ht="17.45" customHeight="1">
      <c r="A1448" s="257">
        <f>IF(ISNUMBER(C1448),MONTH(C1448),"")</f>
        <v/>
      </c>
      <c r="B1448" s="257">
        <f>IF(ISNUMBER(C1448),YEAR(C1448),"")</f>
        <v/>
      </c>
      <c r="C1448" s="861">
        <f>C1447+1</f>
        <v/>
      </c>
      <c r="D1448" s="803" t="n">
        <v>0.0129</v>
      </c>
      <c r="E1448" s="804" t="n"/>
      <c r="F1448" s="806" t="n">
        <v>0.009209999999999999</v>
      </c>
      <c r="G1448" s="805" t="n"/>
      <c r="H1448" s="838" t="n">
        <v>0.00784</v>
      </c>
      <c r="I1448" s="803" t="n">
        <v>0.00356</v>
      </c>
      <c r="J1448" s="804" t="n"/>
      <c r="K1448" s="803" t="n">
        <v>0.0625</v>
      </c>
      <c r="L1448" s="804" t="n"/>
      <c r="M1448" s="796">
        <f>IF(SUM(D1448:E1448)&gt;0,IFERROR(AVERAGE(D1419:E1448),""),"")</f>
        <v/>
      </c>
      <c r="N1448" s="796">
        <f>IF(SUM(F1448:H1448)&gt;0,IFERROR(AVERAGE(F1419:H1448),""),"")</f>
        <v/>
      </c>
      <c r="O1448" s="796">
        <f>IF(SUM(I1448:J1448)&gt;0,IFERROR(AVERAGE(I1419:J1448),""),"")</f>
        <v/>
      </c>
      <c r="P1448" s="796">
        <f>IF(SUM(K1448:L1448)&gt;0,IFERROR(AVERAGE(K1419:L1448),""),"")</f>
        <v/>
      </c>
      <c r="Q1448" s="797">
        <f>IFERROR(AVERAGE(D1448:E1448),"")</f>
        <v/>
      </c>
      <c r="R1448" s="797">
        <f>IFERROR(AVERAGE(F1448:H1448),"")</f>
        <v/>
      </c>
      <c r="S1448" s="797">
        <f>IFERROR(AVERAGE(I1448:J1448),"")</f>
        <v/>
      </c>
      <c r="T1448" s="797">
        <f>IFERROR(AVERAGE(K1448:L1448),"")</f>
        <v/>
      </c>
      <c r="V1448" s="257" t="n"/>
      <c r="W1448" s="797">
        <f>AVERAGE(Q1448:T1448)</f>
        <v/>
      </c>
      <c r="AW1448" s="785">
        <f>MAX(Q1448:T1448)</f>
        <v/>
      </c>
      <c r="AX1448" s="266">
        <f>IF(Q1448=AW1448,"#1",IF(R1448=AW1448,"#2",IF(S1448=AW1448,"#4",IF(T1448=AW1448,"#5"))))</f>
        <v/>
      </c>
    </row>
    <row r="1449" ht="17.45" customHeight="1">
      <c r="A1449" s="257">
        <f>IF(ISNUMBER(C1449),MONTH(C1449),"")</f>
        <v/>
      </c>
      <c r="B1449" s="257">
        <f>IF(ISNUMBER(C1449),YEAR(C1449),"")</f>
        <v/>
      </c>
      <c r="C1449" s="791">
        <f>C1448+1</f>
        <v/>
      </c>
      <c r="D1449" s="792" t="n"/>
      <c r="E1449" s="793" t="n">
        <v>0.0157</v>
      </c>
      <c r="F1449" s="795" t="n"/>
      <c r="G1449" s="794" t="n">
        <v>0.0171</v>
      </c>
      <c r="H1449" s="836" t="n"/>
      <c r="I1449" s="792" t="n"/>
      <c r="J1449" s="793" t="n">
        <v>0.0304</v>
      </c>
      <c r="K1449" s="792" t="n"/>
      <c r="L1449" s="793" t="n">
        <v>0.0305</v>
      </c>
      <c r="M1449" s="796">
        <f>IF(SUM(D1449:E1449)&gt;0,IFERROR(AVERAGE(D1420:E1449),""),"")</f>
        <v/>
      </c>
      <c r="N1449" s="796">
        <f>IF(SUM(F1449:H1449)&gt;0,IFERROR(AVERAGE(F1420:H1449),""),"")</f>
        <v/>
      </c>
      <c r="O1449" s="796">
        <f>IF(SUM(I1449:J1449)&gt;0,IFERROR(AVERAGE(I1420:J1449),""),"")</f>
        <v/>
      </c>
      <c r="P1449" s="796">
        <f>IF(SUM(K1449:L1449)&gt;0,IFERROR(AVERAGE(K1420:L1449),""),"")</f>
        <v/>
      </c>
      <c r="Q1449" s="797">
        <f>IFERROR(AVERAGE(D1449:E1449),"")</f>
        <v/>
      </c>
      <c r="R1449" s="797">
        <f>IFERROR(AVERAGE(F1449:H1449),"")</f>
        <v/>
      </c>
      <c r="S1449" s="797">
        <f>IFERROR(AVERAGE(I1449:J1449),"")</f>
        <v/>
      </c>
      <c r="T1449" s="797">
        <f>IFERROR(AVERAGE(K1449:L1449),"")</f>
        <v/>
      </c>
      <c r="V1449" s="257" t="n"/>
      <c r="W1449" s="797">
        <f>AVERAGE(Q1449:T1449)</f>
        <v/>
      </c>
      <c r="AW1449" s="785">
        <f>MAX(Q1449:T1449)</f>
        <v/>
      </c>
      <c r="AX1449" s="266">
        <f>IF(Q1449=AW1449,"#1",IF(R1449=AW1449,"#2",IF(S1449=AW1449,"#4",IF(T1449=AW1449,"#5"))))</f>
        <v/>
      </c>
    </row>
    <row r="1450" ht="17.45" customHeight="1">
      <c r="A1450" s="257">
        <f>IF(ISNUMBER(C1450),MONTH(C1450),"")</f>
        <v/>
      </c>
      <c r="B1450" s="257">
        <f>IF(ISNUMBER(C1450),YEAR(C1450),"")</f>
        <v/>
      </c>
      <c r="C1450" s="791">
        <f>C1449+1</f>
        <v/>
      </c>
      <c r="D1450" s="792" t="n">
        <v>0.0155</v>
      </c>
      <c r="E1450" s="793" t="n"/>
      <c r="F1450" s="795" t="n">
        <v>0.0247</v>
      </c>
      <c r="G1450" s="794" t="n"/>
      <c r="H1450" s="836" t="n"/>
      <c r="I1450" s="792" t="n">
        <v>0.0321</v>
      </c>
      <c r="J1450" s="793" t="n"/>
      <c r="K1450" s="792" t="n">
        <v>0.0377</v>
      </c>
      <c r="L1450" s="793" t="n"/>
      <c r="M1450" s="796">
        <f>IF(SUM(D1450:E1450)&gt;0,IFERROR(AVERAGE(D1421:E1450),""),"")</f>
        <v/>
      </c>
      <c r="N1450" s="796">
        <f>IF(SUM(F1450:H1450)&gt;0,IFERROR(AVERAGE(F1421:H1450),""),"")</f>
        <v/>
      </c>
      <c r="O1450" s="796">
        <f>IF(SUM(I1450:J1450)&gt;0,IFERROR(AVERAGE(I1421:J1450),""),"")</f>
        <v/>
      </c>
      <c r="P1450" s="796">
        <f>IF(SUM(K1450:L1450)&gt;0,IFERROR(AVERAGE(K1421:L1450),""),"")</f>
        <v/>
      </c>
      <c r="Q1450" s="797">
        <f>IFERROR(AVERAGE(D1450:E1450),"")</f>
        <v/>
      </c>
      <c r="R1450" s="797">
        <f>IFERROR(AVERAGE(F1450:H1450),"")</f>
        <v/>
      </c>
      <c r="S1450" s="797">
        <f>IFERROR(AVERAGE(I1450:J1450),"")</f>
        <v/>
      </c>
      <c r="T1450" s="797">
        <f>IFERROR(AVERAGE(K1450:L1450),"")</f>
        <v/>
      </c>
      <c r="V1450" s="257" t="n"/>
      <c r="W1450" s="797">
        <f>AVERAGE(Q1450:T1450)</f>
        <v/>
      </c>
      <c r="AW1450" s="785">
        <f>MAX(Q1450:T1450)</f>
        <v/>
      </c>
      <c r="AX1450" s="266">
        <f>IF(Q1450=AW1450,"#1",IF(R1450=AW1450,"#2",IF(S1450=AW1450,"#4",IF(T1450=AW1450,"#5"))))</f>
        <v/>
      </c>
    </row>
    <row r="1451" ht="17.45" customHeight="1">
      <c r="A1451" s="257">
        <f>IF(ISNUMBER(C1451),MONTH(C1451),"")</f>
        <v/>
      </c>
      <c r="B1451" s="257">
        <f>IF(ISNUMBER(C1451),YEAR(C1451),"")</f>
        <v/>
      </c>
      <c r="C1451" s="791">
        <f>C1450+1</f>
        <v/>
      </c>
      <c r="D1451" s="792" t="n"/>
      <c r="E1451" s="793" t="n">
        <v>0.0231</v>
      </c>
      <c r="F1451" s="795" t="n"/>
      <c r="G1451" s="794" t="n">
        <v>0.0209</v>
      </c>
      <c r="H1451" s="836" t="n"/>
      <c r="I1451" s="792" t="n"/>
      <c r="J1451" s="793" t="n">
        <v>0.0337</v>
      </c>
      <c r="K1451" s="792" t="n"/>
      <c r="L1451" s="793" t="n">
        <v>0.0268</v>
      </c>
      <c r="M1451" s="796">
        <f>IF(SUM(D1451:E1451)&gt;0,IFERROR(AVERAGE(D1422:E1451),""),"")</f>
        <v/>
      </c>
      <c r="N1451" s="796">
        <f>IF(SUM(F1451:H1451)&gt;0,IFERROR(AVERAGE(F1422:H1451),""),"")</f>
        <v/>
      </c>
      <c r="O1451" s="796">
        <f>IF(SUM(I1451:J1451)&gt;0,IFERROR(AVERAGE(I1422:J1451),""),"")</f>
        <v/>
      </c>
      <c r="P1451" s="796">
        <f>IF(SUM(K1451:L1451)&gt;0,IFERROR(AVERAGE(K1422:L1451),""),"")</f>
        <v/>
      </c>
      <c r="Q1451" s="797">
        <f>IFERROR(AVERAGE(D1451:E1451),"")</f>
        <v/>
      </c>
      <c r="R1451" s="797">
        <f>IFERROR(AVERAGE(F1451:H1451),"")</f>
        <v/>
      </c>
      <c r="S1451" s="797">
        <f>IFERROR(AVERAGE(I1451:J1451),"")</f>
        <v/>
      </c>
      <c r="T1451" s="797">
        <f>IFERROR(AVERAGE(K1451:L1451),"")</f>
        <v/>
      </c>
      <c r="V1451" s="257" t="n"/>
      <c r="W1451" s="797">
        <f>AVERAGE(Q1451:T1451)</f>
        <v/>
      </c>
      <c r="X1451" s="797">
        <f>AVERAGE(Q1447:T1451)</f>
        <v/>
      </c>
      <c r="Y1451" s="266" t="n">
        <v>207</v>
      </c>
      <c r="AW1451" s="785">
        <f>MAX(Q1451:T1451)</f>
        <v/>
      </c>
      <c r="AX1451" s="266">
        <f>IF(Q1451=AW1451,"#1",IF(R1451=AW1451,"#2",IF(S1451=AW1451,"#4",IF(T1451=AW1451,"#5"))))</f>
        <v/>
      </c>
    </row>
    <row r="1452" ht="17.45" customHeight="1">
      <c r="A1452" s="257">
        <f>IF(ISNUMBER(C1452),MONTH(C1452),"")</f>
        <v/>
      </c>
      <c r="B1452" s="257">
        <f>IF(ISNUMBER(C1452),YEAR(C1452),"")</f>
        <v/>
      </c>
      <c r="C1452" s="808">
        <f>C1451+1</f>
        <v/>
      </c>
      <c r="D1452" s="809" t="n">
        <v>0.0151</v>
      </c>
      <c r="E1452" s="810" t="n"/>
      <c r="F1452" s="812" t="n"/>
      <c r="G1452" s="811" t="n"/>
      <c r="H1452" s="837" t="n">
        <v>0.0139</v>
      </c>
      <c r="I1452" s="809" t="n">
        <v>0.0218</v>
      </c>
      <c r="J1452" s="810" t="n"/>
      <c r="K1452" s="809" t="n">
        <v>0.0202</v>
      </c>
      <c r="L1452" s="810" t="n"/>
      <c r="M1452" s="796">
        <f>IF(SUM(D1452:E1452)&gt;0,IFERROR(AVERAGE(D1423:E1452),""),"")</f>
        <v/>
      </c>
      <c r="N1452" s="796">
        <f>IF(SUM(F1452:H1452)&gt;0,IFERROR(AVERAGE(F1423:H1452),""),"")</f>
        <v/>
      </c>
      <c r="O1452" s="796">
        <f>IF(SUM(I1452:J1452)&gt;0,IFERROR(AVERAGE(I1423:J1452),""),"")</f>
        <v/>
      </c>
      <c r="P1452" s="796">
        <f>IF(SUM(K1452:L1452)&gt;0,IFERROR(AVERAGE(K1423:L1452),""),"")</f>
        <v/>
      </c>
      <c r="Q1452" s="813">
        <f>IFERROR(AVERAGE(D1452:E1452),"")</f>
        <v/>
      </c>
      <c r="R1452" s="813">
        <f>IFERROR(AVERAGE(F1452:H1452),"")</f>
        <v/>
      </c>
      <c r="S1452" s="813">
        <f>IFERROR(AVERAGE(I1452:J1452),"")</f>
        <v/>
      </c>
      <c r="T1452" s="813">
        <f>IFERROR(AVERAGE(K1452:L1452),"")</f>
        <v/>
      </c>
      <c r="U1452" s="326" t="n"/>
      <c r="V1452" s="813">
        <f>AVERAGE(Q1452:T1452)</f>
        <v/>
      </c>
      <c r="W1452" s="445" t="n"/>
      <c r="X1452" s="257" t="n"/>
      <c r="Y1452" s="266" t="n">
        <v>207</v>
      </c>
      <c r="AW1452" s="785">
        <f>MAX(Q1452:T1452)</f>
        <v/>
      </c>
      <c r="AX1452" s="266">
        <f>IF(Q1452=AW1452,"#1",IF(R1452=AW1452,"#2",IF(S1452=AW1452,"#4",IF(T1452=AW1452,"#5"))))</f>
        <v/>
      </c>
    </row>
    <row r="1453" ht="17.45" customHeight="1">
      <c r="A1453" s="257">
        <f>IF(ISNUMBER(C1453),MONTH(C1453),"")</f>
        <v/>
      </c>
      <c r="B1453" s="257">
        <f>IF(ISNUMBER(C1453),YEAR(C1453),"")</f>
        <v/>
      </c>
      <c r="C1453" s="808">
        <f>C1452+1</f>
        <v/>
      </c>
      <c r="D1453" s="809" t="n"/>
      <c r="E1453" s="810" t="n">
        <v>0.0164</v>
      </c>
      <c r="F1453" s="812" t="n"/>
      <c r="G1453" s="811" t="n">
        <v>0.0114</v>
      </c>
      <c r="H1453" s="837" t="n"/>
      <c r="I1453" s="809" t="n"/>
      <c r="J1453" s="810" t="n">
        <v>0.0105</v>
      </c>
      <c r="K1453" s="809" t="n"/>
      <c r="L1453" s="810" t="n">
        <v>0.0221</v>
      </c>
      <c r="M1453" s="796">
        <f>IF(SUM(D1453:E1453)&gt;0,IFERROR(AVERAGE(D1424:E1453),""),"")</f>
        <v/>
      </c>
      <c r="N1453" s="796">
        <f>IF(SUM(F1453:H1453)&gt;0,IFERROR(AVERAGE(F1424:H1453),""),"")</f>
        <v/>
      </c>
      <c r="O1453" s="796">
        <f>IF(SUM(I1453:J1453)&gt;0,IFERROR(AVERAGE(I1424:J1453),""),"")</f>
        <v/>
      </c>
      <c r="P1453" s="796">
        <f>IF(SUM(K1453:L1453)&gt;0,IFERROR(AVERAGE(K1424:L1453),""),"")</f>
        <v/>
      </c>
      <c r="Q1453" s="813">
        <f>IFERROR(AVERAGE(D1453:E1453),"")</f>
        <v/>
      </c>
      <c r="R1453" s="813">
        <f>IFERROR(AVERAGE(F1453:H1453),"")</f>
        <v/>
      </c>
      <c r="S1453" s="813">
        <f>IFERROR(AVERAGE(I1453:J1453),"")</f>
        <v/>
      </c>
      <c r="T1453" s="813">
        <f>IFERROR(AVERAGE(K1453:L1453),"")</f>
        <v/>
      </c>
      <c r="U1453" s="326" t="n"/>
      <c r="V1453" s="813">
        <f>AVERAGE(Q1453:T1453)</f>
        <v/>
      </c>
      <c r="W1453" s="445" t="n"/>
      <c r="X1453" s="797">
        <f>AVERAGE(Q1452:T1453)</f>
        <v/>
      </c>
      <c r="Y1453" s="266" t="n">
        <v>207</v>
      </c>
      <c r="AW1453" s="785">
        <f>MAX(Q1453:T1453)</f>
        <v/>
      </c>
      <c r="AX1453" s="266">
        <f>IF(Q1453=AW1453,"#1",IF(R1453=AW1453,"#2",IF(S1453=AW1453,"#4",IF(T1453=AW1453,"#5"))))</f>
        <v/>
      </c>
    </row>
    <row r="1454" ht="17.45" customHeight="1">
      <c r="A1454" s="257">
        <f>IF(ISNUMBER(C1454),MONTH(C1454),"")</f>
        <v/>
      </c>
      <c r="B1454" s="257">
        <f>IF(ISNUMBER(C1454),YEAR(C1454),"")</f>
        <v/>
      </c>
      <c r="C1454" s="861">
        <f>C1453+1</f>
        <v/>
      </c>
      <c r="D1454" s="803" t="n">
        <v>0.0266</v>
      </c>
      <c r="E1454" s="804" t="n"/>
      <c r="F1454" s="806" t="n">
        <v>0.0264</v>
      </c>
      <c r="G1454" s="805" t="n"/>
      <c r="H1454" s="838" t="n">
        <v>0.0245</v>
      </c>
      <c r="I1454" s="803" t="n">
        <v>0.0393</v>
      </c>
      <c r="J1454" s="804" t="n"/>
      <c r="K1454" s="803" t="n">
        <v>0.0363</v>
      </c>
      <c r="L1454" s="804" t="n"/>
      <c r="M1454" s="796">
        <f>IF(SUM(D1454:E1454)&gt;0,IFERROR(AVERAGE(D1425:E1454),""),"")</f>
        <v/>
      </c>
      <c r="N1454" s="796">
        <f>IF(SUM(F1454:H1454)&gt;0,IFERROR(AVERAGE(F1425:H1454),""),"")</f>
        <v/>
      </c>
      <c r="O1454" s="796">
        <f>IF(SUM(I1454:J1454)&gt;0,IFERROR(AVERAGE(I1425:J1454),""),"")</f>
        <v/>
      </c>
      <c r="P1454" s="796">
        <f>IF(SUM(K1454:L1454)&gt;0,IFERROR(AVERAGE(K1425:L1454),""),"")</f>
        <v/>
      </c>
      <c r="Q1454" s="797">
        <f>IFERROR(AVERAGE(D1454:E1454),"")</f>
        <v/>
      </c>
      <c r="R1454" s="797">
        <f>IFERROR(AVERAGE(F1454:H1454),"")</f>
        <v/>
      </c>
      <c r="S1454" s="797">
        <f>IFERROR(AVERAGE(I1454:J1454),"")</f>
        <v/>
      </c>
      <c r="T1454" s="797">
        <f>IFERROR(AVERAGE(K1454:L1454),"")</f>
        <v/>
      </c>
      <c r="V1454" s="257" t="n"/>
      <c r="W1454" s="797">
        <f>AVERAGE(Q1454:T1454)</f>
        <v/>
      </c>
      <c r="AW1454" s="785">
        <f>MAX(Q1454:T1454)</f>
        <v/>
      </c>
      <c r="AX1454" s="266">
        <f>IF(Q1454=AW1454,"#1",IF(R1454=AW1454,"#2",IF(S1454=AW1454,"#4",IF(T1454=AW1454,"#5"))))</f>
        <v/>
      </c>
    </row>
    <row r="1455" ht="17.45" customHeight="1">
      <c r="A1455" s="257">
        <f>IF(ISNUMBER(C1455),MONTH(C1455),"")</f>
        <v/>
      </c>
      <c r="B1455" s="257">
        <f>IF(ISNUMBER(C1455),YEAR(C1455),"")</f>
        <v/>
      </c>
      <c r="C1455" s="791">
        <f>C1454+1</f>
        <v/>
      </c>
      <c r="D1455" s="792" t="n"/>
      <c r="E1455" s="793" t="n">
        <v>0.0293</v>
      </c>
      <c r="F1455" s="795" t="n"/>
      <c r="G1455" s="794" t="n">
        <v>0.0556</v>
      </c>
      <c r="H1455" s="836" t="n"/>
      <c r="I1455" s="792" t="n"/>
      <c r="J1455" s="793" t="n">
        <v>0.0475</v>
      </c>
      <c r="K1455" s="792" t="n"/>
      <c r="L1455" s="793" t="n">
        <v>0.0454</v>
      </c>
      <c r="M1455" s="796">
        <f>IF(SUM(D1455:E1455)&gt;0,IFERROR(AVERAGE(D1426:E1455),""),"")</f>
        <v/>
      </c>
      <c r="N1455" s="796">
        <f>IF(SUM(F1455:H1455)&gt;0,IFERROR(AVERAGE(F1426:H1455),""),"")</f>
        <v/>
      </c>
      <c r="O1455" s="796">
        <f>IF(SUM(I1455:J1455)&gt;0,IFERROR(AVERAGE(I1426:J1455),""),"")</f>
        <v/>
      </c>
      <c r="P1455" s="796">
        <f>IF(SUM(K1455:L1455)&gt;0,IFERROR(AVERAGE(K1426:L1455),""),"")</f>
        <v/>
      </c>
      <c r="Q1455" s="797">
        <f>IFERROR(AVERAGE(D1455:E1455),"")</f>
        <v/>
      </c>
      <c r="R1455" s="797">
        <f>IFERROR(AVERAGE(F1455:H1455),"")</f>
        <v/>
      </c>
      <c r="S1455" s="797">
        <f>IFERROR(AVERAGE(I1455:J1455),"")</f>
        <v/>
      </c>
      <c r="T1455" s="797">
        <f>IFERROR(AVERAGE(K1455:L1455),"")</f>
        <v/>
      </c>
      <c r="V1455" s="257" t="n"/>
      <c r="W1455" s="797">
        <f>AVERAGE(Q1455:T1455)</f>
        <v/>
      </c>
      <c r="AW1455" s="785">
        <f>MAX(Q1455:T1455)</f>
        <v/>
      </c>
      <c r="AX1455" s="266">
        <f>IF(Q1455=AW1455,"#1",IF(R1455=AW1455,"#2",IF(S1455=AW1455,"#4",IF(T1455=AW1455,"#5"))))</f>
        <v/>
      </c>
    </row>
    <row r="1456" ht="17.45" customHeight="1">
      <c r="A1456" s="257">
        <f>IF(ISNUMBER(C1456),MONTH(C1456),"")</f>
        <v/>
      </c>
      <c r="B1456" s="257">
        <f>IF(ISNUMBER(C1456),YEAR(C1456),"")</f>
        <v/>
      </c>
      <c r="C1456" s="791">
        <f>C1455+1</f>
        <v/>
      </c>
      <c r="D1456" s="792" t="n">
        <v>0.0252</v>
      </c>
      <c r="E1456" s="793" t="n"/>
      <c r="F1456" s="795" t="n">
        <v>0.0614</v>
      </c>
      <c r="G1456" s="794" t="n"/>
      <c r="H1456" s="836" t="n"/>
      <c r="I1456" s="792" t="n">
        <v>0.0365</v>
      </c>
      <c r="J1456" s="793" t="n"/>
      <c r="K1456" s="792" t="n">
        <v>0.046</v>
      </c>
      <c r="L1456" s="793" t="n"/>
      <c r="M1456" s="796">
        <f>IF(SUM(D1456:E1456)&gt;0,IFERROR(AVERAGE(D1427:E1456),""),"")</f>
        <v/>
      </c>
      <c r="N1456" s="796">
        <f>IF(SUM(F1456:H1456)&gt;0,IFERROR(AVERAGE(F1427:H1456),""),"")</f>
        <v/>
      </c>
      <c r="O1456" s="796">
        <f>IF(SUM(I1456:J1456)&gt;0,IFERROR(AVERAGE(I1427:J1456),""),"")</f>
        <v/>
      </c>
      <c r="P1456" s="796">
        <f>IF(SUM(K1456:L1456)&gt;0,IFERROR(AVERAGE(K1427:L1456),""),"")</f>
        <v/>
      </c>
      <c r="Q1456" s="797">
        <f>IFERROR(AVERAGE(D1456:E1456),"")</f>
        <v/>
      </c>
      <c r="R1456" s="797">
        <f>IFERROR(AVERAGE(F1456:H1456),"")</f>
        <v/>
      </c>
      <c r="S1456" s="797">
        <f>IFERROR(AVERAGE(I1456:J1456),"")</f>
        <v/>
      </c>
      <c r="T1456" s="797">
        <f>IFERROR(AVERAGE(K1456:L1456),"")</f>
        <v/>
      </c>
      <c r="V1456" s="257" t="n"/>
      <c r="W1456" s="797">
        <f>AVERAGE(Q1456:T1456)</f>
        <v/>
      </c>
      <c r="AW1456" s="785">
        <f>MAX(Q1456:T1456)</f>
        <v/>
      </c>
      <c r="AX1456" s="266">
        <f>IF(Q1456=AW1456,"#1",IF(R1456=AW1456,"#2",IF(S1456=AW1456,"#4",IF(T1456=AW1456,"#5"))))</f>
        <v/>
      </c>
    </row>
    <row r="1457" ht="17.45" customHeight="1">
      <c r="A1457" s="257">
        <f>IF(ISNUMBER(C1457),MONTH(C1457),"")</f>
        <v/>
      </c>
      <c r="B1457" s="257">
        <f>IF(ISNUMBER(C1457),YEAR(C1457),"")</f>
        <v/>
      </c>
      <c r="C1457" s="791">
        <f>C1456+1</f>
        <v/>
      </c>
      <c r="D1457" s="792" t="n"/>
      <c r="E1457" s="793" t="n">
        <v>0.0092</v>
      </c>
      <c r="F1457" s="795" t="n"/>
      <c r="G1457" s="794" t="n">
        <v>0.0108</v>
      </c>
      <c r="H1457" s="836" t="n"/>
      <c r="I1457" s="792" t="n"/>
      <c r="J1457" s="793" t="n">
        <v>0.0103</v>
      </c>
      <c r="K1457" s="792" t="n"/>
      <c r="L1457" s="793" t="n">
        <v>0.0218</v>
      </c>
      <c r="M1457" s="796">
        <f>IF(SUM(D1457:E1457)&gt;0,IFERROR(AVERAGE(D1428:E1457),""),"")</f>
        <v/>
      </c>
      <c r="N1457" s="796">
        <f>IF(SUM(F1457:H1457)&gt;0,IFERROR(AVERAGE(F1428:H1457),""),"")</f>
        <v/>
      </c>
      <c r="O1457" s="796">
        <f>IF(SUM(I1457:J1457)&gt;0,IFERROR(AVERAGE(I1428:J1457),""),"")</f>
        <v/>
      </c>
      <c r="P1457" s="796">
        <f>IF(SUM(K1457:L1457)&gt;0,IFERROR(AVERAGE(K1428:L1457),""),"")</f>
        <v/>
      </c>
      <c r="Q1457" s="797">
        <f>IFERROR(AVERAGE(D1457:E1457),"")</f>
        <v/>
      </c>
      <c r="R1457" s="797">
        <f>IFERROR(AVERAGE(F1457:H1457),"")</f>
        <v/>
      </c>
      <c r="S1457" s="797">
        <f>IFERROR(AVERAGE(I1457:J1457),"")</f>
        <v/>
      </c>
      <c r="T1457" s="797">
        <f>IFERROR(AVERAGE(K1457:L1457),"")</f>
        <v/>
      </c>
      <c r="V1457" s="257" t="n"/>
      <c r="W1457" s="797">
        <f>AVERAGE(Q1457:T1457)</f>
        <v/>
      </c>
      <c r="AW1457" s="785">
        <f>MAX(Q1457:T1457)</f>
        <v/>
      </c>
      <c r="AX1457" s="266">
        <f>IF(Q1457=AW1457,"#1",IF(R1457=AW1457,"#2",IF(S1457=AW1457,"#4",IF(T1457=AW1457,"#5"))))</f>
        <v/>
      </c>
    </row>
    <row r="1458" ht="17.45" customHeight="1">
      <c r="A1458" s="257">
        <f>IF(ISNUMBER(C1458),MONTH(C1458),"")</f>
        <v/>
      </c>
      <c r="B1458" s="257">
        <f>IF(ISNUMBER(C1458),YEAR(C1458),"")</f>
        <v/>
      </c>
      <c r="C1458" s="791">
        <f>C1457+1</f>
        <v/>
      </c>
      <c r="D1458" s="792" t="n">
        <v>0.00869</v>
      </c>
      <c r="E1458" s="793" t="n"/>
      <c r="F1458" s="795" t="n"/>
      <c r="G1458" s="794" t="n"/>
      <c r="H1458" s="836" t="n">
        <v>0.0145</v>
      </c>
      <c r="I1458" s="792" t="n">
        <v>0.00277</v>
      </c>
      <c r="J1458" s="793" t="n"/>
      <c r="K1458" s="792" t="n">
        <v>0.00644</v>
      </c>
      <c r="L1458" s="793" t="n"/>
      <c r="M1458" s="796">
        <f>IF(SUM(D1458:E1458)&gt;0,IFERROR(AVERAGE(D1429:E1458),""),"")</f>
        <v/>
      </c>
      <c r="N1458" s="796">
        <f>IF(SUM(F1458:H1458)&gt;0,IFERROR(AVERAGE(F1429:H1458),""),"")</f>
        <v/>
      </c>
      <c r="O1458" s="796">
        <f>IF(SUM(I1458:J1458)&gt;0,IFERROR(AVERAGE(I1429:J1458),""),"")</f>
        <v/>
      </c>
      <c r="P1458" s="796">
        <f>IF(SUM(K1458:L1458)&gt;0,IFERROR(AVERAGE(K1429:L1458),""),"")</f>
        <v/>
      </c>
      <c r="Q1458" s="797">
        <f>IFERROR(AVERAGE(D1458:E1458),"")</f>
        <v/>
      </c>
      <c r="R1458" s="797">
        <f>IFERROR(AVERAGE(F1458:H1458),"")</f>
        <v/>
      </c>
      <c r="S1458" s="797">
        <f>IFERROR(AVERAGE(I1458:J1458),"")</f>
        <v/>
      </c>
      <c r="T1458" s="797">
        <f>IFERROR(AVERAGE(K1458:L1458),"")</f>
        <v/>
      </c>
      <c r="V1458" s="257" t="n"/>
      <c r="W1458" s="797">
        <f>AVERAGE(Q1458:T1458)</f>
        <v/>
      </c>
      <c r="X1458" s="797">
        <f>AVERAGE(Q1454:T1458)</f>
        <v/>
      </c>
      <c r="Y1458" s="266" t="n">
        <v>208</v>
      </c>
      <c r="AW1458" s="785">
        <f>MAX(Q1458:T1458)</f>
        <v/>
      </c>
      <c r="AX1458" s="266">
        <f>IF(Q1458=AW1458,"#1",IF(R1458=AW1458,"#2",IF(S1458=AW1458,"#4",IF(T1458=AW1458,"#5"))))</f>
        <v/>
      </c>
    </row>
    <row r="1459" ht="17.45" customHeight="1">
      <c r="A1459" s="257">
        <f>IF(ISNUMBER(C1459),MONTH(C1459),"")</f>
        <v/>
      </c>
      <c r="B1459" s="257">
        <f>IF(ISNUMBER(C1459),YEAR(C1459),"")</f>
        <v/>
      </c>
      <c r="C1459" s="808">
        <f>C1458+1</f>
        <v/>
      </c>
      <c r="D1459" s="809" t="n"/>
      <c r="E1459" s="810" t="n">
        <v>0.00421</v>
      </c>
      <c r="F1459" s="812" t="n"/>
      <c r="G1459" s="811" t="n">
        <v>0.00289</v>
      </c>
      <c r="H1459" s="837" t="n"/>
      <c r="I1459" s="809" t="n"/>
      <c r="J1459" s="810" t="n">
        <v>0.00158</v>
      </c>
      <c r="K1459" s="809" t="n"/>
      <c r="L1459" s="810" t="n">
        <v>0.00478</v>
      </c>
      <c r="M1459" s="796">
        <f>IF(SUM(D1459:E1459)&gt;0,IFERROR(AVERAGE(D1430:E1459),""),"")</f>
        <v/>
      </c>
      <c r="N1459" s="796">
        <f>IF(SUM(F1459:H1459)&gt;0,IFERROR(AVERAGE(F1430:H1459),""),"")</f>
        <v/>
      </c>
      <c r="O1459" s="796">
        <f>IF(SUM(I1459:J1459)&gt;0,IFERROR(AVERAGE(I1430:J1459),""),"")</f>
        <v/>
      </c>
      <c r="P1459" s="796">
        <f>IF(SUM(K1459:L1459)&gt;0,IFERROR(AVERAGE(K1430:L1459),""),"")</f>
        <v/>
      </c>
      <c r="Q1459" s="813">
        <f>IFERROR(AVERAGE(D1459:E1459),"")</f>
        <v/>
      </c>
      <c r="R1459" s="813">
        <f>IFERROR(AVERAGE(F1459:H1459),"")</f>
        <v/>
      </c>
      <c r="S1459" s="813">
        <f>IFERROR(AVERAGE(I1459:J1459),"")</f>
        <v/>
      </c>
      <c r="T1459" s="813">
        <f>IFERROR(AVERAGE(K1459:L1459),"")</f>
        <v/>
      </c>
      <c r="U1459" s="326" t="n"/>
      <c r="V1459" s="813">
        <f>AVERAGE(Q1459:T1459)</f>
        <v/>
      </c>
      <c r="W1459" s="445" t="n"/>
      <c r="X1459" s="257" t="n"/>
      <c r="Y1459" s="266" t="n">
        <v>208</v>
      </c>
      <c r="AW1459" s="785">
        <f>MAX(Q1459:T1459)</f>
        <v/>
      </c>
      <c r="AX1459" s="266">
        <f>IF(Q1459=AW1459,"#1",IF(R1459=AW1459,"#2",IF(S1459=AW1459,"#4",IF(T1459=AW1459,"#5"))))</f>
        <v/>
      </c>
    </row>
    <row r="1460" ht="17.45" customHeight="1">
      <c r="A1460" s="257">
        <f>IF(ISNUMBER(C1460),MONTH(C1460),"")</f>
        <v/>
      </c>
      <c r="B1460" s="257">
        <f>IF(ISNUMBER(C1460),YEAR(C1460),"")</f>
        <v/>
      </c>
      <c r="C1460" s="861">
        <f>C1459+1</f>
        <v/>
      </c>
      <c r="D1460" s="809" t="n">
        <v>0.0109</v>
      </c>
      <c r="E1460" s="810" t="n"/>
      <c r="F1460" s="812" t="n">
        <v>0.011</v>
      </c>
      <c r="G1460" s="811" t="n"/>
      <c r="H1460" s="837" t="n">
        <v>0.0113</v>
      </c>
      <c r="I1460" s="809" t="n">
        <v>0.00332</v>
      </c>
      <c r="J1460" s="810" t="n"/>
      <c r="K1460" s="809" t="n">
        <v>0.013</v>
      </c>
      <c r="L1460" s="810" t="n"/>
      <c r="M1460" s="796">
        <f>IF(SUM(D1460:E1460)&gt;0,IFERROR(AVERAGE(D1431:E1460),""),"")</f>
        <v/>
      </c>
      <c r="N1460" s="796">
        <f>IF(SUM(F1460:H1460)&gt;0,IFERROR(AVERAGE(F1431:H1460),""),"")</f>
        <v/>
      </c>
      <c r="O1460" s="796">
        <f>IF(SUM(I1460:J1460)&gt;0,IFERROR(AVERAGE(I1431:J1460),""),"")</f>
        <v/>
      </c>
      <c r="P1460" s="796">
        <f>IF(SUM(K1460:L1460)&gt;0,IFERROR(AVERAGE(K1431:L1460),""),"")</f>
        <v/>
      </c>
      <c r="Q1460" s="813">
        <f>IFERROR(AVERAGE(D1460:E1460),"")</f>
        <v/>
      </c>
      <c r="R1460" s="813">
        <f>IFERROR(AVERAGE(F1460:H1460),"")</f>
        <v/>
      </c>
      <c r="S1460" s="813">
        <f>IFERROR(AVERAGE(I1460:J1460),"")</f>
        <v/>
      </c>
      <c r="T1460" s="813">
        <f>IFERROR(AVERAGE(K1460:L1460),"")</f>
        <v/>
      </c>
      <c r="U1460" s="326" t="n"/>
      <c r="V1460" s="813">
        <f>AVERAGE(Q1460:T1460)</f>
        <v/>
      </c>
      <c r="W1460" s="445" t="n"/>
      <c r="X1460" s="797">
        <f>AVERAGE(Q1459:T1460)</f>
        <v/>
      </c>
      <c r="Y1460" s="266" t="n">
        <v>208</v>
      </c>
      <c r="AW1460" s="785">
        <f>MAX(Q1460:T1460)</f>
        <v/>
      </c>
      <c r="AX1460" s="266">
        <f>IF(Q1460=AW1460,"#1",IF(R1460=AW1460,"#2",IF(S1460=AW1460,"#4",IF(T1460=AW1460,"#5"))))</f>
        <v/>
      </c>
    </row>
    <row r="1461" ht="17.45" customHeight="1">
      <c r="A1461" s="257">
        <f>IF(ISNUMBER(C1461),MONTH(C1461),"")</f>
        <v/>
      </c>
      <c r="B1461" s="257">
        <f>IF(ISNUMBER(C1461),YEAR(C1461),"")</f>
        <v/>
      </c>
      <c r="C1461" s="791">
        <f>C1460+1</f>
        <v/>
      </c>
      <c r="D1461" s="792" t="n"/>
      <c r="E1461" s="793" t="n">
        <v>0.00979</v>
      </c>
      <c r="F1461" s="795" t="n"/>
      <c r="G1461" s="794" t="n">
        <v>0.0196</v>
      </c>
      <c r="H1461" s="836" t="n"/>
      <c r="I1461" s="792" t="n"/>
      <c r="J1461" s="793" t="n">
        <v>0.0139</v>
      </c>
      <c r="K1461" s="792" t="n"/>
      <c r="L1461" s="793" t="n">
        <v>0.0183</v>
      </c>
      <c r="M1461" s="796">
        <f>IF(SUM(D1461:E1461)&gt;0,IFERROR(AVERAGE(D1432:E1461),""),"")</f>
        <v/>
      </c>
      <c r="N1461" s="796">
        <f>IF(SUM(F1461:H1461)&gt;0,IFERROR(AVERAGE(F1432:H1461),""),"")</f>
        <v/>
      </c>
      <c r="O1461" s="796">
        <f>IF(SUM(I1461:J1461)&gt;0,IFERROR(AVERAGE(I1432:J1461),""),"")</f>
        <v/>
      </c>
      <c r="P1461" s="796">
        <f>IF(SUM(K1461:L1461)&gt;0,IFERROR(AVERAGE(K1432:L1461),""),"")</f>
        <v/>
      </c>
      <c r="Q1461" s="797">
        <f>IFERROR(AVERAGE(D1461:E1461),"")</f>
        <v/>
      </c>
      <c r="R1461" s="797">
        <f>IFERROR(AVERAGE(F1461:H1461),"")</f>
        <v/>
      </c>
      <c r="S1461" s="797">
        <f>IFERROR(AVERAGE(I1461:J1461),"")</f>
        <v/>
      </c>
      <c r="T1461" s="797">
        <f>IFERROR(AVERAGE(K1461:L1461),"")</f>
        <v/>
      </c>
      <c r="V1461" s="257" t="n"/>
      <c r="W1461" s="797">
        <f>AVERAGE(Q1461:T1461)</f>
        <v/>
      </c>
      <c r="AW1461" s="785">
        <f>MAX(Q1461:T1461)</f>
        <v/>
      </c>
      <c r="AX1461" s="266">
        <f>IF(Q1461=AW1461,"#1",IF(R1461=AW1461,"#2",IF(S1461=AW1461,"#4",IF(T1461=AW1461,"#5"))))</f>
        <v/>
      </c>
    </row>
    <row r="1462" ht="17.45" customHeight="1" thickBot="1">
      <c r="A1462" s="257">
        <f>IF(ISNUMBER(C1462),MONTH(C1462),"")</f>
        <v/>
      </c>
      <c r="B1462" s="257">
        <f>IF(ISNUMBER(C1462),YEAR(C1462),"")</f>
        <v/>
      </c>
      <c r="C1462" s="791">
        <f>C1461+1</f>
        <v/>
      </c>
      <c r="D1462" s="792" t="n">
        <v>0.0122</v>
      </c>
      <c r="E1462" s="793" t="n"/>
      <c r="F1462" s="795" t="n">
        <v>0.0165</v>
      </c>
      <c r="G1462" s="794" t="n"/>
      <c r="H1462" s="836" t="n"/>
      <c r="I1462" s="792" t="n">
        <v>0.0122</v>
      </c>
      <c r="J1462" s="793" t="n"/>
      <c r="K1462" s="792" t="n">
        <v>0.024</v>
      </c>
      <c r="L1462" s="793" t="n"/>
      <c r="M1462" s="796">
        <f>IF(SUM(D1462:E1462)&gt;0,IFERROR(AVERAGE(D1433:E1462),""),"")</f>
        <v/>
      </c>
      <c r="N1462" s="796">
        <f>IF(SUM(F1462:H1462)&gt;0,IFERROR(AVERAGE(F1433:H1462),""),"")</f>
        <v/>
      </c>
      <c r="O1462" s="796">
        <f>IF(SUM(I1462:J1462)&gt;0,IFERROR(AVERAGE(I1433:J1462),""),"")</f>
        <v/>
      </c>
      <c r="P1462" s="796">
        <f>IF(SUM(K1462:L1462)&gt;0,IFERROR(AVERAGE(K1433:L1462),""),"")</f>
        <v/>
      </c>
      <c r="Q1462" s="797">
        <f>IFERROR(AVERAGE(D1462:E1462),"")</f>
        <v/>
      </c>
      <c r="R1462" s="797">
        <f>IFERROR(AVERAGE(F1462:H1462),"")</f>
        <v/>
      </c>
      <c r="S1462" s="797">
        <f>IFERROR(AVERAGE(I1462:J1462),"")</f>
        <v/>
      </c>
      <c r="T1462" s="797">
        <f>IFERROR(AVERAGE(K1462:L1462),"")</f>
        <v/>
      </c>
      <c r="V1462" s="257" t="n"/>
      <c r="W1462" s="797">
        <f>AVERAGE(Q1462:T1462)</f>
        <v/>
      </c>
      <c r="AW1462" s="785">
        <f>MAX(Q1462:T1462)</f>
        <v/>
      </c>
      <c r="AX1462" s="266">
        <f>IF(Q1462=AW1462,"#1",IF(R1462=AW1462,"#2",IF(S1462=AW1462,"#4",IF(T1462=AW1462,"#5"))))</f>
        <v/>
      </c>
    </row>
    <row r="1463" ht="17.45" customHeight="1" thickBot="1">
      <c r="A1463" s="257">
        <f>IF(ISNUMBER(C1463),MONTH(C1463),"")</f>
        <v/>
      </c>
      <c r="B1463" s="257">
        <f>IF(ISNUMBER(C1463),YEAR(C1463),"")</f>
        <v/>
      </c>
      <c r="C1463" s="791">
        <f>C1462+1</f>
        <v/>
      </c>
      <c r="D1463" s="792" t="n"/>
      <c r="E1463" s="793" t="n">
        <v>0.00493</v>
      </c>
      <c r="F1463" s="795" t="n"/>
      <c r="G1463" s="794" t="n">
        <v>0.00889</v>
      </c>
      <c r="H1463" s="836" t="n"/>
      <c r="I1463" s="792" t="n"/>
      <c r="J1463" s="793" t="n">
        <v>0.00538</v>
      </c>
      <c r="K1463" s="792" t="n"/>
      <c r="L1463" s="793" t="n">
        <v>0.0124</v>
      </c>
      <c r="M1463" s="796">
        <f>IF(SUM(D1463:E1463)&gt;0,IFERROR(AVERAGE(D1434:E1463),""),"")</f>
        <v/>
      </c>
      <c r="N1463" s="796">
        <f>IF(SUM(F1463:H1463)&gt;0,IFERROR(AVERAGE(F1434:H1463),""),"")</f>
        <v/>
      </c>
      <c r="O1463" s="796">
        <f>IF(SUM(I1463:J1463)&gt;0,IFERROR(AVERAGE(I1434:J1463),""),"")</f>
        <v/>
      </c>
      <c r="P1463" s="796">
        <f>IF(SUM(K1463:L1463)&gt;0,IFERROR(AVERAGE(K1434:L1463),""),"")</f>
        <v/>
      </c>
      <c r="Q1463" s="797">
        <f>IFERROR(AVERAGE(D1463:E1463),"")</f>
        <v/>
      </c>
      <c r="R1463" s="797">
        <f>IFERROR(AVERAGE(F1463:H1463),"")</f>
        <v/>
      </c>
      <c r="S1463" s="797">
        <f>IFERROR(AVERAGE(I1463:J1463),"")</f>
        <v/>
      </c>
      <c r="T1463" s="797">
        <f>IFERROR(AVERAGE(K1463:L1463),"")</f>
        <v/>
      </c>
      <c r="V1463" s="257" t="n"/>
      <c r="W1463" s="797">
        <f>AVERAGE(Q1463:T1463)</f>
        <v/>
      </c>
      <c r="Z1463" s="313" t="inlineStr">
        <is>
          <t>DECEMBER</t>
        </is>
      </c>
      <c r="AA1463" s="299" t="n">
        <v>2021</v>
      </c>
      <c r="AB1463" s="300" t="n"/>
      <c r="AC1463" s="300" t="n"/>
      <c r="AD1463" s="300" t="n"/>
      <c r="AW1463" s="785">
        <f>MAX(Q1463:T1463)</f>
        <v/>
      </c>
      <c r="AX1463" s="266">
        <f>IF(Q1463=AW1463,"#1",IF(R1463=AW1463,"#2",IF(S1463=AW1463,"#4",IF(T1463=AW1463,"#5"))))</f>
        <v/>
      </c>
    </row>
    <row r="1464" ht="17.45" customHeight="1">
      <c r="A1464" s="257">
        <f>IF(ISNUMBER(C1464),MONTH(C1464),"")</f>
        <v/>
      </c>
      <c r="B1464" s="257">
        <f>IF(ISNUMBER(C1464),YEAR(C1464),"")</f>
        <v/>
      </c>
      <c r="C1464" s="791">
        <f>C1463+1</f>
        <v/>
      </c>
      <c r="D1464" s="792" t="n">
        <v>0.00595</v>
      </c>
      <c r="E1464" s="793" t="n"/>
      <c r="F1464" s="795" t="n"/>
      <c r="G1464" s="794" t="n"/>
      <c r="H1464" s="836" t="n">
        <v>0.008569999999999999</v>
      </c>
      <c r="I1464" s="792" t="n">
        <v>0.00332</v>
      </c>
      <c r="J1464" s="793" t="n"/>
      <c r="K1464" s="792" t="n">
        <v>0.00779</v>
      </c>
      <c r="L1464" s="793" t="n"/>
      <c r="M1464" s="796">
        <f>IF(SUM(D1464:E1464)&gt;0,IFERROR(AVERAGE(D1435:E1464),""),"")</f>
        <v/>
      </c>
      <c r="N1464" s="796">
        <f>IF(SUM(F1464:H1464)&gt;0,IFERROR(AVERAGE(F1435:H1464),""),"")</f>
        <v/>
      </c>
      <c r="O1464" s="796">
        <f>IF(SUM(I1464:J1464)&gt;0,IFERROR(AVERAGE(I1435:J1464),""),"")</f>
        <v/>
      </c>
      <c r="P1464" s="796">
        <f>IF(SUM(K1464:L1464)&gt;0,IFERROR(AVERAGE(K1435:L1464),""),"")</f>
        <v/>
      </c>
      <c r="Q1464" s="797">
        <f>IFERROR(AVERAGE(D1464:E1464),"")</f>
        <v/>
      </c>
      <c r="R1464" s="797">
        <f>IFERROR(AVERAGE(F1464:H1464),"")</f>
        <v/>
      </c>
      <c r="S1464" s="797">
        <f>IFERROR(AVERAGE(I1464:J1464),"")</f>
        <v/>
      </c>
      <c r="T1464" s="797">
        <f>IFERROR(AVERAGE(K1464:L1464),"")</f>
        <v/>
      </c>
      <c r="V1464" s="257" t="n"/>
      <c r="W1464" s="797">
        <f>AVERAGE(Q1464:T1464)</f>
        <v/>
      </c>
      <c r="Z1464" s="301" t="inlineStr">
        <is>
          <t>Parameter</t>
        </is>
      </c>
      <c r="AA1464" s="301" t="inlineStr">
        <is>
          <t>Station 1</t>
        </is>
      </c>
      <c r="AB1464" s="301" t="inlineStr">
        <is>
          <t>Station 2</t>
        </is>
      </c>
      <c r="AC1464" s="301" t="inlineStr">
        <is>
          <t>Station 4</t>
        </is>
      </c>
      <c r="AD1464" s="301" t="inlineStr">
        <is>
          <t>Station 5</t>
        </is>
      </c>
      <c r="AW1464" s="785">
        <f>MAX(Q1464:T1464)</f>
        <v/>
      </c>
      <c r="AX1464" s="266">
        <f>IF(Q1464=AW1464,"#1",IF(R1464=AW1464,"#2",IF(S1464=AW1464,"#4",IF(T1464=AW1464,"#5"))))</f>
        <v/>
      </c>
    </row>
    <row r="1465" ht="17.45" customHeight="1" thickBot="1">
      <c r="A1465" s="257">
        <f>IF(ISNUMBER(C1465),MONTH(C1465),"")</f>
        <v/>
      </c>
      <c r="B1465" s="257">
        <f>IF(ISNUMBER(C1465),YEAR(C1465),"")</f>
        <v/>
      </c>
      <c r="C1465" s="824">
        <f>C1464+1</f>
        <v/>
      </c>
      <c r="D1465" s="825" t="n"/>
      <c r="E1465" s="826" t="n">
        <v>0.00818</v>
      </c>
      <c r="F1465" s="828" t="n"/>
      <c r="G1465" s="827" t="n">
        <v>0.00805</v>
      </c>
      <c r="H1465" s="867" t="n"/>
      <c r="I1465" s="825" t="n"/>
      <c r="J1465" s="826" t="n">
        <v>0.00536</v>
      </c>
      <c r="K1465" s="825" t="n"/>
      <c r="L1465" s="826" t="n">
        <v>0.0104</v>
      </c>
      <c r="M1465" s="796">
        <f>IF(SUM(D1465:E1465)&gt;0,IFERROR(AVERAGE(D1436:E1465),""),"")</f>
        <v/>
      </c>
      <c r="N1465" s="796">
        <f>IF(SUM(F1465:H1465)&gt;0,IFERROR(AVERAGE(F1436:H1465),""),"")</f>
        <v/>
      </c>
      <c r="O1465" s="796">
        <f>IF(SUM(I1465:J1465)&gt;0,IFERROR(AVERAGE(I1436:J1465),""),"")</f>
        <v/>
      </c>
      <c r="P1465" s="796">
        <f>IF(SUM(K1465:L1465)&gt;0,IFERROR(AVERAGE(K1436:L1465),""),"")</f>
        <v/>
      </c>
      <c r="Q1465" s="797">
        <f>IFERROR(AVERAGE(D1465:E1465),"")</f>
        <v/>
      </c>
      <c r="R1465" s="797">
        <f>IFERROR(AVERAGE(F1465:H1465),"")</f>
        <v/>
      </c>
      <c r="S1465" s="797">
        <f>IFERROR(AVERAGE(I1465:J1465),"")</f>
        <v/>
      </c>
      <c r="T1465" s="797">
        <f>IFERROR(AVERAGE(K1465:L1465),"")</f>
        <v/>
      </c>
      <c r="V1465" s="257" t="n"/>
      <c r="W1465" s="797">
        <f>AVERAGE(Q1465:T1465)</f>
        <v/>
      </c>
      <c r="X1465" s="797">
        <f>AVERAGE(Q1461:T1465)</f>
        <v/>
      </c>
      <c r="Y1465" s="266" t="n">
        <v>209</v>
      </c>
      <c r="Z1465" s="302" t="inlineStr">
        <is>
          <t>Average</t>
        </is>
      </c>
      <c r="AA1465" s="839">
        <f>AVERAGE(D1435:E1465)</f>
        <v/>
      </c>
      <c r="AB1465" s="839">
        <f>AVERAGE(F1435:H1465)</f>
        <v/>
      </c>
      <c r="AC1465" s="839">
        <f>AVERAGE(I1435:J1465)</f>
        <v/>
      </c>
      <c r="AD1465" s="839">
        <f>AVERAGE(K1435:L1465)</f>
        <v/>
      </c>
      <c r="AW1465" s="785">
        <f>MAX(Q1465:T1465)</f>
        <v/>
      </c>
      <c r="AX1465" s="266">
        <f>IF(Q1465=AW1465,"#1",IF(R1465=AW1465,"#2",IF(S1465=AW1465,"#4",IF(T1465=AW1465,"#5"))))</f>
        <v/>
      </c>
    </row>
    <row r="1466" ht="17.45" customHeight="1">
      <c r="A1466" s="257">
        <f>IF(ISNUMBER(C1466),MONTH(C1466),"")</f>
        <v/>
      </c>
      <c r="B1466" s="257">
        <f>IF(ISNUMBER(C1466),YEAR(C1466),"")</f>
        <v/>
      </c>
      <c r="C1466" s="886">
        <f>C1465+1</f>
        <v/>
      </c>
      <c r="D1466" s="809" t="n">
        <v>0.0128</v>
      </c>
      <c r="E1466" s="810" t="n"/>
      <c r="F1466" s="809" t="n">
        <v>0.00752</v>
      </c>
      <c r="G1466" s="811" t="n"/>
      <c r="H1466" s="810" t="n">
        <v>0.008410000000000001</v>
      </c>
      <c r="I1466" s="809" t="n">
        <v>0.00465</v>
      </c>
      <c r="J1466" s="810" t="n"/>
      <c r="K1466" s="809" t="n">
        <v>0.011</v>
      </c>
      <c r="L1466" s="810" t="n"/>
      <c r="M1466" s="796">
        <f>IF(SUM(D1466:E1466)&gt;0,IFERROR(AVERAGE(D1437:E1466),""),"")</f>
        <v/>
      </c>
      <c r="N1466" s="796">
        <f>IF(SUM(F1466:H1466)&gt;0,IFERROR(AVERAGE(F1437:H1466),""),"")</f>
        <v/>
      </c>
      <c r="O1466" s="796">
        <f>IF(SUM(I1466:J1466)&gt;0,IFERROR(AVERAGE(I1437:J1466),""),"")</f>
        <v/>
      </c>
      <c r="P1466" s="796">
        <f>IF(SUM(K1466:L1466)&gt;0,IFERROR(AVERAGE(K1437:L1466),""),"")</f>
        <v/>
      </c>
      <c r="Q1466" s="813">
        <f>IFERROR(AVERAGE(D1466:E1466),"")</f>
        <v/>
      </c>
      <c r="R1466" s="813">
        <f>IFERROR(AVERAGE(F1466:H1466),"")</f>
        <v/>
      </c>
      <c r="S1466" s="813">
        <f>IFERROR(AVERAGE(I1466:J1466),"")</f>
        <v/>
      </c>
      <c r="T1466" s="813">
        <f>IFERROR(AVERAGE(K1466:L1466),"")</f>
        <v/>
      </c>
      <c r="U1466" s="326" t="n"/>
      <c r="V1466" s="813">
        <f>AVERAGE(Q1466:T1466)</f>
        <v/>
      </c>
      <c r="W1466" s="445" t="n"/>
      <c r="X1466" s="257" t="n"/>
      <c r="Y1466" s="266" t="n">
        <v>209</v>
      </c>
      <c r="Z1466" s="302" t="inlineStr">
        <is>
          <t>Maximum</t>
        </is>
      </c>
      <c r="AA1466" s="839">
        <f>MAX(D1435:E1465)</f>
        <v/>
      </c>
      <c r="AB1466" s="839">
        <f>MAX(F1435:H1465)</f>
        <v/>
      </c>
      <c r="AC1466" s="839">
        <f>MAX(I1435:J1465)</f>
        <v/>
      </c>
      <c r="AD1466" s="839">
        <f>MAX(K1435:L1465)</f>
        <v/>
      </c>
      <c r="AW1466" s="785">
        <f>MAX(Q1466:T1466)</f>
        <v/>
      </c>
      <c r="AX1466" s="266">
        <f>IF(Q1466=AW1466,"#1",IF(R1466=AW1466,"#2",IF(S1466=AW1466,"#4",IF(T1466=AW1466,"#5"))))</f>
        <v/>
      </c>
    </row>
    <row r="1467" ht="17.45" customHeight="1" thickBot="1">
      <c r="A1467" s="257">
        <f>IF(ISNUMBER(C1467),MONTH(C1467),"")</f>
        <v/>
      </c>
      <c r="B1467" s="257">
        <f>IF(ISNUMBER(C1467),YEAR(C1467),"")</f>
        <v/>
      </c>
      <c r="C1467" s="808">
        <f>C1466+1</f>
        <v/>
      </c>
      <c r="D1467" s="809" t="n"/>
      <c r="E1467" s="810" t="n">
        <v>0.0191</v>
      </c>
      <c r="F1467" s="809" t="n"/>
      <c r="G1467" s="811" t="n">
        <v>0.0136</v>
      </c>
      <c r="H1467" s="810" t="n"/>
      <c r="I1467" s="809" t="n"/>
      <c r="J1467" s="810" t="n">
        <v>0.008370000000000001</v>
      </c>
      <c r="K1467" s="809" t="n"/>
      <c r="L1467" s="810" t="n">
        <v>0.0183</v>
      </c>
      <c r="M1467" s="796">
        <f>IF(SUM(D1467:E1467)&gt;0,IFERROR(AVERAGE(D1438:E1467),""),"")</f>
        <v/>
      </c>
      <c r="N1467" s="796">
        <f>IF(SUM(F1467:H1467)&gt;0,IFERROR(AVERAGE(F1438:H1467),""),"")</f>
        <v/>
      </c>
      <c r="O1467" s="796">
        <f>IF(SUM(I1467:J1467)&gt;0,IFERROR(AVERAGE(I1438:J1467),""),"")</f>
        <v/>
      </c>
      <c r="P1467" s="796">
        <f>IF(SUM(K1467:L1467)&gt;0,IFERROR(AVERAGE(K1438:L1467),""),"")</f>
        <v/>
      </c>
      <c r="Q1467" s="813">
        <f>IFERROR(AVERAGE(D1467:E1467),"")</f>
        <v/>
      </c>
      <c r="R1467" s="813">
        <f>IFERROR(AVERAGE(F1467:H1467),"")</f>
        <v/>
      </c>
      <c r="S1467" s="813">
        <f>IFERROR(AVERAGE(I1467:J1467),"")</f>
        <v/>
      </c>
      <c r="T1467" s="813">
        <f>IFERROR(AVERAGE(K1467:L1467),"")</f>
        <v/>
      </c>
      <c r="U1467" s="326" t="n"/>
      <c r="V1467" s="813">
        <f>AVERAGE(Q1467:T1467)</f>
        <v/>
      </c>
      <c r="W1467" s="445" t="n"/>
      <c r="X1467" s="797">
        <f>AVERAGE(Q1466:T1467)</f>
        <v/>
      </c>
      <c r="Y1467" s="266" t="n">
        <v>209</v>
      </c>
      <c r="Z1467" s="304" t="inlineStr">
        <is>
          <t># DAYS &gt; 0.075</t>
        </is>
      </c>
      <c r="AA1467" s="305">
        <f>COUNTIF(D1435:E1465,"&gt;=0.075")</f>
        <v/>
      </c>
      <c r="AB1467" s="305">
        <f>COUNTIF(F1435:H1465,"&gt;=0.075")</f>
        <v/>
      </c>
      <c r="AC1467" s="305">
        <f>COUNTIF(I1435:J1465,"&gt;=0.075")</f>
        <v/>
      </c>
      <c r="AD1467" s="305">
        <f>COUNTIF(K1435:L1465,"&gt;=0.075")</f>
        <v/>
      </c>
      <c r="AW1467" s="785">
        <f>MAX(Q1467:T1467)</f>
        <v/>
      </c>
      <c r="AX1467" s="266">
        <f>IF(Q1467=AW1467,"#1",IF(R1467=AW1467,"#2",IF(S1467=AW1467,"#4",IF(T1467=AW1467,"#5"))))</f>
        <v/>
      </c>
    </row>
    <row r="1468" ht="17.45" customHeight="1" thickBot="1">
      <c r="A1468" s="257">
        <f>IF(ISNUMBER(C1468),MONTH(C1468),"")</f>
        <v/>
      </c>
      <c r="B1468" s="257">
        <f>IF(ISNUMBER(C1468),YEAR(C1468),"")</f>
        <v/>
      </c>
      <c r="C1468" s="791">
        <f>C1467+1</f>
        <v/>
      </c>
      <c r="D1468" s="792" t="n">
        <v>0.0211</v>
      </c>
      <c r="E1468" s="793" t="n"/>
      <c r="F1468" s="792" t="n">
        <v>0.032</v>
      </c>
      <c r="G1468" s="794" t="n"/>
      <c r="H1468" s="793" t="n"/>
      <c r="I1468" s="792" t="n">
        <v>0.0326</v>
      </c>
      <c r="J1468" s="793" t="n"/>
      <c r="K1468" s="792" t="n">
        <v>0.0435</v>
      </c>
      <c r="L1468" s="793" t="n"/>
      <c r="M1468" s="796">
        <f>IF(SUM(D1468:E1468)&gt;0,IFERROR(AVERAGE(D1439:E1468),""),"")</f>
        <v/>
      </c>
      <c r="N1468" s="796">
        <f>IF(SUM(F1468:H1468)&gt;0,IFERROR(AVERAGE(F1439:H1468),""),"")</f>
        <v/>
      </c>
      <c r="O1468" s="796">
        <f>IF(SUM(I1468:J1468)&gt;0,IFERROR(AVERAGE(I1439:J1468),""),"")</f>
        <v/>
      </c>
      <c r="P1468" s="796">
        <f>IF(SUM(K1468:L1468)&gt;0,IFERROR(AVERAGE(K1439:L1468),""),"")</f>
        <v/>
      </c>
      <c r="Q1468" s="797">
        <f>IFERROR(AVERAGE(D1468:E1468),"")</f>
        <v/>
      </c>
      <c r="R1468" s="797">
        <f>IFERROR(AVERAGE(F1468:H1468),"")</f>
        <v/>
      </c>
      <c r="S1468" s="797">
        <f>IFERROR(AVERAGE(I1468:J1468),"")</f>
        <v/>
      </c>
      <c r="T1468" s="797">
        <f>IFERROR(AVERAGE(K1468:L1468),"")</f>
        <v/>
      </c>
      <c r="V1468" s="257" t="n"/>
      <c r="W1468" s="797">
        <f>AVERAGE(Q1468:T1468)</f>
        <v/>
      </c>
      <c r="AD1468" s="786">
        <f>AVERAGE(AA1465:AD1465)</f>
        <v/>
      </c>
      <c r="AW1468" s="785">
        <f>MAX(Q1468:T1468)</f>
        <v/>
      </c>
      <c r="AX1468" s="266">
        <f>IF(Q1468=AW1468,"#1",IF(R1468=AW1468,"#2",IF(S1468=AW1468,"#4",IF(T1468=AW1468,"#5"))))</f>
        <v/>
      </c>
    </row>
    <row r="1469" ht="17.45" customHeight="1" thickBot="1">
      <c r="A1469" s="257">
        <f>IF(ISNUMBER(C1469),MONTH(C1469),"")</f>
        <v/>
      </c>
      <c r="B1469" s="257">
        <f>IF(ISNUMBER(C1469),YEAR(C1469),"")</f>
        <v/>
      </c>
      <c r="C1469" s="791">
        <f>C1468+1</f>
        <v/>
      </c>
      <c r="D1469" s="792" t="n"/>
      <c r="E1469" s="793" t="n">
        <v>0.0176</v>
      </c>
      <c r="F1469" s="792" t="n"/>
      <c r="G1469" s="794" t="n">
        <v>0.0291</v>
      </c>
      <c r="H1469" s="793" t="n"/>
      <c r="I1469" s="792" t="n"/>
      <c r="J1469" s="793" t="n">
        <v>0.0292</v>
      </c>
      <c r="K1469" s="792" t="n"/>
      <c r="L1469" s="793" t="n">
        <v>0.0425</v>
      </c>
      <c r="M1469" s="796">
        <f>IF(SUM(D1469:E1469)&gt;0,IFERROR(AVERAGE(D1440:E1469),""),"")</f>
        <v/>
      </c>
      <c r="N1469" s="796">
        <f>IF(SUM(F1469:H1469)&gt;0,IFERROR(AVERAGE(F1440:H1469),""),"")</f>
        <v/>
      </c>
      <c r="O1469" s="796">
        <f>IF(SUM(I1469:J1469)&gt;0,IFERROR(AVERAGE(I1440:J1469),""),"")</f>
        <v/>
      </c>
      <c r="P1469" s="796">
        <f>IF(SUM(K1469:L1469)&gt;0,IFERROR(AVERAGE(K1440:L1469),""),"")</f>
        <v/>
      </c>
      <c r="Q1469" s="797">
        <f>IFERROR(AVERAGE(D1469:E1469),"")</f>
        <v/>
      </c>
      <c r="R1469" s="797">
        <f>IFERROR(AVERAGE(F1469:H1469),"")</f>
        <v/>
      </c>
      <c r="S1469" s="797">
        <f>IFERROR(AVERAGE(I1469:J1469),"")</f>
        <v/>
      </c>
      <c r="T1469" s="797">
        <f>IFERROR(AVERAGE(K1469:L1469),"")</f>
        <v/>
      </c>
      <c r="V1469" s="257" t="n"/>
      <c r="W1469" s="797">
        <f>AVERAGE(Q1469:T1469)</f>
        <v/>
      </c>
      <c r="AW1469" s="785">
        <f>MAX(Q1469:T1469)</f>
        <v/>
      </c>
      <c r="AX1469" s="266">
        <f>IF(Q1469=AW1469,"#1",IF(R1469=AW1469,"#2",IF(S1469=AW1469,"#4",IF(T1469=AW1469,"#5"))))</f>
        <v/>
      </c>
    </row>
    <row r="1470" ht="17.45" customHeight="1" thickBot="1">
      <c r="A1470" s="257">
        <f>IF(ISNUMBER(C1470),MONTH(C1470),"")</f>
        <v/>
      </c>
      <c r="B1470" s="257">
        <f>IF(ISNUMBER(C1470),YEAR(C1470),"")</f>
        <v/>
      </c>
      <c r="C1470" s="791">
        <f>C1469+1</f>
        <v/>
      </c>
      <c r="D1470" s="792" t="n">
        <v>0.0219</v>
      </c>
      <c r="E1470" s="793" t="n"/>
      <c r="F1470" s="792" t="n"/>
      <c r="G1470" s="794" t="n"/>
      <c r="H1470" s="793" t="n">
        <v>0.0296</v>
      </c>
      <c r="I1470" s="792" t="n">
        <v>0.0312</v>
      </c>
      <c r="J1470" s="793" t="n"/>
      <c r="K1470" s="792" t="n">
        <v>0.0306</v>
      </c>
      <c r="L1470" s="793" t="n"/>
      <c r="M1470" s="796">
        <f>IF(SUM(D1470:E1470)&gt;0,IFERROR(AVERAGE(D1441:E1470),""),"")</f>
        <v/>
      </c>
      <c r="N1470" s="796">
        <f>IF(SUM(F1470:H1470)&gt;0,IFERROR(AVERAGE(F1441:H1470),""),"")</f>
        <v/>
      </c>
      <c r="O1470" s="796">
        <f>IF(SUM(I1470:J1470)&gt;0,IFERROR(AVERAGE(I1441:J1470),""),"")</f>
        <v/>
      </c>
      <c r="P1470" s="796">
        <f>IF(SUM(K1470:L1470)&gt;0,IFERROR(AVERAGE(K1441:L1470),""),"")</f>
        <v/>
      </c>
      <c r="Q1470" s="797">
        <f>IFERROR(AVERAGE(D1470:E1470),"")</f>
        <v/>
      </c>
      <c r="R1470" s="797">
        <f>IFERROR(AVERAGE(F1470:H1470),"")</f>
        <v/>
      </c>
      <c r="S1470" s="797">
        <f>IFERROR(AVERAGE(I1470:J1470),"")</f>
        <v/>
      </c>
      <c r="T1470" s="797">
        <f>IFERROR(AVERAGE(K1470:L1470),"")</f>
        <v/>
      </c>
      <c r="V1470" s="257" t="n"/>
      <c r="W1470" s="797">
        <f>AVERAGE(Q1470:T1470)</f>
        <v/>
      </c>
      <c r="Z1470" s="313" t="inlineStr">
        <is>
          <t>YTD</t>
        </is>
      </c>
      <c r="AA1470" s="299" t="n">
        <v>2021</v>
      </c>
      <c r="AB1470" s="300" t="n"/>
      <c r="AC1470" s="300" t="n"/>
      <c r="AD1470" s="300" t="n"/>
      <c r="AW1470" s="785">
        <f>MAX(Q1470:T1470)</f>
        <v/>
      </c>
      <c r="AX1470" s="266">
        <f>IF(Q1470=AW1470,"#1",IF(R1470=AW1470,"#2",IF(S1470=AW1470,"#4",IF(T1470=AW1470,"#5"))))</f>
        <v/>
      </c>
    </row>
    <row r="1471" ht="17.45" customHeight="1">
      <c r="A1471" s="257">
        <f>IF(ISNUMBER(C1471),MONTH(C1471),"")</f>
        <v/>
      </c>
      <c r="B1471" s="257">
        <f>IF(ISNUMBER(C1471),YEAR(C1471),"")</f>
        <v/>
      </c>
      <c r="C1471" s="791">
        <f>C1470+1</f>
        <v/>
      </c>
      <c r="D1471" s="792" t="n"/>
      <c r="E1471" s="793" t="n">
        <v>0.0216</v>
      </c>
      <c r="F1471" s="792" t="n"/>
      <c r="G1471" s="794" t="n">
        <v>0.0358</v>
      </c>
      <c r="H1471" s="793" t="n"/>
      <c r="I1471" s="792" t="n"/>
      <c r="J1471" s="793" t="n">
        <v>0.0355</v>
      </c>
      <c r="K1471" s="792" t="n"/>
      <c r="L1471" s="793" t="n">
        <v>0.0369</v>
      </c>
      <c r="M1471" s="796">
        <f>IF(SUM(D1471:E1471)&gt;0,IFERROR(AVERAGE(D1442:E1471),""),"")</f>
        <v/>
      </c>
      <c r="N1471" s="796">
        <f>IF(SUM(F1471:H1471)&gt;0,IFERROR(AVERAGE(F1442:H1471),""),"")</f>
        <v/>
      </c>
      <c r="O1471" s="796">
        <f>IF(SUM(I1471:J1471)&gt;0,IFERROR(AVERAGE(I1442:J1471),""),"")</f>
        <v/>
      </c>
      <c r="P1471" s="796">
        <f>IF(SUM(K1471:L1471)&gt;0,IFERROR(AVERAGE(K1442:L1471),""),"")</f>
        <v/>
      </c>
      <c r="Q1471" s="797">
        <f>IFERROR(AVERAGE(D1471:E1471),"")</f>
        <v/>
      </c>
      <c r="R1471" s="797">
        <f>IFERROR(AVERAGE(F1471:H1471),"")</f>
        <v/>
      </c>
      <c r="S1471" s="797">
        <f>IFERROR(AVERAGE(I1471:J1471),"")</f>
        <v/>
      </c>
      <c r="T1471" s="797">
        <f>IFERROR(AVERAGE(K1471:L1471),"")</f>
        <v/>
      </c>
      <c r="V1471" s="257" t="n"/>
      <c r="W1471" s="797">
        <f>AVERAGE(Q1471:T1471)</f>
        <v/>
      </c>
      <c r="Z1471" s="301" t="inlineStr">
        <is>
          <t>Parameter</t>
        </is>
      </c>
      <c r="AA1471" s="301" t="inlineStr">
        <is>
          <t>Station 1</t>
        </is>
      </c>
      <c r="AB1471" s="301" t="inlineStr">
        <is>
          <t>Station 2</t>
        </is>
      </c>
      <c r="AC1471" s="301" t="inlineStr">
        <is>
          <t>Station 4</t>
        </is>
      </c>
      <c r="AD1471" s="301" t="inlineStr">
        <is>
          <t>Station 5</t>
        </is>
      </c>
      <c r="AW1471" s="785">
        <f>MAX(Q1471:T1471)</f>
        <v/>
      </c>
      <c r="AX1471" s="266">
        <f>IF(Q1471=AW1471,"#1",IF(R1471=AW1471,"#2",IF(S1471=AW1471,"#4",IF(T1471=AW1471,"#5"))))</f>
        <v/>
      </c>
      <c r="AY1471" s="338">
        <f>COUNTIF($AX$1101:$AX$1465,"=#1")</f>
        <v/>
      </c>
      <c r="AZ1471" s="337" t="inlineStr">
        <is>
          <t>#1</t>
        </is>
      </c>
      <c r="BA1471" s="341">
        <f>AY1471/SUM($AY$1471:$AY$1474)</f>
        <v/>
      </c>
    </row>
    <row r="1472" ht="17.45" customHeight="1">
      <c r="A1472" s="257">
        <f>IF(ISNUMBER(C1472),MONTH(C1472),"")</f>
        <v/>
      </c>
      <c r="B1472" s="257">
        <f>IF(ISNUMBER(C1472),YEAR(C1472),"")</f>
        <v/>
      </c>
      <c r="C1472" s="861">
        <f>C1471+1</f>
        <v/>
      </c>
      <c r="D1472" s="803" t="n">
        <v>0.0146</v>
      </c>
      <c r="E1472" s="804" t="n"/>
      <c r="F1472" s="803" t="n">
        <v>0.0185</v>
      </c>
      <c r="G1472" s="805" t="n"/>
      <c r="H1472" s="804" t="n">
        <v>0.0196</v>
      </c>
      <c r="I1472" s="803" t="n">
        <v>0.0209</v>
      </c>
      <c r="J1472" s="804" t="n"/>
      <c r="K1472" s="803" t="n">
        <v>0.0293</v>
      </c>
      <c r="L1472" s="804" t="n"/>
      <c r="M1472" s="796">
        <f>IF(SUM(D1472:E1472)&gt;0,IFERROR(AVERAGE(D1443:E1472),""),"")</f>
        <v/>
      </c>
      <c r="N1472" s="796">
        <f>IF(SUM(F1472:H1472)&gt;0,IFERROR(AVERAGE(F1443:H1472),""),"")</f>
        <v/>
      </c>
      <c r="O1472" s="796">
        <f>IF(SUM(I1472:J1472)&gt;0,IFERROR(AVERAGE(I1443:J1472),""),"")</f>
        <v/>
      </c>
      <c r="P1472" s="796">
        <f>IF(SUM(K1472:L1472)&gt;0,IFERROR(AVERAGE(K1443:L1472),""),"")</f>
        <v/>
      </c>
      <c r="Q1472" s="797">
        <f>IFERROR(AVERAGE(D1472:E1472),"")</f>
        <v/>
      </c>
      <c r="R1472" s="797">
        <f>IFERROR(AVERAGE(F1472:H1472),"")</f>
        <v/>
      </c>
      <c r="S1472" s="797">
        <f>IFERROR(AVERAGE(I1472:J1472),"")</f>
        <v/>
      </c>
      <c r="T1472" s="797">
        <f>IFERROR(AVERAGE(K1472:L1472),"")</f>
        <v/>
      </c>
      <c r="V1472" s="257" t="n"/>
      <c r="W1472" s="797">
        <f>AVERAGE(Q1472:T1472)</f>
        <v/>
      </c>
      <c r="X1472" s="797">
        <f>AVERAGE(Q1468:T1472)</f>
        <v/>
      </c>
      <c r="Y1472" s="266" t="n">
        <v>210</v>
      </c>
      <c r="Z1472" s="302" t="inlineStr">
        <is>
          <t>Average</t>
        </is>
      </c>
      <c r="AA1472" s="839">
        <f>AVERAGE(D1101:E1465)</f>
        <v/>
      </c>
      <c r="AB1472" s="839">
        <f>AVERAGE(F1101:H1465)</f>
        <v/>
      </c>
      <c r="AC1472" s="839">
        <f>AVERAGE(I1101:J1465)</f>
        <v/>
      </c>
      <c r="AD1472" s="839">
        <f>AVERAGE(K1101:L1465)</f>
        <v/>
      </c>
      <c r="AY1472" s="339">
        <f>COUNTIF($AX$1101:$AX$1465,"=#2")</f>
        <v/>
      </c>
      <c r="AZ1472" s="266" t="inlineStr">
        <is>
          <t>#2</t>
        </is>
      </c>
      <c r="BA1472" s="342">
        <f>AY1472/SUM($AY$1471:$AY$1474)</f>
        <v/>
      </c>
    </row>
    <row r="1473" ht="17.45" customHeight="1">
      <c r="A1473" s="257">
        <f>IF(ISNUMBER(C1473),MONTH(C1473),"")</f>
        <v/>
      </c>
      <c r="B1473" s="257">
        <f>IF(ISNUMBER(C1473),YEAR(C1473),"")</f>
        <v/>
      </c>
      <c r="C1473" s="808">
        <f>C1472+1</f>
        <v/>
      </c>
      <c r="D1473" s="809" t="n"/>
      <c r="E1473" s="810" t="n">
        <v>0.0134</v>
      </c>
      <c r="F1473" s="809" t="n"/>
      <c r="G1473" s="811" t="n">
        <v>0.0135</v>
      </c>
      <c r="H1473" s="810" t="n"/>
      <c r="I1473" s="809" t="n"/>
      <c r="J1473" s="810" t="n">
        <v>0.0114</v>
      </c>
      <c r="K1473" s="809" t="n"/>
      <c r="L1473" s="810" t="n">
        <v>0.0173</v>
      </c>
      <c r="M1473" s="796">
        <f>IF(SUM(D1473:E1473)&gt;0,IFERROR(AVERAGE(D1444:E1473),""),"")</f>
        <v/>
      </c>
      <c r="N1473" s="796">
        <f>IF(SUM(F1473:H1473)&gt;0,IFERROR(AVERAGE(F1444:H1473),""),"")</f>
        <v/>
      </c>
      <c r="O1473" s="796">
        <f>IF(SUM(I1473:J1473)&gt;0,IFERROR(AVERAGE(I1444:J1473),""),"")</f>
        <v/>
      </c>
      <c r="P1473" s="796">
        <f>IF(SUM(K1473:L1473)&gt;0,IFERROR(AVERAGE(K1444:L1473),""),"")</f>
        <v/>
      </c>
      <c r="Q1473" s="813">
        <f>IFERROR(AVERAGE(D1473:E1473),"")</f>
        <v/>
      </c>
      <c r="R1473" s="813">
        <f>IFERROR(AVERAGE(F1473:H1473),"")</f>
        <v/>
      </c>
      <c r="S1473" s="813">
        <f>IFERROR(AVERAGE(I1473:J1473),"")</f>
        <v/>
      </c>
      <c r="T1473" s="813">
        <f>IFERROR(AVERAGE(K1473:L1473),"")</f>
        <v/>
      </c>
      <c r="U1473" s="326" t="n"/>
      <c r="V1473" s="813">
        <f>AVERAGE(Q1473:T1473)</f>
        <v/>
      </c>
      <c r="W1473" s="445" t="n"/>
      <c r="X1473" s="257" t="n"/>
      <c r="Y1473" s="266" t="n">
        <v>210</v>
      </c>
      <c r="Z1473" s="302" t="inlineStr">
        <is>
          <t>Maximum</t>
        </is>
      </c>
      <c r="AA1473" s="839">
        <f>MAX(D1101:E1465)</f>
        <v/>
      </c>
      <c r="AB1473" s="839">
        <f>MAX(F1101:H1465)</f>
        <v/>
      </c>
      <c r="AC1473" s="839">
        <f>MAX(I1101:J1465)</f>
        <v/>
      </c>
      <c r="AD1473" s="839">
        <f>MAX(K1101:L1465)</f>
        <v/>
      </c>
      <c r="AW1473" s="785">
        <f>MAX(Q1473:T1473)</f>
        <v/>
      </c>
      <c r="AX1473" s="266">
        <f>IF(Q1473=AW1473,"#1",IF(R1473=AW1473,"#2",IF(S1473=AW1473,"#4",IF(T1473=AW1473,"#5"))))</f>
        <v/>
      </c>
      <c r="AY1473" s="339">
        <f>COUNTIF($AX$1101:$AX$1465,"=#4")</f>
        <v/>
      </c>
      <c r="AZ1473" s="266" t="inlineStr">
        <is>
          <t>#4</t>
        </is>
      </c>
      <c r="BA1473" s="342">
        <f>AY1473/SUM($AY$1471:$AY$1474)</f>
        <v/>
      </c>
    </row>
    <row r="1474" ht="17.45" customHeight="1" thickBot="1">
      <c r="A1474" s="257">
        <f>IF(ISNUMBER(C1474),MONTH(C1474),"")</f>
        <v/>
      </c>
      <c r="B1474" s="257">
        <f>IF(ISNUMBER(C1474),YEAR(C1474),"")</f>
        <v/>
      </c>
      <c r="C1474" s="808">
        <f>C1473+1</f>
        <v/>
      </c>
      <c r="D1474" s="809" t="n">
        <v>0.0204</v>
      </c>
      <c r="E1474" s="810" t="n"/>
      <c r="F1474" s="809" t="n">
        <v>0.0215</v>
      </c>
      <c r="G1474" s="811" t="n"/>
      <c r="H1474" s="810" t="n"/>
      <c r="I1474" s="809" t="n">
        <v>0.0152</v>
      </c>
      <c r="J1474" s="810" t="n"/>
      <c r="K1474" s="809" t="n">
        <v>0.0221</v>
      </c>
      <c r="L1474" s="810" t="n"/>
      <c r="M1474" s="796">
        <f>IF(SUM(D1474:E1474)&gt;0,IFERROR(AVERAGE(D1445:E1474),""),"")</f>
        <v/>
      </c>
      <c r="N1474" s="796">
        <f>IF(SUM(F1474:H1474)&gt;0,IFERROR(AVERAGE(F1445:H1474),""),"")</f>
        <v/>
      </c>
      <c r="O1474" s="796">
        <f>IF(SUM(I1474:J1474)&gt;0,IFERROR(AVERAGE(I1445:J1474),""),"")</f>
        <v/>
      </c>
      <c r="P1474" s="796">
        <f>IF(SUM(K1474:L1474)&gt;0,IFERROR(AVERAGE(K1445:L1474),""),"")</f>
        <v/>
      </c>
      <c r="Q1474" s="813">
        <f>IFERROR(AVERAGE(D1474:E1474),"")</f>
        <v/>
      </c>
      <c r="R1474" s="813">
        <f>IFERROR(AVERAGE(F1474:H1474),"")</f>
        <v/>
      </c>
      <c r="S1474" s="813">
        <f>IFERROR(AVERAGE(I1474:J1474),"")</f>
        <v/>
      </c>
      <c r="T1474" s="813">
        <f>IFERROR(AVERAGE(K1474:L1474),"")</f>
        <v/>
      </c>
      <c r="U1474" s="326" t="n"/>
      <c r="V1474" s="813">
        <f>AVERAGE(Q1474:T1474)</f>
        <v/>
      </c>
      <c r="W1474" s="445" t="n"/>
      <c r="X1474" s="797">
        <f>AVERAGE(Q1473:T1474)</f>
        <v/>
      </c>
      <c r="Y1474" s="266" t="n">
        <v>210</v>
      </c>
      <c r="Z1474" s="304" t="inlineStr">
        <is>
          <t># DAYS &gt; 0.075</t>
        </is>
      </c>
      <c r="AA1474" s="305">
        <f>COUNTIF(D1101:E1465,"&gt;=0.075")</f>
        <v/>
      </c>
      <c r="AB1474" s="305">
        <f>COUNTIF(F1101:H1465,"&gt;=0.075")</f>
        <v/>
      </c>
      <c r="AC1474" s="305">
        <f>COUNTIF(I1101:J1465,"&gt;=0.075")</f>
        <v/>
      </c>
      <c r="AD1474" s="305">
        <f>COUNTIF(K1101:L1465,"&gt;=0.075")</f>
        <v/>
      </c>
      <c r="AW1474" s="785">
        <f>MAX(Q1474:T1474)</f>
        <v/>
      </c>
      <c r="AX1474" s="266">
        <f>IF(Q1474=AW1474,"#1",IF(R1474=AW1474,"#2",IF(S1474=AW1474,"#4",IF(T1474=AW1474,"#5"))))</f>
        <v/>
      </c>
      <c r="AY1474" s="340">
        <f>COUNTIF($AX$1101:$AX$1465,"=#5")</f>
        <v/>
      </c>
      <c r="AZ1474" s="312" t="inlineStr">
        <is>
          <t>#5</t>
        </is>
      </c>
      <c r="BA1474" s="343">
        <f>AY1474/SUM($AY$1471:$AY$1474)</f>
        <v/>
      </c>
    </row>
    <row r="1475" ht="17.45" customHeight="1" thickBot="1">
      <c r="A1475" s="257">
        <f>IF(ISNUMBER(C1475),MONTH(C1475),"")</f>
        <v/>
      </c>
      <c r="B1475" s="257">
        <f>IF(ISNUMBER(C1475),YEAR(C1475),"")</f>
        <v/>
      </c>
      <c r="C1475" s="791">
        <f>C1474+1</f>
        <v/>
      </c>
      <c r="D1475" s="792" t="n"/>
      <c r="E1475" s="793" t="n">
        <v>0.0229</v>
      </c>
      <c r="F1475" s="792" t="n"/>
      <c r="G1475" s="794" t="n">
        <v>0.0319</v>
      </c>
      <c r="H1475" s="793" t="n"/>
      <c r="I1475" s="792" t="n"/>
      <c r="J1475" s="793" t="n">
        <v>0.0302</v>
      </c>
      <c r="K1475" s="792" t="n"/>
      <c r="L1475" s="793" t="n">
        <v>0.0457</v>
      </c>
      <c r="M1475" s="796">
        <f>IF(SUM(D1475:E1475)&gt;0,IFERROR(AVERAGE(D1446:E1475),""),"")</f>
        <v/>
      </c>
      <c r="N1475" s="796">
        <f>IF(SUM(F1475:H1475)&gt;0,IFERROR(AVERAGE(F1446:H1475),""),"")</f>
        <v/>
      </c>
      <c r="O1475" s="796">
        <f>IF(SUM(I1475:J1475)&gt;0,IFERROR(AVERAGE(I1446:J1475),""),"")</f>
        <v/>
      </c>
      <c r="P1475" s="796">
        <f>IF(SUM(K1475:L1475)&gt;0,IFERROR(AVERAGE(K1446:L1475),""),"")</f>
        <v/>
      </c>
      <c r="Q1475" s="797">
        <f>IFERROR(AVERAGE(D1475:E1475),"")</f>
        <v/>
      </c>
      <c r="R1475" s="797">
        <f>IFERROR(AVERAGE(F1475:H1475),"")</f>
        <v/>
      </c>
      <c r="S1475" s="797">
        <f>IFERROR(AVERAGE(I1475:J1475),"")</f>
        <v/>
      </c>
      <c r="T1475" s="797">
        <f>IFERROR(AVERAGE(K1475:L1475),"")</f>
        <v/>
      </c>
      <c r="V1475" s="257" t="n"/>
      <c r="W1475" s="797">
        <f>AVERAGE(Q1475:T1475)</f>
        <v/>
      </c>
      <c r="AA1475" s="786">
        <f>AVERAGE(I1101:Q1465)</f>
        <v/>
      </c>
      <c r="AD1475" s="786">
        <f>AVERAGE(AA1472:AD1472)</f>
        <v/>
      </c>
    </row>
    <row r="1476" ht="17.45" customHeight="1">
      <c r="A1476" s="257">
        <f>IF(ISNUMBER(C1476),MONTH(C1476),"")</f>
        <v/>
      </c>
      <c r="B1476" s="257">
        <f>IF(ISNUMBER(C1476),YEAR(C1476),"")</f>
        <v/>
      </c>
      <c r="C1476" s="791">
        <f>C1475+1</f>
        <v/>
      </c>
      <c r="D1476" s="792" t="n">
        <v>0.0309</v>
      </c>
      <c r="E1476" s="793" t="n"/>
      <c r="F1476" s="792" t="n"/>
      <c r="G1476" s="794" t="n"/>
      <c r="H1476" s="793" t="n">
        <v>0.0361</v>
      </c>
      <c r="I1476" s="792" t="n">
        <v>0.0344</v>
      </c>
      <c r="J1476" s="793" t="n"/>
      <c r="K1476" s="792" t="n">
        <v>0.057</v>
      </c>
      <c r="L1476" s="793" t="n"/>
      <c r="M1476" s="796">
        <f>IF(SUM(D1476:E1476)&gt;0,IFERROR(AVERAGE(D1447:E1476),""),"")</f>
        <v/>
      </c>
      <c r="N1476" s="796">
        <f>IF(SUM(F1476:H1476)&gt;0,IFERROR(AVERAGE(F1447:H1476),""),"")</f>
        <v/>
      </c>
      <c r="O1476" s="796">
        <f>IF(SUM(I1476:J1476)&gt;0,IFERROR(AVERAGE(I1447:J1476),""),"")</f>
        <v/>
      </c>
      <c r="P1476" s="796">
        <f>IF(SUM(K1476:L1476)&gt;0,IFERROR(AVERAGE(K1447:L1476),""),"")</f>
        <v/>
      </c>
      <c r="Q1476" s="797">
        <f>IFERROR(AVERAGE(D1476:E1476),"")</f>
        <v/>
      </c>
      <c r="R1476" s="797">
        <f>IFERROR(AVERAGE(F1476:H1476),"")</f>
        <v/>
      </c>
      <c r="S1476" s="797">
        <f>IFERROR(AVERAGE(I1476:J1476),"")</f>
        <v/>
      </c>
      <c r="T1476" s="797">
        <f>IFERROR(AVERAGE(K1476:L1476),"")</f>
        <v/>
      </c>
      <c r="V1476" s="257" t="n"/>
      <c r="W1476" s="797">
        <f>AVERAGE(Q1476:T1476)</f>
        <v/>
      </c>
    </row>
    <row r="1477" ht="17.45" customHeight="1">
      <c r="A1477" s="257">
        <f>IF(ISNUMBER(C1477),MONTH(C1477),"")</f>
        <v/>
      </c>
      <c r="B1477" s="257">
        <f>IF(ISNUMBER(C1477),YEAR(C1477),"")</f>
        <v/>
      </c>
      <c r="C1477" s="791">
        <f>C1476+1</f>
        <v/>
      </c>
      <c r="D1477" s="792" t="n"/>
      <c r="E1477" s="793" t="n">
        <v>0.0304</v>
      </c>
      <c r="F1477" s="792" t="n"/>
      <c r="G1477" s="794" t="n">
        <v>0.032</v>
      </c>
      <c r="H1477" s="793" t="n"/>
      <c r="I1477" s="792" t="n"/>
      <c r="J1477" s="793" t="n">
        <v>0.033</v>
      </c>
      <c r="K1477" s="792" t="n"/>
      <c r="L1477" s="793" t="n">
        <v>0.0482</v>
      </c>
      <c r="M1477" s="796">
        <f>IF(SUM(D1477:E1477)&gt;0,IFERROR(AVERAGE(D1448:E1477),""),"")</f>
        <v/>
      </c>
      <c r="N1477" s="796">
        <f>IF(SUM(F1477:H1477)&gt;0,IFERROR(AVERAGE(F1448:H1477),""),"")</f>
        <v/>
      </c>
      <c r="O1477" s="796">
        <f>IF(SUM(I1477:J1477)&gt;0,IFERROR(AVERAGE(I1448:J1477),""),"")</f>
        <v/>
      </c>
      <c r="P1477" s="796">
        <f>IF(SUM(K1477:L1477)&gt;0,IFERROR(AVERAGE(K1448:L1477),""),"")</f>
        <v/>
      </c>
      <c r="Q1477" s="797">
        <f>IFERROR(AVERAGE(D1477:E1477),"")</f>
        <v/>
      </c>
      <c r="R1477" s="797">
        <f>IFERROR(AVERAGE(F1477:H1477),"")</f>
        <v/>
      </c>
      <c r="S1477" s="797">
        <f>IFERROR(AVERAGE(I1477:J1477),"")</f>
        <v/>
      </c>
      <c r="T1477" s="797">
        <f>IFERROR(AVERAGE(K1477:L1477),"")</f>
        <v/>
      </c>
      <c r="V1477" s="257" t="n"/>
      <c r="W1477" s="797">
        <f>AVERAGE(Q1477:T1477)</f>
        <v/>
      </c>
    </row>
    <row r="1478" ht="17.45" customHeight="1">
      <c r="A1478" s="257">
        <f>IF(ISNUMBER(C1478),MONTH(C1478),"")</f>
        <v/>
      </c>
      <c r="B1478" s="257">
        <f>IF(ISNUMBER(C1478),YEAR(C1478),"")</f>
        <v/>
      </c>
      <c r="C1478" s="861">
        <f>C1477+1</f>
        <v/>
      </c>
      <c r="D1478" s="840" t="n">
        <v>0.0398</v>
      </c>
      <c r="E1478" s="841" t="n"/>
      <c r="F1478" s="840" t="n">
        <v>0.0365</v>
      </c>
      <c r="G1478" s="842" t="n"/>
      <c r="H1478" s="841" t="n">
        <v>0.0375</v>
      </c>
      <c r="I1478" s="840" t="n">
        <v>0.0389</v>
      </c>
      <c r="J1478" s="841" t="n"/>
      <c r="K1478" s="840" t="n">
        <v>0.0497</v>
      </c>
      <c r="L1478" s="841" t="n"/>
      <c r="M1478" s="796">
        <f>IF(SUM(D1478:E1478)&gt;0,IFERROR(AVERAGE(D1449:E1478),""),"")</f>
        <v/>
      </c>
      <c r="N1478" s="796">
        <f>IF(SUM(F1478:H1478)&gt;0,IFERROR(AVERAGE(F1449:H1478),""),"")</f>
        <v/>
      </c>
      <c r="O1478" s="796">
        <f>IF(SUM(I1478:J1478)&gt;0,IFERROR(AVERAGE(I1449:J1478),""),"")</f>
        <v/>
      </c>
      <c r="P1478" s="796">
        <f>IF(SUM(K1478:L1478)&gt;0,IFERROR(AVERAGE(K1449:L1478),""),"")</f>
        <v/>
      </c>
      <c r="Q1478" s="797">
        <f>IFERROR(AVERAGE(D1478:E1478),"")</f>
        <v/>
      </c>
      <c r="R1478" s="797">
        <f>IFERROR(AVERAGE(F1478:H1478),"")</f>
        <v/>
      </c>
      <c r="S1478" s="797">
        <f>IFERROR(AVERAGE(I1478:J1478),"")</f>
        <v/>
      </c>
      <c r="T1478" s="797">
        <f>IFERROR(AVERAGE(K1478:L1478),"")</f>
        <v/>
      </c>
      <c r="V1478" s="257" t="n"/>
      <c r="W1478" s="797">
        <f>AVERAGE(Q1478:T1478)</f>
        <v/>
      </c>
    </row>
    <row r="1479" ht="17.45" customHeight="1">
      <c r="A1479" s="257">
        <f>IF(ISNUMBER(C1479),MONTH(C1479),"")</f>
        <v/>
      </c>
      <c r="B1479" s="257">
        <f>IF(ISNUMBER(C1479),YEAR(C1479),"")</f>
        <v/>
      </c>
      <c r="C1479" s="791">
        <f>C1478+1</f>
        <v/>
      </c>
      <c r="D1479" s="849" t="n"/>
      <c r="E1479" s="850" t="n">
        <v>0.0305</v>
      </c>
      <c r="F1479" s="849" t="n"/>
      <c r="G1479" s="851" t="n">
        <v>0.0401</v>
      </c>
      <c r="H1479" s="850" t="n"/>
      <c r="I1479" s="849" t="n"/>
      <c r="J1479" s="850" t="n">
        <v>0.0368</v>
      </c>
      <c r="K1479" s="849" t="n"/>
      <c r="L1479" s="850" t="n">
        <v>0.0462</v>
      </c>
      <c r="M1479" s="796">
        <f>IF(SUM(D1479:E1479)&gt;0,IFERROR(AVERAGE(D1450:E1479),""),"")</f>
        <v/>
      </c>
      <c r="N1479" s="796">
        <f>IF(SUM(F1479:H1479)&gt;0,IFERROR(AVERAGE(F1450:H1479),""),"")</f>
        <v/>
      </c>
      <c r="O1479" s="796">
        <f>IF(SUM(I1479:J1479)&gt;0,IFERROR(AVERAGE(I1450:J1479),""),"")</f>
        <v/>
      </c>
      <c r="P1479" s="796">
        <f>IF(SUM(K1479:L1479)&gt;0,IFERROR(AVERAGE(K1450:L1479),""),"")</f>
        <v/>
      </c>
      <c r="Q1479" s="797">
        <f>IFERROR(AVERAGE(D1479:E1479),"")</f>
        <v/>
      </c>
      <c r="R1479" s="797">
        <f>IFERROR(AVERAGE(F1479:H1479),"")</f>
        <v/>
      </c>
      <c r="S1479" s="797">
        <f>IFERROR(AVERAGE(I1479:J1479),"")</f>
        <v/>
      </c>
      <c r="T1479" s="797">
        <f>IFERROR(AVERAGE(K1479:L1479),"")</f>
        <v/>
      </c>
      <c r="V1479" s="257" t="n"/>
      <c r="W1479" s="797">
        <f>AVERAGE(Q1479:T1479)</f>
        <v/>
      </c>
      <c r="X1479" s="797">
        <f>AVERAGE(Q1475:T1479)</f>
        <v/>
      </c>
      <c r="Y1479" s="266" t="n">
        <v>211</v>
      </c>
    </row>
    <row r="1480" ht="17.45" customHeight="1">
      <c r="A1480" s="257">
        <f>IF(ISNUMBER(C1480),MONTH(C1480),"")</f>
        <v/>
      </c>
      <c r="B1480" s="257">
        <f>IF(ISNUMBER(C1480),YEAR(C1480),"")</f>
        <v/>
      </c>
      <c r="C1480" s="808">
        <f>C1479+1</f>
        <v/>
      </c>
      <c r="D1480" s="844" t="n">
        <v>0.026</v>
      </c>
      <c r="E1480" s="845" t="n"/>
      <c r="F1480" s="844" t="n">
        <v>0.0332</v>
      </c>
      <c r="G1480" s="846" t="n"/>
      <c r="H1480" s="845" t="n"/>
      <c r="I1480" s="844" t="n">
        <v>0.0259</v>
      </c>
      <c r="J1480" s="845" t="n"/>
      <c r="K1480" s="844" t="n">
        <v>0.0287</v>
      </c>
      <c r="L1480" s="845" t="n"/>
      <c r="M1480" s="796">
        <f>IF(SUM(D1480:E1480)&gt;0,IFERROR(AVERAGE(D1451:E1480),""),"")</f>
        <v/>
      </c>
      <c r="N1480" s="796">
        <f>IF(SUM(F1480:H1480)&gt;0,IFERROR(AVERAGE(F1451:H1480),""),"")</f>
        <v/>
      </c>
      <c r="O1480" s="796">
        <f>IF(SUM(I1480:J1480)&gt;0,IFERROR(AVERAGE(I1451:J1480),""),"")</f>
        <v/>
      </c>
      <c r="P1480" s="796">
        <f>IF(SUM(K1480:L1480)&gt;0,IFERROR(AVERAGE(K1451:L1480),""),"")</f>
        <v/>
      </c>
      <c r="Q1480" s="813">
        <f>IFERROR(AVERAGE(D1480:E1480),"")</f>
        <v/>
      </c>
      <c r="R1480" s="813">
        <f>IFERROR(AVERAGE(F1480:H1480),"")</f>
        <v/>
      </c>
      <c r="S1480" s="813">
        <f>IFERROR(AVERAGE(I1480:J1480),"")</f>
        <v/>
      </c>
      <c r="T1480" s="813">
        <f>IFERROR(AVERAGE(K1480:L1480),"")</f>
        <v/>
      </c>
      <c r="U1480" s="326" t="n"/>
      <c r="V1480" s="813">
        <f>AVERAGE(Q1480:T1480)</f>
        <v/>
      </c>
      <c r="W1480" s="445" t="n"/>
      <c r="X1480" s="257" t="n"/>
      <c r="Y1480" s="266" t="n">
        <v>211</v>
      </c>
    </row>
    <row r="1481" ht="17.45" customHeight="1">
      <c r="A1481" s="257">
        <f>IF(ISNUMBER(C1481),MONTH(C1481),"")</f>
        <v/>
      </c>
      <c r="B1481" s="257">
        <f>IF(ISNUMBER(C1481),YEAR(C1481),"")</f>
        <v/>
      </c>
      <c r="C1481" s="808">
        <f>C1480+1</f>
        <v/>
      </c>
      <c r="D1481" s="844" t="n"/>
      <c r="E1481" s="845" t="n">
        <v>0.016</v>
      </c>
      <c r="F1481" s="844" t="n"/>
      <c r="G1481" s="846" t="n">
        <v>0.0167</v>
      </c>
      <c r="H1481" s="845" t="n"/>
      <c r="I1481" s="844" t="n"/>
      <c r="J1481" s="845" t="n">
        <v>0.00745</v>
      </c>
      <c r="K1481" s="844" t="n"/>
      <c r="L1481" s="845" t="n">
        <v>0.0211</v>
      </c>
      <c r="M1481" s="796">
        <f>IF(SUM(D1481:E1481)&gt;0,IFERROR(AVERAGE(D1452:E1481),""),"")</f>
        <v/>
      </c>
      <c r="N1481" s="796">
        <f>IF(SUM(F1481:H1481)&gt;0,IFERROR(AVERAGE(F1452:H1481),""),"")</f>
        <v/>
      </c>
      <c r="O1481" s="796">
        <f>IF(SUM(I1481:J1481)&gt;0,IFERROR(AVERAGE(I1452:J1481),""),"")</f>
        <v/>
      </c>
      <c r="P1481" s="796">
        <f>IF(SUM(K1481:L1481)&gt;0,IFERROR(AVERAGE(K1452:L1481),""),"")</f>
        <v/>
      </c>
      <c r="Q1481" s="813">
        <f>IFERROR(AVERAGE(D1481:E1481),"")</f>
        <v/>
      </c>
      <c r="R1481" s="813">
        <f>IFERROR(AVERAGE(F1481:H1481),"")</f>
        <v/>
      </c>
      <c r="S1481" s="813">
        <f>IFERROR(AVERAGE(I1481:J1481),"")</f>
        <v/>
      </c>
      <c r="T1481" s="813">
        <f>IFERROR(AVERAGE(K1481:L1481),"")</f>
        <v/>
      </c>
      <c r="U1481" s="326" t="n"/>
      <c r="V1481" s="813">
        <f>AVERAGE(Q1481:T1481)</f>
        <v/>
      </c>
      <c r="W1481" s="445" t="n"/>
      <c r="X1481" s="797">
        <f>AVERAGE(Q1480:T1481)</f>
        <v/>
      </c>
      <c r="Y1481" s="266" t="n">
        <v>211</v>
      </c>
    </row>
    <row r="1482" ht="17.45" customHeight="1">
      <c r="A1482" s="257">
        <f>IF(ISNUMBER(C1482),MONTH(C1482),"")</f>
        <v/>
      </c>
      <c r="B1482" s="257">
        <f>IF(ISNUMBER(C1482),YEAR(C1482),"")</f>
        <v/>
      </c>
      <c r="C1482" s="791">
        <f>C1481+1</f>
        <v/>
      </c>
      <c r="D1482" s="792" t="n">
        <v>0.0106</v>
      </c>
      <c r="E1482" s="793" t="n"/>
      <c r="F1482" s="792" t="n"/>
      <c r="G1482" s="794" t="n"/>
      <c r="H1482" s="793" t="n">
        <v>0.0101</v>
      </c>
      <c r="I1482" s="792" t="n">
        <v>0.0118</v>
      </c>
      <c r="J1482" s="793" t="n"/>
      <c r="K1482" s="792" t="n">
        <v>0.0161</v>
      </c>
      <c r="L1482" s="793" t="n"/>
      <c r="M1482" s="796">
        <f>IF(SUM(D1482:E1482)&gt;0,IFERROR(AVERAGE(D1453:E1482),""),"")</f>
        <v/>
      </c>
      <c r="N1482" s="796">
        <f>IF(SUM(F1482:H1482)&gt;0,IFERROR(AVERAGE(F1453:H1482),""),"")</f>
        <v/>
      </c>
      <c r="O1482" s="796">
        <f>IF(SUM(I1482:J1482)&gt;0,IFERROR(AVERAGE(I1453:J1482),""),"")</f>
        <v/>
      </c>
      <c r="P1482" s="796">
        <f>IF(SUM(K1482:L1482)&gt;0,IFERROR(AVERAGE(K1453:L1482),""),"")</f>
        <v/>
      </c>
      <c r="Q1482" s="797">
        <f>IFERROR(AVERAGE(D1482:E1482),"")</f>
        <v/>
      </c>
      <c r="R1482" s="797">
        <f>IFERROR(AVERAGE(F1482:H1482),"")</f>
        <v/>
      </c>
      <c r="S1482" s="797">
        <f>IFERROR(AVERAGE(I1482:J1482),"")</f>
        <v/>
      </c>
      <c r="T1482" s="797">
        <f>IFERROR(AVERAGE(K1482:L1482),"")</f>
        <v/>
      </c>
      <c r="V1482" s="257" t="n"/>
      <c r="W1482" s="797">
        <f>AVERAGE(Q1482:T1482)</f>
        <v/>
      </c>
    </row>
    <row r="1483" ht="17.45" customHeight="1">
      <c r="A1483" s="257">
        <f>IF(ISNUMBER(C1483),MONTH(C1483),"")</f>
        <v/>
      </c>
      <c r="B1483" s="257">
        <f>IF(ISNUMBER(C1483),YEAR(C1483),"")</f>
        <v/>
      </c>
      <c r="C1483" s="791">
        <f>C1482+1</f>
        <v/>
      </c>
      <c r="D1483" s="792" t="n"/>
      <c r="E1483" s="793" t="n">
        <v>0.0159</v>
      </c>
      <c r="F1483" s="792" t="n"/>
      <c r="G1483" s="794" t="n">
        <v>0.0425</v>
      </c>
      <c r="H1483" s="793" t="n"/>
      <c r="I1483" s="792" t="n"/>
      <c r="J1483" s="793" t="n">
        <v>0.0341</v>
      </c>
      <c r="K1483" s="792" t="n"/>
      <c r="L1483" s="793" t="n">
        <v>0.0244</v>
      </c>
      <c r="M1483" s="796">
        <f>IF(SUM(D1483:E1483)&gt;0,IFERROR(AVERAGE(D1454:E1483),""),"")</f>
        <v/>
      </c>
      <c r="N1483" s="796">
        <f>IF(SUM(F1483:H1483)&gt;0,IFERROR(AVERAGE(F1454:H1483),""),"")</f>
        <v/>
      </c>
      <c r="O1483" s="796">
        <f>IF(SUM(I1483:J1483)&gt;0,IFERROR(AVERAGE(I1454:J1483),""),"")</f>
        <v/>
      </c>
      <c r="P1483" s="796">
        <f>IF(SUM(K1483:L1483)&gt;0,IFERROR(AVERAGE(K1454:L1483),""),"")</f>
        <v/>
      </c>
      <c r="Q1483" s="797">
        <f>IFERROR(AVERAGE(D1483:E1483),"")</f>
        <v/>
      </c>
      <c r="R1483" s="797">
        <f>IFERROR(AVERAGE(F1483:H1483),"")</f>
        <v/>
      </c>
      <c r="S1483" s="797">
        <f>IFERROR(AVERAGE(I1483:J1483),"")</f>
        <v/>
      </c>
      <c r="T1483" s="797">
        <f>IFERROR(AVERAGE(K1483:L1483),"")</f>
        <v/>
      </c>
      <c r="V1483" s="257" t="n"/>
      <c r="W1483" s="797">
        <f>AVERAGE(Q1483:T1483)</f>
        <v/>
      </c>
    </row>
    <row r="1484" ht="17.45" customHeight="1">
      <c r="A1484" s="257">
        <f>IF(ISNUMBER(C1484),MONTH(C1484),"")</f>
        <v/>
      </c>
      <c r="B1484" s="257">
        <f>IF(ISNUMBER(C1484),YEAR(C1484),"")</f>
        <v/>
      </c>
      <c r="C1484" s="861">
        <f>C1483+1</f>
        <v/>
      </c>
      <c r="D1484" s="803" t="n">
        <v>0.0158</v>
      </c>
      <c r="E1484" s="804" t="n"/>
      <c r="F1484" s="803" t="n">
        <v>0.0261</v>
      </c>
      <c r="G1484" s="805" t="n"/>
      <c r="H1484" s="804" t="n">
        <v>0.0253</v>
      </c>
      <c r="I1484" s="803" t="n">
        <v>0.036</v>
      </c>
      <c r="J1484" s="804" t="n"/>
      <c r="K1484" s="803" t="n">
        <v>0.0318</v>
      </c>
      <c r="L1484" s="804" t="n"/>
      <c r="M1484" s="796">
        <f>IF(SUM(D1484:E1484)&gt;0,IFERROR(AVERAGE(D1455:E1484),""),"")</f>
        <v/>
      </c>
      <c r="N1484" s="796">
        <f>IF(SUM(F1484:H1484)&gt;0,IFERROR(AVERAGE(F1455:H1484),""),"")</f>
        <v/>
      </c>
      <c r="O1484" s="796">
        <f>IF(SUM(I1484:J1484)&gt;0,IFERROR(AVERAGE(I1455:J1484),""),"")</f>
        <v/>
      </c>
      <c r="P1484" s="796">
        <f>IF(SUM(K1484:L1484)&gt;0,IFERROR(AVERAGE(K1455:L1484),""),"")</f>
        <v/>
      </c>
      <c r="Q1484" s="797">
        <f>IFERROR(AVERAGE(D1484:E1484),"")</f>
        <v/>
      </c>
      <c r="R1484" s="797">
        <f>IFERROR(AVERAGE(F1484:H1484),"")</f>
        <v/>
      </c>
      <c r="S1484" s="797">
        <f>IFERROR(AVERAGE(I1484:J1484),"")</f>
        <v/>
      </c>
      <c r="T1484" s="797">
        <f>IFERROR(AVERAGE(K1484:L1484),"")</f>
        <v/>
      </c>
      <c r="V1484" s="257" t="n"/>
      <c r="W1484" s="797">
        <f>AVERAGE(Q1484:T1484)</f>
        <v/>
      </c>
    </row>
    <row r="1485" ht="17.45" customHeight="1">
      <c r="A1485" s="257">
        <f>IF(ISNUMBER(C1485),MONTH(C1485),"")</f>
        <v/>
      </c>
      <c r="B1485" s="257">
        <f>IF(ISNUMBER(C1485),YEAR(C1485),"")</f>
        <v/>
      </c>
      <c r="C1485" s="791">
        <f>C1484+1</f>
        <v/>
      </c>
      <c r="D1485" s="792" t="n"/>
      <c r="E1485" s="793" t="n">
        <v>0.017</v>
      </c>
      <c r="F1485" s="792" t="n"/>
      <c r="G1485" s="794" t="n">
        <v>0.0248</v>
      </c>
      <c r="H1485" s="793" t="n"/>
      <c r="I1485" s="792" t="n"/>
      <c r="J1485" s="793" t="n">
        <v>0.0313</v>
      </c>
      <c r="K1485" s="792" t="n"/>
      <c r="L1485" s="793" t="n">
        <v>0.0356</v>
      </c>
      <c r="M1485" s="796">
        <f>IF(SUM(D1485:E1485)&gt;0,IFERROR(AVERAGE(D1456:E1485),""),"")</f>
        <v/>
      </c>
      <c r="N1485" s="796">
        <f>IF(SUM(F1485:H1485)&gt;0,IFERROR(AVERAGE(F1456:H1485),""),"")</f>
        <v/>
      </c>
      <c r="O1485" s="796">
        <f>IF(SUM(I1485:J1485)&gt;0,IFERROR(AVERAGE(I1456:J1485),""),"")</f>
        <v/>
      </c>
      <c r="P1485" s="796">
        <f>IF(SUM(K1485:L1485)&gt;0,IFERROR(AVERAGE(K1456:L1485),""),"")</f>
        <v/>
      </c>
      <c r="Q1485" s="797">
        <f>IFERROR(AVERAGE(D1485:E1485),"")</f>
        <v/>
      </c>
      <c r="R1485" s="797">
        <f>IFERROR(AVERAGE(F1485:H1485),"")</f>
        <v/>
      </c>
      <c r="S1485" s="797">
        <f>IFERROR(AVERAGE(I1485:J1485),"")</f>
        <v/>
      </c>
      <c r="T1485" s="797">
        <f>IFERROR(AVERAGE(K1485:L1485),"")</f>
        <v/>
      </c>
      <c r="V1485" s="257" t="n"/>
      <c r="W1485" s="797">
        <f>AVERAGE(Q1485:T1485)</f>
        <v/>
      </c>
    </row>
    <row r="1486" ht="17.45" customHeight="1">
      <c r="A1486" s="257">
        <f>IF(ISNUMBER(C1486),MONTH(C1486),"")</f>
        <v/>
      </c>
      <c r="B1486" s="257">
        <f>IF(ISNUMBER(C1486),YEAR(C1486),"")</f>
        <v/>
      </c>
      <c r="C1486" s="791">
        <f>C1485+1</f>
        <v/>
      </c>
      <c r="D1486" s="792" t="n">
        <v>0.021</v>
      </c>
      <c r="E1486" s="793" t="n"/>
      <c r="F1486" s="792" t="n">
        <v>0.0288</v>
      </c>
      <c r="G1486" s="794" t="n"/>
      <c r="H1486" s="793" t="n"/>
      <c r="I1486" s="792" t="n">
        <v>0.0253</v>
      </c>
      <c r="J1486" s="793" t="n"/>
      <c r="K1486" s="792" t="n">
        <v>0.0223</v>
      </c>
      <c r="L1486" s="793" t="n"/>
      <c r="M1486" s="796">
        <f>IF(SUM(D1486:E1486)&gt;0,IFERROR(AVERAGE(D1457:E1486),""),"")</f>
        <v/>
      </c>
      <c r="N1486" s="796">
        <f>IF(SUM(F1486:H1486)&gt;0,IFERROR(AVERAGE(F1457:H1486),""),"")</f>
        <v/>
      </c>
      <c r="O1486" s="796">
        <f>IF(SUM(I1486:J1486)&gt;0,IFERROR(AVERAGE(I1457:J1486),""),"")</f>
        <v/>
      </c>
      <c r="P1486" s="796">
        <f>IF(SUM(K1486:L1486)&gt;0,IFERROR(AVERAGE(K1457:L1486),""),"")</f>
        <v/>
      </c>
      <c r="Q1486" s="797">
        <f>IFERROR(AVERAGE(D1486:E1486),"")</f>
        <v/>
      </c>
      <c r="R1486" s="797">
        <f>IFERROR(AVERAGE(F1486:H1486),"")</f>
        <v/>
      </c>
      <c r="S1486" s="797">
        <f>IFERROR(AVERAGE(I1486:J1486),"")</f>
        <v/>
      </c>
      <c r="T1486" s="797">
        <f>IFERROR(AVERAGE(K1486:L1486),"")</f>
        <v/>
      </c>
      <c r="V1486" s="257" t="n"/>
      <c r="W1486" s="797">
        <f>AVERAGE(Q1486:T1486)</f>
        <v/>
      </c>
      <c r="X1486" s="797">
        <f>AVERAGE(Q1482:T1486)</f>
        <v/>
      </c>
      <c r="Y1486" s="266" t="n">
        <v>212</v>
      </c>
    </row>
    <row r="1487" ht="17.45" customHeight="1">
      <c r="A1487" s="257">
        <f>IF(ISNUMBER(C1487),MONTH(C1487),"")</f>
        <v/>
      </c>
      <c r="B1487" s="257">
        <f>IF(ISNUMBER(C1487),YEAR(C1487),"")</f>
        <v/>
      </c>
      <c r="C1487" s="808">
        <f>C1486+1</f>
        <v/>
      </c>
      <c r="D1487" s="809" t="n"/>
      <c r="E1487" s="810" t="n">
        <v>0.0124</v>
      </c>
      <c r="F1487" s="809" t="n"/>
      <c r="G1487" s="811" t="n">
        <v>0.0313</v>
      </c>
      <c r="H1487" s="810" t="n"/>
      <c r="I1487" s="809" t="n"/>
      <c r="J1487" s="810" t="n">
        <v>0.0309</v>
      </c>
      <c r="K1487" s="809" t="n"/>
      <c r="L1487" s="810" t="n">
        <v>0.0235</v>
      </c>
      <c r="M1487" s="796">
        <f>IF(SUM(D1487:E1487)&gt;0,IFERROR(AVERAGE(D1458:E1487),""),"")</f>
        <v/>
      </c>
      <c r="N1487" s="796">
        <f>IF(SUM(F1487:H1487)&gt;0,IFERROR(AVERAGE(F1458:H1487),""),"")</f>
        <v/>
      </c>
      <c r="O1487" s="796">
        <f>IF(SUM(I1487:J1487)&gt;0,IFERROR(AVERAGE(I1458:J1487),""),"")</f>
        <v/>
      </c>
      <c r="P1487" s="796">
        <f>IF(SUM(K1487:L1487)&gt;0,IFERROR(AVERAGE(K1458:L1487),""),"")</f>
        <v/>
      </c>
      <c r="Q1487" s="813">
        <f>IFERROR(AVERAGE(D1487:E1487),"")</f>
        <v/>
      </c>
      <c r="R1487" s="813">
        <f>IFERROR(AVERAGE(F1487:H1487),"")</f>
        <v/>
      </c>
      <c r="S1487" s="813">
        <f>IFERROR(AVERAGE(I1487:J1487),"")</f>
        <v/>
      </c>
      <c r="T1487" s="813">
        <f>IFERROR(AVERAGE(K1487:L1487),"")</f>
        <v/>
      </c>
      <c r="U1487" s="326" t="n"/>
      <c r="V1487" s="813">
        <f>AVERAGE(Q1487:T1487)</f>
        <v/>
      </c>
      <c r="W1487" s="445" t="n"/>
      <c r="X1487" s="257" t="n"/>
      <c r="Y1487" s="266" t="n">
        <v>212</v>
      </c>
    </row>
    <row r="1488" ht="17.45" customHeight="1">
      <c r="A1488" s="257">
        <f>IF(ISNUMBER(C1488),MONTH(C1488),"")</f>
        <v/>
      </c>
      <c r="B1488" s="257">
        <f>IF(ISNUMBER(C1488),YEAR(C1488),"")</f>
        <v/>
      </c>
      <c r="C1488" s="808">
        <f>C1487+1</f>
        <v/>
      </c>
      <c r="D1488" s="809" t="n">
        <v>0.0114</v>
      </c>
      <c r="E1488" s="810" t="n"/>
      <c r="F1488" s="809" t="n"/>
      <c r="G1488" s="811" t="n"/>
      <c r="H1488" s="810" t="n">
        <v>0.008370000000000001</v>
      </c>
      <c r="I1488" s="809" t="n">
        <v>0.00658</v>
      </c>
      <c r="J1488" s="810" t="n"/>
      <c r="K1488" s="809" t="n">
        <v>0.0151</v>
      </c>
      <c r="L1488" s="810" t="n"/>
      <c r="M1488" s="796">
        <f>IF(SUM(D1488:E1488)&gt;0,IFERROR(AVERAGE(D1459:E1488),""),"")</f>
        <v/>
      </c>
      <c r="N1488" s="796">
        <f>IF(SUM(F1488:H1488)&gt;0,IFERROR(AVERAGE(F1459:H1488),""),"")</f>
        <v/>
      </c>
      <c r="O1488" s="796">
        <f>IF(SUM(I1488:J1488)&gt;0,IFERROR(AVERAGE(I1459:J1488),""),"")</f>
        <v/>
      </c>
      <c r="P1488" s="796">
        <f>IF(SUM(K1488:L1488)&gt;0,IFERROR(AVERAGE(K1459:L1488),""),"")</f>
        <v/>
      </c>
      <c r="Q1488" s="813">
        <f>IFERROR(AVERAGE(D1488:E1488),"")</f>
        <v/>
      </c>
      <c r="R1488" s="813">
        <f>IFERROR(AVERAGE(F1488:H1488),"")</f>
        <v/>
      </c>
      <c r="S1488" s="813">
        <f>IFERROR(AVERAGE(I1488:J1488),"")</f>
        <v/>
      </c>
      <c r="T1488" s="813">
        <f>IFERROR(AVERAGE(K1488:L1488),"")</f>
        <v/>
      </c>
      <c r="U1488" s="326" t="n"/>
      <c r="V1488" s="813">
        <f>AVERAGE(Q1488:T1488)</f>
        <v/>
      </c>
      <c r="W1488" s="445" t="n"/>
      <c r="X1488" s="797">
        <f>AVERAGE(Q1487:T1488)</f>
        <v/>
      </c>
      <c r="Y1488" s="266" t="n">
        <v>212</v>
      </c>
    </row>
    <row r="1489" ht="17.45" customHeight="1">
      <c r="A1489" s="257">
        <f>IF(ISNUMBER(C1489),MONTH(C1489),"")</f>
        <v/>
      </c>
      <c r="B1489" s="257">
        <f>IF(ISNUMBER(C1489),YEAR(C1489),"")</f>
        <v/>
      </c>
      <c r="C1489" s="791">
        <f>C1488+1</f>
        <v/>
      </c>
      <c r="D1489" s="792" t="n"/>
      <c r="E1489" s="793" t="n">
        <v>0.0224</v>
      </c>
      <c r="F1489" s="792" t="n"/>
      <c r="G1489" s="794" t="n">
        <v>0.0207</v>
      </c>
      <c r="H1489" s="793" t="n"/>
      <c r="I1489" s="792" t="n"/>
      <c r="J1489" s="793" t="n">
        <v>0.0234</v>
      </c>
      <c r="K1489" s="792" t="n"/>
      <c r="L1489" s="793" t="n">
        <v>0.042</v>
      </c>
      <c r="M1489" s="796">
        <f>IF(SUM(D1489:E1489)&gt;0,IFERROR(AVERAGE(D1460:E1489),""),"")</f>
        <v/>
      </c>
      <c r="N1489" s="796">
        <f>IF(SUM(F1489:H1489)&gt;0,IFERROR(AVERAGE(F1460:H1489),""),"")</f>
        <v/>
      </c>
      <c r="O1489" s="796">
        <f>IF(SUM(I1489:J1489)&gt;0,IFERROR(AVERAGE(I1460:J1489),""),"")</f>
        <v/>
      </c>
      <c r="P1489" s="796">
        <f>IF(SUM(K1489:L1489)&gt;0,IFERROR(AVERAGE(K1460:L1489),""),"")</f>
        <v/>
      </c>
      <c r="Q1489" s="797">
        <f>IFERROR(AVERAGE(D1489:E1489),"")</f>
        <v/>
      </c>
      <c r="R1489" s="797">
        <f>IFERROR(AVERAGE(F1489:H1489),"")</f>
        <v/>
      </c>
      <c r="S1489" s="797">
        <f>IFERROR(AVERAGE(I1489:J1489),"")</f>
        <v/>
      </c>
      <c r="T1489" s="797">
        <f>IFERROR(AVERAGE(K1489:L1489),"")</f>
        <v/>
      </c>
      <c r="V1489" s="257" t="n"/>
      <c r="W1489" s="797">
        <f>AVERAGE(Q1489:T1489)</f>
        <v/>
      </c>
    </row>
    <row r="1490" ht="17.45" customHeight="1">
      <c r="A1490" s="257">
        <f>IF(ISNUMBER(C1490),MONTH(C1490),"")</f>
        <v/>
      </c>
      <c r="B1490" s="257">
        <f>IF(ISNUMBER(C1490),YEAR(C1490),"")</f>
        <v/>
      </c>
      <c r="C1490" s="861">
        <f>C1489+1</f>
        <v/>
      </c>
      <c r="D1490" s="803" t="n">
        <v>0.0278</v>
      </c>
      <c r="E1490" s="804" t="n"/>
      <c r="F1490" s="803" t="n">
        <v>0.03</v>
      </c>
      <c r="G1490" s="805" t="n"/>
      <c r="H1490" s="804" t="n">
        <v>0.0313</v>
      </c>
      <c r="I1490" s="803" t="n">
        <v>0.0205</v>
      </c>
      <c r="J1490" s="804" t="n"/>
      <c r="K1490" s="803" t="n">
        <v>0.0352</v>
      </c>
      <c r="L1490" s="804" t="n"/>
      <c r="M1490" s="796">
        <f>IF(SUM(D1490:E1490)&gt;0,IFERROR(AVERAGE(D1461:E1490),""),"")</f>
        <v/>
      </c>
      <c r="N1490" s="796">
        <f>IF(SUM(F1490:H1490)&gt;0,IFERROR(AVERAGE(F1461:H1490),""),"")</f>
        <v/>
      </c>
      <c r="O1490" s="796">
        <f>IF(SUM(I1490:J1490)&gt;0,IFERROR(AVERAGE(I1461:J1490),""),"")</f>
        <v/>
      </c>
      <c r="P1490" s="796">
        <f>IF(SUM(K1490:L1490)&gt;0,IFERROR(AVERAGE(K1461:L1490),""),"")</f>
        <v/>
      </c>
      <c r="Q1490" s="797">
        <f>IFERROR(AVERAGE(D1490:E1490),"")</f>
        <v/>
      </c>
      <c r="R1490" s="797">
        <f>IFERROR(AVERAGE(F1490:H1490),"")</f>
        <v/>
      </c>
      <c r="S1490" s="797">
        <f>IFERROR(AVERAGE(I1490:J1490),"")</f>
        <v/>
      </c>
      <c r="T1490" s="797">
        <f>IFERROR(AVERAGE(K1490:L1490),"")</f>
        <v/>
      </c>
      <c r="V1490" s="257" t="n"/>
      <c r="W1490" s="797">
        <f>AVERAGE(Q1490:T1490)</f>
        <v/>
      </c>
    </row>
    <row r="1491" ht="17.45" customHeight="1">
      <c r="A1491" s="257">
        <f>IF(ISNUMBER(C1491),MONTH(C1491),"")</f>
        <v/>
      </c>
      <c r="B1491" s="257">
        <f>IF(ISNUMBER(C1491),YEAR(C1491),"")</f>
        <v/>
      </c>
      <c r="C1491" s="791">
        <f>C1490+1</f>
        <v/>
      </c>
      <c r="D1491" s="792" t="n"/>
      <c r="E1491" s="793" t="n">
        <v>0.0262</v>
      </c>
      <c r="F1491" s="792" t="n"/>
      <c r="G1491" s="794" t="n">
        <v>0.0214</v>
      </c>
      <c r="H1491" s="793" t="n"/>
      <c r="I1491" s="792" t="n"/>
      <c r="J1491" s="793" t="n">
        <v>0.0171</v>
      </c>
      <c r="K1491" s="792" t="n"/>
      <c r="L1491" s="793" t="n">
        <v>0.0253</v>
      </c>
      <c r="M1491" s="796">
        <f>IF(SUM(D1491:E1491)&gt;0,IFERROR(AVERAGE(D1462:E1491),""),"")</f>
        <v/>
      </c>
      <c r="N1491" s="796">
        <f>IF(SUM(F1491:H1491)&gt;0,IFERROR(AVERAGE(F1462:H1491),""),"")</f>
        <v/>
      </c>
      <c r="O1491" s="796">
        <f>IF(SUM(I1491:J1491)&gt;0,IFERROR(AVERAGE(I1462:J1491),""),"")</f>
        <v/>
      </c>
      <c r="P1491" s="796">
        <f>IF(SUM(K1491:L1491)&gt;0,IFERROR(AVERAGE(K1462:L1491),""),"")</f>
        <v/>
      </c>
      <c r="Q1491" s="797">
        <f>IFERROR(AVERAGE(D1491:E1491),"")</f>
        <v/>
      </c>
      <c r="R1491" s="797">
        <f>IFERROR(AVERAGE(F1491:H1491),"")</f>
        <v/>
      </c>
      <c r="S1491" s="797">
        <f>IFERROR(AVERAGE(I1491:J1491),"")</f>
        <v/>
      </c>
      <c r="T1491" s="797">
        <f>IFERROR(AVERAGE(K1491:L1491),"")</f>
        <v/>
      </c>
      <c r="V1491" s="257" t="n"/>
      <c r="W1491" s="797">
        <f>AVERAGE(Q1491:T1491)</f>
        <v/>
      </c>
    </row>
    <row r="1492" ht="17.45" customHeight="1">
      <c r="A1492" s="257">
        <f>IF(ISNUMBER(C1492),MONTH(C1492),"")</f>
        <v/>
      </c>
      <c r="B1492" s="257">
        <f>IF(ISNUMBER(C1492),YEAR(C1492),"")</f>
        <v/>
      </c>
      <c r="C1492" s="791">
        <f>C1491+1</f>
        <v/>
      </c>
      <c r="D1492" s="792" t="n">
        <v>0.0507</v>
      </c>
      <c r="E1492" s="793" t="n"/>
      <c r="F1492" s="899" t="n">
        <v>0.152</v>
      </c>
      <c r="G1492" s="794" t="n"/>
      <c r="H1492" s="793" t="n"/>
      <c r="I1492" s="792" t="n">
        <v>0.0388</v>
      </c>
      <c r="J1492" s="793" t="n"/>
      <c r="K1492" s="792" t="n">
        <v>0.06270000000000001</v>
      </c>
      <c r="L1492" s="793" t="n"/>
      <c r="M1492" s="796">
        <f>IF(SUM(D1492:E1492)&gt;0,IFERROR(AVERAGE(D1463:E1492),""),"")</f>
        <v/>
      </c>
      <c r="N1492" s="796">
        <f>IF(SUM(F1492:H1492)&gt;0,IFERROR(AVERAGE(F1463:H1492),""),"")</f>
        <v/>
      </c>
      <c r="O1492" s="796">
        <f>IF(SUM(I1492:J1492)&gt;0,IFERROR(AVERAGE(I1463:J1492),""),"")</f>
        <v/>
      </c>
      <c r="P1492" s="796">
        <f>IF(SUM(K1492:L1492)&gt;0,IFERROR(AVERAGE(K1463:L1492),""),"")</f>
        <v/>
      </c>
      <c r="Q1492" s="797">
        <f>IFERROR(AVERAGE(D1492:E1492),"")</f>
        <v/>
      </c>
      <c r="R1492" s="876">
        <f>IFERROR(AVERAGE(F1492:H1492),"")</f>
        <v/>
      </c>
      <c r="S1492" s="797">
        <f>IFERROR(AVERAGE(I1492:J1492),"")</f>
        <v/>
      </c>
      <c r="T1492" s="797">
        <f>IFERROR(AVERAGE(K1492:L1492),"")</f>
        <v/>
      </c>
      <c r="V1492" s="257" t="n"/>
      <c r="W1492" s="797">
        <f>AVERAGE(Q1492:T1492)</f>
        <v/>
      </c>
    </row>
    <row r="1493" ht="17.45" customHeight="1" thickBot="1">
      <c r="A1493" s="257">
        <f>IF(ISNUMBER(C1493),MONTH(C1493),"")</f>
        <v/>
      </c>
      <c r="B1493" s="257">
        <f>IF(ISNUMBER(C1493),YEAR(C1493),"")</f>
        <v/>
      </c>
      <c r="C1493" s="791">
        <f>C1492+1</f>
        <v/>
      </c>
      <c r="D1493" s="792" t="n"/>
      <c r="E1493" s="793" t="n">
        <v>0.0238</v>
      </c>
      <c r="F1493" s="792" t="n"/>
      <c r="G1493" s="794" t="n">
        <v>0.028</v>
      </c>
      <c r="H1493" s="793" t="n"/>
      <c r="I1493" s="792" t="n"/>
      <c r="J1493" s="793" t="n">
        <v>0.0245</v>
      </c>
      <c r="K1493" s="792" t="n"/>
      <c r="L1493" s="793" t="n">
        <v>0.0412</v>
      </c>
      <c r="M1493" s="796">
        <f>IF(SUM(D1493:E1493)&gt;0,IFERROR(AVERAGE(D1464:E1493),""),"")</f>
        <v/>
      </c>
      <c r="N1493" s="796">
        <f>IF(SUM(F1493:H1493)&gt;0,IFERROR(AVERAGE(F1464:H1493),""),"")</f>
        <v/>
      </c>
      <c r="O1493" s="796">
        <f>IF(SUM(I1493:J1493)&gt;0,IFERROR(AVERAGE(I1464:J1493),""),"")</f>
        <v/>
      </c>
      <c r="P1493" s="796">
        <f>IF(SUM(K1493:L1493)&gt;0,IFERROR(AVERAGE(K1464:L1493),""),"")</f>
        <v/>
      </c>
      <c r="Q1493" s="797">
        <f>IFERROR(AVERAGE(D1493:E1493),"")</f>
        <v/>
      </c>
      <c r="R1493" s="797">
        <f>IFERROR(AVERAGE(F1493:H1493),"")</f>
        <v/>
      </c>
      <c r="S1493" s="797">
        <f>IFERROR(AVERAGE(I1493:J1493),"")</f>
        <v/>
      </c>
      <c r="T1493" s="797">
        <f>IFERROR(AVERAGE(K1493:L1493),"")</f>
        <v/>
      </c>
      <c r="V1493" s="257" t="n"/>
      <c r="W1493" s="797">
        <f>AVERAGE(Q1493:T1493)</f>
        <v/>
      </c>
      <c r="X1493" s="797">
        <f>AVERAGE(Q1489:T1493)</f>
        <v/>
      </c>
      <c r="Y1493" s="266" t="n">
        <v>213</v>
      </c>
    </row>
    <row r="1494" ht="17.45" customHeight="1" thickBot="1">
      <c r="A1494" s="257">
        <f>IF(ISNUMBER(C1494),MONTH(C1494),"")</f>
        <v/>
      </c>
      <c r="B1494" s="257">
        <f>IF(ISNUMBER(C1494),YEAR(C1494),"")</f>
        <v/>
      </c>
      <c r="C1494" s="808">
        <f>C1493+1</f>
        <v/>
      </c>
      <c r="D1494" s="809" t="n">
        <v>0.0233</v>
      </c>
      <c r="E1494" s="810" t="n"/>
      <c r="F1494" s="809" t="n"/>
      <c r="G1494" s="811" t="n"/>
      <c r="H1494" s="810" t="n">
        <v>0.0162</v>
      </c>
      <c r="I1494" s="809" t="n">
        <v>0.017</v>
      </c>
      <c r="J1494" s="810" t="n"/>
      <c r="K1494" s="809" t="n">
        <v>0.0264</v>
      </c>
      <c r="L1494" s="810" t="n"/>
      <c r="M1494" s="796">
        <f>IF(SUM(D1494:E1494)&gt;0,IFERROR(AVERAGE(D1465:E1494),""),"")</f>
        <v/>
      </c>
      <c r="N1494" s="796">
        <f>IF(SUM(F1494:H1494)&gt;0,IFERROR(AVERAGE(F1465:H1494),""),"")</f>
        <v/>
      </c>
      <c r="O1494" s="796">
        <f>IF(SUM(I1494:J1494)&gt;0,IFERROR(AVERAGE(I1465:J1494),""),"")</f>
        <v/>
      </c>
      <c r="P1494" s="796">
        <f>IF(SUM(K1494:L1494)&gt;0,IFERROR(AVERAGE(K1465:L1494),""),"")</f>
        <v/>
      </c>
      <c r="Q1494" s="813">
        <f>IFERROR(AVERAGE(D1494:E1494),"")</f>
        <v/>
      </c>
      <c r="R1494" s="813">
        <f>IFERROR(AVERAGE(F1494:H1494),"")</f>
        <v/>
      </c>
      <c r="S1494" s="813">
        <f>IFERROR(AVERAGE(I1494:J1494),"")</f>
        <v/>
      </c>
      <c r="T1494" s="813">
        <f>IFERROR(AVERAGE(K1494:L1494),"")</f>
        <v/>
      </c>
      <c r="U1494" s="326" t="n"/>
      <c r="V1494" s="813">
        <f>AVERAGE(Q1494:T1494)</f>
        <v/>
      </c>
      <c r="W1494" s="445" t="n"/>
      <c r="X1494" s="257" t="n"/>
      <c r="Y1494" s="266" t="n">
        <v>213</v>
      </c>
      <c r="Z1494" s="514" t="inlineStr">
        <is>
          <t>JANUARY</t>
        </is>
      </c>
      <c r="AA1494" s="515" t="n">
        <v>2022</v>
      </c>
      <c r="AB1494" s="516" t="n"/>
      <c r="AC1494" s="516" t="n"/>
      <c r="AD1494" s="516" t="n"/>
    </row>
    <row r="1495" ht="17.45" customHeight="1">
      <c r="A1495" s="257">
        <f>IF(ISNUMBER(C1495),MONTH(C1495),"")</f>
        <v/>
      </c>
      <c r="B1495" s="257">
        <f>IF(ISNUMBER(C1495),YEAR(C1495),"")</f>
        <v/>
      </c>
      <c r="C1495" s="808">
        <f>C1494+1</f>
        <v/>
      </c>
      <c r="D1495" s="809" t="n"/>
      <c r="E1495" s="810" t="n">
        <v>0.0191</v>
      </c>
      <c r="F1495" s="809" t="n"/>
      <c r="G1495" s="811" t="n">
        <v>0.0134</v>
      </c>
      <c r="H1495" s="810" t="n"/>
      <c r="I1495" s="809" t="n"/>
      <c r="J1495" s="810" t="n">
        <v>0.009299999999999999</v>
      </c>
      <c r="K1495" s="809" t="n"/>
      <c r="L1495" s="810" t="n">
        <v>0.0251</v>
      </c>
      <c r="M1495" s="796">
        <f>IF(SUM(D1495:E1495)&gt;0,IFERROR(AVERAGE(D1466:E1495),""),"")</f>
        <v/>
      </c>
      <c r="N1495" s="796">
        <f>IF(SUM(F1495:H1495)&gt;0,IFERROR(AVERAGE(F1466:H1495),""),"")</f>
        <v/>
      </c>
      <c r="O1495" s="796">
        <f>IF(SUM(I1495:J1495)&gt;0,IFERROR(AVERAGE(I1466:J1495),""),"")</f>
        <v/>
      </c>
      <c r="P1495" s="796">
        <f>IF(SUM(K1495:L1495)&gt;0,IFERROR(AVERAGE(K1466:L1495),""),"")</f>
        <v/>
      </c>
      <c r="Q1495" s="813">
        <f>IFERROR(AVERAGE(D1495:E1495),"")</f>
        <v/>
      </c>
      <c r="R1495" s="813">
        <f>IFERROR(AVERAGE(F1495:H1495),"")</f>
        <v/>
      </c>
      <c r="S1495" s="813">
        <f>IFERROR(AVERAGE(I1495:J1495),"")</f>
        <v/>
      </c>
      <c r="T1495" s="813">
        <f>IFERROR(AVERAGE(K1495:L1495),"")</f>
        <v/>
      </c>
      <c r="U1495" s="326" t="n"/>
      <c r="V1495" s="813">
        <f>AVERAGE(Q1495:T1495)</f>
        <v/>
      </c>
      <c r="W1495" s="445" t="n"/>
      <c r="X1495" s="797">
        <f>AVERAGE(Q1494:T1495)</f>
        <v/>
      </c>
      <c r="Y1495" s="266" t="n">
        <v>213</v>
      </c>
      <c r="Z1495" s="517" t="inlineStr">
        <is>
          <t>Parameter</t>
        </is>
      </c>
      <c r="AA1495" s="517" t="inlineStr">
        <is>
          <t>Station 1</t>
        </is>
      </c>
      <c r="AB1495" s="517" t="inlineStr">
        <is>
          <t>Station 2</t>
        </is>
      </c>
      <c r="AC1495" s="517" t="inlineStr">
        <is>
          <t>Station 4</t>
        </is>
      </c>
      <c r="AD1495" s="517" t="inlineStr">
        <is>
          <t>Station 5</t>
        </is>
      </c>
    </row>
    <row r="1496" ht="17.45" customHeight="1" thickBot="1">
      <c r="A1496" s="257">
        <f>IF(ISNUMBER(C1496),MONTH(C1496),"")</f>
        <v/>
      </c>
      <c r="B1496" s="257">
        <f>IF(ISNUMBER(C1496),YEAR(C1496),"")</f>
        <v/>
      </c>
      <c r="C1496" s="887">
        <f>C1495+1</f>
        <v/>
      </c>
      <c r="D1496" s="888" t="n">
        <v>0.0351</v>
      </c>
      <c r="E1496" s="889" t="n"/>
      <c r="F1496" s="888" t="n">
        <v>0.0249</v>
      </c>
      <c r="G1496" s="891" t="n"/>
      <c r="H1496" s="889" t="n">
        <v>0.0239</v>
      </c>
      <c r="I1496" s="888" t="n">
        <v>0.0338</v>
      </c>
      <c r="J1496" s="889" t="n"/>
      <c r="K1496" s="888" t="n">
        <v>0.0361</v>
      </c>
      <c r="L1496" s="889" t="n"/>
      <c r="M1496" s="796">
        <f>IF(SUM(D1496:E1496)&gt;0,IFERROR(AVERAGE(D1467:E1496),""),"")</f>
        <v/>
      </c>
      <c r="N1496" s="796">
        <f>IF(SUM(F1496:H1496)&gt;0,IFERROR(AVERAGE(F1467:H1496),""),"")</f>
        <v/>
      </c>
      <c r="O1496" s="796">
        <f>IF(SUM(I1496:J1496)&gt;0,IFERROR(AVERAGE(I1467:J1496),""),"")</f>
        <v/>
      </c>
      <c r="P1496" s="796">
        <f>IF(SUM(K1496:L1496)&gt;0,IFERROR(AVERAGE(K1467:L1496),""),"")</f>
        <v/>
      </c>
      <c r="Q1496" s="797">
        <f>IFERROR(AVERAGE(D1496:E1496),"")</f>
        <v/>
      </c>
      <c r="R1496" s="797">
        <f>IFERROR(AVERAGE(F1496:H1496),"")</f>
        <v/>
      </c>
      <c r="S1496" s="797">
        <f>IFERROR(AVERAGE(I1496:J1496),"")</f>
        <v/>
      </c>
      <c r="T1496" s="797">
        <f>IFERROR(AVERAGE(K1496:L1496),"")</f>
        <v/>
      </c>
      <c r="V1496" s="257" t="n"/>
      <c r="W1496" s="797">
        <f>AVERAGE(Q1496:T1496)</f>
        <v/>
      </c>
      <c r="Z1496" s="518" t="inlineStr">
        <is>
          <t>Average</t>
        </is>
      </c>
      <c r="AA1496" s="928">
        <f>AVERAGE(D1466:E1496)</f>
        <v/>
      </c>
      <c r="AB1496" s="928">
        <f>AVERAGE(F1466:H1496)</f>
        <v/>
      </c>
      <c r="AC1496" s="928">
        <f>AVERAGE(I1466:J1496)</f>
        <v/>
      </c>
      <c r="AD1496" s="928">
        <f>AVERAGE(K1466:L1496)</f>
        <v/>
      </c>
    </row>
    <row r="1497" ht="17.45" customHeight="1">
      <c r="A1497" s="257">
        <f>IF(ISNUMBER(C1497),MONTH(C1497),"")</f>
        <v/>
      </c>
      <c r="B1497" s="257">
        <f>IF(ISNUMBER(C1497),YEAR(C1497),"")</f>
        <v/>
      </c>
      <c r="C1497" s="831">
        <f>C1496+1</f>
        <v/>
      </c>
      <c r="D1497" s="832" t="n"/>
      <c r="E1497" s="833" t="n">
        <v>0.0337</v>
      </c>
      <c r="F1497" s="832" t="n"/>
      <c r="G1497" s="834" t="n">
        <v>0.0242</v>
      </c>
      <c r="H1497" s="833" t="n"/>
      <c r="I1497" s="832" t="n"/>
      <c r="J1497" s="833" t="n">
        <v>0.0427</v>
      </c>
      <c r="K1497" s="832" t="n"/>
      <c r="L1497" s="833" t="n">
        <v>0.0416</v>
      </c>
      <c r="M1497" s="796">
        <f>IF(SUM(D1497:E1497)&gt;0,IFERROR(AVERAGE(D1468:E1497),""),"")</f>
        <v/>
      </c>
      <c r="N1497" s="796">
        <f>IF(SUM(F1497:H1497)&gt;0,IFERROR(AVERAGE(F1468:H1497),""),"")</f>
        <v/>
      </c>
      <c r="O1497" s="796">
        <f>IF(SUM(I1497:J1497)&gt;0,IFERROR(AVERAGE(I1468:J1497),""),"")</f>
        <v/>
      </c>
      <c r="P1497" s="796">
        <f>IF(SUM(K1497:L1497)&gt;0,IFERROR(AVERAGE(K1468:L1497),""),"")</f>
        <v/>
      </c>
      <c r="Q1497" s="797">
        <f>IFERROR(AVERAGE(D1497:E1497),"")</f>
        <v/>
      </c>
      <c r="R1497" s="797">
        <f>IFERROR(AVERAGE(F1497:H1497),"")</f>
        <v/>
      </c>
      <c r="S1497" s="797">
        <f>IFERROR(AVERAGE(I1497:J1497),"")</f>
        <v/>
      </c>
      <c r="T1497" s="797">
        <f>IFERROR(AVERAGE(K1497:L1497),"")</f>
        <v/>
      </c>
      <c r="V1497" s="257" t="n"/>
      <c r="W1497" s="797">
        <f>AVERAGE(Q1497:T1497)</f>
        <v/>
      </c>
      <c r="Z1497" s="518" t="inlineStr">
        <is>
          <t>Maximum</t>
        </is>
      </c>
      <c r="AA1497" s="928">
        <f>MAX(D1466:E1496)</f>
        <v/>
      </c>
      <c r="AB1497" s="928">
        <f>MAX(F1466:H1496)</f>
        <v/>
      </c>
      <c r="AC1497" s="928">
        <f>MAX(I1466:J1496)</f>
        <v/>
      </c>
      <c r="AD1497" s="928">
        <f>MAX(K1466:L1496)</f>
        <v/>
      </c>
    </row>
    <row r="1498" ht="17.45" customHeight="1" thickBot="1">
      <c r="A1498" s="257">
        <f>IF(ISNUMBER(C1498),MONTH(C1498),"")</f>
        <v/>
      </c>
      <c r="B1498" s="257">
        <f>IF(ISNUMBER(C1498),YEAR(C1498),"")</f>
        <v/>
      </c>
      <c r="C1498" s="791">
        <f>C1497+1</f>
        <v/>
      </c>
      <c r="D1498" s="792" t="n">
        <v>0.0333</v>
      </c>
      <c r="E1498" s="793" t="n"/>
      <c r="F1498" s="792" t="n">
        <v>0.0232</v>
      </c>
      <c r="G1498" s="794" t="n"/>
      <c r="H1498" s="793" t="n"/>
      <c r="I1498" s="792" t="n">
        <v>0.0182</v>
      </c>
      <c r="J1498" s="793" t="n"/>
      <c r="K1498" s="792" t="n">
        <v>0.0301</v>
      </c>
      <c r="L1498" s="793" t="n"/>
      <c r="M1498" s="796">
        <f>IF(SUM(D1498:E1498)&gt;0,IFERROR(AVERAGE(D1469:E1498),""),"")</f>
        <v/>
      </c>
      <c r="N1498" s="796">
        <f>IF(SUM(F1498:H1498)&gt;0,IFERROR(AVERAGE(F1469:H1498),""),"")</f>
        <v/>
      </c>
      <c r="O1498" s="796">
        <f>IF(SUM(I1498:J1498)&gt;0,IFERROR(AVERAGE(I1469:J1498),""),"")</f>
        <v/>
      </c>
      <c r="P1498" s="796">
        <f>IF(SUM(K1498:L1498)&gt;0,IFERROR(AVERAGE(K1469:L1498),""),"")</f>
        <v/>
      </c>
      <c r="Q1498" s="797">
        <f>IFERROR(AVERAGE(D1498:E1498),"")</f>
        <v/>
      </c>
      <c r="R1498" s="797">
        <f>IFERROR(AVERAGE(F1498:H1498),"")</f>
        <v/>
      </c>
      <c r="S1498" s="797">
        <f>IFERROR(AVERAGE(I1498:J1498),"")</f>
        <v/>
      </c>
      <c r="T1498" s="797">
        <f>IFERROR(AVERAGE(K1498:L1498),"")</f>
        <v/>
      </c>
      <c r="V1498" s="257" t="n"/>
      <c r="W1498" s="797">
        <f>AVERAGE(Q1498:T1498)</f>
        <v/>
      </c>
      <c r="Z1498" s="520" t="inlineStr">
        <is>
          <t># DAYS &gt; 0.075</t>
        </is>
      </c>
      <c r="AA1498" s="521">
        <f>COUNTIF(D1466:E1496,"&gt;=0.075")</f>
        <v/>
      </c>
      <c r="AB1498" s="521">
        <f>COUNTIF(F1466:H1496,"&gt;=0.075")</f>
        <v/>
      </c>
      <c r="AC1498" s="521">
        <f>COUNTIF(I1466:J1496,"&gt;=0.075")</f>
        <v/>
      </c>
      <c r="AD1498" s="521">
        <f>COUNTIF(K1466:L1496,"&gt;=0.075")</f>
        <v/>
      </c>
    </row>
    <row r="1499" ht="17.45" customHeight="1" thickBot="1">
      <c r="A1499" s="257">
        <f>IF(ISNUMBER(C1499),MONTH(C1499),"")</f>
        <v/>
      </c>
      <c r="B1499" s="257">
        <f>IF(ISNUMBER(C1499),YEAR(C1499),"")</f>
        <v/>
      </c>
      <c r="C1499" s="791">
        <f>C1498+1</f>
        <v/>
      </c>
      <c r="D1499" s="792" t="n"/>
      <c r="E1499" s="793" t="n">
        <v>0.0159</v>
      </c>
      <c r="F1499" s="792" t="n"/>
      <c r="G1499" s="794" t="n">
        <v>0.0273</v>
      </c>
      <c r="H1499" s="793" t="n"/>
      <c r="I1499" s="792" t="n"/>
      <c r="J1499" s="793" t="n">
        <v>0.0295</v>
      </c>
      <c r="K1499" s="792" t="n"/>
      <c r="L1499" s="793" t="n">
        <v>0.04</v>
      </c>
      <c r="M1499" s="796">
        <f>IF(SUM(D1499:E1499)&gt;0,IFERROR(AVERAGE(D1470:E1499),""),"")</f>
        <v/>
      </c>
      <c r="N1499" s="796">
        <f>IF(SUM(F1499:H1499)&gt;0,IFERROR(AVERAGE(F1470:H1499),""),"")</f>
        <v/>
      </c>
      <c r="O1499" s="796">
        <f>IF(SUM(I1499:J1499)&gt;0,IFERROR(AVERAGE(I1470:J1499),""),"")</f>
        <v/>
      </c>
      <c r="P1499" s="796">
        <f>IF(SUM(K1499:L1499)&gt;0,IFERROR(AVERAGE(K1470:L1499),""),"")</f>
        <v/>
      </c>
      <c r="Q1499" s="797">
        <f>IFERROR(AVERAGE(D1499:E1499),"")</f>
        <v/>
      </c>
      <c r="R1499" s="797">
        <f>IFERROR(AVERAGE(F1499:H1499),"")</f>
        <v/>
      </c>
      <c r="S1499" s="797">
        <f>IFERROR(AVERAGE(I1499:J1499),"")</f>
        <v/>
      </c>
      <c r="T1499" s="797">
        <f>IFERROR(AVERAGE(K1499:L1499),"")</f>
        <v/>
      </c>
      <c r="V1499" s="257" t="n"/>
      <c r="W1499" s="797">
        <f>AVERAGE(Q1499:T1499)</f>
        <v/>
      </c>
      <c r="AD1499" s="929">
        <f>AVERAGE(AA1496:AD1496)</f>
        <v/>
      </c>
    </row>
    <row r="1500" ht="17.45" customHeight="1">
      <c r="A1500" s="257">
        <f>IF(ISNUMBER(C1500),MONTH(C1500),"")</f>
        <v/>
      </c>
      <c r="B1500" s="257">
        <f>IF(ISNUMBER(C1500),YEAR(C1500),"")</f>
        <v/>
      </c>
      <c r="C1500" s="791">
        <f>C1499+1</f>
        <v/>
      </c>
      <c r="D1500" s="792" t="n">
        <v>0.02</v>
      </c>
      <c r="E1500" s="793" t="n"/>
      <c r="F1500" s="792" t="n"/>
      <c r="G1500" s="794" t="n"/>
      <c r="H1500" s="793" t="n">
        <v>0.0205</v>
      </c>
      <c r="I1500" s="792" t="n">
        <v>0.0274</v>
      </c>
      <c r="J1500" s="793" t="n"/>
      <c r="K1500" s="792" t="n">
        <v>0.0347</v>
      </c>
      <c r="L1500" s="793" t="n"/>
      <c r="M1500" s="796">
        <f>IF(SUM(D1500:E1500)&gt;0,IFERROR(AVERAGE(D1471:E1500),""),"")</f>
        <v/>
      </c>
      <c r="N1500" s="796">
        <f>IF(SUM(F1500:H1500)&gt;0,IFERROR(AVERAGE(F1471:H1500),""),"")</f>
        <v/>
      </c>
      <c r="O1500" s="796">
        <f>IF(SUM(I1500:J1500)&gt;0,IFERROR(AVERAGE(I1471:J1500),""),"")</f>
        <v/>
      </c>
      <c r="P1500" s="796">
        <f>IF(SUM(K1500:L1500)&gt;0,IFERROR(AVERAGE(K1471:L1500),""),"")</f>
        <v/>
      </c>
      <c r="Q1500" s="797">
        <f>IFERROR(AVERAGE(D1500:E1500),"")</f>
        <v/>
      </c>
      <c r="R1500" s="797">
        <f>IFERROR(AVERAGE(F1500:H1500),"")</f>
        <v/>
      </c>
      <c r="S1500" s="797">
        <f>IFERROR(AVERAGE(I1500:J1500),"")</f>
        <v/>
      </c>
      <c r="T1500" s="797">
        <f>IFERROR(AVERAGE(K1500:L1500),"")</f>
        <v/>
      </c>
      <c r="V1500" s="257" t="n"/>
      <c r="W1500" s="797">
        <f>AVERAGE(Q1500:T1500)</f>
        <v/>
      </c>
      <c r="X1500" s="797">
        <f>AVERAGE(Q1496:T1500)</f>
        <v/>
      </c>
      <c r="Y1500" s="266" t="n">
        <v>214</v>
      </c>
    </row>
    <row r="1501" ht="17.45" customHeight="1">
      <c r="A1501" s="257">
        <f>IF(ISNUMBER(C1501),MONTH(C1501),"")</f>
        <v/>
      </c>
      <c r="B1501" s="257">
        <f>IF(ISNUMBER(C1501),YEAR(C1501),"")</f>
        <v/>
      </c>
      <c r="C1501" s="808">
        <f>C1500+1</f>
        <v/>
      </c>
      <c r="D1501" s="809" t="n"/>
      <c r="E1501" s="810" t="n">
        <v>0.0161</v>
      </c>
      <c r="F1501" s="809" t="n"/>
      <c r="G1501" s="811" t="n">
        <v>0.0126</v>
      </c>
      <c r="H1501" s="810" t="n"/>
      <c r="I1501" s="809" t="n"/>
      <c r="J1501" s="810" t="n">
        <v>0.0126</v>
      </c>
      <c r="K1501" s="809" t="n"/>
      <c r="L1501" s="810" t="n">
        <v>0.0208</v>
      </c>
      <c r="M1501" s="796">
        <f>IF(SUM(D1501:E1501)&gt;0,IFERROR(AVERAGE(D1472:E1501),""),"")</f>
        <v/>
      </c>
      <c r="N1501" s="796">
        <f>IF(SUM(F1501:H1501)&gt;0,IFERROR(AVERAGE(F1472:H1501),""),"")</f>
        <v/>
      </c>
      <c r="O1501" s="796">
        <f>IF(SUM(I1501:J1501)&gt;0,IFERROR(AVERAGE(I1472:J1501),""),"")</f>
        <v/>
      </c>
      <c r="P1501" s="796">
        <f>IF(SUM(K1501:L1501)&gt;0,IFERROR(AVERAGE(K1472:L1501),""),"")</f>
        <v/>
      </c>
      <c r="Q1501" s="813">
        <f>IFERROR(AVERAGE(D1501:E1501),"")</f>
        <v/>
      </c>
      <c r="R1501" s="813">
        <f>IFERROR(AVERAGE(F1501:H1501),"")</f>
        <v/>
      </c>
      <c r="S1501" s="813">
        <f>IFERROR(AVERAGE(I1501:J1501),"")</f>
        <v/>
      </c>
      <c r="T1501" s="813">
        <f>IFERROR(AVERAGE(K1501:L1501),"")</f>
        <v/>
      </c>
      <c r="U1501" s="326" t="n"/>
      <c r="V1501" s="813">
        <f>AVERAGE(Q1501:T1501)</f>
        <v/>
      </c>
      <c r="W1501" s="445" t="n"/>
      <c r="X1501" s="257" t="n"/>
      <c r="Y1501" s="266" t="n">
        <v>214</v>
      </c>
    </row>
    <row r="1502" ht="17.45" customHeight="1">
      <c r="A1502" s="257">
        <f>IF(ISNUMBER(C1502),MONTH(C1502),"")</f>
        <v/>
      </c>
      <c r="B1502" s="257">
        <f>IF(ISNUMBER(C1502),YEAR(C1502),"")</f>
        <v/>
      </c>
      <c r="C1502" s="861">
        <f>C1501+1</f>
        <v/>
      </c>
      <c r="D1502" s="809" t="n">
        <v>0.0161</v>
      </c>
      <c r="E1502" s="810" t="n"/>
      <c r="F1502" s="809" t="n">
        <v>0.0106</v>
      </c>
      <c r="G1502" s="811" t="n"/>
      <c r="H1502" s="810" t="n">
        <v>0.0116</v>
      </c>
      <c r="I1502" s="809" t="n">
        <v>0.0124</v>
      </c>
      <c r="J1502" s="810" t="n"/>
      <c r="K1502" s="809" t="n">
        <v>0.0166</v>
      </c>
      <c r="L1502" s="810" t="n"/>
      <c r="M1502" s="796">
        <f>IF(SUM(D1502:E1502)&gt;0,IFERROR(AVERAGE(D1473:E1502),""),"")</f>
        <v/>
      </c>
      <c r="N1502" s="796">
        <f>IF(SUM(F1502:H1502)&gt;0,IFERROR(AVERAGE(F1473:H1502),""),"")</f>
        <v/>
      </c>
      <c r="O1502" s="796">
        <f>IF(SUM(I1502:J1502)&gt;0,IFERROR(AVERAGE(I1473:J1502),""),"")</f>
        <v/>
      </c>
      <c r="P1502" s="796">
        <f>IF(SUM(K1502:L1502)&gt;0,IFERROR(AVERAGE(K1473:L1502),""),"")</f>
        <v/>
      </c>
      <c r="Q1502" s="813">
        <f>IFERROR(AVERAGE(D1502:E1502),"")</f>
        <v/>
      </c>
      <c r="R1502" s="813">
        <f>IFERROR(AVERAGE(F1502:H1502),"")</f>
        <v/>
      </c>
      <c r="S1502" s="813">
        <f>IFERROR(AVERAGE(I1502:J1502),"")</f>
        <v/>
      </c>
      <c r="T1502" s="813">
        <f>IFERROR(AVERAGE(K1502:L1502),"")</f>
        <v/>
      </c>
      <c r="U1502" s="326" t="n"/>
      <c r="V1502" s="813">
        <f>AVERAGE(Q1502:T1502)</f>
        <v/>
      </c>
      <c r="W1502" s="445" t="n"/>
      <c r="X1502" s="797">
        <f>AVERAGE(Q1501:T1502)</f>
        <v/>
      </c>
      <c r="Y1502" s="266" t="n">
        <v>214</v>
      </c>
    </row>
    <row r="1503" ht="17.45" customHeight="1">
      <c r="A1503" s="257">
        <f>IF(ISNUMBER(C1503),MONTH(C1503),"")</f>
        <v/>
      </c>
      <c r="B1503" s="257">
        <f>IF(ISNUMBER(C1503),YEAR(C1503),"")</f>
        <v/>
      </c>
      <c r="C1503" s="791">
        <f>C1502+1</f>
        <v/>
      </c>
      <c r="D1503" s="792" t="n"/>
      <c r="E1503" s="793" t="n">
        <v>0.0172</v>
      </c>
      <c r="F1503" s="792" t="n"/>
      <c r="G1503" s="794" t="n">
        <v>0.0256</v>
      </c>
      <c r="H1503" s="793" t="n"/>
      <c r="I1503" s="792" t="n"/>
      <c r="J1503" s="793" t="n">
        <v>0.0264</v>
      </c>
      <c r="K1503" s="792" t="n"/>
      <c r="L1503" s="793" t="n">
        <v>0.0367</v>
      </c>
      <c r="M1503" s="796">
        <f>IF(SUM(D1503:E1503)&gt;0,IFERROR(AVERAGE(D1474:E1503),""),"")</f>
        <v/>
      </c>
      <c r="N1503" s="796">
        <f>IF(SUM(F1503:H1503)&gt;0,IFERROR(AVERAGE(F1474:H1503),""),"")</f>
        <v/>
      </c>
      <c r="O1503" s="796">
        <f>IF(SUM(I1503:J1503)&gt;0,IFERROR(AVERAGE(I1474:J1503),""),"")</f>
        <v/>
      </c>
      <c r="P1503" s="796">
        <f>IF(SUM(K1503:L1503)&gt;0,IFERROR(AVERAGE(K1474:L1503),""),"")</f>
        <v/>
      </c>
      <c r="Q1503" s="797">
        <f>IFERROR(AVERAGE(D1503:E1503),"")</f>
        <v/>
      </c>
      <c r="R1503" s="797">
        <f>IFERROR(AVERAGE(F1503:H1503),"")</f>
        <v/>
      </c>
      <c r="S1503" s="797">
        <f>IFERROR(AVERAGE(I1503:J1503),"")</f>
        <v/>
      </c>
      <c r="T1503" s="797">
        <f>IFERROR(AVERAGE(K1503:L1503),"")</f>
        <v/>
      </c>
      <c r="V1503" s="257" t="n"/>
      <c r="W1503" s="797">
        <f>AVERAGE(Q1503:T1503)</f>
        <v/>
      </c>
    </row>
    <row r="1504" ht="17.45" customHeight="1">
      <c r="A1504" s="257">
        <f>IF(ISNUMBER(C1504),MONTH(C1504),"")</f>
        <v/>
      </c>
      <c r="B1504" s="257">
        <f>IF(ISNUMBER(C1504),YEAR(C1504),"")</f>
        <v/>
      </c>
      <c r="C1504" s="791">
        <f>C1503+1</f>
        <v/>
      </c>
      <c r="D1504" s="792" t="n">
        <v>0.0177</v>
      </c>
      <c r="E1504" s="793" t="n"/>
      <c r="F1504" s="792" t="n">
        <v>0.0234</v>
      </c>
      <c r="G1504" s="794" t="n"/>
      <c r="H1504" s="793" t="n"/>
      <c r="I1504" s="792" t="n">
        <v>0.0409</v>
      </c>
      <c r="J1504" s="793" t="n"/>
      <c r="K1504" s="792" t="n">
        <v>0.032</v>
      </c>
      <c r="L1504" s="793" t="n"/>
      <c r="M1504" s="796">
        <f>IF(SUM(D1504:E1504)&gt;0,IFERROR(AVERAGE(D1475:E1504),""),"")</f>
        <v/>
      </c>
      <c r="N1504" s="796">
        <f>IF(SUM(F1504:H1504)&gt;0,IFERROR(AVERAGE(F1475:H1504),""),"")</f>
        <v/>
      </c>
      <c r="O1504" s="796">
        <f>IF(SUM(I1504:J1504)&gt;0,IFERROR(AVERAGE(I1475:J1504),""),"")</f>
        <v/>
      </c>
      <c r="P1504" s="796">
        <f>IF(SUM(K1504:L1504)&gt;0,IFERROR(AVERAGE(K1475:L1504),""),"")</f>
        <v/>
      </c>
      <c r="Q1504" s="797">
        <f>IFERROR(AVERAGE(D1504:E1504),"")</f>
        <v/>
      </c>
      <c r="R1504" s="797">
        <f>IFERROR(AVERAGE(F1504:H1504),"")</f>
        <v/>
      </c>
      <c r="S1504" s="797">
        <f>IFERROR(AVERAGE(I1504:J1504),"")</f>
        <v/>
      </c>
      <c r="T1504" s="797">
        <f>IFERROR(AVERAGE(K1504:L1504),"")</f>
        <v/>
      </c>
      <c r="V1504" s="257" t="n"/>
      <c r="W1504" s="797">
        <f>AVERAGE(Q1504:T1504)</f>
        <v/>
      </c>
    </row>
    <row r="1505" ht="17.45" customHeight="1">
      <c r="A1505" s="257">
        <f>IF(ISNUMBER(C1505),MONTH(C1505),"")</f>
        <v/>
      </c>
      <c r="B1505" s="257">
        <f>IF(ISNUMBER(C1505),YEAR(C1505),"")</f>
        <v/>
      </c>
      <c r="C1505" s="791">
        <f>C1504+1</f>
        <v/>
      </c>
      <c r="D1505" s="792" t="n"/>
      <c r="E1505" s="793" t="n">
        <v>0.0378</v>
      </c>
      <c r="F1505" s="792" t="n"/>
      <c r="G1505" s="794" t="n">
        <v>0.0437</v>
      </c>
      <c r="H1505" s="793" t="n"/>
      <c r="I1505" s="792" t="n"/>
      <c r="J1505" s="793" t="n">
        <v>0.0362</v>
      </c>
      <c r="K1505" s="792" t="n"/>
      <c r="L1505" s="793" t="n">
        <v>0.046</v>
      </c>
      <c r="M1505" s="796">
        <f>IF(SUM(D1505:E1505)&gt;0,IFERROR(AVERAGE(D1476:E1505),""),"")</f>
        <v/>
      </c>
      <c r="N1505" s="796">
        <f>IF(SUM(F1505:H1505)&gt;0,IFERROR(AVERAGE(F1476:H1505),""),"")</f>
        <v/>
      </c>
      <c r="O1505" s="796">
        <f>IF(SUM(I1505:J1505)&gt;0,IFERROR(AVERAGE(I1476:J1505),""),"")</f>
        <v/>
      </c>
      <c r="P1505" s="796">
        <f>IF(SUM(K1505:L1505)&gt;0,IFERROR(AVERAGE(K1476:L1505),""),"")</f>
        <v/>
      </c>
      <c r="Q1505" s="797">
        <f>IFERROR(AVERAGE(D1505:E1505),"")</f>
        <v/>
      </c>
      <c r="R1505" s="797">
        <f>IFERROR(AVERAGE(F1505:H1505),"")</f>
        <v/>
      </c>
      <c r="S1505" s="797">
        <f>IFERROR(AVERAGE(I1505:J1505),"")</f>
        <v/>
      </c>
      <c r="T1505" s="797">
        <f>IFERROR(AVERAGE(K1505:L1505),"")</f>
        <v/>
      </c>
      <c r="V1505" s="257" t="n"/>
      <c r="W1505" s="797">
        <f>AVERAGE(Q1505:T1505)</f>
        <v/>
      </c>
    </row>
    <row r="1506" ht="17.45" customHeight="1">
      <c r="A1506" s="257">
        <f>IF(ISNUMBER(C1506),MONTH(C1506),"")</f>
        <v/>
      </c>
      <c r="B1506" s="257">
        <f>IF(ISNUMBER(C1506),YEAR(C1506),"")</f>
        <v/>
      </c>
      <c r="C1506" s="791">
        <f>C1505+1</f>
        <v/>
      </c>
      <c r="D1506" s="792" t="n">
        <v>0.0328</v>
      </c>
      <c r="E1506" s="793" t="n"/>
      <c r="F1506" s="792" t="n"/>
      <c r="G1506" s="794" t="n"/>
      <c r="H1506" s="793" t="n">
        <v>0.0388</v>
      </c>
      <c r="I1506" s="792" t="n">
        <v>0.0369</v>
      </c>
      <c r="J1506" s="793" t="n"/>
      <c r="K1506" s="792" t="n">
        <v>0.0419</v>
      </c>
      <c r="L1506" s="793" t="n"/>
      <c r="M1506" s="796">
        <f>IF(SUM(D1506:E1506)&gt;0,IFERROR(AVERAGE(D1477:E1506),""),"")</f>
        <v/>
      </c>
      <c r="N1506" s="796">
        <f>IF(SUM(F1506:H1506)&gt;0,IFERROR(AVERAGE(F1477:H1506),""),"")</f>
        <v/>
      </c>
      <c r="O1506" s="796">
        <f>IF(SUM(I1506:J1506)&gt;0,IFERROR(AVERAGE(I1477:J1506),""),"")</f>
        <v/>
      </c>
      <c r="P1506" s="796">
        <f>IF(SUM(K1506:L1506)&gt;0,IFERROR(AVERAGE(K1477:L1506),""),"")</f>
        <v/>
      </c>
      <c r="Q1506" s="797">
        <f>IFERROR(AVERAGE(D1506:E1506),"")</f>
        <v/>
      </c>
      <c r="R1506" s="797">
        <f>IFERROR(AVERAGE(F1506:H1506),"")</f>
        <v/>
      </c>
      <c r="S1506" s="797">
        <f>IFERROR(AVERAGE(I1506:J1506),"")</f>
        <v/>
      </c>
      <c r="T1506" s="797">
        <f>IFERROR(AVERAGE(K1506:L1506),"")</f>
        <v/>
      </c>
      <c r="V1506" s="257" t="n"/>
      <c r="W1506" s="797">
        <f>AVERAGE(Q1506:T1506)</f>
        <v/>
      </c>
    </row>
    <row r="1507" ht="17.45" customHeight="1">
      <c r="A1507" s="257">
        <f>IF(ISNUMBER(C1507),MONTH(C1507),"")</f>
        <v/>
      </c>
      <c r="B1507" s="257">
        <f>IF(ISNUMBER(C1507),YEAR(C1507),"")</f>
        <v/>
      </c>
      <c r="C1507" s="791">
        <f>C1506+1</f>
        <v/>
      </c>
      <c r="D1507" s="849" t="n"/>
      <c r="E1507" s="850" t="n">
        <v>0.0221</v>
      </c>
      <c r="F1507" s="849" t="n"/>
      <c r="G1507" s="851" t="n">
        <v>0.0277</v>
      </c>
      <c r="H1507" s="850" t="n"/>
      <c r="I1507" s="849" t="n"/>
      <c r="J1507" s="850" t="n">
        <v>0.0378</v>
      </c>
      <c r="K1507" s="849" t="n"/>
      <c r="L1507" s="850" t="n">
        <v>0.0479</v>
      </c>
      <c r="M1507" s="796">
        <f>IF(SUM(D1507:E1507)&gt;0,IFERROR(AVERAGE(D1478:E1507),""),"")</f>
        <v/>
      </c>
      <c r="N1507" s="796">
        <f>IF(SUM(F1507:H1507)&gt;0,IFERROR(AVERAGE(F1478:H1507),""),"")</f>
        <v/>
      </c>
      <c r="O1507" s="796">
        <f>IF(SUM(I1507:J1507)&gt;0,IFERROR(AVERAGE(I1478:J1507),""),"")</f>
        <v/>
      </c>
      <c r="P1507" s="796">
        <f>IF(SUM(K1507:L1507)&gt;0,IFERROR(AVERAGE(K1478:L1507),""),"")</f>
        <v/>
      </c>
      <c r="Q1507" s="797">
        <f>IFERROR(AVERAGE(D1507:E1507),"")</f>
        <v/>
      </c>
      <c r="R1507" s="797">
        <f>IFERROR(AVERAGE(F1507:H1507),"")</f>
        <v/>
      </c>
      <c r="S1507" s="797">
        <f>IFERROR(AVERAGE(I1507:J1507),"")</f>
        <v/>
      </c>
      <c r="T1507" s="797">
        <f>IFERROR(AVERAGE(K1507:L1507),"")</f>
        <v/>
      </c>
      <c r="V1507" s="257" t="n"/>
      <c r="W1507" s="797">
        <f>AVERAGE(Q1507:T1507)</f>
        <v/>
      </c>
      <c r="X1507" s="797">
        <f>AVERAGE(Q1503:T1507)</f>
        <v/>
      </c>
      <c r="Y1507" s="266" t="n">
        <v>215</v>
      </c>
    </row>
    <row r="1508" ht="17.45" customHeight="1">
      <c r="A1508" s="257">
        <f>IF(ISNUMBER(C1508),MONTH(C1508),"")</f>
        <v/>
      </c>
      <c r="B1508" s="257">
        <f>IF(ISNUMBER(C1508),YEAR(C1508),"")</f>
        <v/>
      </c>
      <c r="C1508" s="861">
        <f>C1507+1</f>
        <v/>
      </c>
      <c r="D1508" s="844" t="n">
        <v>0.0227</v>
      </c>
      <c r="E1508" s="845" t="n"/>
      <c r="F1508" s="844" t="n">
        <v>0.00891</v>
      </c>
      <c r="G1508" s="846" t="n"/>
      <c r="H1508" s="845" t="n">
        <v>0.00987</v>
      </c>
      <c r="I1508" s="844" t="n">
        <v>0.0132</v>
      </c>
      <c r="J1508" s="845" t="n"/>
      <c r="K1508" s="844" t="n">
        <v>0.0219</v>
      </c>
      <c r="L1508" s="845" t="n"/>
      <c r="M1508" s="796">
        <f>IF(SUM(D1508:E1508)&gt;0,IFERROR(AVERAGE(D1479:E1508),""),"")</f>
        <v/>
      </c>
      <c r="N1508" s="796">
        <f>IF(SUM(F1508:H1508)&gt;0,IFERROR(AVERAGE(F1479:H1508),""),"")</f>
        <v/>
      </c>
      <c r="O1508" s="796">
        <f>IF(SUM(I1508:J1508)&gt;0,IFERROR(AVERAGE(I1479:J1508),""),"")</f>
        <v/>
      </c>
      <c r="P1508" s="796">
        <f>IF(SUM(K1508:L1508)&gt;0,IFERROR(AVERAGE(K1479:L1508),""),"")</f>
        <v/>
      </c>
      <c r="Q1508" s="813">
        <f>IFERROR(AVERAGE(D1508:E1508),"")</f>
        <v/>
      </c>
      <c r="R1508" s="813">
        <f>IFERROR(AVERAGE(F1508:H1508),"")</f>
        <v/>
      </c>
      <c r="S1508" s="813">
        <f>IFERROR(AVERAGE(I1508:J1508),"")</f>
        <v/>
      </c>
      <c r="T1508" s="813">
        <f>IFERROR(AVERAGE(K1508:L1508),"")</f>
        <v/>
      </c>
      <c r="U1508" s="326" t="n"/>
      <c r="V1508" s="813">
        <f>AVERAGE(Q1508:T1508)</f>
        <v/>
      </c>
      <c r="W1508" s="445" t="n"/>
      <c r="X1508" s="257" t="n"/>
      <c r="Y1508" s="266" t="n">
        <v>215</v>
      </c>
    </row>
    <row r="1509" ht="17.45" customHeight="1">
      <c r="A1509" s="257">
        <f>IF(ISNUMBER(C1509),MONTH(C1509),"")</f>
        <v/>
      </c>
      <c r="B1509" s="257">
        <f>IF(ISNUMBER(C1509),YEAR(C1509),"")</f>
        <v/>
      </c>
      <c r="C1509" s="808">
        <f>C1508+1</f>
        <v/>
      </c>
      <c r="D1509" s="844" t="n"/>
      <c r="E1509" s="845" t="n">
        <v>0.0228</v>
      </c>
      <c r="F1509" s="844" t="n"/>
      <c r="G1509" s="846" t="n">
        <v>0.0119</v>
      </c>
      <c r="H1509" s="845" t="n"/>
      <c r="I1509" s="844" t="n"/>
      <c r="J1509" s="845" t="n">
        <v>0.00677</v>
      </c>
      <c r="K1509" s="844" t="n"/>
      <c r="L1509" s="845" t="n">
        <v>0.0224</v>
      </c>
      <c r="M1509" s="796">
        <f>IF(SUM(D1509:E1509)&gt;0,IFERROR(AVERAGE(D1480:E1509),""),"")</f>
        <v/>
      </c>
      <c r="N1509" s="796">
        <f>IF(SUM(F1509:H1509)&gt;0,IFERROR(AVERAGE(F1480:H1509),""),"")</f>
        <v/>
      </c>
      <c r="O1509" s="796">
        <f>IF(SUM(I1509:J1509)&gt;0,IFERROR(AVERAGE(I1480:J1509),""),"")</f>
        <v/>
      </c>
      <c r="P1509" s="796">
        <f>IF(SUM(K1509:L1509)&gt;0,IFERROR(AVERAGE(K1480:L1509),""),"")</f>
        <v/>
      </c>
      <c r="Q1509" s="813">
        <f>IFERROR(AVERAGE(D1509:E1509),"")</f>
        <v/>
      </c>
      <c r="R1509" s="813">
        <f>IFERROR(AVERAGE(F1509:H1509),"")</f>
        <v/>
      </c>
      <c r="S1509" s="813">
        <f>IFERROR(AVERAGE(I1509:J1509),"")</f>
        <v/>
      </c>
      <c r="T1509" s="813">
        <f>IFERROR(AVERAGE(K1509:L1509),"")</f>
        <v/>
      </c>
      <c r="U1509" s="326" t="n"/>
      <c r="V1509" s="813">
        <f>AVERAGE(Q1509:T1509)</f>
        <v/>
      </c>
      <c r="W1509" s="445" t="n"/>
      <c r="X1509" s="797">
        <f>AVERAGE(Q1508:T1509)</f>
        <v/>
      </c>
      <c r="Y1509" s="266" t="n">
        <v>215</v>
      </c>
    </row>
    <row r="1510" ht="17.45" customHeight="1">
      <c r="A1510" s="257">
        <f>IF(ISNUMBER(C1510),MONTH(C1510),"")</f>
        <v/>
      </c>
      <c r="B1510" s="257">
        <f>IF(ISNUMBER(C1510),YEAR(C1510),"")</f>
        <v/>
      </c>
      <c r="C1510" s="791">
        <f>C1509+1</f>
        <v/>
      </c>
      <c r="D1510" s="849" t="n">
        <v>0.0265</v>
      </c>
      <c r="E1510" s="850" t="n"/>
      <c r="F1510" s="849" t="n">
        <v>0.025</v>
      </c>
      <c r="G1510" s="851" t="n"/>
      <c r="H1510" s="850" t="n"/>
      <c r="I1510" s="849" t="n">
        <v>0.0785</v>
      </c>
      <c r="J1510" s="850" t="n"/>
      <c r="K1510" s="849" t="n">
        <v>0.031</v>
      </c>
      <c r="L1510" s="850" t="n"/>
      <c r="M1510" s="796">
        <f>IF(SUM(D1510:E1510)&gt;0,IFERROR(AVERAGE(D1481:E1510),""),"")</f>
        <v/>
      </c>
      <c r="N1510" s="796">
        <f>IF(SUM(F1510:H1510)&gt;0,IFERROR(AVERAGE(F1481:H1510),""),"")</f>
        <v/>
      </c>
      <c r="O1510" s="796">
        <f>IF(SUM(I1510:J1510)&gt;0,IFERROR(AVERAGE(I1481:J1510),""),"")</f>
        <v/>
      </c>
      <c r="P1510" s="796">
        <f>IF(SUM(K1510:L1510)&gt;0,IFERROR(AVERAGE(K1481:L1510),""),"")</f>
        <v/>
      </c>
      <c r="Q1510" s="797">
        <f>IFERROR(AVERAGE(D1510:E1510),"")</f>
        <v/>
      </c>
      <c r="R1510" s="797">
        <f>IFERROR(AVERAGE(F1510:H1510),"")</f>
        <v/>
      </c>
      <c r="S1510" s="797">
        <f>IFERROR(AVERAGE(I1510:J1510),"")</f>
        <v/>
      </c>
      <c r="T1510" s="797">
        <f>IFERROR(AVERAGE(K1510:L1510),"")</f>
        <v/>
      </c>
      <c r="V1510" s="257" t="n"/>
      <c r="W1510" s="797">
        <f>AVERAGE(Q1510:T1510)</f>
        <v/>
      </c>
    </row>
    <row r="1511" ht="17.45" customHeight="1">
      <c r="A1511" s="257">
        <f>IF(ISNUMBER(C1511),MONTH(C1511),"")</f>
        <v/>
      </c>
      <c r="B1511" s="257">
        <f>IF(ISNUMBER(C1511),YEAR(C1511),"")</f>
        <v/>
      </c>
      <c r="C1511" s="791">
        <f>C1510+1</f>
        <v/>
      </c>
      <c r="D1511" s="849" t="n"/>
      <c r="E1511" s="850" t="n">
        <v>0.0316</v>
      </c>
      <c r="F1511" s="849" t="n"/>
      <c r="G1511" s="851" t="n">
        <v>0.0352</v>
      </c>
      <c r="H1511" s="850" t="n"/>
      <c r="I1511" s="849" t="n"/>
      <c r="J1511" s="850" t="n">
        <v>0.0254</v>
      </c>
      <c r="K1511" s="849" t="n"/>
      <c r="L1511" s="850" t="n">
        <v>0.0484</v>
      </c>
      <c r="M1511" s="796">
        <f>IF(SUM(D1511:E1511)&gt;0,IFERROR(AVERAGE(D1482:E1511),""),"")</f>
        <v/>
      </c>
      <c r="N1511" s="796">
        <f>IF(SUM(F1511:H1511)&gt;0,IFERROR(AVERAGE(F1482:H1511),""),"")</f>
        <v/>
      </c>
      <c r="O1511" s="796">
        <f>IF(SUM(I1511:J1511)&gt;0,IFERROR(AVERAGE(I1482:J1511),""),"")</f>
        <v/>
      </c>
      <c r="P1511" s="796">
        <f>IF(SUM(K1511:L1511)&gt;0,IFERROR(AVERAGE(K1482:L1511),""),"")</f>
        <v/>
      </c>
      <c r="Q1511" s="797">
        <f>IFERROR(AVERAGE(D1511:E1511),"")</f>
        <v/>
      </c>
      <c r="R1511" s="797">
        <f>IFERROR(AVERAGE(F1511:H1511),"")</f>
        <v/>
      </c>
      <c r="S1511" s="797">
        <f>IFERROR(AVERAGE(I1511:J1511),"")</f>
        <v/>
      </c>
      <c r="T1511" s="797">
        <f>IFERROR(AVERAGE(K1511:L1511),"")</f>
        <v/>
      </c>
      <c r="V1511" s="257" t="n"/>
      <c r="W1511" s="797">
        <f>AVERAGE(Q1511:T1511)</f>
        <v/>
      </c>
    </row>
    <row r="1512" ht="17.45" customHeight="1">
      <c r="A1512" s="257">
        <f>IF(ISNUMBER(C1512),MONTH(C1512),"")</f>
        <v/>
      </c>
      <c r="B1512" s="257">
        <f>IF(ISNUMBER(C1512),YEAR(C1512),"")</f>
        <v/>
      </c>
      <c r="C1512" s="791">
        <f>C1511+1</f>
        <v/>
      </c>
      <c r="D1512" s="849" t="n">
        <v>0.0214</v>
      </c>
      <c r="E1512" s="850" t="n"/>
      <c r="F1512" s="849" t="n"/>
      <c r="G1512" s="851" t="n"/>
      <c r="H1512" s="850" t="n">
        <v>0.0121</v>
      </c>
      <c r="I1512" s="849" t="n">
        <v>0.0157</v>
      </c>
      <c r="J1512" s="850" t="n"/>
      <c r="K1512" s="849" t="n">
        <v>0.0393</v>
      </c>
      <c r="L1512" s="850" t="n"/>
      <c r="M1512" s="796">
        <f>IF(SUM(D1512:E1512)&gt;0,IFERROR(AVERAGE(D1483:E1512),""),"")</f>
        <v/>
      </c>
      <c r="N1512" s="796">
        <f>IF(SUM(F1512:H1512)&gt;0,IFERROR(AVERAGE(F1483:H1512),""),"")</f>
        <v/>
      </c>
      <c r="O1512" s="796">
        <f>IF(SUM(I1512:J1512)&gt;0,IFERROR(AVERAGE(I1483:J1512),""),"")</f>
        <v/>
      </c>
      <c r="P1512" s="796">
        <f>IF(SUM(K1512:L1512)&gt;0,IFERROR(AVERAGE(K1483:L1512),""),"")</f>
        <v/>
      </c>
      <c r="Q1512" s="797">
        <f>IFERROR(AVERAGE(D1512:E1512),"")</f>
        <v/>
      </c>
      <c r="R1512" s="797">
        <f>IFERROR(AVERAGE(F1512:H1512),"")</f>
        <v/>
      </c>
      <c r="S1512" s="797">
        <f>IFERROR(AVERAGE(I1512:J1512),"")</f>
        <v/>
      </c>
      <c r="T1512" s="797">
        <f>IFERROR(AVERAGE(K1512:L1512),"")</f>
        <v/>
      </c>
      <c r="V1512" s="257" t="n"/>
      <c r="W1512" s="797">
        <f>AVERAGE(Q1512:T1512)</f>
        <v/>
      </c>
    </row>
    <row r="1513" ht="17.45" customHeight="1">
      <c r="A1513" s="257">
        <f>IF(ISNUMBER(C1513),MONTH(C1513),"")</f>
        <v/>
      </c>
      <c r="B1513" s="257">
        <f>IF(ISNUMBER(C1513),YEAR(C1513),"")</f>
        <v/>
      </c>
      <c r="C1513" s="791">
        <f>C1512+1</f>
        <v/>
      </c>
      <c r="D1513" s="849" t="n"/>
      <c r="E1513" s="850" t="n">
        <v>0.0201</v>
      </c>
      <c r="F1513" s="849" t="n"/>
      <c r="G1513" s="851" t="n">
        <v>0.0184</v>
      </c>
      <c r="H1513" s="850" t="n"/>
      <c r="I1513" s="849" t="n"/>
      <c r="J1513" s="850" t="n">
        <v>0.0242</v>
      </c>
      <c r="K1513" s="849" t="n"/>
      <c r="L1513" s="850" t="n">
        <v>0.0204</v>
      </c>
      <c r="M1513" s="796">
        <f>IF(SUM(D1513:E1513)&gt;0,IFERROR(AVERAGE(D1484:E1513),""),"")</f>
        <v/>
      </c>
      <c r="N1513" s="796">
        <f>IF(SUM(F1513:H1513)&gt;0,IFERROR(AVERAGE(F1484:H1513),""),"")</f>
        <v/>
      </c>
      <c r="O1513" s="796">
        <f>IF(SUM(I1513:J1513)&gt;0,IFERROR(AVERAGE(I1484:J1513),""),"")</f>
        <v/>
      </c>
      <c r="P1513" s="796">
        <f>IF(SUM(K1513:L1513)&gt;0,IFERROR(AVERAGE(K1484:L1513),""),"")</f>
        <v/>
      </c>
      <c r="Q1513" s="797">
        <f>IFERROR(AVERAGE(D1513:E1513),"")</f>
        <v/>
      </c>
      <c r="R1513" s="797">
        <f>IFERROR(AVERAGE(F1513:H1513),"")</f>
        <v/>
      </c>
      <c r="S1513" s="797">
        <f>IFERROR(AVERAGE(I1513:J1513),"")</f>
        <v/>
      </c>
      <c r="T1513" s="797">
        <f>IFERROR(AVERAGE(K1513:L1513),"")</f>
        <v/>
      </c>
      <c r="V1513" s="257" t="n"/>
      <c r="W1513" s="797">
        <f>AVERAGE(Q1513:T1513)</f>
        <v/>
      </c>
    </row>
    <row r="1514" ht="17.45" customHeight="1">
      <c r="A1514" s="257">
        <f>IF(ISNUMBER(C1514),MONTH(C1514),"")</f>
        <v/>
      </c>
      <c r="B1514" s="257">
        <f>IF(ISNUMBER(C1514),YEAR(C1514),"")</f>
        <v/>
      </c>
      <c r="C1514" s="861">
        <f>C1513+1</f>
        <v/>
      </c>
      <c r="D1514" s="840" t="n">
        <v>0.0296</v>
      </c>
      <c r="E1514" s="841" t="n"/>
      <c r="F1514" s="840" t="n">
        <v>0.02</v>
      </c>
      <c r="G1514" s="842" t="n"/>
      <c r="H1514" s="841" t="n">
        <v>0.0195</v>
      </c>
      <c r="I1514" s="840" t="n">
        <v>0.0232</v>
      </c>
      <c r="J1514" s="841" t="n"/>
      <c r="K1514" s="840" t="n">
        <v>0.0321</v>
      </c>
      <c r="L1514" s="841" t="n"/>
      <c r="M1514" s="796">
        <f>IF(SUM(D1514:E1514)&gt;0,IFERROR(AVERAGE(D1485:E1514),""),"")</f>
        <v/>
      </c>
      <c r="N1514" s="796">
        <f>IF(SUM(F1514:H1514)&gt;0,IFERROR(AVERAGE(F1485:H1514),""),"")</f>
        <v/>
      </c>
      <c r="O1514" s="796">
        <f>IF(SUM(I1514:J1514)&gt;0,IFERROR(AVERAGE(I1485:J1514),""),"")</f>
        <v/>
      </c>
      <c r="P1514" s="796">
        <f>IF(SUM(K1514:L1514)&gt;0,IFERROR(AVERAGE(K1485:L1514),""),"")</f>
        <v/>
      </c>
      <c r="Q1514" s="797">
        <f>IFERROR(AVERAGE(D1514:E1514),"")</f>
        <v/>
      </c>
      <c r="R1514" s="797">
        <f>IFERROR(AVERAGE(F1514:H1514),"")</f>
        <v/>
      </c>
      <c r="S1514" s="797">
        <f>IFERROR(AVERAGE(I1514:J1514),"")</f>
        <v/>
      </c>
      <c r="T1514" s="797">
        <f>IFERROR(AVERAGE(K1514:L1514),"")</f>
        <v/>
      </c>
      <c r="V1514" s="257" t="n"/>
      <c r="W1514" s="797">
        <f>AVERAGE(Q1514:T1514)</f>
        <v/>
      </c>
      <c r="X1514" s="797">
        <f>AVERAGE(Q1510:T1514)</f>
        <v/>
      </c>
      <c r="Y1514" s="266" t="n">
        <v>216</v>
      </c>
    </row>
    <row r="1515" ht="17.45" customHeight="1">
      <c r="A1515" s="257">
        <f>IF(ISNUMBER(C1515),MONTH(C1515),"")</f>
        <v/>
      </c>
      <c r="B1515" s="257">
        <f>IF(ISNUMBER(C1515),YEAR(C1515),"")</f>
        <v/>
      </c>
      <c r="C1515" s="808">
        <f>C1514+1</f>
        <v/>
      </c>
      <c r="D1515" s="844" t="n"/>
      <c r="E1515" s="845" t="n">
        <v>0.0166</v>
      </c>
      <c r="F1515" s="844" t="n"/>
      <c r="G1515" s="846" t="n">
        <v>0.0126</v>
      </c>
      <c r="H1515" s="845" t="n"/>
      <c r="I1515" s="844" t="n"/>
      <c r="J1515" s="845" t="n">
        <v>0.0125</v>
      </c>
      <c r="K1515" s="844" t="n"/>
      <c r="L1515" s="845" t="n">
        <v>0.0244</v>
      </c>
      <c r="M1515" s="796">
        <f>IF(SUM(D1515:E1515)&gt;0,IFERROR(AVERAGE(D1486:E1515),""),"")</f>
        <v/>
      </c>
      <c r="N1515" s="796">
        <f>IF(SUM(F1515:H1515)&gt;0,IFERROR(AVERAGE(F1486:H1515),""),"")</f>
        <v/>
      </c>
      <c r="O1515" s="796">
        <f>IF(SUM(I1515:J1515)&gt;0,IFERROR(AVERAGE(I1486:J1515),""),"")</f>
        <v/>
      </c>
      <c r="P1515" s="796">
        <f>IF(SUM(K1515:L1515)&gt;0,IFERROR(AVERAGE(K1486:L1515),""),"")</f>
        <v/>
      </c>
      <c r="Q1515" s="813">
        <f>IFERROR(AVERAGE(D1515:E1515),"")</f>
        <v/>
      </c>
      <c r="R1515" s="813">
        <f>IFERROR(AVERAGE(F1515:H1515),"")</f>
        <v/>
      </c>
      <c r="S1515" s="813">
        <f>IFERROR(AVERAGE(I1515:J1515),"")</f>
        <v/>
      </c>
      <c r="T1515" s="813">
        <f>IFERROR(AVERAGE(K1515:L1515),"")</f>
        <v/>
      </c>
      <c r="U1515" s="326" t="n"/>
      <c r="V1515" s="813">
        <f>AVERAGE(Q1515:T1515)</f>
        <v/>
      </c>
      <c r="W1515" s="445" t="n"/>
      <c r="X1515" s="257" t="n"/>
      <c r="Y1515" s="266" t="n">
        <v>216</v>
      </c>
    </row>
    <row r="1516" ht="17.45" customHeight="1">
      <c r="A1516" s="257">
        <f>IF(ISNUMBER(C1516),MONTH(C1516),"")</f>
        <v/>
      </c>
      <c r="B1516" s="257">
        <f>IF(ISNUMBER(C1516),YEAR(C1516),"")</f>
        <v/>
      </c>
      <c r="C1516" s="808">
        <f>C1515+1</f>
        <v/>
      </c>
      <c r="D1516" s="844" t="n">
        <v>0.0138</v>
      </c>
      <c r="E1516" s="845" t="n"/>
      <c r="F1516" s="844" t="n">
        <v>0.0124</v>
      </c>
      <c r="G1516" s="846" t="n"/>
      <c r="H1516" s="845" t="n"/>
      <c r="I1516" s="844" t="n">
        <v>0.00788</v>
      </c>
      <c r="J1516" s="845" t="n"/>
      <c r="K1516" s="844" t="n">
        <v>0.0161</v>
      </c>
      <c r="L1516" s="845" t="n"/>
      <c r="M1516" s="796">
        <f>IF(SUM(D1516:E1516)&gt;0,IFERROR(AVERAGE(D1487:E1516),""),"")</f>
        <v/>
      </c>
      <c r="N1516" s="796">
        <f>IF(SUM(F1516:H1516)&gt;0,IFERROR(AVERAGE(F1487:H1516),""),"")</f>
        <v/>
      </c>
      <c r="O1516" s="796">
        <f>IF(SUM(I1516:J1516)&gt;0,IFERROR(AVERAGE(I1487:J1516),""),"")</f>
        <v/>
      </c>
      <c r="P1516" s="796">
        <f>IF(SUM(K1516:L1516)&gt;0,IFERROR(AVERAGE(K1487:L1516),""),"")</f>
        <v/>
      </c>
      <c r="Q1516" s="813">
        <f>IFERROR(AVERAGE(D1516:E1516),"")</f>
        <v/>
      </c>
      <c r="R1516" s="813">
        <f>IFERROR(AVERAGE(F1516:H1516),"")</f>
        <v/>
      </c>
      <c r="S1516" s="813">
        <f>IFERROR(AVERAGE(I1516:J1516),"")</f>
        <v/>
      </c>
      <c r="T1516" s="813">
        <f>IFERROR(AVERAGE(K1516:L1516),"")</f>
        <v/>
      </c>
      <c r="U1516" s="326" t="n"/>
      <c r="V1516" s="813">
        <f>AVERAGE(Q1516:T1516)</f>
        <v/>
      </c>
      <c r="W1516" s="445" t="n"/>
      <c r="X1516" s="797">
        <f>AVERAGE(Q1515:T1516)</f>
        <v/>
      </c>
      <c r="Y1516" s="266" t="n">
        <v>216</v>
      </c>
    </row>
    <row r="1517" ht="17.45" customHeight="1">
      <c r="A1517" s="257">
        <f>IF(ISNUMBER(C1517),MONTH(C1517),"")</f>
        <v/>
      </c>
      <c r="B1517" s="257">
        <f>IF(ISNUMBER(C1517),YEAR(C1517),"")</f>
        <v/>
      </c>
      <c r="C1517" s="791">
        <f>C1516+1</f>
        <v/>
      </c>
      <c r="D1517" s="849" t="n"/>
      <c r="E1517" s="850" t="n">
        <v>0.0199</v>
      </c>
      <c r="F1517" s="849" t="n"/>
      <c r="G1517" s="851" t="n">
        <v>0.0161</v>
      </c>
      <c r="H1517" s="850" t="n"/>
      <c r="I1517" s="849" t="n"/>
      <c r="J1517" s="850" t="n">
        <v>0.0133</v>
      </c>
      <c r="K1517" s="849" t="n"/>
      <c r="L1517" s="850" t="n">
        <v>0.0279</v>
      </c>
      <c r="M1517" s="796">
        <f>IF(SUM(D1517:E1517)&gt;0,IFERROR(AVERAGE(D1488:E1517),""),"")</f>
        <v/>
      </c>
      <c r="N1517" s="796">
        <f>IF(SUM(F1517:H1517)&gt;0,IFERROR(AVERAGE(F1488:H1517),""),"")</f>
        <v/>
      </c>
      <c r="O1517" s="796">
        <f>IF(SUM(I1517:J1517)&gt;0,IFERROR(AVERAGE(I1488:J1517),""),"")</f>
        <v/>
      </c>
      <c r="P1517" s="796">
        <f>IF(SUM(K1517:L1517)&gt;0,IFERROR(AVERAGE(K1488:L1517),""),"")</f>
        <v/>
      </c>
      <c r="Q1517" s="797">
        <f>IFERROR(AVERAGE(D1517:E1517),"")</f>
        <v/>
      </c>
      <c r="R1517" s="797">
        <f>IFERROR(AVERAGE(F1517:H1517),"")</f>
        <v/>
      </c>
      <c r="S1517" s="797">
        <f>IFERROR(AVERAGE(I1517:J1517),"")</f>
        <v/>
      </c>
      <c r="T1517" s="797">
        <f>IFERROR(AVERAGE(K1517:L1517),"")</f>
        <v/>
      </c>
      <c r="V1517" s="257" t="n"/>
      <c r="W1517" s="797">
        <f>AVERAGE(Q1517:T1517)</f>
        <v/>
      </c>
    </row>
    <row r="1518" ht="17.45" customHeight="1">
      <c r="A1518" s="257">
        <f>IF(ISNUMBER(C1518),MONTH(C1518),"")</f>
        <v/>
      </c>
      <c r="B1518" s="257">
        <f>IF(ISNUMBER(C1518),YEAR(C1518),"")</f>
        <v/>
      </c>
      <c r="C1518" s="791">
        <f>C1517+1</f>
        <v/>
      </c>
      <c r="D1518" s="849" t="n">
        <v>0.0261</v>
      </c>
      <c r="E1518" s="850" t="n"/>
      <c r="F1518" s="849" t="n"/>
      <c r="G1518" s="851" t="n"/>
      <c r="H1518" s="850" t="n">
        <v>0.0361</v>
      </c>
      <c r="I1518" s="849" t="n">
        <v>0.0161</v>
      </c>
      <c r="J1518" s="850" t="n"/>
      <c r="K1518" s="849" t="n">
        <v>0.0344</v>
      </c>
      <c r="L1518" s="850" t="n"/>
      <c r="M1518" s="796">
        <f>IF(SUM(D1518:E1518)&gt;0,IFERROR(AVERAGE(D1489:E1518),""),"")</f>
        <v/>
      </c>
      <c r="N1518" s="796">
        <f>IF(SUM(F1518:H1518)&gt;0,IFERROR(AVERAGE(F1489:H1518),""),"")</f>
        <v/>
      </c>
      <c r="O1518" s="796">
        <f>IF(SUM(I1518:J1518)&gt;0,IFERROR(AVERAGE(I1489:J1518),""),"")</f>
        <v/>
      </c>
      <c r="P1518" s="796">
        <f>IF(SUM(K1518:L1518)&gt;0,IFERROR(AVERAGE(K1489:L1518),""),"")</f>
        <v/>
      </c>
      <c r="Q1518" s="797">
        <f>IFERROR(AVERAGE(D1518:E1518),"")</f>
        <v/>
      </c>
      <c r="R1518" s="797">
        <f>IFERROR(AVERAGE(F1518:H1518),"")</f>
        <v/>
      </c>
      <c r="S1518" s="797">
        <f>IFERROR(AVERAGE(I1518:J1518),"")</f>
        <v/>
      </c>
      <c r="T1518" s="797">
        <f>IFERROR(AVERAGE(K1518:L1518),"")</f>
        <v/>
      </c>
      <c r="V1518" s="257" t="n"/>
      <c r="W1518" s="797">
        <f>AVERAGE(Q1518:T1518)</f>
        <v/>
      </c>
    </row>
    <row r="1519" ht="17.45" customHeight="1">
      <c r="A1519" s="257">
        <f>IF(ISNUMBER(C1519),MONTH(C1519),"")</f>
        <v/>
      </c>
      <c r="B1519" s="257">
        <f>IF(ISNUMBER(C1519),YEAR(C1519),"")</f>
        <v/>
      </c>
      <c r="C1519" s="791">
        <f>C1518+1</f>
        <v/>
      </c>
      <c r="D1519" s="792" t="n"/>
      <c r="E1519" s="793" t="n">
        <v>0.0122</v>
      </c>
      <c r="F1519" s="792" t="n"/>
      <c r="G1519" s="794" t="n">
        <v>0.0301</v>
      </c>
      <c r="H1519" s="793" t="n"/>
      <c r="I1519" s="792" t="n"/>
      <c r="J1519" s="793" t="n">
        <v>0.0295</v>
      </c>
      <c r="K1519" s="792" t="n"/>
      <c r="L1519" s="793" t="n">
        <v>0.0278</v>
      </c>
      <c r="M1519" s="796">
        <f>IF(SUM(D1519:E1519)&gt;0,IFERROR(AVERAGE(D1490:E1519),""),"")</f>
        <v/>
      </c>
      <c r="N1519" s="796">
        <f>IF(SUM(F1519:H1519)&gt;0,IFERROR(AVERAGE(F1490:H1519),""),"")</f>
        <v/>
      </c>
      <c r="O1519" s="796">
        <f>IF(SUM(I1519:J1519)&gt;0,IFERROR(AVERAGE(I1490:J1519),""),"")</f>
        <v/>
      </c>
      <c r="P1519" s="796">
        <f>IF(SUM(K1519:L1519)&gt;0,IFERROR(AVERAGE(K1490:L1519),""),"")</f>
        <v/>
      </c>
      <c r="Q1519" s="797">
        <f>IFERROR(AVERAGE(D1519:E1519),"")</f>
        <v/>
      </c>
      <c r="R1519" s="797">
        <f>IFERROR(AVERAGE(F1519:H1519),"")</f>
        <v/>
      </c>
      <c r="S1519" s="797">
        <f>IFERROR(AVERAGE(I1519:J1519),"")</f>
        <v/>
      </c>
      <c r="T1519" s="797">
        <f>IFERROR(AVERAGE(K1519:L1519),"")</f>
        <v/>
      </c>
      <c r="V1519" s="257" t="n"/>
      <c r="W1519" s="797">
        <f>AVERAGE(Q1519:T1519)</f>
        <v/>
      </c>
    </row>
    <row r="1520" ht="17.45" customHeight="1">
      <c r="A1520" s="257">
        <f>IF(ISNUMBER(C1520),MONTH(C1520),"")</f>
        <v/>
      </c>
      <c r="B1520" s="257">
        <f>IF(ISNUMBER(C1520),YEAR(C1520),"")</f>
        <v/>
      </c>
      <c r="C1520" s="861">
        <f>C1519+1</f>
        <v/>
      </c>
      <c r="D1520" s="803" t="n">
        <v>0.0115</v>
      </c>
      <c r="E1520" s="804" t="n"/>
      <c r="F1520" s="803" t="n">
        <v>0.0176</v>
      </c>
      <c r="G1520" s="805" t="n"/>
      <c r="H1520" s="804" t="n">
        <v>0.0194</v>
      </c>
      <c r="I1520" s="803" t="n">
        <v>0.019</v>
      </c>
      <c r="J1520" s="804" t="n"/>
      <c r="K1520" s="803" t="n">
        <v>0.0187</v>
      </c>
      <c r="L1520" s="804" t="n"/>
      <c r="M1520" s="796">
        <f>IF(SUM(D1520:E1520)&gt;0,IFERROR(AVERAGE(D1491:E1520),""),"")</f>
        <v/>
      </c>
      <c r="N1520" s="796">
        <f>IF(SUM(F1520:H1520)&gt;0,IFERROR(AVERAGE(F1491:H1520),""),"")</f>
        <v/>
      </c>
      <c r="O1520" s="796">
        <f>IF(SUM(I1520:J1520)&gt;0,IFERROR(AVERAGE(I1491:J1520),""),"")</f>
        <v/>
      </c>
      <c r="P1520" s="796">
        <f>IF(SUM(K1520:L1520)&gt;0,IFERROR(AVERAGE(K1491:L1520),""),"")</f>
        <v/>
      </c>
      <c r="Q1520" s="797">
        <f>IFERROR(AVERAGE(D1520:E1520),"")</f>
        <v/>
      </c>
      <c r="R1520" s="797">
        <f>IFERROR(AVERAGE(F1520:H1520),"")</f>
        <v/>
      </c>
      <c r="S1520" s="797">
        <f>IFERROR(AVERAGE(I1520:J1520),"")</f>
        <v/>
      </c>
      <c r="T1520" s="797">
        <f>IFERROR(AVERAGE(K1520:L1520),"")</f>
        <v/>
      </c>
      <c r="V1520" s="257" t="n"/>
      <c r="W1520" s="797">
        <f>AVERAGE(Q1520:T1520)</f>
        <v/>
      </c>
    </row>
    <row r="1521" ht="17.45" customHeight="1">
      <c r="A1521" s="257">
        <f>IF(ISNUMBER(C1521),MONTH(C1521),"")</f>
        <v/>
      </c>
      <c r="B1521" s="257">
        <f>IF(ISNUMBER(C1521),YEAR(C1521),"")</f>
        <v/>
      </c>
      <c r="C1521" s="791">
        <f>C1520+1</f>
        <v/>
      </c>
      <c r="D1521" s="849" t="n"/>
      <c r="E1521" s="850" t="n">
        <v>0.0178</v>
      </c>
      <c r="F1521" s="849" t="n"/>
      <c r="G1521" s="851" t="n">
        <v>0.0234</v>
      </c>
      <c r="H1521" s="850" t="n"/>
      <c r="I1521" s="849" t="n"/>
      <c r="J1521" s="850" t="n">
        <v>0.0233</v>
      </c>
      <c r="K1521" s="849" t="n"/>
      <c r="L1521" s="850" t="n">
        <v>0.0263</v>
      </c>
      <c r="M1521" s="796">
        <f>IF(SUM(D1521:E1521)&gt;0,IFERROR(AVERAGE(D1492:E1521),""),"")</f>
        <v/>
      </c>
      <c r="N1521" s="796">
        <f>IF(SUM(F1521:H1521)&gt;0,IFERROR(AVERAGE(F1492:H1521),""),"")</f>
        <v/>
      </c>
      <c r="O1521" s="796">
        <f>IF(SUM(I1521:J1521)&gt;0,IFERROR(AVERAGE(I1492:J1521),""),"")</f>
        <v/>
      </c>
      <c r="P1521" s="796">
        <f>IF(SUM(K1521:L1521)&gt;0,IFERROR(AVERAGE(K1492:L1521),""),"")</f>
        <v/>
      </c>
      <c r="Q1521" s="797">
        <f>IFERROR(AVERAGE(D1521:E1521),"")</f>
        <v/>
      </c>
      <c r="R1521" s="797">
        <f>IFERROR(AVERAGE(F1521:H1521),"")</f>
        <v/>
      </c>
      <c r="S1521" s="797">
        <f>IFERROR(AVERAGE(I1521:J1521),"")</f>
        <v/>
      </c>
      <c r="T1521" s="797">
        <f>IFERROR(AVERAGE(K1521:L1521),"")</f>
        <v/>
      </c>
      <c r="V1521" s="257" t="n"/>
      <c r="W1521" s="797">
        <f>AVERAGE(Q1521:T1521)</f>
        <v/>
      </c>
      <c r="X1521" s="797">
        <f>AVERAGE(Q1517:T1521)</f>
        <v/>
      </c>
      <c r="Y1521" s="266" t="n">
        <v>217</v>
      </c>
    </row>
    <row r="1522" ht="17.45" customHeight="1" thickBot="1">
      <c r="A1522" s="257">
        <f>IF(ISNUMBER(C1522),MONTH(C1522),"")</f>
        <v/>
      </c>
      <c r="B1522" s="257">
        <f>IF(ISNUMBER(C1522),YEAR(C1522),"")</f>
        <v/>
      </c>
      <c r="C1522" s="808">
        <f>C1521+1</f>
        <v/>
      </c>
      <c r="D1522" s="844" t="n">
        <v>0.0113</v>
      </c>
      <c r="E1522" s="845" t="n"/>
      <c r="F1522" s="844" t="n">
        <v>0.0214</v>
      </c>
      <c r="G1522" s="846" t="n"/>
      <c r="H1522" s="845" t="n"/>
      <c r="I1522" s="844" t="n">
        <v>0.009979999999999999</v>
      </c>
      <c r="J1522" s="845" t="n"/>
      <c r="K1522" s="844" t="n">
        <v>0.0179</v>
      </c>
      <c r="L1522" s="845" t="n"/>
      <c r="M1522" s="796">
        <f>IF(SUM(D1522:E1522)&gt;0,IFERROR(AVERAGE(D1493:E1522),""),"")</f>
        <v/>
      </c>
      <c r="N1522" s="796">
        <f>IF(SUM(F1522:H1522)&gt;0,IFERROR(AVERAGE(F1493:H1522),""),"")</f>
        <v/>
      </c>
      <c r="O1522" s="796">
        <f>IF(SUM(I1522:J1522)&gt;0,IFERROR(AVERAGE(I1493:J1522),""),"")</f>
        <v/>
      </c>
      <c r="P1522" s="796">
        <f>IF(SUM(K1522:L1522)&gt;0,IFERROR(AVERAGE(K1493:L1522),""),"")</f>
        <v/>
      </c>
      <c r="Q1522" s="813">
        <f>IFERROR(AVERAGE(D1522:E1522),"")</f>
        <v/>
      </c>
      <c r="R1522" s="813">
        <f>IFERROR(AVERAGE(F1522:H1522),"")</f>
        <v/>
      </c>
      <c r="S1522" s="813">
        <f>IFERROR(AVERAGE(I1522:J1522),"")</f>
        <v/>
      </c>
      <c r="T1522" s="813">
        <f>IFERROR(AVERAGE(K1522:L1522),"")</f>
        <v/>
      </c>
      <c r="U1522" s="326" t="n"/>
      <c r="V1522" s="813">
        <f>AVERAGE(Q1522:T1522)</f>
        <v/>
      </c>
      <c r="W1522" s="445" t="n"/>
      <c r="X1522" s="257" t="n"/>
      <c r="Y1522" s="266" t="n">
        <v>217</v>
      </c>
    </row>
    <row r="1523" ht="17.45" customHeight="1" thickBot="1">
      <c r="A1523" s="257">
        <f>IF(ISNUMBER(C1523),MONTH(C1523),"")</f>
        <v/>
      </c>
      <c r="B1523" s="257">
        <f>IF(ISNUMBER(C1523),YEAR(C1523),"")</f>
        <v/>
      </c>
      <c r="C1523" s="808">
        <f>C1522+1</f>
        <v/>
      </c>
      <c r="D1523" s="844" t="n"/>
      <c r="E1523" s="845" t="n">
        <v>0.0137</v>
      </c>
      <c r="F1523" s="844" t="n"/>
      <c r="G1523" s="846" t="n">
        <v>0.0323</v>
      </c>
      <c r="H1523" s="845" t="n"/>
      <c r="I1523" s="844" t="n"/>
      <c r="J1523" s="845" t="n">
        <v>0.009730000000000001</v>
      </c>
      <c r="K1523" s="844" t="n"/>
      <c r="L1523" s="845" t="n">
        <v>0.0182</v>
      </c>
      <c r="M1523" s="796">
        <f>IF(SUM(D1523:E1523)&gt;0,IFERROR(AVERAGE(D1494:E1523),""),"")</f>
        <v/>
      </c>
      <c r="N1523" s="796">
        <f>IF(SUM(F1523:H1523)&gt;0,IFERROR(AVERAGE(F1494:H1523),""),"")</f>
        <v/>
      </c>
      <c r="O1523" s="796">
        <f>IF(SUM(I1523:J1523)&gt;0,IFERROR(AVERAGE(I1494:J1523),""),"")</f>
        <v/>
      </c>
      <c r="P1523" s="796">
        <f>IF(SUM(K1523:L1523)&gt;0,IFERROR(AVERAGE(K1494:L1523),""),"")</f>
        <v/>
      </c>
      <c r="Q1523" s="813">
        <f>IFERROR(AVERAGE(D1523:E1523),"")</f>
        <v/>
      </c>
      <c r="R1523" s="813">
        <f>IFERROR(AVERAGE(F1523:H1523),"")</f>
        <v/>
      </c>
      <c r="S1523" s="813">
        <f>IFERROR(AVERAGE(I1523:J1523),"")</f>
        <v/>
      </c>
      <c r="T1523" s="813">
        <f>IFERROR(AVERAGE(K1523:L1523),"")</f>
        <v/>
      </c>
      <c r="U1523" s="326" t="n"/>
      <c r="V1523" s="813">
        <f>AVERAGE(Q1523:T1523)</f>
        <v/>
      </c>
      <c r="W1523" s="445" t="n"/>
      <c r="X1523" s="797">
        <f>AVERAGE(Q1522:T1523)</f>
        <v/>
      </c>
      <c r="Y1523" s="266" t="n">
        <v>217</v>
      </c>
      <c r="Z1523" s="514" t="inlineStr">
        <is>
          <t>FEBRUARY</t>
        </is>
      </c>
      <c r="AA1523" s="515" t="n">
        <v>2022</v>
      </c>
      <c r="AB1523" s="516" t="n"/>
      <c r="AC1523" s="516" t="n"/>
      <c r="AD1523" s="516" t="n"/>
    </row>
    <row r="1524" ht="17.45" customHeight="1" thickBot="1">
      <c r="A1524" s="257">
        <f>IF(ISNUMBER(C1524),MONTH(C1524),"")</f>
        <v/>
      </c>
      <c r="B1524" s="257">
        <f>IF(ISNUMBER(C1524),YEAR(C1524),"")</f>
        <v/>
      </c>
      <c r="C1524" s="824">
        <f>C1523+1</f>
        <v/>
      </c>
      <c r="D1524" s="825" t="n">
        <v>0.0285</v>
      </c>
      <c r="E1524" s="826" t="n"/>
      <c r="F1524" s="825" t="n"/>
      <c r="G1524" s="827" t="n"/>
      <c r="H1524" s="826" t="n">
        <v>0.0274</v>
      </c>
      <c r="I1524" s="825" t="n">
        <v>0.0363</v>
      </c>
      <c r="J1524" s="826" t="n"/>
      <c r="K1524" s="825" t="n">
        <v>0.0365</v>
      </c>
      <c r="L1524" s="826" t="n"/>
      <c r="M1524" s="796">
        <f>IF(SUM(D1524:E1524)&gt;0,IFERROR(AVERAGE(D1495:E1524),""),"")</f>
        <v/>
      </c>
      <c r="N1524" s="796">
        <f>IF(SUM(F1524:H1524)&gt;0,IFERROR(AVERAGE(F1495:H1524),""),"")</f>
        <v/>
      </c>
      <c r="O1524" s="796">
        <f>IF(SUM(I1524:J1524)&gt;0,IFERROR(AVERAGE(I1495:J1524),""),"")</f>
        <v/>
      </c>
      <c r="P1524" s="796">
        <f>IF(SUM(K1524:L1524)&gt;0,IFERROR(AVERAGE(K1495:L1524),""),"")</f>
        <v/>
      </c>
      <c r="Q1524" s="797">
        <f>IFERROR(AVERAGE(D1524:E1524),"")</f>
        <v/>
      </c>
      <c r="R1524" s="797">
        <f>IFERROR(AVERAGE(F1524:H1524),"")</f>
        <v/>
      </c>
      <c r="S1524" s="797">
        <f>IFERROR(AVERAGE(I1524:J1524),"")</f>
        <v/>
      </c>
      <c r="T1524" s="797">
        <f>IFERROR(AVERAGE(K1524:L1524),"")</f>
        <v/>
      </c>
      <c r="V1524" s="257" t="n"/>
      <c r="W1524" s="797">
        <f>AVERAGE(Q1524:T1524)</f>
        <v/>
      </c>
      <c r="Z1524" s="517" t="inlineStr">
        <is>
          <t>Parameter</t>
        </is>
      </c>
      <c r="AA1524" s="517" t="inlineStr">
        <is>
          <t>Station 1</t>
        </is>
      </c>
      <c r="AB1524" s="517" t="inlineStr">
        <is>
          <t>Station 2</t>
        </is>
      </c>
      <c r="AC1524" s="517" t="inlineStr">
        <is>
          <t>Station 4</t>
        </is>
      </c>
      <c r="AD1524" s="517" t="inlineStr">
        <is>
          <t>Station 5</t>
        </is>
      </c>
    </row>
    <row r="1525" ht="17.45" customHeight="1">
      <c r="A1525" s="257">
        <f>IF(ISNUMBER(C1525),MONTH(C1525),"")</f>
        <v/>
      </c>
      <c r="B1525" s="257">
        <f>IF(ISNUMBER(C1525),YEAR(C1525),"")</f>
        <v/>
      </c>
      <c r="C1525" s="831">
        <f>C1524+1</f>
        <v/>
      </c>
      <c r="D1525" s="832" t="n"/>
      <c r="E1525" s="833" t="n">
        <v>0.0301</v>
      </c>
      <c r="F1525" s="832" t="n"/>
      <c r="G1525" s="834" t="n">
        <v>0.034</v>
      </c>
      <c r="H1525" s="833" t="n"/>
      <c r="I1525" s="832" t="n"/>
      <c r="J1525" s="833" t="n">
        <v>0.0393</v>
      </c>
      <c r="K1525" s="832" t="n"/>
      <c r="L1525" s="833" t="n">
        <v>0.0499</v>
      </c>
      <c r="M1525" s="796">
        <f>IF(SUM(D1525:E1525)&gt;0,IFERROR(AVERAGE(D1496:E1525),""),"")</f>
        <v/>
      </c>
      <c r="N1525" s="796">
        <f>IF(SUM(F1525:H1525)&gt;0,IFERROR(AVERAGE(F1496:H1525),""),"")</f>
        <v/>
      </c>
      <c r="O1525" s="796">
        <f>IF(SUM(I1525:J1525)&gt;0,IFERROR(AVERAGE(I1496:J1525),""),"")</f>
        <v/>
      </c>
      <c r="P1525" s="796">
        <f>IF(SUM(K1525:L1525)&gt;0,IFERROR(AVERAGE(K1496:L1525),""),"")</f>
        <v/>
      </c>
      <c r="Q1525" s="797">
        <f>IFERROR(AVERAGE(D1525:E1525),"")</f>
        <v/>
      </c>
      <c r="R1525" s="797">
        <f>IFERROR(AVERAGE(F1525:H1525),"")</f>
        <v/>
      </c>
      <c r="S1525" s="797">
        <f>IFERROR(AVERAGE(I1525:J1525),"")</f>
        <v/>
      </c>
      <c r="T1525" s="797">
        <f>IFERROR(AVERAGE(K1525:L1525),"")</f>
        <v/>
      </c>
      <c r="V1525" s="257" t="n"/>
      <c r="W1525" s="797">
        <f>AVERAGE(Q1525:T1525)</f>
        <v/>
      </c>
      <c r="Z1525" s="518" t="inlineStr">
        <is>
          <t>Average</t>
        </is>
      </c>
      <c r="AA1525" s="928">
        <f>AVERAGE(D1497:E1524)</f>
        <v/>
      </c>
      <c r="AB1525" s="928">
        <f>AVERAGE(F1497:H1524)</f>
        <v/>
      </c>
      <c r="AC1525" s="928">
        <f>AVERAGE(I1497:J1524)</f>
        <v/>
      </c>
      <c r="AD1525" s="928">
        <f>AVERAGE(K1497:L1524)</f>
        <v/>
      </c>
    </row>
    <row r="1526" ht="17.45" customHeight="1">
      <c r="A1526" s="257">
        <f>IF(ISNUMBER(C1526),MONTH(C1526),"")</f>
        <v/>
      </c>
      <c r="B1526" s="257">
        <f>IF(ISNUMBER(C1526),YEAR(C1526),"")</f>
        <v/>
      </c>
      <c r="C1526" s="861">
        <f>C1525+1</f>
        <v/>
      </c>
      <c r="D1526" s="840" t="n">
        <v>0.0305</v>
      </c>
      <c r="E1526" s="841" t="n"/>
      <c r="F1526" s="840" t="n">
        <v>0.07140000000000001</v>
      </c>
      <c r="G1526" s="842" t="n"/>
      <c r="H1526" s="841" t="n">
        <v>0.0717</v>
      </c>
      <c r="I1526" s="840" t="n">
        <v>0.0357</v>
      </c>
      <c r="J1526" s="841" t="n"/>
      <c r="K1526" s="840" t="n">
        <v>0.0465</v>
      </c>
      <c r="L1526" s="841" t="n"/>
      <c r="M1526" s="796">
        <f>IF(SUM(D1526:E1526)&gt;0,IFERROR(AVERAGE(D1497:E1526),""),"")</f>
        <v/>
      </c>
      <c r="N1526" s="796">
        <f>IF(SUM(F1526:H1526)&gt;0,IFERROR(AVERAGE(F1497:H1526),""),"")</f>
        <v/>
      </c>
      <c r="O1526" s="796">
        <f>IF(SUM(I1526:J1526)&gt;0,IFERROR(AVERAGE(I1497:J1526),""),"")</f>
        <v/>
      </c>
      <c r="P1526" s="796">
        <f>IF(SUM(K1526:L1526)&gt;0,IFERROR(AVERAGE(K1497:L1526),""),"")</f>
        <v/>
      </c>
      <c r="Q1526" s="797">
        <f>IFERROR(AVERAGE(D1526:E1526),"")</f>
        <v/>
      </c>
      <c r="R1526" s="797">
        <f>IFERROR(AVERAGE(F1526:H1526),"")</f>
        <v/>
      </c>
      <c r="S1526" s="797">
        <f>IFERROR(AVERAGE(I1526:J1526),"")</f>
        <v/>
      </c>
      <c r="T1526" s="797">
        <f>IFERROR(AVERAGE(K1526:L1526),"")</f>
        <v/>
      </c>
      <c r="V1526" s="257" t="n"/>
      <c r="W1526" s="797">
        <f>AVERAGE(Q1526:T1526)</f>
        <v/>
      </c>
      <c r="Z1526" s="518" t="inlineStr">
        <is>
          <t>Maximum</t>
        </is>
      </c>
      <c r="AA1526" s="928">
        <f>MAX(D1497:E1524)</f>
        <v/>
      </c>
      <c r="AB1526" s="928">
        <f>MAX(F1497:H1524)</f>
        <v/>
      </c>
      <c r="AC1526" s="928">
        <f>MAX(I1497:J1524)</f>
        <v/>
      </c>
      <c r="AD1526" s="928">
        <f>MAX(K1497:L1524)</f>
        <v/>
      </c>
    </row>
    <row r="1527" ht="17.45" customHeight="1" thickBot="1">
      <c r="A1527" s="257">
        <f>IF(ISNUMBER(C1527),MONTH(C1527),"")</f>
        <v/>
      </c>
      <c r="B1527" s="257">
        <f>IF(ISNUMBER(C1527),YEAR(C1527),"")</f>
        <v/>
      </c>
      <c r="C1527" s="791">
        <f>C1526+1</f>
        <v/>
      </c>
      <c r="D1527" s="849" t="n"/>
      <c r="E1527" s="850" t="n">
        <v>0.033</v>
      </c>
      <c r="F1527" s="849" t="n"/>
      <c r="G1527" s="851" t="n">
        <v>0.0522</v>
      </c>
      <c r="H1527" s="850" t="n"/>
      <c r="I1527" s="849" t="n"/>
      <c r="J1527" s="850" t="n">
        <v>0.0296</v>
      </c>
      <c r="K1527" s="849" t="n"/>
      <c r="L1527" s="850" t="n">
        <v>0.0597</v>
      </c>
      <c r="M1527" s="796">
        <f>IF(SUM(D1527:E1527)&gt;0,IFERROR(AVERAGE(D1498:E1527),""),"")</f>
        <v/>
      </c>
      <c r="N1527" s="796">
        <f>IF(SUM(F1527:H1527)&gt;0,IFERROR(AVERAGE(F1498:H1527),""),"")</f>
        <v/>
      </c>
      <c r="O1527" s="796">
        <f>IF(SUM(I1527:J1527)&gt;0,IFERROR(AVERAGE(I1498:J1527),""),"")</f>
        <v/>
      </c>
      <c r="P1527" s="796">
        <f>IF(SUM(K1527:L1527)&gt;0,IFERROR(AVERAGE(K1498:L1527),""),"")</f>
        <v/>
      </c>
      <c r="Q1527" s="797">
        <f>IFERROR(AVERAGE(D1527:E1527),"")</f>
        <v/>
      </c>
      <c r="R1527" s="797">
        <f>IFERROR(AVERAGE(F1527:H1527),"")</f>
        <v/>
      </c>
      <c r="S1527" s="797">
        <f>IFERROR(AVERAGE(I1527:J1527),"")</f>
        <v/>
      </c>
      <c r="T1527" s="797">
        <f>IFERROR(AVERAGE(K1527:L1527),"")</f>
        <v/>
      </c>
      <c r="V1527" s="257" t="n"/>
      <c r="W1527" s="797">
        <f>AVERAGE(Q1527:T1527)</f>
        <v/>
      </c>
      <c r="Z1527" s="520" t="inlineStr">
        <is>
          <t># DAYS &gt; 0.075</t>
        </is>
      </c>
      <c r="AA1527" s="521">
        <f>COUNTIF(D1497:E1524,"&gt;=0.075")</f>
        <v/>
      </c>
      <c r="AB1527" s="521">
        <f>COUNTIF(F1497:H1524,"&gt;=0.075")</f>
        <v/>
      </c>
      <c r="AC1527" s="521">
        <f>COUNTIF(I1497:J1524,"&gt;=0.075")</f>
        <v/>
      </c>
      <c r="AD1527" s="521">
        <f>COUNTIF(K1497:L1524,"&gt;=0.075")</f>
        <v/>
      </c>
    </row>
    <row r="1528" ht="17.45" customHeight="1" thickBot="1">
      <c r="A1528" s="257">
        <f>IF(ISNUMBER(C1528),MONTH(C1528),"")</f>
        <v/>
      </c>
      <c r="B1528" s="257">
        <f>IF(ISNUMBER(C1528),YEAR(C1528),"")</f>
        <v/>
      </c>
      <c r="C1528" s="791">
        <f>C1527+1</f>
        <v/>
      </c>
      <c r="D1528" s="792" t="n">
        <v>0.02</v>
      </c>
      <c r="E1528" s="793" t="n"/>
      <c r="F1528" s="792" t="n">
        <v>0.0345</v>
      </c>
      <c r="G1528" s="794" t="n"/>
      <c r="H1528" s="793" t="n"/>
      <c r="I1528" s="792" t="n">
        <v>0.0173</v>
      </c>
      <c r="J1528" s="793" t="n"/>
      <c r="K1528" s="792" t="n">
        <v>0.0267</v>
      </c>
      <c r="L1528" s="793" t="n"/>
      <c r="M1528" s="796">
        <f>IF(SUM(D1528:E1528)&gt;0,IFERROR(AVERAGE(D1499:E1528),""),"")</f>
        <v/>
      </c>
      <c r="N1528" s="796">
        <f>IF(SUM(F1528:H1528)&gt;0,IFERROR(AVERAGE(F1499:H1528),""),"")</f>
        <v/>
      </c>
      <c r="O1528" s="796">
        <f>IF(SUM(I1528:J1528)&gt;0,IFERROR(AVERAGE(I1499:J1528),""),"")</f>
        <v/>
      </c>
      <c r="P1528" s="796">
        <f>IF(SUM(K1528:L1528)&gt;0,IFERROR(AVERAGE(K1499:L1528),""),"")</f>
        <v/>
      </c>
      <c r="Q1528" s="797">
        <f>IFERROR(AVERAGE(D1528:E1528),"")</f>
        <v/>
      </c>
      <c r="R1528" s="797">
        <f>IFERROR(AVERAGE(F1528:H1528),"")</f>
        <v/>
      </c>
      <c r="S1528" s="797">
        <f>IFERROR(AVERAGE(I1528:J1528),"")</f>
        <v/>
      </c>
      <c r="T1528" s="797">
        <f>IFERROR(AVERAGE(K1528:L1528),"")</f>
        <v/>
      </c>
      <c r="V1528" s="257" t="n"/>
      <c r="W1528" s="797">
        <f>AVERAGE(Q1528:T1528)</f>
        <v/>
      </c>
      <c r="X1528" s="797">
        <f>AVERAGE(Q1524:T1528)</f>
        <v/>
      </c>
      <c r="Y1528" s="266" t="n">
        <v>218</v>
      </c>
      <c r="AD1528" s="929">
        <f>AVERAGE(AA1525:AD1525)</f>
        <v/>
      </c>
    </row>
    <row r="1529" ht="17.45" customHeight="1">
      <c r="A1529" s="257">
        <f>IF(ISNUMBER(C1529),MONTH(C1529),"")</f>
        <v/>
      </c>
      <c r="B1529" s="257">
        <f>IF(ISNUMBER(C1529),YEAR(C1529),"")</f>
        <v/>
      </c>
      <c r="C1529" s="808">
        <f>C1528+1</f>
        <v/>
      </c>
      <c r="D1529" s="809" t="n"/>
      <c r="E1529" s="810" t="n">
        <v>0.0352</v>
      </c>
      <c r="F1529" s="809" t="n"/>
      <c r="G1529" s="811" t="n">
        <v>0.0164</v>
      </c>
      <c r="H1529" s="810" t="n"/>
      <c r="I1529" s="809" t="n"/>
      <c r="J1529" s="810" t="n">
        <v>0.0475</v>
      </c>
      <c r="K1529" s="809" t="n"/>
      <c r="L1529" s="810" t="n">
        <v>0.0146</v>
      </c>
      <c r="M1529" s="796">
        <f>IF(SUM(D1529:E1529)&gt;0,IFERROR(AVERAGE(D1500:E1529),""),"")</f>
        <v/>
      </c>
      <c r="N1529" s="796">
        <f>IF(SUM(F1529:H1529)&gt;0,IFERROR(AVERAGE(F1500:H1529),""),"")</f>
        <v/>
      </c>
      <c r="O1529" s="796">
        <f>IF(SUM(I1529:J1529)&gt;0,IFERROR(AVERAGE(I1500:J1529),""),"")</f>
        <v/>
      </c>
      <c r="P1529" s="796">
        <f>IF(SUM(K1529:L1529)&gt;0,IFERROR(AVERAGE(K1500:L1529),""),"")</f>
        <v/>
      </c>
      <c r="Q1529" s="813">
        <f>IFERROR(AVERAGE(D1529:E1529),"")</f>
        <v/>
      </c>
      <c r="R1529" s="813">
        <f>IFERROR(AVERAGE(F1529:H1529),"")</f>
        <v/>
      </c>
      <c r="S1529" s="813">
        <f>IFERROR(AVERAGE(I1529:J1529),"")</f>
        <v/>
      </c>
      <c r="T1529" s="813">
        <f>IFERROR(AVERAGE(K1529:L1529),"")</f>
        <v/>
      </c>
      <c r="U1529" s="326" t="n"/>
      <c r="V1529" s="813">
        <f>AVERAGE(Q1529:T1529)</f>
        <v/>
      </c>
      <c r="W1529" s="445" t="n"/>
      <c r="X1529" s="257" t="n"/>
      <c r="Y1529" s="266" t="n">
        <v>218</v>
      </c>
    </row>
    <row r="1530" ht="17.45" customHeight="1">
      <c r="A1530" s="257">
        <f>IF(ISNUMBER(C1530),MONTH(C1530),"")</f>
        <v/>
      </c>
      <c r="B1530" s="257">
        <f>IF(ISNUMBER(C1530),YEAR(C1530),"")</f>
        <v/>
      </c>
      <c r="C1530" s="808">
        <f>C1529+1</f>
        <v/>
      </c>
      <c r="D1530" s="809" t="n">
        <v>0.0146</v>
      </c>
      <c r="E1530" s="810" t="n"/>
      <c r="F1530" s="809" t="n"/>
      <c r="G1530" s="811" t="n"/>
      <c r="H1530" s="810" t="n">
        <v>0.00993</v>
      </c>
      <c r="I1530" s="809" t="n">
        <v>0.00731</v>
      </c>
      <c r="J1530" s="810" t="n"/>
      <c r="K1530" s="809" t="n">
        <v>0.0215</v>
      </c>
      <c r="L1530" s="810" t="n"/>
      <c r="M1530" s="796">
        <f>IF(SUM(D1530:E1530)&gt;0,IFERROR(AVERAGE(D1501:E1530),""),"")</f>
        <v/>
      </c>
      <c r="N1530" s="796">
        <f>IF(SUM(F1530:H1530)&gt;0,IFERROR(AVERAGE(F1501:H1530),""),"")</f>
        <v/>
      </c>
      <c r="O1530" s="796">
        <f>IF(SUM(I1530:J1530)&gt;0,IFERROR(AVERAGE(I1501:J1530),""),"")</f>
        <v/>
      </c>
      <c r="P1530" s="796">
        <f>IF(SUM(K1530:L1530)&gt;0,IFERROR(AVERAGE(K1501:L1530),""),"")</f>
        <v/>
      </c>
      <c r="Q1530" s="813">
        <f>IFERROR(AVERAGE(D1530:E1530),"")</f>
        <v/>
      </c>
      <c r="R1530" s="813">
        <f>IFERROR(AVERAGE(F1530:H1530),"")</f>
        <v/>
      </c>
      <c r="S1530" s="813">
        <f>IFERROR(AVERAGE(I1530:J1530),"")</f>
        <v/>
      </c>
      <c r="T1530" s="813">
        <f>IFERROR(AVERAGE(K1530:L1530),"")</f>
        <v/>
      </c>
      <c r="U1530" s="326" t="n"/>
      <c r="V1530" s="813">
        <f>AVERAGE(Q1530:T1530)</f>
        <v/>
      </c>
      <c r="W1530" s="445" t="n"/>
      <c r="X1530" s="797">
        <f>AVERAGE(Q1529:T1530)</f>
        <v/>
      </c>
      <c r="Y1530" s="266" t="n">
        <v>218</v>
      </c>
    </row>
    <row r="1531" ht="17.45" customHeight="1">
      <c r="A1531" s="257">
        <f>IF(ISNUMBER(C1531),MONTH(C1531),"")</f>
        <v/>
      </c>
      <c r="B1531" s="257">
        <f>IF(ISNUMBER(C1531),YEAR(C1531),"")</f>
        <v/>
      </c>
      <c r="C1531" s="791">
        <f>C1530+1</f>
        <v/>
      </c>
      <c r="D1531" s="849" t="n"/>
      <c r="E1531" s="850" t="n">
        <v>0.0218</v>
      </c>
      <c r="F1531" s="849" t="n"/>
      <c r="G1531" s="851" t="n">
        <v>0.0201</v>
      </c>
      <c r="H1531" s="850" t="n"/>
      <c r="I1531" s="849" t="n"/>
      <c r="J1531" s="850" t="n">
        <v>0.0211</v>
      </c>
      <c r="K1531" s="849" t="n"/>
      <c r="L1531" s="850" t="n">
        <v>0.0307</v>
      </c>
      <c r="M1531" s="796">
        <f>IF(SUM(D1531:E1531)&gt;0,IFERROR(AVERAGE(D1502:E1531),""),"")</f>
        <v/>
      </c>
      <c r="N1531" s="796">
        <f>IF(SUM(F1531:H1531)&gt;0,IFERROR(AVERAGE(F1502:H1531),""),"")</f>
        <v/>
      </c>
      <c r="O1531" s="796">
        <f>IF(SUM(I1531:J1531)&gt;0,IFERROR(AVERAGE(I1502:J1531),""),"")</f>
        <v/>
      </c>
      <c r="P1531" s="796">
        <f>IF(SUM(K1531:L1531)&gt;0,IFERROR(AVERAGE(K1502:L1531),""),"")</f>
        <v/>
      </c>
      <c r="Q1531" s="797">
        <f>IFERROR(AVERAGE(D1531:E1531),"")</f>
        <v/>
      </c>
      <c r="R1531" s="797">
        <f>IFERROR(AVERAGE(F1531:H1531),"")</f>
        <v/>
      </c>
      <c r="S1531" s="797">
        <f>IFERROR(AVERAGE(I1531:J1531),"")</f>
        <v/>
      </c>
      <c r="T1531" s="797">
        <f>IFERROR(AVERAGE(K1531:L1531),"")</f>
        <v/>
      </c>
      <c r="V1531" s="257" t="n"/>
      <c r="W1531" s="797">
        <f>AVERAGE(Q1531:T1531)</f>
        <v/>
      </c>
    </row>
    <row r="1532" ht="17.45" customHeight="1">
      <c r="A1532" s="257">
        <f>IF(ISNUMBER(C1532),MONTH(C1532),"")</f>
        <v/>
      </c>
      <c r="B1532" s="257">
        <f>IF(ISNUMBER(C1532),YEAR(C1532),"")</f>
        <v/>
      </c>
      <c r="C1532" s="861">
        <f>C1531+1</f>
        <v/>
      </c>
      <c r="D1532" s="803" t="n">
        <v>0.0385</v>
      </c>
      <c r="E1532" s="804" t="n"/>
      <c r="F1532" s="803" t="n">
        <v>0.0228</v>
      </c>
      <c r="G1532" s="805" t="n"/>
      <c r="H1532" s="804" t="n">
        <v>0.0258</v>
      </c>
      <c r="I1532" s="803" t="n">
        <v>0.0268</v>
      </c>
      <c r="J1532" s="804" t="n"/>
      <c r="K1532" s="803" t="n">
        <v>0.0309</v>
      </c>
      <c r="L1532" s="804" t="n"/>
      <c r="M1532" s="796">
        <f>IF(SUM(D1532:E1532)&gt;0,IFERROR(AVERAGE(D1503:E1532),""),"")</f>
        <v/>
      </c>
      <c r="N1532" s="796">
        <f>IF(SUM(F1532:H1532)&gt;0,IFERROR(AVERAGE(F1503:H1532),""),"")</f>
        <v/>
      </c>
      <c r="O1532" s="796">
        <f>IF(SUM(I1532:J1532)&gt;0,IFERROR(AVERAGE(I1503:J1532),""),"")</f>
        <v/>
      </c>
      <c r="P1532" s="796">
        <f>IF(SUM(K1532:L1532)&gt;0,IFERROR(AVERAGE(K1503:L1532),""),"")</f>
        <v/>
      </c>
      <c r="Q1532" s="797">
        <f>IFERROR(AVERAGE(D1532:E1532),"")</f>
        <v/>
      </c>
      <c r="R1532" s="797">
        <f>IFERROR(AVERAGE(F1532:H1532),"")</f>
        <v/>
      </c>
      <c r="S1532" s="797">
        <f>IFERROR(AVERAGE(I1532:J1532),"")</f>
        <v/>
      </c>
      <c r="T1532" s="797">
        <f>IFERROR(AVERAGE(K1532:L1532),"")</f>
        <v/>
      </c>
      <c r="V1532" s="257" t="n"/>
      <c r="W1532" s="797">
        <f>AVERAGE(Q1532:T1532)</f>
        <v/>
      </c>
    </row>
    <row r="1533" ht="17.45" customHeight="1">
      <c r="A1533" s="257">
        <f>IF(ISNUMBER(C1533),MONTH(C1533),"")</f>
        <v/>
      </c>
      <c r="B1533" s="257">
        <f>IF(ISNUMBER(C1533),YEAR(C1533),"")</f>
        <v/>
      </c>
      <c r="C1533" s="791">
        <f>C1532+1</f>
        <v/>
      </c>
      <c r="D1533" s="792" t="n"/>
      <c r="E1533" s="793" t="n">
        <v>0.0269</v>
      </c>
      <c r="F1533" s="792" t="n"/>
      <c r="G1533" s="794" t="n">
        <v>0.0183</v>
      </c>
      <c r="H1533" s="793" t="n"/>
      <c r="I1533" s="792" t="n"/>
      <c r="J1533" s="793" t="n">
        <v>0.0187</v>
      </c>
      <c r="K1533" s="792" t="n"/>
      <c r="L1533" s="793" t="n">
        <v>0.0449</v>
      </c>
      <c r="M1533" s="796">
        <f>IF(SUM(D1533:E1533)&gt;0,IFERROR(AVERAGE(D1504:E1533),""),"")</f>
        <v/>
      </c>
      <c r="N1533" s="796">
        <f>IF(SUM(F1533:H1533)&gt;0,IFERROR(AVERAGE(F1504:H1533),""),"")</f>
        <v/>
      </c>
      <c r="O1533" s="796">
        <f>IF(SUM(I1533:J1533)&gt;0,IFERROR(AVERAGE(I1504:J1533),""),"")</f>
        <v/>
      </c>
      <c r="P1533" s="796">
        <f>IF(SUM(K1533:L1533)&gt;0,IFERROR(AVERAGE(K1504:L1533),""),"")</f>
        <v/>
      </c>
      <c r="Q1533" s="797">
        <f>IFERROR(AVERAGE(D1533:E1533),"")</f>
        <v/>
      </c>
      <c r="R1533" s="797">
        <f>IFERROR(AVERAGE(F1533:H1533),"")</f>
        <v/>
      </c>
      <c r="S1533" s="797">
        <f>IFERROR(AVERAGE(I1533:J1533),"")</f>
        <v/>
      </c>
      <c r="T1533" s="797">
        <f>IFERROR(AVERAGE(K1533:L1533),"")</f>
        <v/>
      </c>
      <c r="V1533" s="257" t="n"/>
      <c r="W1533" s="797">
        <f>AVERAGE(Q1533:T1533)</f>
        <v/>
      </c>
    </row>
    <row r="1534" ht="17.45" customHeight="1">
      <c r="A1534" s="257">
        <f>IF(ISNUMBER(C1534),MONTH(C1534),"")</f>
        <v/>
      </c>
      <c r="B1534" s="257">
        <f>IF(ISNUMBER(C1534),YEAR(C1534),"")</f>
        <v/>
      </c>
      <c r="C1534" s="791">
        <f>C1533+1</f>
        <v/>
      </c>
      <c r="D1534" s="792" t="n">
        <v>0.0267</v>
      </c>
      <c r="E1534" s="793" t="n"/>
      <c r="F1534" s="792" t="n">
        <v>0.0231</v>
      </c>
      <c r="G1534" s="794" t="n"/>
      <c r="H1534" s="793" t="n"/>
      <c r="I1534" s="792" t="n">
        <v>0.0182</v>
      </c>
      <c r="J1534" s="793" t="n"/>
      <c r="K1534" s="792" t="n">
        <v>0.0384</v>
      </c>
      <c r="L1534" s="793" t="n"/>
      <c r="M1534" s="796">
        <f>IF(SUM(D1534:E1534)&gt;0,IFERROR(AVERAGE(D1505:E1534),""),"")</f>
        <v/>
      </c>
      <c r="N1534" s="796">
        <f>IF(SUM(F1534:H1534)&gt;0,IFERROR(AVERAGE(F1505:H1534),""),"")</f>
        <v/>
      </c>
      <c r="O1534" s="796">
        <f>IF(SUM(I1534:J1534)&gt;0,IFERROR(AVERAGE(I1505:J1534),""),"")</f>
        <v/>
      </c>
      <c r="P1534" s="796">
        <f>IF(SUM(K1534:L1534)&gt;0,IFERROR(AVERAGE(K1505:L1534),""),"")</f>
        <v/>
      </c>
      <c r="Q1534" s="797">
        <f>IFERROR(AVERAGE(D1534:E1534),"")</f>
        <v/>
      </c>
      <c r="R1534" s="797">
        <f>IFERROR(AVERAGE(F1534:H1534),"")</f>
        <v/>
      </c>
      <c r="S1534" s="797">
        <f>IFERROR(AVERAGE(I1534:J1534),"")</f>
        <v/>
      </c>
      <c r="T1534" s="797">
        <f>IFERROR(AVERAGE(K1534:L1534),"")</f>
        <v/>
      </c>
      <c r="V1534" s="257" t="n"/>
      <c r="W1534" s="797">
        <f>AVERAGE(Q1534:T1534)</f>
        <v/>
      </c>
    </row>
    <row r="1535" ht="17.45" customHeight="1">
      <c r="A1535" s="257">
        <f>IF(ISNUMBER(C1535),MONTH(C1535),"")</f>
        <v/>
      </c>
      <c r="B1535" s="257">
        <f>IF(ISNUMBER(C1535),YEAR(C1535),"")</f>
        <v/>
      </c>
      <c r="C1535" s="791">
        <f>C1534+1</f>
        <v/>
      </c>
      <c r="D1535" s="792" t="n"/>
      <c r="E1535" s="793" t="n">
        <v>0.0243</v>
      </c>
      <c r="F1535" s="792" t="n"/>
      <c r="G1535" s="794" t="n">
        <v>0.0361</v>
      </c>
      <c r="H1535" s="793" t="n"/>
      <c r="I1535" s="792" t="n"/>
      <c r="J1535" s="793" t="n">
        <v>0.0259</v>
      </c>
      <c r="K1535" s="792" t="n"/>
      <c r="L1535" s="793" t="n">
        <v>0.0272</v>
      </c>
      <c r="M1535" s="796">
        <f>IF(SUM(D1535:E1535)&gt;0,IFERROR(AVERAGE(D1506:E1535),""),"")</f>
        <v/>
      </c>
      <c r="N1535" s="796">
        <f>IF(SUM(F1535:H1535)&gt;0,IFERROR(AVERAGE(F1506:H1535),""),"")</f>
        <v/>
      </c>
      <c r="O1535" s="796">
        <f>IF(SUM(I1535:J1535)&gt;0,IFERROR(AVERAGE(I1506:J1535),""),"")</f>
        <v/>
      </c>
      <c r="P1535" s="796">
        <f>IF(SUM(K1535:L1535)&gt;0,IFERROR(AVERAGE(K1506:L1535),""),"")</f>
        <v/>
      </c>
      <c r="Q1535" s="797">
        <f>IFERROR(AVERAGE(D1535:E1535),"")</f>
        <v/>
      </c>
      <c r="R1535" s="797">
        <f>IFERROR(AVERAGE(F1535:H1535),"")</f>
        <v/>
      </c>
      <c r="S1535" s="797">
        <f>IFERROR(AVERAGE(I1535:J1535),"")</f>
        <v/>
      </c>
      <c r="T1535" s="797">
        <f>IFERROR(AVERAGE(K1535:L1535),"")</f>
        <v/>
      </c>
      <c r="V1535" s="257" t="n"/>
      <c r="W1535" s="797">
        <f>AVERAGE(Q1535:T1535)</f>
        <v/>
      </c>
      <c r="X1535" s="797">
        <f>AVERAGE(Q1531:T1535)</f>
        <v/>
      </c>
      <c r="Y1535" s="266" t="n">
        <v>219</v>
      </c>
    </row>
    <row r="1536" ht="17.45" customHeight="1">
      <c r="A1536" s="257">
        <f>IF(ISNUMBER(C1536),MONTH(C1536),"")</f>
        <v/>
      </c>
      <c r="B1536" s="257">
        <f>IF(ISNUMBER(C1536),YEAR(C1536),"")</f>
        <v/>
      </c>
      <c r="C1536" s="808">
        <f>C1535+1</f>
        <v/>
      </c>
      <c r="D1536" s="809" t="n">
        <v>0.0157</v>
      </c>
      <c r="E1536" s="810" t="n"/>
      <c r="F1536" s="809" t="n"/>
      <c r="G1536" s="811" t="n"/>
      <c r="H1536" s="810" t="n">
        <v>0.0221</v>
      </c>
      <c r="I1536" s="809" t="n">
        <v>0.0188</v>
      </c>
      <c r="J1536" s="810" t="n"/>
      <c r="K1536" s="809" t="n">
        <v>0.0214</v>
      </c>
      <c r="L1536" s="810" t="n"/>
      <c r="M1536" s="796">
        <f>IF(SUM(D1536:E1536)&gt;0,IFERROR(AVERAGE(D1507:E1536),""),"")</f>
        <v/>
      </c>
      <c r="N1536" s="796">
        <f>IF(SUM(F1536:H1536)&gt;0,IFERROR(AVERAGE(F1507:H1536),""),"")</f>
        <v/>
      </c>
      <c r="O1536" s="796">
        <f>IF(SUM(I1536:J1536)&gt;0,IFERROR(AVERAGE(I1507:J1536),""),"")</f>
        <v/>
      </c>
      <c r="P1536" s="796">
        <f>IF(SUM(K1536:L1536)&gt;0,IFERROR(AVERAGE(K1507:L1536),""),"")</f>
        <v/>
      </c>
      <c r="Q1536" s="813">
        <f>IFERROR(AVERAGE(D1536:E1536),"")</f>
        <v/>
      </c>
      <c r="R1536" s="813">
        <f>IFERROR(AVERAGE(F1536:H1536),"")</f>
        <v/>
      </c>
      <c r="S1536" s="813">
        <f>IFERROR(AVERAGE(I1536:J1536),"")</f>
        <v/>
      </c>
      <c r="T1536" s="813">
        <f>IFERROR(AVERAGE(K1536:L1536),"")</f>
        <v/>
      </c>
      <c r="U1536" s="326" t="n"/>
      <c r="V1536" s="813">
        <f>AVERAGE(Q1536:T1536)</f>
        <v/>
      </c>
      <c r="W1536" s="445" t="n"/>
      <c r="X1536" s="257" t="n"/>
      <c r="Y1536" s="266" t="n">
        <v>219</v>
      </c>
    </row>
    <row r="1537" ht="17.45" customHeight="1">
      <c r="A1537" s="257">
        <f>IF(ISNUMBER(C1537),MONTH(C1537),"")</f>
        <v/>
      </c>
      <c r="B1537" s="257">
        <f>IF(ISNUMBER(C1537),YEAR(C1537),"")</f>
        <v/>
      </c>
      <c r="C1537" s="808">
        <f>C1536+1</f>
        <v/>
      </c>
      <c r="D1537" s="809" t="n"/>
      <c r="E1537" s="810" t="n">
        <v>0.0399</v>
      </c>
      <c r="F1537" s="809" t="n"/>
      <c r="G1537" s="811" t="n">
        <v>0.0417</v>
      </c>
      <c r="H1537" s="810" t="n"/>
      <c r="I1537" s="809" t="n"/>
      <c r="J1537" s="810" t="n">
        <v>0.0122</v>
      </c>
      <c r="K1537" s="809" t="n"/>
      <c r="L1537" s="810" t="n">
        <v>0.0536</v>
      </c>
      <c r="M1537" s="796">
        <f>IF(SUM(D1537:E1537)&gt;0,IFERROR(AVERAGE(D1508:E1537),""),"")</f>
        <v/>
      </c>
      <c r="N1537" s="796">
        <f>IF(SUM(F1537:H1537)&gt;0,IFERROR(AVERAGE(F1508:H1537),""),"")</f>
        <v/>
      </c>
      <c r="O1537" s="796">
        <f>IF(SUM(I1537:J1537)&gt;0,IFERROR(AVERAGE(I1508:J1537),""),"")</f>
        <v/>
      </c>
      <c r="P1537" s="796">
        <f>IF(SUM(K1537:L1537)&gt;0,IFERROR(AVERAGE(K1508:L1537),""),"")</f>
        <v/>
      </c>
      <c r="Q1537" s="813">
        <f>IFERROR(AVERAGE(D1537:E1537),"")</f>
        <v/>
      </c>
      <c r="R1537" s="813">
        <f>IFERROR(AVERAGE(F1537:H1537),"")</f>
        <v/>
      </c>
      <c r="S1537" s="813">
        <f>IFERROR(AVERAGE(I1537:J1537),"")</f>
        <v/>
      </c>
      <c r="T1537" s="813">
        <f>IFERROR(AVERAGE(K1537:L1537),"")</f>
        <v/>
      </c>
      <c r="U1537" s="326" t="n"/>
      <c r="V1537" s="813">
        <f>AVERAGE(Q1537:T1537)</f>
        <v/>
      </c>
      <c r="W1537" s="445" t="n"/>
      <c r="X1537" s="797">
        <f>AVERAGE(Q1536:T1537)</f>
        <v/>
      </c>
      <c r="Y1537" s="266" t="n">
        <v>219</v>
      </c>
    </row>
    <row r="1538" ht="17.45" customHeight="1">
      <c r="A1538" s="257">
        <f>IF(ISNUMBER(C1538),MONTH(C1538),"")</f>
        <v/>
      </c>
      <c r="B1538" s="257">
        <f>IF(ISNUMBER(C1538),YEAR(C1538),"")</f>
        <v/>
      </c>
      <c r="C1538" s="861">
        <f>C1537+1</f>
        <v/>
      </c>
      <c r="D1538" s="840" t="n">
        <v>0.0383</v>
      </c>
      <c r="E1538" s="841" t="n"/>
      <c r="F1538" s="930" t="n">
        <v>0.07779999999999999</v>
      </c>
      <c r="G1538" s="842" t="n"/>
      <c r="H1538" s="931" t="n">
        <v>0.0843</v>
      </c>
      <c r="I1538" s="840" t="n">
        <v>0.038</v>
      </c>
      <c r="J1538" s="841" t="n"/>
      <c r="K1538" s="840" t="n">
        <v>0.0539</v>
      </c>
      <c r="L1538" s="841" t="n"/>
      <c r="M1538" s="796">
        <f>IF(SUM(D1538:E1538)&gt;0,IFERROR(AVERAGE(D1509:E1538),""),"")</f>
        <v/>
      </c>
      <c r="N1538" s="796">
        <f>IF(SUM(F1538:H1538)&gt;0,IFERROR(AVERAGE(F1509:H1538),""),"")</f>
        <v/>
      </c>
      <c r="O1538" s="796">
        <f>IF(SUM(I1538:J1538)&gt;0,IFERROR(AVERAGE(I1509:J1538),""),"")</f>
        <v/>
      </c>
      <c r="P1538" s="796">
        <f>IF(SUM(K1538:L1538)&gt;0,IFERROR(AVERAGE(K1509:L1538),""),"")</f>
        <v/>
      </c>
      <c r="Q1538" s="797">
        <f>IFERROR(AVERAGE(D1538:E1538),"")</f>
        <v/>
      </c>
      <c r="R1538" s="797">
        <f>IFERROR(AVERAGE(F1538:H1538),"")</f>
        <v/>
      </c>
      <c r="S1538" s="797">
        <f>IFERROR(AVERAGE(I1538:J1538),"")</f>
        <v/>
      </c>
      <c r="T1538" s="797">
        <f>IFERROR(AVERAGE(K1538:L1538),"")</f>
        <v/>
      </c>
      <c r="V1538" s="257" t="n"/>
      <c r="W1538" s="797">
        <f>AVERAGE(Q1538:T1538)</f>
        <v/>
      </c>
    </row>
    <row r="1539" ht="17.45" customHeight="1">
      <c r="A1539" s="257">
        <f>IF(ISNUMBER(C1539),MONTH(C1539),"")</f>
        <v/>
      </c>
      <c r="B1539" s="257">
        <f>IF(ISNUMBER(C1539),YEAR(C1539),"")</f>
        <v/>
      </c>
      <c r="C1539" s="791">
        <f>C1538+1</f>
        <v/>
      </c>
      <c r="D1539" s="849" t="n"/>
      <c r="E1539" s="850" t="n">
        <v>0.0398</v>
      </c>
      <c r="F1539" s="849" t="n"/>
      <c r="G1539" s="926" t="n">
        <v>0.0772</v>
      </c>
      <c r="H1539" s="850" t="n"/>
      <c r="I1539" s="849" t="n"/>
      <c r="J1539" s="850" t="n">
        <v>0.0357</v>
      </c>
      <c r="K1539" s="849" t="n"/>
      <c r="L1539" s="901" t="n">
        <v>0.0919</v>
      </c>
      <c r="M1539" s="796">
        <f>IF(SUM(D1539:E1539)&gt;0,IFERROR(AVERAGE(D1510:E1539),""),"")</f>
        <v/>
      </c>
      <c r="N1539" s="796">
        <f>IF(SUM(F1539:H1539)&gt;0,IFERROR(AVERAGE(F1510:H1539),""),"")</f>
        <v/>
      </c>
      <c r="O1539" s="796">
        <f>IF(SUM(I1539:J1539)&gt;0,IFERROR(AVERAGE(I1510:J1539),""),"")</f>
        <v/>
      </c>
      <c r="P1539" s="796">
        <f>IF(SUM(K1539:L1539)&gt;0,IFERROR(AVERAGE(K1510:L1539),""),"")</f>
        <v/>
      </c>
      <c r="Q1539" s="797">
        <f>IFERROR(AVERAGE(D1539:E1539),"")</f>
        <v/>
      </c>
      <c r="R1539" s="797">
        <f>IFERROR(AVERAGE(F1539:H1539),"")</f>
        <v/>
      </c>
      <c r="S1539" s="797">
        <f>IFERROR(AVERAGE(I1539:J1539),"")</f>
        <v/>
      </c>
      <c r="T1539" s="797">
        <f>IFERROR(AVERAGE(K1539:L1539),"")</f>
        <v/>
      </c>
      <c r="V1539" s="257" t="n"/>
      <c r="W1539" s="797">
        <f>AVERAGE(Q1539:T1539)</f>
        <v/>
      </c>
    </row>
    <row r="1540" ht="17.45" customHeight="1">
      <c r="A1540" s="257">
        <f>IF(ISNUMBER(C1540),MONTH(C1540),"")</f>
        <v/>
      </c>
      <c r="B1540" s="257">
        <f>IF(ISNUMBER(C1540),YEAR(C1540),"")</f>
        <v/>
      </c>
      <c r="C1540" s="791">
        <f>C1539+1</f>
        <v/>
      </c>
      <c r="D1540" s="792" t="n">
        <v>0.0525</v>
      </c>
      <c r="E1540" s="793" t="n"/>
      <c r="F1540" s="899" t="n">
        <v>0.0745</v>
      </c>
      <c r="G1540" s="794" t="n"/>
      <c r="H1540" s="793" t="n"/>
      <c r="I1540" s="792" t="n">
        <v>0.0379</v>
      </c>
      <c r="J1540" s="793" t="n"/>
      <c r="K1540" s="899" t="n">
        <v>0.145</v>
      </c>
      <c r="L1540" s="793" t="n"/>
      <c r="M1540" s="796">
        <f>IF(SUM(D1540:E1540)&gt;0,IFERROR(AVERAGE(D1511:E1540),""),"")</f>
        <v/>
      </c>
      <c r="N1540" s="796">
        <f>IF(SUM(F1540:H1540)&gt;0,IFERROR(AVERAGE(F1511:H1540),""),"")</f>
        <v/>
      </c>
      <c r="O1540" s="796">
        <f>IF(SUM(I1540:J1540)&gt;0,IFERROR(AVERAGE(I1511:J1540),""),"")</f>
        <v/>
      </c>
      <c r="P1540" s="796">
        <f>IF(SUM(K1540:L1540)&gt;0,IFERROR(AVERAGE(K1511:L1540),""),"")</f>
        <v/>
      </c>
      <c r="Q1540" s="797">
        <f>IFERROR(AVERAGE(D1540:E1540),"")</f>
        <v/>
      </c>
      <c r="R1540" s="797">
        <f>IFERROR(AVERAGE(F1540:H1540),"")</f>
        <v/>
      </c>
      <c r="S1540" s="797">
        <f>IFERROR(AVERAGE(I1540:J1540),"")</f>
        <v/>
      </c>
      <c r="T1540" s="876">
        <f>IFERROR(AVERAGE(K1540:L1540),"")</f>
        <v/>
      </c>
      <c r="V1540" s="257" t="n"/>
      <c r="W1540" s="797">
        <f>AVERAGE(Q1540:T1540)</f>
        <v/>
      </c>
    </row>
    <row r="1541" ht="17.45" customHeight="1">
      <c r="A1541" s="257">
        <f>IF(ISNUMBER(C1541),MONTH(C1541),"")</f>
        <v/>
      </c>
      <c r="B1541" s="257">
        <f>IF(ISNUMBER(C1541),YEAR(C1541),"")</f>
        <v/>
      </c>
      <c r="C1541" s="791">
        <f>C1540+1</f>
        <v/>
      </c>
      <c r="D1541" s="792" t="n"/>
      <c r="E1541" s="793" t="n">
        <v>0.0375</v>
      </c>
      <c r="F1541" s="792" t="n"/>
      <c r="G1541" s="932" t="n">
        <v>0.0843</v>
      </c>
      <c r="H1541" s="793" t="n"/>
      <c r="I1541" s="792" t="n"/>
      <c r="J1541" s="793" t="n">
        <v>0.0298</v>
      </c>
      <c r="K1541" s="792" t="n"/>
      <c r="L1541" s="865" t="n">
        <v>0.0804</v>
      </c>
      <c r="M1541" s="796">
        <f>IF(SUM(D1541:E1541)&gt;0,IFERROR(AVERAGE(D1512:E1541),""),"")</f>
        <v/>
      </c>
      <c r="N1541" s="796">
        <f>IF(SUM(F1541:H1541)&gt;0,IFERROR(AVERAGE(F1512:H1541),""),"")</f>
        <v/>
      </c>
      <c r="O1541" s="796">
        <f>IF(SUM(I1541:J1541)&gt;0,IFERROR(AVERAGE(I1512:J1541),""),"")</f>
        <v/>
      </c>
      <c r="P1541" s="796">
        <f>IF(SUM(K1541:L1541)&gt;0,IFERROR(AVERAGE(K1512:L1541),""),"")</f>
        <v/>
      </c>
      <c r="Q1541" s="797">
        <f>IFERROR(AVERAGE(D1541:E1541),"")</f>
        <v/>
      </c>
      <c r="R1541" s="797">
        <f>IFERROR(AVERAGE(F1541:H1541),"")</f>
        <v/>
      </c>
      <c r="S1541" s="797">
        <f>IFERROR(AVERAGE(I1541:J1541),"")</f>
        <v/>
      </c>
      <c r="T1541" s="797">
        <f>IFERROR(AVERAGE(K1541:L1541),"")</f>
        <v/>
      </c>
      <c r="V1541" s="257" t="n"/>
      <c r="W1541" s="797">
        <f>AVERAGE(Q1541:T1541)</f>
        <v/>
      </c>
    </row>
    <row r="1542" ht="17.45" customHeight="1">
      <c r="A1542" s="257">
        <f>IF(ISNUMBER(C1542),MONTH(C1542),"")</f>
        <v/>
      </c>
      <c r="B1542" s="257">
        <f>IF(ISNUMBER(C1542),YEAR(C1542),"")</f>
        <v/>
      </c>
      <c r="C1542" s="791">
        <f>C1541+1</f>
        <v/>
      </c>
      <c r="D1542" s="899" t="n">
        <v>0.0774</v>
      </c>
      <c r="E1542" s="793" t="n"/>
      <c r="F1542" s="792" t="n"/>
      <c r="G1542" s="794" t="n"/>
      <c r="H1542" s="793" t="n">
        <v>0.0611</v>
      </c>
      <c r="I1542" s="792" t="n">
        <v>0.0459</v>
      </c>
      <c r="J1542" s="793" t="n"/>
      <c r="K1542" s="792" t="n">
        <v>0.0608</v>
      </c>
      <c r="L1542" s="793" t="n"/>
      <c r="M1542" s="796">
        <f>IF(SUM(D1542:E1542)&gt;0,IFERROR(AVERAGE(D1513:E1542),""),"")</f>
        <v/>
      </c>
      <c r="N1542" s="796">
        <f>IF(SUM(F1542:H1542)&gt;0,IFERROR(AVERAGE(F1513:H1542),""),"")</f>
        <v/>
      </c>
      <c r="O1542" s="796">
        <f>IF(SUM(I1542:J1542)&gt;0,IFERROR(AVERAGE(I1513:J1542),""),"")</f>
        <v/>
      </c>
      <c r="P1542" s="796">
        <f>IF(SUM(K1542:L1542)&gt;0,IFERROR(AVERAGE(K1513:L1542),""),"")</f>
        <v/>
      </c>
      <c r="Q1542" s="797">
        <f>IFERROR(AVERAGE(D1542:E1542),"")</f>
        <v/>
      </c>
      <c r="R1542" s="797">
        <f>IFERROR(AVERAGE(F1542:H1542),"")</f>
        <v/>
      </c>
      <c r="S1542" s="797">
        <f>IFERROR(AVERAGE(I1542:J1542),"")</f>
        <v/>
      </c>
      <c r="T1542" s="797">
        <f>IFERROR(AVERAGE(K1542:L1542),"")</f>
        <v/>
      </c>
      <c r="V1542" s="257" t="n"/>
      <c r="W1542" s="797">
        <f>AVERAGE(Q1542:T1542)</f>
        <v/>
      </c>
      <c r="X1542" s="797">
        <f>AVERAGE(Q1538:T1542)</f>
        <v/>
      </c>
      <c r="Y1542" s="266" t="n">
        <v>220</v>
      </c>
    </row>
    <row r="1543" ht="17.45" customHeight="1">
      <c r="A1543" s="257">
        <f>IF(ISNUMBER(C1543),MONTH(C1543),"")</f>
        <v/>
      </c>
      <c r="B1543" s="257">
        <f>IF(ISNUMBER(C1543),YEAR(C1543),"")</f>
        <v/>
      </c>
      <c r="C1543" s="808">
        <f>C1542+1</f>
        <v/>
      </c>
      <c r="D1543" s="809" t="n"/>
      <c r="E1543" s="810" t="n">
        <v>0.0292</v>
      </c>
      <c r="F1543" s="809" t="n"/>
      <c r="G1543" s="811" t="n">
        <v>0.0409</v>
      </c>
      <c r="H1543" s="810" t="n"/>
      <c r="I1543" s="809" t="n"/>
      <c r="J1543" s="810" t="n">
        <v>0.0173</v>
      </c>
      <c r="K1543" s="809" t="n"/>
      <c r="L1543" s="810" t="n">
        <v>0.051</v>
      </c>
      <c r="M1543" s="796">
        <f>IF(SUM(D1543:E1543)&gt;0,IFERROR(AVERAGE(D1514:E1543),""),"")</f>
        <v/>
      </c>
      <c r="N1543" s="796">
        <f>IF(SUM(F1543:H1543)&gt;0,IFERROR(AVERAGE(F1514:H1543),""),"")</f>
        <v/>
      </c>
      <c r="O1543" s="796">
        <f>IF(SUM(I1543:J1543)&gt;0,IFERROR(AVERAGE(I1514:J1543),""),"")</f>
        <v/>
      </c>
      <c r="P1543" s="796">
        <f>IF(SUM(K1543:L1543)&gt;0,IFERROR(AVERAGE(K1514:L1543),""),"")</f>
        <v/>
      </c>
      <c r="Q1543" s="813">
        <f>IFERROR(AVERAGE(D1543:E1543),"")</f>
        <v/>
      </c>
      <c r="R1543" s="813">
        <f>IFERROR(AVERAGE(F1543:H1543),"")</f>
        <v/>
      </c>
      <c r="S1543" s="813">
        <f>IFERROR(AVERAGE(I1543:J1543),"")</f>
        <v/>
      </c>
      <c r="T1543" s="813">
        <f>IFERROR(AVERAGE(K1543:L1543),"")</f>
        <v/>
      </c>
      <c r="U1543" s="326" t="n"/>
      <c r="V1543" s="813">
        <f>AVERAGE(Q1543:T1543)</f>
        <v/>
      </c>
      <c r="W1543" s="445" t="n"/>
      <c r="X1543" s="257" t="n"/>
      <c r="Y1543" s="266" t="n">
        <v>220</v>
      </c>
    </row>
    <row r="1544" ht="17.45" customHeight="1">
      <c r="A1544" s="257">
        <f>IF(ISNUMBER(C1544),MONTH(C1544),"")</f>
        <v/>
      </c>
      <c r="B1544" s="257">
        <f>IF(ISNUMBER(C1544),YEAR(C1544),"")</f>
        <v/>
      </c>
      <c r="C1544" s="861">
        <f>C1543+1</f>
        <v/>
      </c>
      <c r="D1544" s="809" t="n">
        <v>0.0259</v>
      </c>
      <c r="E1544" s="810" t="n"/>
      <c r="F1544" s="809" t="n">
        <v>0.0235</v>
      </c>
      <c r="G1544" s="811" t="n"/>
      <c r="H1544" s="810" t="n">
        <v>0.0242</v>
      </c>
      <c r="I1544" s="809" t="n">
        <v>0.00752</v>
      </c>
      <c r="J1544" s="810" t="n"/>
      <c r="K1544" s="809" t="n">
        <v>0.0236</v>
      </c>
      <c r="L1544" s="810" t="n"/>
      <c r="M1544" s="796">
        <f>IF(SUM(D1544:E1544)&gt;0,IFERROR(AVERAGE(D1515:E1544),""),"")</f>
        <v/>
      </c>
      <c r="N1544" s="796">
        <f>IF(SUM(F1544:H1544)&gt;0,IFERROR(AVERAGE(F1515:H1544),""),"")</f>
        <v/>
      </c>
      <c r="O1544" s="796">
        <f>IF(SUM(I1544:J1544)&gt;0,IFERROR(AVERAGE(I1515:J1544),""),"")</f>
        <v/>
      </c>
      <c r="P1544" s="796">
        <f>IF(SUM(K1544:L1544)&gt;0,IFERROR(AVERAGE(K1515:L1544),""),"")</f>
        <v/>
      </c>
      <c r="Q1544" s="813">
        <f>IFERROR(AVERAGE(D1544:E1544),"")</f>
        <v/>
      </c>
      <c r="R1544" s="813">
        <f>IFERROR(AVERAGE(F1544:H1544),"")</f>
        <v/>
      </c>
      <c r="S1544" s="813">
        <f>IFERROR(AVERAGE(I1544:J1544),"")</f>
        <v/>
      </c>
      <c r="T1544" s="813">
        <f>IFERROR(AVERAGE(K1544:L1544),"")</f>
        <v/>
      </c>
      <c r="U1544" s="326" t="n"/>
      <c r="V1544" s="813">
        <f>AVERAGE(Q1544:T1544)</f>
        <v/>
      </c>
      <c r="W1544" s="445" t="n"/>
      <c r="X1544" s="797">
        <f>AVERAGE(Q1543:T1544)</f>
        <v/>
      </c>
      <c r="Y1544" s="266" t="n">
        <v>220</v>
      </c>
    </row>
    <row r="1545" ht="17.45" customHeight="1">
      <c r="A1545" s="257">
        <f>IF(ISNUMBER(C1545),MONTH(C1545),"")</f>
        <v/>
      </c>
      <c r="B1545" s="257">
        <f>IF(ISNUMBER(C1545),YEAR(C1545),"")</f>
        <v/>
      </c>
      <c r="C1545" s="791">
        <f>C1544+1</f>
        <v/>
      </c>
      <c r="D1545" s="792" t="n"/>
      <c r="E1545" s="793" t="n">
        <v>0.035</v>
      </c>
      <c r="F1545" s="792" t="n"/>
      <c r="G1545" s="794" t="n">
        <v>0.0424</v>
      </c>
      <c r="H1545" s="793" t="n"/>
      <c r="I1545" s="792" t="n"/>
      <c r="J1545" s="793" t="n">
        <v>0.0338</v>
      </c>
      <c r="K1545" s="792" t="n"/>
      <c r="L1545" s="793" t="n">
        <v>0.0356</v>
      </c>
      <c r="M1545" s="796">
        <f>IF(SUM(D1545:E1545)&gt;0,IFERROR(AVERAGE(D1516:E1545),""),"")</f>
        <v/>
      </c>
      <c r="N1545" s="796">
        <f>IF(SUM(F1545:H1545)&gt;0,IFERROR(AVERAGE(F1516:H1545),""),"")</f>
        <v/>
      </c>
      <c r="O1545" s="796">
        <f>IF(SUM(I1545:J1545)&gt;0,IFERROR(AVERAGE(I1516:J1545),""),"")</f>
        <v/>
      </c>
      <c r="P1545" s="796">
        <f>IF(SUM(K1545:L1545)&gt;0,IFERROR(AVERAGE(K1516:L1545),""),"")</f>
        <v/>
      </c>
      <c r="Q1545" s="797">
        <f>IFERROR(AVERAGE(D1545:E1545),"")</f>
        <v/>
      </c>
      <c r="R1545" s="797">
        <f>IFERROR(AVERAGE(F1545:H1545),"")</f>
        <v/>
      </c>
      <c r="S1545" s="797">
        <f>IFERROR(AVERAGE(I1545:J1545),"")</f>
        <v/>
      </c>
      <c r="T1545" s="797">
        <f>IFERROR(AVERAGE(K1545:L1545),"")</f>
        <v/>
      </c>
      <c r="V1545" s="257" t="n"/>
      <c r="W1545" s="797">
        <f>AVERAGE(Q1545:T1545)</f>
        <v/>
      </c>
    </row>
    <row r="1546" ht="17.45" customHeight="1">
      <c r="A1546" s="257">
        <f>IF(ISNUMBER(C1546),MONTH(C1546),"")</f>
        <v/>
      </c>
      <c r="B1546" s="257">
        <f>IF(ISNUMBER(C1546),YEAR(C1546),"")</f>
        <v/>
      </c>
      <c r="C1546" s="791">
        <f>C1545+1</f>
        <v/>
      </c>
      <c r="D1546" s="792" t="n">
        <v>0.0369</v>
      </c>
      <c r="E1546" s="793" t="n"/>
      <c r="F1546" s="792" t="n">
        <v>0.0429</v>
      </c>
      <c r="G1546" s="794" t="n"/>
      <c r="H1546" s="793" t="n"/>
      <c r="I1546" s="792" t="n">
        <v>0.0398</v>
      </c>
      <c r="J1546" s="793" t="n"/>
      <c r="K1546" s="792" t="n">
        <v>0.0437</v>
      </c>
      <c r="L1546" s="793" t="n"/>
      <c r="M1546" s="796">
        <f>IF(SUM(D1546:E1546)&gt;0,IFERROR(AVERAGE(D1517:E1546),""),"")</f>
        <v/>
      </c>
      <c r="N1546" s="796">
        <f>IF(SUM(F1546:H1546)&gt;0,IFERROR(AVERAGE(F1517:H1546),""),"")</f>
        <v/>
      </c>
      <c r="O1546" s="796">
        <f>IF(SUM(I1546:J1546)&gt;0,IFERROR(AVERAGE(I1517:J1546),""),"")</f>
        <v/>
      </c>
      <c r="P1546" s="796">
        <f>IF(SUM(K1546:L1546)&gt;0,IFERROR(AVERAGE(K1517:L1546),""),"")</f>
        <v/>
      </c>
      <c r="Q1546" s="797">
        <f>IFERROR(AVERAGE(D1546:E1546),"")</f>
        <v/>
      </c>
      <c r="R1546" s="797">
        <f>IFERROR(AVERAGE(F1546:H1546),"")</f>
        <v/>
      </c>
      <c r="S1546" s="797">
        <f>IFERROR(AVERAGE(I1546:J1546),"")</f>
        <v/>
      </c>
      <c r="T1546" s="797">
        <f>IFERROR(AVERAGE(K1546:L1546),"")</f>
        <v/>
      </c>
      <c r="V1546" s="257" t="n"/>
      <c r="W1546" s="797">
        <f>AVERAGE(Q1546:T1546)</f>
        <v/>
      </c>
    </row>
    <row r="1547" ht="17.45" customHeight="1">
      <c r="A1547" s="257">
        <f>IF(ISNUMBER(C1547),MONTH(C1547),"")</f>
        <v/>
      </c>
      <c r="B1547" s="257">
        <f>IF(ISNUMBER(C1547),YEAR(C1547),"")</f>
        <v/>
      </c>
      <c r="C1547" s="791">
        <f>C1546+1</f>
        <v/>
      </c>
      <c r="D1547" s="792" t="n"/>
      <c r="E1547" s="865" t="n">
        <v>0.092</v>
      </c>
      <c r="F1547" s="792" t="n"/>
      <c r="G1547" s="794" t="n">
        <v>0.0565</v>
      </c>
      <c r="H1547" s="793" t="n"/>
      <c r="I1547" s="792" t="n"/>
      <c r="J1547" s="793" t="n">
        <v>0.032</v>
      </c>
      <c r="K1547" s="792" t="n"/>
      <c r="L1547" s="793" t="n">
        <v>0.0584</v>
      </c>
      <c r="M1547" s="796">
        <f>IF(SUM(D1547:E1547)&gt;0,IFERROR(AVERAGE(D1518:E1547),""),"")</f>
        <v/>
      </c>
      <c r="N1547" s="796">
        <f>IF(SUM(F1547:H1547)&gt;0,IFERROR(AVERAGE(F1518:H1547),""),"")</f>
        <v/>
      </c>
      <c r="O1547" s="796">
        <f>IF(SUM(I1547:J1547)&gt;0,IFERROR(AVERAGE(I1518:J1547),""),"")</f>
        <v/>
      </c>
      <c r="P1547" s="796">
        <f>IF(SUM(K1547:L1547)&gt;0,IFERROR(AVERAGE(K1518:L1547),""),"")</f>
        <v/>
      </c>
      <c r="Q1547" s="797">
        <f>IFERROR(AVERAGE(D1547:E1547),"")</f>
        <v/>
      </c>
      <c r="R1547" s="797">
        <f>IFERROR(AVERAGE(F1547:H1547),"")</f>
        <v/>
      </c>
      <c r="S1547" s="797">
        <f>IFERROR(AVERAGE(I1547:J1547),"")</f>
        <v/>
      </c>
      <c r="T1547" s="797">
        <f>IFERROR(AVERAGE(K1547:L1547),"")</f>
        <v/>
      </c>
      <c r="V1547" s="257" t="n"/>
      <c r="W1547" s="797">
        <f>AVERAGE(Q1547:T1547)</f>
        <v/>
      </c>
    </row>
    <row r="1548" ht="17.45" customHeight="1">
      <c r="A1548" s="257">
        <f>IF(ISNUMBER(C1548),MONTH(C1548),"")</f>
        <v/>
      </c>
      <c r="B1548" s="257">
        <f>IF(ISNUMBER(C1548),YEAR(C1548),"")</f>
        <v/>
      </c>
      <c r="C1548" s="791">
        <f>C1547+1</f>
        <v/>
      </c>
      <c r="D1548" s="792" t="n">
        <v>0.0487</v>
      </c>
      <c r="E1548" s="793" t="n"/>
      <c r="F1548" s="792" t="n"/>
      <c r="G1548" s="794" t="n"/>
      <c r="H1548" s="793" t="n">
        <v>0.0585</v>
      </c>
      <c r="I1548" s="792" t="n">
        <v>0.0443</v>
      </c>
      <c r="J1548" s="793" t="n"/>
      <c r="K1548" s="792" t="n">
        <v>0.053</v>
      </c>
      <c r="L1548" s="793" t="n"/>
      <c r="M1548" s="796">
        <f>IF(SUM(D1548:E1548)&gt;0,IFERROR(AVERAGE(D1519:E1548),""),"")</f>
        <v/>
      </c>
      <c r="N1548" s="796">
        <f>IF(SUM(F1548:H1548)&gt;0,IFERROR(AVERAGE(F1519:H1548),""),"")</f>
        <v/>
      </c>
      <c r="O1548" s="796">
        <f>IF(SUM(I1548:J1548)&gt;0,IFERROR(AVERAGE(I1519:J1548),""),"")</f>
        <v/>
      </c>
      <c r="P1548" s="796">
        <f>IF(SUM(K1548:L1548)&gt;0,IFERROR(AVERAGE(K1519:L1548),""),"")</f>
        <v/>
      </c>
      <c r="Q1548" s="797">
        <f>IFERROR(AVERAGE(D1548:E1548),"")</f>
        <v/>
      </c>
      <c r="R1548" s="797">
        <f>IFERROR(AVERAGE(F1548:H1548),"")</f>
        <v/>
      </c>
      <c r="S1548" s="797">
        <f>IFERROR(AVERAGE(I1548:J1548),"")</f>
        <v/>
      </c>
      <c r="T1548" s="797">
        <f>IFERROR(AVERAGE(K1548:L1548),"")</f>
        <v/>
      </c>
      <c r="V1548" s="257" t="n"/>
      <c r="W1548" s="797">
        <f>AVERAGE(Q1548:T1548)</f>
        <v/>
      </c>
    </row>
    <row r="1549" ht="17.45" customHeight="1">
      <c r="A1549" s="257">
        <f>IF(ISNUMBER(C1549),MONTH(C1549),"")</f>
        <v/>
      </c>
      <c r="B1549" s="257">
        <f>IF(ISNUMBER(C1549),YEAR(C1549),"")</f>
        <v/>
      </c>
      <c r="C1549" s="791">
        <f>C1548+1</f>
        <v/>
      </c>
      <c r="D1549" s="792" t="n"/>
      <c r="E1549" s="793" t="n">
        <v>0.031</v>
      </c>
      <c r="F1549" s="792" t="n"/>
      <c r="G1549" s="794" t="n">
        <v>0.06619999999999999</v>
      </c>
      <c r="H1549" s="793" t="n"/>
      <c r="I1549" s="792" t="n"/>
      <c r="J1549" s="793" t="n">
        <v>0.0473</v>
      </c>
      <c r="K1549" s="792" t="n"/>
      <c r="L1549" s="793" t="n">
        <v>0.037</v>
      </c>
      <c r="M1549" s="796">
        <f>IF(SUM(D1549:E1549)&gt;0,IFERROR(AVERAGE(D1520:E1549),""),"")</f>
        <v/>
      </c>
      <c r="N1549" s="796">
        <f>IF(SUM(F1549:H1549)&gt;0,IFERROR(AVERAGE(F1520:H1549),""),"")</f>
        <v/>
      </c>
      <c r="O1549" s="796">
        <f>IF(SUM(I1549:J1549)&gt;0,IFERROR(AVERAGE(I1520:J1549),""),"")</f>
        <v/>
      </c>
      <c r="P1549" s="796">
        <f>IF(SUM(K1549:L1549)&gt;0,IFERROR(AVERAGE(K1520:L1549),""),"")</f>
        <v/>
      </c>
      <c r="Q1549" s="797">
        <f>IFERROR(AVERAGE(D1549:E1549),"")</f>
        <v/>
      </c>
      <c r="R1549" s="797">
        <f>IFERROR(AVERAGE(F1549:H1549),"")</f>
        <v/>
      </c>
      <c r="S1549" s="797">
        <f>IFERROR(AVERAGE(I1549:J1549),"")</f>
        <v/>
      </c>
      <c r="T1549" s="797">
        <f>IFERROR(AVERAGE(K1549:L1549),"")</f>
        <v/>
      </c>
      <c r="V1549" s="257" t="n"/>
      <c r="W1549" s="797">
        <f>AVERAGE(Q1549:T1549)</f>
        <v/>
      </c>
      <c r="X1549" s="797">
        <f>AVERAGE(Q1545:T1549)</f>
        <v/>
      </c>
      <c r="Y1549" s="266" t="n">
        <v>221</v>
      </c>
    </row>
    <row r="1550" ht="17.45" customHeight="1">
      <c r="A1550" s="257">
        <f>IF(ISNUMBER(C1550),MONTH(C1550),"")</f>
        <v/>
      </c>
      <c r="B1550" s="257">
        <f>IF(ISNUMBER(C1550),YEAR(C1550),"")</f>
        <v/>
      </c>
      <c r="C1550" s="861">
        <f>C1549+1</f>
        <v/>
      </c>
      <c r="D1550" s="809" t="n">
        <v>0.0147</v>
      </c>
      <c r="E1550" s="810" t="n"/>
      <c r="F1550" s="809" t="n">
        <v>0.0135</v>
      </c>
      <c r="G1550" s="811" t="n"/>
      <c r="H1550" s="810" t="n">
        <v>0.0153</v>
      </c>
      <c r="I1550" s="809" t="n">
        <v>0.0111</v>
      </c>
      <c r="J1550" s="810" t="n"/>
      <c r="K1550" s="809" t="n">
        <v>0.0196</v>
      </c>
      <c r="L1550" s="810" t="n"/>
      <c r="M1550" s="796">
        <f>IF(SUM(D1550:E1550)&gt;0,IFERROR(AVERAGE(D1521:E1550),""),"")</f>
        <v/>
      </c>
      <c r="N1550" s="796">
        <f>IF(SUM(F1550:H1550)&gt;0,IFERROR(AVERAGE(F1521:H1550),""),"")</f>
        <v/>
      </c>
      <c r="O1550" s="796">
        <f>IF(SUM(I1550:J1550)&gt;0,IFERROR(AVERAGE(I1521:J1550),""),"")</f>
        <v/>
      </c>
      <c r="P1550" s="796">
        <f>IF(SUM(K1550:L1550)&gt;0,IFERROR(AVERAGE(K1521:L1550),""),"")</f>
        <v/>
      </c>
      <c r="Q1550" s="813">
        <f>IFERROR(AVERAGE(D1550:E1550),"")</f>
        <v/>
      </c>
      <c r="R1550" s="813">
        <f>IFERROR(AVERAGE(F1550:H1550),"")</f>
        <v/>
      </c>
      <c r="S1550" s="813">
        <f>IFERROR(AVERAGE(I1550:J1550),"")</f>
        <v/>
      </c>
      <c r="T1550" s="813">
        <f>IFERROR(AVERAGE(K1550:L1550),"")</f>
        <v/>
      </c>
      <c r="U1550" s="326" t="n"/>
      <c r="V1550" s="813">
        <f>AVERAGE(Q1550:T1550)</f>
        <v/>
      </c>
      <c r="W1550" s="445" t="n"/>
      <c r="X1550" s="257" t="n"/>
      <c r="Y1550" s="266" t="n">
        <v>221</v>
      </c>
    </row>
    <row r="1551" ht="17.45" customHeight="1">
      <c r="A1551" s="257">
        <f>IF(ISNUMBER(C1551),MONTH(C1551),"")</f>
        <v/>
      </c>
      <c r="B1551" s="257">
        <f>IF(ISNUMBER(C1551),YEAR(C1551),"")</f>
        <v/>
      </c>
      <c r="C1551" s="808">
        <f>C1550+1</f>
        <v/>
      </c>
      <c r="D1551" s="809" t="n"/>
      <c r="E1551" s="810" t="n">
        <v>0.0121</v>
      </c>
      <c r="F1551" s="809" t="n"/>
      <c r="G1551" s="811" t="n">
        <v>0.008630000000000001</v>
      </c>
      <c r="H1551" s="810" t="n"/>
      <c r="I1551" s="809" t="n"/>
      <c r="J1551" s="810" t="n">
        <v>0.0052</v>
      </c>
      <c r="K1551" s="809" t="n"/>
      <c r="L1551" s="810" t="n">
        <v>0.0186</v>
      </c>
      <c r="M1551" s="796">
        <f>IF(SUM(D1551:E1551)&gt;0,IFERROR(AVERAGE(D1522:E1551),""),"")</f>
        <v/>
      </c>
      <c r="N1551" s="796">
        <f>IF(SUM(F1551:H1551)&gt;0,IFERROR(AVERAGE(F1522:H1551),""),"")</f>
        <v/>
      </c>
      <c r="O1551" s="796">
        <f>IF(SUM(I1551:J1551)&gt;0,IFERROR(AVERAGE(I1522:J1551),""),"")</f>
        <v/>
      </c>
      <c r="P1551" s="796">
        <f>IF(SUM(K1551:L1551)&gt;0,IFERROR(AVERAGE(K1522:L1551),""),"")</f>
        <v/>
      </c>
      <c r="Q1551" s="813">
        <f>IFERROR(AVERAGE(D1551:E1551),"")</f>
        <v/>
      </c>
      <c r="R1551" s="813">
        <f>IFERROR(AVERAGE(F1551:H1551),"")</f>
        <v/>
      </c>
      <c r="S1551" s="813">
        <f>IFERROR(AVERAGE(I1551:J1551),"")</f>
        <v/>
      </c>
      <c r="T1551" s="813">
        <f>IFERROR(AVERAGE(K1551:L1551),"")</f>
        <v/>
      </c>
      <c r="U1551" s="326" t="n"/>
      <c r="V1551" s="813">
        <f>AVERAGE(Q1551:T1551)</f>
        <v/>
      </c>
      <c r="W1551" s="445" t="n"/>
      <c r="X1551" s="797">
        <f>AVERAGE(Q1550:T1551)</f>
        <v/>
      </c>
      <c r="Y1551" s="266" t="n">
        <v>221</v>
      </c>
    </row>
    <row r="1552" ht="17.45" customHeight="1" thickBot="1">
      <c r="A1552" s="257">
        <f>IF(ISNUMBER(C1552),MONTH(C1552),"")</f>
        <v/>
      </c>
      <c r="B1552" s="257">
        <f>IF(ISNUMBER(C1552),YEAR(C1552),"")</f>
        <v/>
      </c>
      <c r="C1552" s="791">
        <f>C1551+1</f>
        <v/>
      </c>
      <c r="D1552" s="792" t="n">
        <v>0.0197</v>
      </c>
      <c r="E1552" s="793" t="n"/>
      <c r="F1552" s="792" t="n">
        <v>0.00795</v>
      </c>
      <c r="G1552" s="794" t="n"/>
      <c r="H1552" s="793" t="n"/>
      <c r="I1552" s="792" t="n">
        <v>0.008500000000000001</v>
      </c>
      <c r="J1552" s="793" t="n"/>
      <c r="K1552" s="792" t="n">
        <v>0.0246</v>
      </c>
      <c r="L1552" s="793" t="n"/>
      <c r="M1552" s="796">
        <f>IF(SUM(D1552:E1552)&gt;0,IFERROR(AVERAGE(D1523:E1552),""),"")</f>
        <v/>
      </c>
      <c r="N1552" s="796">
        <f>IF(SUM(F1552:H1552)&gt;0,IFERROR(AVERAGE(F1523:H1552),""),"")</f>
        <v/>
      </c>
      <c r="O1552" s="796">
        <f>IF(SUM(I1552:J1552)&gt;0,IFERROR(AVERAGE(I1523:J1552),""),"")</f>
        <v/>
      </c>
      <c r="P1552" s="796">
        <f>IF(SUM(K1552:L1552)&gt;0,IFERROR(AVERAGE(K1523:L1552),""),"")</f>
        <v/>
      </c>
      <c r="Q1552" s="797">
        <f>IFERROR(AVERAGE(D1552:E1552),"")</f>
        <v/>
      </c>
      <c r="R1552" s="797">
        <f>IFERROR(AVERAGE(F1552:H1552),"")</f>
        <v/>
      </c>
      <c r="S1552" s="797">
        <f>IFERROR(AVERAGE(I1552:J1552),"")</f>
        <v/>
      </c>
      <c r="T1552" s="797">
        <f>IFERROR(AVERAGE(K1552:L1552),"")</f>
        <v/>
      </c>
      <c r="V1552" s="257" t="n"/>
      <c r="W1552" s="797">
        <f>AVERAGE(Q1552:T1552)</f>
        <v/>
      </c>
    </row>
    <row r="1553" ht="17.45" customHeight="1" thickBot="1">
      <c r="A1553" s="257">
        <f>IF(ISNUMBER(C1553),MONTH(C1553),"")</f>
        <v/>
      </c>
      <c r="B1553" s="257">
        <f>IF(ISNUMBER(C1553),YEAR(C1553),"")</f>
        <v/>
      </c>
      <c r="C1553" s="791">
        <f>C1552+1</f>
        <v/>
      </c>
      <c r="D1553" s="792" t="n"/>
      <c r="E1553" s="793" t="n">
        <v>0.0334</v>
      </c>
      <c r="F1553" s="792" t="n"/>
      <c r="G1553" s="794" t="n">
        <v>0.0241</v>
      </c>
      <c r="H1553" s="793" t="n"/>
      <c r="I1553" s="792" t="n"/>
      <c r="J1553" s="793" t="n">
        <v>0.0306</v>
      </c>
      <c r="K1553" s="792" t="n"/>
      <c r="L1553" s="793" t="n">
        <v>0.0318</v>
      </c>
      <c r="M1553" s="796">
        <f>IF(SUM(D1553:E1553)&gt;0,IFERROR(AVERAGE(D1524:E1553),""),"")</f>
        <v/>
      </c>
      <c r="N1553" s="796">
        <f>IF(SUM(F1553:H1553)&gt;0,IFERROR(AVERAGE(F1524:H1553),""),"")</f>
        <v/>
      </c>
      <c r="O1553" s="796">
        <f>IF(SUM(I1553:J1553)&gt;0,IFERROR(AVERAGE(I1524:J1553),""),"")</f>
        <v/>
      </c>
      <c r="P1553" s="796">
        <f>IF(SUM(K1553:L1553)&gt;0,IFERROR(AVERAGE(K1524:L1553),""),"")</f>
        <v/>
      </c>
      <c r="Q1553" s="797">
        <f>IFERROR(AVERAGE(D1553:E1553),"")</f>
        <v/>
      </c>
      <c r="R1553" s="797">
        <f>IFERROR(AVERAGE(F1553:H1553),"")</f>
        <v/>
      </c>
      <c r="S1553" s="797">
        <f>IFERROR(AVERAGE(I1553:J1553),"")</f>
        <v/>
      </c>
      <c r="T1553" s="797">
        <f>IFERROR(AVERAGE(K1553:L1553),"")</f>
        <v/>
      </c>
      <c r="V1553" s="257" t="n"/>
      <c r="W1553" s="797">
        <f>AVERAGE(Q1553:T1553)</f>
        <v/>
      </c>
      <c r="Z1553" s="514" t="inlineStr">
        <is>
          <t>MARCH</t>
        </is>
      </c>
      <c r="AA1553" s="515" t="n">
        <v>2022</v>
      </c>
      <c r="AB1553" s="516" t="n"/>
      <c r="AC1553" s="516" t="n"/>
      <c r="AD1553" s="516" t="n"/>
    </row>
    <row r="1554" ht="17.45" customHeight="1">
      <c r="A1554" s="257">
        <f>IF(ISNUMBER(C1554),MONTH(C1554),"")</f>
        <v/>
      </c>
      <c r="B1554" s="257">
        <f>IF(ISNUMBER(C1554),YEAR(C1554),"")</f>
        <v/>
      </c>
      <c r="C1554" s="791">
        <f>C1553+1</f>
        <v/>
      </c>
      <c r="D1554" s="792" t="n">
        <v>0.0257</v>
      </c>
      <c r="E1554" s="793" t="n"/>
      <c r="F1554" s="792" t="n"/>
      <c r="G1554" s="794" t="n"/>
      <c r="H1554" s="793" t="n">
        <v>0.025</v>
      </c>
      <c r="I1554" s="792" t="n">
        <v>0.0369</v>
      </c>
      <c r="J1554" s="793" t="n"/>
      <c r="K1554" s="792" t="n">
        <v>0.0268</v>
      </c>
      <c r="L1554" s="793" t="n"/>
      <c r="M1554" s="796">
        <f>IF(SUM(D1554:E1554)&gt;0,IFERROR(AVERAGE(D1525:E1554),""),"")</f>
        <v/>
      </c>
      <c r="N1554" s="796">
        <f>IF(SUM(F1554:H1554)&gt;0,IFERROR(AVERAGE(F1525:H1554),""),"")</f>
        <v/>
      </c>
      <c r="O1554" s="796">
        <f>IF(SUM(I1554:J1554)&gt;0,IFERROR(AVERAGE(I1525:J1554),""),"")</f>
        <v/>
      </c>
      <c r="P1554" s="796">
        <f>IF(SUM(K1554:L1554)&gt;0,IFERROR(AVERAGE(K1525:L1554),""),"")</f>
        <v/>
      </c>
      <c r="Q1554" s="797">
        <f>IFERROR(AVERAGE(D1554:E1554),"")</f>
        <v/>
      </c>
      <c r="R1554" s="797">
        <f>IFERROR(AVERAGE(F1554:H1554),"")</f>
        <v/>
      </c>
      <c r="S1554" s="797">
        <f>IFERROR(AVERAGE(I1554:J1554),"")</f>
        <v/>
      </c>
      <c r="T1554" s="797">
        <f>IFERROR(AVERAGE(K1554:L1554),"")</f>
        <v/>
      </c>
      <c r="V1554" s="257" t="n"/>
      <c r="W1554" s="797">
        <f>AVERAGE(Q1554:T1554)</f>
        <v/>
      </c>
      <c r="Z1554" s="517" t="inlineStr">
        <is>
          <t>Parameter</t>
        </is>
      </c>
      <c r="AA1554" s="517" t="inlineStr">
        <is>
          <t>Station 1</t>
        </is>
      </c>
      <c r="AB1554" s="517" t="inlineStr">
        <is>
          <t>Station 2</t>
        </is>
      </c>
      <c r="AC1554" s="517" t="inlineStr">
        <is>
          <t>Station 4</t>
        </is>
      </c>
      <c r="AD1554" s="517" t="inlineStr">
        <is>
          <t>Station 5</t>
        </is>
      </c>
    </row>
    <row r="1555" ht="17.45" customHeight="1" thickBot="1">
      <c r="A1555" s="257">
        <f>IF(ISNUMBER(C1555),MONTH(C1555),"")</f>
        <v/>
      </c>
      <c r="B1555" s="257">
        <f>IF(ISNUMBER(C1555),YEAR(C1555),"")</f>
        <v/>
      </c>
      <c r="C1555" s="824">
        <f>C1554+1</f>
        <v/>
      </c>
      <c r="D1555" s="868" t="n"/>
      <c r="E1555" s="869" t="n">
        <v>0.0314</v>
      </c>
      <c r="F1555" s="868" t="n"/>
      <c r="G1555" s="871" t="n">
        <v>0.0244</v>
      </c>
      <c r="H1555" s="869" t="n"/>
      <c r="I1555" s="868" t="n"/>
      <c r="J1555" s="869" t="n">
        <v>0.0245</v>
      </c>
      <c r="K1555" s="868" t="n"/>
      <c r="L1555" s="869" t="n">
        <v>0.0378</v>
      </c>
      <c r="M1555" s="796">
        <f>IF(SUM(D1555:E1555)&gt;0,IFERROR(AVERAGE(D1526:E1555),""),"")</f>
        <v/>
      </c>
      <c r="N1555" s="796">
        <f>IF(SUM(F1555:H1555)&gt;0,IFERROR(AVERAGE(F1526:H1555),""),"")</f>
        <v/>
      </c>
      <c r="O1555" s="796">
        <f>IF(SUM(I1555:J1555)&gt;0,IFERROR(AVERAGE(I1526:J1555),""),"")</f>
        <v/>
      </c>
      <c r="P1555" s="796">
        <f>IF(SUM(K1555:L1555)&gt;0,IFERROR(AVERAGE(K1526:L1555),""),"")</f>
        <v/>
      </c>
      <c r="Q1555" s="797">
        <f>IFERROR(AVERAGE(D1555:E1555),"")</f>
        <v/>
      </c>
      <c r="R1555" s="797">
        <f>IFERROR(AVERAGE(F1555:H1555),"")</f>
        <v/>
      </c>
      <c r="S1555" s="797">
        <f>IFERROR(AVERAGE(I1555:J1555),"")</f>
        <v/>
      </c>
      <c r="T1555" s="797">
        <f>IFERROR(AVERAGE(K1555:L1555),"")</f>
        <v/>
      </c>
      <c r="V1555" s="257" t="n"/>
      <c r="W1555" s="797">
        <f>AVERAGE(Q1555:T1555)</f>
        <v/>
      </c>
      <c r="Z1555" s="518" t="inlineStr">
        <is>
          <t>Average</t>
        </is>
      </c>
      <c r="AA1555" s="928">
        <f>AVERAGE(D1525:E1555)</f>
        <v/>
      </c>
      <c r="AB1555" s="928">
        <f>AVERAGE(F1525:H1555)</f>
        <v/>
      </c>
      <c r="AC1555" s="928">
        <f>AVERAGE(I1525:J1555)</f>
        <v/>
      </c>
      <c r="AD1555" s="928">
        <f>AVERAGE(K1525:L1555)</f>
        <v/>
      </c>
    </row>
    <row r="1556" ht="17.45" customHeight="1">
      <c r="A1556" s="257">
        <f>IF(ISNUMBER(C1556),MONTH(C1556),"")</f>
        <v/>
      </c>
      <c r="B1556" s="257">
        <f>IF(ISNUMBER(C1556),YEAR(C1556),"")</f>
        <v/>
      </c>
      <c r="C1556" s="886">
        <f>C1555+1</f>
        <v/>
      </c>
      <c r="D1556" s="803" t="n">
        <v>0.0156</v>
      </c>
      <c r="E1556" s="804" t="n"/>
      <c r="F1556" s="803" t="n">
        <v>0.0259</v>
      </c>
      <c r="G1556" s="805" t="n"/>
      <c r="H1556" s="804" t="n">
        <v>0.0293</v>
      </c>
      <c r="I1556" s="803" t="n">
        <v>0.0266</v>
      </c>
      <c r="J1556" s="804" t="n"/>
      <c r="K1556" s="803" t="n">
        <v>0.0188</v>
      </c>
      <c r="L1556" s="804" t="n"/>
      <c r="M1556" s="796">
        <f>IF(SUM(D1556:E1556)&gt;0,IFERROR(AVERAGE(D1527:E1556),""),"")</f>
        <v/>
      </c>
      <c r="N1556" s="796">
        <f>IF(SUM(F1556:H1556)&gt;0,IFERROR(AVERAGE(F1527:H1556),""),"")</f>
        <v/>
      </c>
      <c r="O1556" s="796">
        <f>IF(SUM(I1556:J1556)&gt;0,IFERROR(AVERAGE(I1527:J1556),""),"")</f>
        <v/>
      </c>
      <c r="P1556" s="796">
        <f>IF(SUM(K1556:L1556)&gt;0,IFERROR(AVERAGE(K1527:L1556),""),"")</f>
        <v/>
      </c>
      <c r="Q1556" s="797">
        <f>IFERROR(AVERAGE(D1556:E1556),"")</f>
        <v/>
      </c>
      <c r="R1556" s="797">
        <f>IFERROR(AVERAGE(F1556:H1556),"")</f>
        <v/>
      </c>
      <c r="S1556" s="797">
        <f>IFERROR(AVERAGE(I1556:J1556),"")</f>
        <v/>
      </c>
      <c r="T1556" s="797">
        <f>IFERROR(AVERAGE(K1556:L1556),"")</f>
        <v/>
      </c>
      <c r="V1556" s="257" t="n"/>
      <c r="W1556" s="797">
        <f>AVERAGE(Q1556:T1556)</f>
        <v/>
      </c>
      <c r="X1556" s="797">
        <f>AVERAGE(Q1552:T1556)</f>
        <v/>
      </c>
      <c r="Y1556" s="266" t="n">
        <v>222</v>
      </c>
      <c r="Z1556" s="518" t="inlineStr">
        <is>
          <t>Maximum</t>
        </is>
      </c>
      <c r="AA1556" s="928">
        <f>MAX(D1525:E1555)</f>
        <v/>
      </c>
      <c r="AB1556" s="928">
        <f>MAX(F1525:H1555)</f>
        <v/>
      </c>
      <c r="AC1556" s="928">
        <f>MAX(I1525:J1555)</f>
        <v/>
      </c>
      <c r="AD1556" s="928">
        <f>MAX(K1525:L1555)</f>
        <v/>
      </c>
    </row>
    <row r="1557" ht="17.45" customHeight="1" thickBot="1">
      <c r="A1557" s="298">
        <f>IF(ISNUMBER(C1557),MONTH(C1557),"")</f>
        <v/>
      </c>
      <c r="B1557" s="298">
        <f>IF(ISNUMBER(C1557),YEAR(C1557),"")</f>
        <v/>
      </c>
      <c r="C1557" s="808">
        <f>C1556+1</f>
        <v/>
      </c>
      <c r="D1557" s="809" t="n"/>
      <c r="E1557" s="810" t="n">
        <v>0.0389</v>
      </c>
      <c r="F1557" s="809" t="n"/>
      <c r="G1557" s="811" t="n">
        <v>0.0178</v>
      </c>
      <c r="H1557" s="810" t="n"/>
      <c r="I1557" s="809" t="n"/>
      <c r="J1557" s="810" t="n">
        <v>0.00783</v>
      </c>
      <c r="K1557" s="809" t="n"/>
      <c r="L1557" s="810" t="n">
        <v>0.0154</v>
      </c>
      <c r="M1557" s="796">
        <f>IF(SUM(D1557:E1557)&gt;0,IFERROR(AVERAGE(D1528:E1557),""),"")</f>
        <v/>
      </c>
      <c r="N1557" s="796">
        <f>IF(SUM(F1557:H1557)&gt;0,IFERROR(AVERAGE(F1528:H1557),""),"")</f>
        <v/>
      </c>
      <c r="O1557" s="796">
        <f>IF(SUM(I1557:J1557)&gt;0,IFERROR(AVERAGE(I1528:J1557),""),"")</f>
        <v/>
      </c>
      <c r="P1557" s="796">
        <f>IF(SUM(K1557:L1557)&gt;0,IFERROR(AVERAGE(K1528:L1557),""),"")</f>
        <v/>
      </c>
      <c r="Q1557" s="813">
        <f>IFERROR(AVERAGE(D1557:E1557),"")</f>
        <v/>
      </c>
      <c r="R1557" s="813">
        <f>IFERROR(AVERAGE(F1557:H1557),"")</f>
        <v/>
      </c>
      <c r="S1557" s="813">
        <f>IFERROR(AVERAGE(I1557:J1557),"")</f>
        <v/>
      </c>
      <c r="T1557" s="813">
        <f>IFERROR(AVERAGE(K1557:L1557),"")</f>
        <v/>
      </c>
      <c r="U1557" s="326" t="n"/>
      <c r="V1557" s="813">
        <f>AVERAGE(Q1557:T1557)</f>
        <v/>
      </c>
      <c r="W1557" s="445" t="n"/>
      <c r="X1557" s="257" t="n"/>
      <c r="Y1557" s="266" t="n">
        <v>222</v>
      </c>
      <c r="Z1557" s="520" t="inlineStr">
        <is>
          <t># DAYS &gt; 0.075</t>
        </is>
      </c>
      <c r="AA1557" s="521">
        <f>COUNTIF(D1525:E1555,"&gt;=0.075")</f>
        <v/>
      </c>
      <c r="AB1557" s="521">
        <f>COUNTIF(F1525:H1555,"&gt;=0.075")</f>
        <v/>
      </c>
      <c r="AC1557" s="521">
        <f>COUNTIF(I1525:J1555,"&gt;=0.075")</f>
        <v/>
      </c>
      <c r="AD1557" s="521">
        <f>COUNTIF(K1525:L1555,"&gt;=0.075")</f>
        <v/>
      </c>
    </row>
    <row r="1558" ht="17.45" customHeight="1" thickBot="1">
      <c r="A1558" s="298">
        <f>IF(ISNUMBER(C1558),MONTH(C1558),"")</f>
        <v/>
      </c>
      <c r="B1558" s="298">
        <f>IF(ISNUMBER(C1558),YEAR(C1558),"")</f>
        <v/>
      </c>
      <c r="C1558" s="808">
        <f>C1557+1</f>
        <v/>
      </c>
      <c r="D1558" s="809" t="n">
        <v>0.0123</v>
      </c>
      <c r="E1558" s="810" t="n"/>
      <c r="F1558" s="809" t="n">
        <v>0.0141</v>
      </c>
      <c r="G1558" s="811" t="n"/>
      <c r="H1558" s="810" t="n"/>
      <c r="I1558" s="809" t="n">
        <v>0.00606</v>
      </c>
      <c r="J1558" s="810" t="n"/>
      <c r="K1558" s="809" t="n">
        <v>0.00859</v>
      </c>
      <c r="L1558" s="810" t="n"/>
      <c r="M1558" s="796">
        <f>IF(SUM(D1558:E1558)&gt;0,IFERROR(AVERAGE(D1529:E1558),""),"")</f>
        <v/>
      </c>
      <c r="N1558" s="796">
        <f>IF(SUM(F1558:H1558)&gt;0,IFERROR(AVERAGE(F1529:H1558),""),"")</f>
        <v/>
      </c>
      <c r="O1558" s="796">
        <f>IF(SUM(I1558:J1558)&gt;0,IFERROR(AVERAGE(I1529:J1558),""),"")</f>
        <v/>
      </c>
      <c r="P1558" s="796">
        <f>IF(SUM(K1558:L1558)&gt;0,IFERROR(AVERAGE(K1529:L1558),""),"")</f>
        <v/>
      </c>
      <c r="Q1558" s="813">
        <f>IFERROR(AVERAGE(D1558:E1558),"")</f>
        <v/>
      </c>
      <c r="R1558" s="813">
        <f>IFERROR(AVERAGE(F1558:H1558),"")</f>
        <v/>
      </c>
      <c r="S1558" s="813">
        <f>IFERROR(AVERAGE(I1558:J1558),"")</f>
        <v/>
      </c>
      <c r="T1558" s="813">
        <f>IFERROR(AVERAGE(K1558:L1558),"")</f>
        <v/>
      </c>
      <c r="U1558" s="326" t="n"/>
      <c r="V1558" s="813">
        <f>AVERAGE(Q1558:T1558)</f>
        <v/>
      </c>
      <c r="W1558" s="445" t="n"/>
      <c r="X1558" s="797">
        <f>AVERAGE(Q1557:T1558)</f>
        <v/>
      </c>
      <c r="Y1558" s="266" t="n">
        <v>222</v>
      </c>
      <c r="AD1558" s="929">
        <f>AVERAGE(AA1555:AD1555)</f>
        <v/>
      </c>
    </row>
    <row r="1559" ht="17.45" customHeight="1">
      <c r="A1559" s="257">
        <f>IF(ISNUMBER(C1559),MONTH(C1559),"")</f>
        <v/>
      </c>
      <c r="B1559" s="257">
        <f>IF(ISNUMBER(C1559),YEAR(C1559),"")</f>
        <v/>
      </c>
      <c r="C1559" s="791">
        <f>C1558+1</f>
        <v/>
      </c>
      <c r="D1559" s="792" t="n"/>
      <c r="E1559" s="793" t="n">
        <v>0.0213</v>
      </c>
      <c r="F1559" s="792" t="n"/>
      <c r="G1559" s="794" t="n">
        <v>0.0175</v>
      </c>
      <c r="H1559" s="793" t="n"/>
      <c r="I1559" s="792" t="n"/>
      <c r="J1559" s="793" t="n">
        <v>0.0264</v>
      </c>
      <c r="K1559" s="792" t="n"/>
      <c r="L1559" s="793" t="n">
        <v>0.0375</v>
      </c>
      <c r="M1559" s="796">
        <f>IF(SUM(D1559:E1559)&gt;0,IFERROR(AVERAGE(D1530:E1559),""),"")</f>
        <v/>
      </c>
      <c r="N1559" s="796">
        <f>IF(SUM(F1559:H1559)&gt;0,IFERROR(AVERAGE(F1530:H1559),""),"")</f>
        <v/>
      </c>
      <c r="O1559" s="796">
        <f>IF(SUM(I1559:J1559)&gt;0,IFERROR(AVERAGE(I1530:J1559),""),"")</f>
        <v/>
      </c>
      <c r="P1559" s="796">
        <f>IF(SUM(K1559:L1559)&gt;0,IFERROR(AVERAGE(K1530:L1559),""),"")</f>
        <v/>
      </c>
      <c r="Q1559" s="797">
        <f>IFERROR(AVERAGE(D1559:E1559),"")</f>
        <v/>
      </c>
      <c r="R1559" s="797">
        <f>IFERROR(AVERAGE(F1559:H1559),"")</f>
        <v/>
      </c>
      <c r="S1559" s="797">
        <f>IFERROR(AVERAGE(I1559:J1559),"")</f>
        <v/>
      </c>
      <c r="T1559" s="797">
        <f>IFERROR(AVERAGE(K1559:L1559),"")</f>
        <v/>
      </c>
      <c r="V1559" s="257" t="n"/>
      <c r="W1559" s="797">
        <f>AVERAGE(Q1559:T1559)</f>
        <v/>
      </c>
    </row>
    <row r="1560" ht="17.45" customHeight="1">
      <c r="A1560" s="257">
        <f>IF(ISNUMBER(C1560),MONTH(C1560),"")</f>
        <v/>
      </c>
      <c r="B1560" s="257">
        <f>IF(ISNUMBER(C1560),YEAR(C1560),"")</f>
        <v/>
      </c>
      <c r="C1560" s="791">
        <f>C1559+1</f>
        <v/>
      </c>
      <c r="D1560" s="792" t="n">
        <v>0.0233</v>
      </c>
      <c r="E1560" s="793" t="n"/>
      <c r="F1560" s="792" t="n"/>
      <c r="G1560" s="794" t="n"/>
      <c r="H1560" s="793" t="n">
        <v>0.0264</v>
      </c>
      <c r="I1560" s="792" t="n">
        <v>0.0341</v>
      </c>
      <c r="J1560" s="793" t="n"/>
      <c r="K1560" s="792" t="n">
        <v>0.0351</v>
      </c>
      <c r="L1560" s="793" t="n"/>
      <c r="M1560" s="796">
        <f>IF(SUM(D1560:E1560)&gt;0,IFERROR(AVERAGE(D1531:E1560),""),"")</f>
        <v/>
      </c>
      <c r="N1560" s="796">
        <f>IF(SUM(F1560:H1560)&gt;0,IFERROR(AVERAGE(F1531:H1560),""),"")</f>
        <v/>
      </c>
      <c r="O1560" s="796">
        <f>IF(SUM(I1560:J1560)&gt;0,IFERROR(AVERAGE(I1531:J1560),""),"")</f>
        <v/>
      </c>
      <c r="P1560" s="796">
        <f>IF(SUM(K1560:L1560)&gt;0,IFERROR(AVERAGE(K1531:L1560),""),"")</f>
        <v/>
      </c>
      <c r="Q1560" s="797">
        <f>IFERROR(AVERAGE(D1560:E1560),"")</f>
        <v/>
      </c>
      <c r="R1560" s="797">
        <f>IFERROR(AVERAGE(F1560:H1560),"")</f>
        <v/>
      </c>
      <c r="S1560" s="797">
        <f>IFERROR(AVERAGE(I1560:J1560),"")</f>
        <v/>
      </c>
      <c r="T1560" s="797">
        <f>IFERROR(AVERAGE(K1560:L1560),"")</f>
        <v/>
      </c>
      <c r="V1560" s="257" t="n"/>
      <c r="W1560" s="797">
        <f>AVERAGE(Q1560:T1560)</f>
        <v/>
      </c>
    </row>
    <row r="1561" ht="17.45" customHeight="1">
      <c r="A1561" s="257">
        <f>IF(ISNUMBER(C1561),MONTH(C1561),"")</f>
        <v/>
      </c>
      <c r="B1561" s="257">
        <f>IF(ISNUMBER(C1561),YEAR(C1561),"")</f>
        <v/>
      </c>
      <c r="C1561" s="791">
        <f>C1560+1</f>
        <v/>
      </c>
      <c r="D1561" s="849" t="n"/>
      <c r="E1561" s="850" t="n">
        <v>0.0266</v>
      </c>
      <c r="F1561" s="849" t="n"/>
      <c r="G1561" s="851" t="n">
        <v>0.0337</v>
      </c>
      <c r="H1561" s="850" t="n"/>
      <c r="I1561" s="849" t="n"/>
      <c r="J1561" s="850" t="n">
        <v>0.0361</v>
      </c>
      <c r="K1561" s="849" t="n"/>
      <c r="L1561" s="850" t="n">
        <v>0.0476</v>
      </c>
      <c r="M1561" s="796">
        <f>IF(SUM(D1561:E1561)&gt;0,IFERROR(AVERAGE(D1532:E1561),""),"")</f>
        <v/>
      </c>
      <c r="N1561" s="796">
        <f>IF(SUM(F1561:H1561)&gt;0,IFERROR(AVERAGE(F1532:H1561),""),"")</f>
        <v/>
      </c>
      <c r="O1561" s="796">
        <f>IF(SUM(I1561:J1561)&gt;0,IFERROR(AVERAGE(I1532:J1561),""),"")</f>
        <v/>
      </c>
      <c r="P1561" s="796">
        <f>IF(SUM(K1561:L1561)&gt;0,IFERROR(AVERAGE(K1532:L1561),""),"")</f>
        <v/>
      </c>
      <c r="Q1561" s="797">
        <f>IFERROR(AVERAGE(D1561:E1561),"")</f>
        <v/>
      </c>
      <c r="R1561" s="797">
        <f>IFERROR(AVERAGE(F1561:H1561),"")</f>
        <v/>
      </c>
      <c r="S1561" s="797">
        <f>IFERROR(AVERAGE(I1561:J1561),"")</f>
        <v/>
      </c>
      <c r="T1561" s="797">
        <f>IFERROR(AVERAGE(K1561:L1561),"")</f>
        <v/>
      </c>
      <c r="V1561" s="257" t="n"/>
      <c r="W1561" s="797">
        <f>AVERAGE(Q1561:T1561)</f>
        <v/>
      </c>
    </row>
    <row r="1562" ht="17.45" customHeight="1">
      <c r="A1562" s="257">
        <f>IF(ISNUMBER(C1562),MONTH(C1562),"")</f>
        <v/>
      </c>
      <c r="B1562" s="257">
        <f>IF(ISNUMBER(C1562),YEAR(C1562),"")</f>
        <v/>
      </c>
      <c r="C1562" s="861">
        <f>C1561+1</f>
        <v/>
      </c>
      <c r="D1562" s="840" t="n">
        <v>0.0213</v>
      </c>
      <c r="E1562" s="841" t="n"/>
      <c r="F1562" s="840" t="n">
        <v>0.0249</v>
      </c>
      <c r="G1562" s="842" t="n"/>
      <c r="H1562" s="841" t="n">
        <v>0.0237</v>
      </c>
      <c r="I1562" s="840" t="n">
        <v>0.0299</v>
      </c>
      <c r="J1562" s="841" t="n"/>
      <c r="K1562" s="840" t="n">
        <v>0.0419</v>
      </c>
      <c r="L1562" s="841" t="n"/>
      <c r="M1562" s="796">
        <f>IF(SUM(D1562:E1562)&gt;0,IFERROR(AVERAGE(D1533:E1562),""),"")</f>
        <v/>
      </c>
      <c r="N1562" s="796">
        <f>IF(SUM(F1562:H1562)&gt;0,IFERROR(AVERAGE(F1533:H1562),""),"")</f>
        <v/>
      </c>
      <c r="O1562" s="796">
        <f>IF(SUM(I1562:J1562)&gt;0,IFERROR(AVERAGE(I1533:J1562),""),"")</f>
        <v/>
      </c>
      <c r="P1562" s="796">
        <f>IF(SUM(K1562:L1562)&gt;0,IFERROR(AVERAGE(K1533:L1562),""),"")</f>
        <v/>
      </c>
      <c r="Q1562" s="797">
        <f>IFERROR(AVERAGE(D1562:E1562),"")</f>
        <v/>
      </c>
      <c r="R1562" s="797">
        <f>IFERROR(AVERAGE(F1562:H1562),"")</f>
        <v/>
      </c>
      <c r="S1562" s="797">
        <f>IFERROR(AVERAGE(I1562:J1562),"")</f>
        <v/>
      </c>
      <c r="T1562" s="797">
        <f>IFERROR(AVERAGE(K1562:L1562),"")</f>
        <v/>
      </c>
      <c r="V1562" s="257" t="n"/>
      <c r="W1562" s="797">
        <f>AVERAGE(Q1562:T1562)</f>
        <v/>
      </c>
    </row>
    <row r="1563" ht="17.45" customHeight="1">
      <c r="A1563" s="257">
        <f>IF(ISNUMBER(C1563),MONTH(C1563),"")</f>
        <v/>
      </c>
      <c r="B1563" s="257">
        <f>IF(ISNUMBER(C1563),YEAR(C1563),"")</f>
        <v/>
      </c>
      <c r="C1563" s="791">
        <f>C1562+1</f>
        <v/>
      </c>
      <c r="D1563" s="849" t="n"/>
      <c r="E1563" s="850" t="n">
        <v>0.0255</v>
      </c>
      <c r="F1563" s="849" t="n"/>
      <c r="G1563" s="851" t="n">
        <v>0.0375</v>
      </c>
      <c r="H1563" s="850" t="n"/>
      <c r="I1563" s="849" t="n"/>
      <c r="J1563" s="850" t="n">
        <v>0.0333</v>
      </c>
      <c r="K1563" s="849" t="n"/>
      <c r="L1563" s="850" t="n">
        <v>0.0477</v>
      </c>
      <c r="M1563" s="796">
        <f>IF(SUM(D1563:E1563)&gt;0,IFERROR(AVERAGE(D1534:E1563),""),"")</f>
        <v/>
      </c>
      <c r="N1563" s="796">
        <f>IF(SUM(F1563:H1563)&gt;0,IFERROR(AVERAGE(F1534:H1563),""),"")</f>
        <v/>
      </c>
      <c r="O1563" s="796">
        <f>IF(SUM(I1563:J1563)&gt;0,IFERROR(AVERAGE(I1534:J1563),""),"")</f>
        <v/>
      </c>
      <c r="P1563" s="796">
        <f>IF(SUM(K1563:L1563)&gt;0,IFERROR(AVERAGE(K1534:L1563),""),"")</f>
        <v/>
      </c>
      <c r="Q1563" s="797">
        <f>IFERROR(AVERAGE(D1563:E1563),"")</f>
        <v/>
      </c>
      <c r="R1563" s="797">
        <f>IFERROR(AVERAGE(F1563:H1563),"")</f>
        <v/>
      </c>
      <c r="S1563" s="797">
        <f>IFERROR(AVERAGE(I1563:J1563),"")</f>
        <v/>
      </c>
      <c r="T1563" s="797">
        <f>IFERROR(AVERAGE(K1563:L1563),"")</f>
        <v/>
      </c>
      <c r="V1563" s="257" t="n"/>
      <c r="W1563" s="797">
        <f>AVERAGE(Q1563:T1563)</f>
        <v/>
      </c>
      <c r="X1563" s="797">
        <f>AVERAGE(Q1559:T1563)</f>
        <v/>
      </c>
      <c r="Y1563" s="266" t="n">
        <v>223</v>
      </c>
    </row>
    <row r="1564" ht="17.45" customHeight="1">
      <c r="A1564" s="257">
        <f>IF(ISNUMBER(C1564),MONTH(C1564),"")</f>
        <v/>
      </c>
      <c r="B1564" s="257">
        <f>IF(ISNUMBER(C1564),YEAR(C1564),"")</f>
        <v/>
      </c>
      <c r="C1564" s="808">
        <f>C1563+1</f>
        <v/>
      </c>
      <c r="D1564" s="844" t="n">
        <v>0.029</v>
      </c>
      <c r="E1564" s="845" t="n"/>
      <c r="F1564" s="844" t="n">
        <v>0.0263</v>
      </c>
      <c r="G1564" s="846" t="n"/>
      <c r="H1564" s="845" t="n"/>
      <c r="I1564" s="844" t="n">
        <v>0.0165</v>
      </c>
      <c r="J1564" s="845" t="n"/>
      <c r="K1564" s="844" t="n">
        <v>0.0293</v>
      </c>
      <c r="L1564" s="845" t="n"/>
      <c r="M1564" s="796">
        <f>IF(SUM(D1564:E1564)&gt;0,IFERROR(AVERAGE(D1535:E1564),""),"")</f>
        <v/>
      </c>
      <c r="N1564" s="796">
        <f>IF(SUM(F1564:H1564)&gt;0,IFERROR(AVERAGE(F1535:H1564),""),"")</f>
        <v/>
      </c>
      <c r="O1564" s="796">
        <f>IF(SUM(I1564:J1564)&gt;0,IFERROR(AVERAGE(I1535:J1564),""),"")</f>
        <v/>
      </c>
      <c r="P1564" s="796">
        <f>IF(SUM(K1564:L1564)&gt;0,IFERROR(AVERAGE(K1535:L1564),""),"")</f>
        <v/>
      </c>
      <c r="Q1564" s="813">
        <f>IFERROR(AVERAGE(D1564:E1564),"")</f>
        <v/>
      </c>
      <c r="R1564" s="813">
        <f>IFERROR(AVERAGE(F1564:H1564),"")</f>
        <v/>
      </c>
      <c r="S1564" s="813">
        <f>IFERROR(AVERAGE(I1564:J1564),"")</f>
        <v/>
      </c>
      <c r="T1564" s="813">
        <f>IFERROR(AVERAGE(K1564:L1564),"")</f>
        <v/>
      </c>
      <c r="U1564" s="326" t="n"/>
      <c r="V1564" s="813">
        <f>AVERAGE(Q1564:T1564)</f>
        <v/>
      </c>
      <c r="W1564" s="445" t="n"/>
      <c r="X1564" s="257" t="n"/>
      <c r="Y1564" s="266" t="n">
        <v>223</v>
      </c>
    </row>
    <row r="1565" ht="17.45" customHeight="1">
      <c r="A1565" s="257">
        <f>IF(ISNUMBER(C1565),MONTH(C1565),"")</f>
        <v/>
      </c>
      <c r="B1565" s="257">
        <f>IF(ISNUMBER(C1565),YEAR(C1565),"")</f>
        <v/>
      </c>
      <c r="C1565" s="808">
        <f>C1564+1</f>
        <v/>
      </c>
      <c r="D1565" s="844" t="n"/>
      <c r="E1565" s="845" t="n">
        <v>0.0189</v>
      </c>
      <c r="F1565" s="844" t="n"/>
      <c r="G1565" s="846" t="n">
        <v>0.0112</v>
      </c>
      <c r="H1565" s="845" t="n"/>
      <c r="I1565" s="844" t="n"/>
      <c r="J1565" s="845" t="n">
        <v>0.00526</v>
      </c>
      <c r="K1565" s="844" t="n"/>
      <c r="L1565" s="845" t="n">
        <v>0.0203</v>
      </c>
      <c r="M1565" s="796">
        <f>IF(SUM(D1565:E1565)&gt;0,IFERROR(AVERAGE(D1536:E1565),""),"")</f>
        <v/>
      </c>
      <c r="N1565" s="796">
        <f>IF(SUM(F1565:H1565)&gt;0,IFERROR(AVERAGE(F1536:H1565),""),"")</f>
        <v/>
      </c>
      <c r="O1565" s="796">
        <f>IF(SUM(I1565:J1565)&gt;0,IFERROR(AVERAGE(I1536:J1565),""),"")</f>
        <v/>
      </c>
      <c r="P1565" s="796">
        <f>IF(SUM(K1565:L1565)&gt;0,IFERROR(AVERAGE(K1536:L1565),""),"")</f>
        <v/>
      </c>
      <c r="Q1565" s="813">
        <f>IFERROR(AVERAGE(D1565:E1565),"")</f>
        <v/>
      </c>
      <c r="R1565" s="813">
        <f>IFERROR(AVERAGE(F1565:H1565),"")</f>
        <v/>
      </c>
      <c r="S1565" s="813">
        <f>IFERROR(AVERAGE(I1565:J1565),"")</f>
        <v/>
      </c>
      <c r="T1565" s="813">
        <f>IFERROR(AVERAGE(K1565:L1565),"")</f>
        <v/>
      </c>
      <c r="U1565" s="326" t="n"/>
      <c r="V1565" s="813">
        <f>AVERAGE(Q1565:T1565)</f>
        <v/>
      </c>
      <c r="W1565" s="445" t="n"/>
      <c r="X1565" s="797">
        <f>AVERAGE(Q1564:T1565)</f>
        <v/>
      </c>
      <c r="Y1565" s="266" t="n">
        <v>223</v>
      </c>
    </row>
    <row r="1566" ht="17.45" customHeight="1">
      <c r="A1566" s="257">
        <f>IF(ISNUMBER(C1566),MONTH(C1566),"")</f>
        <v/>
      </c>
      <c r="B1566" s="257">
        <f>IF(ISNUMBER(C1566),YEAR(C1566),"")</f>
        <v/>
      </c>
      <c r="C1566" s="791">
        <f>C1565+1</f>
        <v/>
      </c>
      <c r="D1566" s="849" t="n">
        <v>0.0372</v>
      </c>
      <c r="E1566" s="850" t="n"/>
      <c r="F1566" s="849" t="n"/>
      <c r="G1566" s="851" t="n"/>
      <c r="H1566" s="850" t="n">
        <v>0.0325</v>
      </c>
      <c r="I1566" s="849" t="n">
        <v>0.0133</v>
      </c>
      <c r="J1566" s="850" t="n"/>
      <c r="K1566" s="849" t="n">
        <v>0.0328</v>
      </c>
      <c r="L1566" s="850" t="n"/>
      <c r="M1566" s="796">
        <f>IF(SUM(D1566:E1566)&gt;0,IFERROR(AVERAGE(D1537:E1566),""),"")</f>
        <v/>
      </c>
      <c r="N1566" s="796">
        <f>IF(SUM(F1566:H1566)&gt;0,IFERROR(AVERAGE(F1537:H1566),""),"")</f>
        <v/>
      </c>
      <c r="O1566" s="796">
        <f>IF(SUM(I1566:J1566)&gt;0,IFERROR(AVERAGE(I1537:J1566),""),"")</f>
        <v/>
      </c>
      <c r="P1566" s="796">
        <f>IF(SUM(K1566:L1566)&gt;0,IFERROR(AVERAGE(K1537:L1566),""),"")</f>
        <v/>
      </c>
      <c r="Q1566" s="797">
        <f>IFERROR(AVERAGE(D1566:E1566),"")</f>
        <v/>
      </c>
      <c r="R1566" s="797">
        <f>IFERROR(AVERAGE(F1566:H1566),"")</f>
        <v/>
      </c>
      <c r="S1566" s="797">
        <f>IFERROR(AVERAGE(I1566:J1566),"")</f>
        <v/>
      </c>
      <c r="T1566" s="797">
        <f>IFERROR(AVERAGE(K1566:L1566),"")</f>
        <v/>
      </c>
      <c r="V1566" s="257" t="n"/>
      <c r="W1566" s="797">
        <f>AVERAGE(Q1566:T1566)</f>
        <v/>
      </c>
    </row>
    <row r="1567" ht="17.45" customHeight="1">
      <c r="A1567" s="257">
        <f>IF(ISNUMBER(C1567),MONTH(C1567),"")</f>
        <v/>
      </c>
      <c r="B1567" s="257">
        <f>IF(ISNUMBER(C1567),YEAR(C1567),"")</f>
        <v/>
      </c>
      <c r="C1567" s="791">
        <f>C1566+1</f>
        <v/>
      </c>
      <c r="D1567" s="792" t="n"/>
      <c r="E1567" s="793" t="n">
        <v>0.021</v>
      </c>
      <c r="F1567" s="792" t="n"/>
      <c r="G1567" s="794" t="n">
        <v>0.0404</v>
      </c>
      <c r="H1567" s="793" t="n"/>
      <c r="I1567" s="792" t="n"/>
      <c r="J1567" s="793" t="n">
        <v>0.0279</v>
      </c>
      <c r="K1567" s="792" t="n"/>
      <c r="L1567" s="793" t="n">
        <v>0.0389</v>
      </c>
      <c r="M1567" s="796">
        <f>IF(SUM(D1567:E1567)&gt;0,IFERROR(AVERAGE(D1538:E1567),""),"")</f>
        <v/>
      </c>
      <c r="N1567" s="796">
        <f>IF(SUM(F1567:H1567)&gt;0,IFERROR(AVERAGE(F1538:H1567),""),"")</f>
        <v/>
      </c>
      <c r="O1567" s="796">
        <f>IF(SUM(I1567:J1567)&gt;0,IFERROR(AVERAGE(I1538:J1567),""),"")</f>
        <v/>
      </c>
      <c r="P1567" s="796">
        <f>IF(SUM(K1567:L1567)&gt;0,IFERROR(AVERAGE(K1538:L1567),""),"")</f>
        <v/>
      </c>
      <c r="Q1567" s="797">
        <f>IFERROR(AVERAGE(D1567:E1567),"")</f>
        <v/>
      </c>
      <c r="R1567" s="797">
        <f>IFERROR(AVERAGE(F1567:H1567),"")</f>
        <v/>
      </c>
      <c r="S1567" s="797">
        <f>IFERROR(AVERAGE(I1567:J1567),"")</f>
        <v/>
      </c>
      <c r="T1567" s="797">
        <f>IFERROR(AVERAGE(K1567:L1567),"")</f>
        <v/>
      </c>
      <c r="V1567" s="257" t="n"/>
      <c r="W1567" s="797">
        <f>AVERAGE(Q1567:T1567)</f>
        <v/>
      </c>
    </row>
    <row r="1568" ht="17.45" customHeight="1">
      <c r="A1568" s="257">
        <f>IF(ISNUMBER(C1568),MONTH(C1568),"")</f>
        <v/>
      </c>
      <c r="B1568" s="257">
        <f>IF(ISNUMBER(C1568),YEAR(C1568),"")</f>
        <v/>
      </c>
      <c r="C1568" s="861">
        <f>C1567+1</f>
        <v/>
      </c>
      <c r="D1568" s="803" t="n">
        <v>0.0159</v>
      </c>
      <c r="E1568" s="804" t="n"/>
      <c r="F1568" s="803" t="n">
        <v>0.0231</v>
      </c>
      <c r="G1568" s="805" t="n"/>
      <c r="H1568" s="804" t="n">
        <v>0.0254</v>
      </c>
      <c r="I1568" s="803" t="n">
        <v>0.0181</v>
      </c>
      <c r="J1568" s="804" t="n"/>
      <c r="K1568" s="803" t="n">
        <v>0.0212</v>
      </c>
      <c r="L1568" s="804" t="n"/>
      <c r="M1568" s="796">
        <f>IF(SUM(D1568:E1568)&gt;0,IFERROR(AVERAGE(D1539:E1568),""),"")</f>
        <v/>
      </c>
      <c r="N1568" s="796">
        <f>IF(SUM(F1568:H1568)&gt;0,IFERROR(AVERAGE(F1539:H1568),""),"")</f>
        <v/>
      </c>
      <c r="O1568" s="796">
        <f>IF(SUM(I1568:J1568)&gt;0,IFERROR(AVERAGE(I1539:J1568),""),"")</f>
        <v/>
      </c>
      <c r="P1568" s="796">
        <f>IF(SUM(K1568:L1568)&gt;0,IFERROR(AVERAGE(K1539:L1568),""),"")</f>
        <v/>
      </c>
      <c r="Q1568" s="797">
        <f>IFERROR(AVERAGE(D1568:E1568),"")</f>
        <v/>
      </c>
      <c r="R1568" s="797">
        <f>IFERROR(AVERAGE(F1568:H1568),"")</f>
        <v/>
      </c>
      <c r="S1568" s="797">
        <f>IFERROR(AVERAGE(I1568:J1568),"")</f>
        <v/>
      </c>
      <c r="T1568" s="797">
        <f>IFERROR(AVERAGE(K1568:L1568),"")</f>
        <v/>
      </c>
      <c r="V1568" s="257" t="n"/>
      <c r="W1568" s="797">
        <f>AVERAGE(Q1568:T1568)</f>
        <v/>
      </c>
    </row>
    <row r="1569" ht="17.45" customHeight="1">
      <c r="A1569" s="257">
        <f>IF(ISNUMBER(C1569),MONTH(C1569),"")</f>
        <v/>
      </c>
      <c r="B1569" s="257">
        <f>IF(ISNUMBER(C1569),YEAR(C1569),"")</f>
        <v/>
      </c>
      <c r="C1569" s="791">
        <f>C1568+1</f>
        <v/>
      </c>
      <c r="D1569" s="792" t="n"/>
      <c r="E1569" s="793" t="n">
        <v>0.0178</v>
      </c>
      <c r="F1569" s="792" t="n"/>
      <c r="G1569" s="794" t="n">
        <v>0.0193</v>
      </c>
      <c r="H1569" s="793" t="n"/>
      <c r="I1569" s="792" t="n"/>
      <c r="J1569" s="793" t="n">
        <v>0.018</v>
      </c>
      <c r="K1569" s="792" t="n"/>
      <c r="L1569" s="793" t="n">
        <v>0.025</v>
      </c>
      <c r="M1569" s="796">
        <f>IF(SUM(D1569:E1569)&gt;0,IFERROR(AVERAGE(D1540:E1569),""),"")</f>
        <v/>
      </c>
      <c r="N1569" s="796">
        <f>IF(SUM(F1569:H1569)&gt;0,IFERROR(AVERAGE(F1540:H1569),""),"")</f>
        <v/>
      </c>
      <c r="O1569" s="796">
        <f>IF(SUM(I1569:J1569)&gt;0,IFERROR(AVERAGE(I1540:J1569),""),"")</f>
        <v/>
      </c>
      <c r="P1569" s="796">
        <f>IF(SUM(K1569:L1569)&gt;0,IFERROR(AVERAGE(K1540:L1569),""),"")</f>
        <v/>
      </c>
      <c r="Q1569" s="797">
        <f>IFERROR(AVERAGE(D1569:E1569),"")</f>
        <v/>
      </c>
      <c r="R1569" s="797">
        <f>IFERROR(AVERAGE(F1569:H1569),"")</f>
        <v/>
      </c>
      <c r="S1569" s="797">
        <f>IFERROR(AVERAGE(I1569:J1569),"")</f>
        <v/>
      </c>
      <c r="T1569" s="797">
        <f>IFERROR(AVERAGE(K1569:L1569),"")</f>
        <v/>
      </c>
      <c r="V1569" s="257" t="n"/>
      <c r="W1569" s="797">
        <f>AVERAGE(Q1569:T1569)</f>
        <v/>
      </c>
    </row>
    <row r="1570" ht="17.45" customHeight="1">
      <c r="A1570" s="257">
        <f>IF(ISNUMBER(C1570),MONTH(C1570),"")</f>
        <v/>
      </c>
      <c r="B1570" s="257">
        <f>IF(ISNUMBER(C1570),YEAR(C1570),"")</f>
        <v/>
      </c>
      <c r="C1570" s="791">
        <f>C1569+1</f>
        <v/>
      </c>
      <c r="D1570" s="792" t="n">
        <v>0.0161</v>
      </c>
      <c r="E1570" s="793" t="n"/>
      <c r="F1570" s="792" t="n">
        <v>0.0148</v>
      </c>
      <c r="G1570" s="794" t="n"/>
      <c r="H1570" s="793" t="n"/>
      <c r="I1570" s="792" t="n">
        <v>0.0155</v>
      </c>
      <c r="J1570" s="793" t="n"/>
      <c r="K1570" s="792" t="n">
        <v>0.0151</v>
      </c>
      <c r="L1570" s="793" t="n"/>
      <c r="M1570" s="796">
        <f>IF(SUM(D1570:E1570)&gt;0,IFERROR(AVERAGE(D1541:E1570),""),"")</f>
        <v/>
      </c>
      <c r="N1570" s="796">
        <f>IF(SUM(F1570:H1570)&gt;0,IFERROR(AVERAGE(F1541:H1570),""),"")</f>
        <v/>
      </c>
      <c r="O1570" s="796">
        <f>IF(SUM(I1570:J1570)&gt;0,IFERROR(AVERAGE(I1541:J1570),""),"")</f>
        <v/>
      </c>
      <c r="P1570" s="796">
        <f>IF(SUM(K1570:L1570)&gt;0,IFERROR(AVERAGE(K1541:L1570),""),"")</f>
        <v/>
      </c>
      <c r="Q1570" s="797">
        <f>IFERROR(AVERAGE(D1570:E1570),"")</f>
        <v/>
      </c>
      <c r="R1570" s="797">
        <f>IFERROR(AVERAGE(F1570:H1570),"")</f>
        <v/>
      </c>
      <c r="S1570" s="797">
        <f>IFERROR(AVERAGE(I1570:J1570),"")</f>
        <v/>
      </c>
      <c r="T1570" s="797">
        <f>IFERROR(AVERAGE(K1570:L1570),"")</f>
        <v/>
      </c>
      <c r="V1570" s="257" t="n"/>
      <c r="W1570" s="797">
        <f>AVERAGE(Q1570:T1570)</f>
        <v/>
      </c>
      <c r="X1570" s="797">
        <f>AVERAGE(Q1566:T1570)</f>
        <v/>
      </c>
      <c r="Y1570" s="266" t="n">
        <v>224</v>
      </c>
    </row>
    <row r="1571" ht="17.45" customHeight="1">
      <c r="A1571" s="257">
        <f>IF(ISNUMBER(C1571),MONTH(C1571),"")</f>
        <v/>
      </c>
      <c r="B1571" s="257">
        <f>IF(ISNUMBER(C1571),YEAR(C1571),"")</f>
        <v/>
      </c>
      <c r="C1571" s="808">
        <f>C1570+1</f>
        <v/>
      </c>
      <c r="D1571" s="809" t="n"/>
      <c r="E1571" s="810" t="n">
        <v>0.009769999999999999</v>
      </c>
      <c r="F1571" s="809" t="n"/>
      <c r="G1571" s="811" t="n">
        <v>0.0159</v>
      </c>
      <c r="H1571" s="810" t="n"/>
      <c r="I1571" s="809" t="n"/>
      <c r="J1571" s="810" t="n">
        <v>0.009520000000000001</v>
      </c>
      <c r="K1571" s="809" t="n"/>
      <c r="L1571" s="810" t="n">
        <v>0.0185</v>
      </c>
      <c r="M1571" s="796">
        <f>IF(SUM(D1571:E1571)&gt;0,IFERROR(AVERAGE(D1542:E1571),""),"")</f>
        <v/>
      </c>
      <c r="N1571" s="796">
        <f>IF(SUM(F1571:H1571)&gt;0,IFERROR(AVERAGE(F1542:H1571),""),"")</f>
        <v/>
      </c>
      <c r="O1571" s="796">
        <f>IF(SUM(I1571:J1571)&gt;0,IFERROR(AVERAGE(I1542:J1571),""),"")</f>
        <v/>
      </c>
      <c r="P1571" s="796">
        <f>IF(SUM(K1571:L1571)&gt;0,IFERROR(AVERAGE(K1542:L1571),""),"")</f>
        <v/>
      </c>
      <c r="Q1571" s="813">
        <f>IFERROR(AVERAGE(D1571:E1571),"")</f>
        <v/>
      </c>
      <c r="R1571" s="813">
        <f>IFERROR(AVERAGE(F1571:H1571),"")</f>
        <v/>
      </c>
      <c r="S1571" s="813">
        <f>IFERROR(AVERAGE(I1571:J1571),"")</f>
        <v/>
      </c>
      <c r="T1571" s="813">
        <f>IFERROR(AVERAGE(K1571:L1571),"")</f>
        <v/>
      </c>
      <c r="U1571" s="326" t="n"/>
      <c r="V1571" s="813">
        <f>AVERAGE(Q1571:T1571)</f>
        <v/>
      </c>
      <c r="W1571" s="445" t="n"/>
      <c r="X1571" s="257" t="n"/>
      <c r="Y1571" s="266" t="n">
        <v>224</v>
      </c>
    </row>
    <row r="1572" ht="17.45" customHeight="1">
      <c r="A1572" s="257">
        <f>IF(ISNUMBER(C1572),MONTH(C1572),"")</f>
        <v/>
      </c>
      <c r="B1572" s="257">
        <f>IF(ISNUMBER(C1572),YEAR(C1572),"")</f>
        <v/>
      </c>
      <c r="C1572" s="808">
        <f>C1571+1</f>
        <v/>
      </c>
      <c r="D1572" s="809" t="n">
        <v>0.00734</v>
      </c>
      <c r="E1572" s="810" t="n"/>
      <c r="F1572" s="809" t="n"/>
      <c r="G1572" s="811" t="n"/>
      <c r="H1572" s="810" t="n">
        <v>0.0113</v>
      </c>
      <c r="I1572" s="809" t="n">
        <v>0.00865</v>
      </c>
      <c r="J1572" s="810" t="n"/>
      <c r="K1572" s="809" t="n">
        <v>0.00655</v>
      </c>
      <c r="L1572" s="810" t="n"/>
      <c r="M1572" s="796">
        <f>IF(SUM(D1572:E1572)&gt;0,IFERROR(AVERAGE(D1543:E1572),""),"")</f>
        <v/>
      </c>
      <c r="N1572" s="796">
        <f>IF(SUM(F1572:H1572)&gt;0,IFERROR(AVERAGE(F1543:H1572),""),"")</f>
        <v/>
      </c>
      <c r="O1572" s="796">
        <f>IF(SUM(I1572:J1572)&gt;0,IFERROR(AVERAGE(I1543:J1572),""),"")</f>
        <v/>
      </c>
      <c r="P1572" s="796">
        <f>IF(SUM(K1572:L1572)&gt;0,IFERROR(AVERAGE(K1543:L1572),""),"")</f>
        <v/>
      </c>
      <c r="Q1572" s="813">
        <f>IFERROR(AVERAGE(D1572:E1572),"")</f>
        <v/>
      </c>
      <c r="R1572" s="813">
        <f>IFERROR(AVERAGE(F1572:H1572),"")</f>
        <v/>
      </c>
      <c r="S1572" s="813">
        <f>IFERROR(AVERAGE(I1572:J1572),"")</f>
        <v/>
      </c>
      <c r="T1572" s="813">
        <f>IFERROR(AVERAGE(K1572:L1572),"")</f>
        <v/>
      </c>
      <c r="U1572" s="326" t="n"/>
      <c r="V1572" s="813">
        <f>AVERAGE(Q1572:T1572)</f>
        <v/>
      </c>
      <c r="W1572" s="445" t="n"/>
      <c r="X1572" s="797">
        <f>AVERAGE(Q1571:T1572)</f>
        <v/>
      </c>
      <c r="Y1572" s="266" t="n">
        <v>224</v>
      </c>
    </row>
    <row r="1573" ht="17.45" customHeight="1">
      <c r="A1573" s="257">
        <f>IF(ISNUMBER(C1573),MONTH(C1573),"")</f>
        <v/>
      </c>
      <c r="B1573" s="257">
        <f>IF(ISNUMBER(C1573),YEAR(C1573),"")</f>
        <v/>
      </c>
      <c r="C1573" s="791">
        <f>C1572+1</f>
        <v/>
      </c>
      <c r="D1573" s="792" t="n"/>
      <c r="E1573" s="793" t="n">
        <v>0.0255</v>
      </c>
      <c r="F1573" s="792" t="n"/>
      <c r="G1573" s="794" t="n">
        <v>0.0245</v>
      </c>
      <c r="H1573" s="793" t="n"/>
      <c r="I1573" s="792" t="n"/>
      <c r="J1573" s="793" t="n">
        <v>0.0241</v>
      </c>
      <c r="K1573" s="792" t="n"/>
      <c r="L1573" s="793" t="n">
        <v>0.0279</v>
      </c>
      <c r="M1573" s="796">
        <f>IF(SUM(D1573:E1573)&gt;0,IFERROR(AVERAGE(D1544:E1573),""),"")</f>
        <v/>
      </c>
      <c r="N1573" s="796">
        <f>IF(SUM(F1573:H1573)&gt;0,IFERROR(AVERAGE(F1544:H1573),""),"")</f>
        <v/>
      </c>
      <c r="O1573" s="796">
        <f>IF(SUM(I1573:J1573)&gt;0,IFERROR(AVERAGE(I1544:J1573),""),"")</f>
        <v/>
      </c>
      <c r="P1573" s="796">
        <f>IF(SUM(K1573:L1573)&gt;0,IFERROR(AVERAGE(K1544:L1573),""),"")</f>
        <v/>
      </c>
      <c r="Q1573" s="797">
        <f>IFERROR(AVERAGE(D1573:E1573),"")</f>
        <v/>
      </c>
      <c r="R1573" s="797">
        <f>IFERROR(AVERAGE(F1573:H1573),"")</f>
        <v/>
      </c>
      <c r="S1573" s="797">
        <f>IFERROR(AVERAGE(I1573:J1573),"")</f>
        <v/>
      </c>
      <c r="T1573" s="797">
        <f>IFERROR(AVERAGE(K1573:L1573),"")</f>
        <v/>
      </c>
      <c r="V1573" s="257" t="n"/>
      <c r="W1573" s="797">
        <f>AVERAGE(Q1573:T1573)</f>
        <v/>
      </c>
    </row>
    <row r="1574" ht="17.45" customHeight="1">
      <c r="A1574" s="257">
        <f>IF(ISNUMBER(C1574),MONTH(C1574),"")</f>
        <v/>
      </c>
      <c r="B1574" s="257">
        <f>IF(ISNUMBER(C1574),YEAR(C1574),"")</f>
        <v/>
      </c>
      <c r="C1574" s="861">
        <f>C1573+1</f>
        <v/>
      </c>
      <c r="D1574" s="803" t="n">
        <v>0.0278</v>
      </c>
      <c r="E1574" s="804" t="n"/>
      <c r="F1574" s="803" t="n">
        <v>0.0304</v>
      </c>
      <c r="G1574" s="805" t="n"/>
      <c r="H1574" s="804" t="n">
        <v>0.0323</v>
      </c>
      <c r="I1574" s="803" t="n">
        <v>0.017</v>
      </c>
      <c r="J1574" s="804" t="n"/>
      <c r="K1574" s="803" t="n">
        <v>0.0261</v>
      </c>
      <c r="L1574" s="804" t="n"/>
      <c r="M1574" s="796">
        <f>IF(SUM(D1574:E1574)&gt;0,IFERROR(AVERAGE(D1545:E1574),""),"")</f>
        <v/>
      </c>
      <c r="N1574" s="796">
        <f>IF(SUM(F1574:H1574)&gt;0,IFERROR(AVERAGE(F1545:H1574),""),"")</f>
        <v/>
      </c>
      <c r="O1574" s="796">
        <f>IF(SUM(I1574:J1574)&gt;0,IFERROR(AVERAGE(I1545:J1574),""),"")</f>
        <v/>
      </c>
      <c r="P1574" s="796">
        <f>IF(SUM(K1574:L1574)&gt;0,IFERROR(AVERAGE(K1545:L1574),""),"")</f>
        <v/>
      </c>
      <c r="Q1574" s="797">
        <f>IFERROR(AVERAGE(D1574:E1574),"")</f>
        <v/>
      </c>
      <c r="R1574" s="797">
        <f>IFERROR(AVERAGE(F1574:H1574),"")</f>
        <v/>
      </c>
      <c r="S1574" s="797">
        <f>IFERROR(AVERAGE(I1574:J1574),"")</f>
        <v/>
      </c>
      <c r="T1574" s="797">
        <f>IFERROR(AVERAGE(K1574:L1574),"")</f>
        <v/>
      </c>
      <c r="V1574" s="257" t="n"/>
      <c r="W1574" s="797">
        <f>AVERAGE(Q1574:T1574)</f>
        <v/>
      </c>
    </row>
    <row r="1575" ht="17.45" customHeight="1">
      <c r="A1575" s="257">
        <f>IF(ISNUMBER(C1575),MONTH(C1575),"")</f>
        <v/>
      </c>
      <c r="B1575" s="257">
        <f>IF(ISNUMBER(C1575),YEAR(C1575),"")</f>
        <v/>
      </c>
      <c r="C1575" s="791">
        <f>C1574+1</f>
        <v/>
      </c>
      <c r="D1575" s="792" t="n"/>
      <c r="E1575" s="793" t="n">
        <v>0.0271</v>
      </c>
      <c r="F1575" s="792" t="n"/>
      <c r="G1575" s="794" t="n">
        <v>0.0532</v>
      </c>
      <c r="H1575" s="793" t="n"/>
      <c r="I1575" s="792" t="n"/>
      <c r="J1575" s="793" t="n">
        <v>0.009129999999999999</v>
      </c>
      <c r="K1575" s="792" t="n"/>
      <c r="L1575" s="793" t="n">
        <v>0.0412</v>
      </c>
      <c r="M1575" s="796">
        <f>IF(SUM(D1575:E1575)&gt;0,IFERROR(AVERAGE(D1546:E1575),""),"")</f>
        <v/>
      </c>
      <c r="N1575" s="796">
        <f>IF(SUM(F1575:H1575)&gt;0,IFERROR(AVERAGE(F1546:H1575),""),"")</f>
        <v/>
      </c>
      <c r="O1575" s="796">
        <f>IF(SUM(I1575:J1575)&gt;0,IFERROR(AVERAGE(I1546:J1575),""),"")</f>
        <v/>
      </c>
      <c r="P1575" s="796">
        <f>IF(SUM(K1575:L1575)&gt;0,IFERROR(AVERAGE(K1546:L1575),""),"")</f>
        <v/>
      </c>
      <c r="Q1575" s="797">
        <f>IFERROR(AVERAGE(D1575:E1575),"")</f>
        <v/>
      </c>
      <c r="R1575" s="797">
        <f>IFERROR(AVERAGE(F1575:H1575),"")</f>
        <v/>
      </c>
      <c r="S1575" s="797">
        <f>IFERROR(AVERAGE(I1575:J1575),"")</f>
        <v/>
      </c>
      <c r="T1575" s="797">
        <f>IFERROR(AVERAGE(K1575:L1575),"")</f>
        <v/>
      </c>
      <c r="V1575" s="257" t="n"/>
      <c r="W1575" s="797">
        <f>AVERAGE(Q1575:T1575)</f>
        <v/>
      </c>
    </row>
    <row r="1576" ht="17.45" customHeight="1">
      <c r="A1576" s="257">
        <f>IF(ISNUMBER(C1576),MONTH(C1576),"")</f>
        <v/>
      </c>
      <c r="B1576" s="257">
        <f>IF(ISNUMBER(C1576),YEAR(C1576),"")</f>
        <v/>
      </c>
      <c r="C1576" s="791">
        <f>C1575+1</f>
        <v/>
      </c>
      <c r="D1576" s="792" t="n">
        <v>0.0327</v>
      </c>
      <c r="E1576" s="793" t="n"/>
      <c r="F1576" s="792" t="n">
        <v>0.0422</v>
      </c>
      <c r="G1576" s="794" t="n"/>
      <c r="H1576" s="793" t="n"/>
      <c r="I1576" s="792" t="n">
        <v>0.0166</v>
      </c>
      <c r="J1576" s="793" t="n"/>
      <c r="K1576" s="792" t="n">
        <v>0.0346</v>
      </c>
      <c r="L1576" s="793" t="n"/>
      <c r="M1576" s="796">
        <f>IF(SUM(D1576:E1576)&gt;0,IFERROR(AVERAGE(D1547:E1576),""),"")</f>
        <v/>
      </c>
      <c r="N1576" s="796">
        <f>IF(SUM(F1576:H1576)&gt;0,IFERROR(AVERAGE(F1547:H1576),""),"")</f>
        <v/>
      </c>
      <c r="O1576" s="796">
        <f>IF(SUM(I1576:J1576)&gt;0,IFERROR(AVERAGE(I1547:J1576),""),"")</f>
        <v/>
      </c>
      <c r="P1576" s="796">
        <f>IF(SUM(K1576:L1576)&gt;0,IFERROR(AVERAGE(K1547:L1576),""),"")</f>
        <v/>
      </c>
      <c r="Q1576" s="797">
        <f>IFERROR(AVERAGE(D1576:E1576),"")</f>
        <v/>
      </c>
      <c r="R1576" s="797">
        <f>IFERROR(AVERAGE(F1576:H1576),"")</f>
        <v/>
      </c>
      <c r="S1576" s="797">
        <f>IFERROR(AVERAGE(I1576:J1576),"")</f>
        <v/>
      </c>
      <c r="T1576" s="797">
        <f>IFERROR(AVERAGE(K1576:L1576),"")</f>
        <v/>
      </c>
      <c r="V1576" s="257" t="n"/>
      <c r="W1576" s="797">
        <f>AVERAGE(Q1576:T1576)</f>
        <v/>
      </c>
    </row>
    <row r="1577" ht="17.45" customHeight="1">
      <c r="A1577" s="257">
        <f>IF(ISNUMBER(C1577),MONTH(C1577),"")</f>
        <v/>
      </c>
      <c r="B1577" s="257">
        <f>IF(ISNUMBER(C1577),YEAR(C1577),"")</f>
        <v/>
      </c>
      <c r="C1577" s="791">
        <f>C1576+1</f>
        <v/>
      </c>
      <c r="D1577" s="792" t="n"/>
      <c r="E1577" s="793" t="n">
        <v>0.0366</v>
      </c>
      <c r="F1577" s="792" t="n"/>
      <c r="G1577" s="794" t="n">
        <v>0.0349</v>
      </c>
      <c r="H1577" s="793" t="n"/>
      <c r="I1577" s="792" t="n"/>
      <c r="J1577" s="793" t="n">
        <v>0.0139</v>
      </c>
      <c r="K1577" s="792" t="n"/>
      <c r="L1577" s="793" t="n">
        <v>0.0298</v>
      </c>
      <c r="M1577" s="796">
        <f>IF(SUM(D1577:E1577)&gt;0,IFERROR(AVERAGE(D1548:E1577),""),"")</f>
        <v/>
      </c>
      <c r="N1577" s="796">
        <f>IF(SUM(F1577:H1577)&gt;0,IFERROR(AVERAGE(F1548:H1577),""),"")</f>
        <v/>
      </c>
      <c r="O1577" s="796">
        <f>IF(SUM(I1577:J1577)&gt;0,IFERROR(AVERAGE(I1548:J1577),""),"")</f>
        <v/>
      </c>
      <c r="P1577" s="796">
        <f>IF(SUM(K1577:L1577)&gt;0,IFERROR(AVERAGE(K1548:L1577),""),"")</f>
        <v/>
      </c>
      <c r="Q1577" s="797">
        <f>IFERROR(AVERAGE(D1577:E1577),"")</f>
        <v/>
      </c>
      <c r="R1577" s="797">
        <f>IFERROR(AVERAGE(F1577:H1577),"")</f>
        <v/>
      </c>
      <c r="S1577" s="797">
        <f>IFERROR(AVERAGE(I1577:J1577),"")</f>
        <v/>
      </c>
      <c r="T1577" s="797">
        <f>IFERROR(AVERAGE(K1577:L1577),"")</f>
        <v/>
      </c>
      <c r="V1577" s="257" t="n"/>
      <c r="W1577" s="797">
        <f>AVERAGE(Q1577:T1577)</f>
        <v/>
      </c>
      <c r="X1577" s="797">
        <f>AVERAGE(Q1573:T1577)</f>
        <v/>
      </c>
      <c r="Y1577" s="266" t="n">
        <v>225</v>
      </c>
    </row>
    <row r="1578" ht="17.45" customHeight="1">
      <c r="A1578" s="257">
        <f>IF(ISNUMBER(C1578),MONTH(C1578),"")</f>
        <v/>
      </c>
      <c r="B1578" s="257">
        <f>IF(ISNUMBER(C1578),YEAR(C1578),"")</f>
        <v/>
      </c>
      <c r="C1578" s="808">
        <f>C1577+1</f>
        <v/>
      </c>
      <c r="D1578" s="809" t="n">
        <v>0.0305</v>
      </c>
      <c r="E1578" s="810" t="n"/>
      <c r="F1578" s="809" t="n"/>
      <c r="G1578" s="811" t="n"/>
      <c r="H1578" s="810" t="n">
        <v>0.0307</v>
      </c>
      <c r="I1578" s="809" t="n">
        <v>0.008619999999999999</v>
      </c>
      <c r="J1578" s="810" t="n"/>
      <c r="K1578" s="809" t="n">
        <v>0.0128</v>
      </c>
      <c r="L1578" s="810" t="n"/>
      <c r="M1578" s="796">
        <f>IF(SUM(D1578:E1578)&gt;0,IFERROR(AVERAGE(D1549:E1578),""),"")</f>
        <v/>
      </c>
      <c r="N1578" s="796">
        <f>IF(SUM(F1578:H1578)&gt;0,IFERROR(AVERAGE(F1549:H1578),""),"")</f>
        <v/>
      </c>
      <c r="O1578" s="796">
        <f>IF(SUM(I1578:J1578)&gt;0,IFERROR(AVERAGE(I1549:J1578),""),"")</f>
        <v/>
      </c>
      <c r="P1578" s="796">
        <f>IF(SUM(K1578:L1578)&gt;0,IFERROR(AVERAGE(K1549:L1578),""),"")</f>
        <v/>
      </c>
      <c r="Q1578" s="813">
        <f>IFERROR(AVERAGE(D1578:E1578),"")</f>
        <v/>
      </c>
      <c r="R1578" s="813">
        <f>IFERROR(AVERAGE(F1578:H1578),"")</f>
        <v/>
      </c>
      <c r="S1578" s="813">
        <f>IFERROR(AVERAGE(I1578:J1578),"")</f>
        <v/>
      </c>
      <c r="T1578" s="813">
        <f>IFERROR(AVERAGE(K1578:L1578),"")</f>
        <v/>
      </c>
      <c r="U1578" s="326" t="n"/>
      <c r="V1578" s="813">
        <f>AVERAGE(Q1578:T1578)</f>
        <v/>
      </c>
      <c r="W1578" s="445" t="n"/>
      <c r="X1578" s="257" t="n"/>
      <c r="Y1578" s="266" t="n">
        <v>225</v>
      </c>
    </row>
    <row r="1579" ht="17.45" customHeight="1">
      <c r="A1579" s="257">
        <f>IF(ISNUMBER(C1579),MONTH(C1579),"")</f>
        <v/>
      </c>
      <c r="B1579" s="257">
        <f>IF(ISNUMBER(C1579),YEAR(C1579),"")</f>
        <v/>
      </c>
      <c r="C1579" s="808">
        <f>C1578+1</f>
        <v/>
      </c>
      <c r="D1579" s="809" t="n"/>
      <c r="E1579" s="810" t="n">
        <v>0.0108</v>
      </c>
      <c r="F1579" s="809" t="n"/>
      <c r="G1579" s="811" t="n">
        <v>0.0164</v>
      </c>
      <c r="H1579" s="810" t="n"/>
      <c r="I1579" s="809" t="n"/>
      <c r="J1579" s="810" t="n">
        <v>0.008619999999999999</v>
      </c>
      <c r="K1579" s="809" t="n"/>
      <c r="L1579" s="810" t="n">
        <v>0.0258</v>
      </c>
      <c r="M1579" s="796">
        <f>IF(SUM(D1579:E1579)&gt;0,IFERROR(AVERAGE(D1550:E1579),""),"")</f>
        <v/>
      </c>
      <c r="N1579" s="796">
        <f>IF(SUM(F1579:H1579)&gt;0,IFERROR(AVERAGE(F1550:H1579),""),"")</f>
        <v/>
      </c>
      <c r="O1579" s="796">
        <f>IF(SUM(I1579:J1579)&gt;0,IFERROR(AVERAGE(I1550:J1579),""),"")</f>
        <v/>
      </c>
      <c r="P1579" s="796">
        <f>IF(SUM(K1579:L1579)&gt;0,IFERROR(AVERAGE(K1550:L1579),""),"")</f>
        <v/>
      </c>
      <c r="Q1579" s="813">
        <f>IFERROR(AVERAGE(D1579:E1579),"")</f>
        <v/>
      </c>
      <c r="R1579" s="813">
        <f>IFERROR(AVERAGE(F1579:H1579),"")</f>
        <v/>
      </c>
      <c r="S1579" s="813">
        <f>IFERROR(AVERAGE(I1579:J1579),"")</f>
        <v/>
      </c>
      <c r="T1579" s="813">
        <f>IFERROR(AVERAGE(K1579:L1579),"")</f>
        <v/>
      </c>
      <c r="U1579" s="326" t="n"/>
      <c r="V1579" s="813">
        <f>AVERAGE(Q1579:T1579)</f>
        <v/>
      </c>
      <c r="W1579" s="445" t="n"/>
      <c r="X1579" s="797">
        <f>AVERAGE(Q1578:T1579)</f>
        <v/>
      </c>
      <c r="Y1579" s="266" t="n">
        <v>225</v>
      </c>
    </row>
    <row r="1580" ht="17.45" customHeight="1">
      <c r="A1580" s="257">
        <f>IF(ISNUMBER(C1580),MONTH(C1580),"")</f>
        <v/>
      </c>
      <c r="B1580" s="257">
        <f>IF(ISNUMBER(C1580),YEAR(C1580),"")</f>
        <v/>
      </c>
      <c r="C1580" s="861">
        <f>C1579+1</f>
        <v/>
      </c>
      <c r="D1580" s="803" t="n">
        <v>0.031</v>
      </c>
      <c r="E1580" s="804" t="n"/>
      <c r="F1580" s="803" t="n">
        <v>0.0271</v>
      </c>
      <c r="G1580" s="805" t="n"/>
      <c r="H1580" s="804" t="n">
        <v>0.0262</v>
      </c>
      <c r="I1580" s="803" t="n">
        <v>0.0209</v>
      </c>
      <c r="J1580" s="804" t="n"/>
      <c r="K1580" s="803" t="n">
        <v>0.0249</v>
      </c>
      <c r="L1580" s="804" t="n"/>
      <c r="M1580" s="796">
        <f>IF(SUM(D1580:E1580)&gt;0,IFERROR(AVERAGE(D1551:E1580),""),"")</f>
        <v/>
      </c>
      <c r="N1580" s="796">
        <f>IF(SUM(F1580:H1580)&gt;0,IFERROR(AVERAGE(F1551:H1580),""),"")</f>
        <v/>
      </c>
      <c r="O1580" s="796">
        <f>IF(SUM(I1580:J1580)&gt;0,IFERROR(AVERAGE(I1551:J1580),""),"")</f>
        <v/>
      </c>
      <c r="P1580" s="796">
        <f>IF(SUM(K1580:L1580)&gt;0,IFERROR(AVERAGE(K1551:L1580),""),"")</f>
        <v/>
      </c>
      <c r="Q1580" s="797">
        <f>IFERROR(AVERAGE(D1580:E1580),"")</f>
        <v/>
      </c>
      <c r="R1580" s="797">
        <f>IFERROR(AVERAGE(F1580:H1580),"")</f>
        <v/>
      </c>
      <c r="S1580" s="797">
        <f>IFERROR(AVERAGE(I1580:J1580),"")</f>
        <v/>
      </c>
      <c r="T1580" s="797">
        <f>IFERROR(AVERAGE(K1580:L1580),"")</f>
        <v/>
      </c>
      <c r="V1580" s="257" t="n"/>
      <c r="W1580" s="797">
        <f>AVERAGE(Q1580:T1580)</f>
        <v/>
      </c>
    </row>
    <row r="1581" ht="17.45" customHeight="1">
      <c r="A1581" s="257">
        <f>IF(ISNUMBER(C1581),MONTH(C1581),"")</f>
        <v/>
      </c>
      <c r="B1581" s="257">
        <f>IF(ISNUMBER(C1581),YEAR(C1581),"")</f>
        <v/>
      </c>
      <c r="C1581" s="791">
        <f>C1580+1</f>
        <v/>
      </c>
      <c r="D1581" s="792" t="n"/>
      <c r="E1581" s="793" t="n">
        <v>0.0291</v>
      </c>
      <c r="F1581" s="792" t="n"/>
      <c r="G1581" s="794" t="n">
        <v>0.0403</v>
      </c>
      <c r="H1581" s="793" t="n"/>
      <c r="I1581" s="792" t="n"/>
      <c r="J1581" s="793" t="n">
        <v>0.0277</v>
      </c>
      <c r="K1581" s="792" t="n"/>
      <c r="L1581" s="793" t="n">
        <v>0.0385</v>
      </c>
      <c r="M1581" s="796">
        <f>IF(SUM(D1581:E1581)&gt;0,IFERROR(AVERAGE(D1552:E1581),""),"")</f>
        <v/>
      </c>
      <c r="N1581" s="796">
        <f>IF(SUM(F1581:H1581)&gt;0,IFERROR(AVERAGE(F1552:H1581),""),"")</f>
        <v/>
      </c>
      <c r="O1581" s="796">
        <f>IF(SUM(I1581:J1581)&gt;0,IFERROR(AVERAGE(I1552:J1581),""),"")</f>
        <v/>
      </c>
      <c r="P1581" s="796">
        <f>IF(SUM(K1581:L1581)&gt;0,IFERROR(AVERAGE(K1552:L1581),""),"")</f>
        <v/>
      </c>
      <c r="Q1581" s="797">
        <f>IFERROR(AVERAGE(D1581:E1581),"")</f>
        <v/>
      </c>
      <c r="R1581" s="797">
        <f>IFERROR(AVERAGE(F1581:H1581),"")</f>
        <v/>
      </c>
      <c r="S1581" s="797">
        <f>IFERROR(AVERAGE(I1581:J1581),"")</f>
        <v/>
      </c>
      <c r="T1581" s="797">
        <f>IFERROR(AVERAGE(K1581:L1581),"")</f>
        <v/>
      </c>
      <c r="V1581" s="257" t="n"/>
      <c r="W1581" s="797">
        <f>AVERAGE(Q1581:T1581)</f>
        <v/>
      </c>
    </row>
    <row r="1582" ht="17.45" customHeight="1" thickBot="1">
      <c r="A1582" s="257">
        <f>IF(ISNUMBER(C1582),MONTH(C1582),"")</f>
        <v/>
      </c>
      <c r="B1582" s="257">
        <f>IF(ISNUMBER(C1582),YEAR(C1582),"")</f>
        <v/>
      </c>
      <c r="C1582" s="791">
        <f>C1581+1</f>
        <v/>
      </c>
      <c r="D1582" s="792" t="n">
        <v>0.0277</v>
      </c>
      <c r="E1582" s="793" t="n"/>
      <c r="F1582" s="792" t="n">
        <v>0.0189</v>
      </c>
      <c r="G1582" s="794" t="n"/>
      <c r="H1582" s="793" t="n"/>
      <c r="I1582" s="792" t="n">
        <v>0.0187</v>
      </c>
      <c r="J1582" s="793" t="n"/>
      <c r="K1582" s="792" t="n">
        <v>0.0332</v>
      </c>
      <c r="L1582" s="793" t="n"/>
      <c r="M1582" s="796">
        <f>IF(SUM(D1582:E1582)&gt;0,IFERROR(AVERAGE(D1553:E1582),""),"")</f>
        <v/>
      </c>
      <c r="N1582" s="796">
        <f>IF(SUM(F1582:H1582)&gt;0,IFERROR(AVERAGE(F1553:H1582),""),"")</f>
        <v/>
      </c>
      <c r="O1582" s="796">
        <f>IF(SUM(I1582:J1582)&gt;0,IFERROR(AVERAGE(I1553:J1582),""),"")</f>
        <v/>
      </c>
      <c r="P1582" s="796">
        <f>IF(SUM(K1582:L1582)&gt;0,IFERROR(AVERAGE(K1553:L1582),""),"")</f>
        <v/>
      </c>
      <c r="Q1582" s="797">
        <f>IFERROR(AVERAGE(D1582:E1582),"")</f>
        <v/>
      </c>
      <c r="R1582" s="797">
        <f>IFERROR(AVERAGE(F1582:H1582),"")</f>
        <v/>
      </c>
      <c r="S1582" s="797">
        <f>IFERROR(AVERAGE(I1582:J1582),"")</f>
        <v/>
      </c>
      <c r="T1582" s="797">
        <f>IFERROR(AVERAGE(K1582:L1582),"")</f>
        <v/>
      </c>
      <c r="V1582" s="257" t="n"/>
      <c r="W1582" s="797">
        <f>AVERAGE(Q1582:T1582)</f>
        <v/>
      </c>
    </row>
    <row r="1583" ht="17.45" customHeight="1" thickBot="1">
      <c r="A1583" s="257">
        <f>IF(ISNUMBER(C1583),MONTH(C1583),"")</f>
        <v/>
      </c>
      <c r="B1583" s="257">
        <f>IF(ISNUMBER(C1583),YEAR(C1583),"")</f>
        <v/>
      </c>
      <c r="C1583" s="791">
        <f>C1582+1</f>
        <v/>
      </c>
      <c r="D1583" s="792" t="n"/>
      <c r="E1583" s="793" t="n">
        <v>0.0239</v>
      </c>
      <c r="F1583" s="792" t="n"/>
      <c r="G1583" s="794" t="n">
        <v>0.0212</v>
      </c>
      <c r="H1583" s="793" t="n"/>
      <c r="I1583" s="792" t="n"/>
      <c r="J1583" s="793" t="n">
        <v>0.0168</v>
      </c>
      <c r="K1583" s="792" t="n"/>
      <c r="L1583" s="793" t="n">
        <v>0.0348</v>
      </c>
      <c r="M1583" s="796">
        <f>IF(SUM(D1583:E1583)&gt;0,IFERROR(AVERAGE(D1554:E1583),""),"")</f>
        <v/>
      </c>
      <c r="N1583" s="796">
        <f>IF(SUM(F1583:H1583)&gt;0,IFERROR(AVERAGE(F1554:H1583),""),"")</f>
        <v/>
      </c>
      <c r="O1583" s="796">
        <f>IF(SUM(I1583:J1583)&gt;0,IFERROR(AVERAGE(I1554:J1583),""),"")</f>
        <v/>
      </c>
      <c r="P1583" s="796">
        <f>IF(SUM(K1583:L1583)&gt;0,IFERROR(AVERAGE(K1554:L1583),""),"")</f>
        <v/>
      </c>
      <c r="Q1583" s="797">
        <f>IFERROR(AVERAGE(D1583:E1583),"")</f>
        <v/>
      </c>
      <c r="R1583" s="797">
        <f>IFERROR(AVERAGE(F1583:H1583),"")</f>
        <v/>
      </c>
      <c r="S1583" s="797">
        <f>IFERROR(AVERAGE(I1583:J1583),"")</f>
        <v/>
      </c>
      <c r="T1583" s="797">
        <f>IFERROR(AVERAGE(K1583:L1583),"")</f>
        <v/>
      </c>
      <c r="V1583" s="257" t="n"/>
      <c r="W1583" s="797">
        <f>AVERAGE(Q1583:T1583)</f>
        <v/>
      </c>
      <c r="Z1583" s="514" t="inlineStr">
        <is>
          <t>APRIL</t>
        </is>
      </c>
      <c r="AA1583" s="515" t="n">
        <v>2022</v>
      </c>
      <c r="AB1583" s="516" t="n"/>
      <c r="AC1583" s="516" t="n"/>
      <c r="AD1583" s="516" t="n"/>
    </row>
    <row r="1584" ht="17.45" customHeight="1">
      <c r="A1584" s="257">
        <f>IF(ISNUMBER(C1584),MONTH(C1584),"")</f>
        <v/>
      </c>
      <c r="B1584" s="257">
        <f>IF(ISNUMBER(C1584),YEAR(C1584),"")</f>
        <v/>
      </c>
      <c r="C1584" s="791">
        <f>C1583+1</f>
        <v/>
      </c>
      <c r="D1584" s="792" t="n">
        <v>0.0238</v>
      </c>
      <c r="E1584" s="793" t="n"/>
      <c r="F1584" s="792" t="n"/>
      <c r="G1584" s="794" t="n"/>
      <c r="H1584" s="793" t="n">
        <v>0.0212</v>
      </c>
      <c r="I1584" s="792" t="n">
        <v>0.0211</v>
      </c>
      <c r="J1584" s="793" t="n"/>
      <c r="K1584" s="792" t="n">
        <v>0.0214</v>
      </c>
      <c r="L1584" s="793" t="n"/>
      <c r="M1584" s="796">
        <f>IF(SUM(D1584:E1584)&gt;0,IFERROR(AVERAGE(D1555:E1584),""),"")</f>
        <v/>
      </c>
      <c r="N1584" s="796">
        <f>IF(SUM(F1584:H1584)&gt;0,IFERROR(AVERAGE(F1555:H1584),""),"")</f>
        <v/>
      </c>
      <c r="O1584" s="796">
        <f>IF(SUM(I1584:J1584)&gt;0,IFERROR(AVERAGE(I1555:J1584),""),"")</f>
        <v/>
      </c>
      <c r="P1584" s="796">
        <f>IF(SUM(K1584:L1584)&gt;0,IFERROR(AVERAGE(K1555:L1584),""),"")</f>
        <v/>
      </c>
      <c r="Q1584" s="797">
        <f>IFERROR(AVERAGE(D1584:E1584),"")</f>
        <v/>
      </c>
      <c r="R1584" s="797">
        <f>IFERROR(AVERAGE(F1584:H1584),"")</f>
        <v/>
      </c>
      <c r="S1584" s="797">
        <f>IFERROR(AVERAGE(I1584:J1584),"")</f>
        <v/>
      </c>
      <c r="T1584" s="797">
        <f>IFERROR(AVERAGE(K1584:L1584),"")</f>
        <v/>
      </c>
      <c r="V1584" s="257" t="n"/>
      <c r="W1584" s="797">
        <f>AVERAGE(Q1584:T1584)</f>
        <v/>
      </c>
      <c r="X1584" s="797">
        <f>AVERAGE(Q1580:T1584)</f>
        <v/>
      </c>
      <c r="Y1584" s="266" t="n">
        <v>226</v>
      </c>
      <c r="Z1584" s="517" t="inlineStr">
        <is>
          <t>Parameter</t>
        </is>
      </c>
      <c r="AA1584" s="517" t="inlineStr">
        <is>
          <t>Station 1</t>
        </is>
      </c>
      <c r="AB1584" s="517" t="inlineStr">
        <is>
          <t>Station 2</t>
        </is>
      </c>
      <c r="AC1584" s="517" t="inlineStr">
        <is>
          <t>Station 4</t>
        </is>
      </c>
      <c r="AD1584" s="517" t="inlineStr">
        <is>
          <t>Station 5</t>
        </is>
      </c>
    </row>
    <row r="1585" ht="17.45" customHeight="1" thickBot="1">
      <c r="A1585" s="257">
        <f>IF(ISNUMBER(C1585),MONTH(C1585),"")</f>
        <v/>
      </c>
      <c r="B1585" s="257">
        <f>IF(ISNUMBER(C1585),YEAR(C1585),"")</f>
        <v/>
      </c>
      <c r="C1585" s="877">
        <f>C1584+1</f>
        <v/>
      </c>
      <c r="D1585" s="878" t="n"/>
      <c r="E1585" s="879" t="n">
        <v>0.0179</v>
      </c>
      <c r="F1585" s="878" t="n"/>
      <c r="G1585" s="881" t="n">
        <v>0.0224</v>
      </c>
      <c r="H1585" s="879" t="n"/>
      <c r="I1585" s="878" t="n"/>
      <c r="J1585" s="879" t="n">
        <v>0.0108</v>
      </c>
      <c r="K1585" s="878" t="n"/>
      <c r="L1585" s="879" t="n">
        <v>0.0227</v>
      </c>
      <c r="M1585" s="796">
        <f>IF(SUM(D1585:E1585)&gt;0,IFERROR(AVERAGE(D1556:E1585),""),"")</f>
        <v/>
      </c>
      <c r="N1585" s="796">
        <f>IF(SUM(F1585:H1585)&gt;0,IFERROR(AVERAGE(F1556:H1585),""),"")</f>
        <v/>
      </c>
      <c r="O1585" s="796">
        <f>IF(SUM(I1585:J1585)&gt;0,IFERROR(AVERAGE(I1556:J1585),""),"")</f>
        <v/>
      </c>
      <c r="P1585" s="796">
        <f>IF(SUM(K1585:L1585)&gt;0,IFERROR(AVERAGE(K1556:L1585),""),"")</f>
        <v/>
      </c>
      <c r="Q1585" s="813">
        <f>IFERROR(AVERAGE(D1585:E1585),"")</f>
        <v/>
      </c>
      <c r="R1585" s="813">
        <f>IFERROR(AVERAGE(F1585:H1585),"")</f>
        <v/>
      </c>
      <c r="S1585" s="813">
        <f>IFERROR(AVERAGE(I1585:J1585),"")</f>
        <v/>
      </c>
      <c r="T1585" s="813">
        <f>IFERROR(AVERAGE(K1585:L1585),"")</f>
        <v/>
      </c>
      <c r="U1585" s="326" t="n"/>
      <c r="V1585" s="813">
        <f>AVERAGE(Q1585:T1585)</f>
        <v/>
      </c>
      <c r="W1585" s="445" t="n"/>
      <c r="X1585" s="257" t="n"/>
      <c r="Y1585" s="266" t="n">
        <v>226</v>
      </c>
      <c r="Z1585" s="518" t="inlineStr">
        <is>
          <t>Average</t>
        </is>
      </c>
      <c r="AA1585" s="928">
        <f>AVERAGE(D1556:E1585)</f>
        <v/>
      </c>
      <c r="AB1585" s="928">
        <f>AVERAGE(F1556:H1585)</f>
        <v/>
      </c>
      <c r="AC1585" s="928">
        <f>AVERAGE(I1556:J1585)</f>
        <v/>
      </c>
      <c r="AD1585" s="928">
        <f>AVERAGE(K1556:L1585)</f>
        <v/>
      </c>
    </row>
    <row r="1586" ht="17.45" customHeight="1">
      <c r="A1586" s="257">
        <f>IF(ISNUMBER(C1586),MONTH(C1586),"")</f>
        <v/>
      </c>
      <c r="B1586" s="257">
        <f>IF(ISNUMBER(C1586),YEAR(C1586),"")</f>
        <v/>
      </c>
      <c r="C1586" s="886">
        <f>C1585+1</f>
        <v/>
      </c>
      <c r="D1586" s="809" t="n">
        <v>0.0111</v>
      </c>
      <c r="E1586" s="810" t="n"/>
      <c r="F1586" s="809" t="n">
        <v>0.00667</v>
      </c>
      <c r="G1586" s="811" t="n"/>
      <c r="H1586" s="810" t="n">
        <v>0.009849999999999999</v>
      </c>
      <c r="I1586" s="809" t="n">
        <v>0.00527</v>
      </c>
      <c r="J1586" s="810" t="n"/>
      <c r="K1586" s="809" t="n">
        <v>0.0196</v>
      </c>
      <c r="L1586" s="810" t="n"/>
      <c r="M1586" s="796">
        <f>IF(SUM(D1586:E1586)&gt;0,IFERROR(AVERAGE(D1557:E1586),""),"")</f>
        <v/>
      </c>
      <c r="N1586" s="796">
        <f>IF(SUM(F1586:H1586)&gt;0,IFERROR(AVERAGE(F1557:H1586),""),"")</f>
        <v/>
      </c>
      <c r="O1586" s="796">
        <f>IF(SUM(I1586:J1586)&gt;0,IFERROR(AVERAGE(I1557:J1586),""),"")</f>
        <v/>
      </c>
      <c r="P1586" s="796">
        <f>IF(SUM(K1586:L1586)&gt;0,IFERROR(AVERAGE(K1557:L1586),""),"")</f>
        <v/>
      </c>
      <c r="Q1586" s="813">
        <f>IFERROR(AVERAGE(D1586:E1586),"")</f>
        <v/>
      </c>
      <c r="R1586" s="813">
        <f>IFERROR(AVERAGE(F1586:H1586),"")</f>
        <v/>
      </c>
      <c r="S1586" s="813">
        <f>IFERROR(AVERAGE(I1586:J1586),"")</f>
        <v/>
      </c>
      <c r="T1586" s="813">
        <f>IFERROR(AVERAGE(K1586:L1586),"")</f>
        <v/>
      </c>
      <c r="U1586" s="326" t="n"/>
      <c r="V1586" s="813">
        <f>AVERAGE(Q1586:T1586)</f>
        <v/>
      </c>
      <c r="W1586" s="445" t="n"/>
      <c r="X1586" s="797">
        <f>AVERAGE(Q1585:T1586)</f>
        <v/>
      </c>
      <c r="Y1586" s="266" t="n">
        <v>226</v>
      </c>
      <c r="Z1586" s="518" t="inlineStr">
        <is>
          <t>Maximum</t>
        </is>
      </c>
      <c r="AA1586" s="928">
        <f>MAX(D1556:E1585)</f>
        <v/>
      </c>
      <c r="AB1586" s="928">
        <f>MAX(F1556:H1585)</f>
        <v/>
      </c>
      <c r="AC1586" s="928">
        <f>MAX(I1556:J1585)</f>
        <v/>
      </c>
      <c r="AD1586" s="928">
        <f>MAX(K1556:L1585)</f>
        <v/>
      </c>
    </row>
    <row r="1587" ht="17.45" customHeight="1" thickBot="1">
      <c r="A1587" s="257">
        <f>IF(ISNUMBER(C1587),MONTH(C1587),"")</f>
        <v/>
      </c>
      <c r="B1587" s="257">
        <f>IF(ISNUMBER(C1587),YEAR(C1587),"")</f>
        <v/>
      </c>
      <c r="C1587" s="791">
        <f>C1586+1</f>
        <v/>
      </c>
      <c r="D1587" s="792" t="n"/>
      <c r="E1587" s="793" t="n">
        <v>0.0296</v>
      </c>
      <c r="F1587" s="792" t="n"/>
      <c r="G1587" s="794" t="n">
        <v>0.0304</v>
      </c>
      <c r="H1587" s="793" t="n"/>
      <c r="I1587" s="792" t="n"/>
      <c r="J1587" s="793" t="n">
        <v>0.0213</v>
      </c>
      <c r="K1587" s="792" t="n"/>
      <c r="L1587" s="793" t="n">
        <v>0.0299</v>
      </c>
      <c r="M1587" s="796">
        <f>IF(SUM(D1587:E1587)&gt;0,IFERROR(AVERAGE(D1558:E1587),""),"")</f>
        <v/>
      </c>
      <c r="N1587" s="796">
        <f>IF(SUM(F1587:H1587)&gt;0,IFERROR(AVERAGE(F1558:H1587),""),"")</f>
        <v/>
      </c>
      <c r="O1587" s="796">
        <f>IF(SUM(I1587:J1587)&gt;0,IFERROR(AVERAGE(I1558:J1587),""),"")</f>
        <v/>
      </c>
      <c r="P1587" s="796">
        <f>IF(SUM(K1587:L1587)&gt;0,IFERROR(AVERAGE(K1558:L1587),""),"")</f>
        <v/>
      </c>
      <c r="Q1587" s="797">
        <f>IFERROR(AVERAGE(D1587:E1587),"")</f>
        <v/>
      </c>
      <c r="R1587" s="797">
        <f>IFERROR(AVERAGE(F1587:H1587),"")</f>
        <v/>
      </c>
      <c r="S1587" s="797">
        <f>IFERROR(AVERAGE(I1587:J1587),"")</f>
        <v/>
      </c>
      <c r="T1587" s="797">
        <f>IFERROR(AVERAGE(K1587:L1587),"")</f>
        <v/>
      </c>
      <c r="V1587" s="257" t="n"/>
      <c r="W1587" s="797">
        <f>AVERAGE(Q1587:T1587)</f>
        <v/>
      </c>
      <c r="Z1587" s="520" t="inlineStr">
        <is>
          <t># DAYS &gt; 0.075</t>
        </is>
      </c>
      <c r="AA1587" s="521">
        <f>COUNTIF(D1556:E1585,"&gt;=0.075")</f>
        <v/>
      </c>
      <c r="AB1587" s="521">
        <f>COUNTIF(F1556:H1585,"&gt;=0.075")</f>
        <v/>
      </c>
      <c r="AC1587" s="521">
        <f>COUNTIF(I1556:J1585,"&gt;=0.075")</f>
        <v/>
      </c>
      <c r="AD1587" s="521">
        <f>COUNTIF(K1556:L1585,"&gt;=0.075")</f>
        <v/>
      </c>
    </row>
    <row r="1588" ht="17.45" customHeight="1" thickBot="1">
      <c r="A1588" s="257">
        <f>IF(ISNUMBER(C1588),MONTH(C1588),"")</f>
        <v/>
      </c>
      <c r="B1588" s="257">
        <f>IF(ISNUMBER(C1588),YEAR(C1588),"")</f>
        <v/>
      </c>
      <c r="C1588" s="791">
        <f>C1587+1</f>
        <v/>
      </c>
      <c r="D1588" s="792" t="n">
        <v>0.0336</v>
      </c>
      <c r="E1588" s="793" t="n"/>
      <c r="F1588" s="792" t="n">
        <v>0.0191</v>
      </c>
      <c r="G1588" s="794" t="n"/>
      <c r="H1588" s="793" t="n"/>
      <c r="I1588" s="792" t="n">
        <v>0.0181</v>
      </c>
      <c r="J1588" s="793" t="n"/>
      <c r="K1588" s="792" t="n">
        <v>0.0234</v>
      </c>
      <c r="L1588" s="793" t="n"/>
      <c r="M1588" s="796">
        <f>IF(SUM(D1588:E1588)&gt;0,IFERROR(AVERAGE(D1559:E1588),""),"")</f>
        <v/>
      </c>
      <c r="N1588" s="796">
        <f>IF(SUM(F1588:H1588)&gt;0,IFERROR(AVERAGE(F1559:H1588),""),"")</f>
        <v/>
      </c>
      <c r="O1588" s="796">
        <f>IF(SUM(I1588:J1588)&gt;0,IFERROR(AVERAGE(I1559:J1588),""),"")</f>
        <v/>
      </c>
      <c r="P1588" s="796">
        <f>IF(SUM(K1588:L1588)&gt;0,IFERROR(AVERAGE(K1559:L1588),""),"")</f>
        <v/>
      </c>
      <c r="Q1588" s="797">
        <f>IFERROR(AVERAGE(D1588:E1588),"")</f>
        <v/>
      </c>
      <c r="R1588" s="797">
        <f>IFERROR(AVERAGE(F1588:H1588),"")</f>
        <v/>
      </c>
      <c r="S1588" s="797">
        <f>IFERROR(AVERAGE(I1588:J1588),"")</f>
        <v/>
      </c>
      <c r="T1588" s="797">
        <f>IFERROR(AVERAGE(K1588:L1588),"")</f>
        <v/>
      </c>
      <c r="V1588" s="257" t="n"/>
      <c r="W1588" s="797">
        <f>AVERAGE(Q1588:T1588)</f>
        <v/>
      </c>
      <c r="AD1588" s="929">
        <f>AVERAGE(AA1585:AD1585)</f>
        <v/>
      </c>
    </row>
    <row r="1589" ht="17.45" customHeight="1">
      <c r="A1589" s="257">
        <f>IF(ISNUMBER(C1589),MONTH(C1589),"")</f>
        <v/>
      </c>
      <c r="B1589" s="257">
        <f>IF(ISNUMBER(C1589),YEAR(C1589),"")</f>
        <v/>
      </c>
      <c r="C1589" s="791">
        <f>C1588+1</f>
        <v/>
      </c>
      <c r="D1589" s="792" t="n"/>
      <c r="E1589" s="793" t="n">
        <v>0.0296</v>
      </c>
      <c r="F1589" s="792" t="n"/>
      <c r="G1589" s="794" t="n">
        <v>0.0505</v>
      </c>
      <c r="H1589" s="793" t="n"/>
      <c r="I1589" s="792" t="n"/>
      <c r="J1589" s="793" t="n">
        <v>0.0474</v>
      </c>
      <c r="K1589" s="792" t="n"/>
      <c r="L1589" s="793" t="n">
        <v>0.0319</v>
      </c>
      <c r="M1589" s="796">
        <f>IF(SUM(D1589:E1589)&gt;0,IFERROR(AVERAGE(D1560:E1589),""),"")</f>
        <v/>
      </c>
      <c r="N1589" s="796">
        <f>IF(SUM(F1589:H1589)&gt;0,IFERROR(AVERAGE(F1560:H1589),""),"")</f>
        <v/>
      </c>
      <c r="O1589" s="796">
        <f>IF(SUM(I1589:J1589)&gt;0,IFERROR(AVERAGE(I1560:J1589),""),"")</f>
        <v/>
      </c>
      <c r="P1589" s="796">
        <f>IF(SUM(K1589:L1589)&gt;0,IFERROR(AVERAGE(K1560:L1589),""),"")</f>
        <v/>
      </c>
      <c r="Q1589" s="797">
        <f>IFERROR(AVERAGE(D1589:E1589),"")</f>
        <v/>
      </c>
      <c r="R1589" s="797">
        <f>IFERROR(AVERAGE(F1589:H1589),"")</f>
        <v/>
      </c>
      <c r="S1589" s="797">
        <f>IFERROR(AVERAGE(I1589:J1589),"")</f>
        <v/>
      </c>
      <c r="T1589" s="797">
        <f>IFERROR(AVERAGE(K1589:L1589),"")</f>
        <v/>
      </c>
      <c r="V1589" s="257" t="n"/>
      <c r="W1589" s="797">
        <f>AVERAGE(Q1589:T1589)</f>
        <v/>
      </c>
    </row>
    <row r="1590" ht="17.45" customHeight="1">
      <c r="A1590" s="257">
        <f>IF(ISNUMBER(C1590),MONTH(C1590),"")</f>
        <v/>
      </c>
      <c r="B1590" s="257">
        <f>IF(ISNUMBER(C1590),YEAR(C1590),"")</f>
        <v/>
      </c>
      <c r="C1590" s="791">
        <f>C1589+1</f>
        <v/>
      </c>
      <c r="D1590" s="792" t="n">
        <v>0.0263</v>
      </c>
      <c r="E1590" s="793" t="n"/>
      <c r="F1590" s="792" t="n"/>
      <c r="G1590" s="794" t="n"/>
      <c r="H1590" s="793" t="n">
        <v>0.0442</v>
      </c>
      <c r="I1590" s="792" t="n">
        <v>0.0298</v>
      </c>
      <c r="J1590" s="793" t="n"/>
      <c r="K1590" s="792" t="n">
        <v>0.0213</v>
      </c>
      <c r="L1590" s="793" t="n"/>
      <c r="M1590" s="796">
        <f>IF(SUM(D1590:E1590)&gt;0,IFERROR(AVERAGE(D1561:E1590),""),"")</f>
        <v/>
      </c>
      <c r="N1590" s="796">
        <f>IF(SUM(F1590:H1590)&gt;0,IFERROR(AVERAGE(F1561:H1590),""),"")</f>
        <v/>
      </c>
      <c r="O1590" s="796">
        <f>IF(SUM(I1590:J1590)&gt;0,IFERROR(AVERAGE(I1561:J1590),""),"")</f>
        <v/>
      </c>
      <c r="P1590" s="796">
        <f>IF(SUM(K1590:L1590)&gt;0,IFERROR(AVERAGE(K1561:L1590),""),"")</f>
        <v/>
      </c>
      <c r="Q1590" s="797">
        <f>IFERROR(AVERAGE(D1590:E1590),"")</f>
        <v/>
      </c>
      <c r="R1590" s="797">
        <f>IFERROR(AVERAGE(F1590:H1590),"")</f>
        <v/>
      </c>
      <c r="S1590" s="797">
        <f>IFERROR(AVERAGE(I1590:J1590),"")</f>
        <v/>
      </c>
      <c r="T1590" s="797">
        <f>IFERROR(AVERAGE(K1590:L1590),"")</f>
        <v/>
      </c>
      <c r="V1590" s="257" t="n"/>
      <c r="W1590" s="797">
        <f>AVERAGE(Q1590:T1590)</f>
        <v/>
      </c>
    </row>
    <row r="1591" ht="17.45" customHeight="1">
      <c r="A1591" s="257">
        <f>IF(ISNUMBER(C1591),MONTH(C1591),"")</f>
        <v/>
      </c>
      <c r="B1591" s="257">
        <f>IF(ISNUMBER(C1591),YEAR(C1591),"")</f>
        <v/>
      </c>
      <c r="C1591" s="791">
        <f>C1590+1</f>
        <v/>
      </c>
      <c r="D1591" s="792" t="n"/>
      <c r="E1591" s="793" t="n">
        <v>0.0555</v>
      </c>
      <c r="F1591" s="792" t="n"/>
      <c r="G1591" s="794" t="n">
        <v>0.0274</v>
      </c>
      <c r="H1591" s="793" t="n"/>
      <c r="I1591" s="792" t="n"/>
      <c r="J1591" s="793" t="n">
        <v>0.0303</v>
      </c>
      <c r="K1591" s="792" t="n"/>
      <c r="L1591" s="793" t="n">
        <v>0.0441</v>
      </c>
      <c r="M1591" s="796">
        <f>IF(SUM(D1591:E1591)&gt;0,IFERROR(AVERAGE(D1562:E1591),""),"")</f>
        <v/>
      </c>
      <c r="N1591" s="796">
        <f>IF(SUM(F1591:H1591)&gt;0,IFERROR(AVERAGE(F1562:H1591),""),"")</f>
        <v/>
      </c>
      <c r="O1591" s="796">
        <f>IF(SUM(I1591:J1591)&gt;0,IFERROR(AVERAGE(I1562:J1591),""),"")</f>
        <v/>
      </c>
      <c r="P1591" s="796">
        <f>IF(SUM(K1591:L1591)&gt;0,IFERROR(AVERAGE(K1562:L1591),""),"")</f>
        <v/>
      </c>
      <c r="Q1591" s="797">
        <f>IFERROR(AVERAGE(D1591:E1591),"")</f>
        <v/>
      </c>
      <c r="R1591" s="797">
        <f>IFERROR(AVERAGE(F1591:H1591),"")</f>
        <v/>
      </c>
      <c r="S1591" s="797">
        <f>IFERROR(AVERAGE(I1591:J1591),"")</f>
        <v/>
      </c>
      <c r="T1591" s="797">
        <f>IFERROR(AVERAGE(K1591:L1591),"")</f>
        <v/>
      </c>
      <c r="V1591" s="257" t="n"/>
      <c r="W1591" s="797">
        <f>AVERAGE(Q1591:T1591)</f>
        <v/>
      </c>
      <c r="X1591" s="797">
        <f>AVERAGE(Q1587:T1591)</f>
        <v/>
      </c>
      <c r="Y1591" s="266" t="n">
        <v>227</v>
      </c>
    </row>
    <row r="1592" ht="17.45" customHeight="1">
      <c r="A1592" s="257">
        <f>IF(ISNUMBER(C1592),MONTH(C1592),"")</f>
        <v/>
      </c>
      <c r="B1592" s="257">
        <f>IF(ISNUMBER(C1592),YEAR(C1592),"")</f>
        <v/>
      </c>
      <c r="C1592" s="861">
        <f>C1591+1</f>
        <v/>
      </c>
      <c r="D1592" s="809" t="n">
        <v>0.0219</v>
      </c>
      <c r="E1592" s="810" t="n"/>
      <c r="F1592" s="809" t="n">
        <v>0.0158</v>
      </c>
      <c r="G1592" s="811" t="n"/>
      <c r="H1592" s="810" t="n">
        <v>0.0161</v>
      </c>
      <c r="I1592" s="809" t="n">
        <v>0.0104</v>
      </c>
      <c r="J1592" s="810" t="n"/>
      <c r="K1592" s="809" t="n">
        <v>0.0223</v>
      </c>
      <c r="L1592" s="810" t="n"/>
      <c r="M1592" s="796">
        <f>IF(SUM(D1592:E1592)&gt;0,IFERROR(AVERAGE(D1563:E1592),""),"")</f>
        <v/>
      </c>
      <c r="N1592" s="796">
        <f>IF(SUM(F1592:H1592)&gt;0,IFERROR(AVERAGE(F1563:H1592),""),"")</f>
        <v/>
      </c>
      <c r="O1592" s="796">
        <f>IF(SUM(I1592:J1592)&gt;0,IFERROR(AVERAGE(I1563:J1592),""),"")</f>
        <v/>
      </c>
      <c r="P1592" s="796">
        <f>IF(SUM(K1592:L1592)&gt;0,IFERROR(AVERAGE(K1563:L1592),""),"")</f>
        <v/>
      </c>
      <c r="Q1592" s="813">
        <f>IFERROR(AVERAGE(D1592:E1592),"")</f>
        <v/>
      </c>
      <c r="R1592" s="813">
        <f>IFERROR(AVERAGE(F1592:H1592),"")</f>
        <v/>
      </c>
      <c r="S1592" s="813">
        <f>IFERROR(AVERAGE(I1592:J1592),"")</f>
        <v/>
      </c>
      <c r="T1592" s="813">
        <f>IFERROR(AVERAGE(K1592:L1592),"")</f>
        <v/>
      </c>
      <c r="U1592" s="326" t="n"/>
      <c r="V1592" s="813">
        <f>AVERAGE(Q1592:T1592)</f>
        <v/>
      </c>
      <c r="W1592" s="445" t="n"/>
      <c r="X1592" s="257" t="n"/>
      <c r="Y1592" s="266" t="n">
        <v>227</v>
      </c>
    </row>
    <row r="1593" ht="17.45" customHeight="1">
      <c r="A1593" s="257">
        <f>IF(ISNUMBER(C1593),MONTH(C1593),"")</f>
        <v/>
      </c>
      <c r="B1593" s="257">
        <f>IF(ISNUMBER(C1593),YEAR(C1593),"")</f>
        <v/>
      </c>
      <c r="C1593" s="808">
        <f>C1592+1</f>
        <v/>
      </c>
      <c r="D1593" s="809" t="n"/>
      <c r="E1593" s="810" t="n">
        <v>0.0139</v>
      </c>
      <c r="F1593" s="809" t="n"/>
      <c r="G1593" s="811" t="n">
        <v>0.0148</v>
      </c>
      <c r="H1593" s="810" t="n"/>
      <c r="I1593" s="809" t="n"/>
      <c r="J1593" s="810" t="n">
        <v>0.00551</v>
      </c>
      <c r="K1593" s="809" t="n"/>
      <c r="L1593" s="810" t="n">
        <v>0.026</v>
      </c>
      <c r="M1593" s="796">
        <f>IF(SUM(D1593:E1593)&gt;0,IFERROR(AVERAGE(D1564:E1593),""),"")</f>
        <v/>
      </c>
      <c r="N1593" s="796">
        <f>IF(SUM(F1593:H1593)&gt;0,IFERROR(AVERAGE(F1564:H1593),""),"")</f>
        <v/>
      </c>
      <c r="O1593" s="796">
        <f>IF(SUM(I1593:J1593)&gt;0,IFERROR(AVERAGE(I1564:J1593),""),"")</f>
        <v/>
      </c>
      <c r="P1593" s="796">
        <f>IF(SUM(K1593:L1593)&gt;0,IFERROR(AVERAGE(K1564:L1593),""),"")</f>
        <v/>
      </c>
      <c r="Q1593" s="813">
        <f>IFERROR(AVERAGE(D1593:E1593),"")</f>
        <v/>
      </c>
      <c r="R1593" s="813">
        <f>IFERROR(AVERAGE(F1593:H1593),"")</f>
        <v/>
      </c>
      <c r="S1593" s="813">
        <f>IFERROR(AVERAGE(I1593:J1593),"")</f>
        <v/>
      </c>
      <c r="T1593" s="813">
        <f>IFERROR(AVERAGE(K1593:L1593),"")</f>
        <v/>
      </c>
      <c r="U1593" s="326" t="n"/>
      <c r="V1593" s="813">
        <f>AVERAGE(Q1593:T1593)</f>
        <v/>
      </c>
      <c r="W1593" s="445" t="n"/>
      <c r="X1593" s="797">
        <f>AVERAGE(Q1592:T1593)</f>
        <v/>
      </c>
      <c r="Y1593" s="266" t="n">
        <v>227</v>
      </c>
    </row>
    <row r="1594" ht="17.45" customHeight="1">
      <c r="A1594" s="257">
        <f>IF(ISNUMBER(C1594),MONTH(C1594),"")</f>
        <v/>
      </c>
      <c r="B1594" s="257">
        <f>IF(ISNUMBER(C1594),YEAR(C1594),"")</f>
        <v/>
      </c>
      <c r="C1594" s="791">
        <f>C1593+1</f>
        <v/>
      </c>
      <c r="D1594" s="792" t="n">
        <v>0.0415</v>
      </c>
      <c r="E1594" s="793" t="n"/>
      <c r="F1594" s="792" t="n">
        <v>0.0223</v>
      </c>
      <c r="G1594" s="794" t="n"/>
      <c r="H1594" s="793" t="n"/>
      <c r="I1594" s="792" t="n">
        <v>0.0192</v>
      </c>
      <c r="J1594" s="793" t="n"/>
      <c r="K1594" s="792" t="n">
        <v>0.0277</v>
      </c>
      <c r="L1594" s="793" t="n"/>
      <c r="M1594" s="796">
        <f>IF(SUM(D1594:E1594)&gt;0,IFERROR(AVERAGE(D1565:E1594),""),"")</f>
        <v/>
      </c>
      <c r="N1594" s="796">
        <f>IF(SUM(F1594:H1594)&gt;0,IFERROR(AVERAGE(F1565:H1594),""),"")</f>
        <v/>
      </c>
      <c r="O1594" s="796">
        <f>IF(SUM(I1594:J1594)&gt;0,IFERROR(AVERAGE(I1565:J1594),""),"")</f>
        <v/>
      </c>
      <c r="P1594" s="796">
        <f>IF(SUM(K1594:L1594)&gt;0,IFERROR(AVERAGE(K1565:L1594),""),"")</f>
        <v/>
      </c>
      <c r="Q1594" s="797">
        <f>IFERROR(AVERAGE(D1594:E1594),"")</f>
        <v/>
      </c>
      <c r="R1594" s="797">
        <f>IFERROR(AVERAGE(F1594:H1594),"")</f>
        <v/>
      </c>
      <c r="S1594" s="797">
        <f>IFERROR(AVERAGE(I1594:J1594),"")</f>
        <v/>
      </c>
      <c r="T1594" s="797">
        <f>IFERROR(AVERAGE(K1594:L1594),"")</f>
        <v/>
      </c>
      <c r="V1594" s="257" t="n"/>
      <c r="W1594" s="797">
        <f>AVERAGE(Q1594:T1594)</f>
        <v/>
      </c>
    </row>
    <row r="1595" ht="17.45" customHeight="1">
      <c r="A1595" s="257">
        <f>IF(ISNUMBER(C1595),MONTH(C1595),"")</f>
        <v/>
      </c>
      <c r="B1595" s="257">
        <f>IF(ISNUMBER(C1595),YEAR(C1595),"")</f>
        <v/>
      </c>
      <c r="C1595" s="791">
        <f>C1594+1</f>
        <v/>
      </c>
      <c r="D1595" s="792" t="n"/>
      <c r="E1595" s="793" t="n">
        <v>0.0329</v>
      </c>
      <c r="F1595" s="792" t="n"/>
      <c r="G1595" s="794" t="n">
        <v>0.0283</v>
      </c>
      <c r="H1595" s="793" t="n"/>
      <c r="I1595" s="792" t="n"/>
      <c r="J1595" s="793" t="n">
        <v>0.0201</v>
      </c>
      <c r="K1595" s="792" t="n"/>
      <c r="L1595" s="865" t="n">
        <v>0.113</v>
      </c>
      <c r="M1595" s="796">
        <f>IF(SUM(D1595:E1595)&gt;0,IFERROR(AVERAGE(D1566:E1595),""),"")</f>
        <v/>
      </c>
      <c r="N1595" s="796">
        <f>IF(SUM(F1595:H1595)&gt;0,IFERROR(AVERAGE(F1566:H1595),""),"")</f>
        <v/>
      </c>
      <c r="O1595" s="796">
        <f>IF(SUM(I1595:J1595)&gt;0,IFERROR(AVERAGE(I1566:J1595),""),"")</f>
        <v/>
      </c>
      <c r="P1595" s="796">
        <f>IF(SUM(K1595:L1595)&gt;0,IFERROR(AVERAGE(K1566:L1595),""),"")</f>
        <v/>
      </c>
      <c r="Q1595" s="797">
        <f>IFERROR(AVERAGE(D1595:E1595),"")</f>
        <v/>
      </c>
      <c r="R1595" s="797">
        <f>IFERROR(AVERAGE(F1595:H1595),"")</f>
        <v/>
      </c>
      <c r="S1595" s="797">
        <f>IFERROR(AVERAGE(I1595:J1595),"")</f>
        <v/>
      </c>
      <c r="T1595" s="876">
        <f>IFERROR(AVERAGE(K1595:L1595),"")</f>
        <v/>
      </c>
      <c r="V1595" s="257" t="n"/>
      <c r="W1595" s="797">
        <f>AVERAGE(Q1595:T1595)</f>
        <v/>
      </c>
    </row>
    <row r="1596" ht="17.45" customHeight="1">
      <c r="A1596" s="257">
        <f>IF(ISNUMBER(C1596),MONTH(C1596),"")</f>
        <v/>
      </c>
      <c r="B1596" s="257">
        <f>IF(ISNUMBER(C1596),YEAR(C1596),"")</f>
        <v/>
      </c>
      <c r="C1596" s="791">
        <f>C1595+1</f>
        <v/>
      </c>
      <c r="D1596" s="933" t="n">
        <v>0.0794</v>
      </c>
      <c r="E1596" s="850" t="n"/>
      <c r="F1596" s="849" t="n"/>
      <c r="G1596" s="851" t="n"/>
      <c r="H1596" s="850" t="n">
        <v>0.0531</v>
      </c>
      <c r="I1596" s="849" t="n">
        <v>0.0273</v>
      </c>
      <c r="J1596" s="850" t="n"/>
      <c r="K1596" s="849" t="n">
        <v>0.0618</v>
      </c>
      <c r="L1596" s="850" t="n"/>
      <c r="M1596" s="796">
        <f>IF(SUM(D1596:E1596)&gt;0,IFERROR(AVERAGE(D1567:E1596),""),"")</f>
        <v/>
      </c>
      <c r="N1596" s="796">
        <f>IF(SUM(F1596:H1596)&gt;0,IFERROR(AVERAGE(F1567:H1596),""),"")</f>
        <v/>
      </c>
      <c r="O1596" s="796">
        <f>IF(SUM(I1596:J1596)&gt;0,IFERROR(AVERAGE(I1567:J1596),""),"")</f>
        <v/>
      </c>
      <c r="P1596" s="796">
        <f>IF(SUM(K1596:L1596)&gt;0,IFERROR(AVERAGE(K1567:L1596),""),"")</f>
        <v/>
      </c>
      <c r="Q1596" s="797">
        <f>IFERROR(AVERAGE(D1596:E1596),"")</f>
        <v/>
      </c>
      <c r="R1596" s="797">
        <f>IFERROR(AVERAGE(F1596:H1596),"")</f>
        <v/>
      </c>
      <c r="S1596" s="797">
        <f>IFERROR(AVERAGE(I1596:J1596),"")</f>
        <v/>
      </c>
      <c r="T1596" s="797">
        <f>IFERROR(AVERAGE(K1596:L1596),"")</f>
        <v/>
      </c>
      <c r="V1596" s="257" t="n"/>
      <c r="W1596" s="797">
        <f>AVERAGE(Q1596:T1596)</f>
        <v/>
      </c>
    </row>
    <row r="1597" ht="17.45" customHeight="1">
      <c r="A1597" s="257">
        <f>IF(ISNUMBER(C1597),MONTH(C1597),"")</f>
        <v/>
      </c>
      <c r="B1597" s="257">
        <f>IF(ISNUMBER(C1597),YEAR(C1597),"")</f>
        <v/>
      </c>
      <c r="C1597" s="791">
        <f>C1596+1</f>
        <v/>
      </c>
      <c r="D1597" s="792" t="n"/>
      <c r="E1597" s="793" t="n">
        <v>0.0204</v>
      </c>
      <c r="F1597" s="792" t="n"/>
      <c r="G1597" s="794" t="n">
        <v>0.0328</v>
      </c>
      <c r="H1597" s="793" t="n"/>
      <c r="I1597" s="792" t="n"/>
      <c r="J1597" s="793" t="n">
        <v>0.0166</v>
      </c>
      <c r="K1597" s="792" t="n"/>
      <c r="L1597" s="793" t="n">
        <v>0.0348</v>
      </c>
      <c r="M1597" s="796">
        <f>IF(SUM(D1597:E1597)&gt;0,IFERROR(AVERAGE(D1568:E1597),""),"")</f>
        <v/>
      </c>
      <c r="N1597" s="796">
        <f>IF(SUM(F1597:H1597)&gt;0,IFERROR(AVERAGE(F1568:H1597),""),"")</f>
        <v/>
      </c>
      <c r="O1597" s="796">
        <f>IF(SUM(I1597:J1597)&gt;0,IFERROR(AVERAGE(I1568:J1597),""),"")</f>
        <v/>
      </c>
      <c r="P1597" s="796">
        <f>IF(SUM(K1597:L1597)&gt;0,IFERROR(AVERAGE(K1568:L1597),""),"")</f>
        <v/>
      </c>
      <c r="Q1597" s="797">
        <f>IFERROR(AVERAGE(D1597:E1597),"")</f>
        <v/>
      </c>
      <c r="R1597" s="797">
        <f>IFERROR(AVERAGE(F1597:H1597),"")</f>
        <v/>
      </c>
      <c r="S1597" s="797">
        <f>IFERROR(AVERAGE(I1597:J1597),"")</f>
        <v/>
      </c>
      <c r="T1597" s="797">
        <f>IFERROR(AVERAGE(K1597:L1597),"")</f>
        <v/>
      </c>
      <c r="V1597" s="257" t="n"/>
      <c r="W1597" s="797">
        <f>AVERAGE(Q1597:T1597)</f>
        <v/>
      </c>
    </row>
    <row r="1598" ht="17.45" customHeight="1">
      <c r="A1598" s="257">
        <f>IF(ISNUMBER(C1598),MONTH(C1598),"")</f>
        <v/>
      </c>
      <c r="B1598" s="257">
        <f>IF(ISNUMBER(C1598),YEAR(C1598),"")</f>
        <v/>
      </c>
      <c r="C1598" s="861">
        <f>C1597+1</f>
        <v/>
      </c>
      <c r="D1598" s="803" t="n">
        <v>0.0281</v>
      </c>
      <c r="E1598" s="804" t="n"/>
      <c r="F1598" s="803" t="n">
        <v>0.0308</v>
      </c>
      <c r="G1598" s="805" t="n"/>
      <c r="H1598" s="804" t="n">
        <v>0.0303</v>
      </c>
      <c r="I1598" s="803" t="n">
        <v>0.0209</v>
      </c>
      <c r="J1598" s="804" t="n"/>
      <c r="K1598" s="803" t="n">
        <v>0.0248</v>
      </c>
      <c r="L1598" s="804" t="n"/>
      <c r="M1598" s="796">
        <f>IF(SUM(D1598:E1598)&gt;0,IFERROR(AVERAGE(D1569:E1598),""),"")</f>
        <v/>
      </c>
      <c r="N1598" s="796">
        <f>IF(SUM(F1598:H1598)&gt;0,IFERROR(AVERAGE(F1569:H1598),""),"")</f>
        <v/>
      </c>
      <c r="O1598" s="796">
        <f>IF(SUM(I1598:J1598)&gt;0,IFERROR(AVERAGE(I1569:J1598),""),"")</f>
        <v/>
      </c>
      <c r="P1598" s="796">
        <f>IF(SUM(K1598:L1598)&gt;0,IFERROR(AVERAGE(K1569:L1598),""),"")</f>
        <v/>
      </c>
      <c r="Q1598" s="797">
        <f>IFERROR(AVERAGE(D1598:E1598),"")</f>
        <v/>
      </c>
      <c r="R1598" s="797">
        <f>IFERROR(AVERAGE(F1598:H1598),"")</f>
        <v/>
      </c>
      <c r="S1598" s="797">
        <f>IFERROR(AVERAGE(I1598:J1598),"")</f>
        <v/>
      </c>
      <c r="T1598" s="797">
        <f>IFERROR(AVERAGE(K1598:L1598),"")</f>
        <v/>
      </c>
      <c r="V1598" s="257" t="n"/>
      <c r="W1598" s="797">
        <f>AVERAGE(Q1598:T1598)</f>
        <v/>
      </c>
      <c r="X1598" s="797">
        <f>AVERAGE(Q1594:T1598)</f>
        <v/>
      </c>
      <c r="Y1598" s="266" t="n">
        <v>228</v>
      </c>
    </row>
    <row r="1599" ht="17.45" customHeight="1">
      <c r="A1599" s="257">
        <f>IF(ISNUMBER(C1599),MONTH(C1599),"")</f>
        <v/>
      </c>
      <c r="B1599" s="257">
        <f>IF(ISNUMBER(C1599),YEAR(C1599),"")</f>
        <v/>
      </c>
      <c r="C1599" s="808">
        <f>C1598+1</f>
        <v/>
      </c>
      <c r="D1599" s="809" t="n"/>
      <c r="E1599" s="810" t="n">
        <v>0.0193</v>
      </c>
      <c r="F1599" s="809" t="n"/>
      <c r="G1599" s="811" t="n">
        <v>0.0265</v>
      </c>
      <c r="H1599" s="810" t="n"/>
      <c r="I1599" s="809" t="n"/>
      <c r="J1599" s="810" t="n">
        <v>0.0167</v>
      </c>
      <c r="K1599" s="809" t="n"/>
      <c r="L1599" s="810" t="n">
        <v>0.0223</v>
      </c>
      <c r="M1599" s="796">
        <f>IF(SUM(D1599:E1599)&gt;0,IFERROR(AVERAGE(D1570:E1599),""),"")</f>
        <v/>
      </c>
      <c r="N1599" s="796">
        <f>IF(SUM(F1599:H1599)&gt;0,IFERROR(AVERAGE(F1570:H1599),""),"")</f>
        <v/>
      </c>
      <c r="O1599" s="796">
        <f>IF(SUM(I1599:J1599)&gt;0,IFERROR(AVERAGE(I1570:J1599),""),"")</f>
        <v/>
      </c>
      <c r="P1599" s="796">
        <f>IF(SUM(K1599:L1599)&gt;0,IFERROR(AVERAGE(K1570:L1599),""),"")</f>
        <v/>
      </c>
      <c r="Q1599" s="813">
        <f>IFERROR(AVERAGE(D1599:E1599),"")</f>
        <v/>
      </c>
      <c r="R1599" s="813">
        <f>IFERROR(AVERAGE(F1599:H1599),"")</f>
        <v/>
      </c>
      <c r="S1599" s="813">
        <f>IFERROR(AVERAGE(I1599:J1599),"")</f>
        <v/>
      </c>
      <c r="T1599" s="813">
        <f>IFERROR(AVERAGE(K1599:L1599),"")</f>
        <v/>
      </c>
      <c r="U1599" s="326" t="n"/>
      <c r="V1599" s="813">
        <f>AVERAGE(Q1599:T1599)</f>
        <v/>
      </c>
      <c r="W1599" s="445" t="n"/>
      <c r="X1599" s="257" t="n"/>
      <c r="Y1599" s="266" t="n">
        <v>228</v>
      </c>
    </row>
    <row r="1600" ht="17.45" customHeight="1">
      <c r="A1600" s="257">
        <f>IF(ISNUMBER(C1600),MONTH(C1600),"")</f>
        <v/>
      </c>
      <c r="B1600" s="257">
        <f>IF(ISNUMBER(C1600),YEAR(C1600),"")</f>
        <v/>
      </c>
      <c r="C1600" s="808">
        <f>C1599+1</f>
        <v/>
      </c>
      <c r="D1600" s="809" t="n">
        <v>0.0207</v>
      </c>
      <c r="E1600" s="810" t="n"/>
      <c r="F1600" s="809" t="n">
        <v>0.0297</v>
      </c>
      <c r="G1600" s="811" t="n"/>
      <c r="H1600" s="810" t="n"/>
      <c r="I1600" s="809" t="n">
        <v>0.00908</v>
      </c>
      <c r="J1600" s="810" t="n"/>
      <c r="K1600" s="809" t="n">
        <v>0.0169</v>
      </c>
      <c r="L1600" s="810" t="n"/>
      <c r="M1600" s="796">
        <f>IF(SUM(D1600:E1600)&gt;0,IFERROR(AVERAGE(D1571:E1600),""),"")</f>
        <v/>
      </c>
      <c r="N1600" s="796">
        <f>IF(SUM(F1600:H1600)&gt;0,IFERROR(AVERAGE(F1571:H1600),""),"")</f>
        <v/>
      </c>
      <c r="O1600" s="796">
        <f>IF(SUM(I1600:J1600)&gt;0,IFERROR(AVERAGE(I1571:J1600),""),"")</f>
        <v/>
      </c>
      <c r="P1600" s="796">
        <f>IF(SUM(K1600:L1600)&gt;0,IFERROR(AVERAGE(K1571:L1600),""),"")</f>
        <v/>
      </c>
      <c r="Q1600" s="813">
        <f>IFERROR(AVERAGE(D1600:E1600),"")</f>
        <v/>
      </c>
      <c r="R1600" s="813">
        <f>IFERROR(AVERAGE(F1600:H1600),"")</f>
        <v/>
      </c>
      <c r="S1600" s="813">
        <f>IFERROR(AVERAGE(I1600:J1600),"")</f>
        <v/>
      </c>
      <c r="T1600" s="813">
        <f>IFERROR(AVERAGE(K1600:L1600),"")</f>
        <v/>
      </c>
      <c r="U1600" s="326" t="n"/>
      <c r="V1600" s="813">
        <f>AVERAGE(Q1600:T1600)</f>
        <v/>
      </c>
      <c r="W1600" s="445" t="n"/>
      <c r="X1600" s="797">
        <f>AVERAGE(Q1599:T1600)</f>
        <v/>
      </c>
      <c r="Y1600" s="266" t="n">
        <v>228</v>
      </c>
    </row>
    <row r="1601" ht="17.45" customHeight="1">
      <c r="A1601" s="257">
        <f>IF(ISNUMBER(C1601),MONTH(C1601),"")</f>
        <v/>
      </c>
      <c r="B1601" s="257">
        <f>IF(ISNUMBER(C1601),YEAR(C1601),"")</f>
        <v/>
      </c>
      <c r="C1601" s="791">
        <f>C1600+1</f>
        <v/>
      </c>
      <c r="D1601" s="792" t="n"/>
      <c r="E1601" s="793" t="n">
        <v>0.022</v>
      </c>
      <c r="F1601" s="792" t="n"/>
      <c r="G1601" s="794" t="n">
        <v>0.039</v>
      </c>
      <c r="H1601" s="793" t="n"/>
      <c r="I1601" s="792" t="n"/>
      <c r="J1601" s="793" t="n">
        <v>0.0293</v>
      </c>
      <c r="K1601" s="792" t="n"/>
      <c r="L1601" s="793" t="n">
        <v>0.0355</v>
      </c>
      <c r="M1601" s="796">
        <f>IF(SUM(D1601:E1601)&gt;0,IFERROR(AVERAGE(D1572:E1601),""),"")</f>
        <v/>
      </c>
      <c r="N1601" s="796">
        <f>IF(SUM(F1601:H1601)&gt;0,IFERROR(AVERAGE(F1572:H1601),""),"")</f>
        <v/>
      </c>
      <c r="O1601" s="796">
        <f>IF(SUM(I1601:J1601)&gt;0,IFERROR(AVERAGE(I1572:J1601),""),"")</f>
        <v/>
      </c>
      <c r="P1601" s="796">
        <f>IF(SUM(K1601:L1601)&gt;0,IFERROR(AVERAGE(K1572:L1601),""),"")</f>
        <v/>
      </c>
      <c r="Q1601" s="797">
        <f>IFERROR(AVERAGE(D1601:E1601),"")</f>
        <v/>
      </c>
      <c r="R1601" s="797">
        <f>IFERROR(AVERAGE(F1601:H1601),"")</f>
        <v/>
      </c>
      <c r="S1601" s="797">
        <f>IFERROR(AVERAGE(I1601:J1601),"")</f>
        <v/>
      </c>
      <c r="T1601" s="797">
        <f>IFERROR(AVERAGE(K1601:L1601),"")</f>
        <v/>
      </c>
      <c r="V1601" s="257" t="n"/>
      <c r="W1601" s="797">
        <f>AVERAGE(Q1601:T1601)</f>
        <v/>
      </c>
    </row>
    <row r="1602" ht="17.45" customHeight="1">
      <c r="A1602" s="257">
        <f>IF(ISNUMBER(C1602),MONTH(C1602),"")</f>
        <v/>
      </c>
      <c r="B1602" s="257">
        <f>IF(ISNUMBER(C1602),YEAR(C1602),"")</f>
        <v/>
      </c>
      <c r="C1602" s="791">
        <f>C1601+1</f>
        <v/>
      </c>
      <c r="D1602" s="792" t="n">
        <v>0.0289</v>
      </c>
      <c r="E1602" s="793" t="n"/>
      <c r="F1602" s="792" t="n"/>
      <c r="G1602" s="794" t="n"/>
      <c r="H1602" s="793" t="n">
        <v>0.0238</v>
      </c>
      <c r="I1602" s="792" t="n">
        <v>0.0186</v>
      </c>
      <c r="J1602" s="793" t="n"/>
      <c r="K1602" s="792" t="n">
        <v>0.0232</v>
      </c>
      <c r="L1602" s="793" t="n"/>
      <c r="M1602" s="796">
        <f>IF(SUM(D1602:E1602)&gt;0,IFERROR(AVERAGE(D1573:E1602),""),"")</f>
        <v/>
      </c>
      <c r="N1602" s="796">
        <f>IF(SUM(F1602:H1602)&gt;0,IFERROR(AVERAGE(F1573:H1602),""),"")</f>
        <v/>
      </c>
      <c r="O1602" s="796">
        <f>IF(SUM(I1602:J1602)&gt;0,IFERROR(AVERAGE(I1573:J1602),""),"")</f>
        <v/>
      </c>
      <c r="P1602" s="796">
        <f>IF(SUM(K1602:L1602)&gt;0,IFERROR(AVERAGE(K1573:L1602),""),"")</f>
        <v/>
      </c>
      <c r="Q1602" s="797">
        <f>IFERROR(AVERAGE(D1602:E1602),"")</f>
        <v/>
      </c>
      <c r="R1602" s="797">
        <f>IFERROR(AVERAGE(F1602:H1602),"")</f>
        <v/>
      </c>
      <c r="S1602" s="797">
        <f>IFERROR(AVERAGE(I1602:J1602),"")</f>
        <v/>
      </c>
      <c r="T1602" s="797">
        <f>IFERROR(AVERAGE(K1602:L1602),"")</f>
        <v/>
      </c>
      <c r="V1602" s="257" t="n"/>
      <c r="W1602" s="797">
        <f>AVERAGE(Q1602:T1602)</f>
        <v/>
      </c>
    </row>
    <row r="1603" ht="17.45" customHeight="1">
      <c r="A1603" s="257">
        <f>IF(ISNUMBER(C1603),MONTH(C1603),"")</f>
        <v/>
      </c>
      <c r="B1603" s="257">
        <f>IF(ISNUMBER(C1603),YEAR(C1603),"")</f>
        <v/>
      </c>
      <c r="C1603" s="791">
        <f>C1602+1</f>
        <v/>
      </c>
      <c r="D1603" s="792" t="n"/>
      <c r="E1603" s="793" t="n">
        <v>0.0206</v>
      </c>
      <c r="F1603" s="792" t="n"/>
      <c r="G1603" s="794" t="n">
        <v>0.0231</v>
      </c>
      <c r="H1603" s="793" t="n"/>
      <c r="I1603" s="792" t="n"/>
      <c r="J1603" s="793" t="n">
        <v>0.0188</v>
      </c>
      <c r="K1603" s="792" t="n"/>
      <c r="L1603" s="793" t="n">
        <v>0.0231</v>
      </c>
      <c r="M1603" s="796">
        <f>IF(SUM(D1603:E1603)&gt;0,IFERROR(AVERAGE(D1574:E1603),""),"")</f>
        <v/>
      </c>
      <c r="N1603" s="796">
        <f>IF(SUM(F1603:H1603)&gt;0,IFERROR(AVERAGE(F1574:H1603),""),"")</f>
        <v/>
      </c>
      <c r="O1603" s="796">
        <f>IF(SUM(I1603:J1603)&gt;0,IFERROR(AVERAGE(I1574:J1603),""),"")</f>
        <v/>
      </c>
      <c r="P1603" s="796">
        <f>IF(SUM(K1603:L1603)&gt;0,IFERROR(AVERAGE(K1574:L1603),""),"")</f>
        <v/>
      </c>
      <c r="Q1603" s="797">
        <f>IFERROR(AVERAGE(D1603:E1603),"")</f>
        <v/>
      </c>
      <c r="R1603" s="797">
        <f>IFERROR(AVERAGE(F1603:H1603),"")</f>
        <v/>
      </c>
      <c r="S1603" s="797">
        <f>IFERROR(AVERAGE(I1603:J1603),"")</f>
        <v/>
      </c>
      <c r="T1603" s="797">
        <f>IFERROR(AVERAGE(K1603:L1603),"")</f>
        <v/>
      </c>
      <c r="V1603" s="257" t="n"/>
      <c r="W1603" s="797">
        <f>AVERAGE(Q1603:T1603)</f>
        <v/>
      </c>
    </row>
    <row r="1604" ht="17.45" customHeight="1">
      <c r="A1604" s="257">
        <f>IF(ISNUMBER(C1604),MONTH(C1604),"")</f>
        <v/>
      </c>
      <c r="B1604" s="257">
        <f>IF(ISNUMBER(C1604),YEAR(C1604),"")</f>
        <v/>
      </c>
      <c r="C1604" s="861">
        <f>C1603+1</f>
        <v/>
      </c>
      <c r="D1604" s="803" t="n">
        <v>0.0318</v>
      </c>
      <c r="E1604" s="804" t="n"/>
      <c r="F1604" s="803" t="n">
        <v>0.038</v>
      </c>
      <c r="G1604" s="805" t="n"/>
      <c r="H1604" s="804" t="n">
        <v>0.0555</v>
      </c>
      <c r="I1604" s="803" t="n">
        <v>0.0169</v>
      </c>
      <c r="J1604" s="804" t="n"/>
      <c r="K1604" s="803" t="n">
        <v>0.0306</v>
      </c>
      <c r="L1604" s="804" t="n"/>
      <c r="M1604" s="796">
        <f>IF(SUM(D1604:E1604)&gt;0,IFERROR(AVERAGE(D1575:E1604),""),"")</f>
        <v/>
      </c>
      <c r="N1604" s="796">
        <f>IF(SUM(F1604:H1604)&gt;0,IFERROR(AVERAGE(F1575:H1604),""),"")</f>
        <v/>
      </c>
      <c r="O1604" s="796">
        <f>IF(SUM(I1604:J1604)&gt;0,IFERROR(AVERAGE(I1575:J1604),""),"")</f>
        <v/>
      </c>
      <c r="P1604" s="796">
        <f>IF(SUM(K1604:L1604)&gt;0,IFERROR(AVERAGE(K1575:L1604),""),"")</f>
        <v/>
      </c>
      <c r="Q1604" s="797">
        <f>IFERROR(AVERAGE(D1604:E1604),"")</f>
        <v/>
      </c>
      <c r="R1604" s="797">
        <f>IFERROR(AVERAGE(F1604:H1604),"")</f>
        <v/>
      </c>
      <c r="S1604" s="797">
        <f>IFERROR(AVERAGE(I1604:J1604),"")</f>
        <v/>
      </c>
      <c r="T1604" s="797">
        <f>IFERROR(AVERAGE(K1604:L1604),"")</f>
        <v/>
      </c>
      <c r="V1604" s="257" t="n"/>
      <c r="W1604" s="797">
        <f>AVERAGE(Q1604:T1604)</f>
        <v/>
      </c>
    </row>
    <row r="1605" ht="17.45" customHeight="1">
      <c r="A1605" s="257">
        <f>IF(ISNUMBER(C1605),MONTH(C1605),"")</f>
        <v/>
      </c>
      <c r="B1605" s="257">
        <f>IF(ISNUMBER(C1605),YEAR(C1605),"")</f>
        <v/>
      </c>
      <c r="C1605" s="791">
        <f>C1604+1</f>
        <v/>
      </c>
      <c r="D1605" s="792" t="n"/>
      <c r="E1605" s="793" t="n">
        <v>0.0143</v>
      </c>
      <c r="F1605" s="792" t="n"/>
      <c r="G1605" s="794" t="n">
        <v>0.0161</v>
      </c>
      <c r="H1605" s="793" t="n"/>
      <c r="I1605" s="792" t="n"/>
      <c r="J1605" s="793" t="n">
        <v>0.00762</v>
      </c>
      <c r="K1605" s="792" t="n"/>
      <c r="L1605" s="793" t="n">
        <v>0.035</v>
      </c>
      <c r="M1605" s="796">
        <f>IF(SUM(D1605:E1605)&gt;0,IFERROR(AVERAGE(D1576:E1605),""),"")</f>
        <v/>
      </c>
      <c r="N1605" s="796">
        <f>IF(SUM(F1605:H1605)&gt;0,IFERROR(AVERAGE(F1576:H1605),""),"")</f>
        <v/>
      </c>
      <c r="O1605" s="796">
        <f>IF(SUM(I1605:J1605)&gt;0,IFERROR(AVERAGE(I1576:J1605),""),"")</f>
        <v/>
      </c>
      <c r="P1605" s="796">
        <f>IF(SUM(K1605:L1605)&gt;0,IFERROR(AVERAGE(K1576:L1605),""),"")</f>
        <v/>
      </c>
      <c r="Q1605" s="797">
        <f>IFERROR(AVERAGE(D1605:E1605),"")</f>
        <v/>
      </c>
      <c r="R1605" s="797">
        <f>IFERROR(AVERAGE(F1605:H1605),"")</f>
        <v/>
      </c>
      <c r="S1605" s="797">
        <f>IFERROR(AVERAGE(I1605:J1605),"")</f>
        <v/>
      </c>
      <c r="T1605" s="797">
        <f>IFERROR(AVERAGE(K1605:L1605),"")</f>
        <v/>
      </c>
      <c r="V1605" s="257" t="n"/>
      <c r="W1605" s="797">
        <f>AVERAGE(Q1605:T1605)</f>
        <v/>
      </c>
      <c r="X1605" s="797">
        <f>AVERAGE(Q1601:T1605)</f>
        <v/>
      </c>
      <c r="Y1605" s="266" t="n">
        <v>229</v>
      </c>
    </row>
    <row r="1606" ht="17.45" customHeight="1">
      <c r="A1606" s="298">
        <f>IF(ISNUMBER(C1606),MONTH(C1606),"")</f>
        <v/>
      </c>
      <c r="B1606" s="298">
        <f>IF(ISNUMBER(C1606),YEAR(C1606),"")</f>
        <v/>
      </c>
      <c r="C1606" s="808">
        <f>C1605+1</f>
        <v/>
      </c>
      <c r="D1606" s="809" t="n">
        <v>0.0146</v>
      </c>
      <c r="E1606" s="810" t="n"/>
      <c r="F1606" s="809" t="n">
        <v>0.0157</v>
      </c>
      <c r="G1606" s="811" t="n"/>
      <c r="H1606" s="810" t="n"/>
      <c r="I1606" s="809" t="n">
        <v>0.00937</v>
      </c>
      <c r="J1606" s="810" t="n"/>
      <c r="K1606" s="809" t="n">
        <v>0.0182</v>
      </c>
      <c r="L1606" s="810" t="n"/>
      <c r="M1606" s="796">
        <f>IF(SUM(D1606:E1606)&gt;0,IFERROR(AVERAGE(D1577:E1606),""),"")</f>
        <v/>
      </c>
      <c r="N1606" s="796">
        <f>IF(SUM(F1606:H1606)&gt;0,IFERROR(AVERAGE(F1577:H1606),""),"")</f>
        <v/>
      </c>
      <c r="O1606" s="796">
        <f>IF(SUM(I1606:J1606)&gt;0,IFERROR(AVERAGE(I1577:J1606),""),"")</f>
        <v/>
      </c>
      <c r="P1606" s="796">
        <f>IF(SUM(K1606:L1606)&gt;0,IFERROR(AVERAGE(K1577:L1606),""),"")</f>
        <v/>
      </c>
      <c r="Q1606" s="813">
        <f>IFERROR(AVERAGE(D1606:E1606),"")</f>
        <v/>
      </c>
      <c r="R1606" s="813">
        <f>IFERROR(AVERAGE(F1606:H1606),"")</f>
        <v/>
      </c>
      <c r="S1606" s="813">
        <f>IFERROR(AVERAGE(I1606:J1606),"")</f>
        <v/>
      </c>
      <c r="T1606" s="813">
        <f>IFERROR(AVERAGE(K1606:L1606),"")</f>
        <v/>
      </c>
      <c r="U1606" s="326" t="n"/>
      <c r="V1606" s="813">
        <f>AVERAGE(Q1606:T1606)</f>
        <v/>
      </c>
      <c r="W1606" s="445" t="n"/>
      <c r="X1606" s="257" t="n"/>
      <c r="Y1606" s="266" t="n">
        <v>229</v>
      </c>
    </row>
    <row r="1607" ht="17.45" customHeight="1">
      <c r="A1607" s="298">
        <f>IF(ISNUMBER(C1607),MONTH(C1607),"")</f>
        <v/>
      </c>
      <c r="B1607" s="298">
        <f>IF(ISNUMBER(C1607),YEAR(C1607),"")</f>
        <v/>
      </c>
      <c r="C1607" s="808">
        <f>C1606+1</f>
        <v/>
      </c>
      <c r="D1607" s="809" t="n"/>
      <c r="E1607" s="810" t="n">
        <v>0.00971</v>
      </c>
      <c r="F1607" s="809" t="n"/>
      <c r="G1607" s="811" t="n">
        <v>0.0165</v>
      </c>
      <c r="H1607" s="810" t="n"/>
      <c r="I1607" s="809" t="n"/>
      <c r="J1607" s="810" t="n">
        <v>0.0113</v>
      </c>
      <c r="K1607" s="809" t="n"/>
      <c r="L1607" s="810" t="n">
        <v>0.019</v>
      </c>
      <c r="M1607" s="796">
        <f>IF(SUM(D1607:E1607)&gt;0,IFERROR(AVERAGE(D1578:E1607),""),"")</f>
        <v/>
      </c>
      <c r="N1607" s="796">
        <f>IF(SUM(F1607:H1607)&gt;0,IFERROR(AVERAGE(F1578:H1607),""),"")</f>
        <v/>
      </c>
      <c r="O1607" s="796">
        <f>IF(SUM(I1607:J1607)&gt;0,IFERROR(AVERAGE(I1578:J1607),""),"")</f>
        <v/>
      </c>
      <c r="P1607" s="796">
        <f>IF(SUM(K1607:L1607)&gt;0,IFERROR(AVERAGE(K1578:L1607),""),"")</f>
        <v/>
      </c>
      <c r="Q1607" s="813">
        <f>IFERROR(AVERAGE(D1607:E1607),"")</f>
        <v/>
      </c>
      <c r="R1607" s="813">
        <f>IFERROR(AVERAGE(F1607:H1607),"")</f>
        <v/>
      </c>
      <c r="S1607" s="813">
        <f>IFERROR(AVERAGE(I1607:J1607),"")</f>
        <v/>
      </c>
      <c r="T1607" s="813">
        <f>IFERROR(AVERAGE(K1607:L1607),"")</f>
        <v/>
      </c>
      <c r="U1607" s="326" t="n"/>
      <c r="V1607" s="813">
        <f>AVERAGE(Q1607:T1607)</f>
        <v/>
      </c>
      <c r="W1607" s="445" t="n"/>
      <c r="X1607" s="797">
        <f>AVERAGE(Q1606:T1607)</f>
        <v/>
      </c>
      <c r="Y1607" s="266" t="n">
        <v>229</v>
      </c>
    </row>
    <row r="1608" ht="17.45" customHeight="1">
      <c r="A1608" s="257">
        <f>IF(ISNUMBER(C1608),MONTH(C1608),"")</f>
        <v/>
      </c>
      <c r="B1608" s="257">
        <f>IF(ISNUMBER(C1608),YEAR(C1608),"")</f>
        <v/>
      </c>
      <c r="C1608" s="791">
        <f>C1607+1</f>
        <v/>
      </c>
      <c r="D1608" s="849" t="n">
        <v>0.0214</v>
      </c>
      <c r="E1608" s="850" t="n"/>
      <c r="F1608" s="849" t="n"/>
      <c r="G1608" s="851" t="n"/>
      <c r="H1608" s="850" t="n">
        <v>0.016</v>
      </c>
      <c r="I1608" s="849" t="n">
        <v>0.0177</v>
      </c>
      <c r="J1608" s="850" t="n"/>
      <c r="K1608" s="849" t="n">
        <v>0.0264</v>
      </c>
      <c r="L1608" s="850" t="n"/>
      <c r="M1608" s="796">
        <f>IF(SUM(D1608:E1608)&gt;0,IFERROR(AVERAGE(D1579:E1608),""),"")</f>
        <v/>
      </c>
      <c r="N1608" s="796">
        <f>IF(SUM(F1608:H1608)&gt;0,IFERROR(AVERAGE(F1579:H1608),""),"")</f>
        <v/>
      </c>
      <c r="O1608" s="796">
        <f>IF(SUM(I1608:J1608)&gt;0,IFERROR(AVERAGE(I1579:J1608),""),"")</f>
        <v/>
      </c>
      <c r="P1608" s="796">
        <f>IF(SUM(K1608:L1608)&gt;0,IFERROR(AVERAGE(K1579:L1608),""),"")</f>
        <v/>
      </c>
      <c r="Q1608" s="797">
        <f>IFERROR(AVERAGE(D1608:E1608),"")</f>
        <v/>
      </c>
      <c r="R1608" s="797">
        <f>IFERROR(AVERAGE(F1608:H1608),"")</f>
        <v/>
      </c>
      <c r="S1608" s="797">
        <f>IFERROR(AVERAGE(I1608:J1608),"")</f>
        <v/>
      </c>
      <c r="T1608" s="797">
        <f>IFERROR(AVERAGE(K1608:L1608),"")</f>
        <v/>
      </c>
      <c r="V1608" s="257" t="n"/>
      <c r="W1608" s="797">
        <f>AVERAGE(Q1608:T1608)</f>
        <v/>
      </c>
    </row>
    <row r="1609" ht="17.45" customHeight="1">
      <c r="A1609" s="257">
        <f>IF(ISNUMBER(C1609),MONTH(C1609),"")</f>
        <v/>
      </c>
      <c r="B1609" s="257">
        <f>IF(ISNUMBER(C1609),YEAR(C1609),"")</f>
        <v/>
      </c>
      <c r="C1609" s="791">
        <f>C1608+1</f>
        <v/>
      </c>
      <c r="D1609" s="849" t="n"/>
      <c r="E1609" s="850" t="n">
        <v>0.024</v>
      </c>
      <c r="F1609" s="849" t="n"/>
      <c r="G1609" s="851" t="n">
        <v>0.0225</v>
      </c>
      <c r="H1609" s="850" t="n"/>
      <c r="I1609" s="849" t="n"/>
      <c r="J1609" s="850" t="n">
        <v>0.0269</v>
      </c>
      <c r="K1609" s="849" t="n"/>
      <c r="L1609" s="850" t="n">
        <v>0.044</v>
      </c>
      <c r="M1609" s="796">
        <f>IF(SUM(D1609:E1609)&gt;0,IFERROR(AVERAGE(D1580:E1609),""),"")</f>
        <v/>
      </c>
      <c r="N1609" s="796">
        <f>IF(SUM(F1609:H1609)&gt;0,IFERROR(AVERAGE(F1580:H1609),""),"")</f>
        <v/>
      </c>
      <c r="O1609" s="796">
        <f>IF(SUM(I1609:J1609)&gt;0,IFERROR(AVERAGE(I1580:J1609),""),"")</f>
        <v/>
      </c>
      <c r="P1609" s="796">
        <f>IF(SUM(K1609:L1609)&gt;0,IFERROR(AVERAGE(K1580:L1609),""),"")</f>
        <v/>
      </c>
      <c r="Q1609" s="797">
        <f>IFERROR(AVERAGE(D1609:E1609),"")</f>
        <v/>
      </c>
      <c r="R1609" s="797">
        <f>IFERROR(AVERAGE(F1609:H1609),"")</f>
        <v/>
      </c>
      <c r="S1609" s="797">
        <f>IFERROR(AVERAGE(I1609:J1609),"")</f>
        <v/>
      </c>
      <c r="T1609" s="797">
        <f>IFERROR(AVERAGE(K1609:L1609),"")</f>
        <v/>
      </c>
      <c r="V1609" s="257" t="n"/>
      <c r="W1609" s="797">
        <f>AVERAGE(Q1609:T1609)</f>
        <v/>
      </c>
    </row>
    <row r="1610" ht="17.45" customHeight="1">
      <c r="A1610" s="257">
        <f>IF(ISNUMBER(C1610),MONTH(C1610),"")</f>
        <v/>
      </c>
      <c r="B1610" s="257">
        <f>IF(ISNUMBER(C1610),YEAR(C1610),"")</f>
        <v/>
      </c>
      <c r="C1610" s="861">
        <f>C1609+1</f>
        <v/>
      </c>
      <c r="D1610" s="840" t="n">
        <v>0.0357</v>
      </c>
      <c r="E1610" s="841" t="n"/>
      <c r="F1610" s="840" t="n">
        <v>0.0195</v>
      </c>
      <c r="G1610" s="842" t="n"/>
      <c r="H1610" s="841" t="n">
        <v>0.0207</v>
      </c>
      <c r="I1610" s="840" t="n">
        <v>0.0192</v>
      </c>
      <c r="J1610" s="841" t="n"/>
      <c r="K1610" s="840" t="n">
        <v>0.0326</v>
      </c>
      <c r="L1610" s="841" t="n"/>
      <c r="M1610" s="796">
        <f>IF(SUM(D1610:E1610)&gt;0,IFERROR(AVERAGE(D1581:E1610),""),"")</f>
        <v/>
      </c>
      <c r="N1610" s="796">
        <f>IF(SUM(F1610:H1610)&gt;0,IFERROR(AVERAGE(F1581:H1610),""),"")</f>
        <v/>
      </c>
      <c r="O1610" s="796">
        <f>IF(SUM(I1610:J1610)&gt;0,IFERROR(AVERAGE(I1581:J1610),""),"")</f>
        <v/>
      </c>
      <c r="P1610" s="796">
        <f>IF(SUM(K1610:L1610)&gt;0,IFERROR(AVERAGE(K1581:L1610),""),"")</f>
        <v/>
      </c>
      <c r="Q1610" s="797">
        <f>IFERROR(AVERAGE(D1610:E1610),"")</f>
        <v/>
      </c>
      <c r="R1610" s="797">
        <f>IFERROR(AVERAGE(F1610:H1610),"")</f>
        <v/>
      </c>
      <c r="S1610" s="797">
        <f>IFERROR(AVERAGE(I1610:J1610),"")</f>
        <v/>
      </c>
      <c r="T1610" s="797">
        <f>IFERROR(AVERAGE(K1610:L1610),"")</f>
        <v/>
      </c>
      <c r="V1610" s="257" t="n"/>
      <c r="W1610" s="797">
        <f>AVERAGE(Q1610:T1610)</f>
        <v/>
      </c>
    </row>
    <row r="1611" ht="17.45" customHeight="1">
      <c r="A1611" s="257">
        <f>IF(ISNUMBER(C1611),MONTH(C1611),"")</f>
        <v/>
      </c>
      <c r="B1611" s="257">
        <f>IF(ISNUMBER(C1611),YEAR(C1611),"")</f>
        <v/>
      </c>
      <c r="C1611" s="791">
        <f>C1610+1</f>
        <v/>
      </c>
      <c r="D1611" s="792" t="n"/>
      <c r="E1611" s="793" t="n">
        <v>0.0303</v>
      </c>
      <c r="F1611" s="792" t="n"/>
      <c r="G1611" s="794" t="n">
        <v>0.0331</v>
      </c>
      <c r="H1611" s="793" t="n"/>
      <c r="I1611" s="792" t="n"/>
      <c r="J1611" s="793" t="n">
        <v>0.0194</v>
      </c>
      <c r="K1611" s="792" t="n"/>
      <c r="L1611" s="793" t="n">
        <v>0.0303</v>
      </c>
      <c r="M1611" s="796">
        <f>IF(SUM(D1611:E1611)&gt;0,IFERROR(AVERAGE(D1582:E1611),""),"")</f>
        <v/>
      </c>
      <c r="N1611" s="796">
        <f>IF(SUM(F1611:H1611)&gt;0,IFERROR(AVERAGE(F1582:H1611),""),"")</f>
        <v/>
      </c>
      <c r="O1611" s="796">
        <f>IF(SUM(I1611:J1611)&gt;0,IFERROR(AVERAGE(I1582:J1611),""),"")</f>
        <v/>
      </c>
      <c r="P1611" s="796">
        <f>IF(SUM(K1611:L1611)&gt;0,IFERROR(AVERAGE(K1582:L1611),""),"")</f>
        <v/>
      </c>
      <c r="Q1611" s="797">
        <f>IFERROR(AVERAGE(D1611:E1611),"")</f>
        <v/>
      </c>
      <c r="R1611" s="797">
        <f>IFERROR(AVERAGE(F1611:H1611),"")</f>
        <v/>
      </c>
      <c r="S1611" s="797">
        <f>IFERROR(AVERAGE(I1611:J1611),"")</f>
        <v/>
      </c>
      <c r="T1611" s="797">
        <f>IFERROR(AVERAGE(K1611:L1611),"")</f>
        <v/>
      </c>
      <c r="V1611" s="257" t="n"/>
      <c r="W1611" s="797">
        <f>AVERAGE(Q1611:T1611)</f>
        <v/>
      </c>
    </row>
    <row r="1612" ht="17.45" customHeight="1">
      <c r="A1612" s="257">
        <f>IF(ISNUMBER(C1612),MONTH(C1612),"")</f>
        <v/>
      </c>
      <c r="B1612" s="257">
        <f>IF(ISNUMBER(C1612),YEAR(C1612),"")</f>
        <v/>
      </c>
      <c r="C1612" s="791">
        <f>C1611+1</f>
        <v/>
      </c>
      <c r="D1612" s="792" t="n">
        <v>0.0306</v>
      </c>
      <c r="E1612" s="793" t="n"/>
      <c r="F1612" s="792" t="n">
        <v>0.0322</v>
      </c>
      <c r="G1612" s="794" t="n"/>
      <c r="H1612" s="793" t="n"/>
      <c r="I1612" s="792" t="n">
        <v>0.0233</v>
      </c>
      <c r="J1612" s="793" t="n"/>
      <c r="K1612" s="792" t="n">
        <v>0.02</v>
      </c>
      <c r="L1612" s="793" t="n"/>
      <c r="M1612" s="796">
        <f>IF(SUM(D1612:E1612)&gt;0,IFERROR(AVERAGE(D1583:E1612),""),"")</f>
        <v/>
      </c>
      <c r="N1612" s="796">
        <f>IF(SUM(F1612:H1612)&gt;0,IFERROR(AVERAGE(F1583:H1612),""),"")</f>
        <v/>
      </c>
      <c r="O1612" s="796">
        <f>IF(SUM(I1612:J1612)&gt;0,IFERROR(AVERAGE(I1583:J1612),""),"")</f>
        <v/>
      </c>
      <c r="P1612" s="796">
        <f>IF(SUM(K1612:L1612)&gt;0,IFERROR(AVERAGE(K1583:L1612),""),"")</f>
        <v/>
      </c>
      <c r="Q1612" s="797">
        <f>IFERROR(AVERAGE(D1612:E1612),"")</f>
        <v/>
      </c>
      <c r="R1612" s="797">
        <f>IFERROR(AVERAGE(F1612:H1612),"")</f>
        <v/>
      </c>
      <c r="S1612" s="797">
        <f>IFERROR(AVERAGE(I1612:J1612),"")</f>
        <v/>
      </c>
      <c r="T1612" s="797">
        <f>IFERROR(AVERAGE(K1612:L1612),"")</f>
        <v/>
      </c>
      <c r="V1612" s="257" t="n"/>
      <c r="W1612" s="797">
        <f>AVERAGE(Q1612:T1612)</f>
        <v/>
      </c>
      <c r="X1612" s="797">
        <f>AVERAGE(Q1608:T1612)</f>
        <v/>
      </c>
      <c r="Y1612" s="266" t="n">
        <v>230</v>
      </c>
    </row>
    <row r="1613" ht="17.45" customHeight="1" thickBot="1">
      <c r="A1613" s="257">
        <f>IF(ISNUMBER(C1613),MONTH(C1613),"")</f>
        <v/>
      </c>
      <c r="B1613" s="257">
        <f>IF(ISNUMBER(C1613),YEAR(C1613),"")</f>
        <v/>
      </c>
      <c r="C1613" s="808">
        <f>C1612+1</f>
        <v/>
      </c>
      <c r="D1613" s="809" t="n"/>
      <c r="E1613" s="810" t="n">
        <v>0.0106</v>
      </c>
      <c r="F1613" s="809" t="n"/>
      <c r="G1613" s="811" t="n">
        <v>0.0251</v>
      </c>
      <c r="H1613" s="810" t="n"/>
      <c r="I1613" s="809" t="n"/>
      <c r="J1613" s="810" t="n">
        <v>0.00619</v>
      </c>
      <c r="K1613" s="809" t="n"/>
      <c r="L1613" s="810" t="n">
        <v>0.0164</v>
      </c>
      <c r="M1613" s="796">
        <f>IF(SUM(D1613:E1613)&gt;0,IFERROR(AVERAGE(D1584:E1613),""),"")</f>
        <v/>
      </c>
      <c r="N1613" s="796">
        <f>IF(SUM(F1613:H1613)&gt;0,IFERROR(AVERAGE(F1584:H1613),""),"")</f>
        <v/>
      </c>
      <c r="O1613" s="796">
        <f>IF(SUM(I1613:J1613)&gt;0,IFERROR(AVERAGE(I1584:J1613),""),"")</f>
        <v/>
      </c>
      <c r="P1613" s="796">
        <f>IF(SUM(K1613:L1613)&gt;0,IFERROR(AVERAGE(K1584:L1613),""),"")</f>
        <v/>
      </c>
      <c r="Q1613" s="813">
        <f>IFERROR(AVERAGE(D1613:E1613),"")</f>
        <v/>
      </c>
      <c r="R1613" s="813">
        <f>IFERROR(AVERAGE(F1613:H1613),"")</f>
        <v/>
      </c>
      <c r="S1613" s="813">
        <f>IFERROR(AVERAGE(I1613:J1613),"")</f>
        <v/>
      </c>
      <c r="T1613" s="813">
        <f>IFERROR(AVERAGE(K1613:L1613),"")</f>
        <v/>
      </c>
      <c r="U1613" s="326" t="n"/>
      <c r="V1613" s="813">
        <f>AVERAGE(Q1613:T1613)</f>
        <v/>
      </c>
      <c r="W1613" s="445" t="n"/>
      <c r="X1613" s="257" t="n"/>
      <c r="Y1613" s="266" t="n">
        <v>230</v>
      </c>
    </row>
    <row r="1614" ht="17.45" customHeight="1" thickBot="1">
      <c r="A1614" s="257">
        <f>IF(ISNUMBER(C1614),MONTH(C1614),"")</f>
        <v/>
      </c>
      <c r="B1614" s="257">
        <f>IF(ISNUMBER(C1614),YEAR(C1614),"")</f>
        <v/>
      </c>
      <c r="C1614" s="808">
        <f>C1613+1</f>
        <v/>
      </c>
      <c r="D1614" s="809" t="n">
        <v>0.0108</v>
      </c>
      <c r="E1614" s="810" t="n"/>
      <c r="F1614" s="809" t="n"/>
      <c r="G1614" s="811" t="n"/>
      <c r="H1614" s="810" t="n">
        <v>0.0109</v>
      </c>
      <c r="I1614" s="809" t="n">
        <v>0.00547</v>
      </c>
      <c r="J1614" s="810" t="n"/>
      <c r="K1614" s="809" t="n">
        <v>0.0121</v>
      </c>
      <c r="L1614" s="810" t="n"/>
      <c r="M1614" s="796">
        <f>IF(SUM(D1614:E1614)&gt;0,IFERROR(AVERAGE(D1585:E1614),""),"")</f>
        <v/>
      </c>
      <c r="N1614" s="796">
        <f>IF(SUM(F1614:H1614)&gt;0,IFERROR(AVERAGE(F1585:H1614),""),"")</f>
        <v/>
      </c>
      <c r="O1614" s="796">
        <f>IF(SUM(I1614:J1614)&gt;0,IFERROR(AVERAGE(I1585:J1614),""),"")</f>
        <v/>
      </c>
      <c r="P1614" s="796">
        <f>IF(SUM(K1614:L1614)&gt;0,IFERROR(AVERAGE(K1585:L1614),""),"")</f>
        <v/>
      </c>
      <c r="Q1614" s="813">
        <f>IFERROR(AVERAGE(D1614:E1614),"")</f>
        <v/>
      </c>
      <c r="R1614" s="813">
        <f>IFERROR(AVERAGE(F1614:H1614),"")</f>
        <v/>
      </c>
      <c r="S1614" s="813">
        <f>IFERROR(AVERAGE(I1614:J1614),"")</f>
        <v/>
      </c>
      <c r="T1614" s="813">
        <f>IFERROR(AVERAGE(K1614:L1614),"")</f>
        <v/>
      </c>
      <c r="U1614" s="326" t="n"/>
      <c r="V1614" s="813">
        <f>AVERAGE(Q1614:T1614)</f>
        <v/>
      </c>
      <c r="W1614" s="445" t="n"/>
      <c r="X1614" s="797">
        <f>AVERAGE(Q1613:T1614)</f>
        <v/>
      </c>
      <c r="Y1614" s="266" t="n">
        <v>230</v>
      </c>
      <c r="Z1614" s="514" t="inlineStr">
        <is>
          <t>MAY</t>
        </is>
      </c>
      <c r="AA1614" s="515" t="n">
        <v>2022</v>
      </c>
      <c r="AB1614" s="516" t="n"/>
      <c r="AC1614" s="516" t="n"/>
      <c r="AD1614" s="516" t="n"/>
    </row>
    <row r="1615" ht="17.45" customHeight="1">
      <c r="A1615" s="257">
        <f>IF(ISNUMBER(C1615),MONTH(C1615),"")</f>
        <v/>
      </c>
      <c r="B1615" s="257">
        <f>IF(ISNUMBER(C1615),YEAR(C1615),"")</f>
        <v/>
      </c>
      <c r="C1615" s="791">
        <f>C1614+1</f>
        <v/>
      </c>
      <c r="D1615" s="792" t="n"/>
      <c r="E1615" s="793" t="n">
        <v>0.0175</v>
      </c>
      <c r="F1615" s="792" t="n"/>
      <c r="G1615" s="794" t="n">
        <v>0.0145</v>
      </c>
      <c r="H1615" s="793" t="n"/>
      <c r="I1615" s="792" t="n"/>
      <c r="J1615" s="793" t="n">
        <v>0.00655</v>
      </c>
      <c r="K1615" s="792" t="n"/>
      <c r="L1615" s="793" t="n">
        <v>0.019</v>
      </c>
      <c r="M1615" s="796">
        <f>IF(SUM(D1615:E1615)&gt;0,IFERROR(AVERAGE(D1586:E1615),""),"")</f>
        <v/>
      </c>
      <c r="N1615" s="796">
        <f>IF(SUM(F1615:H1615)&gt;0,IFERROR(AVERAGE(F1586:H1615),""),"")</f>
        <v/>
      </c>
      <c r="O1615" s="796">
        <f>IF(SUM(I1615:J1615)&gt;0,IFERROR(AVERAGE(I1586:J1615),""),"")</f>
        <v/>
      </c>
      <c r="P1615" s="796">
        <f>IF(SUM(K1615:L1615)&gt;0,IFERROR(AVERAGE(K1586:L1615),""),"")</f>
        <v/>
      </c>
      <c r="Q1615" s="797">
        <f>IFERROR(AVERAGE(D1615:E1615),"")</f>
        <v/>
      </c>
      <c r="R1615" s="797">
        <f>IFERROR(AVERAGE(F1615:H1615),"")</f>
        <v/>
      </c>
      <c r="S1615" s="797">
        <f>IFERROR(AVERAGE(I1615:J1615),"")</f>
        <v/>
      </c>
      <c r="T1615" s="797">
        <f>IFERROR(AVERAGE(K1615:L1615),"")</f>
        <v/>
      </c>
      <c r="V1615" s="257" t="n"/>
      <c r="W1615" s="797">
        <f>AVERAGE(Q1615:T1615)</f>
        <v/>
      </c>
      <c r="Z1615" s="517" t="inlineStr">
        <is>
          <t>Parameter</t>
        </is>
      </c>
      <c r="AA1615" s="517" t="inlineStr">
        <is>
          <t>Station 1</t>
        </is>
      </c>
      <c r="AB1615" s="517" t="inlineStr">
        <is>
          <t>Station 2</t>
        </is>
      </c>
      <c r="AC1615" s="517" t="inlineStr">
        <is>
          <t>Station 4</t>
        </is>
      </c>
      <c r="AD1615" s="517" t="inlineStr">
        <is>
          <t>Station 5</t>
        </is>
      </c>
    </row>
    <row r="1616" ht="17.45" customHeight="1" thickBot="1">
      <c r="A1616" s="257">
        <f>IF(ISNUMBER(C1616),MONTH(C1616),"")</f>
        <v/>
      </c>
      <c r="B1616" s="257">
        <f>IF(ISNUMBER(C1616),YEAR(C1616),"")</f>
        <v/>
      </c>
      <c r="C1616" s="887">
        <f>C1615+1</f>
        <v/>
      </c>
      <c r="D1616" s="888" t="n">
        <v>0.0382</v>
      </c>
      <c r="E1616" s="889" t="n"/>
      <c r="F1616" s="888" t="n">
        <v>0.0226</v>
      </c>
      <c r="G1616" s="891" t="n"/>
      <c r="H1616" s="889" t="n">
        <v>0.0206</v>
      </c>
      <c r="I1616" s="888" t="n">
        <v>0.0124</v>
      </c>
      <c r="J1616" s="889" t="n"/>
      <c r="K1616" s="888" t="n">
        <v>0.0234</v>
      </c>
      <c r="L1616" s="889" t="n"/>
      <c r="M1616" s="796">
        <f>IF(SUM(D1616:E1616)&gt;0,IFERROR(AVERAGE(D1587:E1616),""),"")</f>
        <v/>
      </c>
      <c r="N1616" s="796">
        <f>IF(SUM(F1616:H1616)&gt;0,IFERROR(AVERAGE(F1587:H1616),""),"")</f>
        <v/>
      </c>
      <c r="O1616" s="796">
        <f>IF(SUM(I1616:J1616)&gt;0,IFERROR(AVERAGE(I1587:J1616),""),"")</f>
        <v/>
      </c>
      <c r="P1616" s="796">
        <f>IF(SUM(K1616:L1616)&gt;0,IFERROR(AVERAGE(K1587:L1616),""),"")</f>
        <v/>
      </c>
      <c r="Q1616" s="797">
        <f>IFERROR(AVERAGE(D1616:E1616),"")</f>
        <v/>
      </c>
      <c r="R1616" s="797">
        <f>IFERROR(AVERAGE(F1616:H1616),"")</f>
        <v/>
      </c>
      <c r="S1616" s="797">
        <f>IFERROR(AVERAGE(I1616:J1616),"")</f>
        <v/>
      </c>
      <c r="T1616" s="797">
        <f>IFERROR(AVERAGE(K1616:L1616),"")</f>
        <v/>
      </c>
      <c r="W1616" s="797">
        <f>AVERAGE(Q1616:T1616)</f>
        <v/>
      </c>
      <c r="Z1616" s="518" t="inlineStr">
        <is>
          <t>Average</t>
        </is>
      </c>
      <c r="AA1616" s="928">
        <f>AVERAGE(D1586:E1616)</f>
        <v/>
      </c>
      <c r="AB1616" s="928">
        <f>AVERAGE(F1586:H1616)</f>
        <v/>
      </c>
      <c r="AC1616" s="928">
        <f>AVERAGE(I1586:J1616)</f>
        <v/>
      </c>
      <c r="AD1616" s="928">
        <f>AVERAGE(K1586:L1616)</f>
        <v/>
      </c>
    </row>
    <row r="1617" ht="17.45" customHeight="1">
      <c r="A1617" s="257">
        <f>IF(ISNUMBER(C1617),MONTH(C1617),"")</f>
        <v/>
      </c>
      <c r="B1617" s="257">
        <f>IF(ISNUMBER(C1617),YEAR(C1617),"")</f>
        <v/>
      </c>
      <c r="C1617" s="831">
        <f>C1616+1</f>
        <v/>
      </c>
      <c r="D1617" s="832" t="n"/>
      <c r="E1617" s="833" t="n">
        <v>0.0261</v>
      </c>
      <c r="F1617" s="832" t="n"/>
      <c r="G1617" s="834" t="n">
        <v>0.0229</v>
      </c>
      <c r="H1617" s="833" t="n"/>
      <c r="I1617" s="832" t="n"/>
      <c r="J1617" s="833" t="n">
        <v>0.0253</v>
      </c>
      <c r="K1617" s="832" t="n"/>
      <c r="L1617" s="833" t="n">
        <v>0.0331</v>
      </c>
      <c r="M1617" s="796">
        <f>IF(SUM(D1617:E1617)&gt;0,IFERROR(AVERAGE(D1588:E1617),""),"")</f>
        <v/>
      </c>
      <c r="N1617" s="796">
        <f>IF(SUM(F1617:H1617)&gt;0,IFERROR(AVERAGE(F1588:H1617),""),"")</f>
        <v/>
      </c>
      <c r="O1617" s="796">
        <f>IF(SUM(I1617:J1617)&gt;0,IFERROR(AVERAGE(I1588:J1617),""),"")</f>
        <v/>
      </c>
      <c r="P1617" s="796">
        <f>IF(SUM(K1617:L1617)&gt;0,IFERROR(AVERAGE(K1588:L1617),""),"")</f>
        <v/>
      </c>
      <c r="Q1617" s="797">
        <f>IFERROR(AVERAGE(D1617:E1617),"")</f>
        <v/>
      </c>
      <c r="R1617" s="797">
        <f>IFERROR(AVERAGE(F1617:H1617),"")</f>
        <v/>
      </c>
      <c r="S1617" s="797">
        <f>IFERROR(AVERAGE(I1617:J1617),"")</f>
        <v/>
      </c>
      <c r="T1617" s="797">
        <f>IFERROR(AVERAGE(K1617:L1617),"")</f>
        <v/>
      </c>
      <c r="W1617" s="797">
        <f>AVERAGE(Q1617:T1617)</f>
        <v/>
      </c>
      <c r="Z1617" s="518" t="inlineStr">
        <is>
          <t>Maximum</t>
        </is>
      </c>
      <c r="AA1617" s="928">
        <f>MAX(D1586:E1616)</f>
        <v/>
      </c>
      <c r="AB1617" s="928">
        <f>MAX(F1586:H1616)</f>
        <v/>
      </c>
      <c r="AC1617" s="928">
        <f>MAX(I1586:J1616)</f>
        <v/>
      </c>
      <c r="AD1617" s="928">
        <f>MAX(K1586:L1616)</f>
        <v/>
      </c>
    </row>
    <row r="1618" ht="17.45" customHeight="1" thickBot="1">
      <c r="A1618" s="257">
        <f>IF(ISNUMBER(C1618),MONTH(C1618),"")</f>
        <v/>
      </c>
      <c r="B1618" s="257">
        <f>IF(ISNUMBER(C1618),YEAR(C1618),"")</f>
        <v/>
      </c>
      <c r="C1618" s="791">
        <f>C1617+1</f>
        <v/>
      </c>
      <c r="D1618" s="792" t="n">
        <v>0.00537</v>
      </c>
      <c r="E1618" s="793" t="n"/>
      <c r="F1618" s="792" t="n">
        <v>0.0256</v>
      </c>
      <c r="G1618" s="794" t="n"/>
      <c r="H1618" s="793" t="n"/>
      <c r="I1618" s="792" t="n">
        <v>0.018</v>
      </c>
      <c r="J1618" s="793" t="n"/>
      <c r="K1618" s="792" t="n">
        <v>0.0192</v>
      </c>
      <c r="L1618" s="793" t="n"/>
      <c r="M1618" s="796">
        <f>IF(SUM(D1618:E1618)&gt;0,IFERROR(AVERAGE(D1589:E1618),""),"")</f>
        <v/>
      </c>
      <c r="N1618" s="796">
        <f>IF(SUM(F1618:H1618)&gt;0,IFERROR(AVERAGE(F1589:H1618),""),"")</f>
        <v/>
      </c>
      <c r="O1618" s="796">
        <f>IF(SUM(I1618:J1618)&gt;0,IFERROR(AVERAGE(I1589:J1618),""),"")</f>
        <v/>
      </c>
      <c r="P1618" s="796">
        <f>IF(SUM(K1618:L1618)&gt;0,IFERROR(AVERAGE(K1589:L1618),""),"")</f>
        <v/>
      </c>
      <c r="Q1618" s="797">
        <f>IFERROR(AVERAGE(D1618:E1618),"")</f>
        <v/>
      </c>
      <c r="R1618" s="797">
        <f>IFERROR(AVERAGE(F1618:H1618),"")</f>
        <v/>
      </c>
      <c r="S1618" s="797">
        <f>IFERROR(AVERAGE(I1618:J1618),"")</f>
        <v/>
      </c>
      <c r="T1618" s="797">
        <f>IFERROR(AVERAGE(K1618:L1618),"")</f>
        <v/>
      </c>
      <c r="V1618" s="257" t="n"/>
      <c r="W1618" s="797">
        <f>AVERAGE(Q1618:T1618)</f>
        <v/>
      </c>
      <c r="Z1618" s="520" t="inlineStr">
        <is>
          <t># DAYS &gt; 0.075</t>
        </is>
      </c>
      <c r="AA1618" s="521">
        <f>COUNTIF(D1586:E1616,"&gt;=0.075")</f>
        <v/>
      </c>
      <c r="AB1618" s="521">
        <f>COUNTIF(F1586:H1616,"&gt;=0.075")</f>
        <v/>
      </c>
      <c r="AC1618" s="521">
        <f>COUNTIF(I1586:J1616,"&gt;=0.075")</f>
        <v/>
      </c>
      <c r="AD1618" s="521">
        <f>COUNTIF(K1586:L1616,"&gt;=0.075")</f>
        <v/>
      </c>
    </row>
    <row r="1619" ht="17.45" customHeight="1" thickBot="1">
      <c r="A1619" s="257">
        <f>IF(ISNUMBER(C1619),MONTH(C1619),"")</f>
        <v/>
      </c>
      <c r="B1619" s="257">
        <f>IF(ISNUMBER(C1619),YEAR(C1619),"")</f>
        <v/>
      </c>
      <c r="C1619" s="791">
        <f>C1618+1</f>
        <v/>
      </c>
      <c r="D1619" s="792" t="n"/>
      <c r="E1619" s="793" t="n">
        <v>0.0223</v>
      </c>
      <c r="F1619" s="792" t="n"/>
      <c r="G1619" s="794" t="n">
        <v>0.0204</v>
      </c>
      <c r="H1619" s="793" t="n"/>
      <c r="I1619" s="792" t="n"/>
      <c r="J1619" s="793" t="n">
        <v>0.0157</v>
      </c>
      <c r="K1619" s="792" t="n"/>
      <c r="L1619" s="793" t="n">
        <v>0.0283</v>
      </c>
      <c r="M1619" s="796">
        <f>IF(SUM(D1619:E1619)&gt;0,IFERROR(AVERAGE(D1590:E1619),""),"")</f>
        <v/>
      </c>
      <c r="N1619" s="796">
        <f>IF(SUM(F1619:H1619)&gt;0,IFERROR(AVERAGE(F1590:H1619),""),"")</f>
        <v/>
      </c>
      <c r="O1619" s="796">
        <f>IF(SUM(I1619:J1619)&gt;0,IFERROR(AVERAGE(I1590:J1619),""),"")</f>
        <v/>
      </c>
      <c r="P1619" s="796">
        <f>IF(SUM(K1619:L1619)&gt;0,IFERROR(AVERAGE(K1590:L1619),""),"")</f>
        <v/>
      </c>
      <c r="Q1619" s="797">
        <f>IFERROR(AVERAGE(D1619:E1619),"")</f>
        <v/>
      </c>
      <c r="R1619" s="797">
        <f>IFERROR(AVERAGE(F1619:H1619),"")</f>
        <v/>
      </c>
      <c r="S1619" s="797">
        <f>IFERROR(AVERAGE(I1619:J1619),"")</f>
        <v/>
      </c>
      <c r="T1619" s="797">
        <f>IFERROR(AVERAGE(K1619:L1619),"")</f>
        <v/>
      </c>
      <c r="V1619" s="257" t="n"/>
      <c r="W1619" s="797">
        <f>AVERAGE(Q1619:T1619)</f>
        <v/>
      </c>
      <c r="X1619" s="797">
        <f>AVERAGE(Q1615:T1619)</f>
        <v/>
      </c>
      <c r="Y1619" s="266" t="n">
        <v>231</v>
      </c>
      <c r="AD1619" s="929">
        <f>AVERAGE(AA1616:AD1616)</f>
        <v/>
      </c>
    </row>
    <row r="1620" ht="17.45" customHeight="1">
      <c r="A1620" s="257">
        <f>IF(ISNUMBER(C1620),MONTH(C1620),"")</f>
        <v/>
      </c>
      <c r="B1620" s="257">
        <f>IF(ISNUMBER(C1620),YEAR(C1620),"")</f>
        <v/>
      </c>
      <c r="C1620" s="808">
        <f>C1619+1</f>
        <v/>
      </c>
      <c r="D1620" s="809" t="n">
        <v>0.0188</v>
      </c>
      <c r="E1620" s="810" t="n"/>
      <c r="F1620" s="809" t="n"/>
      <c r="G1620" s="811" t="n"/>
      <c r="H1620" s="810" t="n">
        <v>0.0168</v>
      </c>
      <c r="I1620" s="809" t="n">
        <v>0.00667</v>
      </c>
      <c r="J1620" s="810" t="n"/>
      <c r="K1620" s="809" t="n">
        <v>0.0148</v>
      </c>
      <c r="L1620" s="810" t="n"/>
      <c r="M1620" s="796">
        <f>IF(SUM(D1620:E1620)&gt;0,IFERROR(AVERAGE(D1591:E1620),""),"")</f>
        <v/>
      </c>
      <c r="N1620" s="796">
        <f>IF(SUM(F1620:H1620)&gt;0,IFERROR(AVERAGE(F1591:H1620),""),"")</f>
        <v/>
      </c>
      <c r="O1620" s="796">
        <f>IF(SUM(I1620:J1620)&gt;0,IFERROR(AVERAGE(I1591:J1620),""),"")</f>
        <v/>
      </c>
      <c r="P1620" s="796">
        <f>IF(SUM(K1620:L1620)&gt;0,IFERROR(AVERAGE(K1591:L1620),""),"")</f>
        <v/>
      </c>
      <c r="Q1620" s="813">
        <f>IFERROR(AVERAGE(D1620:E1620),"")</f>
        <v/>
      </c>
      <c r="R1620" s="813">
        <f>IFERROR(AVERAGE(F1620:H1620),"")</f>
        <v/>
      </c>
      <c r="S1620" s="813">
        <f>IFERROR(AVERAGE(I1620:J1620),"")</f>
        <v/>
      </c>
      <c r="T1620" s="813">
        <f>IFERROR(AVERAGE(K1620:L1620),"")</f>
        <v/>
      </c>
      <c r="U1620" s="326" t="n"/>
      <c r="V1620" s="813">
        <f>AVERAGE(Q1620:T1620)</f>
        <v/>
      </c>
      <c r="W1620" s="445" t="n"/>
      <c r="X1620" s="257" t="n"/>
      <c r="Y1620" s="266" t="n">
        <v>231</v>
      </c>
    </row>
    <row r="1621" ht="17.45" customHeight="1">
      <c r="A1621" s="257">
        <f>IF(ISNUMBER(C1621),MONTH(C1621),"")</f>
        <v/>
      </c>
      <c r="B1621" s="257">
        <f>IF(ISNUMBER(C1621),YEAR(C1621),"")</f>
        <v/>
      </c>
      <c r="C1621" s="808">
        <f>C1620+1</f>
        <v/>
      </c>
      <c r="D1621" s="809" t="n"/>
      <c r="E1621" s="810" t="n">
        <v>0.008149999999999999</v>
      </c>
      <c r="F1621" s="809" t="n"/>
      <c r="G1621" s="811" t="n">
        <v>0.0102</v>
      </c>
      <c r="H1621" s="810" t="n"/>
      <c r="I1621" s="809" t="n"/>
      <c r="J1621" s="810" t="n">
        <v>0.00547</v>
      </c>
      <c r="K1621" s="809" t="n"/>
      <c r="L1621" s="810" t="n">
        <v>0.0183</v>
      </c>
      <c r="M1621" s="796">
        <f>IF(SUM(D1621:E1621)&gt;0,IFERROR(AVERAGE(D1592:E1621),""),"")</f>
        <v/>
      </c>
      <c r="N1621" s="796">
        <f>IF(SUM(F1621:H1621)&gt;0,IFERROR(AVERAGE(F1592:H1621),""),"")</f>
        <v/>
      </c>
      <c r="O1621" s="796">
        <f>IF(SUM(I1621:J1621)&gt;0,IFERROR(AVERAGE(I1592:J1621),""),"")</f>
        <v/>
      </c>
      <c r="P1621" s="796">
        <f>IF(SUM(K1621:L1621)&gt;0,IFERROR(AVERAGE(K1592:L1621),""),"")</f>
        <v/>
      </c>
      <c r="Q1621" s="813">
        <f>IFERROR(AVERAGE(D1621:E1621),"")</f>
        <v/>
      </c>
      <c r="R1621" s="813">
        <f>IFERROR(AVERAGE(F1621:H1621),"")</f>
        <v/>
      </c>
      <c r="S1621" s="813">
        <f>IFERROR(AVERAGE(I1621:J1621),"")</f>
        <v/>
      </c>
      <c r="T1621" s="813">
        <f>IFERROR(AVERAGE(K1621:L1621),"")</f>
        <v/>
      </c>
      <c r="U1621" s="326" t="n"/>
      <c r="V1621" s="813">
        <f>AVERAGE(Q1621:T1621)</f>
        <v/>
      </c>
      <c r="W1621" s="445" t="n"/>
      <c r="X1621" s="797">
        <f>AVERAGE(Q1620:T1621)</f>
        <v/>
      </c>
      <c r="Y1621" s="266" t="n">
        <v>231</v>
      </c>
    </row>
    <row r="1622" ht="17.45" customHeight="1">
      <c r="A1622" s="257">
        <f>IF(ISNUMBER(C1622),MONTH(C1622),"")</f>
        <v/>
      </c>
      <c r="B1622" s="257">
        <f>IF(ISNUMBER(C1622),YEAR(C1622),"")</f>
        <v/>
      </c>
      <c r="C1622" s="861">
        <f>C1621+1</f>
        <v/>
      </c>
      <c r="D1622" s="803" t="n">
        <v>0.0229</v>
      </c>
      <c r="E1622" s="804" t="n"/>
      <c r="F1622" s="803" t="n">
        <v>0.0139</v>
      </c>
      <c r="G1622" s="805" t="n"/>
      <c r="H1622" s="804" t="n">
        <v>0.0159</v>
      </c>
      <c r="I1622" s="803" t="n">
        <v>0.0255</v>
      </c>
      <c r="J1622" s="804" t="n"/>
      <c r="K1622" s="803" t="n">
        <v>0.0291</v>
      </c>
      <c r="L1622" s="804" t="n"/>
      <c r="M1622" s="796">
        <f>IF(SUM(D1622:E1622)&gt;0,IFERROR(AVERAGE(D1593:E1622),""),"")</f>
        <v/>
      </c>
      <c r="N1622" s="796">
        <f>IF(SUM(F1622:H1622)&gt;0,IFERROR(AVERAGE(F1593:H1622),""),"")</f>
        <v/>
      </c>
      <c r="O1622" s="796">
        <f>IF(SUM(I1622:J1622)&gt;0,IFERROR(AVERAGE(I1593:J1622),""),"")</f>
        <v/>
      </c>
      <c r="P1622" s="796">
        <f>IF(SUM(K1622:L1622)&gt;0,IFERROR(AVERAGE(K1593:L1622),""),"")</f>
        <v/>
      </c>
      <c r="Q1622" s="797">
        <f>IFERROR(AVERAGE(D1622:E1622),"")</f>
        <v/>
      </c>
      <c r="R1622" s="797">
        <f>IFERROR(AVERAGE(F1622:H1622),"")</f>
        <v/>
      </c>
      <c r="S1622" s="797">
        <f>IFERROR(AVERAGE(I1622:J1622),"")</f>
        <v/>
      </c>
      <c r="T1622" s="797">
        <f>IFERROR(AVERAGE(K1622:L1622),"")</f>
        <v/>
      </c>
      <c r="V1622" s="257" t="n"/>
      <c r="W1622" s="797">
        <f>AVERAGE(Q1622:T1622)</f>
        <v/>
      </c>
    </row>
    <row r="1623" ht="17.45" customHeight="1">
      <c r="A1623" s="257">
        <f>IF(ISNUMBER(C1623),MONTH(C1623),"")</f>
        <v/>
      </c>
      <c r="B1623" s="257">
        <f>IF(ISNUMBER(C1623),YEAR(C1623),"")</f>
        <v/>
      </c>
      <c r="C1623" s="791">
        <f>C1622+1</f>
        <v/>
      </c>
      <c r="D1623" s="792" t="n"/>
      <c r="E1623" s="793" t="n">
        <v>0.0244</v>
      </c>
      <c r="F1623" s="792" t="n"/>
      <c r="G1623" s="794" t="n">
        <v>0.0228</v>
      </c>
      <c r="H1623" s="793" t="n"/>
      <c r="I1623" s="792" t="n"/>
      <c r="J1623" s="793" t="n">
        <v>0.0253</v>
      </c>
      <c r="K1623" s="792" t="n"/>
      <c r="L1623" s="793" t="n">
        <v>0.0285</v>
      </c>
      <c r="M1623" s="796">
        <f>IF(SUM(D1623:E1623)&gt;0,IFERROR(AVERAGE(D1594:E1623),""),"")</f>
        <v/>
      </c>
      <c r="N1623" s="796">
        <f>IF(SUM(F1623:H1623)&gt;0,IFERROR(AVERAGE(F1594:H1623),""),"")</f>
        <v/>
      </c>
      <c r="O1623" s="796">
        <f>IF(SUM(I1623:J1623)&gt;0,IFERROR(AVERAGE(I1594:J1623),""),"")</f>
        <v/>
      </c>
      <c r="P1623" s="796">
        <f>IF(SUM(K1623:L1623)&gt;0,IFERROR(AVERAGE(K1594:L1623),""),"")</f>
        <v/>
      </c>
      <c r="Q1623" s="797">
        <f>IFERROR(AVERAGE(D1623:E1623),"")</f>
        <v/>
      </c>
      <c r="R1623" s="797">
        <f>IFERROR(AVERAGE(F1623:H1623),"")</f>
        <v/>
      </c>
      <c r="S1623" s="797">
        <f>IFERROR(AVERAGE(I1623:J1623),"")</f>
        <v/>
      </c>
      <c r="T1623" s="797">
        <f>IFERROR(AVERAGE(K1623:L1623),"")</f>
        <v/>
      </c>
      <c r="V1623" s="257" t="n"/>
      <c r="W1623" s="797">
        <f>AVERAGE(Q1623:T1623)</f>
        <v/>
      </c>
    </row>
    <row r="1624" ht="17.45" customHeight="1">
      <c r="A1624" s="257">
        <f>IF(ISNUMBER(C1624),MONTH(C1624),"")</f>
        <v/>
      </c>
      <c r="B1624" s="257">
        <f>IF(ISNUMBER(C1624),YEAR(C1624),"")</f>
        <v/>
      </c>
      <c r="C1624" s="791">
        <f>C1623+1</f>
        <v/>
      </c>
      <c r="D1624" s="792" t="n">
        <v>0.0304</v>
      </c>
      <c r="E1624" s="793" t="n"/>
      <c r="F1624" s="792" t="n">
        <v>0.0229</v>
      </c>
      <c r="G1624" s="794" t="n"/>
      <c r="H1624" s="793" t="n"/>
      <c r="I1624" s="792" t="n">
        <v>0.0215</v>
      </c>
      <c r="J1624" s="793" t="n"/>
      <c r="K1624" s="792" t="n">
        <v>0.0255</v>
      </c>
      <c r="L1624" s="793" t="n"/>
      <c r="M1624" s="796">
        <f>IF(SUM(D1624:E1624)&gt;0,IFERROR(AVERAGE(D1595:E1624),""),"")</f>
        <v/>
      </c>
      <c r="N1624" s="796">
        <f>IF(SUM(F1624:H1624)&gt;0,IFERROR(AVERAGE(F1595:H1624),""),"")</f>
        <v/>
      </c>
      <c r="O1624" s="796">
        <f>IF(SUM(I1624:J1624)&gt;0,IFERROR(AVERAGE(I1595:J1624),""),"")</f>
        <v/>
      </c>
      <c r="P1624" s="796">
        <f>IF(SUM(K1624:L1624)&gt;0,IFERROR(AVERAGE(K1595:L1624),""),"")</f>
        <v/>
      </c>
      <c r="Q1624" s="797">
        <f>IFERROR(AVERAGE(D1624:E1624),"")</f>
        <v/>
      </c>
      <c r="R1624" s="797">
        <f>IFERROR(AVERAGE(F1624:H1624),"")</f>
        <v/>
      </c>
      <c r="S1624" s="797">
        <f>IFERROR(AVERAGE(I1624:J1624),"")</f>
        <v/>
      </c>
      <c r="T1624" s="797">
        <f>IFERROR(AVERAGE(K1624:L1624),"")</f>
        <v/>
      </c>
      <c r="W1624" s="797">
        <f>AVERAGE(Q1624:T1624)</f>
        <v/>
      </c>
    </row>
    <row r="1625" ht="17.45" customHeight="1">
      <c r="A1625" s="257">
        <f>IF(ISNUMBER(C1625),MONTH(C1625),"")</f>
        <v/>
      </c>
      <c r="B1625" s="257">
        <f>IF(ISNUMBER(C1625),YEAR(C1625),"")</f>
        <v/>
      </c>
      <c r="C1625" s="791">
        <f>C1624+1</f>
        <v/>
      </c>
      <c r="D1625" s="792" t="n"/>
      <c r="E1625" s="793" t="n">
        <v>0.0265</v>
      </c>
      <c r="F1625" s="792" t="n"/>
      <c r="G1625" s="794" t="n">
        <v>0.0122</v>
      </c>
      <c r="H1625" s="793" t="n"/>
      <c r="I1625" s="792" t="n"/>
      <c r="J1625" s="793" t="n">
        <v>0.0217</v>
      </c>
      <c r="K1625" s="792" t="n"/>
      <c r="L1625" s="793" t="n">
        <v>0.0273</v>
      </c>
      <c r="M1625" s="796">
        <f>IF(SUM(D1625:E1625)&gt;0,IFERROR(AVERAGE(D1596:E1625),""),"")</f>
        <v/>
      </c>
      <c r="N1625" s="796">
        <f>IF(SUM(F1625:H1625)&gt;0,IFERROR(AVERAGE(F1596:H1625),""),"")</f>
        <v/>
      </c>
      <c r="O1625" s="796">
        <f>IF(SUM(I1625:J1625)&gt;0,IFERROR(AVERAGE(I1596:J1625),""),"")</f>
        <v/>
      </c>
      <c r="P1625" s="796">
        <f>IF(SUM(K1625:L1625)&gt;0,IFERROR(AVERAGE(K1596:L1625),""),"")</f>
        <v/>
      </c>
      <c r="Q1625" s="797">
        <f>IFERROR(AVERAGE(D1625:E1625),"")</f>
        <v/>
      </c>
      <c r="R1625" s="797">
        <f>IFERROR(AVERAGE(F1625:H1625),"")</f>
        <v/>
      </c>
      <c r="S1625" s="797">
        <f>IFERROR(AVERAGE(I1625:J1625),"")</f>
        <v/>
      </c>
      <c r="T1625" s="797">
        <f>IFERROR(AVERAGE(K1625:L1625),"")</f>
        <v/>
      </c>
      <c r="V1625" s="257" t="n"/>
      <c r="W1625" s="797">
        <f>AVERAGE(Q1625:T1625)</f>
        <v/>
      </c>
    </row>
    <row r="1626" ht="17.45" customHeight="1">
      <c r="A1626" s="257">
        <f>IF(ISNUMBER(C1626),MONTH(C1626),"")</f>
        <v/>
      </c>
      <c r="B1626" s="257">
        <f>IF(ISNUMBER(C1626),YEAR(C1626),"")</f>
        <v/>
      </c>
      <c r="C1626" s="791">
        <f>C1625+1</f>
        <v/>
      </c>
      <c r="D1626" s="792" t="n">
        <v>0.0535</v>
      </c>
      <c r="E1626" s="793" t="n"/>
      <c r="F1626" s="792" t="n"/>
      <c r="G1626" s="794" t="n"/>
      <c r="H1626" s="793" t="n">
        <v>0.0191</v>
      </c>
      <c r="I1626" s="792" t="n">
        <v>0.0248</v>
      </c>
      <c r="J1626" s="793" t="n"/>
      <c r="K1626" s="792" t="n">
        <v>0.0296</v>
      </c>
      <c r="L1626" s="793" t="n"/>
      <c r="M1626" s="796">
        <f>IF(SUM(D1626:E1626)&gt;0,IFERROR(AVERAGE(D1597:E1626),""),"")</f>
        <v/>
      </c>
      <c r="N1626" s="796">
        <f>IF(SUM(F1626:H1626)&gt;0,IFERROR(AVERAGE(F1597:H1626),""),"")</f>
        <v/>
      </c>
      <c r="O1626" s="796">
        <f>IF(SUM(I1626:J1626)&gt;0,IFERROR(AVERAGE(I1597:J1626),""),"")</f>
        <v/>
      </c>
      <c r="P1626" s="796">
        <f>IF(SUM(K1626:L1626)&gt;0,IFERROR(AVERAGE(K1597:L1626),""),"")</f>
        <v/>
      </c>
      <c r="Q1626" s="797">
        <f>IFERROR(AVERAGE(D1626:E1626),"")</f>
        <v/>
      </c>
      <c r="R1626" s="797">
        <f>IFERROR(AVERAGE(F1626:H1626),"")</f>
        <v/>
      </c>
      <c r="S1626" s="797">
        <f>IFERROR(AVERAGE(I1626:J1626),"")</f>
        <v/>
      </c>
      <c r="T1626" s="797">
        <f>IFERROR(AVERAGE(K1626:L1626),"")</f>
        <v/>
      </c>
      <c r="V1626" s="257" t="n"/>
      <c r="W1626" s="797">
        <f>AVERAGE(Q1626:T1626)</f>
        <v/>
      </c>
      <c r="X1626" s="797">
        <f>AVERAGE(Q1622:T1626)</f>
        <v/>
      </c>
      <c r="Y1626" s="266" t="n">
        <v>232</v>
      </c>
    </row>
    <row r="1627" ht="17.45" customHeight="1">
      <c r="A1627" s="257">
        <f>IF(ISNUMBER(C1627),MONTH(C1627),"")</f>
        <v/>
      </c>
      <c r="B1627" s="257">
        <f>IF(ISNUMBER(C1627),YEAR(C1627),"")</f>
        <v/>
      </c>
      <c r="C1627" s="808">
        <f>C1626+1</f>
        <v/>
      </c>
      <c r="D1627" s="809" t="n"/>
      <c r="E1627" s="810" t="n">
        <v>0.015</v>
      </c>
      <c r="F1627" s="809" t="n"/>
      <c r="G1627" s="811" t="n">
        <v>0.0188</v>
      </c>
      <c r="H1627" s="810" t="n"/>
      <c r="I1627" s="809" t="n"/>
      <c r="J1627" s="810" t="n">
        <v>0.014</v>
      </c>
      <c r="K1627" s="809" t="n"/>
      <c r="L1627" s="810" t="n">
        <v>0.0206</v>
      </c>
      <c r="M1627" s="796">
        <f>IF(SUM(D1627:E1627)&gt;0,IFERROR(AVERAGE(D1598:E1627),""),"")</f>
        <v/>
      </c>
      <c r="N1627" s="796">
        <f>IF(SUM(F1627:H1627)&gt;0,IFERROR(AVERAGE(F1598:H1627),""),"")</f>
        <v/>
      </c>
      <c r="O1627" s="796">
        <f>IF(SUM(I1627:J1627)&gt;0,IFERROR(AVERAGE(I1598:J1627),""),"")</f>
        <v/>
      </c>
      <c r="P1627" s="796">
        <f>IF(SUM(K1627:L1627)&gt;0,IFERROR(AVERAGE(K1598:L1627),""),"")</f>
        <v/>
      </c>
      <c r="Q1627" s="813">
        <f>IFERROR(AVERAGE(D1627:E1627),"")</f>
        <v/>
      </c>
      <c r="R1627" s="813">
        <f>IFERROR(AVERAGE(F1627:H1627),"")</f>
        <v/>
      </c>
      <c r="S1627" s="813">
        <f>IFERROR(AVERAGE(I1627:J1627),"")</f>
        <v/>
      </c>
      <c r="T1627" s="813">
        <f>IFERROR(AVERAGE(K1627:L1627),"")</f>
        <v/>
      </c>
      <c r="U1627" s="326" t="n"/>
      <c r="V1627" s="813">
        <f>AVERAGE(Q1627:T1627)</f>
        <v/>
      </c>
      <c r="W1627" s="445" t="n"/>
      <c r="X1627" s="257" t="n"/>
      <c r="Y1627" s="266" t="n">
        <v>232</v>
      </c>
    </row>
    <row r="1628" ht="17.45" customHeight="1">
      <c r="A1628" s="257">
        <f>IF(ISNUMBER(C1628),MONTH(C1628),"")</f>
        <v/>
      </c>
      <c r="B1628" s="257">
        <f>IF(ISNUMBER(C1628),YEAR(C1628),"")</f>
        <v/>
      </c>
      <c r="C1628" s="861">
        <f>C1627+1</f>
        <v/>
      </c>
      <c r="D1628" s="809" t="n">
        <v>0.0114</v>
      </c>
      <c r="E1628" s="810" t="n"/>
      <c r="F1628" s="809" t="n">
        <v>0.0148</v>
      </c>
      <c r="G1628" s="811" t="n"/>
      <c r="H1628" s="810" t="n">
        <v>0.0177</v>
      </c>
      <c r="I1628" s="809" t="n">
        <v>0.00732</v>
      </c>
      <c r="J1628" s="810" t="n"/>
      <c r="K1628" s="809" t="n">
        <v>0.0149</v>
      </c>
      <c r="L1628" s="810" t="n"/>
      <c r="M1628" s="796">
        <f>IF(SUM(D1628:E1628)&gt;0,IFERROR(AVERAGE(D1599:E1628),""),"")</f>
        <v/>
      </c>
      <c r="N1628" s="796">
        <f>IF(SUM(F1628:H1628)&gt;0,IFERROR(AVERAGE(F1599:H1628),""),"")</f>
        <v/>
      </c>
      <c r="O1628" s="796">
        <f>IF(SUM(I1628:J1628)&gt;0,IFERROR(AVERAGE(I1599:J1628),""),"")</f>
        <v/>
      </c>
      <c r="P1628" s="796">
        <f>IF(SUM(K1628:L1628)&gt;0,IFERROR(AVERAGE(K1599:L1628),""),"")</f>
        <v/>
      </c>
      <c r="Q1628" s="813">
        <f>IFERROR(AVERAGE(D1628:E1628),"")</f>
        <v/>
      </c>
      <c r="R1628" s="813">
        <f>IFERROR(AVERAGE(F1628:H1628),"")</f>
        <v/>
      </c>
      <c r="S1628" s="813">
        <f>IFERROR(AVERAGE(I1628:J1628),"")</f>
        <v/>
      </c>
      <c r="T1628" s="813">
        <f>IFERROR(AVERAGE(K1628:L1628),"")</f>
        <v/>
      </c>
      <c r="U1628" s="326" t="n"/>
      <c r="V1628" s="813">
        <f>AVERAGE(Q1628:T1628)</f>
        <v/>
      </c>
      <c r="W1628" s="445" t="n"/>
      <c r="X1628" s="797">
        <f>AVERAGE(Q1627:T1628)</f>
        <v/>
      </c>
      <c r="Y1628" s="266" t="n">
        <v>232</v>
      </c>
    </row>
    <row r="1629" ht="17.45" customHeight="1">
      <c r="A1629" s="257">
        <f>IF(ISNUMBER(C1629),MONTH(C1629),"")</f>
        <v/>
      </c>
      <c r="B1629" s="257">
        <f>IF(ISNUMBER(C1629),YEAR(C1629),"")</f>
        <v/>
      </c>
      <c r="C1629" s="791">
        <f>C1628+1</f>
        <v/>
      </c>
      <c r="D1629" s="792" t="n"/>
      <c r="E1629" s="793" t="n">
        <v>0.0184</v>
      </c>
      <c r="F1629" s="792" t="n"/>
      <c r="G1629" s="794" t="n">
        <v>0.0157</v>
      </c>
      <c r="H1629" s="793" t="n"/>
      <c r="I1629" s="792" t="n"/>
      <c r="J1629" s="793" t="n">
        <v>0.0111</v>
      </c>
      <c r="K1629" s="792" t="n"/>
      <c r="L1629" s="793" t="n">
        <v>0.03</v>
      </c>
      <c r="M1629" s="796">
        <f>IF(SUM(D1629:E1629)&gt;0,IFERROR(AVERAGE(D1600:E1629),""),"")</f>
        <v/>
      </c>
      <c r="N1629" s="796">
        <f>IF(SUM(F1629:H1629)&gt;0,IFERROR(AVERAGE(F1600:H1629),""),"")</f>
        <v/>
      </c>
      <c r="O1629" s="796">
        <f>IF(SUM(I1629:J1629)&gt;0,IFERROR(AVERAGE(I1600:J1629),""),"")</f>
        <v/>
      </c>
      <c r="P1629" s="796">
        <f>IF(SUM(K1629:L1629)&gt;0,IFERROR(AVERAGE(K1600:L1629),""),"")</f>
        <v/>
      </c>
      <c r="Q1629" s="797">
        <f>IFERROR(AVERAGE(D1629:E1629),"")</f>
        <v/>
      </c>
      <c r="R1629" s="797">
        <f>IFERROR(AVERAGE(F1629:H1629),"")</f>
        <v/>
      </c>
      <c r="S1629" s="797">
        <f>IFERROR(AVERAGE(I1629:J1629),"")</f>
        <v/>
      </c>
      <c r="T1629" s="797">
        <f>IFERROR(AVERAGE(K1629:L1629),"")</f>
        <v/>
      </c>
      <c r="V1629" s="257" t="n"/>
      <c r="W1629" s="797">
        <f>AVERAGE(Q1629:T1629)</f>
        <v/>
      </c>
    </row>
    <row r="1630" ht="17.45" customHeight="1">
      <c r="A1630" s="257">
        <f>IF(ISNUMBER(C1630),MONTH(C1630),"")</f>
        <v/>
      </c>
      <c r="B1630" s="257">
        <f>IF(ISNUMBER(C1630),YEAR(C1630),"")</f>
        <v/>
      </c>
      <c r="C1630" s="791">
        <f>C1629+1</f>
        <v/>
      </c>
      <c r="D1630" s="792" t="n">
        <v>0.0231</v>
      </c>
      <c r="E1630" s="793" t="n"/>
      <c r="F1630" s="792" t="n">
        <v>0.0202</v>
      </c>
      <c r="G1630" s="794" t="n"/>
      <c r="H1630" s="793" t="n"/>
      <c r="I1630" s="792" t="n">
        <v>0.019</v>
      </c>
      <c r="J1630" s="793" t="n"/>
      <c r="K1630" s="792" t="n">
        <v>0.0209</v>
      </c>
      <c r="L1630" s="793" t="n"/>
      <c r="M1630" s="796">
        <f>IF(SUM(D1630:E1630)&gt;0,IFERROR(AVERAGE(D1601:E1630),""),"")</f>
        <v/>
      </c>
      <c r="N1630" s="796">
        <f>IF(SUM(F1630:H1630)&gt;0,IFERROR(AVERAGE(F1601:H1630),""),"")</f>
        <v/>
      </c>
      <c r="O1630" s="796">
        <f>IF(SUM(I1630:J1630)&gt;0,IFERROR(AVERAGE(I1601:J1630),""),"")</f>
        <v/>
      </c>
      <c r="P1630" s="796">
        <f>IF(SUM(K1630:L1630)&gt;0,IFERROR(AVERAGE(K1601:L1630),""),"")</f>
        <v/>
      </c>
      <c r="Q1630" s="797">
        <f>IFERROR(AVERAGE(D1630:E1630),"")</f>
        <v/>
      </c>
      <c r="R1630" s="797">
        <f>IFERROR(AVERAGE(F1630:H1630),"")</f>
        <v/>
      </c>
      <c r="S1630" s="797">
        <f>IFERROR(AVERAGE(I1630:J1630),"")</f>
        <v/>
      </c>
      <c r="T1630" s="797">
        <f>IFERROR(AVERAGE(K1630:L1630),"")</f>
        <v/>
      </c>
      <c r="V1630" s="257" t="n"/>
      <c r="W1630" s="797">
        <f>AVERAGE(Q1630:T1630)</f>
        <v/>
      </c>
    </row>
    <row r="1631" ht="17.45" customHeight="1">
      <c r="A1631" s="257">
        <f>IF(ISNUMBER(C1631),MONTH(C1631),"")</f>
        <v/>
      </c>
      <c r="B1631" s="257">
        <f>IF(ISNUMBER(C1631),YEAR(C1631),"")</f>
        <v/>
      </c>
      <c r="C1631" s="791">
        <f>C1630+1</f>
        <v/>
      </c>
      <c r="D1631" s="792" t="n"/>
      <c r="E1631" s="793" t="n">
        <v>0.0255</v>
      </c>
      <c r="F1631" s="792" t="n"/>
      <c r="G1631" s="794" t="n">
        <v>0.0265</v>
      </c>
      <c r="H1631" s="793" t="n"/>
      <c r="I1631" s="792" t="n"/>
      <c r="J1631" s="793" t="n">
        <v>0.0231</v>
      </c>
      <c r="K1631" s="792" t="n"/>
      <c r="L1631" s="793" t="n">
        <v>0.0347</v>
      </c>
      <c r="M1631" s="796">
        <f>IF(SUM(D1631:E1631)&gt;0,IFERROR(AVERAGE(D1602:E1631),""),"")</f>
        <v/>
      </c>
      <c r="N1631" s="796">
        <f>IF(SUM(F1631:H1631)&gt;0,IFERROR(AVERAGE(F1602:H1631),""),"")</f>
        <v/>
      </c>
      <c r="O1631" s="796">
        <f>IF(SUM(I1631:J1631)&gt;0,IFERROR(AVERAGE(I1602:J1631),""),"")</f>
        <v/>
      </c>
      <c r="P1631" s="796">
        <f>IF(SUM(K1631:L1631)&gt;0,IFERROR(AVERAGE(K1602:L1631),""),"")</f>
        <v/>
      </c>
      <c r="Q1631" s="797">
        <f>IFERROR(AVERAGE(D1631:E1631),"")</f>
        <v/>
      </c>
      <c r="R1631" s="797">
        <f>IFERROR(AVERAGE(F1631:H1631),"")</f>
        <v/>
      </c>
      <c r="S1631" s="797">
        <f>IFERROR(AVERAGE(I1631:J1631),"")</f>
        <v/>
      </c>
      <c r="T1631" s="797">
        <f>IFERROR(AVERAGE(K1631:L1631),"")</f>
        <v/>
      </c>
      <c r="V1631" s="257" t="n"/>
      <c r="W1631" s="797">
        <f>AVERAGE(Q1631:T1631)</f>
        <v/>
      </c>
    </row>
    <row r="1632" ht="17.45" customHeight="1">
      <c r="A1632" s="257">
        <f>IF(ISNUMBER(C1632),MONTH(C1632),"")</f>
        <v/>
      </c>
      <c r="B1632" s="257">
        <f>IF(ISNUMBER(C1632),YEAR(C1632),"")</f>
        <v/>
      </c>
      <c r="C1632" s="791">
        <f>C1631+1</f>
        <v/>
      </c>
      <c r="D1632" s="792" t="n">
        <v>0.0314</v>
      </c>
      <c r="E1632" s="793" t="n"/>
      <c r="F1632" s="792" t="n"/>
      <c r="G1632" s="794" t="n"/>
      <c r="H1632" s="793" t="n">
        <v>0.0263</v>
      </c>
      <c r="I1632" s="792" t="n">
        <v>0.0191</v>
      </c>
      <c r="J1632" s="793" t="n"/>
      <c r="K1632" s="792" t="n">
        <v>0.0227</v>
      </c>
      <c r="L1632" s="793" t="n"/>
      <c r="M1632" s="796">
        <f>IF(SUM(D1632:E1632)&gt;0,IFERROR(AVERAGE(D1603:E1632),""),"")</f>
        <v/>
      </c>
      <c r="N1632" s="796">
        <f>IF(SUM(F1632:H1632)&gt;0,IFERROR(AVERAGE(F1603:H1632),""),"")</f>
        <v/>
      </c>
      <c r="O1632" s="796">
        <f>IF(SUM(I1632:J1632)&gt;0,IFERROR(AVERAGE(I1603:J1632),""),"")</f>
        <v/>
      </c>
      <c r="P1632" s="796">
        <f>IF(SUM(K1632:L1632)&gt;0,IFERROR(AVERAGE(K1603:L1632),""),"")</f>
        <v/>
      </c>
      <c r="Q1632" s="797">
        <f>IFERROR(AVERAGE(D1632:E1632),"")</f>
        <v/>
      </c>
      <c r="R1632" s="797">
        <f>IFERROR(AVERAGE(F1632:H1632),"")</f>
        <v/>
      </c>
      <c r="S1632" s="797">
        <f>IFERROR(AVERAGE(I1632:J1632),"")</f>
        <v/>
      </c>
      <c r="T1632" s="797">
        <f>IFERROR(AVERAGE(K1632:L1632),"")</f>
        <v/>
      </c>
      <c r="V1632" s="257" t="n"/>
      <c r="W1632" s="797">
        <f>AVERAGE(Q1632:T1632)</f>
        <v/>
      </c>
    </row>
    <row r="1633" ht="17.45" customHeight="1">
      <c r="A1633" s="257">
        <f>IF(ISNUMBER(C1633),MONTH(C1633),"")</f>
        <v/>
      </c>
      <c r="B1633" s="257">
        <f>IF(ISNUMBER(C1633),YEAR(C1633),"")</f>
        <v/>
      </c>
      <c r="C1633" s="791">
        <f>C1632+1</f>
        <v/>
      </c>
      <c r="D1633" s="792" t="n"/>
      <c r="E1633" s="793" t="n">
        <v>0.0331</v>
      </c>
      <c r="F1633" s="792" t="n"/>
      <c r="G1633" s="794" t="n">
        <v>0.018</v>
      </c>
      <c r="H1633" s="793" t="n"/>
      <c r="I1633" s="792" t="n"/>
      <c r="J1633" s="793" t="n">
        <v>0.0146</v>
      </c>
      <c r="K1633" s="792" t="n"/>
      <c r="L1633" s="793" t="n">
        <v>0.0397</v>
      </c>
      <c r="M1633" s="796">
        <f>IF(SUM(D1633:E1633)&gt;0,IFERROR(AVERAGE(D1604:E1633),""),"")</f>
        <v/>
      </c>
      <c r="N1633" s="796">
        <f>IF(SUM(F1633:H1633)&gt;0,IFERROR(AVERAGE(F1604:H1633),""),"")</f>
        <v/>
      </c>
      <c r="O1633" s="796">
        <f>IF(SUM(I1633:J1633)&gt;0,IFERROR(AVERAGE(I1604:J1633),""),"")</f>
        <v/>
      </c>
      <c r="P1633" s="796">
        <f>IF(SUM(K1633:L1633)&gt;0,IFERROR(AVERAGE(K1604:L1633),""),"")</f>
        <v/>
      </c>
      <c r="Q1633" s="797">
        <f>IFERROR(AVERAGE(D1633:E1633),"")</f>
        <v/>
      </c>
      <c r="R1633" s="797">
        <f>IFERROR(AVERAGE(F1633:H1633),"")</f>
        <v/>
      </c>
      <c r="S1633" s="797">
        <f>IFERROR(AVERAGE(I1633:J1633),"")</f>
        <v/>
      </c>
      <c r="T1633" s="797">
        <f>IFERROR(AVERAGE(K1633:L1633),"")</f>
        <v/>
      </c>
      <c r="V1633" s="257" t="n"/>
      <c r="W1633" s="797">
        <f>AVERAGE(Q1633:T1633)</f>
        <v/>
      </c>
      <c r="X1633" s="797">
        <f>AVERAGE(Q1629:T1633)</f>
        <v/>
      </c>
      <c r="Y1633" s="266" t="n">
        <v>233</v>
      </c>
    </row>
    <row r="1634" ht="17.45" customHeight="1">
      <c r="A1634" s="257">
        <f>IF(ISNUMBER(C1634),MONTH(C1634),"")</f>
        <v/>
      </c>
      <c r="B1634" s="257">
        <f>IF(ISNUMBER(C1634),YEAR(C1634),"")</f>
        <v/>
      </c>
      <c r="C1634" s="861">
        <f>C1633+1</f>
        <v/>
      </c>
      <c r="D1634" s="809" t="n">
        <v>0.0196</v>
      </c>
      <c r="E1634" s="810" t="n"/>
      <c r="F1634" s="809" t="n">
        <v>0.0147</v>
      </c>
      <c r="G1634" s="811" t="n"/>
      <c r="H1634" s="810" t="n">
        <v>0.0167</v>
      </c>
      <c r="I1634" s="809" t="n">
        <v>0.0102</v>
      </c>
      <c r="J1634" s="810" t="n"/>
      <c r="K1634" s="809" t="n">
        <v>0.0157</v>
      </c>
      <c r="L1634" s="810" t="n"/>
      <c r="M1634" s="796">
        <f>IF(SUM(D1634:E1634)&gt;0,IFERROR(AVERAGE(D1605:E1634),""),"")</f>
        <v/>
      </c>
      <c r="N1634" s="796">
        <f>IF(SUM(F1634:H1634)&gt;0,IFERROR(AVERAGE(F1605:H1634),""),"")</f>
        <v/>
      </c>
      <c r="O1634" s="796">
        <f>IF(SUM(I1634:J1634)&gt;0,IFERROR(AVERAGE(I1605:J1634),""),"")</f>
        <v/>
      </c>
      <c r="P1634" s="796">
        <f>IF(SUM(K1634:L1634)&gt;0,IFERROR(AVERAGE(K1605:L1634),""),"")</f>
        <v/>
      </c>
      <c r="Q1634" s="813">
        <f>IFERROR(AVERAGE(D1634:E1634),"")</f>
        <v/>
      </c>
      <c r="R1634" s="813">
        <f>IFERROR(AVERAGE(F1634:H1634),"")</f>
        <v/>
      </c>
      <c r="S1634" s="813">
        <f>IFERROR(AVERAGE(I1634:J1634),"")</f>
        <v/>
      </c>
      <c r="T1634" s="813">
        <f>IFERROR(AVERAGE(K1634:L1634),"")</f>
        <v/>
      </c>
      <c r="U1634" s="326" t="n"/>
      <c r="V1634" s="813">
        <f>AVERAGE(Q1634:T1634)</f>
        <v/>
      </c>
      <c r="W1634" s="445" t="n"/>
      <c r="X1634" s="257" t="n"/>
      <c r="Y1634" s="266" t="n">
        <v>233</v>
      </c>
    </row>
    <row r="1635" ht="17.45" customHeight="1">
      <c r="A1635" s="257">
        <f>IF(ISNUMBER(C1635),MONTH(C1635),"")</f>
        <v/>
      </c>
      <c r="B1635" s="257">
        <f>IF(ISNUMBER(C1635),YEAR(C1635),"")</f>
        <v/>
      </c>
      <c r="C1635" s="808">
        <f>C1634+1</f>
        <v/>
      </c>
      <c r="D1635" s="809" t="n"/>
      <c r="E1635" s="810" t="n">
        <v>0.0131</v>
      </c>
      <c r="F1635" s="809" t="n"/>
      <c r="G1635" s="811" t="n">
        <v>0.0155</v>
      </c>
      <c r="H1635" s="810" t="n"/>
      <c r="I1635" s="809" t="n"/>
      <c r="J1635" s="810" t="n">
        <v>0.008750000000000001</v>
      </c>
      <c r="K1635" s="809" t="n"/>
      <c r="L1635" s="810" t="n">
        <v>0.0187</v>
      </c>
      <c r="M1635" s="796">
        <f>IF(SUM(D1635:E1635)&gt;0,IFERROR(AVERAGE(D1606:E1635),""),"")</f>
        <v/>
      </c>
      <c r="N1635" s="796">
        <f>IF(SUM(F1635:H1635)&gt;0,IFERROR(AVERAGE(F1606:H1635),""),"")</f>
        <v/>
      </c>
      <c r="O1635" s="796">
        <f>IF(SUM(I1635:J1635)&gt;0,IFERROR(AVERAGE(I1606:J1635),""),"")</f>
        <v/>
      </c>
      <c r="P1635" s="796">
        <f>IF(SUM(K1635:L1635)&gt;0,IFERROR(AVERAGE(K1606:L1635),""),"")</f>
        <v/>
      </c>
      <c r="Q1635" s="813">
        <f>IFERROR(AVERAGE(D1635:E1635),"")</f>
        <v/>
      </c>
      <c r="R1635" s="813">
        <f>IFERROR(AVERAGE(F1635:H1635),"")</f>
        <v/>
      </c>
      <c r="S1635" s="813">
        <f>IFERROR(AVERAGE(I1635:J1635),"")</f>
        <v/>
      </c>
      <c r="T1635" s="813">
        <f>IFERROR(AVERAGE(K1635:L1635),"")</f>
        <v/>
      </c>
      <c r="U1635" s="326" t="n"/>
      <c r="V1635" s="813">
        <f>AVERAGE(Q1635:T1635)</f>
        <v/>
      </c>
      <c r="W1635" s="445" t="n"/>
      <c r="X1635" s="797">
        <f>AVERAGE(Q1634:T1635)</f>
        <v/>
      </c>
      <c r="Y1635" s="266" t="n">
        <v>233</v>
      </c>
    </row>
    <row r="1636" ht="17.45" customHeight="1">
      <c r="A1636" s="257">
        <f>IF(ISNUMBER(C1636),MONTH(C1636),"")</f>
        <v/>
      </c>
      <c r="B1636" s="257">
        <f>IF(ISNUMBER(C1636),YEAR(C1636),"")</f>
        <v/>
      </c>
      <c r="C1636" s="791">
        <f>C1635+1</f>
        <v/>
      </c>
      <c r="D1636" s="792" t="n">
        <v>0.0272</v>
      </c>
      <c r="E1636" s="793" t="n"/>
      <c r="F1636" s="792" t="n">
        <v>0.0167</v>
      </c>
      <c r="G1636" s="794" t="n"/>
      <c r="H1636" s="793" t="n"/>
      <c r="I1636" s="792" t="n">
        <v>0.022</v>
      </c>
      <c r="J1636" s="793" t="n"/>
      <c r="K1636" s="792" t="n">
        <v>0.0372</v>
      </c>
      <c r="L1636" s="793" t="n"/>
      <c r="M1636" s="796">
        <f>IF(SUM(D1636:E1636)&gt;0,IFERROR(AVERAGE(D1607:E1636),""),"")</f>
        <v/>
      </c>
      <c r="N1636" s="796">
        <f>IF(SUM(F1636:H1636)&gt;0,IFERROR(AVERAGE(F1607:H1636),""),"")</f>
        <v/>
      </c>
      <c r="O1636" s="796">
        <f>IF(SUM(I1636:J1636)&gt;0,IFERROR(AVERAGE(I1607:J1636),""),"")</f>
        <v/>
      </c>
      <c r="P1636" s="796">
        <f>IF(SUM(K1636:L1636)&gt;0,IFERROR(AVERAGE(K1607:L1636),""),"")</f>
        <v/>
      </c>
      <c r="Q1636" s="797">
        <f>IFERROR(AVERAGE(D1636:E1636),"")</f>
        <v/>
      </c>
      <c r="R1636" s="797">
        <f>IFERROR(AVERAGE(F1636:H1636),"")</f>
        <v/>
      </c>
      <c r="S1636" s="797">
        <f>IFERROR(AVERAGE(I1636:J1636),"")</f>
        <v/>
      </c>
      <c r="T1636" s="797">
        <f>IFERROR(AVERAGE(K1636:L1636),"")</f>
        <v/>
      </c>
      <c r="V1636" s="257" t="n"/>
      <c r="W1636" s="797">
        <f>AVERAGE(Q1636:T1636)</f>
        <v/>
      </c>
    </row>
    <row r="1637" ht="17.45" customHeight="1">
      <c r="A1637" s="257">
        <f>IF(ISNUMBER(C1637),MONTH(C1637),"")</f>
        <v/>
      </c>
      <c r="B1637" s="257">
        <f>IF(ISNUMBER(C1637),YEAR(C1637),"")</f>
        <v/>
      </c>
      <c r="C1637" s="791">
        <f>C1636+1</f>
        <v/>
      </c>
      <c r="D1637" s="792" t="n"/>
      <c r="E1637" s="793" t="n">
        <v>0.0383</v>
      </c>
      <c r="F1637" s="792" t="n"/>
      <c r="G1637" s="794" t="n">
        <v>0.0255</v>
      </c>
      <c r="H1637" s="793" t="n"/>
      <c r="I1637" s="792" t="n"/>
      <c r="J1637" s="793" t="n">
        <v>0.0247</v>
      </c>
      <c r="K1637" s="792" t="n"/>
      <c r="L1637" s="793" t="n">
        <v>0.0373</v>
      </c>
      <c r="M1637" s="796">
        <f>IF(SUM(D1637:E1637)&gt;0,IFERROR(AVERAGE(D1608:E1637),""),"")</f>
        <v/>
      </c>
      <c r="N1637" s="796">
        <f>IF(SUM(F1637:H1637)&gt;0,IFERROR(AVERAGE(F1608:H1637),""),"")</f>
        <v/>
      </c>
      <c r="O1637" s="796">
        <f>IF(SUM(I1637:J1637)&gt;0,IFERROR(AVERAGE(I1608:J1637),""),"")</f>
        <v/>
      </c>
      <c r="P1637" s="796">
        <f>IF(SUM(K1637:L1637)&gt;0,IFERROR(AVERAGE(K1608:L1637),""),"")</f>
        <v/>
      </c>
      <c r="Q1637" s="797">
        <f>IFERROR(AVERAGE(D1637:E1637),"")</f>
        <v/>
      </c>
      <c r="R1637" s="797">
        <f>IFERROR(AVERAGE(F1637:H1637),"")</f>
        <v/>
      </c>
      <c r="S1637" s="797">
        <f>IFERROR(AVERAGE(I1637:J1637),"")</f>
        <v/>
      </c>
      <c r="T1637" s="797">
        <f>IFERROR(AVERAGE(K1637:L1637),"")</f>
        <v/>
      </c>
      <c r="V1637" s="257" t="n"/>
      <c r="W1637" s="797">
        <f>AVERAGE(Q1637:T1637)</f>
        <v/>
      </c>
    </row>
    <row r="1638" ht="17.45" customHeight="1">
      <c r="A1638" s="257">
        <f>IF(ISNUMBER(C1638),MONTH(C1638),"")</f>
        <v/>
      </c>
      <c r="B1638" s="257">
        <f>IF(ISNUMBER(C1638),YEAR(C1638),"")</f>
        <v/>
      </c>
      <c r="C1638" s="791">
        <f>C1637+1</f>
        <v/>
      </c>
      <c r="D1638" s="792" t="n">
        <v>0.0212</v>
      </c>
      <c r="E1638" s="793" t="n"/>
      <c r="F1638" s="792" t="n"/>
      <c r="G1638" s="794" t="n"/>
      <c r="H1638" s="793" t="n">
        <v>0.0356</v>
      </c>
      <c r="I1638" s="792" t="n">
        <v>0.0422</v>
      </c>
      <c r="J1638" s="793" t="n"/>
      <c r="K1638" s="792" t="n">
        <v>0.0224</v>
      </c>
      <c r="L1638" s="793" t="n"/>
      <c r="M1638" s="796">
        <f>IF(SUM(D1638:E1638)&gt;0,IFERROR(AVERAGE(D1609:E1638),""),"")</f>
        <v/>
      </c>
      <c r="N1638" s="796">
        <f>IF(SUM(F1638:H1638)&gt;0,IFERROR(AVERAGE(F1609:H1638),""),"")</f>
        <v/>
      </c>
      <c r="O1638" s="796">
        <f>IF(SUM(I1638:J1638)&gt;0,IFERROR(AVERAGE(I1609:J1638),""),"")</f>
        <v/>
      </c>
      <c r="P1638" s="796">
        <f>IF(SUM(K1638:L1638)&gt;0,IFERROR(AVERAGE(K1609:L1638),""),"")</f>
        <v/>
      </c>
      <c r="Q1638" s="797">
        <f>IFERROR(AVERAGE(D1638:E1638),"")</f>
        <v/>
      </c>
      <c r="R1638" s="797">
        <f>IFERROR(AVERAGE(F1638:H1638),"")</f>
        <v/>
      </c>
      <c r="S1638" s="797">
        <f>IFERROR(AVERAGE(I1638:J1638),"")</f>
        <v/>
      </c>
      <c r="T1638" s="797">
        <f>IFERROR(AVERAGE(K1638:L1638),"")</f>
        <v/>
      </c>
      <c r="V1638" s="257" t="n"/>
      <c r="W1638" s="797">
        <f>AVERAGE(Q1638:T1638)</f>
        <v/>
      </c>
    </row>
    <row r="1639" ht="17.45" customHeight="1">
      <c r="A1639" s="257">
        <f>IF(ISNUMBER(C1639),MONTH(C1639),"")</f>
        <v/>
      </c>
      <c r="B1639" s="257">
        <f>IF(ISNUMBER(C1639),YEAR(C1639),"")</f>
        <v/>
      </c>
      <c r="C1639" s="791">
        <f>C1638+1</f>
        <v/>
      </c>
      <c r="D1639" s="792" t="n"/>
      <c r="E1639" s="793" t="n">
        <v>0.0242</v>
      </c>
      <c r="F1639" s="792" t="n"/>
      <c r="G1639" s="794" t="n">
        <v>0.0376</v>
      </c>
      <c r="H1639" s="793" t="n"/>
      <c r="I1639" s="792" t="n"/>
      <c r="J1639" s="793" t="n">
        <v>0.0391</v>
      </c>
      <c r="K1639" s="792" t="n"/>
      <c r="L1639" s="793" t="n">
        <v>0.0471</v>
      </c>
      <c r="M1639" s="796">
        <f>IF(SUM(D1639:E1639)&gt;0,IFERROR(AVERAGE(D1610:E1639),""),"")</f>
        <v/>
      </c>
      <c r="N1639" s="796">
        <f>IF(SUM(F1639:H1639)&gt;0,IFERROR(AVERAGE(F1610:H1639),""),"")</f>
        <v/>
      </c>
      <c r="O1639" s="796">
        <f>IF(SUM(I1639:J1639)&gt;0,IFERROR(AVERAGE(I1610:J1639),""),"")</f>
        <v/>
      </c>
      <c r="P1639" s="796">
        <f>IF(SUM(K1639:L1639)&gt;0,IFERROR(AVERAGE(K1610:L1639),""),"")</f>
        <v/>
      </c>
      <c r="Q1639" s="797">
        <f>IFERROR(AVERAGE(D1639:E1639),"")</f>
        <v/>
      </c>
      <c r="R1639" s="797">
        <f>IFERROR(AVERAGE(F1639:H1639),"")</f>
        <v/>
      </c>
      <c r="S1639" s="797">
        <f>IFERROR(AVERAGE(I1639:J1639),"")</f>
        <v/>
      </c>
      <c r="T1639" s="797">
        <f>IFERROR(AVERAGE(K1639:L1639),"")</f>
        <v/>
      </c>
      <c r="V1639" s="257" t="n"/>
      <c r="W1639" s="797">
        <f>AVERAGE(Q1639:T1639)</f>
        <v/>
      </c>
    </row>
    <row r="1640" ht="17.45" customHeight="1">
      <c r="A1640" s="257">
        <f>IF(ISNUMBER(C1640),MONTH(C1640),"")</f>
        <v/>
      </c>
      <c r="B1640" s="257">
        <f>IF(ISNUMBER(C1640),YEAR(C1640),"")</f>
        <v/>
      </c>
      <c r="C1640" s="861">
        <f>C1639+1</f>
        <v/>
      </c>
      <c r="D1640" s="803" t="n">
        <v>0.0295</v>
      </c>
      <c r="E1640" s="804" t="n"/>
      <c r="F1640" s="803" t="n">
        <v>0.0698</v>
      </c>
      <c r="G1640" s="805" t="n"/>
      <c r="H1640" s="804" t="n">
        <v>0.0741</v>
      </c>
      <c r="I1640" s="803" t="n">
        <v>0.029</v>
      </c>
      <c r="J1640" s="804" t="n"/>
      <c r="K1640" s="803" t="n">
        <v>0.0259</v>
      </c>
      <c r="L1640" s="804" t="n"/>
      <c r="M1640" s="796">
        <f>IF(SUM(D1640:E1640)&gt;0,IFERROR(AVERAGE(D1611:E1640),""),"")</f>
        <v/>
      </c>
      <c r="N1640" s="796">
        <f>IF(SUM(F1640:H1640)&gt;0,IFERROR(AVERAGE(F1611:H1640),""),"")</f>
        <v/>
      </c>
      <c r="O1640" s="796">
        <f>IF(SUM(I1640:J1640)&gt;0,IFERROR(AVERAGE(I1611:J1640),""),"")</f>
        <v/>
      </c>
      <c r="P1640" s="796">
        <f>IF(SUM(K1640:L1640)&gt;0,IFERROR(AVERAGE(K1611:L1640),""),"")</f>
        <v/>
      </c>
      <c r="Q1640" s="797">
        <f>IFERROR(AVERAGE(D1640:E1640),"")</f>
        <v/>
      </c>
      <c r="R1640" s="797">
        <f>IFERROR(AVERAGE(F1640:H1640),"")</f>
        <v/>
      </c>
      <c r="S1640" s="797">
        <f>IFERROR(AVERAGE(I1640:J1640),"")</f>
        <v/>
      </c>
      <c r="T1640" s="797">
        <f>IFERROR(AVERAGE(K1640:L1640),"")</f>
        <v/>
      </c>
      <c r="V1640" s="257" t="n"/>
      <c r="W1640" s="797">
        <f>AVERAGE(Q1640:T1640)</f>
        <v/>
      </c>
      <c r="X1640" s="797">
        <f>AVERAGE(Q1636:T1640)</f>
        <v/>
      </c>
      <c r="Y1640" s="266" t="n">
        <v>234</v>
      </c>
    </row>
    <row r="1641" ht="17.45" customHeight="1">
      <c r="A1641" s="257">
        <f>IF(ISNUMBER(C1641),MONTH(C1641),"")</f>
        <v/>
      </c>
      <c r="B1641" s="257">
        <f>IF(ISNUMBER(C1641),YEAR(C1641),"")</f>
        <v/>
      </c>
      <c r="C1641" s="808">
        <f>C1640+1</f>
        <v/>
      </c>
      <c r="D1641" s="809" t="n"/>
      <c r="E1641" s="810" t="n">
        <v>0.0149</v>
      </c>
      <c r="F1641" s="809" t="n"/>
      <c r="G1641" s="811" t="n">
        <v>0.0196</v>
      </c>
      <c r="H1641" s="810" t="n"/>
      <c r="I1641" s="809" t="n"/>
      <c r="J1641" s="810" t="n">
        <v>0.0123</v>
      </c>
      <c r="K1641" s="809" t="n"/>
      <c r="L1641" s="810" t="n">
        <v>0.0129</v>
      </c>
      <c r="M1641" s="796">
        <f>IF(SUM(D1641:E1641)&gt;0,IFERROR(AVERAGE(D1612:E1641),""),"")</f>
        <v/>
      </c>
      <c r="N1641" s="796">
        <f>IF(SUM(F1641:H1641)&gt;0,IFERROR(AVERAGE(F1612:H1641),""),"")</f>
        <v/>
      </c>
      <c r="O1641" s="796">
        <f>IF(SUM(I1641:J1641)&gt;0,IFERROR(AVERAGE(I1612:J1641),""),"")</f>
        <v/>
      </c>
      <c r="P1641" s="796">
        <f>IF(SUM(K1641:L1641)&gt;0,IFERROR(AVERAGE(K1612:L1641),""),"")</f>
        <v/>
      </c>
      <c r="Q1641" s="813">
        <f>IFERROR(AVERAGE(D1641:E1641),"")</f>
        <v/>
      </c>
      <c r="R1641" s="813">
        <f>IFERROR(AVERAGE(F1641:H1641),"")</f>
        <v/>
      </c>
      <c r="S1641" s="813">
        <f>IFERROR(AVERAGE(I1641:J1641),"")</f>
        <v/>
      </c>
      <c r="T1641" s="813">
        <f>IFERROR(AVERAGE(K1641:L1641),"")</f>
        <v/>
      </c>
      <c r="U1641" s="326" t="n"/>
      <c r="V1641" s="813">
        <f>AVERAGE(Q1641:T1641)</f>
        <v/>
      </c>
      <c r="W1641" s="445" t="n"/>
      <c r="X1641" s="257" t="n"/>
      <c r="Y1641" s="266" t="n">
        <v>234</v>
      </c>
    </row>
    <row r="1642" ht="17.45" customHeight="1">
      <c r="A1642" s="257">
        <f>IF(ISNUMBER(C1642),MONTH(C1642),"")</f>
        <v/>
      </c>
      <c r="B1642" s="257">
        <f>IF(ISNUMBER(C1642),YEAR(C1642),"")</f>
        <v/>
      </c>
      <c r="C1642" s="808">
        <f>C1641+1</f>
        <v/>
      </c>
      <c r="D1642" s="809" t="n">
        <v>0.0147</v>
      </c>
      <c r="E1642" s="810" t="n"/>
      <c r="F1642" s="809" t="n">
        <v>0.009690000000000001</v>
      </c>
      <c r="G1642" s="811" t="n"/>
      <c r="H1642" s="810" t="n"/>
      <c r="I1642" s="809" t="n">
        <v>0.00895</v>
      </c>
      <c r="J1642" s="810" t="n"/>
      <c r="K1642" s="809" t="n">
        <v>0.0105</v>
      </c>
      <c r="L1642" s="810" t="n"/>
      <c r="M1642" s="796">
        <f>IF(SUM(D1642:E1642)&gt;0,IFERROR(AVERAGE(D1613:E1642),""),"")</f>
        <v/>
      </c>
      <c r="N1642" s="796">
        <f>IF(SUM(F1642:H1642)&gt;0,IFERROR(AVERAGE(F1613:H1642),""),"")</f>
        <v/>
      </c>
      <c r="O1642" s="796">
        <f>IF(SUM(I1642:J1642)&gt;0,IFERROR(AVERAGE(I1613:J1642),""),"")</f>
        <v/>
      </c>
      <c r="P1642" s="796">
        <f>IF(SUM(K1642:L1642)&gt;0,IFERROR(AVERAGE(K1613:L1642),""),"")</f>
        <v/>
      </c>
      <c r="Q1642" s="813">
        <f>IFERROR(AVERAGE(D1642:E1642),"")</f>
        <v/>
      </c>
      <c r="R1642" s="813">
        <f>IFERROR(AVERAGE(F1642:H1642),"")</f>
        <v/>
      </c>
      <c r="S1642" s="813">
        <f>IFERROR(AVERAGE(I1642:J1642),"")</f>
        <v/>
      </c>
      <c r="T1642" s="813">
        <f>IFERROR(AVERAGE(K1642:L1642),"")</f>
        <v/>
      </c>
      <c r="U1642" s="326" t="n"/>
      <c r="V1642" s="813">
        <f>AVERAGE(Q1642:T1642)</f>
        <v/>
      </c>
      <c r="W1642" s="445" t="n"/>
      <c r="X1642" s="797">
        <f>AVERAGE(Q1641:T1642)</f>
        <v/>
      </c>
      <c r="Y1642" s="266" t="n">
        <v>234</v>
      </c>
    </row>
    <row r="1643" ht="17.45" customHeight="1" thickBot="1">
      <c r="A1643" s="257">
        <f>IF(ISNUMBER(C1643),MONTH(C1643),"")</f>
        <v/>
      </c>
      <c r="B1643" s="257">
        <f>IF(ISNUMBER(C1643),YEAR(C1643),"")</f>
        <v/>
      </c>
      <c r="C1643" s="791">
        <f>C1642+1</f>
        <v/>
      </c>
      <c r="D1643" s="792" t="n"/>
      <c r="E1643" s="793" t="n">
        <v>0.0236</v>
      </c>
      <c r="F1643" s="792" t="n"/>
      <c r="G1643" s="794" t="n">
        <v>0.0317</v>
      </c>
      <c r="H1643" s="793" t="n"/>
      <c r="I1643" s="792" t="n"/>
      <c r="J1643" s="793" t="n">
        <v>0.0387</v>
      </c>
      <c r="K1643" s="792" t="n"/>
      <c r="L1643" s="793" t="n">
        <v>0.0293</v>
      </c>
      <c r="M1643" s="796">
        <f>IF(SUM(D1643:E1643)&gt;0,IFERROR(AVERAGE(D1614:E1643),""),"")</f>
        <v/>
      </c>
      <c r="N1643" s="796">
        <f>IF(SUM(F1643:H1643)&gt;0,IFERROR(AVERAGE(F1614:H1643),""),"")</f>
        <v/>
      </c>
      <c r="O1643" s="796">
        <f>IF(SUM(I1643:J1643)&gt;0,IFERROR(AVERAGE(I1614:J1643),""),"")</f>
        <v/>
      </c>
      <c r="P1643" s="796">
        <f>IF(SUM(K1643:L1643)&gt;0,IFERROR(AVERAGE(K1614:L1643),""),"")</f>
        <v/>
      </c>
      <c r="Q1643" s="797">
        <f>IFERROR(AVERAGE(D1643:E1643),"")</f>
        <v/>
      </c>
      <c r="R1643" s="797">
        <f>IFERROR(AVERAGE(F1643:H1643),"")</f>
        <v/>
      </c>
      <c r="S1643" s="797">
        <f>IFERROR(AVERAGE(I1643:J1643),"")</f>
        <v/>
      </c>
      <c r="T1643" s="797">
        <f>IFERROR(AVERAGE(K1643:L1643),"")</f>
        <v/>
      </c>
      <c r="V1643" s="257" t="n"/>
      <c r="W1643" s="797">
        <f>AVERAGE(Q1643:T1643)</f>
        <v/>
      </c>
    </row>
    <row r="1644" ht="17.45" customHeight="1" thickBot="1">
      <c r="A1644" s="257">
        <f>IF(ISNUMBER(C1644),MONTH(C1644),"")</f>
        <v/>
      </c>
      <c r="B1644" s="257">
        <f>IF(ISNUMBER(C1644),YEAR(C1644),"")</f>
        <v/>
      </c>
      <c r="C1644" s="791">
        <f>C1643+1</f>
        <v/>
      </c>
      <c r="D1644" s="792" t="n">
        <v>0.0327</v>
      </c>
      <c r="E1644" s="793" t="n"/>
      <c r="F1644" s="792" t="n"/>
      <c r="G1644" s="794" t="n"/>
      <c r="H1644" s="793" t="n">
        <v>0.0246</v>
      </c>
      <c r="I1644" s="792" t="n">
        <v>0.0298</v>
      </c>
      <c r="J1644" s="793" t="n"/>
      <c r="K1644" s="792" t="n">
        <v>0.0263</v>
      </c>
      <c r="L1644" s="793" t="n"/>
      <c r="M1644" s="796">
        <f>IF(SUM(D1644:E1644)&gt;0,IFERROR(AVERAGE(D1615:E1644),""),"")</f>
        <v/>
      </c>
      <c r="N1644" s="796">
        <f>IF(SUM(F1644:H1644)&gt;0,IFERROR(AVERAGE(F1615:H1644),""),"")</f>
        <v/>
      </c>
      <c r="O1644" s="796">
        <f>IF(SUM(I1644:J1644)&gt;0,IFERROR(AVERAGE(I1615:J1644),""),"")</f>
        <v/>
      </c>
      <c r="P1644" s="796">
        <f>IF(SUM(K1644:L1644)&gt;0,IFERROR(AVERAGE(K1615:L1644),""),"")</f>
        <v/>
      </c>
      <c r="Q1644" s="797">
        <f>IFERROR(AVERAGE(D1644:E1644),"")</f>
        <v/>
      </c>
      <c r="R1644" s="797">
        <f>IFERROR(AVERAGE(F1644:H1644),"")</f>
        <v/>
      </c>
      <c r="S1644" s="797">
        <f>IFERROR(AVERAGE(I1644:J1644),"")</f>
        <v/>
      </c>
      <c r="T1644" s="797">
        <f>IFERROR(AVERAGE(K1644:L1644),"")</f>
        <v/>
      </c>
      <c r="V1644" s="257" t="n"/>
      <c r="W1644" s="797">
        <f>AVERAGE(Q1644:T1644)</f>
        <v/>
      </c>
      <c r="Z1644" s="514" t="inlineStr">
        <is>
          <t>JUNE</t>
        </is>
      </c>
      <c r="AA1644" s="515" t="n">
        <v>2022</v>
      </c>
      <c r="AB1644" s="516" t="n"/>
      <c r="AC1644" s="516" t="n"/>
      <c r="AD1644" s="516" t="n"/>
    </row>
    <row r="1645" ht="17.45" customHeight="1">
      <c r="A1645" s="257">
        <f>IF(ISNUMBER(C1645),MONTH(C1645),"")</f>
        <v/>
      </c>
      <c r="B1645" s="257">
        <f>IF(ISNUMBER(C1645),YEAR(C1645),"")</f>
        <v/>
      </c>
      <c r="C1645" s="791">
        <f>C1644+1</f>
        <v/>
      </c>
      <c r="D1645" s="792" t="n"/>
      <c r="E1645" s="793" t="n">
        <v>0.0324</v>
      </c>
      <c r="F1645" s="792" t="n"/>
      <c r="G1645" s="794" t="n">
        <v>0.0306</v>
      </c>
      <c r="H1645" s="793" t="n"/>
      <c r="I1645" s="792" t="n"/>
      <c r="J1645" s="793" t="n">
        <v>0.0342</v>
      </c>
      <c r="K1645" s="792" t="n"/>
      <c r="L1645" s="793" t="n">
        <v>0.0361</v>
      </c>
      <c r="M1645" s="796">
        <f>IF(SUM(D1645:E1645)&gt;0,IFERROR(AVERAGE(D1616:E1645),""),"")</f>
        <v/>
      </c>
      <c r="N1645" s="796">
        <f>IF(SUM(F1645:H1645)&gt;0,IFERROR(AVERAGE(F1616:H1645),""),"")</f>
        <v/>
      </c>
      <c r="O1645" s="796">
        <f>IF(SUM(I1645:J1645)&gt;0,IFERROR(AVERAGE(I1616:J1645),""),"")</f>
        <v/>
      </c>
      <c r="P1645" s="796">
        <f>IF(SUM(K1645:L1645)&gt;0,IFERROR(AVERAGE(K1616:L1645),""),"")</f>
        <v/>
      </c>
      <c r="Q1645" s="797">
        <f>IFERROR(AVERAGE(D1645:E1645),"")</f>
        <v/>
      </c>
      <c r="R1645" s="797">
        <f>IFERROR(AVERAGE(F1645:H1645),"")</f>
        <v/>
      </c>
      <c r="S1645" s="797">
        <f>IFERROR(AVERAGE(I1645:J1645),"")</f>
        <v/>
      </c>
      <c r="T1645" s="797">
        <f>IFERROR(AVERAGE(K1645:L1645),"")</f>
        <v/>
      </c>
      <c r="V1645" s="257" t="n"/>
      <c r="W1645" s="797">
        <f>AVERAGE(Q1645:T1645)</f>
        <v/>
      </c>
      <c r="Z1645" s="517" t="inlineStr">
        <is>
          <t>Parameter</t>
        </is>
      </c>
      <c r="AA1645" s="517" t="inlineStr">
        <is>
          <t>Station 1</t>
        </is>
      </c>
      <c r="AB1645" s="517" t="inlineStr">
        <is>
          <t>Station 2</t>
        </is>
      </c>
      <c r="AC1645" s="517" t="inlineStr">
        <is>
          <t>Station 4</t>
        </is>
      </c>
      <c r="AD1645" s="517" t="inlineStr">
        <is>
          <t>Station 5</t>
        </is>
      </c>
    </row>
    <row r="1646" ht="17.45" customHeight="1" thickBot="1">
      <c r="A1646" s="257">
        <f>IF(ISNUMBER(C1646),MONTH(C1646),"")</f>
        <v/>
      </c>
      <c r="B1646" s="257">
        <f>IF(ISNUMBER(C1646),YEAR(C1646),"")</f>
        <v/>
      </c>
      <c r="C1646" s="887">
        <f>C1645+1</f>
        <v/>
      </c>
      <c r="D1646" s="888" t="n">
        <v>0.0272</v>
      </c>
      <c r="E1646" s="889" t="n"/>
      <c r="F1646" s="888" t="n">
        <v>0.0229</v>
      </c>
      <c r="G1646" s="891" t="n"/>
      <c r="H1646" s="889" t="n">
        <v>0.0251</v>
      </c>
      <c r="I1646" s="888" t="n">
        <v>0.0242</v>
      </c>
      <c r="J1646" s="889" t="n"/>
      <c r="K1646" s="888" t="n">
        <v>0.026</v>
      </c>
      <c r="L1646" s="889" t="n"/>
      <c r="M1646" s="796">
        <f>IF(SUM(D1646:E1646)&gt;0,IFERROR(AVERAGE(D1617:E1646),""),"")</f>
        <v/>
      </c>
      <c r="N1646" s="796">
        <f>IF(SUM(F1646:H1646)&gt;0,IFERROR(AVERAGE(F1617:H1646),""),"")</f>
        <v/>
      </c>
      <c r="O1646" s="796">
        <f>IF(SUM(I1646:J1646)&gt;0,IFERROR(AVERAGE(I1617:J1646),""),"")</f>
        <v/>
      </c>
      <c r="P1646" s="796">
        <f>IF(SUM(K1646:L1646)&gt;0,IFERROR(AVERAGE(K1617:L1646),""),"")</f>
        <v/>
      </c>
      <c r="Q1646" s="797">
        <f>IFERROR(AVERAGE(D1646:E1646),"")</f>
        <v/>
      </c>
      <c r="R1646" s="797">
        <f>IFERROR(AVERAGE(F1646:H1646),"")</f>
        <v/>
      </c>
      <c r="S1646" s="797">
        <f>IFERROR(AVERAGE(I1646:J1646),"")</f>
        <v/>
      </c>
      <c r="T1646" s="797">
        <f>IFERROR(AVERAGE(K1646:L1646),"")</f>
        <v/>
      </c>
      <c r="V1646" s="257" t="n"/>
      <c r="W1646" s="797">
        <f>AVERAGE(Q1646:T1646)</f>
        <v/>
      </c>
      <c r="Z1646" s="518" t="inlineStr">
        <is>
          <t>Average</t>
        </is>
      </c>
      <c r="AA1646" s="928">
        <f>AVERAGE(D1617:E1646)</f>
        <v/>
      </c>
      <c r="AB1646" s="928">
        <f>AVERAGE(F1617:H1646)</f>
        <v/>
      </c>
      <c r="AC1646" s="928">
        <f>AVERAGE(I1617:J1646)</f>
        <v/>
      </c>
      <c r="AD1646" s="928">
        <f>AVERAGE(K1617:L1646)</f>
        <v/>
      </c>
    </row>
    <row r="1647" ht="17.45" customHeight="1">
      <c r="A1647" s="257">
        <f>IF(ISNUMBER(C1647),MONTH(C1647),"")</f>
        <v/>
      </c>
      <c r="B1647" s="257">
        <f>IF(ISNUMBER(C1647),YEAR(C1647),"")</f>
        <v/>
      </c>
      <c r="C1647" s="831">
        <f>C1646+1</f>
        <v/>
      </c>
      <c r="D1647" s="832" t="n"/>
      <c r="E1647" s="833" t="n">
        <v>0.0213</v>
      </c>
      <c r="F1647" s="832" t="n"/>
      <c r="G1647" s="834" t="n">
        <v>0.0308</v>
      </c>
      <c r="H1647" s="833" t="n"/>
      <c r="I1647" s="832" t="n"/>
      <c r="J1647" s="833" t="n">
        <v>0.0258</v>
      </c>
      <c r="K1647" s="832" t="n"/>
      <c r="L1647" s="833" t="n">
        <v>0.0243</v>
      </c>
      <c r="M1647" s="796">
        <f>IF(SUM(D1647:E1647)&gt;0,IFERROR(AVERAGE(D1618:E1647),""),"")</f>
        <v/>
      </c>
      <c r="N1647" s="796">
        <f>IF(SUM(F1647:H1647)&gt;0,IFERROR(AVERAGE(F1618:H1647),""),"")</f>
        <v/>
      </c>
      <c r="O1647" s="796">
        <f>IF(SUM(I1647:J1647)&gt;0,IFERROR(AVERAGE(I1618:J1647),""),"")</f>
        <v/>
      </c>
      <c r="P1647" s="796">
        <f>IF(SUM(K1647:L1647)&gt;0,IFERROR(AVERAGE(K1618:L1647),""),"")</f>
        <v/>
      </c>
      <c r="Q1647" s="797">
        <f>IFERROR(AVERAGE(D1647:E1647),"")</f>
        <v/>
      </c>
      <c r="R1647" s="797">
        <f>IFERROR(AVERAGE(F1647:H1647),"")</f>
        <v/>
      </c>
      <c r="S1647" s="797">
        <f>IFERROR(AVERAGE(I1647:J1647),"")</f>
        <v/>
      </c>
      <c r="T1647" s="797">
        <f>IFERROR(AVERAGE(K1647:L1647),"")</f>
        <v/>
      </c>
      <c r="V1647" s="257" t="n"/>
      <c r="W1647" s="797">
        <f>AVERAGE(Q1647:T1647)</f>
        <v/>
      </c>
      <c r="X1647" s="797">
        <f>AVERAGE(Q1643:T1647)</f>
        <v/>
      </c>
      <c r="Y1647" s="266" t="n">
        <v>235</v>
      </c>
      <c r="Z1647" s="518" t="inlineStr">
        <is>
          <t>Maximum</t>
        </is>
      </c>
      <c r="AA1647" s="928">
        <f>MAX(D1617:E1646)</f>
        <v/>
      </c>
      <c r="AB1647" s="928">
        <f>MAX(F1617:H1646)</f>
        <v/>
      </c>
      <c r="AC1647" s="928">
        <f>MAX(I1617:J1646)</f>
        <v/>
      </c>
      <c r="AD1647" s="928">
        <f>MAX(K1617:L1646)</f>
        <v/>
      </c>
    </row>
    <row r="1648" ht="17.45" customHeight="1" thickBot="1">
      <c r="A1648" s="257">
        <f>IF(ISNUMBER(C1648),MONTH(C1648),"")</f>
        <v/>
      </c>
      <c r="B1648" s="257">
        <f>IF(ISNUMBER(C1648),YEAR(C1648),"")</f>
        <v/>
      </c>
      <c r="C1648" s="808">
        <f>C1647+1</f>
        <v/>
      </c>
      <c r="D1648" s="809" t="n">
        <v>0.0147</v>
      </c>
      <c r="E1648" s="810" t="n"/>
      <c r="F1648" s="809" t="n">
        <v>0.0147</v>
      </c>
      <c r="G1648" s="811" t="n"/>
      <c r="H1648" s="810" t="n"/>
      <c r="I1648" s="809" t="n">
        <v>0.0144</v>
      </c>
      <c r="J1648" s="810" t="n"/>
      <c r="K1648" s="809" t="n">
        <v>0.015</v>
      </c>
      <c r="L1648" s="810" t="n"/>
      <c r="M1648" s="796">
        <f>IF(SUM(D1648:E1648)&gt;0,IFERROR(AVERAGE(D1619:E1648),""),"")</f>
        <v/>
      </c>
      <c r="N1648" s="796">
        <f>IF(SUM(F1648:H1648)&gt;0,IFERROR(AVERAGE(F1619:H1648),""),"")</f>
        <v/>
      </c>
      <c r="O1648" s="796">
        <f>IF(SUM(I1648:J1648)&gt;0,IFERROR(AVERAGE(I1619:J1648),""),"")</f>
        <v/>
      </c>
      <c r="P1648" s="796">
        <f>IF(SUM(K1648:L1648)&gt;0,IFERROR(AVERAGE(K1619:L1648),""),"")</f>
        <v/>
      </c>
      <c r="Q1648" s="813">
        <f>IFERROR(AVERAGE(D1648:E1648),"")</f>
        <v/>
      </c>
      <c r="R1648" s="813">
        <f>IFERROR(AVERAGE(F1648:H1648),"")</f>
        <v/>
      </c>
      <c r="S1648" s="813">
        <f>IFERROR(AVERAGE(I1648:J1648),"")</f>
        <v/>
      </c>
      <c r="T1648" s="813">
        <f>IFERROR(AVERAGE(K1648:L1648),"")</f>
        <v/>
      </c>
      <c r="U1648" s="326" t="n"/>
      <c r="V1648" s="813">
        <f>AVERAGE(Q1648:T1648)</f>
        <v/>
      </c>
      <c r="W1648" s="445" t="n"/>
      <c r="X1648" s="257" t="n"/>
      <c r="Y1648" s="266" t="n">
        <v>235</v>
      </c>
      <c r="Z1648" s="520" t="inlineStr">
        <is>
          <t># DAYS &gt; 0.075</t>
        </is>
      </c>
      <c r="AA1648" s="521">
        <f>COUNTIF(D1617:E1646,"&gt;=0.075")</f>
        <v/>
      </c>
      <c r="AB1648" s="521">
        <f>COUNTIF(F1617:H1646,"&gt;=0.075")</f>
        <v/>
      </c>
      <c r="AC1648" s="521">
        <f>COUNTIF(I1617:J1646,"&gt;=0.075")</f>
        <v/>
      </c>
      <c r="AD1648" s="521">
        <f>COUNTIF(K1617:L1646,"&gt;=0.075")</f>
        <v/>
      </c>
    </row>
    <row r="1649" ht="17.45" customHeight="1" thickBot="1">
      <c r="A1649" s="257">
        <f>IF(ISNUMBER(C1649),MONTH(C1649),"")</f>
        <v/>
      </c>
      <c r="B1649" s="257">
        <f>IF(ISNUMBER(C1649),YEAR(C1649),"")</f>
        <v/>
      </c>
      <c r="C1649" s="808">
        <f>C1648+1</f>
        <v/>
      </c>
      <c r="D1649" s="809" t="n"/>
      <c r="E1649" s="810" t="n">
        <v>0.012</v>
      </c>
      <c r="F1649" s="809" t="n"/>
      <c r="G1649" s="811" t="n">
        <v>0.0126</v>
      </c>
      <c r="H1649" s="810" t="n"/>
      <c r="I1649" s="809" t="n"/>
      <c r="J1649" s="810" t="n">
        <v>0.0046</v>
      </c>
      <c r="K1649" s="809" t="n"/>
      <c r="L1649" s="810" t="n">
        <v>0.0186</v>
      </c>
      <c r="M1649" s="796">
        <f>IF(SUM(D1649:E1649)&gt;0,IFERROR(AVERAGE(D1620:E1649),""),"")</f>
        <v/>
      </c>
      <c r="N1649" s="796">
        <f>IF(SUM(F1649:H1649)&gt;0,IFERROR(AVERAGE(F1620:H1649),""),"")</f>
        <v/>
      </c>
      <c r="O1649" s="796">
        <f>IF(SUM(I1649:J1649)&gt;0,IFERROR(AVERAGE(I1620:J1649),""),"")</f>
        <v/>
      </c>
      <c r="P1649" s="796">
        <f>IF(SUM(K1649:L1649)&gt;0,IFERROR(AVERAGE(K1620:L1649),""),"")</f>
        <v/>
      </c>
      <c r="Q1649" s="813">
        <f>IFERROR(AVERAGE(D1649:E1649),"")</f>
        <v/>
      </c>
      <c r="R1649" s="813">
        <f>IFERROR(AVERAGE(F1649:H1649),"")</f>
        <v/>
      </c>
      <c r="S1649" s="813">
        <f>IFERROR(AVERAGE(I1649:J1649),"")</f>
        <v/>
      </c>
      <c r="T1649" s="813">
        <f>IFERROR(AVERAGE(K1649:L1649),"")</f>
        <v/>
      </c>
      <c r="U1649" s="326" t="n"/>
      <c r="V1649" s="813">
        <f>AVERAGE(Q1649:T1649)</f>
        <v/>
      </c>
      <c r="W1649" s="445" t="n"/>
      <c r="X1649" s="797">
        <f>AVERAGE(Q1648:T1649)</f>
        <v/>
      </c>
      <c r="Y1649" s="266" t="n">
        <v>235</v>
      </c>
      <c r="AD1649" s="929">
        <f>AVERAGE(AA1646:AD1646)</f>
        <v/>
      </c>
    </row>
    <row r="1650" ht="17.45" customHeight="1">
      <c r="A1650" s="257">
        <f>IF(ISNUMBER(C1650),MONTH(C1650),"")</f>
        <v/>
      </c>
      <c r="B1650" s="257">
        <f>IF(ISNUMBER(C1650),YEAR(C1650),"")</f>
        <v/>
      </c>
      <c r="C1650" s="791">
        <f>C1649+1</f>
        <v/>
      </c>
      <c r="D1650" s="792" t="n">
        <v>0.0122</v>
      </c>
      <c r="E1650" s="793" t="n"/>
      <c r="F1650" s="792" t="n"/>
      <c r="G1650" s="794" t="n"/>
      <c r="H1650" s="793" t="n">
        <v>0.009509999999999999</v>
      </c>
      <c r="I1650" s="792" t="n">
        <v>0.00652</v>
      </c>
      <c r="J1650" s="793" t="n"/>
      <c r="K1650" s="792" t="n">
        <v>0.0136</v>
      </c>
      <c r="L1650" s="793" t="n"/>
      <c r="M1650" s="796">
        <f>IF(SUM(D1650:E1650)&gt;0,IFERROR(AVERAGE(D1621:E1650),""),"")</f>
        <v/>
      </c>
      <c r="N1650" s="796">
        <f>IF(SUM(F1650:H1650)&gt;0,IFERROR(AVERAGE(F1621:H1650),""),"")</f>
        <v/>
      </c>
      <c r="O1650" s="796">
        <f>IF(SUM(I1650:J1650)&gt;0,IFERROR(AVERAGE(I1621:J1650),""),"")</f>
        <v/>
      </c>
      <c r="P1650" s="796">
        <f>IF(SUM(K1650:L1650)&gt;0,IFERROR(AVERAGE(K1621:L1650),""),"")</f>
        <v/>
      </c>
      <c r="Q1650" s="797">
        <f>IFERROR(AVERAGE(D1650:E1650),"")</f>
        <v/>
      </c>
      <c r="R1650" s="797">
        <f>IFERROR(AVERAGE(F1650:H1650),"")</f>
        <v/>
      </c>
      <c r="S1650" s="797">
        <f>IFERROR(AVERAGE(I1650:J1650),"")</f>
        <v/>
      </c>
      <c r="T1650" s="797">
        <f>IFERROR(AVERAGE(K1650:L1650),"")</f>
        <v/>
      </c>
      <c r="V1650" s="257" t="n"/>
      <c r="W1650" s="797">
        <f>AVERAGE(Q1650:T1650)</f>
        <v/>
      </c>
    </row>
    <row r="1651" ht="17.45" customHeight="1">
      <c r="A1651" s="257">
        <f>IF(ISNUMBER(C1651),MONTH(C1651),"")</f>
        <v/>
      </c>
      <c r="B1651" s="257">
        <f>IF(ISNUMBER(C1651),YEAR(C1651),"")</f>
        <v/>
      </c>
      <c r="C1651" s="791">
        <f>C1650+1</f>
        <v/>
      </c>
      <c r="D1651" s="792" t="n"/>
      <c r="E1651" s="793" t="n">
        <v>0.0342</v>
      </c>
      <c r="F1651" s="792" t="n"/>
      <c r="G1651" s="794" t="n">
        <v>0.0326</v>
      </c>
      <c r="H1651" s="793" t="n"/>
      <c r="I1651" s="792" t="n"/>
      <c r="J1651" s="793" t="n">
        <v>0.0251</v>
      </c>
      <c r="K1651" s="792" t="n"/>
      <c r="L1651" s="793" t="n">
        <v>0.038</v>
      </c>
      <c r="M1651" s="796">
        <f>IF(SUM(D1651:E1651)&gt;0,IFERROR(AVERAGE(D1622:E1651),""),"")</f>
        <v/>
      </c>
      <c r="N1651" s="796">
        <f>IF(SUM(F1651:H1651)&gt;0,IFERROR(AVERAGE(F1622:H1651),""),"")</f>
        <v/>
      </c>
      <c r="O1651" s="796">
        <f>IF(SUM(I1651:J1651)&gt;0,IFERROR(AVERAGE(I1622:J1651),""),"")</f>
        <v/>
      </c>
      <c r="P1651" s="796">
        <f>IF(SUM(K1651:L1651)&gt;0,IFERROR(AVERAGE(K1622:L1651),""),"")</f>
        <v/>
      </c>
      <c r="Q1651" s="797">
        <f>IFERROR(AVERAGE(D1651:E1651),"")</f>
        <v/>
      </c>
      <c r="R1651" s="797">
        <f>IFERROR(AVERAGE(F1651:H1651),"")</f>
        <v/>
      </c>
      <c r="S1651" s="797">
        <f>IFERROR(AVERAGE(I1651:J1651),"")</f>
        <v/>
      </c>
      <c r="T1651" s="797">
        <f>IFERROR(AVERAGE(K1651:L1651),"")</f>
        <v/>
      </c>
      <c r="V1651" s="257" t="n"/>
      <c r="W1651" s="797">
        <f>AVERAGE(Q1651:T1651)</f>
        <v/>
      </c>
    </row>
    <row r="1652" ht="17.45" customHeight="1">
      <c r="A1652" s="257">
        <f>IF(ISNUMBER(C1652),MONTH(C1652),"")</f>
        <v/>
      </c>
      <c r="B1652" s="257">
        <f>IF(ISNUMBER(C1652),YEAR(C1652),"")</f>
        <v/>
      </c>
      <c r="C1652" s="861">
        <f>C1651+1</f>
        <v/>
      </c>
      <c r="D1652" s="840" t="n">
        <v>0.0389</v>
      </c>
      <c r="E1652" s="841" t="n"/>
      <c r="F1652" s="840" t="n">
        <v>0.0276</v>
      </c>
      <c r="G1652" s="842" t="n"/>
      <c r="H1652" s="841" t="n">
        <v>0.0343</v>
      </c>
      <c r="I1652" s="840" t="n">
        <v>0.0212</v>
      </c>
      <c r="J1652" s="841" t="n"/>
      <c r="K1652" s="840" t="n">
        <v>0.0248</v>
      </c>
      <c r="L1652" s="841" t="n"/>
      <c r="M1652" s="796">
        <f>IF(SUM(D1652:E1652)&gt;0,IFERROR(AVERAGE(D1623:E1652),""),"")</f>
        <v/>
      </c>
      <c r="N1652" s="796">
        <f>IF(SUM(F1652:H1652)&gt;0,IFERROR(AVERAGE(F1623:H1652),""),"")</f>
        <v/>
      </c>
      <c r="O1652" s="796">
        <f>IF(SUM(I1652:J1652)&gt;0,IFERROR(AVERAGE(I1623:J1652),""),"")</f>
        <v/>
      </c>
      <c r="P1652" s="796">
        <f>IF(SUM(K1652:L1652)&gt;0,IFERROR(AVERAGE(K1623:L1652),""),"")</f>
        <v/>
      </c>
      <c r="Q1652" s="797">
        <f>IFERROR(AVERAGE(D1652:E1652),"")</f>
        <v/>
      </c>
      <c r="R1652" s="797">
        <f>IFERROR(AVERAGE(F1652:H1652),"")</f>
        <v/>
      </c>
      <c r="S1652" s="797">
        <f>IFERROR(AVERAGE(I1652:J1652),"")</f>
        <v/>
      </c>
      <c r="T1652" s="797">
        <f>IFERROR(AVERAGE(K1652:L1652),"")</f>
        <v/>
      </c>
      <c r="V1652" s="257" t="n"/>
      <c r="W1652" s="797">
        <f>AVERAGE(Q1652:T1652)</f>
        <v/>
      </c>
    </row>
    <row r="1653" ht="17.45" customHeight="1">
      <c r="A1653" s="257">
        <f>IF(ISNUMBER(C1653),MONTH(C1653),"")</f>
        <v/>
      </c>
      <c r="B1653" s="257">
        <f>IF(ISNUMBER(C1653),YEAR(C1653),"")</f>
        <v/>
      </c>
      <c r="C1653" s="791">
        <f>C1652+1</f>
        <v/>
      </c>
      <c r="D1653" s="849" t="n"/>
      <c r="E1653" s="850" t="n">
        <v>0.0353</v>
      </c>
      <c r="F1653" s="849" t="n"/>
      <c r="G1653" s="851" t="n">
        <v>0.0294</v>
      </c>
      <c r="H1653" s="850" t="n"/>
      <c r="I1653" s="849" t="n"/>
      <c r="J1653" s="850" t="n">
        <v>0.022</v>
      </c>
      <c r="K1653" s="849" t="n"/>
      <c r="L1653" s="850" t="n">
        <v>0.0362</v>
      </c>
      <c r="M1653" s="796">
        <f>IF(SUM(D1653:E1653)&gt;0,IFERROR(AVERAGE(D1624:E1653),""),"")</f>
        <v/>
      </c>
      <c r="N1653" s="796">
        <f>IF(SUM(F1653:H1653)&gt;0,IFERROR(AVERAGE(F1624:H1653),""),"")</f>
        <v/>
      </c>
      <c r="O1653" s="796">
        <f>IF(SUM(I1653:J1653)&gt;0,IFERROR(AVERAGE(I1624:J1653),""),"")</f>
        <v/>
      </c>
      <c r="P1653" s="796">
        <f>IF(SUM(K1653:L1653)&gt;0,IFERROR(AVERAGE(K1624:L1653),""),"")</f>
        <v/>
      </c>
      <c r="Q1653" s="797">
        <f>IFERROR(AVERAGE(D1653:E1653),"")</f>
        <v/>
      </c>
      <c r="R1653" s="797">
        <f>IFERROR(AVERAGE(F1653:H1653),"")</f>
        <v/>
      </c>
      <c r="S1653" s="797">
        <f>IFERROR(AVERAGE(I1653:J1653),"")</f>
        <v/>
      </c>
      <c r="T1653" s="797">
        <f>IFERROR(AVERAGE(K1653:L1653),"")</f>
        <v/>
      </c>
      <c r="V1653" s="257" t="n"/>
      <c r="W1653" s="797">
        <f>AVERAGE(Q1653:T1653)</f>
        <v/>
      </c>
    </row>
    <row r="1654" ht="17.45" customHeight="1">
      <c r="A1654" s="257">
        <f>IF(ISNUMBER(C1654),MONTH(C1654),"")</f>
        <v/>
      </c>
      <c r="B1654" s="257">
        <f>IF(ISNUMBER(C1654),YEAR(C1654),"")</f>
        <v/>
      </c>
      <c r="C1654" s="791">
        <f>C1653+1</f>
        <v/>
      </c>
      <c r="D1654" s="792" t="n">
        <v>0.0265</v>
      </c>
      <c r="E1654" s="793" t="n"/>
      <c r="F1654" s="792" t="n">
        <v>0.0381</v>
      </c>
      <c r="G1654" s="794" t="n"/>
      <c r="H1654" s="793" t="n"/>
      <c r="I1654" s="792" t="n">
        <v>0.0221</v>
      </c>
      <c r="J1654" s="793" t="n"/>
      <c r="K1654" s="792" t="n">
        <v>0.0256</v>
      </c>
      <c r="L1654" s="793" t="n"/>
      <c r="M1654" s="796">
        <f>IF(SUM(D1654:E1654)&gt;0,IFERROR(AVERAGE(D1625:E1654),""),"")</f>
        <v/>
      </c>
      <c r="N1654" s="796">
        <f>IF(SUM(F1654:H1654)&gt;0,IFERROR(AVERAGE(F1625:H1654),""),"")</f>
        <v/>
      </c>
      <c r="O1654" s="796">
        <f>IF(SUM(I1654:J1654)&gt;0,IFERROR(AVERAGE(I1625:J1654),""),"")</f>
        <v/>
      </c>
      <c r="P1654" s="796">
        <f>IF(SUM(K1654:L1654)&gt;0,IFERROR(AVERAGE(K1625:L1654),""),"")</f>
        <v/>
      </c>
      <c r="Q1654" s="797">
        <f>IFERROR(AVERAGE(D1654:E1654),"")</f>
        <v/>
      </c>
      <c r="R1654" s="797">
        <f>IFERROR(AVERAGE(F1654:H1654),"")</f>
        <v/>
      </c>
      <c r="S1654" s="797">
        <f>IFERROR(AVERAGE(I1654:J1654),"")</f>
        <v/>
      </c>
      <c r="T1654" s="797">
        <f>IFERROR(AVERAGE(K1654:L1654),"")</f>
        <v/>
      </c>
      <c r="V1654" s="257" t="n"/>
      <c r="W1654" s="797">
        <f>AVERAGE(Q1654:T1654)</f>
        <v/>
      </c>
      <c r="X1654" s="797">
        <f>AVERAGE(Q1650:T1654)</f>
        <v/>
      </c>
      <c r="Y1654" s="266" t="n">
        <v>236</v>
      </c>
    </row>
    <row r="1655" ht="17.45" customHeight="1">
      <c r="A1655" s="298">
        <f>IF(ISNUMBER(C1655),MONTH(C1655),"")</f>
        <v/>
      </c>
      <c r="B1655" s="298">
        <f>IF(ISNUMBER(C1655),YEAR(C1655),"")</f>
        <v/>
      </c>
      <c r="C1655" s="808">
        <f>C1654+1</f>
        <v/>
      </c>
      <c r="D1655" s="809" t="n"/>
      <c r="E1655" s="810" t="n">
        <v>0.0111</v>
      </c>
      <c r="F1655" s="809" t="n"/>
      <c r="G1655" s="811" t="n">
        <v>0.0129</v>
      </c>
      <c r="H1655" s="810" t="n"/>
      <c r="I1655" s="809" t="n"/>
      <c r="J1655" s="810" t="n">
        <v>0.0272</v>
      </c>
      <c r="K1655" s="809" t="n"/>
      <c r="L1655" s="810" t="n">
        <v>0.022</v>
      </c>
      <c r="M1655" s="796">
        <f>IF(SUM(D1655:E1655)&gt;0,IFERROR(AVERAGE(D1626:E1655),""),"")</f>
        <v/>
      </c>
      <c r="N1655" s="796">
        <f>IF(SUM(F1655:H1655)&gt;0,IFERROR(AVERAGE(F1626:H1655),""),"")</f>
        <v/>
      </c>
      <c r="O1655" s="796">
        <f>IF(SUM(I1655:J1655)&gt;0,IFERROR(AVERAGE(I1626:J1655),""),"")</f>
        <v/>
      </c>
      <c r="P1655" s="796">
        <f>IF(SUM(K1655:L1655)&gt;0,IFERROR(AVERAGE(K1626:L1655),""),"")</f>
        <v/>
      </c>
      <c r="Q1655" s="813">
        <f>IFERROR(AVERAGE(D1655:E1655),"")</f>
        <v/>
      </c>
      <c r="R1655" s="813">
        <f>IFERROR(AVERAGE(F1655:H1655),"")</f>
        <v/>
      </c>
      <c r="S1655" s="813">
        <f>IFERROR(AVERAGE(I1655:J1655),"")</f>
        <v/>
      </c>
      <c r="T1655" s="813">
        <f>IFERROR(AVERAGE(K1655:L1655),"")</f>
        <v/>
      </c>
      <c r="U1655" s="326" t="n"/>
      <c r="V1655" s="813">
        <f>AVERAGE(Q1655:T1655)</f>
        <v/>
      </c>
      <c r="W1655" s="445" t="n"/>
      <c r="X1655" s="257" t="n"/>
      <c r="Y1655" s="266" t="n">
        <v>236</v>
      </c>
    </row>
    <row r="1656" ht="17.45" customHeight="1">
      <c r="A1656" s="298">
        <f>IF(ISNUMBER(C1656),MONTH(C1656),"")</f>
        <v/>
      </c>
      <c r="B1656" s="298">
        <f>IF(ISNUMBER(C1656),YEAR(C1656),"")</f>
        <v/>
      </c>
      <c r="C1656" s="808">
        <f>C1655+1</f>
        <v/>
      </c>
      <c r="D1656" s="809" t="n">
        <v>0.0199</v>
      </c>
      <c r="E1656" s="810" t="n"/>
      <c r="F1656" s="809" t="n"/>
      <c r="G1656" s="811" t="n"/>
      <c r="H1656" s="810" t="n">
        <v>0.0246</v>
      </c>
      <c r="I1656" s="809" t="n">
        <v>0.011</v>
      </c>
      <c r="J1656" s="810" t="n"/>
      <c r="K1656" s="809" t="n">
        <v>0.0234</v>
      </c>
      <c r="L1656" s="810" t="n"/>
      <c r="M1656" s="796">
        <f>IF(SUM(D1656:E1656)&gt;0,IFERROR(AVERAGE(D1627:E1656),""),"")</f>
        <v/>
      </c>
      <c r="N1656" s="796">
        <f>IF(SUM(F1656:H1656)&gt;0,IFERROR(AVERAGE(F1627:H1656),""),"")</f>
        <v/>
      </c>
      <c r="O1656" s="796">
        <f>IF(SUM(I1656:J1656)&gt;0,IFERROR(AVERAGE(I1627:J1656),""),"")</f>
        <v/>
      </c>
      <c r="P1656" s="796">
        <f>IF(SUM(K1656:L1656)&gt;0,IFERROR(AVERAGE(K1627:L1656),""),"")</f>
        <v/>
      </c>
      <c r="Q1656" s="813">
        <f>IFERROR(AVERAGE(D1656:E1656),"")</f>
        <v/>
      </c>
      <c r="R1656" s="813">
        <f>IFERROR(AVERAGE(F1656:H1656),"")</f>
        <v/>
      </c>
      <c r="S1656" s="813">
        <f>IFERROR(AVERAGE(I1656:J1656),"")</f>
        <v/>
      </c>
      <c r="T1656" s="813">
        <f>IFERROR(AVERAGE(K1656:L1656),"")</f>
        <v/>
      </c>
      <c r="U1656" s="326" t="n"/>
      <c r="V1656" s="813">
        <f>AVERAGE(Q1656:T1656)</f>
        <v/>
      </c>
      <c r="W1656" s="445" t="n"/>
      <c r="X1656" s="797">
        <f>AVERAGE(Q1655:T1656)</f>
        <v/>
      </c>
      <c r="Y1656" s="266" t="n">
        <v>236</v>
      </c>
    </row>
    <row r="1657" ht="17.45" customHeight="1">
      <c r="A1657" s="257">
        <f>IF(ISNUMBER(C1657),MONTH(C1657),"")</f>
        <v/>
      </c>
      <c r="B1657" s="257">
        <f>IF(ISNUMBER(C1657),YEAR(C1657),"")</f>
        <v/>
      </c>
      <c r="C1657" s="791">
        <f>C1656+1</f>
        <v/>
      </c>
      <c r="D1657" s="792" t="n"/>
      <c r="E1657" s="793" t="n"/>
      <c r="F1657" s="792" t="n"/>
      <c r="G1657" s="794" t="n">
        <v>0.0518</v>
      </c>
      <c r="H1657" s="793" t="n"/>
      <c r="I1657" s="792" t="n"/>
      <c r="J1657" s="793" t="n">
        <v>0.0165</v>
      </c>
      <c r="K1657" s="792" t="n"/>
      <c r="L1657" s="793" t="n">
        <v>0.0462</v>
      </c>
      <c r="M1657" s="796">
        <f>IF(SUM(D1657:E1657)&gt;0,IFERROR(AVERAGE(D1628:E1657),""),"")</f>
        <v/>
      </c>
      <c r="N1657" s="796">
        <f>IF(SUM(F1657:H1657)&gt;0,IFERROR(AVERAGE(F1628:H1657),""),"")</f>
        <v/>
      </c>
      <c r="O1657" s="796">
        <f>IF(SUM(I1657:J1657)&gt;0,IFERROR(AVERAGE(I1628:J1657),""),"")</f>
        <v/>
      </c>
      <c r="P1657" s="796">
        <f>IF(SUM(K1657:L1657)&gt;0,IFERROR(AVERAGE(K1628:L1657),""),"")</f>
        <v/>
      </c>
      <c r="Q1657" s="815">
        <f>IFERROR(AVERAGE(D1657:E1657),"")</f>
        <v/>
      </c>
      <c r="R1657" s="797">
        <f>IFERROR(AVERAGE(F1657:H1657),"")</f>
        <v/>
      </c>
      <c r="S1657" s="797">
        <f>IFERROR(AVERAGE(I1657:J1657),"")</f>
        <v/>
      </c>
      <c r="T1657" s="797">
        <f>IFERROR(AVERAGE(K1657:L1657),"")</f>
        <v/>
      </c>
      <c r="V1657" s="257" t="n"/>
      <c r="W1657" s="797">
        <f>AVERAGE(Q1657:T1657)</f>
        <v/>
      </c>
    </row>
    <row r="1658" ht="17.45" customHeight="1">
      <c r="A1658" s="257">
        <f>IF(ISNUMBER(C1658),MONTH(C1658),"")</f>
        <v/>
      </c>
      <c r="B1658" s="257">
        <f>IF(ISNUMBER(C1658),YEAR(C1658),"")</f>
        <v/>
      </c>
      <c r="C1658" s="861">
        <f>C1657+1</f>
        <v/>
      </c>
      <c r="D1658" s="803" t="n">
        <v>0.0323</v>
      </c>
      <c r="E1658" s="804" t="n"/>
      <c r="F1658" s="803" t="n">
        <v>0.0302</v>
      </c>
      <c r="G1658" s="805" t="n"/>
      <c r="H1658" s="804" t="n">
        <v>0.0334</v>
      </c>
      <c r="I1658" s="803" t="n">
        <v>0.0163</v>
      </c>
      <c r="J1658" s="804" t="n"/>
      <c r="K1658" s="803" t="n">
        <v>0.0414</v>
      </c>
      <c r="L1658" s="804" t="n"/>
      <c r="M1658" s="796">
        <f>IF(SUM(D1658:E1658)&gt;0,IFERROR(AVERAGE(D1629:E1658),""),"")</f>
        <v/>
      </c>
      <c r="N1658" s="796">
        <f>IF(SUM(F1658:H1658)&gt;0,IFERROR(AVERAGE(F1629:H1658),""),"")</f>
        <v/>
      </c>
      <c r="O1658" s="796">
        <f>IF(SUM(I1658:J1658)&gt;0,IFERROR(AVERAGE(I1629:J1658),""),"")</f>
        <v/>
      </c>
      <c r="P1658" s="796">
        <f>IF(SUM(K1658:L1658)&gt;0,IFERROR(AVERAGE(K1629:L1658),""),"")</f>
        <v/>
      </c>
      <c r="Q1658" s="797">
        <f>IFERROR(AVERAGE(D1658:E1658),"")</f>
        <v/>
      </c>
      <c r="R1658" s="797">
        <f>IFERROR(AVERAGE(F1658:H1658),"")</f>
        <v/>
      </c>
      <c r="S1658" s="797">
        <f>IFERROR(AVERAGE(I1658:J1658),"")</f>
        <v/>
      </c>
      <c r="T1658" s="797">
        <f>IFERROR(AVERAGE(K1658:L1658),"")</f>
        <v/>
      </c>
      <c r="V1658" s="257" t="n"/>
      <c r="W1658" s="797">
        <f>AVERAGE(Q1658:T1658)</f>
        <v/>
      </c>
    </row>
    <row r="1659" ht="17.45" customHeight="1">
      <c r="A1659" s="257">
        <f>IF(ISNUMBER(C1659),MONTH(C1659),"")</f>
        <v/>
      </c>
      <c r="B1659" s="257">
        <f>IF(ISNUMBER(C1659),YEAR(C1659),"")</f>
        <v/>
      </c>
      <c r="C1659" s="791">
        <f>C1658+1</f>
        <v/>
      </c>
      <c r="D1659" s="792" t="n"/>
      <c r="E1659" s="793" t="n">
        <v>0.0314</v>
      </c>
      <c r="F1659" s="792" t="n"/>
      <c r="G1659" s="794" t="n">
        <v>0.0391</v>
      </c>
      <c r="H1659" s="793" t="n"/>
      <c r="I1659" s="792" t="n"/>
      <c r="J1659" s="793" t="n">
        <v>0.0229</v>
      </c>
      <c r="K1659" s="792" t="n"/>
      <c r="L1659" s="793" t="n">
        <v>0.0605</v>
      </c>
      <c r="M1659" s="796">
        <f>IF(SUM(D1659:E1659)&gt;0,IFERROR(AVERAGE(D1630:E1659),""),"")</f>
        <v/>
      </c>
      <c r="N1659" s="796">
        <f>IF(SUM(F1659:H1659)&gt;0,IFERROR(AVERAGE(F1630:H1659),""),"")</f>
        <v/>
      </c>
      <c r="O1659" s="796">
        <f>IF(SUM(I1659:J1659)&gt;0,IFERROR(AVERAGE(I1630:J1659),""),"")</f>
        <v/>
      </c>
      <c r="P1659" s="796">
        <f>IF(SUM(K1659:L1659)&gt;0,IFERROR(AVERAGE(K1630:L1659),""),"")</f>
        <v/>
      </c>
      <c r="Q1659" s="797">
        <f>IFERROR(AVERAGE(D1659:E1659),"")</f>
        <v/>
      </c>
      <c r="R1659" s="797">
        <f>IFERROR(AVERAGE(F1659:H1659),"")</f>
        <v/>
      </c>
      <c r="S1659" s="797">
        <f>IFERROR(AVERAGE(I1659:J1659),"")</f>
        <v/>
      </c>
      <c r="T1659" s="797">
        <f>IFERROR(AVERAGE(K1659:L1659),"")</f>
        <v/>
      </c>
      <c r="W1659" s="797">
        <f>AVERAGE(Q1659:T1659)</f>
        <v/>
      </c>
    </row>
    <row r="1660" ht="17.45" customHeight="1">
      <c r="A1660" s="257">
        <f>IF(ISNUMBER(C1660),MONTH(C1660),"")</f>
        <v/>
      </c>
      <c r="B1660" s="257">
        <f>IF(ISNUMBER(C1660),YEAR(C1660),"")</f>
        <v/>
      </c>
      <c r="C1660" s="791">
        <f>C1659+1</f>
        <v/>
      </c>
      <c r="D1660" s="792" t="n">
        <v>0.0415</v>
      </c>
      <c r="E1660" s="793" t="n"/>
      <c r="F1660" s="792" t="n">
        <v>0.0516</v>
      </c>
      <c r="G1660" s="794" t="n"/>
      <c r="H1660" s="793" t="n"/>
      <c r="I1660" s="792" t="n">
        <v>0.0234</v>
      </c>
      <c r="J1660" s="793" t="n"/>
      <c r="K1660" s="792" t="n">
        <v>0.0517</v>
      </c>
      <c r="L1660" s="793" t="n"/>
      <c r="M1660" s="796">
        <f>IF(SUM(D1660:E1660)&gt;0,IFERROR(AVERAGE(D1631:E1660),""),"")</f>
        <v/>
      </c>
      <c r="N1660" s="796">
        <f>IF(SUM(F1660:H1660)&gt;0,IFERROR(AVERAGE(F1631:H1660),""),"")</f>
        <v/>
      </c>
      <c r="O1660" s="796">
        <f>IF(SUM(I1660:J1660)&gt;0,IFERROR(AVERAGE(I1631:J1660),""),"")</f>
        <v/>
      </c>
      <c r="P1660" s="796">
        <f>IF(SUM(K1660:L1660)&gt;0,IFERROR(AVERAGE(K1631:L1660),""),"")</f>
        <v/>
      </c>
      <c r="Q1660" s="797">
        <f>IFERROR(AVERAGE(D1660:E1660),"")</f>
        <v/>
      </c>
      <c r="R1660" s="797">
        <f>IFERROR(AVERAGE(F1660:H1660),"")</f>
        <v/>
      </c>
      <c r="S1660" s="797">
        <f>IFERROR(AVERAGE(I1660:J1660),"")</f>
        <v/>
      </c>
      <c r="T1660" s="797">
        <f>IFERROR(AVERAGE(K1660:L1660),"")</f>
        <v/>
      </c>
      <c r="V1660" s="257" t="n"/>
      <c r="W1660" s="797">
        <f>AVERAGE(Q1660:T1660)</f>
        <v/>
      </c>
    </row>
    <row r="1661" ht="17.45" customHeight="1">
      <c r="A1661" s="257">
        <f>IF(ISNUMBER(C1661),MONTH(C1661),"")</f>
        <v/>
      </c>
      <c r="B1661" s="257">
        <f>IF(ISNUMBER(C1661),YEAR(C1661),"")</f>
        <v/>
      </c>
      <c r="C1661" s="791">
        <f>C1660+1</f>
        <v/>
      </c>
      <c r="D1661" s="792" t="n"/>
      <c r="E1661" s="793" t="n">
        <v>0.0301</v>
      </c>
      <c r="F1661" s="792" t="n"/>
      <c r="G1661" s="794" t="n">
        <v>0.0462</v>
      </c>
      <c r="H1661" s="793" t="n"/>
      <c r="I1661" s="792" t="n"/>
      <c r="J1661" s="793" t="n">
        <v>0.0373</v>
      </c>
      <c r="K1661" s="792" t="n"/>
      <c r="L1661" s="793" t="n">
        <v>0.0425</v>
      </c>
      <c r="M1661" s="796">
        <f>IF(SUM(D1661:E1661)&gt;0,IFERROR(AVERAGE(D1632:E1661),""),"")</f>
        <v/>
      </c>
      <c r="N1661" s="796">
        <f>IF(SUM(F1661:H1661)&gt;0,IFERROR(AVERAGE(F1632:H1661),""),"")</f>
        <v/>
      </c>
      <c r="O1661" s="796">
        <f>IF(SUM(I1661:J1661)&gt;0,IFERROR(AVERAGE(I1632:J1661),""),"")</f>
        <v/>
      </c>
      <c r="P1661" s="796">
        <f>IF(SUM(K1661:L1661)&gt;0,IFERROR(AVERAGE(K1632:L1661),""),"")</f>
        <v/>
      </c>
      <c r="Q1661" s="797">
        <f>IFERROR(AVERAGE(D1661:E1661),"")</f>
        <v/>
      </c>
      <c r="R1661" s="797">
        <f>IFERROR(AVERAGE(F1661:H1661),"")</f>
        <v/>
      </c>
      <c r="S1661" s="797">
        <f>IFERROR(AVERAGE(I1661:J1661),"")</f>
        <v/>
      </c>
      <c r="T1661" s="797">
        <f>IFERROR(AVERAGE(K1661:L1661),"")</f>
        <v/>
      </c>
      <c r="V1661" s="257" t="n"/>
      <c r="W1661" s="797">
        <f>AVERAGE(Q1661:T1661)</f>
        <v/>
      </c>
      <c r="X1661" s="797">
        <f>AVERAGE(Q1657:T1661)</f>
        <v/>
      </c>
      <c r="Y1661" s="266" t="n">
        <v>237</v>
      </c>
    </row>
    <row r="1662" ht="17.45" customHeight="1">
      <c r="A1662" s="257">
        <f>IF(ISNUMBER(C1662),MONTH(C1662),"")</f>
        <v/>
      </c>
      <c r="B1662" s="257">
        <f>IF(ISNUMBER(C1662),YEAR(C1662),"")</f>
        <v/>
      </c>
      <c r="C1662" s="808">
        <f>C1661+1</f>
        <v/>
      </c>
      <c r="D1662" s="809" t="n">
        <v>0.0202</v>
      </c>
      <c r="E1662" s="810" t="n"/>
      <c r="F1662" s="809" t="n"/>
      <c r="G1662" s="811" t="n"/>
      <c r="H1662" s="810" t="n">
        <v>0.0314</v>
      </c>
      <c r="I1662" s="809" t="n">
        <v>0.0181</v>
      </c>
      <c r="J1662" s="810" t="n"/>
      <c r="K1662" s="809" t="n">
        <v>0.0207</v>
      </c>
      <c r="L1662" s="810" t="n"/>
      <c r="M1662" s="796">
        <f>IF(SUM(D1662:E1662)&gt;0,IFERROR(AVERAGE(D1633:E1662),""),"")</f>
        <v/>
      </c>
      <c r="N1662" s="796">
        <f>IF(SUM(F1662:H1662)&gt;0,IFERROR(AVERAGE(F1633:H1662),""),"")</f>
        <v/>
      </c>
      <c r="O1662" s="796">
        <f>IF(SUM(I1662:J1662)&gt;0,IFERROR(AVERAGE(I1633:J1662),""),"")</f>
        <v/>
      </c>
      <c r="P1662" s="796">
        <f>IF(SUM(K1662:L1662)&gt;0,IFERROR(AVERAGE(K1633:L1662),""),"")</f>
        <v/>
      </c>
      <c r="Q1662" s="813">
        <f>IFERROR(AVERAGE(D1662:E1662),"")</f>
        <v/>
      </c>
      <c r="R1662" s="813">
        <f>IFERROR(AVERAGE(F1662:H1662),"")</f>
        <v/>
      </c>
      <c r="S1662" s="813">
        <f>IFERROR(AVERAGE(I1662:J1662),"")</f>
        <v/>
      </c>
      <c r="T1662" s="813">
        <f>IFERROR(AVERAGE(K1662:L1662),"")</f>
        <v/>
      </c>
      <c r="U1662" s="326" t="n"/>
      <c r="V1662" s="813">
        <f>AVERAGE(Q1662:T1662)</f>
        <v/>
      </c>
      <c r="W1662" s="445" t="n"/>
      <c r="X1662" s="257" t="n"/>
      <c r="Y1662" s="266" t="n">
        <v>237</v>
      </c>
    </row>
    <row r="1663" ht="17.45" customHeight="1">
      <c r="A1663" s="257">
        <f>IF(ISNUMBER(C1663),MONTH(C1663),"")</f>
        <v/>
      </c>
      <c r="B1663" s="257">
        <f>IF(ISNUMBER(C1663),YEAR(C1663),"")</f>
        <v/>
      </c>
      <c r="C1663" s="808">
        <f>C1662+1</f>
        <v/>
      </c>
      <c r="D1663" s="809" t="n"/>
      <c r="E1663" s="810" t="n">
        <v>0.0204</v>
      </c>
      <c r="F1663" s="809" t="n"/>
      <c r="G1663" s="811" t="n">
        <v>0.0258</v>
      </c>
      <c r="H1663" s="810" t="n"/>
      <c r="I1663" s="809" t="n"/>
      <c r="J1663" s="810" t="n">
        <v>0.0211</v>
      </c>
      <c r="K1663" s="809" t="n"/>
      <c r="L1663" s="810" t="n">
        <v>0.0282</v>
      </c>
      <c r="M1663" s="796">
        <f>IF(SUM(D1663:E1663)&gt;0,IFERROR(AVERAGE(D1634:E1663),""),"")</f>
        <v/>
      </c>
      <c r="N1663" s="796">
        <f>IF(SUM(F1663:H1663)&gt;0,IFERROR(AVERAGE(F1634:H1663),""),"")</f>
        <v/>
      </c>
      <c r="O1663" s="796">
        <f>IF(SUM(I1663:J1663)&gt;0,IFERROR(AVERAGE(I1634:J1663),""),"")</f>
        <v/>
      </c>
      <c r="P1663" s="796">
        <f>IF(SUM(K1663:L1663)&gt;0,IFERROR(AVERAGE(K1634:L1663),""),"")</f>
        <v/>
      </c>
      <c r="Q1663" s="813">
        <f>IFERROR(AVERAGE(D1663:E1663),"")</f>
        <v/>
      </c>
      <c r="R1663" s="813">
        <f>IFERROR(AVERAGE(F1663:H1663),"")</f>
        <v/>
      </c>
      <c r="S1663" s="813">
        <f>IFERROR(AVERAGE(I1663:J1663),"")</f>
        <v/>
      </c>
      <c r="T1663" s="813">
        <f>IFERROR(AVERAGE(K1663:L1663),"")</f>
        <v/>
      </c>
      <c r="U1663" s="326" t="n"/>
      <c r="V1663" s="813">
        <f>AVERAGE(Q1663:T1663)</f>
        <v/>
      </c>
      <c r="W1663" s="445" t="n"/>
      <c r="X1663" s="797">
        <f>AVERAGE(Q1662:T1663)</f>
        <v/>
      </c>
      <c r="Y1663" s="266" t="n">
        <v>237</v>
      </c>
    </row>
    <row r="1664" ht="17.45" customHeight="1">
      <c r="A1664" s="257">
        <f>IF(ISNUMBER(C1664),MONTH(C1664),"")</f>
        <v/>
      </c>
      <c r="B1664" s="257">
        <f>IF(ISNUMBER(C1664),YEAR(C1664),"")</f>
        <v/>
      </c>
      <c r="C1664" s="861">
        <f>C1663+1</f>
        <v/>
      </c>
      <c r="D1664" s="803" t="n">
        <v>0.0496</v>
      </c>
      <c r="E1664" s="804" t="n"/>
      <c r="F1664" s="803" t="n">
        <v>0.0313</v>
      </c>
      <c r="G1664" s="805" t="n"/>
      <c r="H1664" s="804" t="n">
        <v>0.033</v>
      </c>
      <c r="I1664" s="803" t="n">
        <v>0.0352</v>
      </c>
      <c r="J1664" s="804" t="n"/>
      <c r="K1664" s="803" t="n">
        <v>0.0327</v>
      </c>
      <c r="L1664" s="804" t="n"/>
      <c r="M1664" s="796">
        <f>IF(SUM(D1664:E1664)&gt;0,IFERROR(AVERAGE(D1635:E1664),""),"")</f>
        <v/>
      </c>
      <c r="N1664" s="796">
        <f>IF(SUM(F1664:H1664)&gt;0,IFERROR(AVERAGE(F1635:H1664),""),"")</f>
        <v/>
      </c>
      <c r="O1664" s="796">
        <f>IF(SUM(I1664:J1664)&gt;0,IFERROR(AVERAGE(I1635:J1664),""),"")</f>
        <v/>
      </c>
      <c r="P1664" s="796">
        <f>IF(SUM(K1664:L1664)&gt;0,IFERROR(AVERAGE(K1635:L1664),""),"")</f>
        <v/>
      </c>
      <c r="Q1664" s="797">
        <f>IFERROR(AVERAGE(D1664:E1664),"")</f>
        <v/>
      </c>
      <c r="R1664" s="797">
        <f>IFERROR(AVERAGE(F1664:H1664),"")</f>
        <v/>
      </c>
      <c r="S1664" s="797">
        <f>IFERROR(AVERAGE(I1664:J1664),"")</f>
        <v/>
      </c>
      <c r="T1664" s="797">
        <f>IFERROR(AVERAGE(K1664:L1664),"")</f>
        <v/>
      </c>
      <c r="V1664" s="257" t="n"/>
      <c r="W1664" s="797">
        <f>AVERAGE(Q1664:T1664)</f>
        <v/>
      </c>
    </row>
    <row r="1665" ht="17.45" customHeight="1">
      <c r="A1665" s="257">
        <f>IF(ISNUMBER(C1665),MONTH(C1665),"")</f>
        <v/>
      </c>
      <c r="B1665" s="257">
        <f>IF(ISNUMBER(C1665),YEAR(C1665),"")</f>
        <v/>
      </c>
      <c r="C1665" s="791">
        <f>C1664+1</f>
        <v/>
      </c>
      <c r="D1665" s="792" t="n"/>
      <c r="E1665" s="793" t="n">
        <v>0.0522</v>
      </c>
      <c r="F1665" s="792" t="n"/>
      <c r="G1665" s="794" t="n">
        <v>0.0376</v>
      </c>
      <c r="H1665" s="793" t="n"/>
      <c r="I1665" s="792" t="n"/>
      <c r="J1665" s="793" t="n">
        <v>0.0417</v>
      </c>
      <c r="K1665" s="792" t="n"/>
      <c r="L1665" s="793" t="n">
        <v>0.0416</v>
      </c>
      <c r="M1665" s="796">
        <f>IF(SUM(D1665:E1665)&gt;0,IFERROR(AVERAGE(D1636:E1665),""),"")</f>
        <v/>
      </c>
      <c r="N1665" s="796">
        <f>IF(SUM(F1665:H1665)&gt;0,IFERROR(AVERAGE(F1636:H1665),""),"")</f>
        <v/>
      </c>
      <c r="O1665" s="796">
        <f>IF(SUM(I1665:J1665)&gt;0,IFERROR(AVERAGE(I1636:J1665),""),"")</f>
        <v/>
      </c>
      <c r="P1665" s="796">
        <f>IF(SUM(K1665:L1665)&gt;0,IFERROR(AVERAGE(K1636:L1665),""),"")</f>
        <v/>
      </c>
      <c r="Q1665" s="797">
        <f>IFERROR(AVERAGE(D1665:E1665),"")</f>
        <v/>
      </c>
      <c r="R1665" s="797">
        <f>IFERROR(AVERAGE(F1665:H1665),"")</f>
        <v/>
      </c>
      <c r="S1665" s="797">
        <f>IFERROR(AVERAGE(I1665:J1665),"")</f>
        <v/>
      </c>
      <c r="T1665" s="797">
        <f>IFERROR(AVERAGE(K1665:L1665),"")</f>
        <v/>
      </c>
      <c r="V1665" s="257" t="n"/>
      <c r="W1665" s="797">
        <f>AVERAGE(Q1665:T1665)</f>
        <v/>
      </c>
    </row>
    <row r="1666" ht="17.45" customHeight="1">
      <c r="A1666" s="257">
        <f>IF(ISNUMBER(C1666),MONTH(C1666),"")</f>
        <v/>
      </c>
      <c r="B1666" s="257">
        <f>IF(ISNUMBER(C1666),YEAR(C1666),"")</f>
        <v/>
      </c>
      <c r="C1666" s="791">
        <f>C1665+1</f>
        <v/>
      </c>
      <c r="D1666" s="792" t="n">
        <v>0.0424</v>
      </c>
      <c r="E1666" s="793" t="n"/>
      <c r="F1666" s="792" t="n">
        <v>0.0401</v>
      </c>
      <c r="G1666" s="794" t="n"/>
      <c r="H1666" s="793" t="n"/>
      <c r="I1666" s="792" t="n">
        <v>0.0403</v>
      </c>
      <c r="J1666" s="793" t="n"/>
      <c r="K1666" s="792" t="n">
        <v>0.0333</v>
      </c>
      <c r="L1666" s="793" t="n"/>
      <c r="M1666" s="796">
        <f>IF(SUM(D1666:E1666)&gt;0,IFERROR(AVERAGE(D1637:E1666),""),"")</f>
        <v/>
      </c>
      <c r="N1666" s="796">
        <f>IF(SUM(F1666:H1666)&gt;0,IFERROR(AVERAGE(F1637:H1666),""),"")</f>
        <v/>
      </c>
      <c r="O1666" s="796">
        <f>IF(SUM(I1666:J1666)&gt;0,IFERROR(AVERAGE(I1637:J1666),""),"")</f>
        <v/>
      </c>
      <c r="P1666" s="796">
        <f>IF(SUM(K1666:L1666)&gt;0,IFERROR(AVERAGE(K1637:L1666),""),"")</f>
        <v/>
      </c>
      <c r="Q1666" s="797">
        <f>IFERROR(AVERAGE(D1666:E1666),"")</f>
        <v/>
      </c>
      <c r="R1666" s="797">
        <f>IFERROR(AVERAGE(F1666:H1666),"")</f>
        <v/>
      </c>
      <c r="S1666" s="797">
        <f>IFERROR(AVERAGE(I1666:J1666),"")</f>
        <v/>
      </c>
      <c r="T1666" s="797">
        <f>IFERROR(AVERAGE(K1666:L1666),"")</f>
        <v/>
      </c>
      <c r="W1666" s="797">
        <f>AVERAGE(Q1666:T1666)</f>
        <v/>
      </c>
    </row>
    <row r="1667" ht="17.45" customHeight="1">
      <c r="A1667" s="257">
        <f>IF(ISNUMBER(C1667),MONTH(C1667),"")</f>
        <v/>
      </c>
      <c r="B1667" s="257">
        <f>IF(ISNUMBER(C1667),YEAR(C1667),"")</f>
        <v/>
      </c>
      <c r="C1667" s="791">
        <f>C1666+1</f>
        <v/>
      </c>
      <c r="D1667" s="792" t="n"/>
      <c r="E1667" s="793" t="n">
        <v>0.0297</v>
      </c>
      <c r="F1667" s="792" t="n"/>
      <c r="G1667" s="794" t="n">
        <v>0.0258</v>
      </c>
      <c r="H1667" s="793" t="n"/>
      <c r="I1667" s="792" t="n"/>
      <c r="J1667" s="793" t="n">
        <v>0.0279</v>
      </c>
      <c r="K1667" s="792" t="n"/>
      <c r="L1667" s="793" t="n">
        <v>0.0347</v>
      </c>
      <c r="M1667" s="796">
        <f>IF(SUM(D1667:E1667)&gt;0,IFERROR(AVERAGE(D1638:E1667),""),"")</f>
        <v/>
      </c>
      <c r="N1667" s="796">
        <f>IF(SUM(F1667:H1667)&gt;0,IFERROR(AVERAGE(F1638:H1667),""),"")</f>
        <v/>
      </c>
      <c r="O1667" s="796">
        <f>IF(SUM(I1667:J1667)&gt;0,IFERROR(AVERAGE(I1638:J1667),""),"")</f>
        <v/>
      </c>
      <c r="P1667" s="796">
        <f>IF(SUM(K1667:L1667)&gt;0,IFERROR(AVERAGE(K1638:L1667),""),"")</f>
        <v/>
      </c>
      <c r="Q1667" s="797">
        <f>IFERROR(AVERAGE(D1667:E1667),"")</f>
        <v/>
      </c>
      <c r="R1667" s="797">
        <f>IFERROR(AVERAGE(F1667:H1667),"")</f>
        <v/>
      </c>
      <c r="S1667" s="797">
        <f>IFERROR(AVERAGE(I1667:J1667),"")</f>
        <v/>
      </c>
      <c r="T1667" s="797">
        <f>IFERROR(AVERAGE(K1667:L1667),"")</f>
        <v/>
      </c>
      <c r="V1667" s="257" t="n"/>
      <c r="W1667" s="797">
        <f>AVERAGE(Q1667:T1667)</f>
        <v/>
      </c>
    </row>
    <row r="1668" ht="17.45" customHeight="1">
      <c r="A1668" s="257">
        <f>IF(ISNUMBER(C1668),MONTH(C1668),"")</f>
        <v/>
      </c>
      <c r="B1668" s="257">
        <f>IF(ISNUMBER(C1668),YEAR(C1668),"")</f>
        <v/>
      </c>
      <c r="C1668" s="791">
        <f>C1667+1</f>
        <v/>
      </c>
      <c r="D1668" s="792" t="n">
        <v>0.0283</v>
      </c>
      <c r="E1668" s="793" t="n"/>
      <c r="F1668" s="792" t="n"/>
      <c r="G1668" s="794" t="n"/>
      <c r="H1668" s="793" t="n">
        <v>0.0224</v>
      </c>
      <c r="I1668" s="792" t="n">
        <v>0.0207</v>
      </c>
      <c r="J1668" s="793" t="n"/>
      <c r="K1668" s="792" t="n">
        <v>0.0265</v>
      </c>
      <c r="L1668" s="793" t="n"/>
      <c r="M1668" s="796">
        <f>IF(SUM(D1668:E1668)&gt;0,IFERROR(AVERAGE(D1639:E1668),""),"")</f>
        <v/>
      </c>
      <c r="N1668" s="796">
        <f>IF(SUM(F1668:H1668)&gt;0,IFERROR(AVERAGE(F1639:H1668),""),"")</f>
        <v/>
      </c>
      <c r="O1668" s="796">
        <f>IF(SUM(I1668:J1668)&gt;0,IFERROR(AVERAGE(I1639:J1668),""),"")</f>
        <v/>
      </c>
      <c r="P1668" s="796">
        <f>IF(SUM(K1668:L1668)&gt;0,IFERROR(AVERAGE(K1639:L1668),""),"")</f>
        <v/>
      </c>
      <c r="Q1668" s="797">
        <f>IFERROR(AVERAGE(D1668:E1668),"")</f>
        <v/>
      </c>
      <c r="R1668" s="797">
        <f>IFERROR(AVERAGE(F1668:H1668),"")</f>
        <v/>
      </c>
      <c r="S1668" s="797">
        <f>IFERROR(AVERAGE(I1668:J1668),"")</f>
        <v/>
      </c>
      <c r="T1668" s="797">
        <f>IFERROR(AVERAGE(K1668:L1668),"")</f>
        <v/>
      </c>
      <c r="V1668" s="257" t="n"/>
      <c r="W1668" s="797">
        <f>AVERAGE(Q1668:T1668)</f>
        <v/>
      </c>
      <c r="X1668" s="797">
        <f>AVERAGE(Q1664:T1668)</f>
        <v/>
      </c>
      <c r="Y1668" s="266" t="n">
        <v>238</v>
      </c>
    </row>
    <row r="1669" ht="17.45" customHeight="1">
      <c r="A1669" s="257">
        <f>IF(ISNUMBER(C1669),MONTH(C1669),"")</f>
        <v/>
      </c>
      <c r="B1669" s="257">
        <f>IF(ISNUMBER(C1669),YEAR(C1669),"")</f>
        <v/>
      </c>
      <c r="C1669" s="808">
        <f>C1668+1</f>
        <v/>
      </c>
      <c r="D1669" s="809" t="n"/>
      <c r="E1669" s="810" t="n">
        <v>0.0171</v>
      </c>
      <c r="F1669" s="809" t="n"/>
      <c r="G1669" s="811" t="n">
        <v>0.0214</v>
      </c>
      <c r="H1669" s="810" t="n"/>
      <c r="I1669" s="809" t="n"/>
      <c r="J1669" s="810" t="n">
        <v>0.0171</v>
      </c>
      <c r="K1669" s="809" t="n"/>
      <c r="L1669" s="810" t="n">
        <v>0.0256</v>
      </c>
      <c r="M1669" s="796">
        <f>IF(SUM(D1669:E1669)&gt;0,IFERROR(AVERAGE(D1640:E1669),""),"")</f>
        <v/>
      </c>
      <c r="N1669" s="796">
        <f>IF(SUM(F1669:H1669)&gt;0,IFERROR(AVERAGE(F1640:H1669),""),"")</f>
        <v/>
      </c>
      <c r="O1669" s="796">
        <f>IF(SUM(I1669:J1669)&gt;0,IFERROR(AVERAGE(I1640:J1669),""),"")</f>
        <v/>
      </c>
      <c r="P1669" s="796">
        <f>IF(SUM(K1669:L1669)&gt;0,IFERROR(AVERAGE(K1640:L1669),""),"")</f>
        <v/>
      </c>
      <c r="Q1669" s="813">
        <f>IFERROR(AVERAGE(D1669:E1669),"")</f>
        <v/>
      </c>
      <c r="R1669" s="813">
        <f>IFERROR(AVERAGE(F1669:H1669),"")</f>
        <v/>
      </c>
      <c r="S1669" s="813">
        <f>IFERROR(AVERAGE(I1669:J1669),"")</f>
        <v/>
      </c>
      <c r="T1669" s="813">
        <f>IFERROR(AVERAGE(K1669:L1669),"")</f>
        <v/>
      </c>
      <c r="U1669" s="326" t="n"/>
      <c r="V1669" s="813">
        <f>AVERAGE(Q1669:T1669)</f>
        <v/>
      </c>
      <c r="W1669" s="445" t="n"/>
      <c r="X1669" s="257" t="n"/>
      <c r="Y1669" s="266" t="n">
        <v>238</v>
      </c>
    </row>
    <row r="1670" ht="17.45" customHeight="1">
      <c r="A1670" s="257">
        <f>IF(ISNUMBER(C1670),MONTH(C1670),"")</f>
        <v/>
      </c>
      <c r="B1670" s="257">
        <f>IF(ISNUMBER(C1670),YEAR(C1670),"")</f>
        <v/>
      </c>
      <c r="C1670" s="861">
        <f>C1669+1</f>
        <v/>
      </c>
      <c r="D1670" s="809" t="n">
        <v>0.0144</v>
      </c>
      <c r="E1670" s="810" t="n"/>
      <c r="F1670" s="809" t="n">
        <v>0.0142</v>
      </c>
      <c r="G1670" s="811" t="n"/>
      <c r="H1670" s="810" t="n">
        <v>0.0134</v>
      </c>
      <c r="I1670" s="809" t="n">
        <v>0.00685</v>
      </c>
      <c r="J1670" s="810" t="n"/>
      <c r="K1670" s="809" t="n">
        <v>0.0169</v>
      </c>
      <c r="L1670" s="810" t="n"/>
      <c r="M1670" s="796">
        <f>IF(SUM(D1670:E1670)&gt;0,IFERROR(AVERAGE(D1641:E1670),""),"")</f>
        <v/>
      </c>
      <c r="N1670" s="796">
        <f>IF(SUM(F1670:H1670)&gt;0,IFERROR(AVERAGE(F1641:H1670),""),"")</f>
        <v/>
      </c>
      <c r="O1670" s="796">
        <f>IF(SUM(I1670:J1670)&gt;0,IFERROR(AVERAGE(I1641:J1670),""),"")</f>
        <v/>
      </c>
      <c r="P1670" s="796">
        <f>IF(SUM(K1670:L1670)&gt;0,IFERROR(AVERAGE(K1641:L1670),""),"")</f>
        <v/>
      </c>
      <c r="Q1670" s="813">
        <f>IFERROR(AVERAGE(D1670:E1670),"")</f>
        <v/>
      </c>
      <c r="R1670" s="813">
        <f>IFERROR(AVERAGE(F1670:H1670),"")</f>
        <v/>
      </c>
      <c r="S1670" s="813">
        <f>IFERROR(AVERAGE(I1670:J1670),"")</f>
        <v/>
      </c>
      <c r="T1670" s="813">
        <f>IFERROR(AVERAGE(K1670:L1670),"")</f>
        <v/>
      </c>
      <c r="U1670" s="326" t="n"/>
      <c r="V1670" s="813">
        <f>AVERAGE(Q1670:T1670)</f>
        <v/>
      </c>
      <c r="W1670" s="445" t="n"/>
      <c r="X1670" s="797">
        <f>AVERAGE(Q1669:T1670)</f>
        <v/>
      </c>
      <c r="Y1670" s="266" t="n">
        <v>238</v>
      </c>
    </row>
    <row r="1671" ht="17.45" customHeight="1">
      <c r="A1671" s="257">
        <f>IF(ISNUMBER(C1671),MONTH(C1671),"")</f>
        <v/>
      </c>
      <c r="B1671" s="257">
        <f>IF(ISNUMBER(C1671),YEAR(C1671),"")</f>
        <v/>
      </c>
      <c r="C1671" s="791">
        <f>C1670+1</f>
        <v/>
      </c>
      <c r="D1671" s="792" t="n"/>
      <c r="E1671" s="793" t="n">
        <v>0.037</v>
      </c>
      <c r="F1671" s="792" t="n"/>
      <c r="G1671" s="794" t="n">
        <v>0.0252</v>
      </c>
      <c r="H1671" s="793" t="n"/>
      <c r="I1671" s="792" t="n"/>
      <c r="J1671" s="793" t="n">
        <v>0.0262</v>
      </c>
      <c r="K1671" s="792" t="n"/>
      <c r="L1671" s="793" t="n">
        <v>0.0286</v>
      </c>
      <c r="M1671" s="796">
        <f>IF(SUM(D1671:E1671)&gt;0,IFERROR(AVERAGE(D1642:E1671),""),"")</f>
        <v/>
      </c>
      <c r="N1671" s="796">
        <f>IF(SUM(F1671:H1671)&gt;0,IFERROR(AVERAGE(F1642:H1671),""),"")</f>
        <v/>
      </c>
      <c r="O1671" s="796">
        <f>IF(SUM(I1671:J1671)&gt;0,IFERROR(AVERAGE(I1642:J1671),""),"")</f>
        <v/>
      </c>
      <c r="P1671" s="796">
        <f>IF(SUM(K1671:L1671)&gt;0,IFERROR(AVERAGE(K1642:L1671),""),"")</f>
        <v/>
      </c>
      <c r="Q1671" s="797">
        <f>IFERROR(AVERAGE(D1671:E1671),"")</f>
        <v/>
      </c>
      <c r="R1671" s="797">
        <f>IFERROR(AVERAGE(F1671:H1671),"")</f>
        <v/>
      </c>
      <c r="S1671" s="797">
        <f>IFERROR(AVERAGE(I1671:J1671),"")</f>
        <v/>
      </c>
      <c r="T1671" s="797">
        <f>IFERROR(AVERAGE(K1671:L1671),"")</f>
        <v/>
      </c>
      <c r="V1671" s="257" t="n"/>
      <c r="W1671" s="797">
        <f>AVERAGE(Q1671:T1671)</f>
        <v/>
      </c>
    </row>
    <row r="1672" ht="17.45" customHeight="1">
      <c r="A1672" s="257">
        <f>IF(ISNUMBER(C1672),MONTH(C1672),"")</f>
        <v/>
      </c>
      <c r="B1672" s="257">
        <f>IF(ISNUMBER(C1672),YEAR(C1672),"")</f>
        <v/>
      </c>
      <c r="C1672" s="791">
        <f>C1671+1</f>
        <v/>
      </c>
      <c r="D1672" s="792" t="n">
        <v>0.0332</v>
      </c>
      <c r="E1672" s="793" t="n"/>
      <c r="F1672" s="792" t="n">
        <v>0.0422</v>
      </c>
      <c r="G1672" s="794" t="n"/>
      <c r="H1672" s="793" t="n"/>
      <c r="I1672" s="792" t="n">
        <v>0.0337</v>
      </c>
      <c r="J1672" s="793" t="n"/>
      <c r="K1672" s="792" t="n">
        <v>0.027</v>
      </c>
      <c r="L1672" s="793" t="n"/>
      <c r="M1672" s="796">
        <f>IF(SUM(D1672:E1672)&gt;0,IFERROR(AVERAGE(D1643:E1672),""),"")</f>
        <v/>
      </c>
      <c r="N1672" s="796">
        <f>IF(SUM(F1672:H1672)&gt;0,IFERROR(AVERAGE(F1643:H1672),""),"")</f>
        <v/>
      </c>
      <c r="O1672" s="796">
        <f>IF(SUM(I1672:J1672)&gt;0,IFERROR(AVERAGE(I1643:J1672),""),"")</f>
        <v/>
      </c>
      <c r="P1672" s="796">
        <f>IF(SUM(K1672:L1672)&gt;0,IFERROR(AVERAGE(K1643:L1672),""),"")</f>
        <v/>
      </c>
      <c r="Q1672" s="797">
        <f>IFERROR(AVERAGE(D1672:E1672),"")</f>
        <v/>
      </c>
      <c r="R1672" s="797">
        <f>IFERROR(AVERAGE(F1672:H1672),"")</f>
        <v/>
      </c>
      <c r="S1672" s="797">
        <f>IFERROR(AVERAGE(I1672:J1672),"")</f>
        <v/>
      </c>
      <c r="T1672" s="797">
        <f>IFERROR(AVERAGE(K1672:L1672),"")</f>
        <v/>
      </c>
      <c r="V1672" s="257" t="n"/>
      <c r="W1672" s="797">
        <f>AVERAGE(Q1672:T1672)</f>
        <v/>
      </c>
    </row>
    <row r="1673" ht="17.45" customHeight="1">
      <c r="A1673" s="257">
        <f>IF(ISNUMBER(C1673),MONTH(C1673),"")</f>
        <v/>
      </c>
      <c r="B1673" s="257">
        <f>IF(ISNUMBER(C1673),YEAR(C1673),"")</f>
        <v/>
      </c>
      <c r="C1673" s="791">
        <f>C1672+1</f>
        <v/>
      </c>
      <c r="D1673" s="792" t="n"/>
      <c r="E1673" s="793" t="n">
        <v>0.0283</v>
      </c>
      <c r="F1673" s="792" t="n"/>
      <c r="G1673" s="794" t="n">
        <v>0.0404</v>
      </c>
      <c r="H1673" s="793" t="n"/>
      <c r="I1673" s="792" t="n"/>
      <c r="J1673" s="793" t="n">
        <v>0.036</v>
      </c>
      <c r="K1673" s="792" t="n"/>
      <c r="L1673" s="793" t="n">
        <v>0.0282</v>
      </c>
      <c r="M1673" s="796">
        <f>IF(SUM(D1673:E1673)&gt;0,IFERROR(AVERAGE(D1644:E1673),""),"")</f>
        <v/>
      </c>
      <c r="N1673" s="796">
        <f>IF(SUM(F1673:H1673)&gt;0,IFERROR(AVERAGE(F1644:H1673),""),"")</f>
        <v/>
      </c>
      <c r="O1673" s="796">
        <f>IF(SUM(I1673:J1673)&gt;0,IFERROR(AVERAGE(I1644:J1673),""),"")</f>
        <v/>
      </c>
      <c r="P1673" s="796">
        <f>IF(SUM(K1673:L1673)&gt;0,IFERROR(AVERAGE(K1644:L1673),""),"")</f>
        <v/>
      </c>
      <c r="Q1673" s="797">
        <f>IFERROR(AVERAGE(D1673:E1673),"")</f>
        <v/>
      </c>
      <c r="R1673" s="797">
        <f>IFERROR(AVERAGE(F1673:H1673),"")</f>
        <v/>
      </c>
      <c r="S1673" s="797">
        <f>IFERROR(AVERAGE(I1673:J1673),"")</f>
        <v/>
      </c>
      <c r="T1673" s="797">
        <f>IFERROR(AVERAGE(K1673:L1673),"")</f>
        <v/>
      </c>
      <c r="V1673" s="257" t="n"/>
      <c r="W1673" s="797">
        <f>AVERAGE(Q1673:T1673)</f>
        <v/>
      </c>
    </row>
    <row r="1674" ht="17.45" customHeight="1" thickBot="1">
      <c r="A1674" s="257">
        <f>IF(ISNUMBER(C1674),MONTH(C1674),"")</f>
        <v/>
      </c>
      <c r="B1674" s="257">
        <f>IF(ISNUMBER(C1674),YEAR(C1674),"")</f>
        <v/>
      </c>
      <c r="C1674" s="791">
        <f>C1673+1</f>
        <v/>
      </c>
      <c r="D1674" s="792" t="n">
        <v>0.0271</v>
      </c>
      <c r="E1674" s="793" t="n"/>
      <c r="F1674" s="792" t="n"/>
      <c r="G1674" s="794" t="n"/>
      <c r="H1674" s="793" t="n">
        <v>0.0258</v>
      </c>
      <c r="I1674" s="792" t="n">
        <v>0.0297</v>
      </c>
      <c r="J1674" s="793" t="n"/>
      <c r="K1674" s="792" t="n">
        <v>0.0255</v>
      </c>
      <c r="L1674" s="793" t="n"/>
      <c r="M1674" s="796">
        <f>IF(SUM(D1674:E1674)&gt;0,IFERROR(AVERAGE(D1645:E1674),""),"")</f>
        <v/>
      </c>
      <c r="N1674" s="796">
        <f>IF(SUM(F1674:H1674)&gt;0,IFERROR(AVERAGE(F1645:H1674),""),"")</f>
        <v/>
      </c>
      <c r="O1674" s="796">
        <f>IF(SUM(I1674:J1674)&gt;0,IFERROR(AVERAGE(I1645:J1674),""),"")</f>
        <v/>
      </c>
      <c r="P1674" s="796">
        <f>IF(SUM(K1674:L1674)&gt;0,IFERROR(AVERAGE(K1645:L1674),""),"")</f>
        <v/>
      </c>
      <c r="Q1674" s="797">
        <f>IFERROR(AVERAGE(D1674:E1674),"")</f>
        <v/>
      </c>
      <c r="R1674" s="797">
        <f>IFERROR(AVERAGE(F1674:H1674),"")</f>
        <v/>
      </c>
      <c r="S1674" s="797">
        <f>IFERROR(AVERAGE(I1674:J1674),"")</f>
        <v/>
      </c>
      <c r="T1674" s="797">
        <f>IFERROR(AVERAGE(K1674:L1674),"")</f>
        <v/>
      </c>
      <c r="V1674" s="257" t="n"/>
      <c r="W1674" s="797">
        <f>AVERAGE(Q1674:T1674)</f>
        <v/>
      </c>
    </row>
    <row r="1675" ht="17.45" customHeight="1" thickBot="1">
      <c r="A1675" s="257">
        <f>IF(ISNUMBER(C1675),MONTH(C1675),"")</f>
        <v/>
      </c>
      <c r="B1675" s="257">
        <f>IF(ISNUMBER(C1675),YEAR(C1675),"")</f>
        <v/>
      </c>
      <c r="C1675" s="791">
        <f>C1674+1</f>
        <v/>
      </c>
      <c r="D1675" s="849" t="n"/>
      <c r="E1675" s="850" t="n">
        <v>0.0304</v>
      </c>
      <c r="F1675" s="849" t="n"/>
      <c r="G1675" s="851" t="n">
        <v>0.0327</v>
      </c>
      <c r="H1675" s="850" t="n"/>
      <c r="I1675" s="849" t="n"/>
      <c r="J1675" s="850" t="n">
        <v>0.0289</v>
      </c>
      <c r="K1675" s="849" t="n"/>
      <c r="L1675" s="850" t="n">
        <v>0.0381</v>
      </c>
      <c r="M1675" s="796">
        <f>IF(SUM(D1675:E1675)&gt;0,IFERROR(AVERAGE(D1646:E1675),""),"")</f>
        <v/>
      </c>
      <c r="N1675" s="796">
        <f>IF(SUM(F1675:H1675)&gt;0,IFERROR(AVERAGE(F1646:H1675),""),"")</f>
        <v/>
      </c>
      <c r="O1675" s="796">
        <f>IF(SUM(I1675:J1675)&gt;0,IFERROR(AVERAGE(I1646:J1675),""),"")</f>
        <v/>
      </c>
      <c r="P1675" s="796">
        <f>IF(SUM(K1675:L1675)&gt;0,IFERROR(AVERAGE(K1646:L1675),""),"")</f>
        <v/>
      </c>
      <c r="Q1675" s="797">
        <f>IFERROR(AVERAGE(D1675:E1675),"")</f>
        <v/>
      </c>
      <c r="R1675" s="797">
        <f>IFERROR(AVERAGE(F1675:H1675),"")</f>
        <v/>
      </c>
      <c r="S1675" s="797">
        <f>IFERROR(AVERAGE(I1675:J1675),"")</f>
        <v/>
      </c>
      <c r="T1675" s="797">
        <f>IFERROR(AVERAGE(K1675:L1675),"")</f>
        <v/>
      </c>
      <c r="V1675" s="257" t="n"/>
      <c r="W1675" s="797">
        <f>AVERAGE(Q1675:T1675)</f>
        <v/>
      </c>
      <c r="X1675" s="797">
        <f>AVERAGE(Q1671:T1675)</f>
        <v/>
      </c>
      <c r="Y1675" s="266" t="n">
        <v>239</v>
      </c>
      <c r="Z1675" s="514" t="inlineStr">
        <is>
          <t>JULY</t>
        </is>
      </c>
      <c r="AA1675" s="515" t="n">
        <v>2022</v>
      </c>
      <c r="AB1675" s="516" t="n"/>
      <c r="AC1675" s="516" t="n"/>
      <c r="AD1675" s="516" t="n"/>
    </row>
    <row r="1676" ht="17.45" customHeight="1">
      <c r="A1676" s="257">
        <f>IF(ISNUMBER(C1676),MONTH(C1676),"")</f>
        <v/>
      </c>
      <c r="B1676" s="257">
        <f>IF(ISNUMBER(C1676),YEAR(C1676),"")</f>
        <v/>
      </c>
      <c r="C1676" s="861">
        <f>C1675+1</f>
        <v/>
      </c>
      <c r="D1676" s="844" t="n">
        <v>0.0161</v>
      </c>
      <c r="E1676" s="845" t="n"/>
      <c r="F1676" s="844" t="n">
        <v>0.0272</v>
      </c>
      <c r="G1676" s="846" t="n"/>
      <c r="H1676" s="845" t="n">
        <v>0.0234</v>
      </c>
      <c r="I1676" s="844" t="n">
        <v>0.014</v>
      </c>
      <c r="J1676" s="845" t="n"/>
      <c r="K1676" s="844" t="n">
        <v>0.0181</v>
      </c>
      <c r="L1676" s="845" t="n"/>
      <c r="M1676" s="796">
        <f>IF(SUM(D1676:E1676)&gt;0,IFERROR(AVERAGE(D1647:E1676),""),"")</f>
        <v/>
      </c>
      <c r="N1676" s="796">
        <f>IF(SUM(F1676:H1676)&gt;0,IFERROR(AVERAGE(F1647:H1676),""),"")</f>
        <v/>
      </c>
      <c r="O1676" s="796">
        <f>IF(SUM(I1676:J1676)&gt;0,IFERROR(AVERAGE(I1647:J1676),""),"")</f>
        <v/>
      </c>
      <c r="P1676" s="796">
        <f>IF(SUM(K1676:L1676)&gt;0,IFERROR(AVERAGE(K1647:L1676),""),"")</f>
        <v/>
      </c>
      <c r="Q1676" s="813">
        <f>IFERROR(AVERAGE(D1676:E1676),"")</f>
        <v/>
      </c>
      <c r="R1676" s="813">
        <f>IFERROR(AVERAGE(F1676:H1676),"")</f>
        <v/>
      </c>
      <c r="S1676" s="813">
        <f>IFERROR(AVERAGE(I1676:J1676),"")</f>
        <v/>
      </c>
      <c r="T1676" s="813">
        <f>IFERROR(AVERAGE(K1676:L1676),"")</f>
        <v/>
      </c>
      <c r="U1676" s="326" t="n"/>
      <c r="V1676" s="813">
        <f>AVERAGE(Q1676:T1676)</f>
        <v/>
      </c>
      <c r="W1676" s="445" t="n"/>
      <c r="X1676" s="257" t="n"/>
      <c r="Y1676" s="266" t="n">
        <v>239</v>
      </c>
      <c r="Z1676" s="517" t="inlineStr">
        <is>
          <t>Parameter</t>
        </is>
      </c>
      <c r="AA1676" s="517" t="inlineStr">
        <is>
          <t>Station 1</t>
        </is>
      </c>
      <c r="AB1676" s="517" t="inlineStr">
        <is>
          <t>Station 2</t>
        </is>
      </c>
      <c r="AC1676" s="517" t="inlineStr">
        <is>
          <t>Station 4</t>
        </is>
      </c>
      <c r="AD1676" s="517" t="inlineStr">
        <is>
          <t>Station 5</t>
        </is>
      </c>
    </row>
    <row r="1677" ht="17.45" customHeight="1" thickBot="1">
      <c r="A1677" s="257">
        <f>IF(ISNUMBER(C1677),MONTH(C1677),"")</f>
        <v/>
      </c>
      <c r="B1677" s="257">
        <f>IF(ISNUMBER(C1677),YEAR(C1677),"")</f>
        <v/>
      </c>
      <c r="C1677" s="877">
        <f>C1676+1</f>
        <v/>
      </c>
      <c r="D1677" s="934" t="n"/>
      <c r="E1677" s="935" t="n">
        <v>0.0114</v>
      </c>
      <c r="F1677" s="934" t="n"/>
      <c r="G1677" s="936" t="n">
        <v>0.0188</v>
      </c>
      <c r="H1677" s="935" t="n"/>
      <c r="I1677" s="934" t="n"/>
      <c r="J1677" s="935" t="n">
        <v>0.00718</v>
      </c>
      <c r="K1677" s="934" t="n"/>
      <c r="L1677" s="935" t="n">
        <v>0.0166</v>
      </c>
      <c r="M1677" s="796">
        <f>IF(SUM(D1677:E1677)&gt;0,IFERROR(AVERAGE(D1648:E1677),""),"")</f>
        <v/>
      </c>
      <c r="N1677" s="796">
        <f>IF(SUM(F1677:H1677)&gt;0,IFERROR(AVERAGE(F1648:H1677),""),"")</f>
        <v/>
      </c>
      <c r="O1677" s="796">
        <f>IF(SUM(I1677:J1677)&gt;0,IFERROR(AVERAGE(I1648:J1677),""),"")</f>
        <v/>
      </c>
      <c r="P1677" s="796">
        <f>IF(SUM(K1677:L1677)&gt;0,IFERROR(AVERAGE(K1648:L1677),""),"")</f>
        <v/>
      </c>
      <c r="Q1677" s="813">
        <f>IFERROR(AVERAGE(D1677:E1677),"")</f>
        <v/>
      </c>
      <c r="R1677" s="813">
        <f>IFERROR(AVERAGE(F1677:H1677),"")</f>
        <v/>
      </c>
      <c r="S1677" s="813">
        <f>IFERROR(AVERAGE(I1677:J1677),"")</f>
        <v/>
      </c>
      <c r="T1677" s="813">
        <f>IFERROR(AVERAGE(K1677:L1677),"")</f>
        <v/>
      </c>
      <c r="U1677" s="326" t="n"/>
      <c r="V1677" s="813">
        <f>AVERAGE(Q1677:T1677)</f>
        <v/>
      </c>
      <c r="W1677" s="445" t="n"/>
      <c r="X1677" s="797">
        <f>AVERAGE(Q1676:T1677)</f>
        <v/>
      </c>
      <c r="Y1677" s="266" t="n">
        <v>239</v>
      </c>
      <c r="Z1677" s="518" t="inlineStr">
        <is>
          <t>Average</t>
        </is>
      </c>
      <c r="AA1677" s="928">
        <f>AVERAGE(D1647:E1677)</f>
        <v/>
      </c>
      <c r="AB1677" s="928">
        <f>AVERAGE(F1647:H1677)</f>
        <v/>
      </c>
      <c r="AC1677" s="928">
        <f>AVERAGE(I1647:J1677)</f>
        <v/>
      </c>
      <c r="AD1677" s="928">
        <f>AVERAGE(K1647:L1677)</f>
        <v/>
      </c>
    </row>
    <row r="1678" ht="17.45" customHeight="1">
      <c r="A1678" s="257">
        <f>IF(ISNUMBER(C1678),MONTH(C1678),"")</f>
        <v/>
      </c>
      <c r="B1678" s="257">
        <f>IF(ISNUMBER(C1678),YEAR(C1678),"")</f>
        <v/>
      </c>
      <c r="C1678" s="831">
        <f>C1677+1</f>
        <v/>
      </c>
      <c r="D1678" s="937" t="n">
        <v>0.0262</v>
      </c>
      <c r="E1678" s="938" t="n"/>
      <c r="F1678" s="939" t="n">
        <v>0.0804</v>
      </c>
      <c r="G1678" s="940" t="n"/>
      <c r="H1678" s="938" t="n"/>
      <c r="I1678" s="937" t="n">
        <v>0.0259</v>
      </c>
      <c r="J1678" s="938" t="n"/>
      <c r="K1678" s="937" t="n">
        <v>0.0213</v>
      </c>
      <c r="L1678" s="938" t="n"/>
      <c r="M1678" s="796">
        <f>IF(SUM(D1678:E1678)&gt;0,IFERROR(AVERAGE(D1649:E1678),""),"")</f>
        <v/>
      </c>
      <c r="N1678" s="796">
        <f>IF(SUM(F1678:H1678)&gt;0,IFERROR(AVERAGE(F1649:H1678),""),"")</f>
        <v/>
      </c>
      <c r="O1678" s="796">
        <f>IF(SUM(I1678:J1678)&gt;0,IFERROR(AVERAGE(I1649:J1678),""),"")</f>
        <v/>
      </c>
      <c r="P1678" s="796">
        <f>IF(SUM(K1678:L1678)&gt;0,IFERROR(AVERAGE(K1649:L1678),""),"")</f>
        <v/>
      </c>
      <c r="Q1678" s="797">
        <f>IFERROR(AVERAGE(D1678:E1678),"")</f>
        <v/>
      </c>
      <c r="R1678" s="797">
        <f>IFERROR(AVERAGE(F1678:H1678),"")</f>
        <v/>
      </c>
      <c r="S1678" s="797">
        <f>IFERROR(AVERAGE(I1678:J1678),"")</f>
        <v/>
      </c>
      <c r="T1678" s="797">
        <f>IFERROR(AVERAGE(K1678:L1678),"")</f>
        <v/>
      </c>
      <c r="V1678" s="257" t="n"/>
      <c r="W1678" s="797">
        <f>AVERAGE(Q1678:T1678)</f>
        <v/>
      </c>
      <c r="Z1678" s="518" t="inlineStr">
        <is>
          <t>Maximum</t>
        </is>
      </c>
      <c r="AA1678" s="928">
        <f>MAX(D1647:E1677)</f>
        <v/>
      </c>
      <c r="AB1678" s="928">
        <f>MAX(F1647:H1677)</f>
        <v/>
      </c>
      <c r="AC1678" s="928">
        <f>MAX(I1647:J1677)</f>
        <v/>
      </c>
      <c r="AD1678" s="928">
        <f>MAX(K1647:L1677)</f>
        <v/>
      </c>
    </row>
    <row r="1679" ht="17.45" customHeight="1" thickBot="1">
      <c r="A1679" s="257">
        <f>IF(ISNUMBER(C1679),MONTH(C1679),"")</f>
        <v/>
      </c>
      <c r="B1679" s="257">
        <f>IF(ISNUMBER(C1679),YEAR(C1679),"")</f>
        <v/>
      </c>
      <c r="C1679" s="791">
        <f>C1678+1</f>
        <v/>
      </c>
      <c r="D1679" s="792" t="n"/>
      <c r="E1679" s="793" t="n">
        <v>0.0213</v>
      </c>
      <c r="F1679" s="792" t="n"/>
      <c r="G1679" s="794" t="n">
        <v>0.0389</v>
      </c>
      <c r="H1679" s="793" t="n"/>
      <c r="I1679" s="792" t="n"/>
      <c r="J1679" s="793" t="n">
        <v>0.0384</v>
      </c>
      <c r="K1679" s="792" t="n"/>
      <c r="L1679" s="793" t="n">
        <v>0.0284</v>
      </c>
      <c r="M1679" s="796">
        <f>IF(SUM(D1679:E1679)&gt;0,IFERROR(AVERAGE(D1650:E1679),""),"")</f>
        <v/>
      </c>
      <c r="N1679" s="796">
        <f>IF(SUM(F1679:H1679)&gt;0,IFERROR(AVERAGE(F1650:H1679),""),"")</f>
        <v/>
      </c>
      <c r="O1679" s="796">
        <f>IF(SUM(I1679:J1679)&gt;0,IFERROR(AVERAGE(I1650:J1679),""),"")</f>
        <v/>
      </c>
      <c r="P1679" s="796">
        <f>IF(SUM(K1679:L1679)&gt;0,IFERROR(AVERAGE(K1650:L1679),""),"")</f>
        <v/>
      </c>
      <c r="Q1679" s="797">
        <f>IFERROR(AVERAGE(D1679:E1679),"")</f>
        <v/>
      </c>
      <c r="R1679" s="797">
        <f>IFERROR(AVERAGE(F1679:H1679),"")</f>
        <v/>
      </c>
      <c r="S1679" s="797">
        <f>IFERROR(AVERAGE(I1679:J1679),"")</f>
        <v/>
      </c>
      <c r="T1679" s="797">
        <f>IFERROR(AVERAGE(K1679:L1679),"")</f>
        <v/>
      </c>
      <c r="V1679" s="257" t="n"/>
      <c r="W1679" s="797">
        <f>AVERAGE(Q1679:T1679)</f>
        <v/>
      </c>
      <c r="Z1679" s="520" t="inlineStr">
        <is>
          <t># DAYS &gt; 0.075</t>
        </is>
      </c>
      <c r="AA1679" s="521">
        <f>COUNTIF(D1647:E1677,"&gt;=0.075")</f>
        <v/>
      </c>
      <c r="AB1679" s="521">
        <f>COUNTIF(F1647:H1677,"&gt;=0.075")</f>
        <v/>
      </c>
      <c r="AC1679" s="521">
        <f>COUNTIF(I1647:J1677,"&gt;=0.075")</f>
        <v/>
      </c>
      <c r="AD1679" s="521">
        <f>COUNTIF(K1647:L1677,"&gt;=0.075")</f>
        <v/>
      </c>
    </row>
    <row r="1680" ht="17.45" customHeight="1" thickBot="1">
      <c r="A1680" s="257">
        <f>IF(ISNUMBER(C1680),MONTH(C1680),"")</f>
        <v/>
      </c>
      <c r="B1680" s="257">
        <f>IF(ISNUMBER(C1680),YEAR(C1680),"")</f>
        <v/>
      </c>
      <c r="C1680" s="791">
        <f>C1679+1</f>
        <v/>
      </c>
      <c r="D1680" s="792" t="n">
        <v>0.044</v>
      </c>
      <c r="E1680" s="793" t="n"/>
      <c r="F1680" s="792" t="n"/>
      <c r="G1680" s="794" t="n"/>
      <c r="H1680" s="793" t="n">
        <v>0.0315</v>
      </c>
      <c r="I1680" s="792" t="n">
        <v>0.0298</v>
      </c>
      <c r="J1680" s="793" t="n"/>
      <c r="K1680" s="792" t="n">
        <v>0.0367</v>
      </c>
      <c r="L1680" s="793" t="n"/>
      <c r="M1680" s="796">
        <f>IF(SUM(D1680:E1680)&gt;0,IFERROR(AVERAGE(D1651:E1680),""),"")</f>
        <v/>
      </c>
      <c r="N1680" s="796">
        <f>IF(SUM(F1680:H1680)&gt;0,IFERROR(AVERAGE(F1651:H1680),""),"")</f>
        <v/>
      </c>
      <c r="O1680" s="796">
        <f>IF(SUM(I1680:J1680)&gt;0,IFERROR(AVERAGE(I1651:J1680),""),"")</f>
        <v/>
      </c>
      <c r="P1680" s="796">
        <f>IF(SUM(K1680:L1680)&gt;0,IFERROR(AVERAGE(K1651:L1680),""),"")</f>
        <v/>
      </c>
      <c r="Q1680" s="797">
        <f>IFERROR(AVERAGE(D1680:E1680),"")</f>
        <v/>
      </c>
      <c r="R1680" s="797">
        <f>IFERROR(AVERAGE(F1680:H1680),"")</f>
        <v/>
      </c>
      <c r="S1680" s="797">
        <f>IFERROR(AVERAGE(I1680:J1680),"")</f>
        <v/>
      </c>
      <c r="T1680" s="797">
        <f>IFERROR(AVERAGE(K1680:L1680),"")</f>
        <v/>
      </c>
      <c r="V1680" s="257" t="n"/>
      <c r="W1680" s="797">
        <f>AVERAGE(Q1680:T1680)</f>
        <v/>
      </c>
      <c r="AD1680" s="929">
        <f>AVERAGE(AA1677:AD1677)</f>
        <v/>
      </c>
    </row>
    <row r="1681" ht="17.45" customHeight="1">
      <c r="A1681" s="257">
        <f>IF(ISNUMBER(C1681),MONTH(C1681),"")</f>
        <v/>
      </c>
      <c r="B1681" s="257">
        <f>IF(ISNUMBER(C1681),YEAR(C1681),"")</f>
        <v/>
      </c>
      <c r="C1681" s="791">
        <f>C1680+1</f>
        <v/>
      </c>
      <c r="D1681" s="792" t="n"/>
      <c r="E1681" s="793" t="n">
        <v>0.0211</v>
      </c>
      <c r="F1681" s="792" t="n"/>
      <c r="G1681" s="794" t="n">
        <v>0.0399</v>
      </c>
      <c r="H1681" s="793" t="n"/>
      <c r="I1681" s="792" t="n"/>
      <c r="J1681" s="793" t="n">
        <v>0.0389</v>
      </c>
      <c r="K1681" s="792" t="n"/>
      <c r="L1681" s="793" t="n">
        <v>0.0243</v>
      </c>
      <c r="M1681" s="796">
        <f>IF(SUM(D1681:E1681)&gt;0,IFERROR(AVERAGE(D1652:E1681),""),"")</f>
        <v/>
      </c>
      <c r="N1681" s="796">
        <f>IF(SUM(F1681:H1681)&gt;0,IFERROR(AVERAGE(F1652:H1681),""),"")</f>
        <v/>
      </c>
      <c r="O1681" s="796">
        <f>IF(SUM(I1681:J1681)&gt;0,IFERROR(AVERAGE(I1652:J1681),""),"")</f>
        <v/>
      </c>
      <c r="P1681" s="796">
        <f>IF(SUM(K1681:L1681)&gt;0,IFERROR(AVERAGE(K1652:L1681),""),"")</f>
        <v/>
      </c>
      <c r="Q1681" s="797">
        <f>IFERROR(AVERAGE(D1681:E1681),"")</f>
        <v/>
      </c>
      <c r="R1681" s="797">
        <f>IFERROR(AVERAGE(F1681:H1681),"")</f>
        <v/>
      </c>
      <c r="S1681" s="797">
        <f>IFERROR(AVERAGE(I1681:J1681),"")</f>
        <v/>
      </c>
      <c r="T1681" s="797">
        <f>IFERROR(AVERAGE(K1681:L1681),"")</f>
        <v/>
      </c>
      <c r="V1681" s="257" t="n"/>
      <c r="W1681" s="797">
        <f>AVERAGE(Q1681:T1681)</f>
        <v/>
      </c>
    </row>
    <row r="1682" ht="17.45" customHeight="1">
      <c r="A1682" s="257">
        <f>IF(ISNUMBER(C1682),MONTH(C1682),"")</f>
        <v/>
      </c>
      <c r="B1682" s="257">
        <f>IF(ISNUMBER(C1682),YEAR(C1682),"")</f>
        <v/>
      </c>
      <c r="C1682" s="861">
        <f>C1681+1</f>
        <v/>
      </c>
      <c r="D1682" s="803" t="n">
        <v>0.0214</v>
      </c>
      <c r="E1682" s="804" t="n"/>
      <c r="F1682" s="803" t="n">
        <v>0.0295</v>
      </c>
      <c r="G1682" s="805" t="n"/>
      <c r="H1682" s="804" t="n">
        <v>0.0248</v>
      </c>
      <c r="I1682" s="803" t="n">
        <v>0.0264</v>
      </c>
      <c r="J1682" s="804" t="n"/>
      <c r="K1682" s="803" t="n">
        <v>0.0182</v>
      </c>
      <c r="L1682" s="804" t="n"/>
      <c r="M1682" s="796">
        <f>IF(SUM(D1682:E1682)&gt;0,IFERROR(AVERAGE(D1653:E1682),""),"")</f>
        <v/>
      </c>
      <c r="N1682" s="796">
        <f>IF(SUM(F1682:H1682)&gt;0,IFERROR(AVERAGE(F1653:H1682),""),"")</f>
        <v/>
      </c>
      <c r="O1682" s="796">
        <f>IF(SUM(I1682:J1682)&gt;0,IFERROR(AVERAGE(I1653:J1682),""),"")</f>
        <v/>
      </c>
      <c r="P1682" s="796">
        <f>IF(SUM(K1682:L1682)&gt;0,IFERROR(AVERAGE(K1653:L1682),""),"")</f>
        <v/>
      </c>
      <c r="Q1682" s="797">
        <f>IFERROR(AVERAGE(D1682:E1682),"")</f>
        <v/>
      </c>
      <c r="R1682" s="797">
        <f>IFERROR(AVERAGE(F1682:H1682),"")</f>
        <v/>
      </c>
      <c r="S1682" s="797">
        <f>IFERROR(AVERAGE(I1682:J1682),"")</f>
        <v/>
      </c>
      <c r="T1682" s="797">
        <f>IFERROR(AVERAGE(K1682:L1682),"")</f>
        <v/>
      </c>
      <c r="V1682" s="257" t="n"/>
      <c r="W1682" s="797">
        <f>AVERAGE(Q1682:T1682)</f>
        <v/>
      </c>
      <c r="X1682" s="797">
        <f>AVERAGE(Q1678:T1682)</f>
        <v/>
      </c>
      <c r="Y1682" s="266" t="n">
        <v>240</v>
      </c>
    </row>
    <row r="1683" ht="17.45" customHeight="1">
      <c r="A1683" s="298">
        <f>IF(ISNUMBER(C1683),MONTH(C1683),"")</f>
        <v/>
      </c>
      <c r="B1683" s="298">
        <f>IF(ISNUMBER(C1683),YEAR(C1683),"")</f>
        <v/>
      </c>
      <c r="C1683" s="808">
        <f>C1682+1</f>
        <v/>
      </c>
      <c r="D1683" s="809" t="n"/>
      <c r="E1683" s="810" t="n">
        <v>0.0204</v>
      </c>
      <c r="F1683" s="809" t="n"/>
      <c r="G1683" s="811" t="n">
        <v>0.0296</v>
      </c>
      <c r="H1683" s="810" t="n"/>
      <c r="I1683" s="809" t="n"/>
      <c r="J1683" s="810" t="n">
        <v>0.0148</v>
      </c>
      <c r="K1683" s="809" t="n"/>
      <c r="L1683" s="810" t="n">
        <v>0.0173</v>
      </c>
      <c r="M1683" s="796">
        <f>IF(SUM(D1683:E1683)&gt;0,IFERROR(AVERAGE(D1654:E1683),""),"")</f>
        <v/>
      </c>
      <c r="N1683" s="796">
        <f>IF(SUM(F1683:H1683)&gt;0,IFERROR(AVERAGE(F1654:H1683),""),"")</f>
        <v/>
      </c>
      <c r="O1683" s="796">
        <f>IF(SUM(I1683:J1683)&gt;0,IFERROR(AVERAGE(I1654:J1683),""),"")</f>
        <v/>
      </c>
      <c r="P1683" s="796">
        <f>IF(SUM(K1683:L1683)&gt;0,IFERROR(AVERAGE(K1654:L1683),""),"")</f>
        <v/>
      </c>
      <c r="Q1683" s="813">
        <f>IFERROR(AVERAGE(D1683:E1683),"")</f>
        <v/>
      </c>
      <c r="R1683" s="813">
        <f>IFERROR(AVERAGE(F1683:H1683),"")</f>
        <v/>
      </c>
      <c r="S1683" s="813">
        <f>IFERROR(AVERAGE(I1683:J1683),"")</f>
        <v/>
      </c>
      <c r="T1683" s="813">
        <f>IFERROR(AVERAGE(K1683:L1683),"")</f>
        <v/>
      </c>
      <c r="U1683" s="326" t="n"/>
      <c r="V1683" s="813">
        <f>AVERAGE(Q1683:T1683)</f>
        <v/>
      </c>
      <c r="W1683" s="445" t="n"/>
      <c r="X1683" s="257" t="n"/>
      <c r="Y1683" s="266" t="n">
        <v>240</v>
      </c>
    </row>
    <row r="1684" ht="17.45" customHeight="1">
      <c r="A1684" s="298">
        <f>IF(ISNUMBER(C1684),MONTH(C1684),"")</f>
        <v/>
      </c>
      <c r="B1684" s="298">
        <f>IF(ISNUMBER(C1684),YEAR(C1684),"")</f>
        <v/>
      </c>
      <c r="C1684" s="808">
        <f>C1683+1</f>
        <v/>
      </c>
      <c r="D1684" s="809" t="n">
        <v>0.0143</v>
      </c>
      <c r="E1684" s="810" t="n"/>
      <c r="F1684" s="809" t="n">
        <v>0.0196</v>
      </c>
      <c r="G1684" s="811" t="n"/>
      <c r="H1684" s="810" t="n"/>
      <c r="I1684" s="809" t="n">
        <v>0.00984</v>
      </c>
      <c r="J1684" s="810" t="n"/>
      <c r="K1684" s="809" t="n">
        <v>0.0146</v>
      </c>
      <c r="L1684" s="810" t="n"/>
      <c r="M1684" s="796">
        <f>IF(SUM(D1684:E1684)&gt;0,IFERROR(AVERAGE(D1655:E1684),""),"")</f>
        <v/>
      </c>
      <c r="N1684" s="796">
        <f>IF(SUM(F1684:H1684)&gt;0,IFERROR(AVERAGE(F1655:H1684),""),"")</f>
        <v/>
      </c>
      <c r="O1684" s="796">
        <f>IF(SUM(I1684:J1684)&gt;0,IFERROR(AVERAGE(I1655:J1684),""),"")</f>
        <v/>
      </c>
      <c r="P1684" s="796">
        <f>IF(SUM(K1684:L1684)&gt;0,IFERROR(AVERAGE(K1655:L1684),""),"")</f>
        <v/>
      </c>
      <c r="Q1684" s="813">
        <f>IFERROR(AVERAGE(D1684:E1684),"")</f>
        <v/>
      </c>
      <c r="R1684" s="813">
        <f>IFERROR(AVERAGE(F1684:H1684),"")</f>
        <v/>
      </c>
      <c r="S1684" s="813">
        <f>IFERROR(AVERAGE(I1684:J1684),"")</f>
        <v/>
      </c>
      <c r="T1684" s="813">
        <f>IFERROR(AVERAGE(K1684:L1684),"")</f>
        <v/>
      </c>
      <c r="U1684" s="326" t="n"/>
      <c r="V1684" s="813">
        <f>AVERAGE(Q1684:T1684)</f>
        <v/>
      </c>
      <c r="W1684" s="445" t="n"/>
      <c r="X1684" s="797">
        <f>AVERAGE(Q1683:T1684)</f>
        <v/>
      </c>
      <c r="Y1684" s="266" t="n">
        <v>240</v>
      </c>
    </row>
    <row r="1685" ht="17.45" customHeight="1">
      <c r="A1685" s="257">
        <f>IF(ISNUMBER(C1685),MONTH(C1685),"")</f>
        <v/>
      </c>
      <c r="B1685" s="257">
        <f>IF(ISNUMBER(C1685),YEAR(C1685),"")</f>
        <v/>
      </c>
      <c r="C1685" s="791">
        <f>C1684+1</f>
        <v/>
      </c>
      <c r="D1685" s="792" t="n"/>
      <c r="E1685" s="793" t="n">
        <v>0.0233</v>
      </c>
      <c r="F1685" s="792" t="n"/>
      <c r="G1685" s="794" t="n">
        <v>0.0299</v>
      </c>
      <c r="H1685" s="793" t="n"/>
      <c r="I1685" s="792" t="n"/>
      <c r="J1685" s="793" t="n">
        <v>0.0249</v>
      </c>
      <c r="K1685" s="792" t="n"/>
      <c r="L1685" s="793" t="n">
        <v>0.0293</v>
      </c>
      <c r="M1685" s="796">
        <f>IF(SUM(D1685:E1685)&gt;0,IFERROR(AVERAGE(D1656:E1685),""),"")</f>
        <v/>
      </c>
      <c r="N1685" s="796">
        <f>IF(SUM(F1685:H1685)&gt;0,IFERROR(AVERAGE(F1656:H1685),""),"")</f>
        <v/>
      </c>
      <c r="O1685" s="796">
        <f>IF(SUM(I1685:J1685)&gt;0,IFERROR(AVERAGE(I1656:J1685),""),"")</f>
        <v/>
      </c>
      <c r="P1685" s="796">
        <f>IF(SUM(K1685:L1685)&gt;0,IFERROR(AVERAGE(K1656:L1685),""),"")</f>
        <v/>
      </c>
      <c r="Q1685" s="797">
        <f>IFERROR(AVERAGE(D1685:E1685),"")</f>
        <v/>
      </c>
      <c r="R1685" s="797">
        <f>IFERROR(AVERAGE(F1685:H1685),"")</f>
        <v/>
      </c>
      <c r="S1685" s="797">
        <f>IFERROR(AVERAGE(I1685:J1685),"")</f>
        <v/>
      </c>
      <c r="T1685" s="797">
        <f>IFERROR(AVERAGE(K1685:L1685),"")</f>
        <v/>
      </c>
      <c r="V1685" s="257" t="n"/>
      <c r="W1685" s="797">
        <f>AVERAGE(Q1685:T1685)</f>
        <v/>
      </c>
    </row>
    <row r="1686" ht="17.45" customHeight="1">
      <c r="A1686" s="257">
        <f>IF(ISNUMBER(C1686),MONTH(C1686),"")</f>
        <v/>
      </c>
      <c r="B1686" s="257">
        <f>IF(ISNUMBER(C1686),YEAR(C1686),"")</f>
        <v/>
      </c>
      <c r="C1686" s="791">
        <f>C1685+1</f>
        <v/>
      </c>
      <c r="D1686" s="792" t="n">
        <v>0.0331</v>
      </c>
      <c r="E1686" s="793" t="n"/>
      <c r="F1686" s="792" t="n"/>
      <c r="G1686" s="794" t="n"/>
      <c r="H1686" s="793" t="n">
        <v>0.0237</v>
      </c>
      <c r="I1686" s="792" t="n">
        <v>0.0233</v>
      </c>
      <c r="J1686" s="793" t="n"/>
      <c r="K1686" s="792" t="n">
        <v>0.0266</v>
      </c>
      <c r="L1686" s="793" t="n"/>
      <c r="M1686" s="796">
        <f>IF(SUM(D1686:E1686)&gt;0,IFERROR(AVERAGE(D1657:E1686),""),"")</f>
        <v/>
      </c>
      <c r="N1686" s="796">
        <f>IF(SUM(F1686:H1686)&gt;0,IFERROR(AVERAGE(F1657:H1686),""),"")</f>
        <v/>
      </c>
      <c r="O1686" s="796">
        <f>IF(SUM(I1686:J1686)&gt;0,IFERROR(AVERAGE(I1657:J1686),""),"")</f>
        <v/>
      </c>
      <c r="P1686" s="796">
        <f>IF(SUM(K1686:L1686)&gt;0,IFERROR(AVERAGE(K1657:L1686),""),"")</f>
        <v/>
      </c>
      <c r="Q1686" s="797">
        <f>IFERROR(AVERAGE(D1686:E1686),"")</f>
        <v/>
      </c>
      <c r="R1686" s="797">
        <f>IFERROR(AVERAGE(F1686:H1686),"")</f>
        <v/>
      </c>
      <c r="S1686" s="797">
        <f>IFERROR(AVERAGE(I1686:J1686),"")</f>
        <v/>
      </c>
      <c r="T1686" s="797">
        <f>IFERROR(AVERAGE(K1686:L1686),"")</f>
        <v/>
      </c>
      <c r="V1686" s="257" t="n"/>
      <c r="W1686" s="797">
        <f>AVERAGE(Q1686:T1686)</f>
        <v/>
      </c>
    </row>
    <row r="1687" ht="17.45" customHeight="1">
      <c r="A1687" s="257">
        <f>IF(ISNUMBER(C1687),MONTH(C1687),"")</f>
        <v/>
      </c>
      <c r="B1687" s="257">
        <f>IF(ISNUMBER(C1687),YEAR(C1687),"")</f>
        <v/>
      </c>
      <c r="C1687" s="791">
        <f>C1686+1</f>
        <v/>
      </c>
      <c r="D1687" s="792" t="n"/>
      <c r="E1687" s="865" t="n">
        <v>0.0793</v>
      </c>
      <c r="F1687" s="792" t="n"/>
      <c r="G1687" s="794" t="n">
        <v>0.0333</v>
      </c>
      <c r="H1687" s="793" t="n"/>
      <c r="I1687" s="792" t="n"/>
      <c r="J1687" s="793" t="n">
        <v>0.029</v>
      </c>
      <c r="K1687" s="792" t="n"/>
      <c r="L1687" s="793" t="n">
        <v>0.0313</v>
      </c>
      <c r="M1687" s="796">
        <f>IF(SUM(D1687:E1687)&gt;0,IFERROR(AVERAGE(D1658:E1687),""),"")</f>
        <v/>
      </c>
      <c r="N1687" s="796">
        <f>IF(SUM(F1687:H1687)&gt;0,IFERROR(AVERAGE(F1658:H1687),""),"")</f>
        <v/>
      </c>
      <c r="O1687" s="796">
        <f>IF(SUM(I1687:J1687)&gt;0,IFERROR(AVERAGE(I1658:J1687),""),"")</f>
        <v/>
      </c>
      <c r="P1687" s="796">
        <f>IF(SUM(K1687:L1687)&gt;0,IFERROR(AVERAGE(K1658:L1687),""),"")</f>
        <v/>
      </c>
      <c r="Q1687" s="876">
        <f>IFERROR(AVERAGE(D1687:E1687),"")</f>
        <v/>
      </c>
      <c r="R1687" s="797">
        <f>IFERROR(AVERAGE(F1687:H1687),"")</f>
        <v/>
      </c>
      <c r="S1687" s="797">
        <f>IFERROR(AVERAGE(I1687:J1687),"")</f>
        <v/>
      </c>
      <c r="T1687" s="797">
        <f>IFERROR(AVERAGE(K1687:L1687),"")</f>
        <v/>
      </c>
      <c r="V1687" s="257" t="n"/>
      <c r="W1687" s="797">
        <f>AVERAGE(Q1687:T1687)</f>
        <v/>
      </c>
    </row>
    <row r="1688" ht="17.45" customHeight="1">
      <c r="A1688" s="257">
        <f>IF(ISNUMBER(C1688),MONTH(C1688),"")</f>
        <v/>
      </c>
      <c r="B1688" s="257">
        <f>IF(ISNUMBER(C1688),YEAR(C1688),"")</f>
        <v/>
      </c>
      <c r="C1688" s="861">
        <f>C1687+1</f>
        <v/>
      </c>
      <c r="D1688" s="864" t="n">
        <v>0.08409999999999999</v>
      </c>
      <c r="E1688" s="804" t="n"/>
      <c r="F1688" s="873" t="n">
        <v>0.0629</v>
      </c>
      <c r="G1688" s="805" t="n"/>
      <c r="H1688" s="941" t="n">
        <v>0.0615</v>
      </c>
      <c r="I1688" s="803" t="n">
        <v>0.0294</v>
      </c>
      <c r="J1688" s="804" t="n"/>
      <c r="K1688" s="803" t="n">
        <v>0.0256</v>
      </c>
      <c r="L1688" s="804" t="n"/>
      <c r="M1688" s="796">
        <f>IF(SUM(D1688:E1688)&gt;0,IFERROR(AVERAGE(D1659:E1688),""),"")</f>
        <v/>
      </c>
      <c r="N1688" s="796">
        <f>IF(SUM(F1688:H1688)&gt;0,IFERROR(AVERAGE(F1659:H1688),""),"")</f>
        <v/>
      </c>
      <c r="O1688" s="796">
        <f>IF(SUM(I1688:J1688)&gt;0,IFERROR(AVERAGE(I1659:J1688),""),"")</f>
        <v/>
      </c>
      <c r="P1688" s="796">
        <f>IF(SUM(K1688:L1688)&gt;0,IFERROR(AVERAGE(K1659:L1688),""),"")</f>
        <v/>
      </c>
      <c r="Q1688" s="876">
        <f>IFERROR(AVERAGE(D1688:E1688),"")</f>
        <v/>
      </c>
      <c r="R1688" s="942">
        <f>IFERROR(AVERAGE(F1688:H1688),"")</f>
        <v/>
      </c>
      <c r="S1688" s="797">
        <f>IFERROR(AVERAGE(I1688:J1688),"")</f>
        <v/>
      </c>
      <c r="T1688" s="797">
        <f>IFERROR(AVERAGE(K1688:L1688),"")</f>
        <v/>
      </c>
      <c r="V1688" s="257" t="n"/>
      <c r="W1688" s="797">
        <f>AVERAGE(Q1688:T1688)</f>
        <v/>
      </c>
    </row>
    <row r="1689" ht="17.45" customHeight="1">
      <c r="A1689" s="257">
        <f>IF(ISNUMBER(C1689),MONTH(C1689),"")</f>
        <v/>
      </c>
      <c r="B1689" s="257">
        <f>IF(ISNUMBER(C1689),YEAR(C1689),"")</f>
        <v/>
      </c>
      <c r="C1689" s="791">
        <f>C1688+1</f>
        <v/>
      </c>
      <c r="D1689" s="792" t="n"/>
      <c r="E1689" s="793" t="n">
        <v>0.028</v>
      </c>
      <c r="F1689" s="792" t="n"/>
      <c r="G1689" s="794" t="n">
        <v>0.0301</v>
      </c>
      <c r="H1689" s="793" t="n"/>
      <c r="I1689" s="792" t="n"/>
      <c r="J1689" s="793" t="n">
        <v>0.0255</v>
      </c>
      <c r="K1689" s="792" t="n"/>
      <c r="L1689" s="793" t="n">
        <v>0.0345</v>
      </c>
      <c r="M1689" s="796">
        <f>IF(SUM(D1689:E1689)&gt;0,IFERROR(AVERAGE(D1660:E1689),""),"")</f>
        <v/>
      </c>
      <c r="N1689" s="796">
        <f>IF(SUM(F1689:H1689)&gt;0,IFERROR(AVERAGE(F1660:H1689),""),"")</f>
        <v/>
      </c>
      <c r="O1689" s="796">
        <f>IF(SUM(I1689:J1689)&gt;0,IFERROR(AVERAGE(I1660:J1689),""),"")</f>
        <v/>
      </c>
      <c r="P1689" s="796">
        <f>IF(SUM(K1689:L1689)&gt;0,IFERROR(AVERAGE(K1660:L1689),""),"")</f>
        <v/>
      </c>
      <c r="Q1689" s="797">
        <f>IFERROR(AVERAGE(D1689:E1689),"")</f>
        <v/>
      </c>
      <c r="R1689" s="797">
        <f>IFERROR(AVERAGE(F1689:H1689),"")</f>
        <v/>
      </c>
      <c r="S1689" s="797">
        <f>IFERROR(AVERAGE(I1689:J1689),"")</f>
        <v/>
      </c>
      <c r="T1689" s="797">
        <f>IFERROR(AVERAGE(K1689:L1689),"")</f>
        <v/>
      </c>
      <c r="V1689" s="257" t="n"/>
      <c r="W1689" s="797">
        <f>AVERAGE(Q1689:T1689)</f>
        <v/>
      </c>
      <c r="X1689" s="797">
        <f>AVERAGE(Q1685:T1689)</f>
        <v/>
      </c>
      <c r="Y1689" s="266" t="n">
        <v>241</v>
      </c>
    </row>
    <row r="1690" ht="17.45" customHeight="1">
      <c r="A1690" s="257">
        <f>IF(ISNUMBER(C1690),MONTH(C1690),"")</f>
        <v/>
      </c>
      <c r="B1690" s="257">
        <f>IF(ISNUMBER(C1690),YEAR(C1690),"")</f>
        <v/>
      </c>
      <c r="C1690" s="808">
        <f>C1689+1</f>
        <v/>
      </c>
      <c r="D1690" s="809" t="n">
        <v>0.0199</v>
      </c>
      <c r="E1690" s="810" t="n"/>
      <c r="F1690" s="809" t="n">
        <v>0.0155</v>
      </c>
      <c r="G1690" s="811" t="n"/>
      <c r="H1690" s="810" t="n"/>
      <c r="I1690" s="809" t="n">
        <v>0.0149</v>
      </c>
      <c r="J1690" s="810" t="n"/>
      <c r="K1690" s="809" t="n">
        <v>0.0237</v>
      </c>
      <c r="L1690" s="810" t="n"/>
      <c r="M1690" s="796">
        <f>IF(SUM(D1690:E1690)&gt;0,IFERROR(AVERAGE(D1661:E1690),""),"")</f>
        <v/>
      </c>
      <c r="N1690" s="796">
        <f>IF(SUM(F1690:H1690)&gt;0,IFERROR(AVERAGE(F1661:H1690),""),"")</f>
        <v/>
      </c>
      <c r="O1690" s="796">
        <f>IF(SUM(I1690:J1690)&gt;0,IFERROR(AVERAGE(I1661:J1690),""),"")</f>
        <v/>
      </c>
      <c r="P1690" s="796">
        <f>IF(SUM(K1690:L1690)&gt;0,IFERROR(AVERAGE(K1661:L1690),""),"")</f>
        <v/>
      </c>
      <c r="Q1690" s="813">
        <f>IFERROR(AVERAGE(D1690:E1690),"")</f>
        <v/>
      </c>
      <c r="R1690" s="813">
        <f>IFERROR(AVERAGE(F1690:H1690),"")</f>
        <v/>
      </c>
      <c r="S1690" s="813">
        <f>IFERROR(AVERAGE(I1690:J1690),"")</f>
        <v/>
      </c>
      <c r="T1690" s="813">
        <f>IFERROR(AVERAGE(K1690:L1690),"")</f>
        <v/>
      </c>
      <c r="U1690" s="326" t="n"/>
      <c r="V1690" s="813">
        <f>AVERAGE(Q1690:T1690)</f>
        <v/>
      </c>
      <c r="W1690" s="445" t="n"/>
      <c r="X1690" s="257" t="n"/>
      <c r="Y1690" s="266" t="n">
        <v>241</v>
      </c>
    </row>
    <row r="1691" ht="17.45" customHeight="1">
      <c r="A1691" s="257">
        <f>IF(ISNUMBER(C1691),MONTH(C1691),"")</f>
        <v/>
      </c>
      <c r="B1691" s="257">
        <f>IF(ISNUMBER(C1691),YEAR(C1691),"")</f>
        <v/>
      </c>
      <c r="C1691" s="808">
        <f>C1690+1</f>
        <v/>
      </c>
      <c r="D1691" s="809" t="n"/>
      <c r="E1691" s="810" t="n">
        <v>0.0133</v>
      </c>
      <c r="F1691" s="809" t="n"/>
      <c r="G1691" s="811" t="n">
        <v>0.0165</v>
      </c>
      <c r="H1691" s="810" t="n"/>
      <c r="I1691" s="809" t="n"/>
      <c r="J1691" s="810" t="n">
        <v>0.0257</v>
      </c>
      <c r="K1691" s="809" t="n"/>
      <c r="L1691" s="810" t="n">
        <v>0.0206</v>
      </c>
      <c r="M1691" s="796">
        <f>IF(SUM(D1691:E1691)&gt;0,IFERROR(AVERAGE(D1662:E1691),""),"")</f>
        <v/>
      </c>
      <c r="N1691" s="796">
        <f>IF(SUM(F1691:H1691)&gt;0,IFERROR(AVERAGE(F1662:H1691),""),"")</f>
        <v/>
      </c>
      <c r="O1691" s="796">
        <f>IF(SUM(I1691:J1691)&gt;0,IFERROR(AVERAGE(I1662:J1691),""),"")</f>
        <v/>
      </c>
      <c r="P1691" s="796">
        <f>IF(SUM(K1691:L1691)&gt;0,IFERROR(AVERAGE(K1662:L1691),""),"")</f>
        <v/>
      </c>
      <c r="Q1691" s="813">
        <f>IFERROR(AVERAGE(D1691:E1691),"")</f>
        <v/>
      </c>
      <c r="R1691" s="813">
        <f>IFERROR(AVERAGE(F1691:H1691),"")</f>
        <v/>
      </c>
      <c r="S1691" s="813">
        <f>IFERROR(AVERAGE(I1691:J1691),"")</f>
        <v/>
      </c>
      <c r="T1691" s="813">
        <f>IFERROR(AVERAGE(K1691:L1691),"")</f>
        <v/>
      </c>
      <c r="U1691" s="326" t="n"/>
      <c r="V1691" s="813">
        <f>AVERAGE(Q1691:T1691)</f>
        <v/>
      </c>
      <c r="W1691" s="445" t="n"/>
      <c r="X1691" s="797">
        <f>AVERAGE(Q1690:T1691)</f>
        <v/>
      </c>
      <c r="Y1691" s="266" t="n">
        <v>241</v>
      </c>
    </row>
    <row r="1692" ht="17.45" customHeight="1">
      <c r="A1692" s="257">
        <f>IF(ISNUMBER(C1692),MONTH(C1692),"")</f>
        <v/>
      </c>
      <c r="B1692" s="257">
        <f>IF(ISNUMBER(C1692),YEAR(C1692),"")</f>
        <v/>
      </c>
      <c r="C1692" s="791">
        <f>C1691+1</f>
        <v/>
      </c>
      <c r="D1692" s="792" t="n">
        <v>0.0295</v>
      </c>
      <c r="E1692" s="793" t="n"/>
      <c r="F1692" s="792" t="n"/>
      <c r="G1692" s="794" t="n"/>
      <c r="H1692" s="793" t="n">
        <v>0.0271</v>
      </c>
      <c r="I1692" s="792" t="n">
        <v>0.0204</v>
      </c>
      <c r="J1692" s="793" t="n"/>
      <c r="K1692" s="792" t="n">
        <v>0.0195</v>
      </c>
      <c r="L1692" s="793" t="n"/>
      <c r="M1692" s="796">
        <f>IF(SUM(D1692:E1692)&gt;0,IFERROR(AVERAGE(D1663:E1692),""),"")</f>
        <v/>
      </c>
      <c r="N1692" s="796">
        <f>IF(SUM(F1692:H1692)&gt;0,IFERROR(AVERAGE(F1663:H1692),""),"")</f>
        <v/>
      </c>
      <c r="O1692" s="796">
        <f>IF(SUM(I1692:J1692)&gt;0,IFERROR(AVERAGE(I1663:J1692),""),"")</f>
        <v/>
      </c>
      <c r="P1692" s="796">
        <f>IF(SUM(K1692:L1692)&gt;0,IFERROR(AVERAGE(K1663:L1692),""),"")</f>
        <v/>
      </c>
      <c r="Q1692" s="797">
        <f>IFERROR(AVERAGE(D1692:E1692),"")</f>
        <v/>
      </c>
      <c r="R1692" s="797">
        <f>IFERROR(AVERAGE(F1692:H1692),"")</f>
        <v/>
      </c>
      <c r="S1692" s="797">
        <f>IFERROR(AVERAGE(I1692:J1692),"")</f>
        <v/>
      </c>
      <c r="T1692" s="797">
        <f>IFERROR(AVERAGE(K1692:L1692),"")</f>
        <v/>
      </c>
      <c r="V1692" s="257" t="n"/>
      <c r="W1692" s="797">
        <f>AVERAGE(Q1692:T1692)</f>
        <v/>
      </c>
    </row>
    <row r="1693" ht="17.45" customHeight="1">
      <c r="A1693" s="257">
        <f>IF(ISNUMBER(C1693),MONTH(C1693),"")</f>
        <v/>
      </c>
      <c r="B1693" s="257">
        <f>IF(ISNUMBER(C1693),YEAR(C1693),"")</f>
        <v/>
      </c>
      <c r="C1693" s="791">
        <f>C1692+1</f>
        <v/>
      </c>
      <c r="D1693" s="792" t="n"/>
      <c r="E1693" s="793" t="n">
        <v>0.0566</v>
      </c>
      <c r="F1693" s="792" t="n"/>
      <c r="G1693" s="794" t="n">
        <v>0.0327</v>
      </c>
      <c r="H1693" s="793" t="n"/>
      <c r="I1693" s="792" t="n"/>
      <c r="J1693" s="793" t="n">
        <v>0.0289</v>
      </c>
      <c r="K1693" s="792" t="n"/>
      <c r="L1693" s="793" t="n">
        <v>0.033</v>
      </c>
      <c r="M1693" s="796">
        <f>IF(SUM(D1693:E1693)&gt;0,IFERROR(AVERAGE(D1664:E1693),""),"")</f>
        <v/>
      </c>
      <c r="N1693" s="796">
        <f>IF(SUM(F1693:H1693)&gt;0,IFERROR(AVERAGE(F1664:H1693),""),"")</f>
        <v/>
      </c>
      <c r="O1693" s="796">
        <f>IF(SUM(I1693:J1693)&gt;0,IFERROR(AVERAGE(I1664:J1693),""),"")</f>
        <v/>
      </c>
      <c r="P1693" s="796">
        <f>IF(SUM(K1693:L1693)&gt;0,IFERROR(AVERAGE(K1664:L1693),""),"")</f>
        <v/>
      </c>
      <c r="Q1693" s="797">
        <f>IFERROR(AVERAGE(D1693:E1693),"")</f>
        <v/>
      </c>
      <c r="R1693" s="797">
        <f>IFERROR(AVERAGE(F1693:H1693),"")</f>
        <v/>
      </c>
      <c r="S1693" s="797">
        <f>IFERROR(AVERAGE(I1693:J1693),"")</f>
        <v/>
      </c>
      <c r="T1693" s="797">
        <f>IFERROR(AVERAGE(K1693:L1693),"")</f>
        <v/>
      </c>
      <c r="W1693" s="797">
        <f>AVERAGE(Q1693:T1693)</f>
        <v/>
      </c>
    </row>
    <row r="1694" ht="17.45" customHeight="1">
      <c r="A1694" s="257">
        <f>IF(ISNUMBER(C1694),MONTH(C1694),"")</f>
        <v/>
      </c>
      <c r="B1694" s="257">
        <f>IF(ISNUMBER(C1694),YEAR(C1694),"")</f>
        <v/>
      </c>
      <c r="C1694" s="861">
        <f>C1693+1</f>
        <v/>
      </c>
      <c r="D1694" s="840" t="n">
        <v>0.0438</v>
      </c>
      <c r="E1694" s="841" t="n"/>
      <c r="F1694" s="840" t="n">
        <v>0.0395</v>
      </c>
      <c r="G1694" s="842" t="n"/>
      <c r="H1694" s="841" t="n">
        <v>0.0419</v>
      </c>
      <c r="I1694" s="840" t="n">
        <v>0.0324</v>
      </c>
      <c r="J1694" s="841" t="n"/>
      <c r="K1694" s="840" t="n">
        <v>0.0258</v>
      </c>
      <c r="L1694" s="841" t="n"/>
      <c r="M1694" s="796">
        <f>IF(SUM(D1694:E1694)&gt;0,IFERROR(AVERAGE(D1665:E1694),""),"")</f>
        <v/>
      </c>
      <c r="N1694" s="796">
        <f>IF(SUM(F1694:H1694)&gt;0,IFERROR(AVERAGE(F1665:H1694),""),"")</f>
        <v/>
      </c>
      <c r="O1694" s="796">
        <f>IF(SUM(I1694:J1694)&gt;0,IFERROR(AVERAGE(I1665:J1694),""),"")</f>
        <v/>
      </c>
      <c r="P1694" s="796">
        <f>IF(SUM(K1694:L1694)&gt;0,IFERROR(AVERAGE(K1665:L1694),""),"")</f>
        <v/>
      </c>
      <c r="Q1694" s="797">
        <f>IFERROR(AVERAGE(D1694:E1694),"")</f>
        <v/>
      </c>
      <c r="R1694" s="797">
        <f>IFERROR(AVERAGE(F1694:H1694),"")</f>
        <v/>
      </c>
      <c r="S1694" s="797">
        <f>IFERROR(AVERAGE(I1694:J1694),"")</f>
        <v/>
      </c>
      <c r="T1694" s="797">
        <f>IFERROR(AVERAGE(K1694:L1694),"")</f>
        <v/>
      </c>
      <c r="W1694" s="797">
        <f>AVERAGE(Q1694:T1694)</f>
        <v/>
      </c>
    </row>
    <row r="1695" ht="17.45" customHeight="1">
      <c r="A1695" s="257">
        <f>IF(ISNUMBER(C1695),MONTH(C1695),"")</f>
        <v/>
      </c>
      <c r="B1695" s="257">
        <f>IF(ISNUMBER(C1695),YEAR(C1695),"")</f>
        <v/>
      </c>
      <c r="C1695" s="791">
        <f>C1694+1</f>
        <v/>
      </c>
      <c r="D1695" s="849" t="n"/>
      <c r="E1695" s="850" t="n">
        <v>0.0309</v>
      </c>
      <c r="F1695" s="849" t="n"/>
      <c r="G1695" s="851" t="n">
        <v>0.0364</v>
      </c>
      <c r="H1695" s="850" t="n"/>
      <c r="I1695" s="849" t="n"/>
      <c r="J1695" s="850" t="n">
        <v>0.0365</v>
      </c>
      <c r="K1695" s="849" t="n"/>
      <c r="L1695" s="850" t="n">
        <v>0.0341</v>
      </c>
      <c r="M1695" s="796">
        <f>IF(SUM(D1695:E1695)&gt;0,IFERROR(AVERAGE(D1666:E1695),""),"")</f>
        <v/>
      </c>
      <c r="N1695" s="796">
        <f>IF(SUM(F1695:H1695)&gt;0,IFERROR(AVERAGE(F1666:H1695),""),"")</f>
        <v/>
      </c>
      <c r="O1695" s="796">
        <f>IF(SUM(I1695:J1695)&gt;0,IFERROR(AVERAGE(I1666:J1695),""),"")</f>
        <v/>
      </c>
      <c r="P1695" s="796">
        <f>IF(SUM(K1695:L1695)&gt;0,IFERROR(AVERAGE(K1666:L1695),""),"")</f>
        <v/>
      </c>
      <c r="Q1695" s="797">
        <f>IFERROR(AVERAGE(D1695:E1695),"")</f>
        <v/>
      </c>
      <c r="R1695" s="797">
        <f>IFERROR(AVERAGE(F1695:H1695),"")</f>
        <v/>
      </c>
      <c r="S1695" s="797">
        <f>IFERROR(AVERAGE(I1695:J1695),"")</f>
        <v/>
      </c>
      <c r="T1695" s="797">
        <f>IFERROR(AVERAGE(K1695:L1695),"")</f>
        <v/>
      </c>
      <c r="W1695" s="797">
        <f>AVERAGE(Q1695:T1695)</f>
        <v/>
      </c>
    </row>
    <row r="1696" ht="17.45" customHeight="1">
      <c r="A1696" s="257">
        <f>IF(ISNUMBER(C1696),MONTH(C1696),"")</f>
        <v/>
      </c>
      <c r="B1696" s="257">
        <f>IF(ISNUMBER(C1696),YEAR(C1696),"")</f>
        <v/>
      </c>
      <c r="C1696" s="791">
        <f>C1695+1</f>
        <v/>
      </c>
      <c r="D1696" s="792" t="n">
        <v>0.0636</v>
      </c>
      <c r="E1696" s="793" t="n"/>
      <c r="F1696" s="792" t="n">
        <v>0.0296</v>
      </c>
      <c r="G1696" s="794" t="n"/>
      <c r="H1696" s="793" t="n"/>
      <c r="I1696" s="792" t="n">
        <v>0.0347</v>
      </c>
      <c r="J1696" s="793" t="n"/>
      <c r="K1696" s="899" t="n">
        <v>0.107</v>
      </c>
      <c r="L1696" s="793" t="n"/>
      <c r="M1696" s="796">
        <f>IF(SUM(D1696:E1696)&gt;0,IFERROR(AVERAGE(D1667:E1696),""),"")</f>
        <v/>
      </c>
      <c r="N1696" s="796">
        <f>IF(SUM(F1696:H1696)&gt;0,IFERROR(AVERAGE(F1667:H1696),""),"")</f>
        <v/>
      </c>
      <c r="O1696" s="796">
        <f>IF(SUM(I1696:J1696)&gt;0,IFERROR(AVERAGE(I1667:J1696),""),"")</f>
        <v/>
      </c>
      <c r="P1696" s="796">
        <f>IF(SUM(K1696:L1696)&gt;0,IFERROR(AVERAGE(K1667:L1696),""),"")</f>
        <v/>
      </c>
      <c r="Q1696" s="797">
        <f>IFERROR(AVERAGE(D1696:E1696),"")</f>
        <v/>
      </c>
      <c r="R1696" s="797">
        <f>IFERROR(AVERAGE(F1696:H1696),"")</f>
        <v/>
      </c>
      <c r="S1696" s="797">
        <f>IFERROR(AVERAGE(I1696:J1696),"")</f>
        <v/>
      </c>
      <c r="T1696" s="876">
        <f>IFERROR(AVERAGE(K1696:L1696),"")</f>
        <v/>
      </c>
      <c r="V1696" s="257" t="n"/>
      <c r="W1696" s="797">
        <f>AVERAGE(Q1696:T1696)</f>
        <v/>
      </c>
      <c r="X1696" s="797">
        <f>AVERAGE(Q1692:T1696)</f>
        <v/>
      </c>
      <c r="Y1696" s="266" t="n">
        <v>242</v>
      </c>
    </row>
    <row r="1697" ht="17.45" customHeight="1">
      <c r="A1697" s="257">
        <f>IF(ISNUMBER(C1697),MONTH(C1697),"")</f>
        <v/>
      </c>
      <c r="B1697" s="257">
        <f>IF(ISNUMBER(C1697),YEAR(C1697),"")</f>
        <v/>
      </c>
      <c r="C1697" s="808">
        <f>C1696+1</f>
        <v/>
      </c>
      <c r="D1697" s="809" t="n"/>
      <c r="E1697" s="810" t="n">
        <v>0.0162</v>
      </c>
      <c r="F1697" s="809" t="n"/>
      <c r="G1697" s="811" t="n">
        <v>0.0114</v>
      </c>
      <c r="H1697" s="810" t="n"/>
      <c r="I1697" s="809" t="n"/>
      <c r="J1697" s="810" t="n">
        <v>0.008370000000000001</v>
      </c>
      <c r="K1697" s="809" t="n"/>
      <c r="L1697" s="810" t="n">
        <v>0.0281</v>
      </c>
      <c r="M1697" s="796">
        <f>IF(SUM(D1697:E1697)&gt;0,IFERROR(AVERAGE(D1668:E1697),""),"")</f>
        <v/>
      </c>
      <c r="N1697" s="796">
        <f>IF(SUM(F1697:H1697)&gt;0,IFERROR(AVERAGE(F1668:H1697),""),"")</f>
        <v/>
      </c>
      <c r="O1697" s="796">
        <f>IF(SUM(I1697:J1697)&gt;0,IFERROR(AVERAGE(I1668:J1697),""),"")</f>
        <v/>
      </c>
      <c r="P1697" s="796">
        <f>IF(SUM(K1697:L1697)&gt;0,IFERROR(AVERAGE(K1668:L1697),""),"")</f>
        <v/>
      </c>
      <c r="Q1697" s="813">
        <f>IFERROR(AVERAGE(D1697:E1697),"")</f>
        <v/>
      </c>
      <c r="R1697" s="813">
        <f>IFERROR(AVERAGE(F1697:H1697),"")</f>
        <v/>
      </c>
      <c r="S1697" s="813">
        <f>IFERROR(AVERAGE(I1697:J1697),"")</f>
        <v/>
      </c>
      <c r="T1697" s="813">
        <f>IFERROR(AVERAGE(K1697:L1697),"")</f>
        <v/>
      </c>
      <c r="U1697" s="326" t="n"/>
      <c r="V1697" s="813">
        <f>AVERAGE(Q1697:T1697)</f>
        <v/>
      </c>
      <c r="W1697" s="445" t="n"/>
      <c r="X1697" s="257" t="n"/>
      <c r="Y1697" s="266" t="n">
        <v>242</v>
      </c>
    </row>
    <row r="1698" ht="17.45" customHeight="1">
      <c r="A1698" s="257">
        <f>IF(ISNUMBER(C1698),MONTH(C1698),"")</f>
        <v/>
      </c>
      <c r="B1698" s="257">
        <f>IF(ISNUMBER(C1698),YEAR(C1698),"")</f>
        <v/>
      </c>
      <c r="C1698" s="808">
        <f>C1697+1</f>
        <v/>
      </c>
      <c r="D1698" s="809" t="n">
        <v>0.0133</v>
      </c>
      <c r="E1698" s="810" t="n"/>
      <c r="F1698" s="809" t="n"/>
      <c r="G1698" s="811" t="n"/>
      <c r="H1698" s="810" t="n">
        <v>0.00834</v>
      </c>
      <c r="I1698" s="809" t="n">
        <v>0.00612</v>
      </c>
      <c r="J1698" s="810" t="n"/>
      <c r="K1698" s="809" t="n">
        <v>0.0113</v>
      </c>
      <c r="L1698" s="810" t="n"/>
      <c r="M1698" s="796">
        <f>IF(SUM(D1698:E1698)&gt;0,IFERROR(AVERAGE(D1669:E1698),""),"")</f>
        <v/>
      </c>
      <c r="N1698" s="796">
        <f>IF(SUM(F1698:H1698)&gt;0,IFERROR(AVERAGE(F1669:H1698),""),"")</f>
        <v/>
      </c>
      <c r="O1698" s="796">
        <f>IF(SUM(I1698:J1698)&gt;0,IFERROR(AVERAGE(I1669:J1698),""),"")</f>
        <v/>
      </c>
      <c r="P1698" s="796">
        <f>IF(SUM(K1698:L1698)&gt;0,IFERROR(AVERAGE(K1669:L1698),""),"")</f>
        <v/>
      </c>
      <c r="Q1698" s="813">
        <f>IFERROR(AVERAGE(D1698:E1698),"")</f>
        <v/>
      </c>
      <c r="R1698" s="813">
        <f>IFERROR(AVERAGE(F1698:H1698),"")</f>
        <v/>
      </c>
      <c r="S1698" s="813">
        <f>IFERROR(AVERAGE(I1698:J1698),"")</f>
        <v/>
      </c>
      <c r="T1698" s="813">
        <f>IFERROR(AVERAGE(K1698:L1698),"")</f>
        <v/>
      </c>
      <c r="U1698" s="326" t="n"/>
      <c r="V1698" s="813">
        <f>AVERAGE(Q1698:T1698)</f>
        <v/>
      </c>
      <c r="W1698" s="445" t="n"/>
      <c r="X1698" s="797">
        <f>AVERAGE(Q1697:T1698)</f>
        <v/>
      </c>
      <c r="Y1698" s="266" t="n">
        <v>242</v>
      </c>
    </row>
    <row r="1699" ht="17.45" customHeight="1">
      <c r="A1699" s="257">
        <f>IF(ISNUMBER(C1699),MONTH(C1699),"")</f>
        <v/>
      </c>
      <c r="B1699" s="257">
        <f>IF(ISNUMBER(C1699),YEAR(C1699),"")</f>
        <v/>
      </c>
      <c r="C1699" s="791">
        <f>C1698+1</f>
        <v/>
      </c>
      <c r="D1699" s="792" t="n"/>
      <c r="E1699" s="793" t="n">
        <v>0.023</v>
      </c>
      <c r="F1699" s="792" t="n"/>
      <c r="G1699" s="794" t="n">
        <v>0.0231</v>
      </c>
      <c r="H1699" s="793" t="n"/>
      <c r="I1699" s="792" t="n"/>
      <c r="J1699" s="793" t="n">
        <v>0.0206</v>
      </c>
      <c r="K1699" s="792" t="n"/>
      <c r="L1699" s="793" t="n">
        <v>0.025</v>
      </c>
      <c r="M1699" s="796">
        <f>IF(SUM(D1699:E1699)&gt;0,IFERROR(AVERAGE(D1670:E1699),""),"")</f>
        <v/>
      </c>
      <c r="N1699" s="796">
        <f>IF(SUM(F1699:H1699)&gt;0,IFERROR(AVERAGE(F1670:H1699),""),"")</f>
        <v/>
      </c>
      <c r="O1699" s="796">
        <f>IF(SUM(I1699:J1699)&gt;0,IFERROR(AVERAGE(I1670:J1699),""),"")</f>
        <v/>
      </c>
      <c r="P1699" s="796">
        <f>IF(SUM(K1699:L1699)&gt;0,IFERROR(AVERAGE(K1670:L1699),""),"")</f>
        <v/>
      </c>
      <c r="Q1699" s="797">
        <f>IFERROR(AVERAGE(D1699:E1699),"")</f>
        <v/>
      </c>
      <c r="R1699" s="797">
        <f>IFERROR(AVERAGE(F1699:H1699),"")</f>
        <v/>
      </c>
      <c r="S1699" s="797">
        <f>IFERROR(AVERAGE(I1699:J1699),"")</f>
        <v/>
      </c>
      <c r="T1699" s="797">
        <f>IFERROR(AVERAGE(K1699:L1699),"")</f>
        <v/>
      </c>
      <c r="V1699" s="257" t="n"/>
      <c r="W1699" s="797">
        <f>AVERAGE(Q1699:T1699)</f>
        <v/>
      </c>
    </row>
    <row r="1700" ht="17.45" customHeight="1">
      <c r="A1700" s="257">
        <f>IF(ISNUMBER(C1700),MONTH(C1700),"")</f>
        <v/>
      </c>
      <c r="B1700" s="257">
        <f>IF(ISNUMBER(C1700),YEAR(C1700),"")</f>
        <v/>
      </c>
      <c r="C1700" s="861">
        <f>C1699+1</f>
        <v/>
      </c>
      <c r="D1700" s="803" t="n">
        <v>0.0372</v>
      </c>
      <c r="E1700" s="804" t="n"/>
      <c r="F1700" s="803" t="n">
        <v>0.0295</v>
      </c>
      <c r="G1700" s="805" t="n"/>
      <c r="H1700" s="804" t="n">
        <v>0.0283</v>
      </c>
      <c r="I1700" s="803" t="n">
        <v>0.0274</v>
      </c>
      <c r="J1700" s="804" t="n"/>
      <c r="K1700" s="803" t="n">
        <v>0.022</v>
      </c>
      <c r="L1700" s="804" t="n"/>
      <c r="M1700" s="796">
        <f>IF(SUM(D1700:E1700)&gt;0,IFERROR(AVERAGE(D1671:E1700),""),"")</f>
        <v/>
      </c>
      <c r="N1700" s="796">
        <f>IF(SUM(F1700:H1700)&gt;0,IFERROR(AVERAGE(F1671:H1700),""),"")</f>
        <v/>
      </c>
      <c r="O1700" s="796">
        <f>IF(SUM(I1700:J1700)&gt;0,IFERROR(AVERAGE(I1671:J1700),""),"")</f>
        <v/>
      </c>
      <c r="P1700" s="796">
        <f>IF(SUM(K1700:L1700)&gt;0,IFERROR(AVERAGE(K1671:L1700),""),"")</f>
        <v/>
      </c>
      <c r="Q1700" s="797">
        <f>IFERROR(AVERAGE(D1700:E1700),"")</f>
        <v/>
      </c>
      <c r="R1700" s="797">
        <f>IFERROR(AVERAGE(F1700:H1700),"")</f>
        <v/>
      </c>
      <c r="S1700" s="797">
        <f>IFERROR(AVERAGE(I1700:J1700),"")</f>
        <v/>
      </c>
      <c r="T1700" s="797">
        <f>IFERROR(AVERAGE(K1700:L1700),"")</f>
        <v/>
      </c>
      <c r="W1700" s="797">
        <f>AVERAGE(Q1700:T1700)</f>
        <v/>
      </c>
    </row>
    <row r="1701" ht="17.45" customHeight="1">
      <c r="A1701" s="257">
        <f>IF(ISNUMBER(C1701),MONTH(C1701),"")</f>
        <v/>
      </c>
      <c r="B1701" s="257">
        <f>IF(ISNUMBER(C1701),YEAR(C1701),"")</f>
        <v/>
      </c>
      <c r="C1701" s="791">
        <f>C1700+1</f>
        <v/>
      </c>
      <c r="D1701" s="792" t="n"/>
      <c r="E1701" s="793" t="n">
        <v>0.0299</v>
      </c>
      <c r="F1701" s="792" t="n"/>
      <c r="G1701" s="794" t="n">
        <v>0.0286</v>
      </c>
      <c r="H1701" s="793" t="n"/>
      <c r="I1701" s="792" t="n"/>
      <c r="J1701" s="793" t="n">
        <v>0.0322</v>
      </c>
      <c r="K1701" s="792" t="n"/>
      <c r="L1701" s="793" t="n">
        <v>0.0309</v>
      </c>
      <c r="M1701" s="796">
        <f>IF(SUM(D1701:E1701)&gt;0,IFERROR(AVERAGE(D1672:E1701),""),"")</f>
        <v/>
      </c>
      <c r="N1701" s="796">
        <f>IF(SUM(F1701:H1701)&gt;0,IFERROR(AVERAGE(F1672:H1701),""),"")</f>
        <v/>
      </c>
      <c r="O1701" s="796">
        <f>IF(SUM(I1701:J1701)&gt;0,IFERROR(AVERAGE(I1672:J1701),""),"")</f>
        <v/>
      </c>
      <c r="P1701" s="796">
        <f>IF(SUM(K1701:L1701)&gt;0,IFERROR(AVERAGE(K1672:L1701),""),"")</f>
        <v/>
      </c>
      <c r="Q1701" s="797">
        <f>IFERROR(AVERAGE(D1701:E1701),"")</f>
        <v/>
      </c>
      <c r="R1701" s="797">
        <f>IFERROR(AVERAGE(F1701:H1701),"")</f>
        <v/>
      </c>
      <c r="S1701" s="797">
        <f>IFERROR(AVERAGE(I1701:J1701),"")</f>
        <v/>
      </c>
      <c r="T1701" s="797">
        <f>IFERROR(AVERAGE(K1701:L1701),"")</f>
        <v/>
      </c>
      <c r="W1701" s="797">
        <f>AVERAGE(Q1701:T1701)</f>
        <v/>
      </c>
    </row>
    <row r="1702" ht="17.45" customHeight="1">
      <c r="A1702" s="257">
        <f>IF(ISNUMBER(C1702),MONTH(C1702),"")</f>
        <v/>
      </c>
      <c r="B1702" s="257">
        <f>IF(ISNUMBER(C1702),YEAR(C1702),"")</f>
        <v/>
      </c>
      <c r="C1702" s="791">
        <f>C1701+1</f>
        <v/>
      </c>
      <c r="D1702" s="792" t="n">
        <v>0.0355</v>
      </c>
      <c r="E1702" s="793" t="n"/>
      <c r="F1702" s="792" t="n">
        <v>0.0329</v>
      </c>
      <c r="G1702" s="794" t="n"/>
      <c r="H1702" s="793" t="n"/>
      <c r="I1702" s="792" t="n">
        <v>0.0313</v>
      </c>
      <c r="J1702" s="793" t="n"/>
      <c r="K1702" s="792" t="n">
        <v>0.0202</v>
      </c>
      <c r="L1702" s="793" t="n"/>
      <c r="M1702" s="796">
        <f>IF(SUM(D1702:E1702)&gt;0,IFERROR(AVERAGE(D1673:E1702),""),"")</f>
        <v/>
      </c>
      <c r="N1702" s="796">
        <f>IF(SUM(F1702:H1702)&gt;0,IFERROR(AVERAGE(F1673:H1702),""),"")</f>
        <v/>
      </c>
      <c r="O1702" s="796">
        <f>IF(SUM(I1702:J1702)&gt;0,IFERROR(AVERAGE(I1673:J1702),""),"")</f>
        <v/>
      </c>
      <c r="P1702" s="796">
        <f>IF(SUM(K1702:L1702)&gt;0,IFERROR(AVERAGE(K1673:L1702),""),"")</f>
        <v/>
      </c>
      <c r="Q1702" s="797">
        <f>IFERROR(AVERAGE(D1702:E1702),"")</f>
        <v/>
      </c>
      <c r="R1702" s="797">
        <f>IFERROR(AVERAGE(F1702:H1702),"")</f>
        <v/>
      </c>
      <c r="S1702" s="797">
        <f>IFERROR(AVERAGE(I1702:J1702),"")</f>
        <v/>
      </c>
      <c r="T1702" s="797">
        <f>IFERROR(AVERAGE(K1702:L1702),"")</f>
        <v/>
      </c>
      <c r="W1702" s="797">
        <f>AVERAGE(Q1702:T1702)</f>
        <v/>
      </c>
    </row>
    <row r="1703" ht="17.45" customHeight="1">
      <c r="A1703" s="257">
        <f>IF(ISNUMBER(C1703),MONTH(C1703),"")</f>
        <v/>
      </c>
      <c r="B1703" s="257">
        <f>IF(ISNUMBER(C1703),YEAR(C1703),"")</f>
        <v/>
      </c>
      <c r="C1703" s="791">
        <f>C1702+1</f>
        <v/>
      </c>
      <c r="D1703" s="792" t="n"/>
      <c r="E1703" s="793" t="n">
        <v>0.0223</v>
      </c>
      <c r="F1703" s="792" t="n"/>
      <c r="G1703" s="794" t="n">
        <v>0.0265</v>
      </c>
      <c r="H1703" s="793" t="n"/>
      <c r="I1703" s="792" t="n"/>
      <c r="J1703" s="793" t="n">
        <v>0.0275</v>
      </c>
      <c r="K1703" s="792" t="n"/>
      <c r="L1703" s="793" t="n">
        <v>0.0249</v>
      </c>
      <c r="M1703" s="796">
        <f>IF(SUM(D1703:E1703)&gt;0,IFERROR(AVERAGE(D1674:E1703),""),"")</f>
        <v/>
      </c>
      <c r="N1703" s="796">
        <f>IF(SUM(F1703:H1703)&gt;0,IFERROR(AVERAGE(F1674:H1703),""),"")</f>
        <v/>
      </c>
      <c r="O1703" s="796">
        <f>IF(SUM(I1703:J1703)&gt;0,IFERROR(AVERAGE(I1674:J1703),""),"")</f>
        <v/>
      </c>
      <c r="P1703" s="796">
        <f>IF(SUM(K1703:L1703)&gt;0,IFERROR(AVERAGE(K1674:L1703),""),"")</f>
        <v/>
      </c>
      <c r="Q1703" s="797">
        <f>IFERROR(AVERAGE(D1703:E1703),"")</f>
        <v/>
      </c>
      <c r="R1703" s="797">
        <f>IFERROR(AVERAGE(F1703:H1703),"")</f>
        <v/>
      </c>
      <c r="S1703" s="797">
        <f>IFERROR(AVERAGE(I1703:J1703),"")</f>
        <v/>
      </c>
      <c r="T1703" s="797">
        <f>IFERROR(AVERAGE(K1703:L1703),"")</f>
        <v/>
      </c>
      <c r="V1703" s="257" t="n"/>
      <c r="W1703" s="797">
        <f>AVERAGE(Q1703:T1703)</f>
        <v/>
      </c>
      <c r="X1703" s="797">
        <f>AVERAGE(Q1699:T1703)</f>
        <v/>
      </c>
      <c r="Y1703" s="266" t="n">
        <v>243</v>
      </c>
    </row>
    <row r="1704" ht="17.45" customHeight="1">
      <c r="A1704" s="257">
        <f>IF(ISNUMBER(C1704),MONTH(C1704),"")</f>
        <v/>
      </c>
      <c r="B1704" s="257">
        <f>IF(ISNUMBER(C1704),YEAR(C1704),"")</f>
        <v/>
      </c>
      <c r="C1704" s="808">
        <f>C1703+1</f>
        <v/>
      </c>
      <c r="D1704" s="809" t="n">
        <v>0.0153</v>
      </c>
      <c r="E1704" s="810" t="n"/>
      <c r="F1704" s="809" t="n"/>
      <c r="G1704" s="811" t="n"/>
      <c r="H1704" s="810" t="n">
        <v>0.022</v>
      </c>
      <c r="I1704" s="809" t="n">
        <v>0.0128</v>
      </c>
      <c r="J1704" s="810" t="n"/>
      <c r="K1704" s="809" t="n">
        <v>0.0175</v>
      </c>
      <c r="L1704" s="810" t="n"/>
      <c r="M1704" s="796">
        <f>IF(SUM(D1704:E1704)&gt;0,IFERROR(AVERAGE(D1675:E1704),""),"")</f>
        <v/>
      </c>
      <c r="N1704" s="796">
        <f>IF(SUM(F1704:H1704)&gt;0,IFERROR(AVERAGE(F1675:H1704),""),"")</f>
        <v/>
      </c>
      <c r="O1704" s="796">
        <f>IF(SUM(I1704:J1704)&gt;0,IFERROR(AVERAGE(I1675:J1704),""),"")</f>
        <v/>
      </c>
      <c r="P1704" s="796">
        <f>IF(SUM(K1704:L1704)&gt;0,IFERROR(AVERAGE(K1675:L1704),""),"")</f>
        <v/>
      </c>
      <c r="Q1704" s="813">
        <f>IFERROR(AVERAGE(D1704:E1704),"")</f>
        <v/>
      </c>
      <c r="R1704" s="813">
        <f>IFERROR(AVERAGE(F1704:H1704),"")</f>
        <v/>
      </c>
      <c r="S1704" s="813">
        <f>IFERROR(AVERAGE(I1704:J1704),"")</f>
        <v/>
      </c>
      <c r="T1704" s="813">
        <f>IFERROR(AVERAGE(K1704:L1704),"")</f>
        <v/>
      </c>
      <c r="U1704" s="326" t="n"/>
      <c r="V1704" s="813">
        <f>AVERAGE(Q1704:T1704)</f>
        <v/>
      </c>
      <c r="W1704" s="445" t="n"/>
      <c r="X1704" s="257" t="n"/>
      <c r="Y1704" s="266" t="n">
        <v>243</v>
      </c>
    </row>
    <row r="1705" ht="17.45" customHeight="1" thickBot="1">
      <c r="A1705" s="257">
        <f>IF(ISNUMBER(C1705),MONTH(C1705),"")</f>
        <v/>
      </c>
      <c r="B1705" s="257">
        <f>IF(ISNUMBER(C1705),YEAR(C1705),"")</f>
        <v/>
      </c>
      <c r="C1705" s="808">
        <f>C1704+1</f>
        <v/>
      </c>
      <c r="D1705" s="809" t="n"/>
      <c r="E1705" s="810" t="n">
        <v>0.0115</v>
      </c>
      <c r="F1705" s="809" t="n"/>
      <c r="G1705" s="811" t="n">
        <v>0.0211</v>
      </c>
      <c r="H1705" s="810" t="n"/>
      <c r="I1705" s="809" t="n"/>
      <c r="J1705" s="810" t="n">
        <v>0.00554</v>
      </c>
      <c r="K1705" s="809" t="n"/>
      <c r="L1705" s="810" t="n">
        <v>0.0121</v>
      </c>
      <c r="M1705" s="796">
        <f>IF(SUM(D1705:E1705)&gt;0,IFERROR(AVERAGE(D1676:E1705),""),"")</f>
        <v/>
      </c>
      <c r="N1705" s="796">
        <f>IF(SUM(F1705:H1705)&gt;0,IFERROR(AVERAGE(F1676:H1705),""),"")</f>
        <v/>
      </c>
      <c r="O1705" s="796">
        <f>IF(SUM(I1705:J1705)&gt;0,IFERROR(AVERAGE(I1676:J1705),""),"")</f>
        <v/>
      </c>
      <c r="P1705" s="796">
        <f>IF(SUM(K1705:L1705)&gt;0,IFERROR(AVERAGE(K1676:L1705),""),"")</f>
        <v/>
      </c>
      <c r="Q1705" s="813">
        <f>IFERROR(AVERAGE(D1705:E1705),"")</f>
        <v/>
      </c>
      <c r="R1705" s="813">
        <f>IFERROR(AVERAGE(F1705:H1705),"")</f>
        <v/>
      </c>
      <c r="S1705" s="813">
        <f>IFERROR(AVERAGE(I1705:J1705),"")</f>
        <v/>
      </c>
      <c r="T1705" s="813">
        <f>IFERROR(AVERAGE(K1705:L1705),"")</f>
        <v/>
      </c>
      <c r="U1705" s="326" t="n"/>
      <c r="V1705" s="813">
        <f>AVERAGE(Q1705:T1705)</f>
        <v/>
      </c>
      <c r="W1705" s="445" t="n"/>
      <c r="X1705" s="797">
        <f>AVERAGE(Q1704:T1705)</f>
        <v/>
      </c>
      <c r="Y1705" s="266" t="n">
        <v>243</v>
      </c>
    </row>
    <row r="1706" ht="17.45" customHeight="1" thickBot="1">
      <c r="A1706" s="257">
        <f>IF(ISNUMBER(C1706),MONTH(C1706),"")</f>
        <v/>
      </c>
      <c r="B1706" s="257">
        <f>IF(ISNUMBER(C1706),YEAR(C1706),"")</f>
        <v/>
      </c>
      <c r="C1706" s="861">
        <f>C1705+1</f>
        <v/>
      </c>
      <c r="D1706" s="803" t="n">
        <v>0.0248</v>
      </c>
      <c r="E1706" s="804" t="n"/>
      <c r="F1706" s="803" t="n">
        <v>0.0335</v>
      </c>
      <c r="G1706" s="805" t="n"/>
      <c r="H1706" s="804" t="n">
        <v>0.034</v>
      </c>
      <c r="I1706" s="803" t="n">
        <v>0.0271</v>
      </c>
      <c r="J1706" s="804" t="n"/>
      <c r="K1706" s="803" t="n">
        <v>0.0154</v>
      </c>
      <c r="L1706" s="804" t="n"/>
      <c r="M1706" s="796">
        <f>IF(SUM(D1706:E1706)&gt;0,IFERROR(AVERAGE(D1677:E1706),""),"")</f>
        <v/>
      </c>
      <c r="N1706" s="796">
        <f>IF(SUM(F1706:H1706)&gt;0,IFERROR(AVERAGE(F1677:H1706),""),"")</f>
        <v/>
      </c>
      <c r="O1706" s="796">
        <f>IF(SUM(I1706:J1706)&gt;0,IFERROR(AVERAGE(I1677:J1706),""),"")</f>
        <v/>
      </c>
      <c r="P1706" s="796">
        <f>IF(SUM(K1706:L1706)&gt;0,IFERROR(AVERAGE(K1677:L1706),""),"")</f>
        <v/>
      </c>
      <c r="Q1706" s="797">
        <f>IFERROR(AVERAGE(D1706:E1706),"")</f>
        <v/>
      </c>
      <c r="R1706" s="797">
        <f>IFERROR(AVERAGE(F1706:H1706),"")</f>
        <v/>
      </c>
      <c r="S1706" s="797">
        <f>IFERROR(AVERAGE(I1706:J1706),"")</f>
        <v/>
      </c>
      <c r="T1706" s="797">
        <f>IFERROR(AVERAGE(K1706:L1706),"")</f>
        <v/>
      </c>
      <c r="W1706" s="797">
        <f>AVERAGE(Q1706:T1706)</f>
        <v/>
      </c>
      <c r="Z1706" s="514" t="inlineStr">
        <is>
          <t>AUGUST</t>
        </is>
      </c>
      <c r="AA1706" s="515" t="n">
        <v>2022</v>
      </c>
      <c r="AB1706" s="516" t="n"/>
      <c r="AC1706" s="516" t="n"/>
      <c r="AD1706" s="516" t="n"/>
    </row>
    <row r="1707" ht="17.45" customHeight="1">
      <c r="A1707" s="257">
        <f>IF(ISNUMBER(C1707),MONTH(C1707),"")</f>
        <v/>
      </c>
      <c r="B1707" s="257">
        <f>IF(ISNUMBER(C1707),YEAR(C1707),"")</f>
        <v/>
      </c>
      <c r="C1707" s="791">
        <f>C1706+1</f>
        <v/>
      </c>
      <c r="D1707" s="792" t="n"/>
      <c r="E1707" s="793" t="n">
        <v>0.0219</v>
      </c>
      <c r="F1707" s="792" t="n"/>
      <c r="G1707" s="794" t="n">
        <v>0.0435</v>
      </c>
      <c r="H1707" s="793" t="n"/>
      <c r="I1707" s="792" t="n"/>
      <c r="J1707" s="793" t="n">
        <v>0.0348</v>
      </c>
      <c r="K1707" s="792" t="n"/>
      <c r="L1707" s="793" t="n">
        <v>0.0297</v>
      </c>
      <c r="M1707" s="796">
        <f>IF(SUM(D1707:E1707)&gt;0,IFERROR(AVERAGE(D1678:E1707),""),"")</f>
        <v/>
      </c>
      <c r="N1707" s="796">
        <f>IF(SUM(F1707:H1707)&gt;0,IFERROR(AVERAGE(F1678:H1707),""),"")</f>
        <v/>
      </c>
      <c r="O1707" s="796">
        <f>IF(SUM(I1707:J1707)&gt;0,IFERROR(AVERAGE(I1678:J1707),""),"")</f>
        <v/>
      </c>
      <c r="P1707" s="796">
        <f>IF(SUM(K1707:L1707)&gt;0,IFERROR(AVERAGE(K1678:L1707),""),"")</f>
        <v/>
      </c>
      <c r="Q1707" s="797">
        <f>IFERROR(AVERAGE(D1707:E1707),"")</f>
        <v/>
      </c>
      <c r="R1707" s="797">
        <f>IFERROR(AVERAGE(F1707:H1707),"")</f>
        <v/>
      </c>
      <c r="S1707" s="797">
        <f>IFERROR(AVERAGE(I1707:J1707),"")</f>
        <v/>
      </c>
      <c r="T1707" s="797">
        <f>IFERROR(AVERAGE(K1707:L1707),"")</f>
        <v/>
      </c>
      <c r="W1707" s="797">
        <f>AVERAGE(Q1707:T1707)</f>
        <v/>
      </c>
      <c r="Z1707" s="517" t="inlineStr">
        <is>
          <t>Parameter</t>
        </is>
      </c>
      <c r="AA1707" s="517" t="inlineStr">
        <is>
          <t>Station 1</t>
        </is>
      </c>
      <c r="AB1707" s="517" t="inlineStr">
        <is>
          <t>Station 2</t>
        </is>
      </c>
      <c r="AC1707" s="517" t="inlineStr">
        <is>
          <t>Station 4</t>
        </is>
      </c>
      <c r="AD1707" s="517" t="inlineStr">
        <is>
          <t>Station 5</t>
        </is>
      </c>
    </row>
    <row r="1708" ht="17.45" customHeight="1" thickBot="1">
      <c r="A1708" s="257">
        <f>IF(ISNUMBER(C1708),MONTH(C1708),"")</f>
        <v/>
      </c>
      <c r="B1708" s="257">
        <f>IF(ISNUMBER(C1708),YEAR(C1708),"")</f>
        <v/>
      </c>
      <c r="C1708" s="824">
        <f>C1707+1</f>
        <v/>
      </c>
      <c r="D1708" s="825" t="n">
        <v>0.0348</v>
      </c>
      <c r="E1708" s="826" t="n"/>
      <c r="F1708" s="825" t="n">
        <v>0.0318</v>
      </c>
      <c r="G1708" s="827" t="n"/>
      <c r="H1708" s="826" t="n"/>
      <c r="I1708" s="825" t="n">
        <v>0.0278</v>
      </c>
      <c r="J1708" s="826" t="n"/>
      <c r="K1708" s="825" t="n">
        <v>0.0332</v>
      </c>
      <c r="L1708" s="826" t="n"/>
      <c r="M1708" s="796">
        <f>IF(SUM(D1708:E1708)&gt;0,IFERROR(AVERAGE(D1679:E1708),""),"")</f>
        <v/>
      </c>
      <c r="N1708" s="796">
        <f>IF(SUM(F1708:H1708)&gt;0,IFERROR(AVERAGE(F1679:H1708),""),"")</f>
        <v/>
      </c>
      <c r="O1708" s="796">
        <f>IF(SUM(I1708:J1708)&gt;0,IFERROR(AVERAGE(I1679:J1708),""),"")</f>
        <v/>
      </c>
      <c r="P1708" s="796">
        <f>IF(SUM(K1708:L1708)&gt;0,IFERROR(AVERAGE(K1679:L1708),""),"")</f>
        <v/>
      </c>
      <c r="Q1708" s="797">
        <f>IFERROR(AVERAGE(D1708:E1708),"")</f>
        <v/>
      </c>
      <c r="R1708" s="797">
        <f>IFERROR(AVERAGE(F1708:H1708),"")</f>
        <v/>
      </c>
      <c r="S1708" s="797">
        <f>IFERROR(AVERAGE(I1708:J1708),"")</f>
        <v/>
      </c>
      <c r="T1708" s="797">
        <f>IFERROR(AVERAGE(K1708:L1708),"")</f>
        <v/>
      </c>
      <c r="W1708" s="797">
        <f>AVERAGE(Q1708:T1708)</f>
        <v/>
      </c>
      <c r="Z1708" s="518" t="inlineStr">
        <is>
          <t>Average</t>
        </is>
      </c>
      <c r="AA1708" s="928">
        <f>AVERAGE(D1678:E1708)</f>
        <v/>
      </c>
      <c r="AB1708" s="928">
        <f>AVERAGE(F1678:H1708)</f>
        <v/>
      </c>
      <c r="AC1708" s="928">
        <f>AVERAGE(I1678:J1708)</f>
        <v/>
      </c>
      <c r="AD1708" s="928">
        <f>AVERAGE(K1678:L1708)</f>
        <v/>
      </c>
    </row>
    <row r="1709" ht="17.45" customHeight="1">
      <c r="A1709" s="257">
        <f>IF(ISNUMBER(C1709),MONTH(C1709),"")</f>
        <v/>
      </c>
      <c r="B1709" s="257">
        <f>IF(ISNUMBER(C1709),YEAR(C1709),"")</f>
        <v/>
      </c>
      <c r="C1709" s="831">
        <f>C1708+1</f>
        <v/>
      </c>
      <c r="D1709" s="792" t="n"/>
      <c r="E1709" s="793" t="n">
        <v>0.0182</v>
      </c>
      <c r="F1709" s="792" t="n"/>
      <c r="G1709" s="794" t="n">
        <v>0.0241</v>
      </c>
      <c r="H1709" s="793" t="n"/>
      <c r="I1709" s="792" t="n"/>
      <c r="J1709" s="793" t="n">
        <v>0.0283</v>
      </c>
      <c r="K1709" s="792" t="n"/>
      <c r="L1709" s="793" t="n">
        <v>0.0375</v>
      </c>
      <c r="M1709" s="796">
        <f>IF(SUM(D1709:E1709)&gt;0,IFERROR(AVERAGE(D1680:E1709),""),"")</f>
        <v/>
      </c>
      <c r="N1709" s="796">
        <f>IF(SUM(F1709:H1709)&gt;0,IFERROR(AVERAGE(F1680:H1709),""),"")</f>
        <v/>
      </c>
      <c r="O1709" s="796">
        <f>IF(SUM(I1709:J1709)&gt;0,IFERROR(AVERAGE(I1680:J1709),""),"")</f>
        <v/>
      </c>
      <c r="P1709" s="796">
        <f>IF(SUM(K1709:L1709)&gt;0,IFERROR(AVERAGE(K1680:L1709),""),"")</f>
        <v/>
      </c>
      <c r="Q1709" s="797">
        <f>IFERROR(AVERAGE(D1709:E1709),"")</f>
        <v/>
      </c>
      <c r="R1709" s="797">
        <f>IFERROR(AVERAGE(F1709:H1709),"")</f>
        <v/>
      </c>
      <c r="S1709" s="797">
        <f>IFERROR(AVERAGE(I1709:J1709),"")</f>
        <v/>
      </c>
      <c r="T1709" s="797">
        <f>IFERROR(AVERAGE(K1709:L1709),"")</f>
        <v/>
      </c>
      <c r="W1709" s="797">
        <f>AVERAGE(Q1709:T1709)</f>
        <v/>
      </c>
      <c r="Z1709" s="518" t="inlineStr">
        <is>
          <t>Maximum</t>
        </is>
      </c>
      <c r="AA1709" s="928">
        <f>MAX(D1678:E1708)</f>
        <v/>
      </c>
      <c r="AB1709" s="928">
        <f>MAX(F1678:H1708)</f>
        <v/>
      </c>
      <c r="AC1709" s="928">
        <f>MAX(I1678:J1708)</f>
        <v/>
      </c>
      <c r="AD1709" s="928">
        <f>MAX(K1678:L1708)</f>
        <v/>
      </c>
    </row>
    <row r="1710" ht="17.45" customHeight="1" thickBot="1">
      <c r="A1710" s="257">
        <f>IF(ISNUMBER(C1710),MONTH(C1710),"")</f>
        <v/>
      </c>
      <c r="B1710" s="257">
        <f>IF(ISNUMBER(C1710),YEAR(C1710),"")</f>
        <v/>
      </c>
      <c r="C1710" s="791">
        <f>C1709+1</f>
        <v/>
      </c>
      <c r="D1710" s="792" t="n">
        <v>0.0355</v>
      </c>
      <c r="E1710" s="793" t="n"/>
      <c r="F1710" s="792" t="n"/>
      <c r="G1710" s="794" t="n"/>
      <c r="H1710" s="793" t="n">
        <v>0.0288</v>
      </c>
      <c r="I1710" s="792" t="n">
        <v>0.037</v>
      </c>
      <c r="J1710" s="793" t="n"/>
      <c r="K1710" s="792" t="n">
        <v>0.0263</v>
      </c>
      <c r="L1710" s="793" t="n"/>
      <c r="M1710" s="796">
        <f>IF(SUM(D1710:E1710)&gt;0,IFERROR(AVERAGE(D1681:E1710),""),"")</f>
        <v/>
      </c>
      <c r="N1710" s="796">
        <f>IF(SUM(F1710:H1710)&gt;0,IFERROR(AVERAGE(F1681:H1710),""),"")</f>
        <v/>
      </c>
      <c r="O1710" s="796">
        <f>IF(SUM(I1710:J1710)&gt;0,IFERROR(AVERAGE(I1681:J1710),""),"")</f>
        <v/>
      </c>
      <c r="P1710" s="796">
        <f>IF(SUM(K1710:L1710)&gt;0,IFERROR(AVERAGE(K1681:L1710),""),"")</f>
        <v/>
      </c>
      <c r="Q1710" s="797">
        <f>IFERROR(AVERAGE(D1710:E1710),"")</f>
        <v/>
      </c>
      <c r="R1710" s="797">
        <f>IFERROR(AVERAGE(F1710:H1710),"")</f>
        <v/>
      </c>
      <c r="S1710" s="797">
        <f>IFERROR(AVERAGE(I1710:J1710),"")</f>
        <v/>
      </c>
      <c r="T1710" s="797">
        <f>IFERROR(AVERAGE(K1710:L1710),"")</f>
        <v/>
      </c>
      <c r="W1710" s="797">
        <f>AVERAGE(Q1710:T1710)</f>
        <v/>
      </c>
      <c r="X1710" s="797">
        <f>AVERAGE(Q1706:T1710)</f>
        <v/>
      </c>
      <c r="Y1710" s="266" t="n">
        <v>244</v>
      </c>
      <c r="Z1710" s="520" t="inlineStr">
        <is>
          <t># DAYS &gt; 0.075</t>
        </is>
      </c>
      <c r="AA1710" s="521">
        <f>COUNTIF(D1678:E1708,"&gt;=0.075")</f>
        <v/>
      </c>
      <c r="AB1710" s="521">
        <f>COUNTIF(F1678:H1708,"&gt;=0.075")</f>
        <v/>
      </c>
      <c r="AC1710" s="521">
        <f>COUNTIF(I1678:J1708,"&gt;=0.075")</f>
        <v/>
      </c>
      <c r="AD1710" s="521">
        <f>COUNTIF(K1678:L1708,"&gt;=0.075")</f>
        <v/>
      </c>
    </row>
    <row r="1711" ht="17.45" customHeight="1" thickBot="1">
      <c r="A1711" s="257">
        <f>IF(ISNUMBER(C1711),MONTH(C1711),"")</f>
        <v/>
      </c>
      <c r="B1711" s="257">
        <f>IF(ISNUMBER(C1711),YEAR(C1711),"")</f>
        <v/>
      </c>
      <c r="C1711" s="808">
        <f>C1710+1</f>
        <v/>
      </c>
      <c r="D1711" s="809" t="n"/>
      <c r="E1711" s="810" t="n">
        <v>0.031</v>
      </c>
      <c r="F1711" s="809" t="n"/>
      <c r="G1711" s="811" t="n">
        <v>0.0235</v>
      </c>
      <c r="H1711" s="810" t="n"/>
      <c r="I1711" s="809" t="n"/>
      <c r="J1711" s="810" t="n">
        <v>0.0127</v>
      </c>
      <c r="K1711" s="809" t="n"/>
      <c r="L1711" s="810" t="n">
        <v>0.0295</v>
      </c>
      <c r="M1711" s="796">
        <f>IF(SUM(D1711:E1711)&gt;0,IFERROR(AVERAGE(D1682:E1711),""),"")</f>
        <v/>
      </c>
      <c r="N1711" s="796">
        <f>IF(SUM(F1711:H1711)&gt;0,IFERROR(AVERAGE(F1682:H1711),""),"")</f>
        <v/>
      </c>
      <c r="O1711" s="796">
        <f>IF(SUM(I1711:J1711)&gt;0,IFERROR(AVERAGE(I1682:J1711),""),"")</f>
        <v/>
      </c>
      <c r="P1711" s="796">
        <f>IF(SUM(K1711:L1711)&gt;0,IFERROR(AVERAGE(K1682:L1711),""),"")</f>
        <v/>
      </c>
      <c r="Q1711" s="813">
        <f>IFERROR(AVERAGE(D1711:E1711),"")</f>
        <v/>
      </c>
      <c r="R1711" s="813">
        <f>IFERROR(AVERAGE(F1711:H1711),"")</f>
        <v/>
      </c>
      <c r="S1711" s="813">
        <f>IFERROR(AVERAGE(I1711:J1711),"")</f>
        <v/>
      </c>
      <c r="T1711" s="813">
        <f>IFERROR(AVERAGE(K1711:L1711),"")</f>
        <v/>
      </c>
      <c r="U1711" s="326" t="n"/>
      <c r="V1711" s="813">
        <f>AVERAGE(Q1711:T1711)</f>
        <v/>
      </c>
      <c r="W1711" s="445" t="n"/>
      <c r="X1711" s="257" t="n"/>
      <c r="Y1711" s="266" t="n">
        <v>244</v>
      </c>
      <c r="AD1711" s="929">
        <f>AVERAGE(AA1708:AD1708)</f>
        <v/>
      </c>
    </row>
    <row r="1712" ht="17.45" customHeight="1">
      <c r="A1712" s="257">
        <f>IF(ISNUMBER(C1712),MONTH(C1712),"")</f>
        <v/>
      </c>
      <c r="B1712" s="257">
        <f>IF(ISNUMBER(C1712),YEAR(C1712),"")</f>
        <v/>
      </c>
      <c r="C1712" s="861">
        <f>C1711+1</f>
        <v/>
      </c>
      <c r="D1712" s="844" t="n">
        <v>0.027</v>
      </c>
      <c r="E1712" s="845" t="n"/>
      <c r="F1712" s="844" t="n">
        <v>0.0252</v>
      </c>
      <c r="G1712" s="846" t="n"/>
      <c r="H1712" s="845" t="n">
        <v>0.0261</v>
      </c>
      <c r="I1712" s="844" t="n">
        <v>0.0103</v>
      </c>
      <c r="J1712" s="845" t="n"/>
      <c r="K1712" s="844" t="n">
        <v>0.0265</v>
      </c>
      <c r="L1712" s="845" t="n"/>
      <c r="M1712" s="796">
        <f>IF(SUM(D1712:E1712)&gt;0,IFERROR(AVERAGE(D1683:E1712),""),"")</f>
        <v/>
      </c>
      <c r="N1712" s="796">
        <f>IF(SUM(F1712:H1712)&gt;0,IFERROR(AVERAGE(F1683:H1712),""),"")</f>
        <v/>
      </c>
      <c r="O1712" s="796">
        <f>IF(SUM(I1712:J1712)&gt;0,IFERROR(AVERAGE(I1683:J1712),""),"")</f>
        <v/>
      </c>
      <c r="P1712" s="796">
        <f>IF(SUM(K1712:L1712)&gt;0,IFERROR(AVERAGE(K1683:L1712),""),"")</f>
        <v/>
      </c>
      <c r="Q1712" s="813">
        <f>IFERROR(AVERAGE(D1712:E1712),"")</f>
        <v/>
      </c>
      <c r="R1712" s="813">
        <f>IFERROR(AVERAGE(F1712:H1712),"")</f>
        <v/>
      </c>
      <c r="S1712" s="813">
        <f>IFERROR(AVERAGE(I1712:J1712),"")</f>
        <v/>
      </c>
      <c r="T1712" s="813">
        <f>IFERROR(AVERAGE(K1712:L1712),"")</f>
        <v/>
      </c>
      <c r="U1712" s="326" t="n"/>
      <c r="V1712" s="813">
        <f>AVERAGE(Q1712:T1712)</f>
        <v/>
      </c>
      <c r="W1712" s="445" t="n"/>
      <c r="X1712" s="797">
        <f>AVERAGE(Q1711:T1712)</f>
        <v/>
      </c>
      <c r="Y1712" s="266" t="n">
        <v>244</v>
      </c>
    </row>
    <row r="1713" ht="17.45" customHeight="1">
      <c r="A1713" s="257">
        <f>IF(ISNUMBER(C1713),MONTH(C1713),"")</f>
        <v/>
      </c>
      <c r="B1713" s="257">
        <f>IF(ISNUMBER(C1713),YEAR(C1713),"")</f>
        <v/>
      </c>
      <c r="C1713" s="791">
        <f>C1712+1</f>
        <v/>
      </c>
      <c r="D1713" s="849" t="n"/>
      <c r="E1713" s="850" t="n">
        <v>0.0251</v>
      </c>
      <c r="F1713" s="849" t="n"/>
      <c r="G1713" s="851" t="n">
        <v>0.0245</v>
      </c>
      <c r="H1713" s="850" t="n"/>
      <c r="I1713" s="849" t="n"/>
      <c r="J1713" s="850" t="n">
        <v>0.0122</v>
      </c>
      <c r="K1713" s="849" t="n"/>
      <c r="L1713" s="850" t="n">
        <v>0.027</v>
      </c>
      <c r="M1713" s="796">
        <f>IF(SUM(D1713:E1713)&gt;0,IFERROR(AVERAGE(D1684:E1713),""),"")</f>
        <v/>
      </c>
      <c r="N1713" s="796">
        <f>IF(SUM(F1713:H1713)&gt;0,IFERROR(AVERAGE(F1684:H1713),""),"")</f>
        <v/>
      </c>
      <c r="O1713" s="796">
        <f>IF(SUM(I1713:J1713)&gt;0,IFERROR(AVERAGE(I1684:J1713),""),"")</f>
        <v/>
      </c>
      <c r="P1713" s="796">
        <f>IF(SUM(K1713:L1713)&gt;0,IFERROR(AVERAGE(K1684:L1713),""),"")</f>
        <v/>
      </c>
      <c r="Q1713" s="797">
        <f>IFERROR(AVERAGE(D1713:E1713),"")</f>
        <v/>
      </c>
      <c r="R1713" s="797">
        <f>IFERROR(AVERAGE(F1713:H1713),"")</f>
        <v/>
      </c>
      <c r="S1713" s="797">
        <f>IFERROR(AVERAGE(I1713:J1713),"")</f>
        <v/>
      </c>
      <c r="T1713" s="797">
        <f>IFERROR(AVERAGE(K1713:L1713),"")</f>
        <v/>
      </c>
      <c r="W1713" s="797">
        <f>AVERAGE(Q1713:T1713)</f>
        <v/>
      </c>
    </row>
    <row r="1714" ht="17.45" customHeight="1">
      <c r="A1714" s="257">
        <f>IF(ISNUMBER(C1714),MONTH(C1714),"")</f>
        <v/>
      </c>
      <c r="B1714" s="257">
        <f>IF(ISNUMBER(C1714),YEAR(C1714),"")</f>
        <v/>
      </c>
      <c r="C1714" s="791">
        <f>C1713+1</f>
        <v/>
      </c>
      <c r="D1714" s="849" t="n">
        <v>0.0444</v>
      </c>
      <c r="E1714" s="850" t="n"/>
      <c r="F1714" s="849" t="n">
        <v>0.0304</v>
      </c>
      <c r="G1714" s="851" t="n"/>
      <c r="H1714" s="850" t="n"/>
      <c r="I1714" s="849" t="n">
        <v>0.0296</v>
      </c>
      <c r="J1714" s="850" t="n"/>
      <c r="K1714" s="849" t="n">
        <v>0.0239</v>
      </c>
      <c r="L1714" s="850" t="n"/>
      <c r="M1714" s="796">
        <f>IF(SUM(D1714:E1714)&gt;0,IFERROR(AVERAGE(D1685:E1714),""),"")</f>
        <v/>
      </c>
      <c r="N1714" s="796">
        <f>IF(SUM(F1714:H1714)&gt;0,IFERROR(AVERAGE(F1685:H1714),""),"")</f>
        <v/>
      </c>
      <c r="O1714" s="796">
        <f>IF(SUM(I1714:J1714)&gt;0,IFERROR(AVERAGE(I1685:J1714),""),"")</f>
        <v/>
      </c>
      <c r="P1714" s="796">
        <f>IF(SUM(K1714:L1714)&gt;0,IFERROR(AVERAGE(K1685:L1714),""),"")</f>
        <v/>
      </c>
      <c r="Q1714" s="797">
        <f>IFERROR(AVERAGE(D1714:E1714),"")</f>
        <v/>
      </c>
      <c r="R1714" s="797">
        <f>IFERROR(AVERAGE(F1714:H1714),"")</f>
        <v/>
      </c>
      <c r="S1714" s="797">
        <f>IFERROR(AVERAGE(I1714:J1714),"")</f>
        <v/>
      </c>
      <c r="T1714" s="797">
        <f>IFERROR(AVERAGE(K1714:L1714),"")</f>
        <v/>
      </c>
      <c r="W1714" s="797">
        <f>AVERAGE(Q1714:T1714)</f>
        <v/>
      </c>
    </row>
    <row r="1715" ht="17.45" customHeight="1">
      <c r="A1715" s="257">
        <f>IF(ISNUMBER(C1715),MONTH(C1715),"")</f>
        <v/>
      </c>
      <c r="B1715" s="257">
        <f>IF(ISNUMBER(C1715),YEAR(C1715),"")</f>
        <v/>
      </c>
      <c r="C1715" s="791">
        <f>C1714+1</f>
        <v/>
      </c>
      <c r="D1715" s="792" t="n"/>
      <c r="E1715" s="793" t="n">
        <v>0.0204</v>
      </c>
      <c r="F1715" s="792" t="n"/>
      <c r="G1715" s="794" t="n">
        <v>0.0375</v>
      </c>
      <c r="H1715" s="793" t="n"/>
      <c r="I1715" s="792" t="n"/>
      <c r="J1715" s="793" t="n">
        <v>0.0312</v>
      </c>
      <c r="K1715" s="792" t="n"/>
      <c r="L1715" s="793" t="n">
        <v>0.0341</v>
      </c>
      <c r="M1715" s="796">
        <f>IF(SUM(D1715:E1715)&gt;0,IFERROR(AVERAGE(D1686:E1715),""),"")</f>
        <v/>
      </c>
      <c r="N1715" s="796">
        <f>IF(SUM(F1715:H1715)&gt;0,IFERROR(AVERAGE(F1686:H1715),""),"")</f>
        <v/>
      </c>
      <c r="O1715" s="796">
        <f>IF(SUM(I1715:J1715)&gt;0,IFERROR(AVERAGE(I1686:J1715),""),"")</f>
        <v/>
      </c>
      <c r="P1715" s="796">
        <f>IF(SUM(K1715:L1715)&gt;0,IFERROR(AVERAGE(K1686:L1715),""),"")</f>
        <v/>
      </c>
      <c r="Q1715" s="797">
        <f>IFERROR(AVERAGE(D1715:E1715),"")</f>
        <v/>
      </c>
      <c r="R1715" s="797">
        <f>IFERROR(AVERAGE(F1715:H1715),"")</f>
        <v/>
      </c>
      <c r="S1715" s="797">
        <f>IFERROR(AVERAGE(I1715:J1715),"")</f>
        <v/>
      </c>
      <c r="T1715" s="797">
        <f>IFERROR(AVERAGE(K1715:L1715),"")</f>
        <v/>
      </c>
      <c r="W1715" s="797">
        <f>AVERAGE(Q1715:T1715)</f>
        <v/>
      </c>
    </row>
    <row r="1716" ht="17.45" customHeight="1">
      <c r="A1716" s="257">
        <f>IF(ISNUMBER(C1716),MONTH(C1716),"")</f>
        <v/>
      </c>
      <c r="B1716" s="257">
        <f>IF(ISNUMBER(C1716),YEAR(C1716),"")</f>
        <v/>
      </c>
      <c r="C1716" s="791">
        <f>C1715+1</f>
        <v/>
      </c>
      <c r="D1716" s="792" t="n">
        <v>0.0286</v>
      </c>
      <c r="E1716" s="793" t="n"/>
      <c r="F1716" s="792" t="n"/>
      <c r="G1716" s="794" t="n"/>
      <c r="H1716" s="793" t="n">
        <v>0.0464</v>
      </c>
      <c r="I1716" s="792" t="n">
        <v>0.0325</v>
      </c>
      <c r="J1716" s="793" t="n"/>
      <c r="K1716" s="792" t="n">
        <v>0.0298</v>
      </c>
      <c r="L1716" s="793" t="n"/>
      <c r="M1716" s="796">
        <f>IF(SUM(D1716:E1716)&gt;0,IFERROR(AVERAGE(D1687:E1716),""),"")</f>
        <v/>
      </c>
      <c r="N1716" s="796">
        <f>IF(SUM(F1716:H1716)&gt;0,IFERROR(AVERAGE(F1687:H1716),""),"")</f>
        <v/>
      </c>
      <c r="O1716" s="796">
        <f>IF(SUM(I1716:J1716)&gt;0,IFERROR(AVERAGE(I1687:J1716),""),"")</f>
        <v/>
      </c>
      <c r="P1716" s="796">
        <f>IF(SUM(K1716:L1716)&gt;0,IFERROR(AVERAGE(K1687:L1716),""),"")</f>
        <v/>
      </c>
      <c r="Q1716" s="797">
        <f>IFERROR(AVERAGE(D1716:E1716),"")</f>
        <v/>
      </c>
      <c r="R1716" s="797">
        <f>IFERROR(AVERAGE(F1716:H1716),"")</f>
        <v/>
      </c>
      <c r="S1716" s="797">
        <f>IFERROR(AVERAGE(I1716:J1716),"")</f>
        <v/>
      </c>
      <c r="T1716" s="797">
        <f>IFERROR(AVERAGE(K1716:L1716),"")</f>
        <v/>
      </c>
      <c r="W1716" s="797">
        <f>AVERAGE(Q1716:T1716)</f>
        <v/>
      </c>
    </row>
    <row r="1717" ht="17.45" customHeight="1">
      <c r="A1717" s="257">
        <f>IF(ISNUMBER(C1717),MONTH(C1717),"")</f>
        <v/>
      </c>
      <c r="B1717" s="257">
        <f>IF(ISNUMBER(C1717),YEAR(C1717),"")</f>
        <v/>
      </c>
      <c r="C1717" s="791">
        <f>C1716+1</f>
        <v/>
      </c>
      <c r="D1717" s="792" t="n"/>
      <c r="E1717" s="793" t="n">
        <v>0.0241</v>
      </c>
      <c r="F1717" s="792" t="n"/>
      <c r="G1717" s="794" t="n">
        <v>0.0535</v>
      </c>
      <c r="H1717" s="793" t="n"/>
      <c r="I1717" s="792" t="n"/>
      <c r="J1717" s="793" t="n">
        <v>0.0321</v>
      </c>
      <c r="K1717" s="792" t="n"/>
      <c r="L1717" s="793" t="n">
        <v>0.0532</v>
      </c>
      <c r="M1717" s="796">
        <f>IF(SUM(D1717:E1717)&gt;0,IFERROR(AVERAGE(D1688:E1717),""),"")</f>
        <v/>
      </c>
      <c r="N1717" s="796">
        <f>IF(SUM(F1717:H1717)&gt;0,IFERROR(AVERAGE(F1688:H1717),""),"")</f>
        <v/>
      </c>
      <c r="O1717" s="796">
        <f>IF(SUM(I1717:J1717)&gt;0,IFERROR(AVERAGE(I1688:J1717),""),"")</f>
        <v/>
      </c>
      <c r="P1717" s="796">
        <f>IF(SUM(K1717:L1717)&gt;0,IFERROR(AVERAGE(K1688:L1717),""),"")</f>
        <v/>
      </c>
      <c r="Q1717" s="797">
        <f>IFERROR(AVERAGE(D1717:E1717),"")</f>
        <v/>
      </c>
      <c r="R1717" s="797">
        <f>IFERROR(AVERAGE(F1717:H1717),"")</f>
        <v/>
      </c>
      <c r="S1717" s="797">
        <f>IFERROR(AVERAGE(I1717:J1717),"")</f>
        <v/>
      </c>
      <c r="T1717" s="797">
        <f>IFERROR(AVERAGE(K1717:L1717),"")</f>
        <v/>
      </c>
      <c r="W1717" s="797">
        <f>AVERAGE(Q1717:T1717)</f>
        <v/>
      </c>
      <c r="X1717" s="797">
        <f>AVERAGE(Q1713:T1717)</f>
        <v/>
      </c>
      <c r="Y1717" s="266" t="n">
        <v>245</v>
      </c>
    </row>
    <row r="1718" ht="17.45" customHeight="1">
      <c r="A1718" s="257">
        <f>IF(ISNUMBER(C1718),MONTH(C1718),"")</f>
        <v/>
      </c>
      <c r="B1718" s="257">
        <f>IF(ISNUMBER(C1718),YEAR(C1718),"")</f>
        <v/>
      </c>
      <c r="C1718" s="861">
        <f>C1717+1</f>
        <v/>
      </c>
      <c r="D1718" s="809" t="n">
        <v>0.0206</v>
      </c>
      <c r="E1718" s="810" t="n"/>
      <c r="F1718" s="809" t="n">
        <v>0.0171</v>
      </c>
      <c r="G1718" s="811" t="n"/>
      <c r="H1718" s="810" t="n">
        <v>0.0152</v>
      </c>
      <c r="I1718" s="809" t="n">
        <v>0.00906</v>
      </c>
      <c r="J1718" s="810" t="n"/>
      <c r="K1718" s="809" t="n">
        <v>0.0125</v>
      </c>
      <c r="L1718" s="810" t="n"/>
      <c r="M1718" s="796">
        <f>IF(SUM(D1718:E1718)&gt;0,IFERROR(AVERAGE(D1689:E1718),""),"")</f>
        <v/>
      </c>
      <c r="N1718" s="796">
        <f>IF(SUM(F1718:H1718)&gt;0,IFERROR(AVERAGE(F1689:H1718),""),"")</f>
        <v/>
      </c>
      <c r="O1718" s="796">
        <f>IF(SUM(I1718:J1718)&gt;0,IFERROR(AVERAGE(I1689:J1718),""),"")</f>
        <v/>
      </c>
      <c r="P1718" s="796">
        <f>IF(SUM(K1718:L1718)&gt;0,IFERROR(AVERAGE(K1689:L1718),""),"")</f>
        <v/>
      </c>
      <c r="Q1718" s="813">
        <f>IFERROR(AVERAGE(D1718:E1718),"")</f>
        <v/>
      </c>
      <c r="R1718" s="813">
        <f>IFERROR(AVERAGE(F1718:H1718),"")</f>
        <v/>
      </c>
      <c r="S1718" s="813">
        <f>IFERROR(AVERAGE(I1718:J1718),"")</f>
        <v/>
      </c>
      <c r="T1718" s="813">
        <f>IFERROR(AVERAGE(K1718:L1718),"")</f>
        <v/>
      </c>
      <c r="U1718" s="326" t="n"/>
      <c r="V1718" s="813">
        <f>AVERAGE(Q1718:T1718)</f>
        <v/>
      </c>
      <c r="W1718" s="445" t="n"/>
      <c r="X1718" s="257" t="n"/>
      <c r="Y1718" s="266" t="n">
        <v>245</v>
      </c>
    </row>
    <row r="1719" ht="17.45" customHeight="1">
      <c r="A1719" s="257">
        <f>IF(ISNUMBER(C1719),MONTH(C1719),"")</f>
        <v/>
      </c>
      <c r="B1719" s="257">
        <f>IF(ISNUMBER(C1719),YEAR(C1719),"")</f>
        <v/>
      </c>
      <c r="C1719" s="808">
        <f>C1718+1</f>
        <v/>
      </c>
      <c r="D1719" s="809" t="n"/>
      <c r="E1719" s="900" t="n">
        <v>0.449</v>
      </c>
      <c r="F1719" s="809" t="n"/>
      <c r="G1719" s="943" t="n">
        <v>0.109</v>
      </c>
      <c r="H1719" s="810" t="n"/>
      <c r="I1719" s="809" t="n"/>
      <c r="J1719" s="810" t="n">
        <v>0.00489</v>
      </c>
      <c r="K1719" s="809" t="n"/>
      <c r="L1719" s="810" t="n">
        <v>0.0129</v>
      </c>
      <c r="M1719" s="796">
        <f>IF(SUM(D1719:E1719)&gt;0,IFERROR(AVERAGE(D1690:E1719),""),"")</f>
        <v/>
      </c>
      <c r="N1719" s="796">
        <f>IF(SUM(F1719:H1719)&gt;0,IFERROR(AVERAGE(F1690:H1719),""),"")</f>
        <v/>
      </c>
      <c r="O1719" s="796">
        <f>IF(SUM(I1719:J1719)&gt;0,IFERROR(AVERAGE(I1690:J1719),""),"")</f>
        <v/>
      </c>
      <c r="P1719" s="796">
        <f>IF(SUM(K1719:L1719)&gt;0,IFERROR(AVERAGE(K1690:L1719),""),"")</f>
        <v/>
      </c>
      <c r="Q1719" s="893">
        <f>IFERROR(AVERAGE(D1719:E1719),"")</f>
        <v/>
      </c>
      <c r="R1719" s="893">
        <f>IFERROR(AVERAGE(F1719:H1719),"")</f>
        <v/>
      </c>
      <c r="S1719" s="813">
        <f>IFERROR(AVERAGE(I1719:J1719),"")</f>
        <v/>
      </c>
      <c r="T1719" s="813">
        <f>IFERROR(AVERAGE(K1719:L1719),"")</f>
        <v/>
      </c>
      <c r="U1719" s="326" t="n"/>
      <c r="V1719" s="813">
        <f>AVERAGE(Q1719:T1719)</f>
        <v/>
      </c>
      <c r="W1719" s="445" t="n"/>
      <c r="X1719" s="797">
        <f>AVERAGE(Q1718:T1719)</f>
        <v/>
      </c>
      <c r="Y1719" s="266" t="n">
        <v>245</v>
      </c>
    </row>
    <row r="1720" ht="17.45" customHeight="1">
      <c r="A1720" s="257">
        <f>IF(ISNUMBER(C1720),MONTH(C1720),"")</f>
        <v/>
      </c>
      <c r="B1720" s="257">
        <f>IF(ISNUMBER(C1720),YEAR(C1720),"")</f>
        <v/>
      </c>
      <c r="C1720" s="791">
        <f>C1719+1</f>
        <v/>
      </c>
      <c r="D1720" s="792" t="n">
        <v>0.029</v>
      </c>
      <c r="E1720" s="793" t="n"/>
      <c r="F1720" s="792" t="n">
        <v>0.0235</v>
      </c>
      <c r="G1720" s="794" t="n"/>
      <c r="H1720" s="793" t="n"/>
      <c r="I1720" s="792" t="n">
        <v>0.0199</v>
      </c>
      <c r="J1720" s="793" t="n"/>
      <c r="K1720" s="792" t="n">
        <v>0.0257</v>
      </c>
      <c r="L1720" s="793" t="n"/>
      <c r="M1720" s="796">
        <f>IF(SUM(D1720:E1720)&gt;0,IFERROR(AVERAGE(D1691:E1720),""),"")</f>
        <v/>
      </c>
      <c r="N1720" s="796">
        <f>IF(SUM(F1720:H1720)&gt;0,IFERROR(AVERAGE(F1691:H1720),""),"")</f>
        <v/>
      </c>
      <c r="O1720" s="796">
        <f>IF(SUM(I1720:J1720)&gt;0,IFERROR(AVERAGE(I1691:J1720),""),"")</f>
        <v/>
      </c>
      <c r="P1720" s="796">
        <f>IF(SUM(K1720:L1720)&gt;0,IFERROR(AVERAGE(K1691:L1720),""),"")</f>
        <v/>
      </c>
      <c r="Q1720" s="797">
        <f>IFERROR(AVERAGE(D1720:E1720),"")</f>
        <v/>
      </c>
      <c r="R1720" s="797">
        <f>IFERROR(AVERAGE(F1720:H1720),"")</f>
        <v/>
      </c>
      <c r="S1720" s="797">
        <f>IFERROR(AVERAGE(I1720:J1720),"")</f>
        <v/>
      </c>
      <c r="T1720" s="797">
        <f>IFERROR(AVERAGE(K1720:L1720),"")</f>
        <v/>
      </c>
      <c r="W1720" s="797">
        <f>AVERAGE(Q1720:T1720)</f>
        <v/>
      </c>
    </row>
    <row r="1721" ht="17.45" customHeight="1">
      <c r="A1721" s="257">
        <f>IF(ISNUMBER(C1721),MONTH(C1721),"")</f>
        <v/>
      </c>
      <c r="B1721" s="257">
        <f>IF(ISNUMBER(C1721),YEAR(C1721),"")</f>
        <v/>
      </c>
      <c r="C1721" s="791">
        <f>C1720+1</f>
        <v/>
      </c>
      <c r="D1721" s="792" t="n"/>
      <c r="E1721" s="793" t="n">
        <v>0.027</v>
      </c>
      <c r="F1721" s="792" t="n"/>
      <c r="G1721" s="794" t="n">
        <v>0.0169</v>
      </c>
      <c r="H1721" s="793" t="n"/>
      <c r="I1721" s="792" t="n"/>
      <c r="J1721" s="793" t="n">
        <v>0.0279</v>
      </c>
      <c r="K1721" s="792" t="n"/>
      <c r="L1721" s="793" t="n">
        <v>0.0588</v>
      </c>
      <c r="M1721" s="796">
        <f>IF(SUM(D1721:E1721)&gt;0,IFERROR(AVERAGE(D1692:E1721),""),"")</f>
        <v/>
      </c>
      <c r="N1721" s="796">
        <f>IF(SUM(F1721:H1721)&gt;0,IFERROR(AVERAGE(F1692:H1721),""),"")</f>
        <v/>
      </c>
      <c r="O1721" s="796">
        <f>IF(SUM(I1721:J1721)&gt;0,IFERROR(AVERAGE(I1692:J1721),""),"")</f>
        <v/>
      </c>
      <c r="P1721" s="796">
        <f>IF(SUM(K1721:L1721)&gt;0,IFERROR(AVERAGE(K1692:L1721),""),"")</f>
        <v/>
      </c>
      <c r="Q1721" s="797">
        <f>IFERROR(AVERAGE(D1721:E1721),"")</f>
        <v/>
      </c>
      <c r="R1721" s="797">
        <f>IFERROR(AVERAGE(F1721:H1721),"")</f>
        <v/>
      </c>
      <c r="S1721" s="797">
        <f>IFERROR(AVERAGE(I1721:J1721),"")</f>
        <v/>
      </c>
      <c r="T1721" s="797">
        <f>IFERROR(AVERAGE(K1721:L1721),"")</f>
        <v/>
      </c>
      <c r="W1721" s="797">
        <f>AVERAGE(Q1721:T1721)</f>
        <v/>
      </c>
    </row>
    <row r="1722" ht="17.45" customHeight="1">
      <c r="A1722" s="257">
        <f>IF(ISNUMBER(C1722),MONTH(C1722),"")</f>
        <v/>
      </c>
      <c r="B1722" s="257">
        <f>IF(ISNUMBER(C1722),YEAR(C1722),"")</f>
        <v/>
      </c>
      <c r="C1722" s="791">
        <f>C1721+1</f>
        <v/>
      </c>
      <c r="D1722" s="792" t="n">
        <v>0.0448</v>
      </c>
      <c r="E1722" s="793" t="n"/>
      <c r="F1722" s="792" t="n"/>
      <c r="G1722" s="794" t="n"/>
      <c r="H1722" s="793" t="n">
        <v>0.0141</v>
      </c>
      <c r="I1722" s="792" t="n">
        <v>0.0188</v>
      </c>
      <c r="J1722" s="793" t="n"/>
      <c r="K1722" s="792" t="n">
        <v>0.0455</v>
      </c>
      <c r="L1722" s="793" t="n"/>
      <c r="M1722" s="796">
        <f>IF(SUM(D1722:E1722)&gt;0,IFERROR(AVERAGE(D1693:E1722),""),"")</f>
        <v/>
      </c>
      <c r="N1722" s="796">
        <f>IF(SUM(F1722:H1722)&gt;0,IFERROR(AVERAGE(F1693:H1722),""),"")</f>
        <v/>
      </c>
      <c r="O1722" s="796">
        <f>IF(SUM(I1722:J1722)&gt;0,IFERROR(AVERAGE(I1693:J1722),""),"")</f>
        <v/>
      </c>
      <c r="P1722" s="796">
        <f>IF(SUM(K1722:L1722)&gt;0,IFERROR(AVERAGE(K1693:L1722),""),"")</f>
        <v/>
      </c>
      <c r="Q1722" s="797">
        <f>IFERROR(AVERAGE(D1722:E1722),"")</f>
        <v/>
      </c>
      <c r="R1722" s="797">
        <f>IFERROR(AVERAGE(F1722:H1722),"")</f>
        <v/>
      </c>
      <c r="S1722" s="797">
        <f>IFERROR(AVERAGE(I1722:J1722),"")</f>
        <v/>
      </c>
      <c r="T1722" s="797">
        <f>IFERROR(AVERAGE(K1722:L1722),"")</f>
        <v/>
      </c>
      <c r="W1722" s="797">
        <f>AVERAGE(Q1722:T1722)</f>
        <v/>
      </c>
    </row>
    <row r="1723" ht="17.45" customHeight="1">
      <c r="A1723" s="257">
        <f>IF(ISNUMBER(C1723),MONTH(C1723),"")</f>
        <v/>
      </c>
      <c r="B1723" s="257">
        <f>IF(ISNUMBER(C1723),YEAR(C1723),"")</f>
        <v/>
      </c>
      <c r="C1723" s="791">
        <f>C1722+1</f>
        <v/>
      </c>
      <c r="D1723" s="792" t="n"/>
      <c r="E1723" s="793" t="n">
        <v>0.0195</v>
      </c>
      <c r="F1723" s="792" t="n"/>
      <c r="G1723" s="794" t="n">
        <v>0.0183</v>
      </c>
      <c r="H1723" s="793" t="n"/>
      <c r="I1723" s="792" t="n"/>
      <c r="J1723" s="793" t="n">
        <v>0.0212</v>
      </c>
      <c r="K1723" s="792" t="n"/>
      <c r="L1723" s="793" t="n">
        <v>0.0388</v>
      </c>
      <c r="M1723" s="796">
        <f>IF(SUM(D1723:E1723)&gt;0,IFERROR(AVERAGE(D1694:E1723),""),"")</f>
        <v/>
      </c>
      <c r="N1723" s="796">
        <f>IF(SUM(F1723:H1723)&gt;0,IFERROR(AVERAGE(F1694:H1723),""),"")</f>
        <v/>
      </c>
      <c r="O1723" s="796">
        <f>IF(SUM(I1723:J1723)&gt;0,IFERROR(AVERAGE(I1694:J1723),""),"")</f>
        <v/>
      </c>
      <c r="P1723" s="796">
        <f>IF(SUM(K1723:L1723)&gt;0,IFERROR(AVERAGE(K1694:L1723),""),"")</f>
        <v/>
      </c>
      <c r="Q1723" s="797">
        <f>IFERROR(AVERAGE(D1723:E1723),"")</f>
        <v/>
      </c>
      <c r="R1723" s="797">
        <f>IFERROR(AVERAGE(F1723:H1723),"")</f>
        <v/>
      </c>
      <c r="S1723" s="797">
        <f>IFERROR(AVERAGE(I1723:J1723),"")</f>
        <v/>
      </c>
      <c r="T1723" s="797">
        <f>IFERROR(AVERAGE(K1723:L1723),"")</f>
        <v/>
      </c>
      <c r="W1723" s="797">
        <f>AVERAGE(Q1723:T1723)</f>
        <v/>
      </c>
    </row>
    <row r="1724" ht="17.45" customHeight="1">
      <c r="A1724" s="257">
        <f>IF(ISNUMBER(C1724),MONTH(C1724),"")</f>
        <v/>
      </c>
      <c r="B1724" s="257">
        <f>IF(ISNUMBER(C1724),YEAR(C1724),"")</f>
        <v/>
      </c>
      <c r="C1724" s="861">
        <f>C1723+1</f>
        <v/>
      </c>
      <c r="D1724" s="840" t="n">
        <v>0.0379</v>
      </c>
      <c r="E1724" s="841" t="n"/>
      <c r="F1724" s="840" t="n">
        <v>0.0165</v>
      </c>
      <c r="G1724" s="842" t="n"/>
      <c r="H1724" s="841" t="n">
        <v>0.0147</v>
      </c>
      <c r="I1724" s="840" t="n">
        <v>0.0242</v>
      </c>
      <c r="J1724" s="841" t="n"/>
      <c r="K1724" s="840" t="n">
        <v>0.0227</v>
      </c>
      <c r="L1724" s="841" t="n"/>
      <c r="M1724" s="796">
        <f>IF(SUM(D1724:E1724)&gt;0,IFERROR(AVERAGE(D1695:E1724),""),"")</f>
        <v/>
      </c>
      <c r="N1724" s="796">
        <f>IF(SUM(F1724:H1724)&gt;0,IFERROR(AVERAGE(F1695:H1724),""),"")</f>
        <v/>
      </c>
      <c r="O1724" s="796">
        <f>IF(SUM(I1724:J1724)&gt;0,IFERROR(AVERAGE(I1695:J1724),""),"")</f>
        <v/>
      </c>
      <c r="P1724" s="796">
        <f>IF(SUM(K1724:L1724)&gt;0,IFERROR(AVERAGE(K1695:L1724),""),"")</f>
        <v/>
      </c>
      <c r="Q1724" s="797">
        <f>IFERROR(AVERAGE(D1724:E1724),"")</f>
        <v/>
      </c>
      <c r="R1724" s="797">
        <f>IFERROR(AVERAGE(F1724:H1724),"")</f>
        <v/>
      </c>
      <c r="S1724" s="797">
        <f>IFERROR(AVERAGE(I1724:J1724),"")</f>
        <v/>
      </c>
      <c r="T1724" s="797">
        <f>IFERROR(AVERAGE(K1724:L1724),"")</f>
        <v/>
      </c>
      <c r="W1724" s="797">
        <f>AVERAGE(Q1724:T1724)</f>
        <v/>
      </c>
      <c r="X1724" s="797">
        <f>AVERAGE(Q1720:T1724)</f>
        <v/>
      </c>
      <c r="Y1724" s="266" t="n">
        <v>246</v>
      </c>
    </row>
    <row r="1725" ht="17.45" customHeight="1">
      <c r="A1725" s="257">
        <f>IF(ISNUMBER(C1725),MONTH(C1725),"")</f>
        <v/>
      </c>
      <c r="B1725" s="257">
        <f>IF(ISNUMBER(C1725),YEAR(C1725),"")</f>
        <v/>
      </c>
      <c r="C1725" s="808">
        <f>C1724+1</f>
        <v/>
      </c>
      <c r="D1725" s="844" t="n"/>
      <c r="E1725" s="845" t="n">
        <v>0.0157</v>
      </c>
      <c r="F1725" s="844" t="n"/>
      <c r="G1725" s="846" t="n">
        <v>0.0112</v>
      </c>
      <c r="H1725" s="845" t="n"/>
      <c r="I1725" s="844" t="n"/>
      <c r="J1725" s="845" t="n">
        <v>0.0145</v>
      </c>
      <c r="K1725" s="844" t="n"/>
      <c r="L1725" s="845" t="n">
        <v>0.0198</v>
      </c>
      <c r="M1725" s="796">
        <f>IF(SUM(D1725:E1725)&gt;0,IFERROR(AVERAGE(D1696:E1725),""),"")</f>
        <v/>
      </c>
      <c r="N1725" s="796">
        <f>IF(SUM(F1725:H1725)&gt;0,IFERROR(AVERAGE(F1696:H1725),""),"")</f>
        <v/>
      </c>
      <c r="O1725" s="796">
        <f>IF(SUM(I1725:J1725)&gt;0,IFERROR(AVERAGE(I1696:J1725),""),"")</f>
        <v/>
      </c>
      <c r="P1725" s="796">
        <f>IF(SUM(K1725:L1725)&gt;0,IFERROR(AVERAGE(K1696:L1725),""),"")</f>
        <v/>
      </c>
      <c r="Q1725" s="813">
        <f>IFERROR(AVERAGE(D1725:E1725),"")</f>
        <v/>
      </c>
      <c r="R1725" s="813">
        <f>IFERROR(AVERAGE(F1725:H1725),"")</f>
        <v/>
      </c>
      <c r="S1725" s="813">
        <f>IFERROR(AVERAGE(I1725:J1725),"")</f>
        <v/>
      </c>
      <c r="T1725" s="813">
        <f>IFERROR(AVERAGE(K1725:L1725),"")</f>
        <v/>
      </c>
      <c r="U1725" s="326" t="n"/>
      <c r="V1725" s="813">
        <f>AVERAGE(Q1725:T1725)</f>
        <v/>
      </c>
      <c r="W1725" s="445" t="n"/>
      <c r="X1725" s="257" t="n"/>
      <c r="Y1725" s="266" t="n">
        <v>246</v>
      </c>
    </row>
    <row r="1726" ht="17.45" customHeight="1">
      <c r="A1726" s="257">
        <f>IF(ISNUMBER(C1726),MONTH(C1726),"")</f>
        <v/>
      </c>
      <c r="B1726" s="257">
        <f>IF(ISNUMBER(C1726),YEAR(C1726),"")</f>
        <v/>
      </c>
      <c r="C1726" s="808">
        <f>C1725+1</f>
        <v/>
      </c>
      <c r="D1726" s="844" t="n">
        <v>0.00861</v>
      </c>
      <c r="E1726" s="845" t="n"/>
      <c r="F1726" s="844" t="n">
        <v>0.0134</v>
      </c>
      <c r="G1726" s="846" t="n"/>
      <c r="H1726" s="845" t="n"/>
      <c r="I1726" s="844" t="n">
        <v>0.00587</v>
      </c>
      <c r="J1726" s="845" t="n"/>
      <c r="K1726" s="844" t="n">
        <v>0.0108</v>
      </c>
      <c r="L1726" s="845" t="n"/>
      <c r="M1726" s="796">
        <f>IF(SUM(D1726:E1726)&gt;0,IFERROR(AVERAGE(D1697:E1726),""),"")</f>
        <v/>
      </c>
      <c r="N1726" s="796">
        <f>IF(SUM(F1726:H1726)&gt;0,IFERROR(AVERAGE(F1697:H1726),""),"")</f>
        <v/>
      </c>
      <c r="O1726" s="796">
        <f>IF(SUM(I1726:J1726)&gt;0,IFERROR(AVERAGE(I1697:J1726),""),"")</f>
        <v/>
      </c>
      <c r="P1726" s="796">
        <f>IF(SUM(K1726:L1726)&gt;0,IFERROR(AVERAGE(K1697:L1726),""),"")</f>
        <v/>
      </c>
      <c r="Q1726" s="813">
        <f>IFERROR(AVERAGE(D1726:E1726),"")</f>
        <v/>
      </c>
      <c r="R1726" s="813">
        <f>IFERROR(AVERAGE(F1726:H1726),"")</f>
        <v/>
      </c>
      <c r="S1726" s="813">
        <f>IFERROR(AVERAGE(I1726:J1726),"")</f>
        <v/>
      </c>
      <c r="T1726" s="813">
        <f>IFERROR(AVERAGE(K1726:L1726),"")</f>
        <v/>
      </c>
      <c r="U1726" s="326" t="n"/>
      <c r="V1726" s="813">
        <f>AVERAGE(Q1726:T1726)</f>
        <v/>
      </c>
      <c r="W1726" s="445" t="n"/>
      <c r="X1726" s="797">
        <f>AVERAGE(Q1725:T1726)</f>
        <v/>
      </c>
      <c r="Y1726" s="266" t="n">
        <v>246</v>
      </c>
    </row>
    <row r="1727" ht="17.45" customHeight="1">
      <c r="A1727" s="257">
        <f>IF(ISNUMBER(C1727),MONTH(C1727),"")</f>
        <v/>
      </c>
      <c r="B1727" s="257">
        <f>IF(ISNUMBER(C1727),YEAR(C1727),"")</f>
        <v/>
      </c>
      <c r="C1727" s="791">
        <f>C1726+1</f>
        <v/>
      </c>
      <c r="D1727" s="849" t="n"/>
      <c r="E1727" s="850" t="n">
        <v>0.0174</v>
      </c>
      <c r="F1727" s="849" t="n"/>
      <c r="G1727" s="851" t="n">
        <v>0.0228</v>
      </c>
      <c r="H1727" s="850" t="n"/>
      <c r="I1727" s="849" t="n"/>
      <c r="J1727" s="850" t="n">
        <v>0.0214</v>
      </c>
      <c r="K1727" s="849" t="n"/>
      <c r="L1727" s="850" t="n">
        <v>0.031</v>
      </c>
      <c r="M1727" s="796">
        <f>IF(SUM(D1727:E1727)&gt;0,IFERROR(AVERAGE(D1698:E1727),""),"")</f>
        <v/>
      </c>
      <c r="N1727" s="796">
        <f>IF(SUM(F1727:H1727)&gt;0,IFERROR(AVERAGE(F1698:H1727),""),"")</f>
        <v/>
      </c>
      <c r="O1727" s="796">
        <f>IF(SUM(I1727:J1727)&gt;0,IFERROR(AVERAGE(I1698:J1727),""),"")</f>
        <v/>
      </c>
      <c r="P1727" s="796">
        <f>IF(SUM(K1727:L1727)&gt;0,IFERROR(AVERAGE(K1698:L1727),""),"")</f>
        <v/>
      </c>
      <c r="Q1727" s="797">
        <f>IFERROR(AVERAGE(D1727:E1727),"")</f>
        <v/>
      </c>
      <c r="R1727" s="797">
        <f>IFERROR(AVERAGE(F1727:H1727),"")</f>
        <v/>
      </c>
      <c r="S1727" s="797">
        <f>IFERROR(AVERAGE(I1727:J1727),"")</f>
        <v/>
      </c>
      <c r="T1727" s="797">
        <f>IFERROR(AVERAGE(K1727:L1727),"")</f>
        <v/>
      </c>
      <c r="W1727" s="797">
        <f>AVERAGE(Q1727:T1727)</f>
        <v/>
      </c>
    </row>
    <row r="1728" ht="17.45" customHeight="1">
      <c r="A1728" s="257">
        <f>IF(ISNUMBER(C1728),MONTH(C1728),"")</f>
        <v/>
      </c>
      <c r="B1728" s="257">
        <f>IF(ISNUMBER(C1728),YEAR(C1728),"")</f>
        <v/>
      </c>
      <c r="C1728" s="791">
        <f>C1727+1</f>
        <v/>
      </c>
      <c r="D1728" s="792" t="n">
        <v>0.0242</v>
      </c>
      <c r="E1728" s="793" t="n"/>
      <c r="F1728" s="792" t="n"/>
      <c r="G1728" s="794" t="n"/>
      <c r="H1728" s="793" t="n">
        <v>0.0195</v>
      </c>
      <c r="I1728" s="792" t="n">
        <v>0.0243</v>
      </c>
      <c r="J1728" s="793" t="n"/>
      <c r="K1728" s="792" t="n">
        <v>0.024</v>
      </c>
      <c r="L1728" s="793" t="n"/>
      <c r="M1728" s="796">
        <f>IF(SUM(D1728:E1728)&gt;0,IFERROR(AVERAGE(D1699:E1728),""),"")</f>
        <v/>
      </c>
      <c r="N1728" s="796">
        <f>IF(SUM(F1728:H1728)&gt;0,IFERROR(AVERAGE(F1699:H1728),""),"")</f>
        <v/>
      </c>
      <c r="O1728" s="796">
        <f>IF(SUM(I1728:J1728)&gt;0,IFERROR(AVERAGE(I1699:J1728),""),"")</f>
        <v/>
      </c>
      <c r="P1728" s="796">
        <f>IF(SUM(K1728:L1728)&gt;0,IFERROR(AVERAGE(K1699:L1728),""),"")</f>
        <v/>
      </c>
      <c r="Q1728" s="797">
        <f>IFERROR(AVERAGE(D1728:E1728),"")</f>
        <v/>
      </c>
      <c r="R1728" s="797">
        <f>IFERROR(AVERAGE(F1728:H1728),"")</f>
        <v/>
      </c>
      <c r="S1728" s="797">
        <f>IFERROR(AVERAGE(I1728:J1728),"")</f>
        <v/>
      </c>
      <c r="T1728" s="797">
        <f>IFERROR(AVERAGE(K1728:L1728),"")</f>
        <v/>
      </c>
      <c r="W1728" s="797">
        <f>AVERAGE(Q1728:T1728)</f>
        <v/>
      </c>
    </row>
    <row r="1729" ht="17.45" customHeight="1">
      <c r="A1729" s="257">
        <f>IF(ISNUMBER(C1729),MONTH(C1729),"")</f>
        <v/>
      </c>
      <c r="B1729" s="257">
        <f>IF(ISNUMBER(C1729),YEAR(C1729),"")</f>
        <v/>
      </c>
      <c r="C1729" s="791">
        <f>C1728+1</f>
        <v/>
      </c>
      <c r="D1729" s="792" t="n"/>
      <c r="E1729" s="793" t="n">
        <v>0.023</v>
      </c>
      <c r="F1729" s="792" t="n"/>
      <c r="G1729" s="794" t="n">
        <v>0.0323</v>
      </c>
      <c r="H1729" s="793" t="n"/>
      <c r="I1729" s="792" t="n"/>
      <c r="J1729" s="793" t="n">
        <v>0.0277</v>
      </c>
      <c r="K1729" s="792" t="n"/>
      <c r="L1729" s="793" t="n">
        <v>0.0274</v>
      </c>
      <c r="M1729" s="796">
        <f>IF(SUM(D1729:E1729)&gt;0,IFERROR(AVERAGE(D1700:E1729),""),"")</f>
        <v/>
      </c>
      <c r="N1729" s="796">
        <f>IF(SUM(F1729:H1729)&gt;0,IFERROR(AVERAGE(F1700:H1729),""),"")</f>
        <v/>
      </c>
      <c r="O1729" s="796">
        <f>IF(SUM(I1729:J1729)&gt;0,IFERROR(AVERAGE(I1700:J1729),""),"")</f>
        <v/>
      </c>
      <c r="P1729" s="796">
        <f>IF(SUM(K1729:L1729)&gt;0,IFERROR(AVERAGE(K1700:L1729),""),"")</f>
        <v/>
      </c>
      <c r="Q1729" s="797">
        <f>IFERROR(AVERAGE(D1729:E1729),"")</f>
        <v/>
      </c>
      <c r="R1729" s="797">
        <f>IFERROR(AVERAGE(F1729:H1729),"")</f>
        <v/>
      </c>
      <c r="S1729" s="797">
        <f>IFERROR(AVERAGE(I1729:J1729),"")</f>
        <v/>
      </c>
      <c r="T1729" s="797">
        <f>IFERROR(AVERAGE(K1729:L1729),"")</f>
        <v/>
      </c>
      <c r="W1729" s="797">
        <f>AVERAGE(Q1729:T1729)</f>
        <v/>
      </c>
    </row>
    <row r="1730" ht="17.45" customHeight="1">
      <c r="A1730" s="257">
        <f>IF(ISNUMBER(C1730),MONTH(C1730),"")</f>
        <v/>
      </c>
      <c r="B1730" s="257">
        <f>IF(ISNUMBER(C1730),YEAR(C1730),"")</f>
        <v/>
      </c>
      <c r="C1730" s="861">
        <f>C1729+1</f>
        <v/>
      </c>
      <c r="D1730" s="803" t="n">
        <v>0.0317</v>
      </c>
      <c r="E1730" s="804" t="n"/>
      <c r="F1730" s="803" t="n">
        <v>0.0221</v>
      </c>
      <c r="G1730" s="805" t="n"/>
      <c r="H1730" s="804" t="n">
        <v>0.0224</v>
      </c>
      <c r="I1730" s="803" t="n">
        <v>0.0236</v>
      </c>
      <c r="J1730" s="804" t="n"/>
      <c r="K1730" s="803" t="n">
        <v>0.0269</v>
      </c>
      <c r="L1730" s="804" t="n"/>
      <c r="M1730" s="796">
        <f>IF(SUM(D1730:E1730)&gt;0,IFERROR(AVERAGE(D1701:E1730),""),"")</f>
        <v/>
      </c>
      <c r="N1730" s="796">
        <f>IF(SUM(F1730:H1730)&gt;0,IFERROR(AVERAGE(F1701:H1730),""),"")</f>
        <v/>
      </c>
      <c r="O1730" s="796">
        <f>IF(SUM(I1730:J1730)&gt;0,IFERROR(AVERAGE(I1701:J1730),""),"")</f>
        <v/>
      </c>
      <c r="P1730" s="796">
        <f>IF(SUM(K1730:L1730)&gt;0,IFERROR(AVERAGE(K1701:L1730),""),"")</f>
        <v/>
      </c>
      <c r="Q1730" s="797">
        <f>IFERROR(AVERAGE(D1730:E1730),"")</f>
        <v/>
      </c>
      <c r="R1730" s="797">
        <f>IFERROR(AVERAGE(F1730:H1730),"")</f>
        <v/>
      </c>
      <c r="S1730" s="797">
        <f>IFERROR(AVERAGE(I1730:J1730),"")</f>
        <v/>
      </c>
      <c r="T1730" s="797">
        <f>IFERROR(AVERAGE(K1730:L1730),"")</f>
        <v/>
      </c>
      <c r="W1730" s="797">
        <f>AVERAGE(Q1730:T1730)</f>
        <v/>
      </c>
    </row>
    <row r="1731" ht="17.45" customHeight="1">
      <c r="A1731" s="257">
        <f>IF(ISNUMBER(C1731),MONTH(C1731),"")</f>
        <v/>
      </c>
      <c r="B1731" s="257">
        <f>IF(ISNUMBER(C1731),YEAR(C1731),"")</f>
        <v/>
      </c>
      <c r="C1731" s="791">
        <f>C1730+1</f>
        <v/>
      </c>
      <c r="D1731" s="792" t="n"/>
      <c r="E1731" s="793" t="n">
        <v>0.0203</v>
      </c>
      <c r="F1731" s="792" t="n"/>
      <c r="G1731" s="794" t="n">
        <v>0.0235</v>
      </c>
      <c r="H1731" s="793" t="n"/>
      <c r="I1731" s="792" t="n"/>
      <c r="J1731" s="793" t="n">
        <v>0.0257</v>
      </c>
      <c r="K1731" s="792" t="n"/>
      <c r="L1731" s="793" t="n">
        <v>0.0323</v>
      </c>
      <c r="M1731" s="796">
        <f>IF(SUM(D1731:E1731)&gt;0,IFERROR(AVERAGE(D1702:E1731),""),"")</f>
        <v/>
      </c>
      <c r="N1731" s="796">
        <f>IF(SUM(F1731:H1731)&gt;0,IFERROR(AVERAGE(F1702:H1731),""),"")</f>
        <v/>
      </c>
      <c r="O1731" s="796">
        <f>IF(SUM(I1731:J1731)&gt;0,IFERROR(AVERAGE(I1702:J1731),""),"")</f>
        <v/>
      </c>
      <c r="P1731" s="796">
        <f>IF(SUM(K1731:L1731)&gt;0,IFERROR(AVERAGE(K1702:L1731),""),"")</f>
        <v/>
      </c>
      <c r="Q1731" s="797">
        <f>IFERROR(AVERAGE(D1731:E1731),"")</f>
        <v/>
      </c>
      <c r="R1731" s="797">
        <f>IFERROR(AVERAGE(F1731:H1731),"")</f>
        <v/>
      </c>
      <c r="S1731" s="797">
        <f>IFERROR(AVERAGE(I1731:J1731),"")</f>
        <v/>
      </c>
      <c r="T1731" s="797">
        <f>IFERROR(AVERAGE(K1731:L1731),"")</f>
        <v/>
      </c>
      <c r="W1731" s="797">
        <f>AVERAGE(Q1731:T1731)</f>
        <v/>
      </c>
      <c r="X1731" s="797">
        <f>AVERAGE(Q1727:T1731)</f>
        <v/>
      </c>
      <c r="Y1731" s="266" t="n">
        <v>247</v>
      </c>
    </row>
    <row r="1732" ht="17.45" customHeight="1">
      <c r="A1732" s="257">
        <f>IF(ISNUMBER(C1732),MONTH(C1732),"")</f>
        <v/>
      </c>
      <c r="B1732" s="257">
        <f>IF(ISNUMBER(C1732),YEAR(C1732),"")</f>
        <v/>
      </c>
      <c r="C1732" s="808">
        <f>C1731+1</f>
        <v/>
      </c>
      <c r="D1732" s="809" t="n">
        <v>0.018</v>
      </c>
      <c r="E1732" s="810" t="n"/>
      <c r="F1732" s="809" t="n">
        <v>0.0206</v>
      </c>
      <c r="G1732" s="811" t="n"/>
      <c r="H1732" s="810" t="n"/>
      <c r="I1732" s="809" t="n">
        <v>0.0129</v>
      </c>
      <c r="J1732" s="810" t="n"/>
      <c r="K1732" s="809" t="n">
        <v>0.0164</v>
      </c>
      <c r="L1732" s="810" t="n"/>
      <c r="M1732" s="796">
        <f>IF(SUM(D1732:E1732)&gt;0,IFERROR(AVERAGE(D1703:E1732),""),"")</f>
        <v/>
      </c>
      <c r="N1732" s="796">
        <f>IF(SUM(F1732:H1732)&gt;0,IFERROR(AVERAGE(F1703:H1732),""),"")</f>
        <v/>
      </c>
      <c r="O1732" s="796">
        <f>IF(SUM(I1732:J1732)&gt;0,IFERROR(AVERAGE(I1703:J1732),""),"")</f>
        <v/>
      </c>
      <c r="P1732" s="796">
        <f>IF(SUM(K1732:L1732)&gt;0,IFERROR(AVERAGE(K1703:L1732),""),"")</f>
        <v/>
      </c>
      <c r="Q1732" s="813">
        <f>IFERROR(AVERAGE(D1732:E1732),"")</f>
        <v/>
      </c>
      <c r="R1732" s="813">
        <f>IFERROR(AVERAGE(F1732:H1732),"")</f>
        <v/>
      </c>
      <c r="S1732" s="813">
        <f>IFERROR(AVERAGE(I1732:J1732),"")</f>
        <v/>
      </c>
      <c r="T1732" s="813">
        <f>IFERROR(AVERAGE(K1732:L1732),"")</f>
        <v/>
      </c>
      <c r="U1732" s="326" t="n"/>
      <c r="V1732" s="813">
        <f>AVERAGE(Q1732:T1732)</f>
        <v/>
      </c>
      <c r="W1732" s="445" t="n"/>
      <c r="X1732" s="257" t="n"/>
      <c r="Y1732" s="266" t="n">
        <v>247</v>
      </c>
    </row>
    <row r="1733" ht="17.45" customHeight="1">
      <c r="A1733" s="257">
        <f>IF(ISNUMBER(C1733),MONTH(C1733),"")</f>
        <v/>
      </c>
      <c r="B1733" s="257">
        <f>IF(ISNUMBER(C1733),YEAR(C1733),"")</f>
        <v/>
      </c>
      <c r="C1733" s="808">
        <f>C1732+1</f>
        <v/>
      </c>
      <c r="D1733" s="809" t="n"/>
      <c r="E1733" s="810" t="n">
        <v>0.0147</v>
      </c>
      <c r="F1733" s="809" t="n"/>
      <c r="G1733" s="811" t="n">
        <v>0.0154</v>
      </c>
      <c r="H1733" s="810" t="n"/>
      <c r="I1733" s="809" t="n"/>
      <c r="J1733" s="810" t="n">
        <v>0.00753</v>
      </c>
      <c r="K1733" s="809" t="n"/>
      <c r="L1733" s="810" t="n">
        <v>0.015</v>
      </c>
      <c r="M1733" s="796">
        <f>IF(SUM(D1733:E1733)&gt;0,IFERROR(AVERAGE(D1704:E1733),""),"")</f>
        <v/>
      </c>
      <c r="N1733" s="796">
        <f>IF(SUM(F1733:H1733)&gt;0,IFERROR(AVERAGE(F1704:H1733),""),"")</f>
        <v/>
      </c>
      <c r="O1733" s="796">
        <f>IF(SUM(I1733:J1733)&gt;0,IFERROR(AVERAGE(I1704:J1733),""),"")</f>
        <v/>
      </c>
      <c r="P1733" s="796">
        <f>IF(SUM(K1733:L1733)&gt;0,IFERROR(AVERAGE(K1704:L1733),""),"")</f>
        <v/>
      </c>
      <c r="Q1733" s="813">
        <f>IFERROR(AVERAGE(D1733:E1733),"")</f>
        <v/>
      </c>
      <c r="R1733" s="813">
        <f>IFERROR(AVERAGE(F1733:H1733),"")</f>
        <v/>
      </c>
      <c r="S1733" s="813">
        <f>IFERROR(AVERAGE(I1733:J1733),"")</f>
        <v/>
      </c>
      <c r="T1733" s="813">
        <f>IFERROR(AVERAGE(K1733:L1733),"")</f>
        <v/>
      </c>
      <c r="U1733" s="326" t="n"/>
      <c r="V1733" s="813">
        <f>AVERAGE(Q1733:T1733)</f>
        <v/>
      </c>
      <c r="W1733" s="445" t="n"/>
      <c r="X1733" s="797">
        <f>AVERAGE(Q1732:T1733)</f>
        <v/>
      </c>
      <c r="Y1733" s="266" t="n">
        <v>247</v>
      </c>
    </row>
    <row r="1734" ht="17.45" customHeight="1">
      <c r="A1734" s="257">
        <f>IF(ISNUMBER(C1734),MONTH(C1734),"")</f>
        <v/>
      </c>
      <c r="B1734" s="257">
        <f>IF(ISNUMBER(C1734),YEAR(C1734),"")</f>
        <v/>
      </c>
      <c r="C1734" s="791">
        <f>C1733+1</f>
        <v/>
      </c>
      <c r="D1734" s="792" t="n">
        <v>0.0351</v>
      </c>
      <c r="E1734" s="793" t="n"/>
      <c r="F1734" s="792" t="n"/>
      <c r="G1734" s="794" t="n"/>
      <c r="H1734" s="793" t="n">
        <v>0.0369</v>
      </c>
      <c r="I1734" s="792" t="n">
        <v>0.0295</v>
      </c>
      <c r="J1734" s="793" t="n"/>
      <c r="K1734" s="792" t="n">
        <v>0.0276</v>
      </c>
      <c r="L1734" s="793" t="n"/>
      <c r="M1734" s="796">
        <f>IF(SUM(D1734:E1734)&gt;0,IFERROR(AVERAGE(D1705:E1734),""),"")</f>
        <v/>
      </c>
      <c r="N1734" s="796">
        <f>IF(SUM(F1734:H1734)&gt;0,IFERROR(AVERAGE(F1705:H1734),""),"")</f>
        <v/>
      </c>
      <c r="O1734" s="796">
        <f>IF(SUM(I1734:J1734)&gt;0,IFERROR(AVERAGE(I1705:J1734),""),"")</f>
        <v/>
      </c>
      <c r="P1734" s="796">
        <f>IF(SUM(K1734:L1734)&gt;0,IFERROR(AVERAGE(K1705:L1734),""),"")</f>
        <v/>
      </c>
      <c r="Q1734" s="797">
        <f>IFERROR(AVERAGE(D1734:E1734),"")</f>
        <v/>
      </c>
      <c r="R1734" s="797">
        <f>IFERROR(AVERAGE(F1734:H1734),"")</f>
        <v/>
      </c>
      <c r="S1734" s="797">
        <f>IFERROR(AVERAGE(I1734:J1734),"")</f>
        <v/>
      </c>
      <c r="T1734" s="797">
        <f>IFERROR(AVERAGE(K1734:L1734),"")</f>
        <v/>
      </c>
      <c r="W1734" s="797">
        <f>AVERAGE(Q1734:T1734)</f>
        <v/>
      </c>
    </row>
    <row r="1735" ht="17.45" customHeight="1" thickBot="1">
      <c r="A1735" s="257">
        <f>IF(ISNUMBER(C1735),MONTH(C1735),"")</f>
        <v/>
      </c>
      <c r="B1735" s="257">
        <f>IF(ISNUMBER(C1735),YEAR(C1735),"")</f>
        <v/>
      </c>
      <c r="C1735" s="791">
        <f>C1734+1</f>
        <v/>
      </c>
      <c r="D1735" s="792" t="n"/>
      <c r="E1735" s="793" t="n">
        <v>0.031</v>
      </c>
      <c r="F1735" s="792" t="n"/>
      <c r="G1735" s="794" t="n">
        <v>0.0322</v>
      </c>
      <c r="H1735" s="793" t="n"/>
      <c r="I1735" s="792" t="n"/>
      <c r="J1735" s="793" t="n">
        <v>0.0273</v>
      </c>
      <c r="K1735" s="792" t="n"/>
      <c r="L1735" s="793" t="n">
        <v>0.0531</v>
      </c>
      <c r="M1735" s="796">
        <f>IF(SUM(D1735:E1735)&gt;0,IFERROR(AVERAGE(D1706:E1735),""),"")</f>
        <v/>
      </c>
      <c r="N1735" s="796">
        <f>IF(SUM(F1735:H1735)&gt;0,IFERROR(AVERAGE(F1706:H1735),""),"")</f>
        <v/>
      </c>
      <c r="O1735" s="796">
        <f>IF(SUM(I1735:J1735)&gt;0,IFERROR(AVERAGE(I1706:J1735),""),"")</f>
        <v/>
      </c>
      <c r="P1735" s="796">
        <f>IF(SUM(K1735:L1735)&gt;0,IFERROR(AVERAGE(K1706:L1735),""),"")</f>
        <v/>
      </c>
      <c r="Q1735" s="797">
        <f>IFERROR(AVERAGE(D1735:E1735),"")</f>
        <v/>
      </c>
      <c r="R1735" s="797">
        <f>IFERROR(AVERAGE(F1735:H1735),"")</f>
        <v/>
      </c>
      <c r="S1735" s="797">
        <f>IFERROR(AVERAGE(I1735:J1735),"")</f>
        <v/>
      </c>
      <c r="T1735" s="797">
        <f>IFERROR(AVERAGE(K1735:L1735),"")</f>
        <v/>
      </c>
      <c r="W1735" s="797">
        <f>AVERAGE(Q1735:T1735)</f>
        <v/>
      </c>
    </row>
    <row r="1736" ht="17.45" customHeight="1" thickBot="1">
      <c r="A1736" s="257">
        <f>IF(ISNUMBER(C1736),MONTH(C1736),"")</f>
        <v/>
      </c>
      <c r="B1736" s="257">
        <f>IF(ISNUMBER(C1736),YEAR(C1736),"")</f>
        <v/>
      </c>
      <c r="C1736" s="861">
        <f>C1735+1</f>
        <v/>
      </c>
      <c r="D1736" s="803" t="n">
        <v>0.0485</v>
      </c>
      <c r="E1736" s="804" t="n"/>
      <c r="F1736" s="803" t="n">
        <v>0.0275</v>
      </c>
      <c r="G1736" s="805" t="n"/>
      <c r="H1736" s="804" t="n">
        <v>0.0279</v>
      </c>
      <c r="I1736" s="803" t="n">
        <v>0.028</v>
      </c>
      <c r="J1736" s="804" t="n"/>
      <c r="K1736" s="803" t="n">
        <v>0.0297</v>
      </c>
      <c r="L1736" s="804" t="n"/>
      <c r="M1736" s="796">
        <f>IF(SUM(D1736:E1736)&gt;0,IFERROR(AVERAGE(D1707:E1736),""),"")</f>
        <v/>
      </c>
      <c r="N1736" s="796">
        <f>IF(SUM(F1736:H1736)&gt;0,IFERROR(AVERAGE(F1707:H1736),""),"")</f>
        <v/>
      </c>
      <c r="O1736" s="796">
        <f>IF(SUM(I1736:J1736)&gt;0,IFERROR(AVERAGE(I1707:J1736),""),"")</f>
        <v/>
      </c>
      <c r="P1736" s="796">
        <f>IF(SUM(K1736:L1736)&gt;0,IFERROR(AVERAGE(K1707:L1736),""),"")</f>
        <v/>
      </c>
      <c r="Q1736" s="797">
        <f>IFERROR(AVERAGE(D1736:E1736),"")</f>
        <v/>
      </c>
      <c r="R1736" s="797">
        <f>IFERROR(AVERAGE(F1736:H1736),"")</f>
        <v/>
      </c>
      <c r="S1736" s="797">
        <f>IFERROR(AVERAGE(I1736:J1736),"")</f>
        <v/>
      </c>
      <c r="T1736" s="797">
        <f>IFERROR(AVERAGE(K1736:L1736),"")</f>
        <v/>
      </c>
      <c r="W1736" s="797">
        <f>AVERAGE(Q1736:T1736)</f>
        <v/>
      </c>
      <c r="Z1736" s="514" t="inlineStr">
        <is>
          <t>SEPTEMBER</t>
        </is>
      </c>
      <c r="AA1736" s="515" t="n">
        <v>2022</v>
      </c>
      <c r="AB1736" s="516" t="n"/>
      <c r="AC1736" s="516" t="n"/>
      <c r="AD1736" s="516" t="n"/>
    </row>
    <row r="1737" ht="17.45" customHeight="1">
      <c r="A1737" s="257">
        <f>IF(ISNUMBER(C1737),MONTH(C1737),"")</f>
        <v/>
      </c>
      <c r="B1737" s="257">
        <f>IF(ISNUMBER(C1737),YEAR(C1737),"")</f>
        <v/>
      </c>
      <c r="C1737" s="791">
        <f>C1736+1</f>
        <v/>
      </c>
      <c r="D1737" s="792" t="n"/>
      <c r="E1737" s="793" t="n">
        <v>0.0265</v>
      </c>
      <c r="F1737" s="792" t="n"/>
      <c r="G1737" s="794" t="n">
        <v>0.0239</v>
      </c>
      <c r="H1737" s="793" t="n"/>
      <c r="I1737" s="792" t="n"/>
      <c r="J1737" s="793" t="n">
        <v>0.0193</v>
      </c>
      <c r="K1737" s="792" t="n"/>
      <c r="L1737" s="793" t="n">
        <v>0.0251</v>
      </c>
      <c r="M1737" s="796">
        <f>IF(SUM(D1737:E1737)&gt;0,IFERROR(AVERAGE(D1708:E1737),""),"")</f>
        <v/>
      </c>
      <c r="N1737" s="796">
        <f>IF(SUM(F1737:H1737)&gt;0,IFERROR(AVERAGE(F1708:H1737),""),"")</f>
        <v/>
      </c>
      <c r="O1737" s="796">
        <f>IF(SUM(I1737:J1737)&gt;0,IFERROR(AVERAGE(I1708:J1737),""),"")</f>
        <v/>
      </c>
      <c r="P1737" s="796">
        <f>IF(SUM(K1737:L1737)&gt;0,IFERROR(AVERAGE(K1708:L1737),""),"")</f>
        <v/>
      </c>
      <c r="Q1737" s="797">
        <f>IFERROR(AVERAGE(D1737:E1737),"")</f>
        <v/>
      </c>
      <c r="R1737" s="797">
        <f>IFERROR(AVERAGE(F1737:H1737),"")</f>
        <v/>
      </c>
      <c r="S1737" s="797">
        <f>IFERROR(AVERAGE(I1737:J1737),"")</f>
        <v/>
      </c>
      <c r="T1737" s="797">
        <f>IFERROR(AVERAGE(K1737:L1737),"")</f>
        <v/>
      </c>
      <c r="W1737" s="797">
        <f>AVERAGE(Q1737:T1737)</f>
        <v/>
      </c>
      <c r="Z1737" s="517" t="inlineStr">
        <is>
          <t>Parameter</t>
        </is>
      </c>
      <c r="AA1737" s="517" t="inlineStr">
        <is>
          <t>Station 1</t>
        </is>
      </c>
      <c r="AB1737" s="517" t="inlineStr">
        <is>
          <t>Station 2</t>
        </is>
      </c>
      <c r="AC1737" s="517" t="inlineStr">
        <is>
          <t>Station 4</t>
        </is>
      </c>
      <c r="AD1737" s="517" t="inlineStr">
        <is>
          <t>Station 5</t>
        </is>
      </c>
    </row>
    <row r="1738" ht="17.45" customHeight="1" thickBot="1">
      <c r="A1738" s="257">
        <f>IF(ISNUMBER(C1738),MONTH(C1738),"")</f>
        <v/>
      </c>
      <c r="B1738" s="257">
        <f>IF(ISNUMBER(C1738),YEAR(C1738),"")</f>
        <v/>
      </c>
      <c r="C1738" s="824">
        <f>C1737+1</f>
        <v/>
      </c>
      <c r="D1738" s="868" t="n">
        <v>0.0182</v>
      </c>
      <c r="E1738" s="869" t="n"/>
      <c r="F1738" s="868" t="n">
        <v>0.0104</v>
      </c>
      <c r="G1738" s="871" t="n"/>
      <c r="H1738" s="869" t="n"/>
      <c r="I1738" s="868" t="n">
        <v>0.0124</v>
      </c>
      <c r="J1738" s="869" t="n"/>
      <c r="K1738" s="868" t="n">
        <v>0.0242</v>
      </c>
      <c r="L1738" s="869" t="n"/>
      <c r="M1738" s="796">
        <f>IF(SUM(D1738:E1738)&gt;0,IFERROR(AVERAGE(D1709:E1738),""),"")</f>
        <v/>
      </c>
      <c r="N1738" s="796">
        <f>IF(SUM(F1738:H1738)&gt;0,IFERROR(AVERAGE(F1709:H1738),""),"")</f>
        <v/>
      </c>
      <c r="O1738" s="796">
        <f>IF(SUM(I1738:J1738)&gt;0,IFERROR(AVERAGE(I1709:J1738),""),"")</f>
        <v/>
      </c>
      <c r="P1738" s="796">
        <f>IF(SUM(K1738:L1738)&gt;0,IFERROR(AVERAGE(K1709:L1738),""),"")</f>
        <v/>
      </c>
      <c r="Q1738" s="797">
        <f>IFERROR(AVERAGE(D1738:E1738),"")</f>
        <v/>
      </c>
      <c r="R1738" s="797">
        <f>IFERROR(AVERAGE(F1738:H1738),"")</f>
        <v/>
      </c>
      <c r="S1738" s="797">
        <f>IFERROR(AVERAGE(I1738:J1738),"")</f>
        <v/>
      </c>
      <c r="T1738" s="797">
        <f>IFERROR(AVERAGE(K1738:L1738),"")</f>
        <v/>
      </c>
      <c r="W1738" s="797">
        <f>AVERAGE(Q1738:T1738)</f>
        <v/>
      </c>
      <c r="X1738" s="797">
        <f>AVERAGE(Q1734:T1738)</f>
        <v/>
      </c>
      <c r="Y1738" s="266" t="n">
        <v>248</v>
      </c>
      <c r="Z1738" s="518" t="inlineStr">
        <is>
          <t>Average</t>
        </is>
      </c>
      <c r="AA1738" s="928">
        <f>AVERAGE(D1709:E1738)</f>
        <v/>
      </c>
      <c r="AB1738" s="928">
        <f>AVERAGE(F1709:H1738)</f>
        <v/>
      </c>
      <c r="AC1738" s="928">
        <f>AVERAGE(I1709:J1738)</f>
        <v/>
      </c>
      <c r="AD1738" s="928">
        <f>AVERAGE(K1709:L1738)</f>
        <v/>
      </c>
    </row>
    <row r="1739" ht="17.45" customHeight="1">
      <c r="A1739" s="257">
        <f>IF(ISNUMBER(C1739),MONTH(C1739),"")</f>
        <v/>
      </c>
      <c r="B1739" s="257">
        <f>IF(ISNUMBER(C1739),YEAR(C1739),"")</f>
        <v/>
      </c>
      <c r="C1739" s="885">
        <f>C1738+1</f>
        <v/>
      </c>
      <c r="D1739" s="944" t="n"/>
      <c r="E1739" s="945" t="n">
        <v>0.0136</v>
      </c>
      <c r="F1739" s="944" t="n"/>
      <c r="G1739" s="946" t="n">
        <v>0.00698</v>
      </c>
      <c r="H1739" s="945" t="n"/>
      <c r="I1739" s="944" t="n"/>
      <c r="J1739" s="945" t="n">
        <v>0.00492</v>
      </c>
      <c r="K1739" s="944" t="n"/>
      <c r="L1739" s="945" t="n">
        <v>0.0218</v>
      </c>
      <c r="M1739" s="796">
        <f>IF(SUM(D1739:E1739)&gt;0,IFERROR(AVERAGE(D1710:E1739),""),"")</f>
        <v/>
      </c>
      <c r="N1739" s="796">
        <f>IF(SUM(F1739:H1739)&gt;0,IFERROR(AVERAGE(F1710:H1739),""),"")</f>
        <v/>
      </c>
      <c r="O1739" s="796">
        <f>IF(SUM(I1739:J1739)&gt;0,IFERROR(AVERAGE(I1710:J1739),""),"")</f>
        <v/>
      </c>
      <c r="P1739" s="796">
        <f>IF(SUM(K1739:L1739)&gt;0,IFERROR(AVERAGE(K1710:L1739),""),"")</f>
        <v/>
      </c>
      <c r="Q1739" s="813">
        <f>IFERROR(AVERAGE(D1739:E1739),"")</f>
        <v/>
      </c>
      <c r="R1739" s="813">
        <f>IFERROR(AVERAGE(F1739:H1739),"")</f>
        <v/>
      </c>
      <c r="S1739" s="813">
        <f>IFERROR(AVERAGE(I1739:J1739),"")</f>
        <v/>
      </c>
      <c r="T1739" s="813">
        <f>IFERROR(AVERAGE(K1739:L1739),"")</f>
        <v/>
      </c>
      <c r="U1739" s="326" t="n"/>
      <c r="V1739" s="813">
        <f>AVERAGE(Q1739:T1739)</f>
        <v/>
      </c>
      <c r="W1739" s="445" t="n"/>
      <c r="X1739" s="257" t="n"/>
      <c r="Y1739" s="266" t="n">
        <v>248</v>
      </c>
      <c r="Z1739" s="518" t="inlineStr">
        <is>
          <t>Maximum</t>
        </is>
      </c>
      <c r="AA1739" s="928">
        <f>MAX(D1709:E1738)</f>
        <v/>
      </c>
      <c r="AB1739" s="928">
        <f>MAX(F1709:H1738)</f>
        <v/>
      </c>
      <c r="AC1739" s="928">
        <f>MAX(I1709:J1738)</f>
        <v/>
      </c>
      <c r="AD1739" s="928">
        <f>MAX(K1709:L1738)</f>
        <v/>
      </c>
    </row>
    <row r="1740" ht="17.45" customHeight="1" thickBot="1">
      <c r="A1740" s="257">
        <f>IF(ISNUMBER(C1740),MONTH(C1740),"")</f>
        <v/>
      </c>
      <c r="B1740" s="257">
        <f>IF(ISNUMBER(C1740),YEAR(C1740),"")</f>
        <v/>
      </c>
      <c r="C1740" s="808">
        <f>C1739+1</f>
        <v/>
      </c>
      <c r="D1740" s="844" t="n">
        <v>0.0124</v>
      </c>
      <c r="E1740" s="845" t="n"/>
      <c r="F1740" s="844" t="n"/>
      <c r="G1740" s="846" t="n"/>
      <c r="H1740" s="845" t="n">
        <v>0.0129</v>
      </c>
      <c r="I1740" s="844" t="n">
        <v>0.00623</v>
      </c>
      <c r="J1740" s="845" t="n"/>
      <c r="K1740" s="844" t="n">
        <v>0.0103</v>
      </c>
      <c r="L1740" s="845" t="n"/>
      <c r="M1740" s="796">
        <f>IF(SUM(D1740:E1740)&gt;0,IFERROR(AVERAGE(D1711:E1740),""),"")</f>
        <v/>
      </c>
      <c r="N1740" s="796">
        <f>IF(SUM(F1740:H1740)&gt;0,IFERROR(AVERAGE(F1711:H1740),""),"")</f>
        <v/>
      </c>
      <c r="O1740" s="796">
        <f>IF(SUM(I1740:J1740)&gt;0,IFERROR(AVERAGE(I1711:J1740),""),"")</f>
        <v/>
      </c>
      <c r="P1740" s="796">
        <f>IF(SUM(K1740:L1740)&gt;0,IFERROR(AVERAGE(K1711:L1740),""),"")</f>
        <v/>
      </c>
      <c r="Q1740" s="813">
        <f>IFERROR(AVERAGE(D1740:E1740),"")</f>
        <v/>
      </c>
      <c r="R1740" s="813">
        <f>IFERROR(AVERAGE(F1740:H1740),"")</f>
        <v/>
      </c>
      <c r="S1740" s="813">
        <f>IFERROR(AVERAGE(I1740:J1740),"")</f>
        <v/>
      </c>
      <c r="T1740" s="813">
        <f>IFERROR(AVERAGE(K1740:L1740),"")</f>
        <v/>
      </c>
      <c r="U1740" s="326" t="n"/>
      <c r="V1740" s="813">
        <f>AVERAGE(Q1740:T1740)</f>
        <v/>
      </c>
      <c r="W1740" s="445" t="n"/>
      <c r="X1740" s="797">
        <f>AVERAGE(Q1739:T1740)</f>
        <v/>
      </c>
      <c r="Y1740" s="266" t="n">
        <v>248</v>
      </c>
      <c r="Z1740" s="520" t="inlineStr">
        <is>
          <t># DAYS &gt; 0.075</t>
        </is>
      </c>
      <c r="AA1740" s="521">
        <f>COUNTIF(D1709:E1738,"&gt;=0.075")</f>
        <v/>
      </c>
      <c r="AB1740" s="521">
        <f>COUNTIF(F1709:H1738,"&gt;=0.075")</f>
        <v/>
      </c>
      <c r="AC1740" s="521">
        <f>COUNTIF(I1709:J1738,"&gt;=0.075")</f>
        <v/>
      </c>
      <c r="AD1740" s="521">
        <f>COUNTIF(K1709:L1738,"&gt;=0.075")</f>
        <v/>
      </c>
    </row>
    <row r="1741" ht="17.45" customHeight="1" thickBot="1">
      <c r="A1741" s="257">
        <f>IF(ISNUMBER(C1741),MONTH(C1741),"")</f>
        <v/>
      </c>
      <c r="B1741" s="257">
        <f>IF(ISNUMBER(C1741),YEAR(C1741),"")</f>
        <v/>
      </c>
      <c r="C1741" s="791">
        <f>C1740+1</f>
        <v/>
      </c>
      <c r="D1741" s="792" t="n"/>
      <c r="E1741" s="793" t="n">
        <v>0.0182</v>
      </c>
      <c r="F1741" s="792" t="n"/>
      <c r="G1741" s="794" t="n">
        <v>0.0237</v>
      </c>
      <c r="H1741" s="793" t="n"/>
      <c r="I1741" s="792" t="n"/>
      <c r="J1741" s="793" t="n">
        <v>0.0266</v>
      </c>
      <c r="K1741" s="792" t="n"/>
      <c r="L1741" s="793" t="n">
        <v>0.0263</v>
      </c>
      <c r="M1741" s="796">
        <f>IF(SUM(D1741:E1741)&gt;0,IFERROR(AVERAGE(D1712:E1741),""),"")</f>
        <v/>
      </c>
      <c r="N1741" s="796">
        <f>IF(SUM(F1741:H1741)&gt;0,IFERROR(AVERAGE(F1712:H1741),""),"")</f>
        <v/>
      </c>
      <c r="O1741" s="796">
        <f>IF(SUM(I1741:J1741)&gt;0,IFERROR(AVERAGE(I1712:J1741),""),"")</f>
        <v/>
      </c>
      <c r="P1741" s="796">
        <f>IF(SUM(K1741:L1741)&gt;0,IFERROR(AVERAGE(K1712:L1741),""),"")</f>
        <v/>
      </c>
      <c r="Q1741" s="797">
        <f>IFERROR(AVERAGE(D1741:E1741),"")</f>
        <v/>
      </c>
      <c r="R1741" s="797">
        <f>IFERROR(AVERAGE(F1741:H1741),"")</f>
        <v/>
      </c>
      <c r="S1741" s="797">
        <f>IFERROR(AVERAGE(I1741:J1741),"")</f>
        <v/>
      </c>
      <c r="T1741" s="797">
        <f>IFERROR(AVERAGE(K1741:L1741),"")</f>
        <v/>
      </c>
      <c r="W1741" s="797">
        <f>AVERAGE(Q1741:T1741)</f>
        <v/>
      </c>
      <c r="AD1741" s="929">
        <f>AVERAGE(AA1738:AD1738)</f>
        <v/>
      </c>
    </row>
    <row r="1742" ht="17.45" customHeight="1">
      <c r="A1742" s="257">
        <f>IF(ISNUMBER(C1742),MONTH(C1742),"")</f>
        <v/>
      </c>
      <c r="B1742" s="257">
        <f>IF(ISNUMBER(C1742),YEAR(C1742),"")</f>
        <v/>
      </c>
      <c r="C1742" s="861">
        <f>C1741+1</f>
        <v/>
      </c>
      <c r="D1742" s="803" t="n">
        <v>0.0315</v>
      </c>
      <c r="E1742" s="804" t="n"/>
      <c r="F1742" s="803" t="n">
        <v>0.0435</v>
      </c>
      <c r="G1742" s="805" t="n"/>
      <c r="H1742" s="804" t="n">
        <v>0.0481</v>
      </c>
      <c r="I1742" s="803" t="n">
        <v>0.0269</v>
      </c>
      <c r="J1742" s="804" t="n"/>
      <c r="K1742" s="803" t="n">
        <v>0.0269</v>
      </c>
      <c r="L1742" s="804" t="n"/>
      <c r="M1742" s="796">
        <f>IF(SUM(D1742:E1742)&gt;0,IFERROR(AVERAGE(D1713:E1742),""),"")</f>
        <v/>
      </c>
      <c r="N1742" s="796">
        <f>IF(SUM(F1742:H1742)&gt;0,IFERROR(AVERAGE(F1713:H1742),""),"")</f>
        <v/>
      </c>
      <c r="O1742" s="796">
        <f>IF(SUM(I1742:J1742)&gt;0,IFERROR(AVERAGE(I1713:J1742),""),"")</f>
        <v/>
      </c>
      <c r="P1742" s="796">
        <f>IF(SUM(K1742:L1742)&gt;0,IFERROR(AVERAGE(K1713:L1742),""),"")</f>
        <v/>
      </c>
      <c r="Q1742" s="797">
        <f>IFERROR(AVERAGE(D1742:E1742),"")</f>
        <v/>
      </c>
      <c r="R1742" s="797">
        <f>IFERROR(AVERAGE(F1742:H1742),"")</f>
        <v/>
      </c>
      <c r="S1742" s="797">
        <f>IFERROR(AVERAGE(I1742:J1742),"")</f>
        <v/>
      </c>
      <c r="T1742" s="797">
        <f>IFERROR(AVERAGE(K1742:L1742),"")</f>
        <v/>
      </c>
      <c r="W1742" s="797">
        <f>AVERAGE(Q1742:T1742)</f>
        <v/>
      </c>
    </row>
    <row r="1743" ht="17.45" customHeight="1">
      <c r="A1743" s="257">
        <f>IF(ISNUMBER(C1743),MONTH(C1743),"")</f>
        <v/>
      </c>
      <c r="B1743" s="257">
        <f>IF(ISNUMBER(C1743),YEAR(C1743),"")</f>
        <v/>
      </c>
      <c r="C1743" s="791">
        <f>C1742+1</f>
        <v/>
      </c>
      <c r="D1743" s="792" t="n"/>
      <c r="E1743" s="793" t="n">
        <v>0.0192</v>
      </c>
      <c r="F1743" s="792" t="n"/>
      <c r="G1743" s="794" t="n">
        <v>0.0275</v>
      </c>
      <c r="H1743" s="793" t="n"/>
      <c r="I1743" s="792" t="n"/>
      <c r="J1743" s="793" t="n">
        <v>0.0217</v>
      </c>
      <c r="K1743" s="792" t="n"/>
      <c r="L1743" s="793" t="n">
        <v>0.0289</v>
      </c>
      <c r="M1743" s="796">
        <f>IF(SUM(D1743:E1743)&gt;0,IFERROR(AVERAGE(D1714:E1743),""),"")</f>
        <v/>
      </c>
      <c r="N1743" s="796">
        <f>IF(SUM(F1743:H1743)&gt;0,IFERROR(AVERAGE(F1714:H1743),""),"")</f>
        <v/>
      </c>
      <c r="O1743" s="796">
        <f>IF(SUM(I1743:J1743)&gt;0,IFERROR(AVERAGE(I1714:J1743),""),"")</f>
        <v/>
      </c>
      <c r="P1743" s="796">
        <f>IF(SUM(K1743:L1743)&gt;0,IFERROR(AVERAGE(K1714:L1743),""),"")</f>
        <v/>
      </c>
      <c r="Q1743" s="797">
        <f>IFERROR(AVERAGE(D1743:E1743),"")</f>
        <v/>
      </c>
      <c r="R1743" s="797">
        <f>IFERROR(AVERAGE(F1743:H1743),"")</f>
        <v/>
      </c>
      <c r="S1743" s="797">
        <f>IFERROR(AVERAGE(I1743:J1743),"")</f>
        <v/>
      </c>
      <c r="T1743" s="797">
        <f>IFERROR(AVERAGE(K1743:L1743),"")</f>
        <v/>
      </c>
      <c r="W1743" s="797">
        <f>AVERAGE(Q1743:T1743)</f>
        <v/>
      </c>
    </row>
    <row r="1744" ht="17.45" customHeight="1">
      <c r="A1744" s="257">
        <f>IF(ISNUMBER(C1744),MONTH(C1744),"")</f>
        <v/>
      </c>
      <c r="B1744" s="257">
        <f>IF(ISNUMBER(C1744),YEAR(C1744),"")</f>
        <v/>
      </c>
      <c r="C1744" s="791">
        <f>C1743+1</f>
        <v/>
      </c>
      <c r="D1744" s="792" t="n">
        <v>0.0268</v>
      </c>
      <c r="E1744" s="793" t="n"/>
      <c r="F1744" s="792" t="n">
        <v>0.0144</v>
      </c>
      <c r="G1744" s="794" t="n"/>
      <c r="H1744" s="793" t="n"/>
      <c r="I1744" s="792" t="n">
        <v>0.017</v>
      </c>
      <c r="J1744" s="793" t="n"/>
      <c r="K1744" s="792" t="n">
        <v>0.0247</v>
      </c>
      <c r="L1744" s="793" t="n"/>
      <c r="M1744" s="796">
        <f>IF(SUM(D1744:E1744)&gt;0,IFERROR(AVERAGE(D1715:E1744),""),"")</f>
        <v/>
      </c>
      <c r="N1744" s="796">
        <f>IF(SUM(F1744:H1744)&gt;0,IFERROR(AVERAGE(F1715:H1744),""),"")</f>
        <v/>
      </c>
      <c r="O1744" s="796">
        <f>IF(SUM(I1744:J1744)&gt;0,IFERROR(AVERAGE(I1715:J1744),""),"")</f>
        <v/>
      </c>
      <c r="P1744" s="796">
        <f>IF(SUM(K1744:L1744)&gt;0,IFERROR(AVERAGE(K1715:L1744),""),"")</f>
        <v/>
      </c>
      <c r="Q1744" s="797">
        <f>IFERROR(AVERAGE(D1744:E1744),"")</f>
        <v/>
      </c>
      <c r="R1744" s="797">
        <f>IFERROR(AVERAGE(F1744:H1744),"")</f>
        <v/>
      </c>
      <c r="S1744" s="797">
        <f>IFERROR(AVERAGE(I1744:J1744),"")</f>
        <v/>
      </c>
      <c r="T1744" s="797">
        <f>IFERROR(AVERAGE(K1744:L1744),"")</f>
        <v/>
      </c>
      <c r="W1744" s="797">
        <f>AVERAGE(Q1744:T1744)</f>
        <v/>
      </c>
    </row>
    <row r="1745" ht="17.45" customHeight="1">
      <c r="A1745" s="257">
        <f>IF(ISNUMBER(C1745),MONTH(C1745),"")</f>
        <v/>
      </c>
      <c r="B1745" s="257">
        <f>IF(ISNUMBER(C1745),YEAR(C1745),"")</f>
        <v/>
      </c>
      <c r="C1745" s="791">
        <f>C1744+1</f>
        <v/>
      </c>
      <c r="D1745" s="792" t="n"/>
      <c r="E1745" s="793" t="n">
        <v>0.0228</v>
      </c>
      <c r="F1745" s="792" t="n"/>
      <c r="G1745" s="794" t="n">
        <v>0.026</v>
      </c>
      <c r="H1745" s="793" t="n"/>
      <c r="I1745" s="792" t="n"/>
      <c r="J1745" s="793" t="n">
        <v>0.027</v>
      </c>
      <c r="K1745" s="792" t="n"/>
      <c r="L1745" s="793" t="n">
        <v>0.0245</v>
      </c>
      <c r="M1745" s="796">
        <f>IF(SUM(D1745:E1745)&gt;0,IFERROR(AVERAGE(D1716:E1745),""),"")</f>
        <v/>
      </c>
      <c r="N1745" s="796">
        <f>IF(SUM(F1745:H1745)&gt;0,IFERROR(AVERAGE(F1716:H1745),""),"")</f>
        <v/>
      </c>
      <c r="O1745" s="796">
        <f>IF(SUM(I1745:J1745)&gt;0,IFERROR(AVERAGE(I1716:J1745),""),"")</f>
        <v/>
      </c>
      <c r="P1745" s="796">
        <f>IF(SUM(K1745:L1745)&gt;0,IFERROR(AVERAGE(K1716:L1745),""),"")</f>
        <v/>
      </c>
      <c r="Q1745" s="797">
        <f>IFERROR(AVERAGE(D1745:E1745),"")</f>
        <v/>
      </c>
      <c r="R1745" s="797">
        <f>IFERROR(AVERAGE(F1745:H1745),"")</f>
        <v/>
      </c>
      <c r="S1745" s="797">
        <f>IFERROR(AVERAGE(I1745:J1745),"")</f>
        <v/>
      </c>
      <c r="T1745" s="797">
        <f>IFERROR(AVERAGE(K1745:L1745),"")</f>
        <v/>
      </c>
      <c r="W1745" s="797">
        <f>AVERAGE(Q1745:T1745)</f>
        <v/>
      </c>
      <c r="X1745" s="797">
        <f>AVERAGE(Q1741:T1745)</f>
        <v/>
      </c>
      <c r="Y1745" s="266" t="n">
        <v>249</v>
      </c>
    </row>
    <row r="1746" ht="17.45" customHeight="1">
      <c r="A1746" s="257">
        <f>IF(ISNUMBER(C1746),MONTH(C1746),"")</f>
        <v/>
      </c>
      <c r="B1746" s="257">
        <f>IF(ISNUMBER(C1746),YEAR(C1746),"")</f>
        <v/>
      </c>
      <c r="C1746" s="808">
        <f>C1745+1</f>
        <v/>
      </c>
      <c r="D1746" s="809" t="n">
        <v>0.0144</v>
      </c>
      <c r="E1746" s="810" t="n"/>
      <c r="F1746" s="809" t="n"/>
      <c r="G1746" s="811" t="n"/>
      <c r="H1746" s="810" t="n">
        <v>0.0148</v>
      </c>
      <c r="I1746" s="809" t="n">
        <v>0.015</v>
      </c>
      <c r="J1746" s="810" t="n"/>
      <c r="K1746" s="809" t="n">
        <v>0.0146</v>
      </c>
      <c r="L1746" s="810" t="n"/>
      <c r="M1746" s="796">
        <f>IF(SUM(D1746:E1746)&gt;0,IFERROR(AVERAGE(D1717:E1746),""),"")</f>
        <v/>
      </c>
      <c r="N1746" s="796">
        <f>IF(SUM(F1746:H1746)&gt;0,IFERROR(AVERAGE(F1717:H1746),""),"")</f>
        <v/>
      </c>
      <c r="O1746" s="796">
        <f>IF(SUM(I1746:J1746)&gt;0,IFERROR(AVERAGE(I1717:J1746),""),"")</f>
        <v/>
      </c>
      <c r="P1746" s="796">
        <f>IF(SUM(K1746:L1746)&gt;0,IFERROR(AVERAGE(K1717:L1746),""),"")</f>
        <v/>
      </c>
      <c r="Q1746" s="813">
        <f>IFERROR(AVERAGE(D1746:E1746),"")</f>
        <v/>
      </c>
      <c r="R1746" s="813">
        <f>IFERROR(AVERAGE(F1746:H1746),"")</f>
        <v/>
      </c>
      <c r="S1746" s="813">
        <f>IFERROR(AVERAGE(I1746:J1746),"")</f>
        <v/>
      </c>
      <c r="T1746" s="813">
        <f>IFERROR(AVERAGE(K1746:L1746),"")</f>
        <v/>
      </c>
      <c r="U1746" s="326" t="n"/>
      <c r="V1746" s="813">
        <f>AVERAGE(Q1746:T1746)</f>
        <v/>
      </c>
      <c r="W1746" s="445" t="n"/>
      <c r="X1746" s="257" t="n"/>
      <c r="Y1746" s="266" t="n">
        <v>249</v>
      </c>
    </row>
    <row r="1747" ht="17.45" customHeight="1">
      <c r="A1747" s="257">
        <f>IF(ISNUMBER(C1747),MONTH(C1747),"")</f>
        <v/>
      </c>
      <c r="B1747" s="257">
        <f>IF(ISNUMBER(C1747),YEAR(C1747),"")</f>
        <v/>
      </c>
      <c r="C1747" s="808">
        <f>C1746+1</f>
        <v/>
      </c>
      <c r="D1747" s="809" t="n"/>
      <c r="E1747" s="810" t="n">
        <v>0.0126</v>
      </c>
      <c r="F1747" s="809" t="n"/>
      <c r="G1747" s="811" t="n">
        <v>0.0148</v>
      </c>
      <c r="H1747" s="810" t="n"/>
      <c r="I1747" s="809" t="n"/>
      <c r="J1747" s="810" t="n">
        <v>0.00928</v>
      </c>
      <c r="K1747" s="809" t="n"/>
      <c r="L1747" s="810" t="n">
        <v>0.015</v>
      </c>
      <c r="M1747" s="796">
        <f>IF(SUM(D1747:E1747)&gt;0,IFERROR(AVERAGE(D1718:E1747),""),"")</f>
        <v/>
      </c>
      <c r="N1747" s="796">
        <f>IF(SUM(F1747:H1747)&gt;0,IFERROR(AVERAGE(F1718:H1747),""),"")</f>
        <v/>
      </c>
      <c r="O1747" s="796">
        <f>IF(SUM(I1747:J1747)&gt;0,IFERROR(AVERAGE(I1718:J1747),""),"")</f>
        <v/>
      </c>
      <c r="P1747" s="796">
        <f>IF(SUM(K1747:L1747)&gt;0,IFERROR(AVERAGE(K1718:L1747),""),"")</f>
        <v/>
      </c>
      <c r="Q1747" s="813">
        <f>IFERROR(AVERAGE(D1747:E1747),"")</f>
        <v/>
      </c>
      <c r="R1747" s="813">
        <f>IFERROR(AVERAGE(F1747:H1747),"")</f>
        <v/>
      </c>
      <c r="S1747" s="813">
        <f>IFERROR(AVERAGE(I1747:J1747),"")</f>
        <v/>
      </c>
      <c r="T1747" s="813">
        <f>IFERROR(AVERAGE(K1747:L1747),"")</f>
        <v/>
      </c>
      <c r="U1747" s="326" t="n"/>
      <c r="V1747" s="813">
        <f>AVERAGE(Q1747:T1747)</f>
        <v/>
      </c>
      <c r="W1747" s="445" t="n"/>
      <c r="X1747" s="797">
        <f>AVERAGE(Q1746:T1747)</f>
        <v/>
      </c>
      <c r="Y1747" s="266" t="n">
        <v>249</v>
      </c>
    </row>
    <row r="1748" ht="17.45" customHeight="1">
      <c r="A1748" s="257">
        <f>IF(ISNUMBER(C1748),MONTH(C1748),"")</f>
        <v/>
      </c>
      <c r="B1748" s="257">
        <f>IF(ISNUMBER(C1748),YEAR(C1748),"")</f>
        <v/>
      </c>
      <c r="C1748" s="861">
        <f>C1747+1</f>
        <v/>
      </c>
      <c r="D1748" s="803" t="n">
        <v>0.0297</v>
      </c>
      <c r="E1748" s="804" t="n"/>
      <c r="F1748" s="803" t="n">
        <v>0.0255</v>
      </c>
      <c r="G1748" s="805" t="n"/>
      <c r="H1748" s="804" t="n">
        <v>0.025</v>
      </c>
      <c r="I1748" s="803" t="n">
        <v>0.0253</v>
      </c>
      <c r="J1748" s="804" t="n"/>
      <c r="K1748" s="803" t="n">
        <v>0.0183</v>
      </c>
      <c r="L1748" s="804" t="n"/>
      <c r="M1748" s="796">
        <f>IF(SUM(D1748:E1748)&gt;0,IFERROR(AVERAGE(D1719:E1748),""),"")</f>
        <v/>
      </c>
      <c r="N1748" s="796">
        <f>IF(SUM(F1748:H1748)&gt;0,IFERROR(AVERAGE(F1719:H1748),""),"")</f>
        <v/>
      </c>
      <c r="O1748" s="796">
        <f>IF(SUM(I1748:J1748)&gt;0,IFERROR(AVERAGE(I1719:J1748),""),"")</f>
        <v/>
      </c>
      <c r="P1748" s="796">
        <f>IF(SUM(K1748:L1748)&gt;0,IFERROR(AVERAGE(K1719:L1748),""),"")</f>
        <v/>
      </c>
      <c r="Q1748" s="797">
        <f>IFERROR(AVERAGE(D1748:E1748),"")</f>
        <v/>
      </c>
      <c r="R1748" s="797">
        <f>IFERROR(AVERAGE(F1748:H1748),"")</f>
        <v/>
      </c>
      <c r="S1748" s="797">
        <f>IFERROR(AVERAGE(I1748:J1748),"")</f>
        <v/>
      </c>
      <c r="T1748" s="797">
        <f>IFERROR(AVERAGE(K1748:L1748),"")</f>
        <v/>
      </c>
      <c r="W1748" s="797">
        <f>AVERAGE(Q1748:T1748)</f>
        <v/>
      </c>
    </row>
    <row r="1749" ht="17.45" customHeight="1">
      <c r="A1749" s="257">
        <f>IF(ISNUMBER(C1749),MONTH(C1749),"")</f>
        <v/>
      </c>
      <c r="B1749" s="257">
        <f>IF(ISNUMBER(C1749),YEAR(C1749),"")</f>
        <v/>
      </c>
      <c r="C1749" s="791">
        <f>C1748+1</f>
        <v/>
      </c>
      <c r="D1749" s="792" t="n"/>
      <c r="E1749" s="793" t="n">
        <v>0.0259</v>
      </c>
      <c r="F1749" s="792" t="n"/>
      <c r="G1749" s="794" t="n">
        <v>0.0312</v>
      </c>
      <c r="H1749" s="793" t="n"/>
      <c r="I1749" s="792" t="n"/>
      <c r="J1749" s="793" t="n">
        <v>0.0228</v>
      </c>
      <c r="K1749" s="792" t="n"/>
      <c r="L1749" s="793" t="n">
        <v>0.0239</v>
      </c>
      <c r="M1749" s="796">
        <f>IF(SUM(D1749:E1749)&gt;0,IFERROR(AVERAGE(D1720:E1749),""),"")</f>
        <v/>
      </c>
      <c r="N1749" s="796">
        <f>IF(SUM(F1749:H1749)&gt;0,IFERROR(AVERAGE(F1720:H1749),""),"")</f>
        <v/>
      </c>
      <c r="O1749" s="796">
        <f>IF(SUM(I1749:J1749)&gt;0,IFERROR(AVERAGE(I1720:J1749),""),"")</f>
        <v/>
      </c>
      <c r="P1749" s="796">
        <f>IF(SUM(K1749:L1749)&gt;0,IFERROR(AVERAGE(K1720:L1749),""),"")</f>
        <v/>
      </c>
      <c r="Q1749" s="797">
        <f>IFERROR(AVERAGE(D1749:E1749),"")</f>
        <v/>
      </c>
      <c r="R1749" s="797">
        <f>IFERROR(AVERAGE(F1749:H1749),"")</f>
        <v/>
      </c>
      <c r="S1749" s="797">
        <f>IFERROR(AVERAGE(I1749:J1749),"")</f>
        <v/>
      </c>
      <c r="T1749" s="797">
        <f>IFERROR(AVERAGE(K1749:L1749),"")</f>
        <v/>
      </c>
      <c r="W1749" s="797">
        <f>AVERAGE(Q1749:T1749)</f>
        <v/>
      </c>
    </row>
    <row r="1750" ht="17.45" customHeight="1">
      <c r="A1750" s="257">
        <f>IF(ISNUMBER(C1750),MONTH(C1750),"")</f>
        <v/>
      </c>
      <c r="B1750" s="257">
        <f>IF(ISNUMBER(C1750),YEAR(C1750),"")</f>
        <v/>
      </c>
      <c r="C1750" s="791">
        <f>C1749+1</f>
        <v/>
      </c>
      <c r="D1750" s="792" t="n">
        <v>0.0227</v>
      </c>
      <c r="E1750" s="793" t="n"/>
      <c r="F1750" s="792" t="n">
        <v>0.024</v>
      </c>
      <c r="G1750" s="794" t="n"/>
      <c r="H1750" s="793" t="n"/>
      <c r="I1750" s="792" t="n">
        <v>0.0271</v>
      </c>
      <c r="J1750" s="793" t="n"/>
      <c r="K1750" s="792" t="n">
        <v>0.0263</v>
      </c>
      <c r="L1750" s="793" t="n"/>
      <c r="M1750" s="796">
        <f>IF(SUM(D1750:E1750)&gt;0,IFERROR(AVERAGE(D1721:E1750),""),"")</f>
        <v/>
      </c>
      <c r="N1750" s="796">
        <f>IF(SUM(F1750:H1750)&gt;0,IFERROR(AVERAGE(F1721:H1750),""),"")</f>
        <v/>
      </c>
      <c r="O1750" s="796">
        <f>IF(SUM(I1750:J1750)&gt;0,IFERROR(AVERAGE(I1721:J1750),""),"")</f>
        <v/>
      </c>
      <c r="P1750" s="796">
        <f>IF(SUM(K1750:L1750)&gt;0,IFERROR(AVERAGE(K1721:L1750),""),"")</f>
        <v/>
      </c>
      <c r="Q1750" s="797">
        <f>IFERROR(AVERAGE(D1750:E1750),"")</f>
        <v/>
      </c>
      <c r="R1750" s="797">
        <f>IFERROR(AVERAGE(F1750:H1750),"")</f>
        <v/>
      </c>
      <c r="S1750" s="797">
        <f>IFERROR(AVERAGE(I1750:J1750),"")</f>
        <v/>
      </c>
      <c r="T1750" s="797">
        <f>IFERROR(AVERAGE(K1750:L1750),"")</f>
        <v/>
      </c>
      <c r="W1750" s="797">
        <f>AVERAGE(Q1750:T1750)</f>
        <v/>
      </c>
    </row>
    <row r="1751" ht="17.45" customHeight="1">
      <c r="A1751" s="257">
        <f>IF(ISNUMBER(C1751),MONTH(C1751),"")</f>
        <v/>
      </c>
      <c r="B1751" s="257">
        <f>IF(ISNUMBER(C1751),YEAR(C1751),"")</f>
        <v/>
      </c>
      <c r="C1751" s="791">
        <f>C1750+1</f>
        <v/>
      </c>
      <c r="D1751" s="792" t="n"/>
      <c r="E1751" s="793" t="n">
        <v>0.0212</v>
      </c>
      <c r="F1751" s="792" t="n"/>
      <c r="G1751" s="794" t="n">
        <v>0.0146</v>
      </c>
      <c r="H1751" s="793" t="n"/>
      <c r="I1751" s="792" t="n"/>
      <c r="J1751" s="793" t="n">
        <v>0.0229</v>
      </c>
      <c r="K1751" s="792" t="n"/>
      <c r="L1751" s="793" t="n">
        <v>0.029</v>
      </c>
      <c r="M1751" s="796">
        <f>IF(SUM(D1751:E1751)&gt;0,IFERROR(AVERAGE(D1722:E1751),""),"")</f>
        <v/>
      </c>
      <c r="N1751" s="796">
        <f>IF(SUM(F1751:H1751)&gt;0,IFERROR(AVERAGE(F1722:H1751),""),"")</f>
        <v/>
      </c>
      <c r="O1751" s="796">
        <f>IF(SUM(I1751:J1751)&gt;0,IFERROR(AVERAGE(I1722:J1751),""),"")</f>
        <v/>
      </c>
      <c r="P1751" s="796">
        <f>IF(SUM(K1751:L1751)&gt;0,IFERROR(AVERAGE(K1722:L1751),""),"")</f>
        <v/>
      </c>
      <c r="Q1751" s="797">
        <f>IFERROR(AVERAGE(D1751:E1751),"")</f>
        <v/>
      </c>
      <c r="R1751" s="797">
        <f>IFERROR(AVERAGE(F1751:H1751),"")</f>
        <v/>
      </c>
      <c r="S1751" s="797">
        <f>IFERROR(AVERAGE(I1751:J1751),"")</f>
        <v/>
      </c>
      <c r="T1751" s="797">
        <f>IFERROR(AVERAGE(K1751:L1751),"")</f>
        <v/>
      </c>
      <c r="W1751" s="797">
        <f>AVERAGE(Q1751:T1751)</f>
        <v/>
      </c>
    </row>
    <row r="1752" ht="17.45" customHeight="1">
      <c r="A1752" s="257">
        <f>IF(ISNUMBER(C1752),MONTH(C1752),"")</f>
        <v/>
      </c>
      <c r="B1752" s="257">
        <f>IF(ISNUMBER(C1752),YEAR(C1752),"")</f>
        <v/>
      </c>
      <c r="C1752" s="791">
        <f>C1751+1</f>
        <v/>
      </c>
      <c r="D1752" s="792" t="n">
        <v>0.0165</v>
      </c>
      <c r="E1752" s="793" t="n"/>
      <c r="F1752" s="792" t="n"/>
      <c r="G1752" s="794" t="n"/>
      <c r="H1752" s="793" t="n">
        <v>0.00961</v>
      </c>
      <c r="I1752" s="792" t="n">
        <v>0.0161</v>
      </c>
      <c r="J1752" s="793" t="n"/>
      <c r="K1752" s="792" t="n">
        <v>0.022</v>
      </c>
      <c r="L1752" s="793" t="n"/>
      <c r="M1752" s="796">
        <f>IF(SUM(D1752:E1752)&gt;0,IFERROR(AVERAGE(D1723:E1752),""),"")</f>
        <v/>
      </c>
      <c r="N1752" s="796">
        <f>IF(SUM(F1752:H1752)&gt;0,IFERROR(AVERAGE(F1723:H1752),""),"")</f>
        <v/>
      </c>
      <c r="O1752" s="796">
        <f>IF(SUM(I1752:J1752)&gt;0,IFERROR(AVERAGE(I1723:J1752),""),"")</f>
        <v/>
      </c>
      <c r="P1752" s="796">
        <f>IF(SUM(K1752:L1752)&gt;0,IFERROR(AVERAGE(K1723:L1752),""),"")</f>
        <v/>
      </c>
      <c r="Q1752" s="797">
        <f>IFERROR(AVERAGE(D1752:E1752),"")</f>
        <v/>
      </c>
      <c r="R1752" s="797">
        <f>IFERROR(AVERAGE(F1752:H1752),"")</f>
        <v/>
      </c>
      <c r="S1752" s="797">
        <f>IFERROR(AVERAGE(I1752:J1752),"")</f>
        <v/>
      </c>
      <c r="T1752" s="797">
        <f>IFERROR(AVERAGE(K1752:L1752),"")</f>
        <v/>
      </c>
      <c r="W1752" s="797">
        <f>AVERAGE(Q1752:T1752)</f>
        <v/>
      </c>
      <c r="X1752" s="797">
        <f>AVERAGE(Q1748:T1752)</f>
        <v/>
      </c>
      <c r="Y1752" s="266" t="n">
        <v>250</v>
      </c>
    </row>
    <row r="1753" ht="17.45" customHeight="1">
      <c r="A1753" s="257">
        <f>IF(ISNUMBER(C1753),MONTH(C1753),"")</f>
        <v/>
      </c>
      <c r="B1753" s="257">
        <f>IF(ISNUMBER(C1753),YEAR(C1753),"")</f>
        <v/>
      </c>
      <c r="C1753" s="808">
        <f>C1752+1</f>
        <v/>
      </c>
      <c r="D1753" s="809" t="n"/>
      <c r="E1753" s="810" t="n">
        <v>0.009599999999999999</v>
      </c>
      <c r="F1753" s="809" t="n"/>
      <c r="G1753" s="811" t="n">
        <v>0.0109</v>
      </c>
      <c r="H1753" s="810" t="n"/>
      <c r="I1753" s="809" t="n"/>
      <c r="J1753" s="810" t="n">
        <v>0.00515</v>
      </c>
      <c r="K1753" s="809" t="n"/>
      <c r="L1753" s="810" t="n">
        <v>0.0195</v>
      </c>
      <c r="M1753" s="796">
        <f>IF(SUM(D1753:E1753)&gt;0,IFERROR(AVERAGE(D1724:E1753),""),"")</f>
        <v/>
      </c>
      <c r="N1753" s="796">
        <f>IF(SUM(F1753:H1753)&gt;0,IFERROR(AVERAGE(F1724:H1753),""),"")</f>
        <v/>
      </c>
      <c r="O1753" s="796">
        <f>IF(SUM(I1753:J1753)&gt;0,IFERROR(AVERAGE(I1724:J1753),""),"")</f>
        <v/>
      </c>
      <c r="P1753" s="796">
        <f>IF(SUM(K1753:L1753)&gt;0,IFERROR(AVERAGE(K1724:L1753),""),"")</f>
        <v/>
      </c>
      <c r="Q1753" s="813">
        <f>IFERROR(AVERAGE(D1753:E1753),"")</f>
        <v/>
      </c>
      <c r="R1753" s="813">
        <f>IFERROR(AVERAGE(F1753:H1753),"")</f>
        <v/>
      </c>
      <c r="S1753" s="813">
        <f>IFERROR(AVERAGE(I1753:J1753),"")</f>
        <v/>
      </c>
      <c r="T1753" s="813">
        <f>IFERROR(AVERAGE(K1753:L1753),"")</f>
        <v/>
      </c>
      <c r="U1753" s="326" t="n"/>
      <c r="V1753" s="813">
        <f>AVERAGE(Q1753:T1753)</f>
        <v/>
      </c>
      <c r="W1753" s="445" t="n"/>
      <c r="X1753" s="257" t="n"/>
      <c r="Y1753" s="266" t="n">
        <v>250</v>
      </c>
    </row>
    <row r="1754" ht="17.45" customHeight="1">
      <c r="A1754" s="257">
        <f>IF(ISNUMBER(C1754),MONTH(C1754),"")</f>
        <v/>
      </c>
      <c r="B1754" s="257">
        <f>IF(ISNUMBER(C1754),YEAR(C1754),"")</f>
        <v/>
      </c>
      <c r="C1754" s="861">
        <f>C1753+1</f>
        <v/>
      </c>
      <c r="D1754" s="809" t="n">
        <v>0.00661</v>
      </c>
      <c r="E1754" s="810" t="n"/>
      <c r="F1754" s="809" t="n">
        <v>0.0115</v>
      </c>
      <c r="G1754" s="811" t="n"/>
      <c r="H1754" s="810" t="n">
        <v>0.00992</v>
      </c>
      <c r="I1754" s="809" t="n">
        <v>0.0055</v>
      </c>
      <c r="J1754" s="810" t="n"/>
      <c r="K1754" s="809" t="n">
        <v>0.009039999999999999</v>
      </c>
      <c r="L1754" s="810" t="n"/>
      <c r="M1754" s="796">
        <f>IF(SUM(D1754:E1754)&gt;0,IFERROR(AVERAGE(D1725:E1754),""),"")</f>
        <v/>
      </c>
      <c r="N1754" s="796">
        <f>IF(SUM(F1754:H1754)&gt;0,IFERROR(AVERAGE(F1725:H1754),""),"")</f>
        <v/>
      </c>
      <c r="O1754" s="796">
        <f>IF(SUM(I1754:J1754)&gt;0,IFERROR(AVERAGE(I1725:J1754),""),"")</f>
        <v/>
      </c>
      <c r="P1754" s="796">
        <f>IF(SUM(K1754:L1754)&gt;0,IFERROR(AVERAGE(K1725:L1754),""),"")</f>
        <v/>
      </c>
      <c r="Q1754" s="813">
        <f>IFERROR(AVERAGE(D1754:E1754),"")</f>
        <v/>
      </c>
      <c r="R1754" s="813">
        <f>IFERROR(AVERAGE(F1754:H1754),"")</f>
        <v/>
      </c>
      <c r="S1754" s="813">
        <f>IFERROR(AVERAGE(I1754:J1754),"")</f>
        <v/>
      </c>
      <c r="T1754" s="813">
        <f>IFERROR(AVERAGE(K1754:L1754),"")</f>
        <v/>
      </c>
      <c r="U1754" s="326" t="n"/>
      <c r="V1754" s="813">
        <f>AVERAGE(Q1754:T1754)</f>
        <v/>
      </c>
      <c r="W1754" s="445" t="n"/>
      <c r="X1754" s="797">
        <f>AVERAGE(Q1753:T1754)</f>
        <v/>
      </c>
      <c r="Y1754" s="266" t="n">
        <v>250</v>
      </c>
    </row>
    <row r="1755" ht="17.45" customHeight="1">
      <c r="A1755" s="257">
        <f>IF(ISNUMBER(C1755),MONTH(C1755),"")</f>
        <v/>
      </c>
      <c r="B1755" s="257">
        <f>IF(ISNUMBER(C1755),YEAR(C1755),"")</f>
        <v/>
      </c>
      <c r="C1755" s="791">
        <f>C1754+1</f>
        <v/>
      </c>
      <c r="D1755" s="792" t="n"/>
      <c r="E1755" s="793" t="n">
        <v>0.021</v>
      </c>
      <c r="F1755" s="792" t="n"/>
      <c r="G1755" s="794" t="n">
        <v>0.0184</v>
      </c>
      <c r="H1755" s="793" t="n"/>
      <c r="I1755" s="792" t="n"/>
      <c r="J1755" s="793" t="n">
        <v>0.0179</v>
      </c>
      <c r="K1755" s="792" t="n"/>
      <c r="L1755" s="793" t="n">
        <v>0.0247</v>
      </c>
      <c r="M1755" s="796">
        <f>IF(SUM(D1755:E1755)&gt;0,IFERROR(AVERAGE(D1726:E1755),""),"")</f>
        <v/>
      </c>
      <c r="N1755" s="796">
        <f>IF(SUM(F1755:H1755)&gt;0,IFERROR(AVERAGE(F1726:H1755),""),"")</f>
        <v/>
      </c>
      <c r="O1755" s="796">
        <f>IF(SUM(I1755:J1755)&gt;0,IFERROR(AVERAGE(I1726:J1755),""),"")</f>
        <v/>
      </c>
      <c r="P1755" s="796">
        <f>IF(SUM(K1755:L1755)&gt;0,IFERROR(AVERAGE(K1726:L1755),""),"")</f>
        <v/>
      </c>
      <c r="Q1755" s="797">
        <f>IFERROR(AVERAGE(D1755:E1755),"")</f>
        <v/>
      </c>
      <c r="R1755" s="797">
        <f>IFERROR(AVERAGE(F1755:H1755),"")</f>
        <v/>
      </c>
      <c r="S1755" s="797">
        <f>IFERROR(AVERAGE(I1755:J1755),"")</f>
        <v/>
      </c>
      <c r="T1755" s="797">
        <f>IFERROR(AVERAGE(K1755:L1755),"")</f>
        <v/>
      </c>
      <c r="W1755" s="797">
        <f>AVERAGE(Q1755:T1755)</f>
        <v/>
      </c>
    </row>
    <row r="1756" ht="17.45" customHeight="1">
      <c r="A1756" s="257">
        <f>IF(ISNUMBER(C1756),MONTH(C1756),"")</f>
        <v/>
      </c>
      <c r="B1756" s="257">
        <f>IF(ISNUMBER(C1756),YEAR(C1756),"")</f>
        <v/>
      </c>
      <c r="C1756" s="791">
        <f>C1755+1</f>
        <v/>
      </c>
      <c r="D1756" s="792" t="n">
        <v>0.0262</v>
      </c>
      <c r="E1756" s="793" t="n"/>
      <c r="F1756" s="792" t="n">
        <v>0.0269</v>
      </c>
      <c r="G1756" s="794" t="n"/>
      <c r="H1756" s="793" t="n"/>
      <c r="I1756" s="792" t="n">
        <v>0.0226</v>
      </c>
      <c r="J1756" s="793" t="n"/>
      <c r="K1756" s="792" t="n">
        <v>0.0265</v>
      </c>
      <c r="L1756" s="793" t="n"/>
      <c r="M1756" s="796">
        <f>IF(SUM(D1756:E1756)&gt;0,IFERROR(AVERAGE(D1727:E1756),""),"")</f>
        <v/>
      </c>
      <c r="N1756" s="796">
        <f>IF(SUM(F1756:H1756)&gt;0,IFERROR(AVERAGE(F1727:H1756),""),"")</f>
        <v/>
      </c>
      <c r="O1756" s="796">
        <f>IF(SUM(I1756:J1756)&gt;0,IFERROR(AVERAGE(I1727:J1756),""),"")</f>
        <v/>
      </c>
      <c r="P1756" s="796">
        <f>IF(SUM(K1756:L1756)&gt;0,IFERROR(AVERAGE(K1727:L1756),""),"")</f>
        <v/>
      </c>
      <c r="Q1756" s="797">
        <f>IFERROR(AVERAGE(D1756:E1756),"")</f>
        <v/>
      </c>
      <c r="R1756" s="797">
        <f>IFERROR(AVERAGE(F1756:H1756),"")</f>
        <v/>
      </c>
      <c r="S1756" s="797">
        <f>IFERROR(AVERAGE(I1756:J1756),"")</f>
        <v/>
      </c>
      <c r="T1756" s="797">
        <f>IFERROR(AVERAGE(K1756:L1756),"")</f>
        <v/>
      </c>
      <c r="W1756" s="797">
        <f>AVERAGE(Q1756:T1756)</f>
        <v/>
      </c>
    </row>
    <row r="1757" ht="17.45" customHeight="1">
      <c r="A1757" s="257">
        <f>IF(ISNUMBER(C1757),MONTH(C1757),"")</f>
        <v/>
      </c>
      <c r="B1757" s="257">
        <f>IF(ISNUMBER(C1757),YEAR(C1757),"")</f>
        <v/>
      </c>
      <c r="C1757" s="791">
        <f>C1756+1</f>
        <v/>
      </c>
      <c r="D1757" s="792" t="n"/>
      <c r="E1757" s="793" t="n">
        <v>0.0227</v>
      </c>
      <c r="F1757" s="792" t="n"/>
      <c r="G1757" s="794" t="n">
        <v>0.0259</v>
      </c>
      <c r="H1757" s="793" t="n"/>
      <c r="I1757" s="792" t="n"/>
      <c r="J1757" s="793" t="n">
        <v>0.017</v>
      </c>
      <c r="K1757" s="792" t="n"/>
      <c r="L1757" s="793" t="n">
        <v>0.0323</v>
      </c>
      <c r="M1757" s="796">
        <f>IF(SUM(D1757:E1757)&gt;0,IFERROR(AVERAGE(D1728:E1757),""),"")</f>
        <v/>
      </c>
      <c r="N1757" s="796">
        <f>IF(SUM(F1757:H1757)&gt;0,IFERROR(AVERAGE(F1728:H1757),""),"")</f>
        <v/>
      </c>
      <c r="O1757" s="796">
        <f>IF(SUM(I1757:J1757)&gt;0,IFERROR(AVERAGE(I1728:J1757),""),"")</f>
        <v/>
      </c>
      <c r="P1757" s="796">
        <f>IF(SUM(K1757:L1757)&gt;0,IFERROR(AVERAGE(K1728:L1757),""),"")</f>
        <v/>
      </c>
      <c r="Q1757" s="797">
        <f>IFERROR(AVERAGE(D1757:E1757),"")</f>
        <v/>
      </c>
      <c r="R1757" s="797">
        <f>IFERROR(AVERAGE(F1757:H1757),"")</f>
        <v/>
      </c>
      <c r="S1757" s="797">
        <f>IFERROR(AVERAGE(I1757:J1757),"")</f>
        <v/>
      </c>
      <c r="T1757" s="797">
        <f>IFERROR(AVERAGE(K1757:L1757),"")</f>
        <v/>
      </c>
      <c r="W1757" s="797">
        <f>AVERAGE(Q1757:T1757)</f>
        <v/>
      </c>
    </row>
    <row r="1758" ht="17.45" customHeight="1">
      <c r="A1758" s="257">
        <f>IF(ISNUMBER(C1758),MONTH(C1758),"")</f>
        <v/>
      </c>
      <c r="B1758" s="257">
        <f>IF(ISNUMBER(C1758),YEAR(C1758),"")</f>
        <v/>
      </c>
      <c r="C1758" s="791">
        <f>C1757+1</f>
        <v/>
      </c>
      <c r="D1758" s="849" t="n">
        <v>0.0239</v>
      </c>
      <c r="E1758" s="850" t="n"/>
      <c r="F1758" s="849" t="n"/>
      <c r="G1758" s="851" t="n"/>
      <c r="H1758" s="850" t="n">
        <v>0.0182</v>
      </c>
      <c r="I1758" s="849" t="n">
        <v>0.0202</v>
      </c>
      <c r="J1758" s="850" t="n"/>
      <c r="K1758" s="849" t="n">
        <v>0.0295</v>
      </c>
      <c r="L1758" s="850" t="n"/>
      <c r="M1758" s="796">
        <f>IF(SUM(D1758:E1758)&gt;0,IFERROR(AVERAGE(D1729:E1758),""),"")</f>
        <v/>
      </c>
      <c r="N1758" s="796">
        <f>IF(SUM(F1758:H1758)&gt;0,IFERROR(AVERAGE(F1729:H1758),""),"")</f>
        <v/>
      </c>
      <c r="O1758" s="796">
        <f>IF(SUM(I1758:J1758)&gt;0,IFERROR(AVERAGE(I1729:J1758),""),"")</f>
        <v/>
      </c>
      <c r="P1758" s="796">
        <f>IF(SUM(K1758:L1758)&gt;0,IFERROR(AVERAGE(K1729:L1758),""),"")</f>
        <v/>
      </c>
      <c r="Q1758" s="797">
        <f>IFERROR(AVERAGE(D1758:E1758),"")</f>
        <v/>
      </c>
      <c r="R1758" s="797">
        <f>IFERROR(AVERAGE(F1758:H1758),"")</f>
        <v/>
      </c>
      <c r="S1758" s="797">
        <f>IFERROR(AVERAGE(I1758:J1758),"")</f>
        <v/>
      </c>
      <c r="T1758" s="797">
        <f>IFERROR(AVERAGE(K1758:L1758),"")</f>
        <v/>
      </c>
      <c r="W1758" s="797">
        <f>AVERAGE(Q1758:T1758)</f>
        <v/>
      </c>
    </row>
    <row r="1759" ht="17.45" customHeight="1">
      <c r="A1759" s="257">
        <f>IF(ISNUMBER(C1759),MONTH(C1759),"")</f>
        <v/>
      </c>
      <c r="B1759" s="257">
        <f>IF(ISNUMBER(C1759),YEAR(C1759),"")</f>
        <v/>
      </c>
      <c r="C1759" s="791">
        <f>C1758+1</f>
        <v/>
      </c>
      <c r="D1759" s="792" t="n"/>
      <c r="E1759" s="793" t="n">
        <v>0.0166</v>
      </c>
      <c r="F1759" s="792" t="n"/>
      <c r="G1759" s="794" t="n">
        <v>0.0202</v>
      </c>
      <c r="H1759" s="793" t="n"/>
      <c r="I1759" s="792" t="n"/>
      <c r="J1759" s="793" t="n">
        <v>0.0205</v>
      </c>
      <c r="K1759" s="792" t="n"/>
      <c r="L1759" s="793" t="n">
        <v>0.0306</v>
      </c>
      <c r="M1759" s="796">
        <f>IF(SUM(D1759:E1759)&gt;0,IFERROR(AVERAGE(D1730:E1759),""),"")</f>
        <v/>
      </c>
      <c r="N1759" s="796">
        <f>IF(SUM(F1759:H1759)&gt;0,IFERROR(AVERAGE(F1730:H1759),""),"")</f>
        <v/>
      </c>
      <c r="O1759" s="796">
        <f>IF(SUM(I1759:J1759)&gt;0,IFERROR(AVERAGE(I1730:J1759),""),"")</f>
        <v/>
      </c>
      <c r="P1759" s="796">
        <f>IF(SUM(K1759:L1759)&gt;0,IFERROR(AVERAGE(K1730:L1759),""),"")</f>
        <v/>
      </c>
      <c r="Q1759" s="797">
        <f>IFERROR(AVERAGE(D1759:E1759),"")</f>
        <v/>
      </c>
      <c r="R1759" s="797">
        <f>IFERROR(AVERAGE(F1759:H1759),"")</f>
        <v/>
      </c>
      <c r="S1759" s="797">
        <f>IFERROR(AVERAGE(I1759:J1759),"")</f>
        <v/>
      </c>
      <c r="T1759" s="797">
        <f>IFERROR(AVERAGE(K1759:L1759),"")</f>
        <v/>
      </c>
      <c r="W1759" s="797">
        <f>AVERAGE(Q1759:T1759)</f>
        <v/>
      </c>
      <c r="X1759" s="797">
        <f>AVERAGE(Q1755:T1759)</f>
        <v/>
      </c>
      <c r="Y1759" s="266" t="n">
        <v>251</v>
      </c>
    </row>
    <row r="1760" ht="17.45" customHeight="1">
      <c r="A1760" s="257">
        <f>IF(ISNUMBER(C1760),MONTH(C1760),"")</f>
        <v/>
      </c>
      <c r="B1760" s="257">
        <f>IF(ISNUMBER(C1760),YEAR(C1760),"")</f>
        <v/>
      </c>
      <c r="C1760" s="861">
        <f>C1759+1</f>
        <v/>
      </c>
      <c r="D1760" s="809" t="n">
        <v>0.0418</v>
      </c>
      <c r="E1760" s="810" t="n"/>
      <c r="F1760" s="809" t="n">
        <v>0.0118</v>
      </c>
      <c r="G1760" s="811" t="n"/>
      <c r="H1760" s="810" t="n">
        <v>0.0129</v>
      </c>
      <c r="I1760" s="809" t="n">
        <v>0.00757</v>
      </c>
      <c r="J1760" s="810" t="n"/>
      <c r="K1760" s="809" t="n">
        <v>0.026</v>
      </c>
      <c r="L1760" s="810" t="n"/>
      <c r="M1760" s="796">
        <f>IF(SUM(D1760:E1760)&gt;0,IFERROR(AVERAGE(D1731:E1760),""),"")</f>
        <v/>
      </c>
      <c r="N1760" s="796">
        <f>IF(SUM(F1760:H1760)&gt;0,IFERROR(AVERAGE(F1731:H1760),""),"")</f>
        <v/>
      </c>
      <c r="O1760" s="796">
        <f>IF(SUM(I1760:J1760)&gt;0,IFERROR(AVERAGE(I1731:J1760),""),"")</f>
        <v/>
      </c>
      <c r="P1760" s="796">
        <f>IF(SUM(K1760:L1760)&gt;0,IFERROR(AVERAGE(K1731:L1760),""),"")</f>
        <v/>
      </c>
      <c r="Q1760" s="813">
        <f>IFERROR(AVERAGE(D1760:E1760),"")</f>
        <v/>
      </c>
      <c r="R1760" s="813">
        <f>IFERROR(AVERAGE(F1760:H1760),"")</f>
        <v/>
      </c>
      <c r="S1760" s="813">
        <f>IFERROR(AVERAGE(I1760:J1760),"")</f>
        <v/>
      </c>
      <c r="T1760" s="813">
        <f>IFERROR(AVERAGE(K1760:L1760),"")</f>
        <v/>
      </c>
      <c r="U1760" s="326" t="n"/>
      <c r="V1760" s="813">
        <f>AVERAGE(Q1760:T1760)</f>
        <v/>
      </c>
      <c r="W1760" s="445" t="n"/>
      <c r="X1760" s="257" t="n"/>
      <c r="Y1760" s="266" t="n">
        <v>251</v>
      </c>
    </row>
    <row r="1761" ht="17.45" customHeight="1">
      <c r="A1761" s="257">
        <f>IF(ISNUMBER(C1761),MONTH(C1761),"")</f>
        <v/>
      </c>
      <c r="B1761" s="257">
        <f>IF(ISNUMBER(C1761),YEAR(C1761),"")</f>
        <v/>
      </c>
      <c r="C1761" s="808">
        <f>C1760+1</f>
        <v/>
      </c>
      <c r="D1761" s="809" t="n"/>
      <c r="E1761" s="810" t="n">
        <v>0.0129</v>
      </c>
      <c r="F1761" s="809" t="n"/>
      <c r="G1761" s="811" t="n">
        <v>0.00826</v>
      </c>
      <c r="H1761" s="810" t="n"/>
      <c r="I1761" s="809" t="n"/>
      <c r="J1761" s="810" t="n">
        <v>0.00546</v>
      </c>
      <c r="K1761" s="809" t="n"/>
      <c r="L1761" s="810" t="n">
        <v>0.0131</v>
      </c>
      <c r="M1761" s="796">
        <f>IF(SUM(D1761:E1761)&gt;0,IFERROR(AVERAGE(D1732:E1761),""),"")</f>
        <v/>
      </c>
      <c r="N1761" s="796">
        <f>IF(SUM(F1761:H1761)&gt;0,IFERROR(AVERAGE(F1732:H1761),""),"")</f>
        <v/>
      </c>
      <c r="O1761" s="796">
        <f>IF(SUM(I1761:J1761)&gt;0,IFERROR(AVERAGE(I1732:J1761),""),"")</f>
        <v/>
      </c>
      <c r="P1761" s="796">
        <f>IF(SUM(K1761:L1761)&gt;0,IFERROR(AVERAGE(K1732:L1761),""),"")</f>
        <v/>
      </c>
      <c r="Q1761" s="813">
        <f>IFERROR(AVERAGE(D1761:E1761),"")</f>
        <v/>
      </c>
      <c r="R1761" s="813">
        <f>IFERROR(AVERAGE(F1761:H1761),"")</f>
        <v/>
      </c>
      <c r="S1761" s="813">
        <f>IFERROR(AVERAGE(I1761:J1761),"")</f>
        <v/>
      </c>
      <c r="T1761" s="813">
        <f>IFERROR(AVERAGE(K1761:L1761),"")</f>
        <v/>
      </c>
      <c r="U1761" s="326" t="n"/>
      <c r="V1761" s="813">
        <f>AVERAGE(Q1761:T1761)</f>
        <v/>
      </c>
      <c r="W1761" s="445" t="n"/>
      <c r="X1761" s="797">
        <f>AVERAGE(Q1760:T1761)</f>
        <v/>
      </c>
      <c r="Y1761" s="266" t="n">
        <v>251</v>
      </c>
    </row>
    <row r="1762" ht="17.45" customHeight="1">
      <c r="A1762" s="257">
        <f>IF(ISNUMBER(C1762),MONTH(C1762),"")</f>
        <v/>
      </c>
      <c r="B1762" s="257">
        <f>IF(ISNUMBER(C1762),YEAR(C1762),"")</f>
        <v/>
      </c>
      <c r="C1762" s="791">
        <f>C1761+1</f>
        <v/>
      </c>
      <c r="D1762" s="792" t="n">
        <v>0.0149</v>
      </c>
      <c r="E1762" s="793" t="n"/>
      <c r="F1762" s="792" t="n">
        <v>0.0394</v>
      </c>
      <c r="G1762" s="794" t="n"/>
      <c r="H1762" s="793" t="n"/>
      <c r="I1762" s="792" t="n">
        <v>0.0234</v>
      </c>
      <c r="J1762" s="793" t="n"/>
      <c r="K1762" s="792" t="n">
        <v>0.0221</v>
      </c>
      <c r="L1762" s="793" t="n"/>
      <c r="M1762" s="796">
        <f>IF(SUM(D1762:E1762)&gt;0,IFERROR(AVERAGE(D1733:E1762),""),"")</f>
        <v/>
      </c>
      <c r="N1762" s="796">
        <f>IF(SUM(F1762:H1762)&gt;0,IFERROR(AVERAGE(F1733:H1762),""),"")</f>
        <v/>
      </c>
      <c r="O1762" s="796">
        <f>IF(SUM(I1762:J1762)&gt;0,IFERROR(AVERAGE(I1733:J1762),""),"")</f>
        <v/>
      </c>
      <c r="P1762" s="796">
        <f>IF(SUM(K1762:L1762)&gt;0,IFERROR(AVERAGE(K1733:L1762),""),"")</f>
        <v/>
      </c>
      <c r="Q1762" s="797">
        <f>IFERROR(AVERAGE(D1762:E1762),"")</f>
        <v/>
      </c>
      <c r="R1762" s="797">
        <f>IFERROR(AVERAGE(F1762:H1762),"")</f>
        <v/>
      </c>
      <c r="S1762" s="797">
        <f>IFERROR(AVERAGE(I1762:J1762),"")</f>
        <v/>
      </c>
      <c r="T1762" s="797">
        <f>IFERROR(AVERAGE(K1762:L1762),"")</f>
        <v/>
      </c>
      <c r="W1762" s="797">
        <f>AVERAGE(Q1762:T1762)</f>
        <v/>
      </c>
    </row>
    <row r="1763" ht="17.45" customHeight="1">
      <c r="A1763" s="257">
        <f>IF(ISNUMBER(C1763),MONTH(C1763),"")</f>
        <v/>
      </c>
      <c r="B1763" s="257">
        <f>IF(ISNUMBER(C1763),YEAR(C1763),"")</f>
        <v/>
      </c>
      <c r="C1763" s="791">
        <f>C1762+1</f>
        <v/>
      </c>
      <c r="D1763" s="792" t="n"/>
      <c r="E1763" s="793" t="n">
        <v>0.0265</v>
      </c>
      <c r="F1763" s="792" t="n"/>
      <c r="G1763" s="794" t="n">
        <v>0.0203</v>
      </c>
      <c r="H1763" s="793" t="n"/>
      <c r="I1763" s="792" t="n"/>
      <c r="J1763" s="793" t="n">
        <v>0.0195</v>
      </c>
      <c r="K1763" s="792" t="n"/>
      <c r="L1763" s="793" t="n">
        <v>0.0418</v>
      </c>
      <c r="M1763" s="796">
        <f>IF(SUM(D1763:E1763)&gt;0,IFERROR(AVERAGE(D1734:E1763),""),"")</f>
        <v/>
      </c>
      <c r="N1763" s="796">
        <f>IF(SUM(F1763:H1763)&gt;0,IFERROR(AVERAGE(F1734:H1763),""),"")</f>
        <v/>
      </c>
      <c r="O1763" s="796">
        <f>IF(SUM(I1763:J1763)&gt;0,IFERROR(AVERAGE(I1734:J1763),""),"")</f>
        <v/>
      </c>
      <c r="P1763" s="796">
        <f>IF(SUM(K1763:L1763)&gt;0,IFERROR(AVERAGE(K1734:L1763),""),"")</f>
        <v/>
      </c>
      <c r="Q1763" s="797">
        <f>IFERROR(AVERAGE(D1763:E1763),"")</f>
        <v/>
      </c>
      <c r="R1763" s="797">
        <f>IFERROR(AVERAGE(F1763:H1763),"")</f>
        <v/>
      </c>
      <c r="S1763" s="797">
        <f>IFERROR(AVERAGE(I1763:J1763),"")</f>
        <v/>
      </c>
      <c r="T1763" s="797">
        <f>IFERROR(AVERAGE(K1763:L1763),"")</f>
        <v/>
      </c>
      <c r="W1763" s="797">
        <f>AVERAGE(Q1763:T1763)</f>
        <v/>
      </c>
    </row>
    <row r="1764" ht="17.45" customHeight="1">
      <c r="A1764" s="257">
        <f>IF(ISNUMBER(C1764),MONTH(C1764),"")</f>
        <v/>
      </c>
      <c r="B1764" s="257">
        <f>IF(ISNUMBER(C1764),YEAR(C1764),"")</f>
        <v/>
      </c>
      <c r="C1764" s="791">
        <f>C1763+1</f>
        <v/>
      </c>
      <c r="D1764" s="792" t="n">
        <v>0.0218</v>
      </c>
      <c r="E1764" s="793" t="n"/>
      <c r="F1764" s="792" t="n"/>
      <c r="G1764" s="794" t="n"/>
      <c r="H1764" s="793" t="n">
        <v>0.0166</v>
      </c>
      <c r="I1764" s="792" t="n">
        <v>0.0215</v>
      </c>
      <c r="J1764" s="793" t="n"/>
      <c r="K1764" s="792" t="n">
        <v>0.0299</v>
      </c>
      <c r="L1764" s="793" t="n"/>
      <c r="M1764" s="796">
        <f>IF(SUM(D1764:E1764)&gt;0,IFERROR(AVERAGE(D1735:E1764),""),"")</f>
        <v/>
      </c>
      <c r="N1764" s="796">
        <f>IF(SUM(F1764:H1764)&gt;0,IFERROR(AVERAGE(F1735:H1764),""),"")</f>
        <v/>
      </c>
      <c r="O1764" s="796">
        <f>IF(SUM(I1764:J1764)&gt;0,IFERROR(AVERAGE(I1735:J1764),""),"")</f>
        <v/>
      </c>
      <c r="P1764" s="796">
        <f>IF(SUM(K1764:L1764)&gt;0,IFERROR(AVERAGE(K1735:L1764),""),"")</f>
        <v/>
      </c>
      <c r="Q1764" s="797">
        <f>IFERROR(AVERAGE(D1764:E1764),"")</f>
        <v/>
      </c>
      <c r="R1764" s="797">
        <f>IFERROR(AVERAGE(F1764:H1764),"")</f>
        <v/>
      </c>
      <c r="S1764" s="797">
        <f>IFERROR(AVERAGE(I1764:J1764),"")</f>
        <v/>
      </c>
      <c r="T1764" s="797">
        <f>IFERROR(AVERAGE(K1764:L1764),"")</f>
        <v/>
      </c>
      <c r="W1764" s="797">
        <f>AVERAGE(Q1764:T1764)</f>
        <v/>
      </c>
    </row>
    <row r="1765" ht="17.45" customHeight="1">
      <c r="A1765" s="257">
        <f>IF(ISNUMBER(C1765),MONTH(C1765),"")</f>
        <v/>
      </c>
      <c r="B1765" s="257">
        <f>IF(ISNUMBER(C1765),YEAR(C1765),"")</f>
        <v/>
      </c>
      <c r="C1765" s="791">
        <f>C1764+1</f>
        <v/>
      </c>
      <c r="D1765" s="792" t="n"/>
      <c r="E1765" s="793" t="n">
        <v>0.0256</v>
      </c>
      <c r="F1765" s="792" t="n"/>
      <c r="G1765" s="794" t="n">
        <v>0.0184</v>
      </c>
      <c r="H1765" s="793" t="n"/>
      <c r="I1765" s="792" t="n"/>
      <c r="J1765" s="793" t="n">
        <v>0.0212</v>
      </c>
      <c r="K1765" s="792" t="n"/>
      <c r="L1765" s="793" t="n">
        <v>0.0328</v>
      </c>
      <c r="M1765" s="796">
        <f>IF(SUM(D1765:E1765)&gt;0,IFERROR(AVERAGE(D1736:E1765),""),"")</f>
        <v/>
      </c>
      <c r="N1765" s="796">
        <f>IF(SUM(F1765:H1765)&gt;0,IFERROR(AVERAGE(F1736:H1765),""),"")</f>
        <v/>
      </c>
      <c r="O1765" s="796">
        <f>IF(SUM(I1765:J1765)&gt;0,IFERROR(AVERAGE(I1736:J1765),""),"")</f>
        <v/>
      </c>
      <c r="P1765" s="796">
        <f>IF(SUM(K1765:L1765)&gt;0,IFERROR(AVERAGE(K1736:L1765),""),"")</f>
        <v/>
      </c>
      <c r="Q1765" s="797">
        <f>IFERROR(AVERAGE(D1765:E1765),"")</f>
        <v/>
      </c>
      <c r="R1765" s="797">
        <f>IFERROR(AVERAGE(F1765:H1765),"")</f>
        <v/>
      </c>
      <c r="S1765" s="797">
        <f>IFERROR(AVERAGE(I1765:J1765),"")</f>
        <v/>
      </c>
      <c r="T1765" s="797">
        <f>IFERROR(AVERAGE(K1765:L1765),"")</f>
        <v/>
      </c>
      <c r="W1765" s="797">
        <f>AVERAGE(Q1765:T1765)</f>
        <v/>
      </c>
    </row>
    <row r="1766" ht="17.45" customHeight="1" thickBot="1">
      <c r="A1766" s="257">
        <f>IF(ISNUMBER(C1766),MONTH(C1766),"")</f>
        <v/>
      </c>
      <c r="B1766" s="257">
        <f>IF(ISNUMBER(C1766),YEAR(C1766),"")</f>
        <v/>
      </c>
      <c r="C1766" s="861">
        <f>C1765+1</f>
        <v/>
      </c>
      <c r="D1766" s="803" t="n">
        <v>0.0233</v>
      </c>
      <c r="E1766" s="804" t="n"/>
      <c r="F1766" s="803" t="n">
        <v>0.0219</v>
      </c>
      <c r="G1766" s="805" t="n"/>
      <c r="H1766" s="804" t="n">
        <v>0.0209</v>
      </c>
      <c r="I1766" s="803" t="n">
        <v>0.0276</v>
      </c>
      <c r="J1766" s="804" t="n"/>
      <c r="K1766" s="803" t="n">
        <v>0.0284</v>
      </c>
      <c r="L1766" s="804" t="n"/>
      <c r="M1766" s="796">
        <f>IF(SUM(D1766:E1766)&gt;0,IFERROR(AVERAGE(D1737:E1766),""),"")</f>
        <v/>
      </c>
      <c r="N1766" s="796">
        <f>IF(SUM(F1766:H1766)&gt;0,IFERROR(AVERAGE(F1737:H1766),""),"")</f>
        <v/>
      </c>
      <c r="O1766" s="796">
        <f>IF(SUM(I1766:J1766)&gt;0,IFERROR(AVERAGE(I1737:J1766),""),"")</f>
        <v/>
      </c>
      <c r="P1766" s="796">
        <f>IF(SUM(K1766:L1766)&gt;0,IFERROR(AVERAGE(K1737:L1766),""),"")</f>
        <v/>
      </c>
      <c r="Q1766" s="797">
        <f>IFERROR(AVERAGE(D1766:E1766),"")</f>
        <v/>
      </c>
      <c r="R1766" s="797">
        <f>IFERROR(AVERAGE(F1766:H1766),"")</f>
        <v/>
      </c>
      <c r="S1766" s="797">
        <f>IFERROR(AVERAGE(I1766:J1766),"")</f>
        <v/>
      </c>
      <c r="T1766" s="797">
        <f>IFERROR(AVERAGE(K1766:L1766),"")</f>
        <v/>
      </c>
      <c r="W1766" s="797">
        <f>AVERAGE(Q1766:T1766)</f>
        <v/>
      </c>
      <c r="X1766" s="797">
        <f>AVERAGE(Q1762:T1766)</f>
        <v/>
      </c>
      <c r="Y1766" s="266" t="n">
        <v>252</v>
      </c>
    </row>
    <row r="1767" ht="17.45" customHeight="1" thickBot="1">
      <c r="A1767" s="257">
        <f>IF(ISNUMBER(C1767),MONTH(C1767),"")</f>
        <v/>
      </c>
      <c r="B1767" s="257">
        <f>IF(ISNUMBER(C1767),YEAR(C1767),"")</f>
        <v/>
      </c>
      <c r="C1767" s="808">
        <f>C1766+1</f>
        <v/>
      </c>
      <c r="D1767" s="809" t="n"/>
      <c r="E1767" s="810" t="n">
        <v>0.0191</v>
      </c>
      <c r="F1767" s="809" t="n"/>
      <c r="G1767" s="811" t="n">
        <v>0.0145</v>
      </c>
      <c r="H1767" s="810" t="n"/>
      <c r="I1767" s="809" t="n"/>
      <c r="J1767" s="810" t="n">
        <v>0.0124</v>
      </c>
      <c r="K1767" s="809" t="n"/>
      <c r="L1767" s="810" t="n">
        <v>0.0288</v>
      </c>
      <c r="M1767" s="796">
        <f>IF(SUM(D1767:E1767)&gt;0,IFERROR(AVERAGE(D1738:E1767),""),"")</f>
        <v/>
      </c>
      <c r="N1767" s="796">
        <f>IF(SUM(F1767:H1767)&gt;0,IFERROR(AVERAGE(F1738:H1767),""),"")</f>
        <v/>
      </c>
      <c r="O1767" s="796">
        <f>IF(SUM(I1767:J1767)&gt;0,IFERROR(AVERAGE(I1738:J1767),""),"")</f>
        <v/>
      </c>
      <c r="P1767" s="796">
        <f>IF(SUM(K1767:L1767)&gt;0,IFERROR(AVERAGE(K1738:L1767),""),"")</f>
        <v/>
      </c>
      <c r="Q1767" s="813">
        <f>IFERROR(AVERAGE(D1767:E1767),"")</f>
        <v/>
      </c>
      <c r="R1767" s="813">
        <f>IFERROR(AVERAGE(F1767:H1767),"")</f>
        <v/>
      </c>
      <c r="S1767" s="813">
        <f>IFERROR(AVERAGE(I1767:J1767),"")</f>
        <v/>
      </c>
      <c r="T1767" s="813">
        <f>IFERROR(AVERAGE(K1767:L1767),"")</f>
        <v/>
      </c>
      <c r="U1767" s="326" t="n"/>
      <c r="V1767" s="813">
        <f>AVERAGE(Q1767:T1767)</f>
        <v/>
      </c>
      <c r="W1767" s="445" t="n"/>
      <c r="X1767" s="257" t="n"/>
      <c r="Y1767" s="266" t="n">
        <v>252</v>
      </c>
      <c r="Z1767" s="514" t="inlineStr">
        <is>
          <t>OCTOBER</t>
        </is>
      </c>
      <c r="AA1767" s="515" t="n">
        <v>2022</v>
      </c>
      <c r="AB1767" s="516" t="n"/>
      <c r="AC1767" s="516" t="n"/>
      <c r="AD1767" s="516" t="n"/>
    </row>
    <row r="1768" ht="17.45" customHeight="1">
      <c r="A1768" s="257">
        <f>IF(ISNUMBER(C1768),MONTH(C1768),"")</f>
        <v/>
      </c>
      <c r="B1768" s="257">
        <f>IF(ISNUMBER(C1768),YEAR(C1768),"")</f>
        <v/>
      </c>
      <c r="C1768" s="808">
        <f>C1767+1</f>
        <v/>
      </c>
      <c r="D1768" s="809" t="n">
        <v>0.0192</v>
      </c>
      <c r="E1768" s="810" t="n"/>
      <c r="F1768" s="809" t="n">
        <v>0.0207</v>
      </c>
      <c r="G1768" s="811" t="n"/>
      <c r="H1768" s="810" t="n"/>
      <c r="I1768" s="809" t="n">
        <v>0.009209999999999999</v>
      </c>
      <c r="J1768" s="810" t="n"/>
      <c r="K1768" s="809" t="n">
        <v>0.016</v>
      </c>
      <c r="L1768" s="810" t="n"/>
      <c r="M1768" s="796">
        <f>IF(SUM(D1768:E1768)&gt;0,IFERROR(AVERAGE(D1739:E1768),""),"")</f>
        <v/>
      </c>
      <c r="N1768" s="796">
        <f>IF(SUM(F1768:H1768)&gt;0,IFERROR(AVERAGE(F1739:H1768),""),"")</f>
        <v/>
      </c>
      <c r="O1768" s="796">
        <f>IF(SUM(I1768:J1768)&gt;0,IFERROR(AVERAGE(I1739:J1768),""),"")</f>
        <v/>
      </c>
      <c r="P1768" s="796">
        <f>IF(SUM(K1768:L1768)&gt;0,IFERROR(AVERAGE(K1739:L1768),""),"")</f>
        <v/>
      </c>
      <c r="Q1768" s="813">
        <f>IFERROR(AVERAGE(D1768:E1768),"")</f>
        <v/>
      </c>
      <c r="R1768" s="813">
        <f>IFERROR(AVERAGE(F1768:H1768),"")</f>
        <v/>
      </c>
      <c r="S1768" s="813">
        <f>IFERROR(AVERAGE(I1768:J1768),"")</f>
        <v/>
      </c>
      <c r="T1768" s="813">
        <f>IFERROR(AVERAGE(K1768:L1768),"")</f>
        <v/>
      </c>
      <c r="U1768" s="326" t="n"/>
      <c r="V1768" s="813">
        <f>AVERAGE(Q1768:T1768)</f>
        <v/>
      </c>
      <c r="W1768" s="445" t="n"/>
      <c r="X1768" s="797">
        <f>AVERAGE(Q1767:T1768)</f>
        <v/>
      </c>
      <c r="Y1768" s="266" t="n">
        <v>252</v>
      </c>
      <c r="Z1768" s="517" t="inlineStr">
        <is>
          <t>Parameter</t>
        </is>
      </c>
      <c r="AA1768" s="517" t="inlineStr">
        <is>
          <t>Station 1</t>
        </is>
      </c>
      <c r="AB1768" s="517" t="inlineStr">
        <is>
          <t>Station 2</t>
        </is>
      </c>
      <c r="AC1768" s="517" t="inlineStr">
        <is>
          <t>Station 4</t>
        </is>
      </c>
      <c r="AD1768" s="517" t="inlineStr">
        <is>
          <t>Station 5</t>
        </is>
      </c>
    </row>
    <row r="1769" ht="17.45" customHeight="1" thickBot="1">
      <c r="A1769" s="257">
        <f>IF(ISNUMBER(C1769),MONTH(C1769),"")</f>
        <v/>
      </c>
      <c r="B1769" s="257">
        <f>IF(ISNUMBER(C1769),YEAR(C1769),"")</f>
        <v/>
      </c>
      <c r="C1769" s="824">
        <f>C1768+1</f>
        <v/>
      </c>
      <c r="D1769" s="825" t="n"/>
      <c r="E1769" s="826" t="n">
        <v>0.0362</v>
      </c>
      <c r="F1769" s="825" t="n"/>
      <c r="G1769" s="827" t="n">
        <v>0.0386</v>
      </c>
      <c r="H1769" s="826" t="n"/>
      <c r="I1769" s="825" t="n"/>
      <c r="J1769" s="826" t="n">
        <v>0.0328</v>
      </c>
      <c r="K1769" s="825" t="n"/>
      <c r="L1769" s="826" t="n">
        <v>0.0464</v>
      </c>
      <c r="M1769" s="796">
        <f>IF(SUM(D1769:E1769)&gt;0,IFERROR(AVERAGE(D1740:E1769),""),"")</f>
        <v/>
      </c>
      <c r="N1769" s="796">
        <f>IF(SUM(F1769:H1769)&gt;0,IFERROR(AVERAGE(F1740:H1769),""),"")</f>
        <v/>
      </c>
      <c r="O1769" s="796">
        <f>IF(SUM(I1769:J1769)&gt;0,IFERROR(AVERAGE(I1740:J1769),""),"")</f>
        <v/>
      </c>
      <c r="P1769" s="796">
        <f>IF(SUM(K1769:L1769)&gt;0,IFERROR(AVERAGE(K1740:L1769),""),"")</f>
        <v/>
      </c>
      <c r="Q1769" s="830">
        <f>IFERROR(AVERAGE(D1769:E1769),"")</f>
        <v/>
      </c>
      <c r="R1769" s="830">
        <f>IFERROR(AVERAGE(F1769:H1769),"")</f>
        <v/>
      </c>
      <c r="S1769" s="830">
        <f>IFERROR(AVERAGE(I1769:J1769),"")</f>
        <v/>
      </c>
      <c r="T1769" s="830">
        <f>IFERROR(AVERAGE(K1769:L1769),"")</f>
        <v/>
      </c>
      <c r="U1769" s="315" t="n"/>
      <c r="V1769" s="315" t="n"/>
      <c r="W1769" s="830">
        <f>AVERAGE(Q1769:T1769)</f>
        <v/>
      </c>
      <c r="Z1769" s="518" t="inlineStr">
        <is>
          <t>Average</t>
        </is>
      </c>
      <c r="AA1769" s="928">
        <f>AVERAGE(D1739:E1769)</f>
        <v/>
      </c>
      <c r="AB1769" s="928">
        <f>AVERAGE(F1739:H1769)</f>
        <v/>
      </c>
      <c r="AC1769" s="928">
        <f>AVERAGE(I1739:J1769)</f>
        <v/>
      </c>
      <c r="AD1769" s="928">
        <f>AVERAGE(K1739:L1769)</f>
        <v/>
      </c>
    </row>
    <row r="1770" ht="17.45" customHeight="1">
      <c r="A1770" s="257">
        <f>IF(ISNUMBER(C1770),MONTH(C1770),"")</f>
        <v/>
      </c>
      <c r="B1770" s="257">
        <f>IF(ISNUMBER(C1770),YEAR(C1770),"")</f>
        <v/>
      </c>
      <c r="C1770" s="831">
        <f>C1769+1</f>
        <v/>
      </c>
      <c r="D1770" s="849" t="n">
        <v>0.0337</v>
      </c>
      <c r="E1770" s="850" t="n"/>
      <c r="F1770" s="849" t="n"/>
      <c r="G1770" s="851" t="n"/>
      <c r="H1770" s="850" t="n">
        <v>0.0606</v>
      </c>
      <c r="I1770" s="849" t="n">
        <v>0.0232</v>
      </c>
      <c r="J1770" s="850" t="n"/>
      <c r="K1770" s="849" t="n">
        <v>0.0427</v>
      </c>
      <c r="L1770" s="850" t="n"/>
      <c r="M1770" s="796">
        <f>IF(SUM(D1770:E1770)&gt;0,IFERROR(AVERAGE(D1741:E1770),""),"")</f>
        <v/>
      </c>
      <c r="N1770" s="796">
        <f>IF(SUM(F1770:H1770)&gt;0,IFERROR(AVERAGE(F1741:H1770),""),"")</f>
        <v/>
      </c>
      <c r="O1770" s="796">
        <f>IF(SUM(I1770:J1770)&gt;0,IFERROR(AVERAGE(I1741:J1770),""),"")</f>
        <v/>
      </c>
      <c r="P1770" s="796">
        <f>IF(SUM(K1770:L1770)&gt;0,IFERROR(AVERAGE(K1741:L1770),""),"")</f>
        <v/>
      </c>
      <c r="Q1770" s="797">
        <f>IFERROR(AVERAGE(D1770:E1770),"")</f>
        <v/>
      </c>
      <c r="R1770" s="797">
        <f>IFERROR(AVERAGE(F1770:H1770),"")</f>
        <v/>
      </c>
      <c r="S1770" s="797">
        <f>IFERROR(AVERAGE(I1770:J1770),"")</f>
        <v/>
      </c>
      <c r="T1770" s="797">
        <f>IFERROR(AVERAGE(K1770:L1770),"")</f>
        <v/>
      </c>
      <c r="W1770" s="797">
        <f>AVERAGE(Q1770:T1770)</f>
        <v/>
      </c>
      <c r="Z1770" s="518" t="inlineStr">
        <is>
          <t>Maximum</t>
        </is>
      </c>
      <c r="AA1770" s="928">
        <f>MAX(D1739:E1769)</f>
        <v/>
      </c>
      <c r="AB1770" s="928">
        <f>MAX(F1739:H1769)</f>
        <v/>
      </c>
      <c r="AC1770" s="928">
        <f>MAX(I1739:J1769)</f>
        <v/>
      </c>
      <c r="AD1770" s="928">
        <f>MAX(K1739:L1769)</f>
        <v/>
      </c>
    </row>
    <row r="1771" ht="17.45" customHeight="1" thickBot="1">
      <c r="A1771" s="257">
        <f>IF(ISNUMBER(C1771),MONTH(C1771),"")</f>
        <v/>
      </c>
      <c r="B1771" s="257">
        <f>IF(ISNUMBER(C1771),YEAR(C1771),"")</f>
        <v/>
      </c>
      <c r="C1771" s="791">
        <f>C1770+1</f>
        <v/>
      </c>
      <c r="D1771" s="792" t="n"/>
      <c r="E1771" s="793" t="n">
        <v>0.0319</v>
      </c>
      <c r="F1771" s="792" t="n"/>
      <c r="G1771" s="794" t="n">
        <v>0.0182</v>
      </c>
      <c r="H1771" s="793" t="n"/>
      <c r="I1771" s="792" t="n"/>
      <c r="J1771" s="793" t="n">
        <v>0.0203</v>
      </c>
      <c r="K1771" s="792" t="n"/>
      <c r="L1771" s="793" t="n">
        <v>0.0265</v>
      </c>
      <c r="M1771" s="796">
        <f>IF(SUM(D1771:E1771)&gt;0,IFERROR(AVERAGE(D1742:E1771),""),"")</f>
        <v/>
      </c>
      <c r="N1771" s="796">
        <f>IF(SUM(F1771:H1771)&gt;0,IFERROR(AVERAGE(F1742:H1771),""),"")</f>
        <v/>
      </c>
      <c r="O1771" s="796">
        <f>IF(SUM(I1771:J1771)&gt;0,IFERROR(AVERAGE(I1742:J1771),""),"")</f>
        <v/>
      </c>
      <c r="P1771" s="796">
        <f>IF(SUM(K1771:L1771)&gt;0,IFERROR(AVERAGE(K1742:L1771),""),"")</f>
        <v/>
      </c>
      <c r="Q1771" s="797">
        <f>IFERROR(AVERAGE(D1771:E1771),"")</f>
        <v/>
      </c>
      <c r="R1771" s="797">
        <f>IFERROR(AVERAGE(F1771:H1771),"")</f>
        <v/>
      </c>
      <c r="S1771" s="797">
        <f>IFERROR(AVERAGE(I1771:J1771),"")</f>
        <v/>
      </c>
      <c r="T1771" s="797">
        <f>IFERROR(AVERAGE(K1771:L1771),"")</f>
        <v/>
      </c>
      <c r="W1771" s="797">
        <f>AVERAGE(Q1771:T1771)</f>
        <v/>
      </c>
      <c r="Z1771" s="520" t="inlineStr">
        <is>
          <t># DAYS &gt; 0.075</t>
        </is>
      </c>
      <c r="AA1771" s="521">
        <f>COUNTIF(D1739:E1769,"&gt;=0.075")</f>
        <v/>
      </c>
      <c r="AB1771" s="521">
        <f>COUNTIF(F1739:H1769,"&gt;=0.075")</f>
        <v/>
      </c>
      <c r="AC1771" s="521">
        <f>COUNTIF(I1739:J1769,"&gt;=0.075")</f>
        <v/>
      </c>
      <c r="AD1771" s="521">
        <f>COUNTIF(K1739:L1769,"&gt;=0.075")</f>
        <v/>
      </c>
    </row>
    <row r="1772" ht="17.45" customHeight="1" thickBot="1">
      <c r="A1772" s="257">
        <f>IF(ISNUMBER(C1772),MONTH(C1772),"")</f>
        <v/>
      </c>
      <c r="B1772" s="257">
        <f>IF(ISNUMBER(C1772),YEAR(C1772),"")</f>
        <v/>
      </c>
      <c r="C1772" s="861">
        <f>C1771+1</f>
        <v/>
      </c>
      <c r="D1772" s="803" t="n">
        <v>0.0287</v>
      </c>
      <c r="E1772" s="804" t="n"/>
      <c r="F1772" s="803" t="n">
        <v>0.0303</v>
      </c>
      <c r="G1772" s="805" t="n"/>
      <c r="H1772" s="804" t="n">
        <v>0.0335</v>
      </c>
      <c r="I1772" s="803" t="n">
        <v>0.0276</v>
      </c>
      <c r="J1772" s="804" t="n"/>
      <c r="K1772" s="803" t="n">
        <v>0.02</v>
      </c>
      <c r="L1772" s="804" t="n"/>
      <c r="M1772" s="796">
        <f>IF(SUM(D1772:E1772)&gt;0,IFERROR(AVERAGE(D1743:E1772),""),"")</f>
        <v/>
      </c>
      <c r="N1772" s="796">
        <f>IF(SUM(F1772:H1772)&gt;0,IFERROR(AVERAGE(F1743:H1772),""),"")</f>
        <v/>
      </c>
      <c r="O1772" s="796">
        <f>IF(SUM(I1772:J1772)&gt;0,IFERROR(AVERAGE(I1743:J1772),""),"")</f>
        <v/>
      </c>
      <c r="P1772" s="796">
        <f>IF(SUM(K1772:L1772)&gt;0,IFERROR(AVERAGE(K1743:L1772),""),"")</f>
        <v/>
      </c>
      <c r="Q1772" s="797">
        <f>IFERROR(AVERAGE(D1772:E1772),"")</f>
        <v/>
      </c>
      <c r="R1772" s="797">
        <f>IFERROR(AVERAGE(F1772:H1772),"")</f>
        <v/>
      </c>
      <c r="S1772" s="797">
        <f>IFERROR(AVERAGE(I1772:J1772),"")</f>
        <v/>
      </c>
      <c r="T1772" s="797">
        <f>IFERROR(AVERAGE(K1772:L1772),"")</f>
        <v/>
      </c>
      <c r="W1772" s="797">
        <f>AVERAGE(Q1772:T1772)</f>
        <v/>
      </c>
      <c r="AD1772" s="929">
        <f>AVERAGE(AA1769:AD1769)</f>
        <v/>
      </c>
    </row>
    <row r="1773" ht="17.45" customHeight="1">
      <c r="A1773" s="257">
        <f>IF(ISNUMBER(C1773),MONTH(C1773),"")</f>
        <v/>
      </c>
      <c r="B1773" s="257">
        <f>IF(ISNUMBER(C1773),YEAR(C1773),"")</f>
        <v/>
      </c>
      <c r="C1773" s="791">
        <f>C1772+1</f>
        <v/>
      </c>
      <c r="D1773" s="792" t="n"/>
      <c r="E1773" s="793" t="n">
        <v>0.018</v>
      </c>
      <c r="F1773" s="792" t="n"/>
      <c r="G1773" s="794" t="n">
        <v>0.0227</v>
      </c>
      <c r="H1773" s="793" t="n"/>
      <c r="I1773" s="792" t="n"/>
      <c r="J1773" s="793" t="n">
        <v>0.0233</v>
      </c>
      <c r="K1773" s="792" t="n"/>
      <c r="L1773" s="793" t="n">
        <v>0.0289</v>
      </c>
      <c r="M1773" s="796">
        <f>IF(SUM(D1773:E1773)&gt;0,IFERROR(AVERAGE(D1744:E1773),""),"")</f>
        <v/>
      </c>
      <c r="N1773" s="796">
        <f>IF(SUM(F1773:H1773)&gt;0,IFERROR(AVERAGE(F1744:H1773),""),"")</f>
        <v/>
      </c>
      <c r="O1773" s="796">
        <f>IF(SUM(I1773:J1773)&gt;0,IFERROR(AVERAGE(I1744:J1773),""),"")</f>
        <v/>
      </c>
      <c r="P1773" s="796">
        <f>IF(SUM(K1773:L1773)&gt;0,IFERROR(AVERAGE(K1744:L1773),""),"")</f>
        <v/>
      </c>
      <c r="Q1773" s="797">
        <f>IFERROR(AVERAGE(D1773:E1773),"")</f>
        <v/>
      </c>
      <c r="R1773" s="797">
        <f>IFERROR(AVERAGE(F1773:H1773),"")</f>
        <v/>
      </c>
      <c r="S1773" s="797">
        <f>IFERROR(AVERAGE(I1773:J1773),"")</f>
        <v/>
      </c>
      <c r="T1773" s="797">
        <f>IFERROR(AVERAGE(K1773:L1773),"")</f>
        <v/>
      </c>
      <c r="W1773" s="797">
        <f>AVERAGE(Q1773:T1773)</f>
        <v/>
      </c>
      <c r="X1773" s="797">
        <f>AVERAGE(Q1769:T1773)</f>
        <v/>
      </c>
      <c r="Y1773" s="266" t="n">
        <v>253</v>
      </c>
    </row>
    <row r="1774" ht="17.45" customHeight="1">
      <c r="A1774" s="257">
        <f>IF(ISNUMBER(C1774),MONTH(C1774),"")</f>
        <v/>
      </c>
      <c r="B1774" s="257">
        <f>IF(ISNUMBER(C1774),YEAR(C1774),"")</f>
        <v/>
      </c>
      <c r="C1774" s="808">
        <f>C1773+1</f>
        <v/>
      </c>
      <c r="D1774" s="809" t="n">
        <v>0.0267</v>
      </c>
      <c r="E1774" s="810" t="n"/>
      <c r="F1774" s="809" t="n">
        <v>0.0254</v>
      </c>
      <c r="G1774" s="811" t="n"/>
      <c r="H1774" s="810" t="n"/>
      <c r="I1774" s="809" t="n">
        <v>0.0117</v>
      </c>
      <c r="J1774" s="810" t="n"/>
      <c r="K1774" s="809" t="n">
        <v>0.0197</v>
      </c>
      <c r="L1774" s="810" t="n"/>
      <c r="M1774" s="796">
        <f>IF(SUM(D1774:E1774)&gt;0,IFERROR(AVERAGE(D1745:E1774),""),"")</f>
        <v/>
      </c>
      <c r="N1774" s="796">
        <f>IF(SUM(F1774:H1774)&gt;0,IFERROR(AVERAGE(F1745:H1774),""),"")</f>
        <v/>
      </c>
      <c r="O1774" s="796">
        <f>IF(SUM(I1774:J1774)&gt;0,IFERROR(AVERAGE(I1745:J1774),""),"")</f>
        <v/>
      </c>
      <c r="P1774" s="796">
        <f>IF(SUM(K1774:L1774)&gt;0,IFERROR(AVERAGE(K1745:L1774),""),"")</f>
        <v/>
      </c>
      <c r="Q1774" s="813">
        <f>IFERROR(AVERAGE(D1774:E1774),"")</f>
        <v/>
      </c>
      <c r="R1774" s="813">
        <f>IFERROR(AVERAGE(F1774:H1774),"")</f>
        <v/>
      </c>
      <c r="S1774" s="813">
        <f>IFERROR(AVERAGE(I1774:J1774),"")</f>
        <v/>
      </c>
      <c r="T1774" s="813">
        <f>IFERROR(AVERAGE(K1774:L1774),"")</f>
        <v/>
      </c>
      <c r="U1774" s="326" t="n"/>
      <c r="V1774" s="813">
        <f>AVERAGE(Q1774:T1774)</f>
        <v/>
      </c>
      <c r="W1774" s="445" t="n"/>
      <c r="X1774" s="257" t="n"/>
      <c r="Y1774" s="266" t="n">
        <v>253</v>
      </c>
    </row>
    <row r="1775" ht="17.45" customHeight="1">
      <c r="A1775" s="257">
        <f>IF(ISNUMBER(C1775),MONTH(C1775),"")</f>
        <v/>
      </c>
      <c r="B1775" s="257">
        <f>IF(ISNUMBER(C1775),YEAR(C1775),"")</f>
        <v/>
      </c>
      <c r="C1775" s="808">
        <f>C1774+1</f>
        <v/>
      </c>
      <c r="D1775" s="809" t="n"/>
      <c r="E1775" s="810" t="n">
        <v>0.0226</v>
      </c>
      <c r="F1775" s="809" t="n"/>
      <c r="G1775" s="811" t="n">
        <v>0.0432</v>
      </c>
      <c r="H1775" s="810" t="n"/>
      <c r="I1775" s="809" t="n"/>
      <c r="J1775" s="810" t="n">
        <v>0.00911</v>
      </c>
      <c r="K1775" s="809" t="n"/>
      <c r="L1775" s="810" t="n">
        <v>0.0433</v>
      </c>
      <c r="M1775" s="796">
        <f>IF(SUM(D1775:E1775)&gt;0,IFERROR(AVERAGE(D1746:E1775),""),"")</f>
        <v/>
      </c>
      <c r="N1775" s="796">
        <f>IF(SUM(F1775:H1775)&gt;0,IFERROR(AVERAGE(F1746:H1775),""),"")</f>
        <v/>
      </c>
      <c r="O1775" s="796">
        <f>IF(SUM(I1775:J1775)&gt;0,IFERROR(AVERAGE(I1746:J1775),""),"")</f>
        <v/>
      </c>
      <c r="P1775" s="796">
        <f>IF(SUM(K1775:L1775)&gt;0,IFERROR(AVERAGE(K1746:L1775),""),"")</f>
        <v/>
      </c>
      <c r="Q1775" s="813">
        <f>IFERROR(AVERAGE(D1775:E1775),"")</f>
        <v/>
      </c>
      <c r="R1775" s="813">
        <f>IFERROR(AVERAGE(F1775:H1775),"")</f>
        <v/>
      </c>
      <c r="S1775" s="813">
        <f>IFERROR(AVERAGE(I1775:J1775),"")</f>
        <v/>
      </c>
      <c r="T1775" s="813">
        <f>IFERROR(AVERAGE(K1775:L1775),"")</f>
        <v/>
      </c>
      <c r="U1775" s="326" t="n"/>
      <c r="V1775" s="813">
        <f>AVERAGE(Q1775:T1775)</f>
        <v/>
      </c>
      <c r="W1775" s="445" t="n"/>
      <c r="X1775" s="797">
        <f>AVERAGE(Q1774:T1775)</f>
        <v/>
      </c>
      <c r="Y1775" s="266" t="n">
        <v>253</v>
      </c>
    </row>
    <row r="1776" ht="17.45" customHeight="1">
      <c r="A1776" s="257">
        <f>IF(ISNUMBER(C1776),MONTH(C1776),"")</f>
        <v/>
      </c>
      <c r="B1776" s="257">
        <f>IF(ISNUMBER(C1776),YEAR(C1776),"")</f>
        <v/>
      </c>
      <c r="C1776" s="791">
        <f>C1775+1</f>
        <v/>
      </c>
      <c r="D1776" s="792" t="n">
        <v>0.0237</v>
      </c>
      <c r="E1776" s="793" t="n"/>
      <c r="F1776" s="792" t="n"/>
      <c r="G1776" s="794" t="n"/>
      <c r="H1776" s="793" t="n">
        <v>0.0267</v>
      </c>
      <c r="I1776" s="792" t="n">
        <v>0.00721</v>
      </c>
      <c r="J1776" s="793" t="n"/>
      <c r="K1776" s="792" t="n">
        <v>0.0306</v>
      </c>
      <c r="L1776" s="793" t="n"/>
      <c r="M1776" s="796">
        <f>IF(SUM(D1776:E1776)&gt;0,IFERROR(AVERAGE(D1747:E1776),""),"")</f>
        <v/>
      </c>
      <c r="N1776" s="796">
        <f>IF(SUM(F1776:H1776)&gt;0,IFERROR(AVERAGE(F1747:H1776),""),"")</f>
        <v/>
      </c>
      <c r="O1776" s="796">
        <f>IF(SUM(I1776:J1776)&gt;0,IFERROR(AVERAGE(I1747:J1776),""),"")</f>
        <v/>
      </c>
      <c r="P1776" s="796">
        <f>IF(SUM(K1776:L1776)&gt;0,IFERROR(AVERAGE(K1747:L1776),""),"")</f>
        <v/>
      </c>
      <c r="Q1776" s="797">
        <f>IFERROR(AVERAGE(D1776:E1776),"")</f>
        <v/>
      </c>
      <c r="R1776" s="797">
        <f>IFERROR(AVERAGE(F1776:H1776),"")</f>
        <v/>
      </c>
      <c r="S1776" s="797">
        <f>IFERROR(AVERAGE(I1776:J1776),"")</f>
        <v/>
      </c>
      <c r="T1776" s="797">
        <f>IFERROR(AVERAGE(K1776:L1776),"")</f>
        <v/>
      </c>
      <c r="W1776" s="797">
        <f>AVERAGE(Q1776:T1776)</f>
        <v/>
      </c>
    </row>
    <row r="1777" ht="17.45" customHeight="1">
      <c r="A1777" s="257">
        <f>IF(ISNUMBER(C1777),MONTH(C1777),"")</f>
        <v/>
      </c>
      <c r="B1777" s="257">
        <f>IF(ISNUMBER(C1777),YEAR(C1777),"")</f>
        <v/>
      </c>
      <c r="C1777" s="791">
        <f>C1776+1</f>
        <v/>
      </c>
      <c r="D1777" s="792" t="n"/>
      <c r="E1777" s="793" t="n">
        <v>0.02</v>
      </c>
      <c r="F1777" s="792" t="n"/>
      <c r="G1777" s="794" t="n">
        <v>0.023</v>
      </c>
      <c r="H1777" s="793" t="n"/>
      <c r="I1777" s="792" t="n"/>
      <c r="J1777" s="793" t="n">
        <v>0.0075</v>
      </c>
      <c r="K1777" s="792" t="n"/>
      <c r="L1777" s="793" t="n">
        <v>0.025</v>
      </c>
      <c r="M1777" s="796">
        <f>IF(SUM(D1777:E1777)&gt;0,IFERROR(AVERAGE(D1748:E1777),""),"")</f>
        <v/>
      </c>
      <c r="N1777" s="796">
        <f>IF(SUM(F1777:H1777)&gt;0,IFERROR(AVERAGE(F1748:H1777),""),"")</f>
        <v/>
      </c>
      <c r="O1777" s="796">
        <f>IF(SUM(I1777:J1777)&gt;0,IFERROR(AVERAGE(I1748:J1777),""),"")</f>
        <v/>
      </c>
      <c r="P1777" s="796">
        <f>IF(SUM(K1777:L1777)&gt;0,IFERROR(AVERAGE(K1748:L1777),""),"")</f>
        <v/>
      </c>
      <c r="Q1777" s="797">
        <f>IFERROR(AVERAGE(D1777:E1777),"")</f>
        <v/>
      </c>
      <c r="R1777" s="797">
        <f>IFERROR(AVERAGE(F1777:H1777),"")</f>
        <v/>
      </c>
      <c r="S1777" s="797">
        <f>IFERROR(AVERAGE(I1777:J1777),"")</f>
        <v/>
      </c>
      <c r="T1777" s="797">
        <f>IFERROR(AVERAGE(K1777:L1777),"")</f>
        <v/>
      </c>
      <c r="W1777" s="797">
        <f>AVERAGE(Q1777:T1777)</f>
        <v/>
      </c>
    </row>
    <row r="1778" ht="17.45" customHeight="1">
      <c r="A1778" s="257">
        <f>IF(ISNUMBER(C1778),MONTH(C1778),"")</f>
        <v/>
      </c>
      <c r="B1778" s="257">
        <f>IF(ISNUMBER(C1778),YEAR(C1778),"")</f>
        <v/>
      </c>
      <c r="C1778" s="861">
        <f>C1777+1</f>
        <v/>
      </c>
      <c r="D1778" s="803" t="n">
        <v>0.032</v>
      </c>
      <c r="E1778" s="804" t="n"/>
      <c r="F1778" s="803" t="n">
        <v>0.0386</v>
      </c>
      <c r="G1778" s="805" t="n"/>
      <c r="H1778" s="804" t="n">
        <v>0.0366</v>
      </c>
      <c r="I1778" s="803" t="n">
        <v>0.0151</v>
      </c>
      <c r="J1778" s="804" t="n"/>
      <c r="K1778" s="803" t="n">
        <v>0.0315</v>
      </c>
      <c r="L1778" s="804" t="n"/>
      <c r="M1778" s="796">
        <f>IF(SUM(D1778:E1778)&gt;0,IFERROR(AVERAGE(D1749:E1778),""),"")</f>
        <v/>
      </c>
      <c r="N1778" s="796">
        <f>IF(SUM(F1778:H1778)&gt;0,IFERROR(AVERAGE(F1749:H1778),""),"")</f>
        <v/>
      </c>
      <c r="O1778" s="796">
        <f>IF(SUM(I1778:J1778)&gt;0,IFERROR(AVERAGE(I1749:J1778),""),"")</f>
        <v/>
      </c>
      <c r="P1778" s="796">
        <f>IF(SUM(K1778:L1778)&gt;0,IFERROR(AVERAGE(K1749:L1778),""),"")</f>
        <v/>
      </c>
      <c r="Q1778" s="797">
        <f>IFERROR(AVERAGE(D1778:E1778),"")</f>
        <v/>
      </c>
      <c r="R1778" s="797">
        <f>IFERROR(AVERAGE(F1778:H1778),"")</f>
        <v/>
      </c>
      <c r="S1778" s="797">
        <f>IFERROR(AVERAGE(I1778:J1778),"")</f>
        <v/>
      </c>
      <c r="T1778" s="797">
        <f>IFERROR(AVERAGE(K1778:L1778),"")</f>
        <v/>
      </c>
      <c r="W1778" s="797">
        <f>AVERAGE(Q1778:T1778)</f>
        <v/>
      </c>
    </row>
    <row r="1779" ht="17.45" customHeight="1">
      <c r="A1779" s="257">
        <f>IF(ISNUMBER(C1779),MONTH(C1779),"")</f>
        <v/>
      </c>
      <c r="B1779" s="257">
        <f>IF(ISNUMBER(C1779),YEAR(C1779),"")</f>
        <v/>
      </c>
      <c r="C1779" s="791">
        <f>C1778+1</f>
        <v/>
      </c>
      <c r="D1779" s="792" t="n"/>
      <c r="E1779" s="793" t="n">
        <v>0.047</v>
      </c>
      <c r="F1779" s="792" t="n"/>
      <c r="G1779" s="932" t="n">
        <v>0.0897</v>
      </c>
      <c r="H1779" s="793" t="n"/>
      <c r="I1779" s="792" t="n"/>
      <c r="J1779" s="793" t="n">
        <v>0.0273</v>
      </c>
      <c r="K1779" s="792" t="n"/>
      <c r="L1779" s="793" t="n">
        <v>0.0408</v>
      </c>
      <c r="M1779" s="796">
        <f>IF(SUM(D1779:E1779)&gt;0,IFERROR(AVERAGE(D1750:E1779),""),"")</f>
        <v/>
      </c>
      <c r="N1779" s="796">
        <f>IF(SUM(F1779:H1779)&gt;0,IFERROR(AVERAGE(F1750:H1779),""),"")</f>
        <v/>
      </c>
      <c r="O1779" s="796">
        <f>IF(SUM(I1779:J1779)&gt;0,IFERROR(AVERAGE(I1750:J1779),""),"")</f>
        <v/>
      </c>
      <c r="P1779" s="796">
        <f>IF(SUM(K1779:L1779)&gt;0,IFERROR(AVERAGE(K1750:L1779),""),"")</f>
        <v/>
      </c>
      <c r="Q1779" s="797">
        <f>IFERROR(AVERAGE(D1779:E1779),"")</f>
        <v/>
      </c>
      <c r="R1779" s="876">
        <f>IFERROR(AVERAGE(F1779:H1779),"")</f>
        <v/>
      </c>
      <c r="S1779" s="797">
        <f>IFERROR(AVERAGE(I1779:J1779),"")</f>
        <v/>
      </c>
      <c r="T1779" s="797">
        <f>IFERROR(AVERAGE(K1779:L1779),"")</f>
        <v/>
      </c>
      <c r="W1779" s="797">
        <f>AVERAGE(Q1779:T1779)</f>
        <v/>
      </c>
    </row>
    <row r="1780" ht="17.45" customHeight="1">
      <c r="A1780" s="257">
        <f>IF(ISNUMBER(C1780),MONTH(C1780),"")</f>
        <v/>
      </c>
      <c r="B1780" s="257">
        <f>IF(ISNUMBER(C1780),YEAR(C1780),"")</f>
        <v/>
      </c>
      <c r="C1780" s="791">
        <f>C1779+1</f>
        <v/>
      </c>
      <c r="D1780" s="792" t="n">
        <v>0.0273</v>
      </c>
      <c r="E1780" s="793" t="n"/>
      <c r="F1780" s="792" t="n">
        <v>0.0452</v>
      </c>
      <c r="G1780" s="794" t="n"/>
      <c r="H1780" s="793" t="n"/>
      <c r="I1780" s="792" t="n">
        <v>0.0258</v>
      </c>
      <c r="J1780" s="793" t="n"/>
      <c r="K1780" s="792" t="n">
        <v>0.0255</v>
      </c>
      <c r="L1780" s="793" t="n"/>
      <c r="M1780" s="796">
        <f>IF(SUM(D1780:E1780)&gt;0,IFERROR(AVERAGE(D1751:E1780),""),"")</f>
        <v/>
      </c>
      <c r="N1780" s="796">
        <f>IF(SUM(F1780:H1780)&gt;0,IFERROR(AVERAGE(F1751:H1780),""),"")</f>
        <v/>
      </c>
      <c r="O1780" s="796">
        <f>IF(SUM(I1780:J1780)&gt;0,IFERROR(AVERAGE(I1751:J1780),""),"")</f>
        <v/>
      </c>
      <c r="P1780" s="796">
        <f>IF(SUM(K1780:L1780)&gt;0,IFERROR(AVERAGE(K1751:L1780),""),"")</f>
        <v/>
      </c>
      <c r="Q1780" s="797">
        <f>IFERROR(AVERAGE(D1780:E1780),"")</f>
        <v/>
      </c>
      <c r="R1780" s="797">
        <f>IFERROR(AVERAGE(F1780:H1780),"")</f>
        <v/>
      </c>
      <c r="S1780" s="797">
        <f>IFERROR(AVERAGE(I1780:J1780),"")</f>
        <v/>
      </c>
      <c r="T1780" s="797">
        <f>IFERROR(AVERAGE(K1780:L1780),"")</f>
        <v/>
      </c>
      <c r="W1780" s="797">
        <f>AVERAGE(Q1780:T1780)</f>
        <v/>
      </c>
      <c r="X1780" s="797">
        <f>AVERAGE(Q1776:T1780)</f>
        <v/>
      </c>
      <c r="Y1780" s="266" t="n">
        <v>254</v>
      </c>
    </row>
    <row r="1781" ht="17.45" customHeight="1">
      <c r="A1781" s="257">
        <f>IF(ISNUMBER(C1781),MONTH(C1781),"")</f>
        <v/>
      </c>
      <c r="B1781" s="257">
        <f>IF(ISNUMBER(C1781),YEAR(C1781),"")</f>
        <v/>
      </c>
      <c r="C1781" s="808">
        <f>C1780+1</f>
        <v/>
      </c>
      <c r="D1781" s="809" t="n"/>
      <c r="E1781" s="810" t="n">
        <v>0.0182</v>
      </c>
      <c r="F1781" s="809" t="n"/>
      <c r="G1781" s="811" t="n">
        <v>0.015</v>
      </c>
      <c r="H1781" s="810" t="n"/>
      <c r="I1781" s="809" t="n"/>
      <c r="J1781" s="810" t="n">
        <v>0.00958</v>
      </c>
      <c r="K1781" s="809" t="n"/>
      <c r="L1781" s="810" t="n">
        <v>0.0217</v>
      </c>
      <c r="M1781" s="796">
        <f>IF(SUM(D1781:E1781)&gt;0,IFERROR(AVERAGE(D1752:E1781),""),"")</f>
        <v/>
      </c>
      <c r="N1781" s="796">
        <f>IF(SUM(F1781:H1781)&gt;0,IFERROR(AVERAGE(F1752:H1781),""),"")</f>
        <v/>
      </c>
      <c r="O1781" s="796">
        <f>IF(SUM(I1781:J1781)&gt;0,IFERROR(AVERAGE(I1752:J1781),""),"")</f>
        <v/>
      </c>
      <c r="P1781" s="796">
        <f>IF(SUM(K1781:L1781)&gt;0,IFERROR(AVERAGE(K1752:L1781),""),"")</f>
        <v/>
      </c>
      <c r="Q1781" s="813">
        <f>IFERROR(AVERAGE(D1781:E1781),"")</f>
        <v/>
      </c>
      <c r="R1781" s="813">
        <f>IFERROR(AVERAGE(F1781:H1781),"")</f>
        <v/>
      </c>
      <c r="S1781" s="813">
        <f>IFERROR(AVERAGE(I1781:J1781),"")</f>
        <v/>
      </c>
      <c r="T1781" s="813">
        <f>IFERROR(AVERAGE(K1781:L1781),"")</f>
        <v/>
      </c>
      <c r="U1781" s="326" t="n"/>
      <c r="V1781" s="813">
        <f>AVERAGE(Q1781:T1781)</f>
        <v/>
      </c>
      <c r="W1781" s="445" t="n"/>
      <c r="X1781" s="257" t="n"/>
      <c r="Y1781" s="266" t="n">
        <v>254</v>
      </c>
    </row>
    <row r="1782" ht="17.45" customHeight="1">
      <c r="A1782" s="257">
        <f>IF(ISNUMBER(C1782),MONTH(C1782),"")</f>
        <v/>
      </c>
      <c r="B1782" s="257">
        <f>IF(ISNUMBER(C1782),YEAR(C1782),"")</f>
        <v/>
      </c>
      <c r="C1782" s="808">
        <f>C1781+1</f>
        <v/>
      </c>
      <c r="D1782" s="809" t="n">
        <v>0.0157</v>
      </c>
      <c r="E1782" s="810" t="n"/>
      <c r="F1782" s="809" t="n"/>
      <c r="G1782" s="811" t="n"/>
      <c r="H1782" s="810" t="n">
        <v>0.0116</v>
      </c>
      <c r="I1782" s="809" t="n">
        <v>0.00787</v>
      </c>
      <c r="J1782" s="810" t="n"/>
      <c r="K1782" s="809" t="n">
        <v>0.0165</v>
      </c>
      <c r="L1782" s="810" t="n"/>
      <c r="M1782" s="796">
        <f>IF(SUM(D1782:E1782)&gt;0,IFERROR(AVERAGE(D1753:E1782),""),"")</f>
        <v/>
      </c>
      <c r="N1782" s="796">
        <f>IF(SUM(F1782:H1782)&gt;0,IFERROR(AVERAGE(F1753:H1782),""),"")</f>
        <v/>
      </c>
      <c r="O1782" s="796">
        <f>IF(SUM(I1782:J1782)&gt;0,IFERROR(AVERAGE(I1753:J1782),""),"")</f>
        <v/>
      </c>
      <c r="P1782" s="796">
        <f>IF(SUM(K1782:L1782)&gt;0,IFERROR(AVERAGE(K1753:L1782),""),"")</f>
        <v/>
      </c>
      <c r="Q1782" s="813">
        <f>IFERROR(AVERAGE(D1782:E1782),"")</f>
        <v/>
      </c>
      <c r="R1782" s="813">
        <f>IFERROR(AVERAGE(F1782:H1782),"")</f>
        <v/>
      </c>
      <c r="S1782" s="813">
        <f>IFERROR(AVERAGE(I1782:J1782),"")</f>
        <v/>
      </c>
      <c r="T1782" s="813">
        <f>IFERROR(AVERAGE(K1782:L1782),"")</f>
        <v/>
      </c>
      <c r="U1782" s="326" t="n"/>
      <c r="V1782" s="813">
        <f>AVERAGE(Q1782:T1782)</f>
        <v/>
      </c>
      <c r="W1782" s="445" t="n"/>
      <c r="X1782" s="797">
        <f>AVERAGE(Q1781:T1782)</f>
        <v/>
      </c>
      <c r="Y1782" s="266" t="n">
        <v>254</v>
      </c>
    </row>
    <row r="1783" ht="17.45" customHeight="1">
      <c r="A1783" s="257">
        <f>IF(ISNUMBER(C1783),MONTH(C1783),"")</f>
        <v/>
      </c>
      <c r="B1783" s="257">
        <f>IF(ISNUMBER(C1783),YEAR(C1783),"")</f>
        <v/>
      </c>
      <c r="C1783" s="791">
        <f>C1782+1</f>
        <v/>
      </c>
      <c r="D1783" s="792" t="n"/>
      <c r="E1783" s="793" t="n">
        <v>0.027</v>
      </c>
      <c r="F1783" s="792" t="n"/>
      <c r="G1783" s="794" t="n">
        <v>0.0263</v>
      </c>
      <c r="H1783" s="793" t="n"/>
      <c r="I1783" s="792" t="n"/>
      <c r="J1783" s="793" t="n">
        <v>0.024</v>
      </c>
      <c r="K1783" s="792" t="n"/>
      <c r="L1783" s="793" t="n">
        <v>0.0305</v>
      </c>
      <c r="M1783" s="796">
        <f>IF(SUM(D1783:E1783)&gt;0,IFERROR(AVERAGE(D1754:E1783),""),"")</f>
        <v/>
      </c>
      <c r="N1783" s="796">
        <f>IF(SUM(F1783:H1783)&gt;0,IFERROR(AVERAGE(F1754:H1783),""),"")</f>
        <v/>
      </c>
      <c r="O1783" s="796">
        <f>IF(SUM(I1783:J1783)&gt;0,IFERROR(AVERAGE(I1754:J1783),""),"")</f>
        <v/>
      </c>
      <c r="P1783" s="796">
        <f>IF(SUM(K1783:L1783)&gt;0,IFERROR(AVERAGE(K1754:L1783),""),"")</f>
        <v/>
      </c>
      <c r="Q1783" s="797">
        <f>IFERROR(AVERAGE(D1783:E1783),"")</f>
        <v/>
      </c>
      <c r="R1783" s="797">
        <f>IFERROR(AVERAGE(F1783:H1783),"")</f>
        <v/>
      </c>
      <c r="S1783" s="797">
        <f>IFERROR(AVERAGE(I1783:J1783),"")</f>
        <v/>
      </c>
      <c r="T1783" s="797">
        <f>IFERROR(AVERAGE(K1783:L1783),"")</f>
        <v/>
      </c>
      <c r="W1783" s="797">
        <f>AVERAGE(Q1783:T1783)</f>
        <v/>
      </c>
    </row>
    <row r="1784" ht="17.45" customHeight="1">
      <c r="A1784" s="257">
        <f>IF(ISNUMBER(C1784),MONTH(C1784),"")</f>
        <v/>
      </c>
      <c r="B1784" s="257">
        <f>IF(ISNUMBER(C1784),YEAR(C1784),"")</f>
        <v/>
      </c>
      <c r="C1784" s="861">
        <f>C1783+1</f>
        <v/>
      </c>
      <c r="D1784" s="803" t="n">
        <v>0.0215</v>
      </c>
      <c r="E1784" s="804" t="n"/>
      <c r="F1784" s="803" t="n">
        <v>0.0281</v>
      </c>
      <c r="G1784" s="805" t="n"/>
      <c r="H1784" s="804" t="n">
        <v>0.0292</v>
      </c>
      <c r="I1784" s="803" t="n">
        <v>0.0387</v>
      </c>
      <c r="J1784" s="804" t="n"/>
      <c r="K1784" s="803" t="n">
        <v>0.0329</v>
      </c>
      <c r="L1784" s="804" t="n"/>
      <c r="M1784" s="796">
        <f>IF(SUM(D1784:E1784)&gt;0,IFERROR(AVERAGE(D1755:E1784),""),"")</f>
        <v/>
      </c>
      <c r="N1784" s="796">
        <f>IF(SUM(F1784:H1784)&gt;0,IFERROR(AVERAGE(F1755:H1784),""),"")</f>
        <v/>
      </c>
      <c r="O1784" s="796">
        <f>IF(SUM(I1784:J1784)&gt;0,IFERROR(AVERAGE(I1755:J1784),""),"")</f>
        <v/>
      </c>
      <c r="P1784" s="796">
        <f>IF(SUM(K1784:L1784)&gt;0,IFERROR(AVERAGE(K1755:L1784),""),"")</f>
        <v/>
      </c>
      <c r="Q1784" s="797">
        <f>IFERROR(AVERAGE(D1784:E1784),"")</f>
        <v/>
      </c>
      <c r="R1784" s="797">
        <f>IFERROR(AVERAGE(F1784:H1784),"")</f>
        <v/>
      </c>
      <c r="S1784" s="797">
        <f>IFERROR(AVERAGE(I1784:J1784),"")</f>
        <v/>
      </c>
      <c r="T1784" s="797">
        <f>IFERROR(AVERAGE(K1784:L1784),"")</f>
        <v/>
      </c>
      <c r="W1784" s="797">
        <f>AVERAGE(Q1784:T1784)</f>
        <v/>
      </c>
    </row>
    <row r="1785" ht="17.45" customHeight="1">
      <c r="A1785" s="257">
        <f>IF(ISNUMBER(C1785),MONTH(C1785),"")</f>
        <v/>
      </c>
      <c r="B1785" s="257">
        <f>IF(ISNUMBER(C1785),YEAR(C1785),"")</f>
        <v/>
      </c>
      <c r="C1785" s="791">
        <f>C1784+1</f>
        <v/>
      </c>
      <c r="D1785" s="792" t="n"/>
      <c r="E1785" s="793" t="n">
        <v>0.024</v>
      </c>
      <c r="F1785" s="792" t="n"/>
      <c r="G1785" s="794" t="n">
        <v>0.0304</v>
      </c>
      <c r="H1785" s="793" t="n"/>
      <c r="I1785" s="792" t="n"/>
      <c r="J1785" s="793" t="n">
        <v>0.0314</v>
      </c>
      <c r="K1785" s="792" t="n"/>
      <c r="L1785" s="793" t="n">
        <v>0.0362</v>
      </c>
      <c r="M1785" s="796">
        <f>IF(SUM(D1785:E1785)&gt;0,IFERROR(AVERAGE(D1756:E1785),""),"")</f>
        <v/>
      </c>
      <c r="N1785" s="796">
        <f>IF(SUM(F1785:H1785)&gt;0,IFERROR(AVERAGE(F1756:H1785),""),"")</f>
        <v/>
      </c>
      <c r="O1785" s="796">
        <f>IF(SUM(I1785:J1785)&gt;0,IFERROR(AVERAGE(I1756:J1785),""),"")</f>
        <v/>
      </c>
      <c r="P1785" s="796">
        <f>IF(SUM(K1785:L1785)&gt;0,IFERROR(AVERAGE(K1756:L1785),""),"")</f>
        <v/>
      </c>
      <c r="Q1785" s="797">
        <f>IFERROR(AVERAGE(D1785:E1785),"")</f>
        <v/>
      </c>
      <c r="R1785" s="797">
        <f>IFERROR(AVERAGE(F1785:H1785),"")</f>
        <v/>
      </c>
      <c r="S1785" s="797">
        <f>IFERROR(AVERAGE(I1785:J1785),"")</f>
        <v/>
      </c>
      <c r="T1785" s="797">
        <f>IFERROR(AVERAGE(K1785:L1785),"")</f>
        <v/>
      </c>
      <c r="W1785" s="797">
        <f>AVERAGE(Q1785:T1785)</f>
        <v/>
      </c>
    </row>
    <row r="1786" ht="17.45" customHeight="1">
      <c r="A1786" s="257">
        <f>IF(ISNUMBER(C1786),MONTH(C1786),"")</f>
        <v/>
      </c>
      <c r="B1786" s="257">
        <f>IF(ISNUMBER(C1786),YEAR(C1786),"")</f>
        <v/>
      </c>
      <c r="C1786" s="791">
        <f>C1785+1</f>
        <v/>
      </c>
      <c r="D1786" s="792" t="n">
        <v>0.0148</v>
      </c>
      <c r="E1786" s="793" t="n"/>
      <c r="F1786" s="792" t="n">
        <v>0.0248</v>
      </c>
      <c r="G1786" s="794" t="n"/>
      <c r="H1786" s="793" t="n"/>
      <c r="I1786" s="792" t="n">
        <v>0.0411</v>
      </c>
      <c r="J1786" s="793" t="n"/>
      <c r="K1786" s="792" t="n">
        <v>0.0297</v>
      </c>
      <c r="L1786" s="793" t="n"/>
      <c r="M1786" s="796">
        <f>IF(SUM(D1786:E1786)&gt;0,IFERROR(AVERAGE(D1757:E1786),""),"")</f>
        <v/>
      </c>
      <c r="N1786" s="796">
        <f>IF(SUM(F1786:H1786)&gt;0,IFERROR(AVERAGE(F1757:H1786),""),"")</f>
        <v/>
      </c>
      <c r="O1786" s="796">
        <f>IF(SUM(I1786:J1786)&gt;0,IFERROR(AVERAGE(I1757:J1786),""),"")</f>
        <v/>
      </c>
      <c r="P1786" s="796">
        <f>IF(SUM(K1786:L1786)&gt;0,IFERROR(AVERAGE(K1757:L1786),""),"")</f>
        <v/>
      </c>
      <c r="Q1786" s="797">
        <f>IFERROR(AVERAGE(D1786:E1786),"")</f>
        <v/>
      </c>
      <c r="R1786" s="797">
        <f>IFERROR(AVERAGE(F1786:H1786),"")</f>
        <v/>
      </c>
      <c r="S1786" s="797">
        <f>IFERROR(AVERAGE(I1786:J1786),"")</f>
        <v/>
      </c>
      <c r="T1786" s="797">
        <f>IFERROR(AVERAGE(K1786:L1786),"")</f>
        <v/>
      </c>
      <c r="W1786" s="797">
        <f>AVERAGE(Q1786:T1786)</f>
        <v/>
      </c>
    </row>
    <row r="1787" ht="17.45" customHeight="1">
      <c r="A1787" s="257">
        <f>IF(ISNUMBER(C1787),MONTH(C1787),"")</f>
        <v/>
      </c>
      <c r="B1787" s="257">
        <f>IF(ISNUMBER(C1787),YEAR(C1787),"")</f>
        <v/>
      </c>
      <c r="C1787" s="791">
        <f>C1786+1</f>
        <v/>
      </c>
      <c r="D1787" s="792" t="n"/>
      <c r="E1787" s="793" t="n">
        <v>0.0221</v>
      </c>
      <c r="F1787" s="792" t="n"/>
      <c r="G1787" s="794" t="n">
        <v>0.0303</v>
      </c>
      <c r="H1787" s="793" t="n"/>
      <c r="I1787" s="792" t="n"/>
      <c r="J1787" s="793" t="n">
        <v>0.0421</v>
      </c>
      <c r="K1787" s="792" t="n"/>
      <c r="L1787" s="793" t="n">
        <v>0.0515</v>
      </c>
      <c r="M1787" s="796">
        <f>IF(SUM(D1787:E1787)&gt;0,IFERROR(AVERAGE(D1758:E1787),""),"")</f>
        <v/>
      </c>
      <c r="N1787" s="796">
        <f>IF(SUM(F1787:H1787)&gt;0,IFERROR(AVERAGE(F1758:H1787),""),"")</f>
        <v/>
      </c>
      <c r="O1787" s="796">
        <f>IF(SUM(I1787:J1787)&gt;0,IFERROR(AVERAGE(I1758:J1787),""),"")</f>
        <v/>
      </c>
      <c r="P1787" s="796">
        <f>IF(SUM(K1787:L1787)&gt;0,IFERROR(AVERAGE(K1758:L1787),""),"")</f>
        <v/>
      </c>
      <c r="Q1787" s="797">
        <f>IFERROR(AVERAGE(D1787:E1787),"")</f>
        <v/>
      </c>
      <c r="R1787" s="797">
        <f>IFERROR(AVERAGE(F1787:H1787),"")</f>
        <v/>
      </c>
      <c r="S1787" s="797">
        <f>IFERROR(AVERAGE(I1787:J1787),"")</f>
        <v/>
      </c>
      <c r="T1787" s="797">
        <f>IFERROR(AVERAGE(K1787:L1787),"")</f>
        <v/>
      </c>
      <c r="W1787" s="797">
        <f>AVERAGE(Q1787:T1787)</f>
        <v/>
      </c>
      <c r="X1787" s="797">
        <f>AVERAGE(Q1783:T1787)</f>
        <v/>
      </c>
      <c r="Y1787" s="266" t="n">
        <v>255</v>
      </c>
    </row>
    <row r="1788" ht="17.45" customHeight="1">
      <c r="A1788" s="257">
        <f>IF(ISNUMBER(C1788),MONTH(C1788),"")</f>
        <v/>
      </c>
      <c r="B1788" s="257">
        <f>IF(ISNUMBER(C1788),YEAR(C1788),"")</f>
        <v/>
      </c>
      <c r="C1788" s="808">
        <f>C1787+1</f>
        <v/>
      </c>
      <c r="D1788" s="809" t="n">
        <v>0.0212</v>
      </c>
      <c r="E1788" s="810" t="n"/>
      <c r="F1788" s="809" t="n"/>
      <c r="G1788" s="811" t="n"/>
      <c r="H1788" s="810" t="n">
        <v>0.0261</v>
      </c>
      <c r="I1788" s="809" t="n">
        <v>0.0218</v>
      </c>
      <c r="J1788" s="810" t="n"/>
      <c r="K1788" s="809" t="n">
        <v>0.0298</v>
      </c>
      <c r="L1788" s="810" t="n"/>
      <c r="M1788" s="796">
        <f>IF(SUM(D1788:E1788)&gt;0,IFERROR(AVERAGE(D1759:E1788),""),"")</f>
        <v/>
      </c>
      <c r="N1788" s="796">
        <f>IF(SUM(F1788:H1788)&gt;0,IFERROR(AVERAGE(F1759:H1788),""),"")</f>
        <v/>
      </c>
      <c r="O1788" s="796">
        <f>IF(SUM(I1788:J1788)&gt;0,IFERROR(AVERAGE(I1759:J1788),""),"")</f>
        <v/>
      </c>
      <c r="P1788" s="796">
        <f>IF(SUM(K1788:L1788)&gt;0,IFERROR(AVERAGE(K1759:L1788),""),"")</f>
        <v/>
      </c>
      <c r="Q1788" s="813">
        <f>IFERROR(AVERAGE(D1788:E1788),"")</f>
        <v/>
      </c>
      <c r="R1788" s="813">
        <f>IFERROR(AVERAGE(F1788:H1788),"")</f>
        <v/>
      </c>
      <c r="S1788" s="813">
        <f>IFERROR(AVERAGE(I1788:J1788),"")</f>
        <v/>
      </c>
      <c r="T1788" s="813">
        <f>IFERROR(AVERAGE(K1788:L1788),"")</f>
        <v/>
      </c>
      <c r="U1788" s="326" t="n"/>
      <c r="V1788" s="813">
        <f>AVERAGE(Q1788:T1788)</f>
        <v/>
      </c>
      <c r="W1788" s="445" t="n"/>
      <c r="X1788" s="257" t="n"/>
      <c r="Y1788" s="266" t="n">
        <v>255</v>
      </c>
    </row>
    <row r="1789" ht="17.45" customHeight="1">
      <c r="A1789" s="257">
        <f>IF(ISNUMBER(C1789),MONTH(C1789),"")</f>
        <v/>
      </c>
      <c r="B1789" s="257">
        <f>IF(ISNUMBER(C1789),YEAR(C1789),"")</f>
        <v/>
      </c>
      <c r="C1789" s="808">
        <f>C1788+1</f>
        <v/>
      </c>
      <c r="D1789" s="809" t="n"/>
      <c r="E1789" s="810" t="n">
        <v>0.00978</v>
      </c>
      <c r="F1789" s="809" t="n"/>
      <c r="G1789" s="811" t="n">
        <v>0.00967</v>
      </c>
      <c r="H1789" s="810" t="n"/>
      <c r="I1789" s="809" t="n"/>
      <c r="J1789" s="810" t="n">
        <v>0.0081</v>
      </c>
      <c r="K1789" s="809" t="n"/>
      <c r="L1789" s="810" t="n">
        <v>0.0185</v>
      </c>
      <c r="M1789" s="796">
        <f>IF(SUM(D1789:E1789)&gt;0,IFERROR(AVERAGE(D1760:E1789),""),"")</f>
        <v/>
      </c>
      <c r="N1789" s="796">
        <f>IF(SUM(F1789:H1789)&gt;0,IFERROR(AVERAGE(F1760:H1789),""),"")</f>
        <v/>
      </c>
      <c r="O1789" s="796">
        <f>IF(SUM(I1789:J1789)&gt;0,IFERROR(AVERAGE(I1760:J1789),""),"")</f>
        <v/>
      </c>
      <c r="P1789" s="796">
        <f>IF(SUM(K1789:L1789)&gt;0,IFERROR(AVERAGE(K1760:L1789),""),"")</f>
        <v/>
      </c>
      <c r="Q1789" s="813">
        <f>IFERROR(AVERAGE(D1789:E1789),"")</f>
        <v/>
      </c>
      <c r="R1789" s="813">
        <f>IFERROR(AVERAGE(F1789:H1789),"")</f>
        <v/>
      </c>
      <c r="S1789" s="813">
        <f>IFERROR(AVERAGE(I1789:J1789),"")</f>
        <v/>
      </c>
      <c r="T1789" s="813">
        <f>IFERROR(AVERAGE(K1789:L1789),"")</f>
        <v/>
      </c>
      <c r="U1789" s="326" t="n"/>
      <c r="V1789" s="813">
        <f>AVERAGE(Q1789:T1789)</f>
        <v/>
      </c>
      <c r="W1789" s="445" t="n"/>
      <c r="X1789" s="797">
        <f>AVERAGE(Q1788:T1789)</f>
        <v/>
      </c>
      <c r="Y1789" s="266" t="n">
        <v>255</v>
      </c>
    </row>
    <row r="1790" ht="17.45" customHeight="1">
      <c r="A1790" s="257">
        <f>IF(ISNUMBER(C1790),MONTH(C1790),"")</f>
        <v/>
      </c>
      <c r="B1790" s="257">
        <f>IF(ISNUMBER(C1790),YEAR(C1790),"")</f>
        <v/>
      </c>
      <c r="C1790" s="861">
        <f>C1789+1</f>
        <v/>
      </c>
      <c r="D1790" s="803" t="n">
        <v>0.0179</v>
      </c>
      <c r="E1790" s="804" t="n"/>
      <c r="F1790" s="803" t="n">
        <v>0.0217</v>
      </c>
      <c r="G1790" s="805" t="n"/>
      <c r="H1790" s="804" t="n">
        <v>0.0218</v>
      </c>
      <c r="I1790" s="803" t="n">
        <v>0.0365</v>
      </c>
      <c r="J1790" s="804" t="n"/>
      <c r="K1790" s="803" t="n">
        <v>0.043</v>
      </c>
      <c r="L1790" s="804" t="n"/>
      <c r="M1790" s="796">
        <f>IF(SUM(D1790:E1790)&gt;0,IFERROR(AVERAGE(D1761:E1790),""),"")</f>
        <v/>
      </c>
      <c r="N1790" s="796">
        <f>IF(SUM(F1790:H1790)&gt;0,IFERROR(AVERAGE(F1761:H1790),""),"")</f>
        <v/>
      </c>
      <c r="O1790" s="796">
        <f>IF(SUM(I1790:J1790)&gt;0,IFERROR(AVERAGE(I1761:J1790),""),"")</f>
        <v/>
      </c>
      <c r="P1790" s="796">
        <f>IF(SUM(K1790:L1790)&gt;0,IFERROR(AVERAGE(K1761:L1790),""),"")</f>
        <v/>
      </c>
      <c r="Q1790" s="797">
        <f>IFERROR(AVERAGE(D1790:E1790),"")</f>
        <v/>
      </c>
      <c r="R1790" s="797">
        <f>IFERROR(AVERAGE(F1790:H1790),"")</f>
        <v/>
      </c>
      <c r="S1790" s="797">
        <f>IFERROR(AVERAGE(I1790:J1790),"")</f>
        <v/>
      </c>
      <c r="T1790" s="797">
        <f>IFERROR(AVERAGE(K1790:L1790),"")</f>
        <v/>
      </c>
      <c r="W1790" s="797">
        <f>AVERAGE(Q1790:T1790)</f>
        <v/>
      </c>
    </row>
    <row r="1791" ht="17.45" customHeight="1">
      <c r="A1791" s="257">
        <f>IF(ISNUMBER(C1791),MONTH(C1791),"")</f>
        <v/>
      </c>
      <c r="B1791" s="257">
        <f>IF(ISNUMBER(C1791),YEAR(C1791),"")</f>
        <v/>
      </c>
      <c r="C1791" s="791">
        <f>C1790+1</f>
        <v/>
      </c>
      <c r="D1791" s="792" t="n"/>
      <c r="E1791" s="793" t="n">
        <v>0.0224</v>
      </c>
      <c r="F1791" s="792" t="n"/>
      <c r="G1791" s="794" t="n">
        <v>0.0359</v>
      </c>
      <c r="H1791" s="793" t="n"/>
      <c r="I1791" s="792" t="n"/>
      <c r="J1791" s="793" t="n">
        <v>0.0195</v>
      </c>
      <c r="K1791" s="792" t="n"/>
      <c r="L1791" s="793" t="n">
        <v>0.0451</v>
      </c>
      <c r="M1791" s="796">
        <f>IF(SUM(D1791:E1791)&gt;0,IFERROR(AVERAGE(D1762:E1791),""),"")</f>
        <v/>
      </c>
      <c r="N1791" s="796">
        <f>IF(SUM(F1791:H1791)&gt;0,IFERROR(AVERAGE(F1762:H1791),""),"")</f>
        <v/>
      </c>
      <c r="O1791" s="796">
        <f>IF(SUM(I1791:J1791)&gt;0,IFERROR(AVERAGE(I1762:J1791),""),"")</f>
        <v/>
      </c>
      <c r="P1791" s="796">
        <f>IF(SUM(K1791:L1791)&gt;0,IFERROR(AVERAGE(K1762:L1791),""),"")</f>
        <v/>
      </c>
      <c r="Q1791" s="797">
        <f>IFERROR(AVERAGE(D1791:E1791),"")</f>
        <v/>
      </c>
      <c r="R1791" s="797">
        <f>IFERROR(AVERAGE(F1791:H1791),"")</f>
        <v/>
      </c>
      <c r="S1791" s="797">
        <f>IFERROR(AVERAGE(I1791:J1791),"")</f>
        <v/>
      </c>
      <c r="T1791" s="797">
        <f>IFERROR(AVERAGE(K1791:L1791),"")</f>
        <v/>
      </c>
      <c r="W1791" s="797">
        <f>AVERAGE(Q1791:T1791)</f>
        <v/>
      </c>
    </row>
    <row r="1792" ht="17.45" customHeight="1">
      <c r="A1792" s="257">
        <f>IF(ISNUMBER(C1792),MONTH(C1792),"")</f>
        <v/>
      </c>
      <c r="B1792" s="257">
        <f>IF(ISNUMBER(C1792),YEAR(C1792),"")</f>
        <v/>
      </c>
      <c r="C1792" s="791">
        <f>C1791+1</f>
        <v/>
      </c>
      <c r="D1792" s="792" t="n">
        <v>0.0306</v>
      </c>
      <c r="E1792" s="793" t="n"/>
      <c r="F1792" s="792" t="n">
        <v>0.0357</v>
      </c>
      <c r="G1792" s="794" t="n"/>
      <c r="H1792" s="793" t="n"/>
      <c r="I1792" s="792" t="n">
        <v>0.0321</v>
      </c>
      <c r="J1792" s="793" t="n"/>
      <c r="K1792" s="792" t="n">
        <v>0.0394</v>
      </c>
      <c r="L1792" s="793" t="n"/>
      <c r="M1792" s="796">
        <f>IF(SUM(D1792:E1792)&gt;0,IFERROR(AVERAGE(D1763:E1792),""),"")</f>
        <v/>
      </c>
      <c r="N1792" s="796">
        <f>IF(SUM(F1792:H1792)&gt;0,IFERROR(AVERAGE(F1763:H1792),""),"")</f>
        <v/>
      </c>
      <c r="O1792" s="796">
        <f>IF(SUM(I1792:J1792)&gt;0,IFERROR(AVERAGE(I1763:J1792),""),"")</f>
        <v/>
      </c>
      <c r="P1792" s="796">
        <f>IF(SUM(K1792:L1792)&gt;0,IFERROR(AVERAGE(K1763:L1792),""),"")</f>
        <v/>
      </c>
      <c r="Q1792" s="797">
        <f>IFERROR(AVERAGE(D1792:E1792),"")</f>
        <v/>
      </c>
      <c r="R1792" s="797">
        <f>IFERROR(AVERAGE(F1792:H1792),"")</f>
        <v/>
      </c>
      <c r="S1792" s="797">
        <f>IFERROR(AVERAGE(I1792:J1792),"")</f>
        <v/>
      </c>
      <c r="T1792" s="797">
        <f>IFERROR(AVERAGE(K1792:L1792),"")</f>
        <v/>
      </c>
      <c r="W1792" s="797">
        <f>AVERAGE(Q1792:T1792)</f>
        <v/>
      </c>
    </row>
    <row r="1793" ht="17.45" customHeight="1">
      <c r="A1793" s="257">
        <f>IF(ISNUMBER(C1793),MONTH(C1793),"")</f>
        <v/>
      </c>
      <c r="B1793" s="257">
        <f>IF(ISNUMBER(C1793),YEAR(C1793),"")</f>
        <v/>
      </c>
      <c r="C1793" s="791">
        <f>C1792+1</f>
        <v/>
      </c>
      <c r="D1793" s="792" t="n"/>
      <c r="E1793" s="793" t="n">
        <v>0.02</v>
      </c>
      <c r="F1793" s="792" t="n"/>
      <c r="G1793" s="794" t="n">
        <v>0.0372</v>
      </c>
      <c r="H1793" s="793" t="n"/>
      <c r="I1793" s="792" t="n"/>
      <c r="J1793" s="793" t="n">
        <v>0.0192</v>
      </c>
      <c r="K1793" s="792" t="n"/>
      <c r="L1793" s="793" t="n">
        <v>0.0229</v>
      </c>
      <c r="M1793" s="796">
        <f>IF(SUM(D1793:E1793)&gt;0,IFERROR(AVERAGE(D1764:E1793),""),"")</f>
        <v/>
      </c>
      <c r="N1793" s="796">
        <f>IF(SUM(F1793:H1793)&gt;0,IFERROR(AVERAGE(F1764:H1793),""),"")</f>
        <v/>
      </c>
      <c r="O1793" s="796">
        <f>IF(SUM(I1793:J1793)&gt;0,IFERROR(AVERAGE(I1764:J1793),""),"")</f>
        <v/>
      </c>
      <c r="P1793" s="796">
        <f>IF(SUM(K1793:L1793)&gt;0,IFERROR(AVERAGE(K1764:L1793),""),"")</f>
        <v/>
      </c>
      <c r="Q1793" s="797">
        <f>IFERROR(AVERAGE(D1793:E1793),"")</f>
        <v/>
      </c>
      <c r="R1793" s="797">
        <f>IFERROR(AVERAGE(F1793:H1793),"")</f>
        <v/>
      </c>
      <c r="S1793" s="797">
        <f>IFERROR(AVERAGE(I1793:J1793),"")</f>
        <v/>
      </c>
      <c r="T1793" s="797">
        <f>IFERROR(AVERAGE(K1793:L1793),"")</f>
        <v/>
      </c>
      <c r="W1793" s="797">
        <f>AVERAGE(Q1793:T1793)</f>
        <v/>
      </c>
    </row>
    <row r="1794" ht="17.45" customHeight="1">
      <c r="A1794" s="257">
        <f>IF(ISNUMBER(C1794),MONTH(C1794),"")</f>
        <v/>
      </c>
      <c r="B1794" s="257">
        <f>IF(ISNUMBER(C1794),YEAR(C1794),"")</f>
        <v/>
      </c>
      <c r="C1794" s="791">
        <f>C1793+1</f>
        <v/>
      </c>
      <c r="D1794" s="792" t="n">
        <v>0.0144</v>
      </c>
      <c r="E1794" s="793" t="n"/>
      <c r="F1794" s="792" t="n"/>
      <c r="G1794" s="794" t="n"/>
      <c r="H1794" s="793" t="n">
        <v>0.0114</v>
      </c>
      <c r="I1794" s="792" t="n">
        <v>0.013</v>
      </c>
      <c r="J1794" s="793" t="n"/>
      <c r="K1794" s="792" t="n">
        <v>0.0169</v>
      </c>
      <c r="L1794" s="793" t="n"/>
      <c r="M1794" s="796">
        <f>IF(SUM(D1794:E1794)&gt;0,IFERROR(AVERAGE(D1765:E1794),""),"")</f>
        <v/>
      </c>
      <c r="N1794" s="796">
        <f>IF(SUM(F1794:H1794)&gt;0,IFERROR(AVERAGE(F1765:H1794),""),"")</f>
        <v/>
      </c>
      <c r="O1794" s="796">
        <f>IF(SUM(I1794:J1794)&gt;0,IFERROR(AVERAGE(I1765:J1794),""),"")</f>
        <v/>
      </c>
      <c r="P1794" s="796">
        <f>IF(SUM(K1794:L1794)&gt;0,IFERROR(AVERAGE(K1765:L1794),""),"")</f>
        <v/>
      </c>
      <c r="Q1794" s="797">
        <f>IFERROR(AVERAGE(D1794:E1794),"")</f>
        <v/>
      </c>
      <c r="R1794" s="797">
        <f>IFERROR(AVERAGE(F1794:H1794),"")</f>
        <v/>
      </c>
      <c r="S1794" s="797">
        <f>IFERROR(AVERAGE(I1794:J1794),"")</f>
        <v/>
      </c>
      <c r="T1794" s="797">
        <f>IFERROR(AVERAGE(K1794:L1794),"")</f>
        <v/>
      </c>
      <c r="W1794" s="797">
        <f>AVERAGE(Q1794:T1794)</f>
        <v/>
      </c>
      <c r="X1794" s="797">
        <f>AVERAGE(Q1790:T1794)</f>
        <v/>
      </c>
      <c r="Y1794" s="266" t="n">
        <v>256</v>
      </c>
    </row>
    <row r="1795" ht="17.45" customHeight="1">
      <c r="A1795" s="257">
        <f>IF(ISNUMBER(C1795),MONTH(C1795),"")</f>
        <v/>
      </c>
      <c r="B1795" s="257">
        <f>IF(ISNUMBER(C1795),YEAR(C1795),"")</f>
        <v/>
      </c>
      <c r="C1795" s="808">
        <f>C1794+1</f>
        <v/>
      </c>
      <c r="D1795" s="809" t="n"/>
      <c r="E1795" s="810" t="n">
        <v>0.0244</v>
      </c>
      <c r="F1795" s="809" t="n"/>
      <c r="G1795" s="811" t="n">
        <v>0.0123</v>
      </c>
      <c r="H1795" s="810" t="n"/>
      <c r="I1795" s="809" t="n"/>
      <c r="J1795" s="810" t="n">
        <v>0.0106</v>
      </c>
      <c r="K1795" s="809" t="n"/>
      <c r="L1795" s="810" t="n">
        <v>0.0193</v>
      </c>
      <c r="M1795" s="796">
        <f>IF(SUM(D1795:E1795)&gt;0,IFERROR(AVERAGE(D1766:E1795),""),"")</f>
        <v/>
      </c>
      <c r="N1795" s="796">
        <f>IF(SUM(F1795:H1795)&gt;0,IFERROR(AVERAGE(F1766:H1795),""),"")</f>
        <v/>
      </c>
      <c r="O1795" s="796">
        <f>IF(SUM(I1795:J1795)&gt;0,IFERROR(AVERAGE(I1766:J1795),""),"")</f>
        <v/>
      </c>
      <c r="P1795" s="796">
        <f>IF(SUM(K1795:L1795)&gt;0,IFERROR(AVERAGE(K1766:L1795),""),"")</f>
        <v/>
      </c>
      <c r="Q1795" s="813">
        <f>IFERROR(AVERAGE(D1795:E1795),"")</f>
        <v/>
      </c>
      <c r="R1795" s="813">
        <f>IFERROR(AVERAGE(F1795:H1795),"")</f>
        <v/>
      </c>
      <c r="S1795" s="813">
        <f>IFERROR(AVERAGE(I1795:J1795),"")</f>
        <v/>
      </c>
      <c r="T1795" s="813">
        <f>IFERROR(AVERAGE(K1795:L1795),"")</f>
        <v/>
      </c>
      <c r="U1795" s="326" t="n"/>
      <c r="V1795" s="813">
        <f>AVERAGE(Q1795:T1795)</f>
        <v/>
      </c>
      <c r="W1795" s="445" t="n"/>
      <c r="X1795" s="257" t="n"/>
      <c r="Y1795" s="266" t="n">
        <v>256</v>
      </c>
    </row>
    <row r="1796" ht="17.45" customHeight="1" thickBot="1">
      <c r="A1796" s="257">
        <f>IF(ISNUMBER(C1796),MONTH(C1796),"")</f>
        <v/>
      </c>
      <c r="B1796" s="257">
        <f>IF(ISNUMBER(C1796),YEAR(C1796),"")</f>
        <v/>
      </c>
      <c r="C1796" s="861">
        <f>C1795+1</f>
        <v/>
      </c>
      <c r="D1796" s="809" t="n">
        <v>0.0174</v>
      </c>
      <c r="E1796" s="810" t="n"/>
      <c r="F1796" s="809" t="n">
        <v>0.0104</v>
      </c>
      <c r="G1796" s="811" t="n"/>
      <c r="H1796" s="810" t="n">
        <v>0.0114</v>
      </c>
      <c r="I1796" s="809" t="n">
        <v>0.0195</v>
      </c>
      <c r="J1796" s="810" t="n"/>
      <c r="K1796" s="809" t="n">
        <v>0.0149</v>
      </c>
      <c r="L1796" s="810" t="n"/>
      <c r="M1796" s="796">
        <f>IF(SUM(D1796:E1796)&gt;0,IFERROR(AVERAGE(D1767:E1796),""),"")</f>
        <v/>
      </c>
      <c r="N1796" s="796">
        <f>IF(SUM(F1796:H1796)&gt;0,IFERROR(AVERAGE(F1767:H1796),""),"")</f>
        <v/>
      </c>
      <c r="O1796" s="796">
        <f>IF(SUM(I1796:J1796)&gt;0,IFERROR(AVERAGE(I1767:J1796),""),"")</f>
        <v/>
      </c>
      <c r="P1796" s="796">
        <f>IF(SUM(K1796:L1796)&gt;0,IFERROR(AVERAGE(K1767:L1796),""),"")</f>
        <v/>
      </c>
      <c r="Q1796" s="813">
        <f>IFERROR(AVERAGE(D1796:E1796),"")</f>
        <v/>
      </c>
      <c r="R1796" s="813">
        <f>IFERROR(AVERAGE(F1796:H1796),"")</f>
        <v/>
      </c>
      <c r="S1796" s="813">
        <f>IFERROR(AVERAGE(I1796:J1796),"")</f>
        <v/>
      </c>
      <c r="T1796" s="813">
        <f>IFERROR(AVERAGE(K1796:L1796),"")</f>
        <v/>
      </c>
      <c r="U1796" s="326" t="n"/>
      <c r="V1796" s="813">
        <f>AVERAGE(Q1796:T1796)</f>
        <v/>
      </c>
      <c r="W1796" s="445" t="n"/>
      <c r="X1796" s="797">
        <f>AVERAGE(Q1795:T1796)</f>
        <v/>
      </c>
      <c r="Y1796" s="266" t="n">
        <v>256</v>
      </c>
    </row>
    <row r="1797" ht="17.45" customHeight="1" thickBot="1">
      <c r="A1797" s="257">
        <f>IF(ISNUMBER(C1797),MONTH(C1797),"")</f>
        <v/>
      </c>
      <c r="B1797" s="257">
        <f>IF(ISNUMBER(C1797),YEAR(C1797),"")</f>
        <v/>
      </c>
      <c r="C1797" s="791">
        <f>C1796+1</f>
        <v/>
      </c>
      <c r="D1797" s="792" t="n"/>
      <c r="E1797" s="793" t="n">
        <v>0.0217</v>
      </c>
      <c r="F1797" s="792" t="n"/>
      <c r="G1797" s="794" t="n">
        <v>0.0233</v>
      </c>
      <c r="H1797" s="793" t="n"/>
      <c r="I1797" s="792" t="n"/>
      <c r="J1797" s="793" t="n">
        <v>0.023</v>
      </c>
      <c r="K1797" s="792" t="n"/>
      <c r="L1797" s="793" t="n">
        <v>0.0261</v>
      </c>
      <c r="M1797" s="796">
        <f>IF(SUM(D1797:E1797)&gt;0,IFERROR(AVERAGE(D1768:E1797),""),"")</f>
        <v/>
      </c>
      <c r="N1797" s="796">
        <f>IF(SUM(F1797:H1797)&gt;0,IFERROR(AVERAGE(F1768:H1797),""),"")</f>
        <v/>
      </c>
      <c r="O1797" s="796">
        <f>IF(SUM(I1797:J1797)&gt;0,IFERROR(AVERAGE(I1768:J1797),""),"")</f>
        <v/>
      </c>
      <c r="P1797" s="796">
        <f>IF(SUM(K1797:L1797)&gt;0,IFERROR(AVERAGE(K1768:L1797),""),"")</f>
        <v/>
      </c>
      <c r="Q1797" s="797">
        <f>IFERROR(AVERAGE(D1797:E1797),"")</f>
        <v/>
      </c>
      <c r="R1797" s="797">
        <f>IFERROR(AVERAGE(F1797:H1797),"")</f>
        <v/>
      </c>
      <c r="S1797" s="797">
        <f>IFERROR(AVERAGE(I1797:J1797),"")</f>
        <v/>
      </c>
      <c r="T1797" s="797">
        <f>IFERROR(AVERAGE(K1797:L1797),"")</f>
        <v/>
      </c>
      <c r="W1797" s="797">
        <f>AVERAGE(Q1797:T1797)</f>
        <v/>
      </c>
      <c r="Z1797" s="514" t="inlineStr">
        <is>
          <t>NOVEMBER</t>
        </is>
      </c>
      <c r="AA1797" s="515" t="n">
        <v>2022</v>
      </c>
      <c r="AB1797" s="516" t="n"/>
      <c r="AC1797" s="516" t="n"/>
      <c r="AD1797" s="516" t="n"/>
    </row>
    <row r="1798" ht="17.45" customHeight="1">
      <c r="A1798" s="257">
        <f>IF(ISNUMBER(C1798),MONTH(C1798),"")</f>
        <v/>
      </c>
      <c r="B1798" s="257">
        <f>IF(ISNUMBER(C1798),YEAR(C1798),"")</f>
        <v/>
      </c>
      <c r="C1798" s="791">
        <f>C1797+1</f>
        <v/>
      </c>
      <c r="D1798" s="792" t="n">
        <v>0.0207</v>
      </c>
      <c r="E1798" s="793" t="n"/>
      <c r="F1798" s="792" t="n">
        <v>0.0193</v>
      </c>
      <c r="G1798" s="794" t="n"/>
      <c r="H1798" s="793" t="n"/>
      <c r="I1798" s="792" t="n">
        <v>0.0305</v>
      </c>
      <c r="J1798" s="793" t="n"/>
      <c r="K1798" s="792" t="n">
        <v>0.0345</v>
      </c>
      <c r="L1798" s="793" t="n"/>
      <c r="M1798" s="796">
        <f>IF(SUM(D1798:E1798)&gt;0,IFERROR(AVERAGE(D1769:E1798),""),"")</f>
        <v/>
      </c>
      <c r="N1798" s="796">
        <f>IF(SUM(F1798:H1798)&gt;0,IFERROR(AVERAGE(F1769:H1798),""),"")</f>
        <v/>
      </c>
      <c r="O1798" s="796">
        <f>IF(SUM(I1798:J1798)&gt;0,IFERROR(AVERAGE(I1769:J1798),""),"")</f>
        <v/>
      </c>
      <c r="P1798" s="796">
        <f>IF(SUM(K1798:L1798)&gt;0,IFERROR(AVERAGE(K1769:L1798),""),"")</f>
        <v/>
      </c>
      <c r="Q1798" s="797">
        <f>IFERROR(AVERAGE(D1798:E1798),"")</f>
        <v/>
      </c>
      <c r="R1798" s="797">
        <f>IFERROR(AVERAGE(F1798:H1798),"")</f>
        <v/>
      </c>
      <c r="S1798" s="797">
        <f>IFERROR(AVERAGE(I1798:J1798),"")</f>
        <v/>
      </c>
      <c r="T1798" s="797">
        <f>IFERROR(AVERAGE(K1798:L1798),"")</f>
        <v/>
      </c>
      <c r="W1798" s="797">
        <f>AVERAGE(Q1798:T1798)</f>
        <v/>
      </c>
      <c r="Z1798" s="517" t="inlineStr">
        <is>
          <t>Parameter</t>
        </is>
      </c>
      <c r="AA1798" s="517" t="inlineStr">
        <is>
          <t>Station 1</t>
        </is>
      </c>
      <c r="AB1798" s="517" t="inlineStr">
        <is>
          <t>Station 2</t>
        </is>
      </c>
      <c r="AC1798" s="517" t="inlineStr">
        <is>
          <t>Station 4</t>
        </is>
      </c>
      <c r="AD1798" s="517" t="inlineStr">
        <is>
          <t>Station 5</t>
        </is>
      </c>
    </row>
    <row r="1799" ht="17.45" customHeight="1" thickBot="1">
      <c r="A1799" s="257">
        <f>IF(ISNUMBER(C1799),MONTH(C1799),"")</f>
        <v/>
      </c>
      <c r="B1799" s="257">
        <f>IF(ISNUMBER(C1799),YEAR(C1799),"")</f>
        <v/>
      </c>
      <c r="C1799" s="824">
        <f>C1798+1</f>
        <v/>
      </c>
      <c r="D1799" s="825" t="n"/>
      <c r="E1799" s="826" t="n">
        <v>0.0159</v>
      </c>
      <c r="F1799" s="825" t="n"/>
      <c r="G1799" s="827" t="n">
        <v>0.0122</v>
      </c>
      <c r="H1799" s="826" t="n"/>
      <c r="I1799" s="825" t="n"/>
      <c r="J1799" s="826" t="n">
        <v>0.0188</v>
      </c>
      <c r="K1799" s="825" t="n"/>
      <c r="L1799" s="826" t="n">
        <v>0.0229</v>
      </c>
      <c r="M1799" s="796">
        <f>IF(SUM(D1799:E1799)&gt;0,IFERROR(AVERAGE(D1770:E1799),""),"")</f>
        <v/>
      </c>
      <c r="N1799" s="796">
        <f>IF(SUM(F1799:H1799)&gt;0,IFERROR(AVERAGE(F1770:H1799),""),"")</f>
        <v/>
      </c>
      <c r="O1799" s="796">
        <f>IF(SUM(I1799:J1799)&gt;0,IFERROR(AVERAGE(I1770:J1799),""),"")</f>
        <v/>
      </c>
      <c r="P1799" s="796">
        <f>IF(SUM(K1799:L1799)&gt;0,IFERROR(AVERAGE(K1770:L1799),""),"")</f>
        <v/>
      </c>
      <c r="Q1799" s="797">
        <f>IFERROR(AVERAGE(D1799:E1799),"")</f>
        <v/>
      </c>
      <c r="R1799" s="797">
        <f>IFERROR(AVERAGE(F1799:H1799),"")</f>
        <v/>
      </c>
      <c r="S1799" s="797">
        <f>IFERROR(AVERAGE(I1799:J1799),"")</f>
        <v/>
      </c>
      <c r="T1799" s="797">
        <f>IFERROR(AVERAGE(K1799:L1799),"")</f>
        <v/>
      </c>
      <c r="W1799" s="797">
        <f>AVERAGE(Q1799:T1799)</f>
        <v/>
      </c>
      <c r="Z1799" s="518" t="inlineStr">
        <is>
          <t>Average</t>
        </is>
      </c>
      <c r="AA1799" s="928">
        <f>AVERAGE(D1770:E1799)</f>
        <v/>
      </c>
      <c r="AB1799" s="928">
        <f>AVERAGE(F1770:H1799)</f>
        <v/>
      </c>
      <c r="AC1799" s="928">
        <f>AVERAGE(I1770:J1799)</f>
        <v/>
      </c>
      <c r="AD1799" s="928">
        <f>AVERAGE(K1770:L1799)</f>
        <v/>
      </c>
    </row>
    <row r="1800" ht="17.45" customHeight="1">
      <c r="A1800" s="257">
        <f>IF(ISNUMBER(C1800),MONTH(C1800),"")</f>
        <v/>
      </c>
      <c r="B1800" s="257">
        <f>IF(ISNUMBER(C1800),YEAR(C1800),"")</f>
        <v/>
      </c>
      <c r="C1800" s="831">
        <f>C1799+1</f>
        <v/>
      </c>
      <c r="D1800" s="792" t="n">
        <v>0.0182</v>
      </c>
      <c r="E1800" s="793" t="n"/>
      <c r="F1800" s="792" t="n"/>
      <c r="G1800" s="794" t="n"/>
      <c r="H1800" s="793" t="n">
        <v>0.0135</v>
      </c>
      <c r="I1800" s="792" t="n">
        <v>0.0205</v>
      </c>
      <c r="J1800" s="793" t="n"/>
      <c r="K1800" s="792" t="n">
        <v>0.0292</v>
      </c>
      <c r="L1800" s="793" t="n"/>
      <c r="M1800" s="796">
        <f>IF(SUM(D1800:E1800)&gt;0,IFERROR(AVERAGE(D1771:E1800),""),"")</f>
        <v/>
      </c>
      <c r="N1800" s="796">
        <f>IF(SUM(F1800:H1800)&gt;0,IFERROR(AVERAGE(F1771:H1800),""),"")</f>
        <v/>
      </c>
      <c r="O1800" s="796">
        <f>IF(SUM(I1800:J1800)&gt;0,IFERROR(AVERAGE(I1771:J1800),""),"")</f>
        <v/>
      </c>
      <c r="P1800" s="796">
        <f>IF(SUM(K1800:L1800)&gt;0,IFERROR(AVERAGE(K1771:L1800),""),"")</f>
        <v/>
      </c>
      <c r="Q1800" s="797">
        <f>IFERROR(AVERAGE(D1800:E1800),"")</f>
        <v/>
      </c>
      <c r="R1800" s="797">
        <f>IFERROR(AVERAGE(F1800:H1800),"")</f>
        <v/>
      </c>
      <c r="S1800" s="797">
        <f>IFERROR(AVERAGE(I1800:J1800),"")</f>
        <v/>
      </c>
      <c r="T1800" s="797">
        <f>IFERROR(AVERAGE(K1800:L1800),"")</f>
        <v/>
      </c>
      <c r="W1800" s="797">
        <f>AVERAGE(Q1800:T1800)</f>
        <v/>
      </c>
      <c r="Z1800" s="518" t="inlineStr">
        <is>
          <t>Maximum</t>
        </is>
      </c>
      <c r="AA1800" s="928">
        <f>MAX(D1770:E1799)</f>
        <v/>
      </c>
      <c r="AB1800" s="928">
        <f>MAX(F1770:H1799)</f>
        <v/>
      </c>
      <c r="AC1800" s="928">
        <f>MAX(I1770:J1799)</f>
        <v/>
      </c>
      <c r="AD1800" s="928">
        <f>MAX(K1770:L1799)</f>
        <v/>
      </c>
    </row>
    <row r="1801" ht="17.45" customHeight="1" thickBot="1">
      <c r="A1801" s="257">
        <f>IF(ISNUMBER(C1801),MONTH(C1801),"")</f>
        <v/>
      </c>
      <c r="B1801" s="257">
        <f>IF(ISNUMBER(C1801),YEAR(C1801),"")</f>
        <v/>
      </c>
      <c r="C1801" s="791">
        <f>C1800+1</f>
        <v/>
      </c>
      <c r="D1801" s="792" t="n"/>
      <c r="E1801" s="793" t="n">
        <v>0.00514</v>
      </c>
      <c r="F1801" s="792" t="n"/>
      <c r="G1801" s="794" t="n">
        <v>0.00596</v>
      </c>
      <c r="H1801" s="793" t="n"/>
      <c r="I1801" s="792" t="n"/>
      <c r="J1801" s="793" t="n">
        <v>0.0106</v>
      </c>
      <c r="K1801" s="792" t="n"/>
      <c r="L1801" s="793" t="n">
        <v>0.0154</v>
      </c>
      <c r="M1801" s="796">
        <f>IF(SUM(D1801:E1801)&gt;0,IFERROR(AVERAGE(D1772:E1801),""),"")</f>
        <v/>
      </c>
      <c r="N1801" s="796">
        <f>IF(SUM(F1801:H1801)&gt;0,IFERROR(AVERAGE(F1772:H1801),""),"")</f>
        <v/>
      </c>
      <c r="O1801" s="796">
        <f>IF(SUM(I1801:J1801)&gt;0,IFERROR(AVERAGE(I1772:J1801),""),"")</f>
        <v/>
      </c>
      <c r="P1801" s="796">
        <f>IF(SUM(K1801:L1801)&gt;0,IFERROR(AVERAGE(K1772:L1801),""),"")</f>
        <v/>
      </c>
      <c r="Q1801" s="797">
        <f>IFERROR(AVERAGE(D1801:E1801),"")</f>
        <v/>
      </c>
      <c r="R1801" s="797">
        <f>IFERROR(AVERAGE(F1801:H1801),"")</f>
        <v/>
      </c>
      <c r="S1801" s="797">
        <f>IFERROR(AVERAGE(I1801:J1801),"")</f>
        <v/>
      </c>
      <c r="T1801" s="797">
        <f>IFERROR(AVERAGE(K1801:L1801),"")</f>
        <v/>
      </c>
      <c r="W1801" s="797">
        <f>AVERAGE(Q1801:T1801)</f>
        <v/>
      </c>
      <c r="X1801" s="797">
        <f>AVERAGE(Q1797:T1801)</f>
        <v/>
      </c>
      <c r="Y1801" s="266" t="n">
        <v>257</v>
      </c>
      <c r="Z1801" s="520" t="inlineStr">
        <is>
          <t># DAYS &gt; 0.075</t>
        </is>
      </c>
      <c r="AA1801" s="521">
        <f>COUNTIF(D1770:E1799,"&gt;=0.075")</f>
        <v/>
      </c>
      <c r="AB1801" s="521">
        <f>COUNTIF(F1770:H1799,"&gt;=0.075")</f>
        <v/>
      </c>
      <c r="AC1801" s="521">
        <f>COUNTIF(I1770:J1799,"&gt;=0.075")</f>
        <v/>
      </c>
      <c r="AD1801" s="521">
        <f>COUNTIF(K1770:L1799,"&gt;=0.075")</f>
        <v/>
      </c>
    </row>
    <row r="1802" ht="17.45" customHeight="1" thickBot="1">
      <c r="A1802" s="257">
        <f>IF(ISNUMBER(C1802),MONTH(C1802),"")</f>
        <v/>
      </c>
      <c r="B1802" s="257">
        <f>IF(ISNUMBER(C1802),YEAR(C1802),"")</f>
        <v/>
      </c>
      <c r="C1802" s="861">
        <f>C1801+1</f>
        <v/>
      </c>
      <c r="D1802" s="809" t="n">
        <v>0.00767</v>
      </c>
      <c r="E1802" s="810" t="n"/>
      <c r="F1802" s="809" t="n">
        <v>0.00757</v>
      </c>
      <c r="G1802" s="811" t="n"/>
      <c r="H1802" s="810" t="n">
        <v>0.00915</v>
      </c>
      <c r="I1802" s="809" t="n">
        <v>0.00882</v>
      </c>
      <c r="J1802" s="810" t="n"/>
      <c r="K1802" s="809" t="n">
        <v>0.0118</v>
      </c>
      <c r="L1802" s="810" t="n"/>
      <c r="M1802" s="796">
        <f>IF(SUM(D1802:E1802)&gt;0,IFERROR(AVERAGE(D1773:E1802),""),"")</f>
        <v/>
      </c>
      <c r="N1802" s="796">
        <f>IF(SUM(F1802:H1802)&gt;0,IFERROR(AVERAGE(F1773:H1802),""),"")</f>
        <v/>
      </c>
      <c r="O1802" s="796">
        <f>IF(SUM(I1802:J1802)&gt;0,IFERROR(AVERAGE(I1773:J1802),""),"")</f>
        <v/>
      </c>
      <c r="P1802" s="796">
        <f>IF(SUM(K1802:L1802)&gt;0,IFERROR(AVERAGE(K1773:L1802),""),"")</f>
        <v/>
      </c>
      <c r="Q1802" s="813">
        <f>IFERROR(AVERAGE(D1802:E1802),"")</f>
        <v/>
      </c>
      <c r="R1802" s="813">
        <f>IFERROR(AVERAGE(F1802:H1802),"")</f>
        <v/>
      </c>
      <c r="S1802" s="813">
        <f>IFERROR(AVERAGE(I1802:J1802),"")</f>
        <v/>
      </c>
      <c r="T1802" s="813">
        <f>IFERROR(AVERAGE(K1802:L1802),"")</f>
        <v/>
      </c>
      <c r="U1802" s="326" t="n"/>
      <c r="V1802" s="813">
        <f>AVERAGE(Q1802:T1802)</f>
        <v/>
      </c>
      <c r="W1802" s="445" t="n"/>
      <c r="X1802" s="257" t="n"/>
      <c r="Y1802" s="266" t="n">
        <v>257</v>
      </c>
      <c r="AD1802" s="929">
        <f>AVERAGE(AA1799:AD1799)</f>
        <v/>
      </c>
    </row>
    <row r="1803" ht="17.45" customHeight="1">
      <c r="A1803" s="257">
        <f>IF(ISNUMBER(C1803),MONTH(C1803),"")</f>
        <v/>
      </c>
      <c r="B1803" s="257">
        <f>IF(ISNUMBER(C1803),YEAR(C1803),"")</f>
        <v/>
      </c>
      <c r="C1803" s="808">
        <f>C1802+1</f>
        <v/>
      </c>
      <c r="D1803" s="809" t="n"/>
      <c r="E1803" s="810" t="n">
        <v>0.00671</v>
      </c>
      <c r="F1803" s="809" t="n"/>
      <c r="G1803" s="811" t="n">
        <v>0.007990000000000001</v>
      </c>
      <c r="H1803" s="810" t="n"/>
      <c r="I1803" s="809" t="n"/>
      <c r="J1803" s="810" t="n">
        <v>0.00666</v>
      </c>
      <c r="K1803" s="809" t="n"/>
      <c r="L1803" s="810" t="n">
        <v>0.00781</v>
      </c>
      <c r="M1803" s="796">
        <f>IF(SUM(D1803:E1803)&gt;0,IFERROR(AVERAGE(D1774:E1803),""),"")</f>
        <v/>
      </c>
      <c r="N1803" s="796">
        <f>IF(SUM(F1803:H1803)&gt;0,IFERROR(AVERAGE(F1774:H1803),""),"")</f>
        <v/>
      </c>
      <c r="O1803" s="796">
        <f>IF(SUM(I1803:J1803)&gt;0,IFERROR(AVERAGE(I1774:J1803),""),"")</f>
        <v/>
      </c>
      <c r="P1803" s="796">
        <f>IF(SUM(K1803:L1803)&gt;0,IFERROR(AVERAGE(K1774:L1803),""),"")</f>
        <v/>
      </c>
      <c r="Q1803" s="813">
        <f>IFERROR(AVERAGE(D1803:E1803),"")</f>
        <v/>
      </c>
      <c r="R1803" s="813">
        <f>IFERROR(AVERAGE(F1803:H1803),"")</f>
        <v/>
      </c>
      <c r="S1803" s="813">
        <f>IFERROR(AVERAGE(I1803:J1803),"")</f>
        <v/>
      </c>
      <c r="T1803" s="813">
        <f>IFERROR(AVERAGE(K1803:L1803),"")</f>
        <v/>
      </c>
      <c r="U1803" s="326" t="n"/>
      <c r="V1803" s="813">
        <f>AVERAGE(Q1803:T1803)</f>
        <v/>
      </c>
      <c r="W1803" s="445" t="n"/>
      <c r="X1803" s="797">
        <f>AVERAGE(Q1802:T1803)</f>
        <v/>
      </c>
      <c r="Y1803" s="266" t="n">
        <v>257</v>
      </c>
    </row>
    <row r="1804" ht="17.45" customHeight="1">
      <c r="A1804" s="257">
        <f>IF(ISNUMBER(C1804),MONTH(C1804),"")</f>
        <v/>
      </c>
      <c r="B1804" s="257">
        <f>IF(ISNUMBER(C1804),YEAR(C1804),"")</f>
        <v/>
      </c>
      <c r="C1804" s="791">
        <f>C1803+1</f>
        <v/>
      </c>
      <c r="D1804" s="792" t="n">
        <v>0.0235</v>
      </c>
      <c r="E1804" s="793" t="n"/>
      <c r="F1804" s="792" t="n">
        <v>0.0195</v>
      </c>
      <c r="G1804" s="794" t="n"/>
      <c r="H1804" s="793" t="n"/>
      <c r="I1804" s="792" t="n">
        <v>0.0173</v>
      </c>
      <c r="J1804" s="793" t="n"/>
      <c r="K1804" s="792" t="n">
        <v>0.0159</v>
      </c>
      <c r="L1804" s="793" t="n"/>
      <c r="M1804" s="796">
        <f>IF(SUM(D1804:E1804)&gt;0,IFERROR(AVERAGE(D1775:E1804),""),"")</f>
        <v/>
      </c>
      <c r="N1804" s="796">
        <f>IF(SUM(F1804:H1804)&gt;0,IFERROR(AVERAGE(F1775:H1804),""),"")</f>
        <v/>
      </c>
      <c r="O1804" s="796">
        <f>IF(SUM(I1804:J1804)&gt;0,IFERROR(AVERAGE(I1775:J1804),""),"")</f>
        <v/>
      </c>
      <c r="P1804" s="796">
        <f>IF(SUM(K1804:L1804)&gt;0,IFERROR(AVERAGE(K1775:L1804),""),"")</f>
        <v/>
      </c>
      <c r="Q1804" s="797">
        <f>IFERROR(AVERAGE(D1804:E1804),"")</f>
        <v/>
      </c>
      <c r="R1804" s="797">
        <f>IFERROR(AVERAGE(F1804:H1804),"")</f>
        <v/>
      </c>
      <c r="S1804" s="797">
        <f>IFERROR(AVERAGE(I1804:J1804),"")</f>
        <v/>
      </c>
      <c r="T1804" s="797">
        <f>IFERROR(AVERAGE(K1804:L1804),"")</f>
        <v/>
      </c>
      <c r="W1804" s="797">
        <f>AVERAGE(Q1804:T1804)</f>
        <v/>
      </c>
    </row>
    <row r="1805" ht="17.45" customHeight="1">
      <c r="A1805" s="257">
        <f>IF(ISNUMBER(C1805),MONTH(C1805),"")</f>
        <v/>
      </c>
      <c r="B1805" s="257">
        <f>IF(ISNUMBER(C1805),YEAR(C1805),"")</f>
        <v/>
      </c>
      <c r="C1805" s="791">
        <f>C1804+1</f>
        <v/>
      </c>
      <c r="D1805" s="792" t="n"/>
      <c r="E1805" s="793" t="n">
        <v>0.0152</v>
      </c>
      <c r="F1805" s="792" t="n"/>
      <c r="G1805" s="794" t="n">
        <v>0.012</v>
      </c>
      <c r="H1805" s="793" t="n"/>
      <c r="I1805" s="792" t="n"/>
      <c r="J1805" s="793" t="n">
        <v>0.0182</v>
      </c>
      <c r="K1805" s="792" t="n"/>
      <c r="L1805" s="793" t="n">
        <v>0.0244</v>
      </c>
      <c r="M1805" s="796">
        <f>IF(SUM(D1805:E1805)&gt;0,IFERROR(AVERAGE(D1776:E1805),""),"")</f>
        <v/>
      </c>
      <c r="N1805" s="796">
        <f>IF(SUM(F1805:H1805)&gt;0,IFERROR(AVERAGE(F1776:H1805),""),"")</f>
        <v/>
      </c>
      <c r="O1805" s="796">
        <f>IF(SUM(I1805:J1805)&gt;0,IFERROR(AVERAGE(I1776:J1805),""),"")</f>
        <v/>
      </c>
      <c r="P1805" s="796">
        <f>IF(SUM(K1805:L1805)&gt;0,IFERROR(AVERAGE(K1776:L1805),""),"")</f>
        <v/>
      </c>
      <c r="Q1805" s="797">
        <f>IFERROR(AVERAGE(D1805:E1805),"")</f>
        <v/>
      </c>
      <c r="R1805" s="797">
        <f>IFERROR(AVERAGE(F1805:H1805),"")</f>
        <v/>
      </c>
      <c r="S1805" s="797">
        <f>IFERROR(AVERAGE(I1805:J1805),"")</f>
        <v/>
      </c>
      <c r="T1805" s="797">
        <f>IFERROR(AVERAGE(K1805:L1805),"")</f>
        <v/>
      </c>
      <c r="W1805" s="797">
        <f>AVERAGE(Q1805:T1805)</f>
        <v/>
      </c>
    </row>
    <row r="1806" ht="17.45" customHeight="1">
      <c r="A1806" s="257">
        <f>IF(ISNUMBER(C1806),MONTH(C1806),"")</f>
        <v/>
      </c>
      <c r="B1806" s="257">
        <f>IF(ISNUMBER(C1806),YEAR(C1806),"")</f>
        <v/>
      </c>
      <c r="C1806" s="791">
        <f>C1805+1</f>
        <v/>
      </c>
      <c r="D1806" s="792" t="n">
        <v>0.0189</v>
      </c>
      <c r="E1806" s="793" t="n"/>
      <c r="F1806" s="792" t="n"/>
      <c r="G1806" s="794" t="n"/>
      <c r="H1806" s="793" t="n">
        <v>0.015</v>
      </c>
      <c r="I1806" s="792" t="n">
        <v>0.0255</v>
      </c>
      <c r="J1806" s="793" t="n"/>
      <c r="K1806" s="792" t="n">
        <v>0.0208</v>
      </c>
      <c r="L1806" s="793" t="n"/>
      <c r="M1806" s="796">
        <f>IF(SUM(D1806:E1806)&gt;0,IFERROR(AVERAGE(D1777:E1806),""),"")</f>
        <v/>
      </c>
      <c r="N1806" s="796">
        <f>IF(SUM(F1806:H1806)&gt;0,IFERROR(AVERAGE(F1777:H1806),""),"")</f>
        <v/>
      </c>
      <c r="O1806" s="796">
        <f>IF(SUM(I1806:J1806)&gt;0,IFERROR(AVERAGE(I1777:J1806),""),"")</f>
        <v/>
      </c>
      <c r="P1806" s="796">
        <f>IF(SUM(K1806:L1806)&gt;0,IFERROR(AVERAGE(K1777:L1806),""),"")</f>
        <v/>
      </c>
      <c r="Q1806" s="797">
        <f>IFERROR(AVERAGE(D1806:E1806),"")</f>
        <v/>
      </c>
      <c r="R1806" s="797">
        <f>IFERROR(AVERAGE(F1806:H1806),"")</f>
        <v/>
      </c>
      <c r="S1806" s="797">
        <f>IFERROR(AVERAGE(I1806:J1806),"")</f>
        <v/>
      </c>
      <c r="T1806" s="797">
        <f>IFERROR(AVERAGE(K1806:L1806),"")</f>
        <v/>
      </c>
      <c r="W1806" s="797">
        <f>AVERAGE(Q1806:T1806)</f>
        <v/>
      </c>
    </row>
    <row r="1807" ht="17.45" customHeight="1">
      <c r="A1807" s="257">
        <f>IF(ISNUMBER(C1807),MONTH(C1807),"")</f>
        <v/>
      </c>
      <c r="B1807" s="257">
        <f>IF(ISNUMBER(C1807),YEAR(C1807),"")</f>
        <v/>
      </c>
      <c r="C1807" s="791">
        <f>C1806+1</f>
        <v/>
      </c>
      <c r="D1807" s="792" t="n"/>
      <c r="E1807" s="793" t="n">
        <v>0.0127</v>
      </c>
      <c r="F1807" s="792" t="n"/>
      <c r="G1807" s="794" t="n">
        <v>0.0218</v>
      </c>
      <c r="H1807" s="793" t="n"/>
      <c r="I1807" s="792" t="n"/>
      <c r="J1807" s="793" t="n">
        <v>0.0222</v>
      </c>
      <c r="K1807" s="792" t="n"/>
      <c r="L1807" s="793" t="n">
        <v>0.0215</v>
      </c>
      <c r="M1807" s="796">
        <f>IF(SUM(D1807:E1807)&gt;0,IFERROR(AVERAGE(D1778:E1807),""),"")</f>
        <v/>
      </c>
      <c r="N1807" s="796">
        <f>IF(SUM(F1807:H1807)&gt;0,IFERROR(AVERAGE(F1778:H1807),""),"")</f>
        <v/>
      </c>
      <c r="O1807" s="796">
        <f>IF(SUM(I1807:J1807)&gt;0,IFERROR(AVERAGE(I1778:J1807),""),"")</f>
        <v/>
      </c>
      <c r="P1807" s="796">
        <f>IF(SUM(K1807:L1807)&gt;0,IFERROR(AVERAGE(K1778:L1807),""),"")</f>
        <v/>
      </c>
      <c r="Q1807" s="797">
        <f>IFERROR(AVERAGE(D1807:E1807),"")</f>
        <v/>
      </c>
      <c r="R1807" s="797">
        <f>IFERROR(AVERAGE(F1807:H1807),"")</f>
        <v/>
      </c>
      <c r="S1807" s="797">
        <f>IFERROR(AVERAGE(I1807:J1807),"")</f>
        <v/>
      </c>
      <c r="T1807" s="797">
        <f>IFERROR(AVERAGE(K1807:L1807),"")</f>
        <v/>
      </c>
      <c r="W1807" s="797">
        <f>AVERAGE(Q1807:T1807)</f>
        <v/>
      </c>
    </row>
    <row r="1808" ht="17.45" customHeight="1">
      <c r="A1808" s="257">
        <f>IF(ISNUMBER(C1808),MONTH(C1808),"")</f>
        <v/>
      </c>
      <c r="B1808" s="257">
        <f>IF(ISNUMBER(C1808),YEAR(C1808),"")</f>
        <v/>
      </c>
      <c r="C1808" s="861">
        <f>C1807+1</f>
        <v/>
      </c>
      <c r="D1808" s="803" t="n">
        <v>0.0139</v>
      </c>
      <c r="E1808" s="804" t="n"/>
      <c r="F1808" s="803" t="n">
        <v>0.0133</v>
      </c>
      <c r="G1808" s="805" t="n"/>
      <c r="H1808" s="804" t="n">
        <v>0.0123</v>
      </c>
      <c r="I1808" s="803" t="n">
        <v>0.0192</v>
      </c>
      <c r="J1808" s="804" t="n"/>
      <c r="K1808" s="803" t="n">
        <v>0.0223</v>
      </c>
      <c r="L1808" s="804" t="n"/>
      <c r="M1808" s="796">
        <f>IF(SUM(D1808:E1808)&gt;0,IFERROR(AVERAGE(D1779:E1808),""),"")</f>
        <v/>
      </c>
      <c r="N1808" s="796">
        <f>IF(SUM(F1808:H1808)&gt;0,IFERROR(AVERAGE(F1779:H1808),""),"")</f>
        <v/>
      </c>
      <c r="O1808" s="796">
        <f>IF(SUM(I1808:J1808)&gt;0,IFERROR(AVERAGE(I1779:J1808),""),"")</f>
        <v/>
      </c>
      <c r="P1808" s="796">
        <f>IF(SUM(K1808:L1808)&gt;0,IFERROR(AVERAGE(K1779:L1808),""),"")</f>
        <v/>
      </c>
      <c r="Q1808" s="797">
        <f>IFERROR(AVERAGE(D1808:E1808),"")</f>
        <v/>
      </c>
      <c r="R1808" s="797">
        <f>IFERROR(AVERAGE(F1808:H1808),"")</f>
        <v/>
      </c>
      <c r="S1808" s="797">
        <f>IFERROR(AVERAGE(I1808:J1808),"")</f>
        <v/>
      </c>
      <c r="T1808" s="797">
        <f>IFERROR(AVERAGE(K1808:L1808),"")</f>
        <v/>
      </c>
      <c r="W1808" s="797">
        <f>AVERAGE(Q1808:T1808)</f>
        <v/>
      </c>
      <c r="X1808" s="797">
        <f>AVERAGE(Q1804:T1808)</f>
        <v/>
      </c>
      <c r="Y1808" s="266" t="n">
        <v>258</v>
      </c>
    </row>
    <row r="1809" ht="17.45" customHeight="1">
      <c r="A1809" s="257">
        <f>IF(ISNUMBER(C1809),MONTH(C1809),"")</f>
        <v/>
      </c>
      <c r="B1809" s="257">
        <f>IF(ISNUMBER(C1809),YEAR(C1809),"")</f>
        <v/>
      </c>
      <c r="C1809" s="808">
        <f>C1808+1</f>
        <v/>
      </c>
      <c r="D1809" s="844" t="n"/>
      <c r="E1809" s="845" t="n">
        <v>0.0114</v>
      </c>
      <c r="F1809" s="844" t="n"/>
      <c r="G1809" s="846" t="n">
        <v>0.00908</v>
      </c>
      <c r="H1809" s="845" t="n"/>
      <c r="I1809" s="844" t="n"/>
      <c r="J1809" s="845" t="n">
        <v>0.008370000000000001</v>
      </c>
      <c r="K1809" s="844" t="n"/>
      <c r="L1809" s="845" t="n">
        <v>0.0151</v>
      </c>
      <c r="M1809" s="796">
        <f>IF(SUM(D1809:E1809)&gt;0,IFERROR(AVERAGE(D1780:E1809),""),"")</f>
        <v/>
      </c>
      <c r="N1809" s="796">
        <f>IF(SUM(F1809:H1809)&gt;0,IFERROR(AVERAGE(F1780:H1809),""),"")</f>
        <v/>
      </c>
      <c r="O1809" s="796">
        <f>IF(SUM(I1809:J1809)&gt;0,IFERROR(AVERAGE(I1780:J1809),""),"")</f>
        <v/>
      </c>
      <c r="P1809" s="796">
        <f>IF(SUM(K1809:L1809)&gt;0,IFERROR(AVERAGE(K1780:L1809),""),"")</f>
        <v/>
      </c>
      <c r="Q1809" s="813">
        <f>IFERROR(AVERAGE(D1809:E1809),"")</f>
        <v/>
      </c>
      <c r="R1809" s="813">
        <f>IFERROR(AVERAGE(F1809:H1809),"")</f>
        <v/>
      </c>
      <c r="S1809" s="813">
        <f>IFERROR(AVERAGE(I1809:J1809),"")</f>
        <v/>
      </c>
      <c r="T1809" s="813">
        <f>IFERROR(AVERAGE(K1809:L1809),"")</f>
        <v/>
      </c>
      <c r="U1809" s="326" t="n"/>
      <c r="V1809" s="813">
        <f>AVERAGE(Q1809:T1809)</f>
        <v/>
      </c>
      <c r="W1809" s="445" t="n"/>
      <c r="X1809" s="257" t="n"/>
      <c r="Y1809" s="266" t="n">
        <v>258</v>
      </c>
    </row>
    <row r="1810" ht="17.45" customHeight="1">
      <c r="A1810" s="257">
        <f>IF(ISNUMBER(C1810),MONTH(C1810),"")</f>
        <v/>
      </c>
      <c r="B1810" s="257">
        <f>IF(ISNUMBER(C1810),YEAR(C1810),"")</f>
        <v/>
      </c>
      <c r="C1810" s="808">
        <f>C1809+1</f>
        <v/>
      </c>
      <c r="D1810" s="844" t="n">
        <v>0.0103</v>
      </c>
      <c r="E1810" s="845" t="n"/>
      <c r="F1810" s="844" t="n">
        <v>0.00637</v>
      </c>
      <c r="G1810" s="846" t="n"/>
      <c r="H1810" s="845" t="n"/>
      <c r="I1810" s="844" t="n">
        <v>0.00268</v>
      </c>
      <c r="J1810" s="845" t="n"/>
      <c r="K1810" s="844" t="n">
        <v>0.009480000000000001</v>
      </c>
      <c r="L1810" s="845" t="n"/>
      <c r="M1810" s="796">
        <f>IF(SUM(D1810:E1810)&gt;0,IFERROR(AVERAGE(D1781:E1810),""),"")</f>
        <v/>
      </c>
      <c r="N1810" s="796">
        <f>IF(SUM(F1810:H1810)&gt;0,IFERROR(AVERAGE(F1781:H1810),""),"")</f>
        <v/>
      </c>
      <c r="O1810" s="796">
        <f>IF(SUM(I1810:J1810)&gt;0,IFERROR(AVERAGE(I1781:J1810),""),"")</f>
        <v/>
      </c>
      <c r="P1810" s="796">
        <f>IF(SUM(K1810:L1810)&gt;0,IFERROR(AVERAGE(K1781:L1810),""),"")</f>
        <v/>
      </c>
      <c r="Q1810" s="813">
        <f>IFERROR(AVERAGE(D1810:E1810),"")</f>
        <v/>
      </c>
      <c r="R1810" s="813">
        <f>IFERROR(AVERAGE(F1810:H1810),"")</f>
        <v/>
      </c>
      <c r="S1810" s="813">
        <f>IFERROR(AVERAGE(I1810:J1810),"")</f>
        <v/>
      </c>
      <c r="T1810" s="813">
        <f>IFERROR(AVERAGE(K1810:L1810),"")</f>
        <v/>
      </c>
      <c r="U1810" s="326" t="n"/>
      <c r="V1810" s="813">
        <f>AVERAGE(Q1810:T1810)</f>
        <v/>
      </c>
      <c r="W1810" s="445" t="n"/>
      <c r="X1810" s="797">
        <f>AVERAGE(Q1809:T1810)</f>
        <v/>
      </c>
      <c r="Y1810" s="266" t="n">
        <v>258</v>
      </c>
    </row>
    <row r="1811" ht="17.45" customHeight="1">
      <c r="A1811" s="257">
        <f>IF(ISNUMBER(C1811),MONTH(C1811),"")</f>
        <v/>
      </c>
      <c r="B1811" s="257">
        <f>IF(ISNUMBER(C1811),YEAR(C1811),"")</f>
        <v/>
      </c>
      <c r="C1811" s="791">
        <f>C1810+1</f>
        <v/>
      </c>
      <c r="D1811" s="792" t="n"/>
      <c r="E1811" s="793" t="n">
        <v>0.00613</v>
      </c>
      <c r="F1811" s="792" t="n"/>
      <c r="G1811" s="794" t="n">
        <v>0.00557</v>
      </c>
      <c r="H1811" s="793" t="n"/>
      <c r="I1811" s="792" t="n"/>
      <c r="J1811" s="793" t="n">
        <v>0.0146</v>
      </c>
      <c r="K1811" s="792" t="n"/>
      <c r="L1811" s="793" t="n">
        <v>0.0161</v>
      </c>
      <c r="M1811" s="796">
        <f>IF(SUM(D1811:E1811)&gt;0,IFERROR(AVERAGE(D1782:E1811),""),"")</f>
        <v/>
      </c>
      <c r="N1811" s="796">
        <f>IF(SUM(F1811:H1811)&gt;0,IFERROR(AVERAGE(F1782:H1811),""),"")</f>
        <v/>
      </c>
      <c r="O1811" s="796">
        <f>IF(SUM(I1811:J1811)&gt;0,IFERROR(AVERAGE(I1782:J1811),""),"")</f>
        <v/>
      </c>
      <c r="P1811" s="796">
        <f>IF(SUM(K1811:L1811)&gt;0,IFERROR(AVERAGE(K1782:L1811),""),"")</f>
        <v/>
      </c>
      <c r="Q1811" s="797">
        <f>IFERROR(AVERAGE(D1811:E1811),"")</f>
        <v/>
      </c>
      <c r="R1811" s="797">
        <f>IFERROR(AVERAGE(F1811:H1811),"")</f>
        <v/>
      </c>
      <c r="S1811" s="797">
        <f>IFERROR(AVERAGE(I1811:J1811),"")</f>
        <v/>
      </c>
      <c r="T1811" s="797">
        <f>IFERROR(AVERAGE(K1811:L1811),"")</f>
        <v/>
      </c>
      <c r="W1811" s="797">
        <f>AVERAGE(Q1811:T1811)</f>
        <v/>
      </c>
    </row>
    <row r="1812" ht="17.45" customHeight="1">
      <c r="A1812" s="257">
        <f>IF(ISNUMBER(C1812),MONTH(C1812),"")</f>
        <v/>
      </c>
      <c r="B1812" s="257">
        <f>IF(ISNUMBER(C1812),YEAR(C1812),"")</f>
        <v/>
      </c>
      <c r="C1812" s="791">
        <f>C1811+1</f>
        <v/>
      </c>
      <c r="D1812" s="792" t="n">
        <v>0.0173</v>
      </c>
      <c r="E1812" s="793" t="n"/>
      <c r="F1812" s="792" t="n"/>
      <c r="G1812" s="794" t="n"/>
      <c r="H1812" s="793" t="n">
        <v>0.0137</v>
      </c>
      <c r="I1812" s="792" t="n">
        <v>0.0425</v>
      </c>
      <c r="J1812" s="793" t="n"/>
      <c r="K1812" s="792" t="n">
        <v>0.0238</v>
      </c>
      <c r="L1812" s="793" t="n"/>
      <c r="M1812" s="796">
        <f>IF(SUM(D1812:E1812)&gt;0,IFERROR(AVERAGE(D1783:E1812),""),"")</f>
        <v/>
      </c>
      <c r="N1812" s="796">
        <f>IF(SUM(F1812:H1812)&gt;0,IFERROR(AVERAGE(F1783:H1812),""),"")</f>
        <v/>
      </c>
      <c r="O1812" s="796">
        <f>IF(SUM(I1812:J1812)&gt;0,IFERROR(AVERAGE(I1783:J1812),""),"")</f>
        <v/>
      </c>
      <c r="P1812" s="796">
        <f>IF(SUM(K1812:L1812)&gt;0,IFERROR(AVERAGE(K1783:L1812),""),"")</f>
        <v/>
      </c>
      <c r="Q1812" s="797">
        <f>IFERROR(AVERAGE(D1812:E1812),"")</f>
        <v/>
      </c>
      <c r="R1812" s="797">
        <f>IFERROR(AVERAGE(F1812:H1812),"")</f>
        <v/>
      </c>
      <c r="S1812" s="797">
        <f>IFERROR(AVERAGE(I1812:J1812),"")</f>
        <v/>
      </c>
      <c r="T1812" s="797">
        <f>IFERROR(AVERAGE(K1812:L1812),"")</f>
        <v/>
      </c>
      <c r="W1812" s="797">
        <f>AVERAGE(Q1812:T1812)</f>
        <v/>
      </c>
    </row>
    <row r="1813" ht="17.45" customHeight="1">
      <c r="A1813" s="257">
        <f>IF(ISNUMBER(C1813),MONTH(C1813),"")</f>
        <v/>
      </c>
      <c r="B1813" s="257">
        <f>IF(ISNUMBER(C1813),YEAR(C1813),"")</f>
        <v/>
      </c>
      <c r="C1813" s="791">
        <f>C1812+1</f>
        <v/>
      </c>
      <c r="D1813" s="792" t="n"/>
      <c r="E1813" s="793" t="n">
        <v>0.0222</v>
      </c>
      <c r="F1813" s="792" t="n"/>
      <c r="G1813" s="794" t="n">
        <v>0.0271</v>
      </c>
      <c r="H1813" s="793" t="n"/>
      <c r="I1813" s="792" t="n"/>
      <c r="J1813" s="793" t="n">
        <v>0.0323</v>
      </c>
      <c r="K1813" s="792" t="n"/>
      <c r="L1813" s="793" t="n">
        <v>0.0242</v>
      </c>
      <c r="M1813" s="796">
        <f>IF(SUM(D1813:E1813)&gt;0,IFERROR(AVERAGE(D1784:E1813),""),"")</f>
        <v/>
      </c>
      <c r="N1813" s="796">
        <f>IF(SUM(F1813:H1813)&gt;0,IFERROR(AVERAGE(F1784:H1813),""),"")</f>
        <v/>
      </c>
      <c r="O1813" s="796">
        <f>IF(SUM(I1813:J1813)&gt;0,IFERROR(AVERAGE(I1784:J1813),""),"")</f>
        <v/>
      </c>
      <c r="P1813" s="796">
        <f>IF(SUM(K1813:L1813)&gt;0,IFERROR(AVERAGE(K1784:L1813),""),"")</f>
        <v/>
      </c>
      <c r="Q1813" s="797">
        <f>IFERROR(AVERAGE(D1813:E1813),"")</f>
        <v/>
      </c>
      <c r="R1813" s="797">
        <f>IFERROR(AVERAGE(F1813:H1813),"")</f>
        <v/>
      </c>
      <c r="S1813" s="797">
        <f>IFERROR(AVERAGE(I1813:J1813),"")</f>
        <v/>
      </c>
      <c r="T1813" s="797">
        <f>IFERROR(AVERAGE(K1813:L1813),"")</f>
        <v/>
      </c>
      <c r="W1813" s="797">
        <f>AVERAGE(Q1813:T1813)</f>
        <v/>
      </c>
    </row>
    <row r="1814" ht="17.45" customHeight="1">
      <c r="A1814" s="257">
        <f>IF(ISNUMBER(C1814),MONTH(C1814),"")</f>
        <v/>
      </c>
      <c r="B1814" s="257">
        <f>IF(ISNUMBER(C1814),YEAR(C1814),"")</f>
        <v/>
      </c>
      <c r="C1814" s="861">
        <f>C1813+1</f>
        <v/>
      </c>
      <c r="D1814" s="840" t="n">
        <v>0.0163</v>
      </c>
      <c r="E1814" s="841" t="n"/>
      <c r="F1814" s="840" t="n">
        <v>0.018</v>
      </c>
      <c r="G1814" s="842" t="n"/>
      <c r="H1814" s="841" t="n">
        <v>0.0208</v>
      </c>
      <c r="I1814" s="840" t="n">
        <v>0.0353</v>
      </c>
      <c r="J1814" s="841" t="n"/>
      <c r="K1814" s="840" t="n">
        <v>0.0243</v>
      </c>
      <c r="L1814" s="841" t="n"/>
      <c r="M1814" s="796">
        <f>IF(SUM(D1814:E1814)&gt;0,IFERROR(AVERAGE(D1785:E1814),""),"")</f>
        <v/>
      </c>
      <c r="N1814" s="796">
        <f>IF(SUM(F1814:H1814)&gt;0,IFERROR(AVERAGE(F1785:H1814),""),"")</f>
        <v/>
      </c>
      <c r="O1814" s="796">
        <f>IF(SUM(I1814:J1814)&gt;0,IFERROR(AVERAGE(I1785:J1814),""),"")</f>
        <v/>
      </c>
      <c r="P1814" s="796">
        <f>IF(SUM(K1814:L1814)&gt;0,IFERROR(AVERAGE(K1785:L1814),""),"")</f>
        <v/>
      </c>
      <c r="Q1814" s="797">
        <f>IFERROR(AVERAGE(D1814:E1814),"")</f>
        <v/>
      </c>
      <c r="R1814" s="797">
        <f>IFERROR(AVERAGE(F1814:H1814),"")</f>
        <v/>
      </c>
      <c r="S1814" s="797">
        <f>IFERROR(AVERAGE(I1814:J1814),"")</f>
        <v/>
      </c>
      <c r="T1814" s="797">
        <f>IFERROR(AVERAGE(K1814:L1814),"")</f>
        <v/>
      </c>
      <c r="W1814" s="797">
        <f>AVERAGE(Q1814:T1814)</f>
        <v/>
      </c>
    </row>
    <row r="1815" ht="17.45" customHeight="1">
      <c r="A1815" s="257">
        <f>IF(ISNUMBER(C1815),MONTH(C1815),"")</f>
        <v/>
      </c>
      <c r="B1815" s="257">
        <f>IF(ISNUMBER(C1815),YEAR(C1815),"")</f>
        <v/>
      </c>
      <c r="C1815" s="791">
        <f>C1814+1</f>
        <v/>
      </c>
      <c r="D1815" s="849" t="n"/>
      <c r="E1815" s="850" t="n">
        <v>0.014</v>
      </c>
      <c r="F1815" s="849" t="n"/>
      <c r="G1815" s="851" t="n">
        <v>0.0254</v>
      </c>
      <c r="H1815" s="850" t="n"/>
      <c r="I1815" s="849" t="n"/>
      <c r="J1815" s="850" t="n">
        <v>0.0287</v>
      </c>
      <c r="K1815" s="849" t="n"/>
      <c r="L1815" s="850" t="n">
        <v>0.0274</v>
      </c>
      <c r="M1815" s="796">
        <f>IF(SUM(D1815:E1815)&gt;0,IFERROR(AVERAGE(D1786:E1815),""),"")</f>
        <v/>
      </c>
      <c r="N1815" s="796">
        <f>IF(SUM(F1815:H1815)&gt;0,IFERROR(AVERAGE(F1786:H1815),""),"")</f>
        <v/>
      </c>
      <c r="O1815" s="796">
        <f>IF(SUM(I1815:J1815)&gt;0,IFERROR(AVERAGE(I1786:J1815),""),"")</f>
        <v/>
      </c>
      <c r="P1815" s="796">
        <f>IF(SUM(K1815:L1815)&gt;0,IFERROR(AVERAGE(K1786:L1815),""),"")</f>
        <v/>
      </c>
      <c r="Q1815" s="797">
        <f>IFERROR(AVERAGE(D1815:E1815),"")</f>
        <v/>
      </c>
      <c r="R1815" s="797">
        <f>IFERROR(AVERAGE(F1815:H1815),"")</f>
        <v/>
      </c>
      <c r="S1815" s="797">
        <f>IFERROR(AVERAGE(I1815:J1815),"")</f>
        <v/>
      </c>
      <c r="T1815" s="797">
        <f>IFERROR(AVERAGE(K1815:L1815),"")</f>
        <v/>
      </c>
      <c r="W1815" s="797">
        <f>AVERAGE(Q1815:T1815)</f>
        <v/>
      </c>
      <c r="X1815" s="797">
        <f>AVERAGE(Q1811:T1815)</f>
        <v/>
      </c>
      <c r="Y1815" s="266" t="n">
        <v>259</v>
      </c>
    </row>
    <row r="1816" ht="17.45" customHeight="1">
      <c r="A1816" s="257">
        <f>IF(ISNUMBER(C1816),MONTH(C1816),"")</f>
        <v/>
      </c>
      <c r="B1816" s="257">
        <f>IF(ISNUMBER(C1816),YEAR(C1816),"")</f>
        <v/>
      </c>
      <c r="C1816" s="808">
        <f>C1815+1</f>
        <v/>
      </c>
      <c r="D1816" s="844" t="n">
        <v>0.0167</v>
      </c>
      <c r="E1816" s="845" t="n"/>
      <c r="F1816" s="844" t="n">
        <v>0.0281</v>
      </c>
      <c r="G1816" s="846" t="n"/>
      <c r="H1816" s="845" t="n"/>
      <c r="I1816" s="844" t="n">
        <v>0.0198</v>
      </c>
      <c r="J1816" s="845" t="n"/>
      <c r="K1816" s="844" t="n">
        <v>0.0148</v>
      </c>
      <c r="L1816" s="845" t="n"/>
      <c r="M1816" s="796">
        <f>IF(SUM(D1816:E1816)&gt;0,IFERROR(AVERAGE(D1787:E1816),""),"")</f>
        <v/>
      </c>
      <c r="N1816" s="796">
        <f>IF(SUM(F1816:H1816)&gt;0,IFERROR(AVERAGE(F1787:H1816),""),"")</f>
        <v/>
      </c>
      <c r="O1816" s="796">
        <f>IF(SUM(I1816:J1816)&gt;0,IFERROR(AVERAGE(I1787:J1816),""),"")</f>
        <v/>
      </c>
      <c r="P1816" s="796">
        <f>IF(SUM(K1816:L1816)&gt;0,IFERROR(AVERAGE(K1787:L1816),""),"")</f>
        <v/>
      </c>
      <c r="Q1816" s="813">
        <f>IFERROR(AVERAGE(D1816:E1816),"")</f>
        <v/>
      </c>
      <c r="R1816" s="813">
        <f>IFERROR(AVERAGE(F1816:H1816),"")</f>
        <v/>
      </c>
      <c r="S1816" s="813">
        <f>IFERROR(AVERAGE(I1816:J1816),"")</f>
        <v/>
      </c>
      <c r="T1816" s="813">
        <f>IFERROR(AVERAGE(K1816:L1816),"")</f>
        <v/>
      </c>
      <c r="U1816" s="326" t="n"/>
      <c r="V1816" s="813">
        <f>AVERAGE(Q1816:T1816)</f>
        <v/>
      </c>
      <c r="W1816" s="445" t="n"/>
      <c r="X1816" s="257" t="n"/>
      <c r="Y1816" s="266" t="n">
        <v>259</v>
      </c>
    </row>
    <row r="1817" ht="17.45" customHeight="1">
      <c r="A1817" s="257">
        <f>IF(ISNUMBER(C1817),MONTH(C1817),"")</f>
        <v/>
      </c>
      <c r="B1817" s="257">
        <f>IF(ISNUMBER(C1817),YEAR(C1817),"")</f>
        <v/>
      </c>
      <c r="C1817" s="808">
        <f>C1816+1</f>
        <v/>
      </c>
      <c r="D1817" s="844" t="n"/>
      <c r="E1817" s="845" t="n">
        <v>0.028</v>
      </c>
      <c r="F1817" s="844" t="n"/>
      <c r="G1817" s="846" t="n">
        <v>0.0447</v>
      </c>
      <c r="H1817" s="845" t="n"/>
      <c r="I1817" s="844" t="n"/>
      <c r="J1817" s="845" t="n">
        <v>0.029</v>
      </c>
      <c r="K1817" s="844" t="n"/>
      <c r="L1817" s="845" t="n">
        <v>0.0175</v>
      </c>
      <c r="M1817" s="796">
        <f>IF(SUM(D1817:E1817)&gt;0,IFERROR(AVERAGE(D1788:E1817),""),"")</f>
        <v/>
      </c>
      <c r="N1817" s="796">
        <f>IF(SUM(F1817:H1817)&gt;0,IFERROR(AVERAGE(F1788:H1817),""),"")</f>
        <v/>
      </c>
      <c r="O1817" s="796">
        <f>IF(SUM(I1817:J1817)&gt;0,IFERROR(AVERAGE(I1788:J1817),""),"")</f>
        <v/>
      </c>
      <c r="P1817" s="796">
        <f>IF(SUM(K1817:L1817)&gt;0,IFERROR(AVERAGE(K1788:L1817),""),"")</f>
        <v/>
      </c>
      <c r="Q1817" s="813">
        <f>IFERROR(AVERAGE(D1817:E1817),"")</f>
        <v/>
      </c>
      <c r="R1817" s="813">
        <f>IFERROR(AVERAGE(F1817:H1817),"")</f>
        <v/>
      </c>
      <c r="S1817" s="813">
        <f>IFERROR(AVERAGE(I1817:J1817),"")</f>
        <v/>
      </c>
      <c r="T1817" s="813">
        <f>IFERROR(AVERAGE(K1817:L1817),"")</f>
        <v/>
      </c>
      <c r="U1817" s="326" t="n"/>
      <c r="V1817" s="813">
        <f>AVERAGE(Q1817:T1817)</f>
        <v/>
      </c>
      <c r="W1817" s="445" t="n"/>
      <c r="X1817" s="797">
        <f>AVERAGE(Q1816:T1817)</f>
        <v/>
      </c>
      <c r="Y1817" s="266" t="n">
        <v>259</v>
      </c>
    </row>
    <row r="1818" ht="17.45" customHeight="1">
      <c r="A1818" s="257">
        <f>IF(ISNUMBER(C1818),MONTH(C1818),"")</f>
        <v/>
      </c>
      <c r="B1818" s="257">
        <f>IF(ISNUMBER(C1818),YEAR(C1818),"")</f>
        <v/>
      </c>
      <c r="C1818" s="791">
        <f>C1817+1</f>
        <v/>
      </c>
      <c r="D1818" s="849" t="n">
        <v>0.0201</v>
      </c>
      <c r="E1818" s="850" t="n"/>
      <c r="F1818" s="849" t="n"/>
      <c r="G1818" s="851" t="n"/>
      <c r="H1818" s="850" t="n">
        <v>0.021</v>
      </c>
      <c r="I1818" s="849" t="n">
        <v>0.0307</v>
      </c>
      <c r="J1818" s="850" t="n"/>
      <c r="K1818" s="849" t="n">
        <v>0.0268</v>
      </c>
      <c r="L1818" s="850" t="n"/>
      <c r="M1818" s="796">
        <f>IF(SUM(D1818:E1818)&gt;0,IFERROR(AVERAGE(D1789:E1818),""),"")</f>
        <v/>
      </c>
      <c r="N1818" s="796">
        <f>IF(SUM(F1818:H1818)&gt;0,IFERROR(AVERAGE(F1789:H1818),""),"")</f>
        <v/>
      </c>
      <c r="O1818" s="796">
        <f>IF(SUM(I1818:J1818)&gt;0,IFERROR(AVERAGE(I1789:J1818),""),"")</f>
        <v/>
      </c>
      <c r="P1818" s="796">
        <f>IF(SUM(K1818:L1818)&gt;0,IFERROR(AVERAGE(K1789:L1818),""),"")</f>
        <v/>
      </c>
      <c r="Q1818" s="797">
        <f>IFERROR(AVERAGE(D1818:E1818),"")</f>
        <v/>
      </c>
      <c r="R1818" s="797">
        <f>IFERROR(AVERAGE(F1818:H1818),"")</f>
        <v/>
      </c>
      <c r="S1818" s="797">
        <f>IFERROR(AVERAGE(I1818:J1818),"")</f>
        <v/>
      </c>
      <c r="T1818" s="797">
        <f>IFERROR(AVERAGE(K1818:L1818),"")</f>
        <v/>
      </c>
      <c r="W1818" s="797">
        <f>AVERAGE(Q1818:T1818)</f>
        <v/>
      </c>
    </row>
    <row r="1819" ht="17.45" customHeight="1">
      <c r="A1819" s="257">
        <f>IF(ISNUMBER(C1819),MONTH(C1819),"")</f>
        <v/>
      </c>
      <c r="B1819" s="257">
        <f>IF(ISNUMBER(C1819),YEAR(C1819),"")</f>
        <v/>
      </c>
      <c r="C1819" s="791">
        <f>C1818+1</f>
        <v/>
      </c>
      <c r="D1819" s="849" t="n"/>
      <c r="E1819" s="850" t="n">
        <v>0.0162</v>
      </c>
      <c r="F1819" s="849" t="n"/>
      <c r="G1819" s="851" t="n">
        <v>0.0273</v>
      </c>
      <c r="H1819" s="850" t="n"/>
      <c r="I1819" s="849" t="n"/>
      <c r="J1819" s="850" t="n">
        <v>0.0378</v>
      </c>
      <c r="K1819" s="849" t="n"/>
      <c r="L1819" s="850" t="n">
        <v>0.0277</v>
      </c>
      <c r="M1819" s="796">
        <f>IF(SUM(D1819:E1819)&gt;0,IFERROR(AVERAGE(D1790:E1819),""),"")</f>
        <v/>
      </c>
      <c r="N1819" s="796">
        <f>IF(SUM(F1819:H1819)&gt;0,IFERROR(AVERAGE(F1790:H1819),""),"")</f>
        <v/>
      </c>
      <c r="O1819" s="796">
        <f>IF(SUM(I1819:J1819)&gt;0,IFERROR(AVERAGE(I1790:J1819),""),"")</f>
        <v/>
      </c>
      <c r="P1819" s="796">
        <f>IF(SUM(K1819:L1819)&gt;0,IFERROR(AVERAGE(K1790:L1819),""),"")</f>
        <v/>
      </c>
      <c r="Q1819" s="797">
        <f>IFERROR(AVERAGE(D1819:E1819),"")</f>
        <v/>
      </c>
      <c r="R1819" s="797">
        <f>IFERROR(AVERAGE(F1819:H1819),"")</f>
        <v/>
      </c>
      <c r="S1819" s="797">
        <f>IFERROR(AVERAGE(I1819:J1819),"")</f>
        <v/>
      </c>
      <c r="T1819" s="797">
        <f>IFERROR(AVERAGE(K1819:L1819),"")</f>
        <v/>
      </c>
      <c r="W1819" s="797">
        <f>AVERAGE(Q1819:T1819)</f>
        <v/>
      </c>
    </row>
    <row r="1820" ht="17.45" customHeight="1">
      <c r="A1820" s="257">
        <f>IF(ISNUMBER(C1820),MONTH(C1820),"")</f>
        <v/>
      </c>
      <c r="B1820" s="257">
        <f>IF(ISNUMBER(C1820),YEAR(C1820),"")</f>
        <v/>
      </c>
      <c r="C1820" s="861">
        <f>C1819+1</f>
        <v/>
      </c>
      <c r="D1820" s="803" t="n">
        <v>0.0344</v>
      </c>
      <c r="E1820" s="804" t="n"/>
      <c r="F1820" s="803" t="n">
        <v>0.035</v>
      </c>
      <c r="G1820" s="805" t="n"/>
      <c r="H1820" s="804" t="n">
        <v>0.0305</v>
      </c>
      <c r="I1820" s="803" t="n">
        <v>0.0386</v>
      </c>
      <c r="J1820" s="804" t="n"/>
      <c r="K1820" s="803" t="n">
        <v>0.0281</v>
      </c>
      <c r="L1820" s="804" t="n"/>
      <c r="M1820" s="796">
        <f>IF(SUM(D1820:E1820)&gt;0,IFERROR(AVERAGE(D1791:E1820),""),"")</f>
        <v/>
      </c>
      <c r="N1820" s="796">
        <f>IF(SUM(F1820:H1820)&gt;0,IFERROR(AVERAGE(F1791:H1820),""),"")</f>
        <v/>
      </c>
      <c r="O1820" s="796">
        <f>IF(SUM(I1820:J1820)&gt;0,IFERROR(AVERAGE(I1791:J1820),""),"")</f>
        <v/>
      </c>
      <c r="P1820" s="796">
        <f>IF(SUM(K1820:L1820)&gt;0,IFERROR(AVERAGE(K1791:L1820),""),"")</f>
        <v/>
      </c>
      <c r="Q1820" s="797">
        <f>IFERROR(AVERAGE(D1820:E1820),"")</f>
        <v/>
      </c>
      <c r="R1820" s="797">
        <f>IFERROR(AVERAGE(F1820:H1820),"")</f>
        <v/>
      </c>
      <c r="S1820" s="797">
        <f>IFERROR(AVERAGE(I1820:J1820),"")</f>
        <v/>
      </c>
      <c r="T1820" s="797">
        <f>IFERROR(AVERAGE(K1820:L1820),"")</f>
        <v/>
      </c>
      <c r="W1820" s="797">
        <f>AVERAGE(Q1820:T1820)</f>
        <v/>
      </c>
    </row>
    <row r="1821" ht="17.45" customHeight="1">
      <c r="A1821" s="257">
        <f>IF(ISNUMBER(C1821),MONTH(C1821),"")</f>
        <v/>
      </c>
      <c r="B1821" s="257">
        <f>IF(ISNUMBER(C1821),YEAR(C1821),"")</f>
        <v/>
      </c>
      <c r="C1821" s="791">
        <f>C1820+1</f>
        <v/>
      </c>
      <c r="D1821" s="792" t="n"/>
      <c r="E1821" s="793" t="n">
        <v>0.0213</v>
      </c>
      <c r="F1821" s="792" t="n"/>
      <c r="G1821" s="794" t="n">
        <v>0.0306</v>
      </c>
      <c r="H1821" s="793" t="n"/>
      <c r="I1821" s="792" t="n"/>
      <c r="J1821" s="793" t="n">
        <v>0.0426</v>
      </c>
      <c r="K1821" s="792" t="n"/>
      <c r="L1821" s="793" t="n">
        <v>0.0261</v>
      </c>
      <c r="M1821" s="796">
        <f>IF(SUM(D1821:E1821)&gt;0,IFERROR(AVERAGE(D1792:E1821),""),"")</f>
        <v/>
      </c>
      <c r="N1821" s="796">
        <f>IF(SUM(F1821:H1821)&gt;0,IFERROR(AVERAGE(F1792:H1821),""),"")</f>
        <v/>
      </c>
      <c r="O1821" s="796">
        <f>IF(SUM(I1821:J1821)&gt;0,IFERROR(AVERAGE(I1792:J1821),""),"")</f>
        <v/>
      </c>
      <c r="P1821" s="796">
        <f>IF(SUM(K1821:L1821)&gt;0,IFERROR(AVERAGE(K1792:L1821),""),"")</f>
        <v/>
      </c>
      <c r="Q1821" s="797">
        <f>IFERROR(AVERAGE(D1821:E1821),"")</f>
        <v/>
      </c>
      <c r="R1821" s="797">
        <f>IFERROR(AVERAGE(F1821:H1821),"")</f>
        <v/>
      </c>
      <c r="S1821" s="797">
        <f>IFERROR(AVERAGE(I1821:J1821),"")</f>
        <v/>
      </c>
      <c r="T1821" s="797">
        <f>IFERROR(AVERAGE(K1821:L1821),"")</f>
        <v/>
      </c>
      <c r="W1821" s="797">
        <f>AVERAGE(Q1821:T1821)</f>
        <v/>
      </c>
    </row>
    <row r="1822" ht="17.45" customHeight="1">
      <c r="A1822" s="257">
        <f>IF(ISNUMBER(C1822),MONTH(C1822),"")</f>
        <v/>
      </c>
      <c r="B1822" s="257">
        <f>IF(ISNUMBER(C1822),YEAR(C1822),"")</f>
        <v/>
      </c>
      <c r="C1822" s="791">
        <f>C1821+1</f>
        <v/>
      </c>
      <c r="D1822" s="792" t="n">
        <v>0.0203</v>
      </c>
      <c r="E1822" s="793" t="n"/>
      <c r="F1822" s="792" t="n">
        <v>0.06569999999999999</v>
      </c>
      <c r="G1822" s="794" t="n"/>
      <c r="H1822" s="793" t="n"/>
      <c r="I1822" s="792" t="n">
        <v>0.0311</v>
      </c>
      <c r="J1822" s="793" t="n"/>
      <c r="K1822" s="792" t="n">
        <v>0.0282</v>
      </c>
      <c r="L1822" s="793" t="n"/>
      <c r="M1822" s="796">
        <f>IF(SUM(D1822:E1822)&gt;0,IFERROR(AVERAGE(D1793:E1822),""),"")</f>
        <v/>
      </c>
      <c r="N1822" s="796">
        <f>IF(SUM(F1822:H1822)&gt;0,IFERROR(AVERAGE(F1793:H1822),""),"")</f>
        <v/>
      </c>
      <c r="O1822" s="796">
        <f>IF(SUM(I1822:J1822)&gt;0,IFERROR(AVERAGE(I1793:J1822),""),"")</f>
        <v/>
      </c>
      <c r="P1822" s="796">
        <f>IF(SUM(K1822:L1822)&gt;0,IFERROR(AVERAGE(K1793:L1822),""),"")</f>
        <v/>
      </c>
      <c r="Q1822" s="797">
        <f>IFERROR(AVERAGE(D1822:E1822),"")</f>
        <v/>
      </c>
      <c r="R1822" s="797">
        <f>IFERROR(AVERAGE(F1822:H1822),"")</f>
        <v/>
      </c>
      <c r="S1822" s="797">
        <f>IFERROR(AVERAGE(I1822:J1822),"")</f>
        <v/>
      </c>
      <c r="T1822" s="797">
        <f>IFERROR(AVERAGE(K1822:L1822),"")</f>
        <v/>
      </c>
      <c r="W1822" s="797">
        <f>AVERAGE(Q1822:T1822)</f>
        <v/>
      </c>
      <c r="X1822" s="797">
        <f>AVERAGE(Q1818:T1822)</f>
        <v/>
      </c>
      <c r="Y1822" s="266" t="n">
        <v>260</v>
      </c>
    </row>
    <row r="1823" ht="17.45" customHeight="1">
      <c r="A1823" s="257">
        <f>IF(ISNUMBER(C1823),MONTH(C1823),"")</f>
        <v/>
      </c>
      <c r="B1823" s="257">
        <f>IF(ISNUMBER(C1823),YEAR(C1823),"")</f>
        <v/>
      </c>
      <c r="C1823" s="808">
        <f>C1822+1</f>
        <v/>
      </c>
      <c r="D1823" s="809" t="n"/>
      <c r="E1823" s="810" t="n">
        <v>0.0171</v>
      </c>
      <c r="F1823" s="809" t="n"/>
      <c r="G1823" s="811" t="n">
        <v>0.0166</v>
      </c>
      <c r="H1823" s="810" t="n"/>
      <c r="I1823" s="809" t="n"/>
      <c r="J1823" s="810" t="n">
        <v>0.011</v>
      </c>
      <c r="K1823" s="809" t="n"/>
      <c r="L1823" s="810" t="n">
        <v>0.016</v>
      </c>
      <c r="M1823" s="796">
        <f>IF(SUM(D1823:E1823)&gt;0,IFERROR(AVERAGE(D1794:E1823),""),"")</f>
        <v/>
      </c>
      <c r="N1823" s="796">
        <f>IF(SUM(F1823:H1823)&gt;0,IFERROR(AVERAGE(F1794:H1823),""),"")</f>
        <v/>
      </c>
      <c r="O1823" s="796">
        <f>IF(SUM(I1823:J1823)&gt;0,IFERROR(AVERAGE(I1794:J1823),""),"")</f>
        <v/>
      </c>
      <c r="P1823" s="796">
        <f>IF(SUM(K1823:L1823)&gt;0,IFERROR(AVERAGE(K1794:L1823),""),"")</f>
        <v/>
      </c>
      <c r="Q1823" s="813">
        <f>IFERROR(AVERAGE(D1823:E1823),"")</f>
        <v/>
      </c>
      <c r="R1823" s="813">
        <f>IFERROR(AVERAGE(F1823:H1823),"")</f>
        <v/>
      </c>
      <c r="S1823" s="813">
        <f>IFERROR(AVERAGE(I1823:J1823),"")</f>
        <v/>
      </c>
      <c r="T1823" s="813">
        <f>IFERROR(AVERAGE(K1823:L1823),"")</f>
        <v/>
      </c>
      <c r="U1823" s="326" t="n"/>
      <c r="V1823" s="813">
        <f>AVERAGE(Q1823:T1823)</f>
        <v/>
      </c>
      <c r="W1823" s="445" t="n"/>
      <c r="X1823" s="257" t="n"/>
      <c r="Y1823" s="266" t="n">
        <v>260</v>
      </c>
    </row>
    <row r="1824" ht="17.45" customHeight="1">
      <c r="A1824" s="257">
        <f>IF(ISNUMBER(C1824),MONTH(C1824),"")</f>
        <v/>
      </c>
      <c r="B1824" s="257">
        <f>IF(ISNUMBER(C1824),YEAR(C1824),"")</f>
        <v/>
      </c>
      <c r="C1824" s="808">
        <f>C1823+1</f>
        <v/>
      </c>
      <c r="D1824" s="809" t="n">
        <v>0.0121</v>
      </c>
      <c r="E1824" s="810" t="n"/>
      <c r="F1824" s="809" t="n"/>
      <c r="G1824" s="811" t="n"/>
      <c r="H1824" s="810" t="n">
        <v>0.0111</v>
      </c>
      <c r="I1824" s="809" t="n">
        <v>0.00745</v>
      </c>
      <c r="J1824" s="810" t="n"/>
      <c r="K1824" s="809" t="n">
        <v>0.0097</v>
      </c>
      <c r="L1824" s="810" t="n"/>
      <c r="M1824" s="796">
        <f>IF(SUM(D1824:E1824)&gt;0,IFERROR(AVERAGE(D1795:E1824),""),"")</f>
        <v/>
      </c>
      <c r="N1824" s="796">
        <f>IF(SUM(F1824:H1824)&gt;0,IFERROR(AVERAGE(F1795:H1824),""),"")</f>
        <v/>
      </c>
      <c r="O1824" s="796">
        <f>IF(SUM(I1824:J1824)&gt;0,IFERROR(AVERAGE(I1795:J1824),""),"")</f>
        <v/>
      </c>
      <c r="P1824" s="796">
        <f>IF(SUM(K1824:L1824)&gt;0,IFERROR(AVERAGE(K1795:L1824),""),"")</f>
        <v/>
      </c>
      <c r="Q1824" s="813">
        <f>IFERROR(AVERAGE(D1824:E1824),"")</f>
        <v/>
      </c>
      <c r="R1824" s="813">
        <f>IFERROR(AVERAGE(F1824:H1824),"")</f>
        <v/>
      </c>
      <c r="S1824" s="813">
        <f>IFERROR(AVERAGE(I1824:J1824),"")</f>
        <v/>
      </c>
      <c r="T1824" s="813">
        <f>IFERROR(AVERAGE(K1824:L1824),"")</f>
        <v/>
      </c>
      <c r="U1824" s="326" t="n"/>
      <c r="V1824" s="813">
        <f>AVERAGE(Q1824:T1824)</f>
        <v/>
      </c>
      <c r="W1824" s="445" t="n"/>
      <c r="X1824" s="797">
        <f>AVERAGE(Q1823:T1824)</f>
        <v/>
      </c>
      <c r="Y1824" s="266" t="n">
        <v>260</v>
      </c>
    </row>
    <row r="1825" ht="17.45" customHeight="1">
      <c r="A1825" s="257">
        <f>IF(ISNUMBER(C1825),MONTH(C1825),"")</f>
        <v/>
      </c>
      <c r="B1825" s="257">
        <f>IF(ISNUMBER(C1825),YEAR(C1825),"")</f>
        <v/>
      </c>
      <c r="C1825" s="791">
        <f>C1824+1</f>
        <v/>
      </c>
      <c r="D1825" s="792" t="n"/>
      <c r="E1825" s="793" t="n">
        <v>0.0213</v>
      </c>
      <c r="F1825" s="792" t="n"/>
      <c r="G1825" s="794" t="n">
        <v>0.0408</v>
      </c>
      <c r="H1825" s="793" t="n"/>
      <c r="I1825" s="792" t="n"/>
      <c r="J1825" s="793" t="n">
        <v>0.0333</v>
      </c>
      <c r="K1825" s="792" t="n"/>
      <c r="L1825" s="793" t="n">
        <v>0.018</v>
      </c>
      <c r="M1825" s="796">
        <f>IF(SUM(D1825:E1825)&gt;0,IFERROR(AVERAGE(D1796:E1825),""),"")</f>
        <v/>
      </c>
      <c r="N1825" s="796">
        <f>IF(SUM(F1825:H1825)&gt;0,IFERROR(AVERAGE(F1796:H1825),""),"")</f>
        <v/>
      </c>
      <c r="O1825" s="796">
        <f>IF(SUM(I1825:J1825)&gt;0,IFERROR(AVERAGE(I1796:J1825),""),"")</f>
        <v/>
      </c>
      <c r="P1825" s="796">
        <f>IF(SUM(K1825:L1825)&gt;0,IFERROR(AVERAGE(K1796:L1825),""),"")</f>
        <v/>
      </c>
      <c r="Q1825" s="797">
        <f>IFERROR(AVERAGE(D1825:E1825),"")</f>
        <v/>
      </c>
      <c r="R1825" s="797">
        <f>IFERROR(AVERAGE(F1825:H1825),"")</f>
        <v/>
      </c>
      <c r="S1825" s="797">
        <f>IFERROR(AVERAGE(I1825:J1825),"")</f>
        <v/>
      </c>
      <c r="T1825" s="797">
        <f>IFERROR(AVERAGE(K1825:L1825),"")</f>
        <v/>
      </c>
      <c r="W1825" s="797">
        <f>AVERAGE(Q1825:T1825)</f>
        <v/>
      </c>
    </row>
    <row r="1826" ht="17.45" customHeight="1">
      <c r="A1826" s="257">
        <f>IF(ISNUMBER(C1826),MONTH(C1826),"")</f>
        <v/>
      </c>
      <c r="B1826" s="257">
        <f>IF(ISNUMBER(C1826),YEAR(C1826),"")</f>
        <v/>
      </c>
      <c r="C1826" s="861">
        <f>C1825+1</f>
        <v/>
      </c>
      <c r="D1826" s="803" t="n">
        <v>0.0192</v>
      </c>
      <c r="E1826" s="804" t="n"/>
      <c r="F1826" s="803" t="n">
        <v>0.0322</v>
      </c>
      <c r="G1826" s="805" t="n"/>
      <c r="H1826" s="804" t="n">
        <v>0.0272</v>
      </c>
      <c r="I1826" s="803" t="n">
        <v>0.0208</v>
      </c>
      <c r="J1826" s="804" t="n"/>
      <c r="K1826" s="803" t="n">
        <v>0.0296</v>
      </c>
      <c r="L1826" s="804" t="n"/>
      <c r="M1826" s="796">
        <f>IF(SUM(D1826:E1826)&gt;0,IFERROR(AVERAGE(D1797:E1826),""),"")</f>
        <v/>
      </c>
      <c r="N1826" s="796">
        <f>IF(SUM(F1826:H1826)&gt;0,IFERROR(AVERAGE(F1797:H1826),""),"")</f>
        <v/>
      </c>
      <c r="O1826" s="796">
        <f>IF(SUM(I1826:J1826)&gt;0,IFERROR(AVERAGE(I1797:J1826),""),"")</f>
        <v/>
      </c>
      <c r="P1826" s="796">
        <f>IF(SUM(K1826:L1826)&gt;0,IFERROR(AVERAGE(K1797:L1826),""),"")</f>
        <v/>
      </c>
      <c r="Q1826" s="797">
        <f>IFERROR(AVERAGE(D1826:E1826),"")</f>
        <v/>
      </c>
      <c r="R1826" s="797">
        <f>IFERROR(AVERAGE(F1826:H1826),"")</f>
        <v/>
      </c>
      <c r="S1826" s="797">
        <f>IFERROR(AVERAGE(I1826:J1826),"")</f>
        <v/>
      </c>
      <c r="T1826" s="797">
        <f>IFERROR(AVERAGE(K1826:L1826),"")</f>
        <v/>
      </c>
      <c r="W1826" s="797">
        <f>AVERAGE(Q1826:T1826)</f>
        <v/>
      </c>
    </row>
    <row r="1827" ht="17.45" customHeight="1" thickBot="1">
      <c r="A1827" s="257">
        <f>IF(ISNUMBER(C1827),MONTH(C1827),"")</f>
        <v/>
      </c>
      <c r="B1827" s="257">
        <f>IF(ISNUMBER(C1827),YEAR(C1827),"")</f>
        <v/>
      </c>
      <c r="C1827" s="791">
        <f>C1826+1</f>
        <v/>
      </c>
      <c r="D1827" s="792" t="n"/>
      <c r="E1827" s="793" t="n">
        <v>0.0114</v>
      </c>
      <c r="F1827" s="792" t="n"/>
      <c r="G1827" s="794" t="n">
        <v>0.0234</v>
      </c>
      <c r="H1827" s="793" t="n"/>
      <c r="I1827" s="792" t="n"/>
      <c r="J1827" s="793" t="n">
        <v>0.0239</v>
      </c>
      <c r="K1827" s="792" t="n"/>
      <c r="L1827" s="793" t="n">
        <v>0.0174</v>
      </c>
      <c r="M1827" s="796">
        <f>IF(SUM(D1827:E1827)&gt;0,IFERROR(AVERAGE(D1798:E1827),""),"")</f>
        <v/>
      </c>
      <c r="N1827" s="796">
        <f>IF(SUM(F1827:H1827)&gt;0,IFERROR(AVERAGE(F1798:H1827),""),"")</f>
        <v/>
      </c>
      <c r="O1827" s="796">
        <f>IF(SUM(I1827:J1827)&gt;0,IFERROR(AVERAGE(I1798:J1827),""),"")</f>
        <v/>
      </c>
      <c r="P1827" s="796">
        <f>IF(SUM(K1827:L1827)&gt;0,IFERROR(AVERAGE(K1798:L1827),""),"")</f>
        <v/>
      </c>
      <c r="Q1827" s="797">
        <f>IFERROR(AVERAGE(D1827:E1827),"")</f>
        <v/>
      </c>
      <c r="R1827" s="797">
        <f>IFERROR(AVERAGE(F1827:H1827),"")</f>
        <v/>
      </c>
      <c r="S1827" s="797">
        <f>IFERROR(AVERAGE(I1827:J1827),"")</f>
        <v/>
      </c>
      <c r="T1827" s="797">
        <f>IFERROR(AVERAGE(K1827:L1827),"")</f>
        <v/>
      </c>
      <c r="W1827" s="797">
        <f>AVERAGE(Q1827:T1827)</f>
        <v/>
      </c>
    </row>
    <row r="1828" ht="17.45" customHeight="1" thickBot="1">
      <c r="A1828" s="257">
        <f>IF(ISNUMBER(C1828),MONTH(C1828),"")</f>
        <v/>
      </c>
      <c r="B1828" s="257">
        <f>IF(ISNUMBER(C1828),YEAR(C1828),"")</f>
        <v/>
      </c>
      <c r="C1828" s="791">
        <f>C1827+1</f>
        <v/>
      </c>
      <c r="D1828" s="849" t="n">
        <v>0.009299999999999999</v>
      </c>
      <c r="E1828" s="850" t="n"/>
      <c r="F1828" s="849" t="n">
        <v>0.0121</v>
      </c>
      <c r="G1828" s="851" t="n"/>
      <c r="H1828" s="850" t="n"/>
      <c r="I1828" s="849" t="n">
        <v>0.0276</v>
      </c>
      <c r="J1828" s="850" t="n"/>
      <c r="K1828" s="849" t="n">
        <v>0.0133</v>
      </c>
      <c r="L1828" s="850" t="n"/>
      <c r="M1828" s="796">
        <f>IF(SUM(D1828:E1828)&gt;0,IFERROR(AVERAGE(D1799:E1828),""),"")</f>
        <v/>
      </c>
      <c r="N1828" s="796">
        <f>IF(SUM(F1828:H1828)&gt;0,IFERROR(AVERAGE(F1799:H1828),""),"")</f>
        <v/>
      </c>
      <c r="O1828" s="796">
        <f>IF(SUM(I1828:J1828)&gt;0,IFERROR(AVERAGE(I1799:J1828),""),"")</f>
        <v/>
      </c>
      <c r="P1828" s="796">
        <f>IF(SUM(K1828:L1828)&gt;0,IFERROR(AVERAGE(K1799:L1828),""),"")</f>
        <v/>
      </c>
      <c r="Q1828" s="797">
        <f>IFERROR(AVERAGE(D1828:E1828),"")</f>
        <v/>
      </c>
      <c r="R1828" s="797">
        <f>IFERROR(AVERAGE(F1828:H1828),"")</f>
        <v/>
      </c>
      <c r="S1828" s="797">
        <f>IFERROR(AVERAGE(I1828:J1828),"")</f>
        <v/>
      </c>
      <c r="T1828" s="797">
        <f>IFERROR(AVERAGE(K1828:L1828),"")</f>
        <v/>
      </c>
      <c r="W1828" s="797">
        <f>AVERAGE(Q1828:T1828)</f>
        <v/>
      </c>
      <c r="Z1828" s="514" t="inlineStr">
        <is>
          <t>DECEMBER</t>
        </is>
      </c>
      <c r="AA1828" s="515" t="n">
        <v>2022</v>
      </c>
      <c r="AB1828" s="516" t="n"/>
      <c r="AC1828" s="516" t="n"/>
      <c r="AD1828" s="516" t="n"/>
    </row>
    <row r="1829" ht="17.45" customHeight="1">
      <c r="A1829" s="257">
        <f>IF(ISNUMBER(C1829),MONTH(C1829),"")</f>
        <v/>
      </c>
      <c r="B1829" s="257">
        <f>IF(ISNUMBER(C1829),YEAR(C1829),"")</f>
        <v/>
      </c>
      <c r="C1829" s="791">
        <f>C1828+1</f>
        <v/>
      </c>
      <c r="D1829" s="849" t="n"/>
      <c r="E1829" s="850" t="n">
        <v>0.00539</v>
      </c>
      <c r="F1829" s="849" t="n"/>
      <c r="G1829" s="851" t="n">
        <v>0.0173</v>
      </c>
      <c r="H1829" s="850" t="n"/>
      <c r="I1829" s="849" t="n"/>
      <c r="J1829" s="850" t="n">
        <v>0.009730000000000001</v>
      </c>
      <c r="K1829" s="849" t="n"/>
      <c r="L1829" s="850" t="n">
        <v>0.01</v>
      </c>
      <c r="M1829" s="796">
        <f>IF(SUM(D1829:E1829)&gt;0,IFERROR(AVERAGE(D1800:E1829),""),"")</f>
        <v/>
      </c>
      <c r="N1829" s="796">
        <f>IF(SUM(F1829:H1829)&gt;0,IFERROR(AVERAGE(F1800:H1829),""),"")</f>
        <v/>
      </c>
      <c r="O1829" s="796">
        <f>IF(SUM(I1829:J1829)&gt;0,IFERROR(AVERAGE(I1800:J1829),""),"")</f>
        <v/>
      </c>
      <c r="P1829" s="796">
        <f>IF(SUM(K1829:L1829)&gt;0,IFERROR(AVERAGE(K1800:L1829),""),"")</f>
        <v/>
      </c>
      <c r="Q1829" s="797">
        <f>IFERROR(AVERAGE(D1829:E1829),"")</f>
        <v/>
      </c>
      <c r="R1829" s="797">
        <f>IFERROR(AVERAGE(F1829:H1829),"")</f>
        <v/>
      </c>
      <c r="S1829" s="797">
        <f>IFERROR(AVERAGE(I1829:J1829),"")</f>
        <v/>
      </c>
      <c r="T1829" s="797">
        <f>IFERROR(AVERAGE(K1829:L1829),"")</f>
        <v/>
      </c>
      <c r="W1829" s="797">
        <f>AVERAGE(Q1829:T1829)</f>
        <v/>
      </c>
      <c r="X1829" s="797">
        <f>AVERAGE(Q1825:T1829)</f>
        <v/>
      </c>
      <c r="Y1829" s="266" t="n">
        <v>261</v>
      </c>
      <c r="Z1829" s="517" t="inlineStr">
        <is>
          <t>Parameter</t>
        </is>
      </c>
      <c r="AA1829" s="517" t="inlineStr">
        <is>
          <t>Station 1</t>
        </is>
      </c>
      <c r="AB1829" s="517" t="inlineStr">
        <is>
          <t>Station 2</t>
        </is>
      </c>
      <c r="AC1829" s="517" t="inlineStr">
        <is>
          <t>Station 4</t>
        </is>
      </c>
      <c r="AD1829" s="517" t="inlineStr">
        <is>
          <t>Station 5</t>
        </is>
      </c>
    </row>
    <row r="1830" ht="17.45" customHeight="1" thickBot="1">
      <c r="A1830" s="257">
        <f>IF(ISNUMBER(C1830),MONTH(C1830),"")</f>
        <v/>
      </c>
      <c r="B1830" s="257">
        <f>IF(ISNUMBER(C1830),YEAR(C1830),"")</f>
        <v/>
      </c>
      <c r="C1830" s="877">
        <f>C1829+1</f>
        <v/>
      </c>
      <c r="D1830" s="934" t="n">
        <v>0.00254</v>
      </c>
      <c r="E1830" s="935" t="n"/>
      <c r="F1830" s="934" t="n"/>
      <c r="G1830" s="936" t="n"/>
      <c r="H1830" s="935" t="n">
        <v>0.0021</v>
      </c>
      <c r="I1830" s="934" t="n">
        <v>0.00147</v>
      </c>
      <c r="J1830" s="935" t="n"/>
      <c r="K1830" s="934" t="n">
        <v>0.004</v>
      </c>
      <c r="L1830" s="935" t="n"/>
      <c r="M1830" s="796">
        <f>IF(SUM(D1830:E1830)&gt;0,IFERROR(AVERAGE(D1801:E1830),""),"")</f>
        <v/>
      </c>
      <c r="N1830" s="796">
        <f>IF(SUM(F1830:H1830)&gt;0,IFERROR(AVERAGE(F1801:H1830),""),"")</f>
        <v/>
      </c>
      <c r="O1830" s="796">
        <f>IF(SUM(I1830:J1830)&gt;0,IFERROR(AVERAGE(I1801:J1830),""),"")</f>
        <v/>
      </c>
      <c r="P1830" s="796">
        <f>IF(SUM(K1830:L1830)&gt;0,IFERROR(AVERAGE(K1801:L1830),""),"")</f>
        <v/>
      </c>
      <c r="Q1830" s="884">
        <f>IFERROR(AVERAGE(D1830:E1830),"")</f>
        <v/>
      </c>
      <c r="R1830" s="884">
        <f>IFERROR(AVERAGE(F1830:H1830),"")</f>
        <v/>
      </c>
      <c r="S1830" s="884">
        <f>IFERROR(AVERAGE(I1830:J1830),"")</f>
        <v/>
      </c>
      <c r="T1830" s="884">
        <f>IFERROR(AVERAGE(K1830:L1830),"")</f>
        <v/>
      </c>
      <c r="U1830" s="315" t="n"/>
      <c r="V1830" s="884">
        <f>AVERAGE(Q1830:T1830)</f>
        <v/>
      </c>
      <c r="W1830" s="467" t="n"/>
      <c r="X1830" s="257" t="n"/>
      <c r="Y1830" s="266" t="n">
        <v>261</v>
      </c>
      <c r="Z1830" s="518" t="inlineStr">
        <is>
          <t>Average</t>
        </is>
      </c>
      <c r="AA1830" s="928">
        <f>AVERAGE(D1800:E1830)</f>
        <v/>
      </c>
      <c r="AB1830" s="928">
        <f>AVERAGE(F1800:H1830)</f>
        <v/>
      </c>
      <c r="AC1830" s="928">
        <f>AVERAGE(I1800:J1830)</f>
        <v/>
      </c>
      <c r="AD1830" s="928">
        <f>AVERAGE(K1800:L1830)</f>
        <v/>
      </c>
    </row>
    <row r="1831" ht="17.45" customHeight="1">
      <c r="A1831" s="257">
        <f>IF(ISNUMBER(C1831),MONTH(C1831),"")</f>
        <v/>
      </c>
      <c r="B1831" s="257">
        <f>IF(ISNUMBER(C1831),YEAR(C1831),"")</f>
        <v/>
      </c>
      <c r="C1831" s="885">
        <f>C1830+1</f>
        <v/>
      </c>
      <c r="D1831" s="944" t="n"/>
      <c r="E1831" s="945" t="n">
        <v>0.00509</v>
      </c>
      <c r="F1831" s="944" t="n"/>
      <c r="G1831" s="946" t="n">
        <v>0.00753</v>
      </c>
      <c r="H1831" s="945" t="n"/>
      <c r="I1831" s="944" t="n"/>
      <c r="J1831" s="945" t="n">
        <v>0.00308</v>
      </c>
      <c r="K1831" s="944" t="n"/>
      <c r="L1831" s="945" t="n">
        <v>0.00732</v>
      </c>
      <c r="M1831" s="796">
        <f>IF(SUM(D1831:E1831)&gt;0,IFERROR(AVERAGE(D1802:E1831),""),"")</f>
        <v/>
      </c>
      <c r="N1831" s="796">
        <f>IF(SUM(F1831:H1831)&gt;0,IFERROR(AVERAGE(F1802:H1831),""),"")</f>
        <v/>
      </c>
      <c r="O1831" s="796">
        <f>IF(SUM(I1831:J1831)&gt;0,IFERROR(AVERAGE(I1802:J1831),""),"")</f>
        <v/>
      </c>
      <c r="P1831" s="796">
        <f>IF(SUM(K1831:L1831)&gt;0,IFERROR(AVERAGE(K1802:L1831),""),"")</f>
        <v/>
      </c>
      <c r="Q1831" s="813">
        <f>IFERROR(AVERAGE(D1831:E1831),"")</f>
        <v/>
      </c>
      <c r="R1831" s="813">
        <f>IFERROR(AVERAGE(F1831:H1831),"")</f>
        <v/>
      </c>
      <c r="S1831" s="813">
        <f>IFERROR(AVERAGE(I1831:J1831),"")</f>
        <v/>
      </c>
      <c r="T1831" s="813">
        <f>IFERROR(AVERAGE(K1831:L1831),"")</f>
        <v/>
      </c>
      <c r="V1831" s="813">
        <f>AVERAGE(Q1831:T1831)</f>
        <v/>
      </c>
      <c r="W1831" s="445" t="n"/>
      <c r="X1831" s="797">
        <f>AVERAGE(Q1830:T1831)</f>
        <v/>
      </c>
      <c r="Y1831" s="266" t="n">
        <v>261</v>
      </c>
      <c r="Z1831" s="518" t="inlineStr">
        <is>
          <t>Maximum</t>
        </is>
      </c>
      <c r="AA1831" s="928">
        <f>MAX(D1800:E1830)</f>
        <v/>
      </c>
      <c r="AB1831" s="928">
        <f>MAX(F1800:H1830)</f>
        <v/>
      </c>
      <c r="AC1831" s="928">
        <f>MAX(I1800:J1830)</f>
        <v/>
      </c>
      <c r="AD1831" s="928">
        <f>MAX(K1800:L1830)</f>
        <v/>
      </c>
    </row>
    <row r="1832" ht="17.45" customHeight="1" thickBot="1">
      <c r="A1832" s="257">
        <f>IF(ISNUMBER(C1832),MONTH(C1832),"")</f>
        <v/>
      </c>
      <c r="B1832" s="257">
        <f>IF(ISNUMBER(C1832),YEAR(C1832),"")</f>
        <v/>
      </c>
      <c r="C1832" s="861">
        <f>C1831+1</f>
        <v/>
      </c>
      <c r="D1832" s="803" t="n">
        <v>0.00773</v>
      </c>
      <c r="E1832" s="804" t="n"/>
      <c r="F1832" s="803" t="n">
        <v>0.00413</v>
      </c>
      <c r="G1832" s="805" t="n"/>
      <c r="H1832" s="804" t="n">
        <v>0.00474</v>
      </c>
      <c r="I1832" s="803" t="n">
        <v>0.00395</v>
      </c>
      <c r="J1832" s="804" t="n"/>
      <c r="K1832" s="803" t="n">
        <v>0.00676</v>
      </c>
      <c r="L1832" s="804" t="n"/>
      <c r="M1832" s="796">
        <f>IF(SUM(D1832:E1832)&gt;0,IFERROR(AVERAGE(D1803:E1832),""),"")</f>
        <v/>
      </c>
      <c r="N1832" s="796">
        <f>IF(SUM(F1832:H1832)&gt;0,IFERROR(AVERAGE(F1803:H1832),""),"")</f>
        <v/>
      </c>
      <c r="O1832" s="796">
        <f>IF(SUM(I1832:J1832)&gt;0,IFERROR(AVERAGE(I1803:J1832),""),"")</f>
        <v/>
      </c>
      <c r="P1832" s="796">
        <f>IF(SUM(K1832:L1832)&gt;0,IFERROR(AVERAGE(K1803:L1832),""),"")</f>
        <v/>
      </c>
      <c r="Q1832" s="797">
        <f>IFERROR(AVERAGE(D1832:E1832),"")</f>
        <v/>
      </c>
      <c r="R1832" s="797">
        <f>IFERROR(AVERAGE(F1832:H1832),"")</f>
        <v/>
      </c>
      <c r="S1832" s="797">
        <f>IFERROR(AVERAGE(I1832:J1832),"")</f>
        <v/>
      </c>
      <c r="T1832" s="797">
        <f>IFERROR(AVERAGE(K1832:L1832),"")</f>
        <v/>
      </c>
      <c r="W1832" s="797">
        <f>AVERAGE(Q1832:T1832)</f>
        <v/>
      </c>
      <c r="Z1832" s="520" t="inlineStr">
        <is>
          <t># DAYS &gt; 0.075</t>
        </is>
      </c>
      <c r="AA1832" s="521">
        <f>COUNTIF(D1800:E1830,"&gt;=0.075")</f>
        <v/>
      </c>
      <c r="AB1832" s="521">
        <f>COUNTIF(F1800:H1830,"&gt;=0.075")</f>
        <v/>
      </c>
      <c r="AC1832" s="521">
        <f>COUNTIF(I1800:J1830,"&gt;=0.075")</f>
        <v/>
      </c>
      <c r="AD1832" s="521">
        <f>COUNTIF(K1800:L1830,"&gt;=0.075")</f>
        <v/>
      </c>
    </row>
    <row r="1833" ht="17.45" customHeight="1" thickBot="1">
      <c r="A1833" s="257">
        <f>IF(ISNUMBER(C1833),MONTH(C1833),"")</f>
        <v/>
      </c>
      <c r="B1833" s="257">
        <f>IF(ISNUMBER(C1833),YEAR(C1833),"")</f>
        <v/>
      </c>
      <c r="C1833" s="791">
        <f>C1832+1</f>
        <v/>
      </c>
      <c r="D1833" s="792" t="n"/>
      <c r="E1833" s="793" t="n">
        <v>0.00279</v>
      </c>
      <c r="F1833" s="792" t="n"/>
      <c r="G1833" s="794" t="n">
        <v>0.00304</v>
      </c>
      <c r="H1833" s="793" t="n"/>
      <c r="I1833" s="792" t="n"/>
      <c r="J1833" s="793" t="n">
        <v>0.0049</v>
      </c>
      <c r="K1833" s="792" t="n"/>
      <c r="L1833" s="793" t="n">
        <v>0.007</v>
      </c>
      <c r="M1833" s="796">
        <f>IF(SUM(D1833:E1833)&gt;0,IFERROR(AVERAGE(D1804:E1833),""),"")</f>
        <v/>
      </c>
      <c r="N1833" s="796">
        <f>IF(SUM(F1833:H1833)&gt;0,IFERROR(AVERAGE(F1804:H1833),""),"")</f>
        <v/>
      </c>
      <c r="O1833" s="796">
        <f>IF(SUM(I1833:J1833)&gt;0,IFERROR(AVERAGE(I1804:J1833),""),"")</f>
        <v/>
      </c>
      <c r="P1833" s="796">
        <f>IF(SUM(K1833:L1833)&gt;0,IFERROR(AVERAGE(K1804:L1833),""),"")</f>
        <v/>
      </c>
      <c r="Q1833" s="797">
        <f>IFERROR(AVERAGE(D1833:E1833),"")</f>
        <v/>
      </c>
      <c r="R1833" s="797">
        <f>IFERROR(AVERAGE(F1833:H1833),"")</f>
        <v/>
      </c>
      <c r="S1833" s="797">
        <f>IFERROR(AVERAGE(I1833:J1833),"")</f>
        <v/>
      </c>
      <c r="T1833" s="797">
        <f>IFERROR(AVERAGE(K1833:L1833),"")</f>
        <v/>
      </c>
      <c r="W1833" s="797">
        <f>AVERAGE(Q1833:T1833)</f>
        <v/>
      </c>
      <c r="AD1833" s="929">
        <f>AVERAGE(AA1830:AD1830)</f>
        <v/>
      </c>
    </row>
    <row r="1834" ht="17.45" customHeight="1" thickBot="1">
      <c r="A1834" s="257">
        <f>IF(ISNUMBER(C1834),MONTH(C1834),"")</f>
        <v/>
      </c>
      <c r="B1834" s="257">
        <f>IF(ISNUMBER(C1834),YEAR(C1834),"")</f>
        <v/>
      </c>
      <c r="C1834" s="791">
        <f>C1833+1</f>
        <v/>
      </c>
      <c r="D1834" s="792" t="n">
        <v>0.00343</v>
      </c>
      <c r="E1834" s="793" t="n"/>
      <c r="F1834" s="792" t="n">
        <v>0.00183</v>
      </c>
      <c r="G1834" s="794" t="n"/>
      <c r="H1834" s="793" t="n"/>
      <c r="I1834" s="792" t="n">
        <v>0.00351</v>
      </c>
      <c r="J1834" s="793" t="n"/>
      <c r="K1834" s="792" t="n">
        <v>0.00474</v>
      </c>
      <c r="L1834" s="793" t="n"/>
      <c r="M1834" s="796">
        <f>IF(SUM(D1834:E1834)&gt;0,IFERROR(AVERAGE(D1805:E1834),""),"")</f>
        <v/>
      </c>
      <c r="N1834" s="796">
        <f>IF(SUM(F1834:H1834)&gt;0,IFERROR(AVERAGE(F1805:H1834),""),"")</f>
        <v/>
      </c>
      <c r="O1834" s="796">
        <f>IF(SUM(I1834:J1834)&gt;0,IFERROR(AVERAGE(I1805:J1834),""),"")</f>
        <v/>
      </c>
      <c r="P1834" s="796">
        <f>IF(SUM(K1834:L1834)&gt;0,IFERROR(AVERAGE(K1805:L1834),""),"")</f>
        <v/>
      </c>
      <c r="Q1834" s="797">
        <f>IFERROR(AVERAGE(D1834:E1834),"")</f>
        <v/>
      </c>
      <c r="R1834" s="797">
        <f>IFERROR(AVERAGE(F1834:H1834),"")</f>
        <v/>
      </c>
      <c r="S1834" s="797">
        <f>IFERROR(AVERAGE(I1834:J1834),"")</f>
        <v/>
      </c>
      <c r="T1834" s="797">
        <f>IFERROR(AVERAGE(K1834:L1834),"")</f>
        <v/>
      </c>
      <c r="W1834" s="797">
        <f>AVERAGE(Q1834:T1834)</f>
        <v/>
      </c>
    </row>
    <row r="1835" ht="17.45" customHeight="1" thickBot="1">
      <c r="A1835" s="257">
        <f>IF(ISNUMBER(C1835),MONTH(C1835),"")</f>
        <v/>
      </c>
      <c r="B1835" s="257">
        <f>IF(ISNUMBER(C1835),YEAR(C1835),"")</f>
        <v/>
      </c>
      <c r="C1835" s="791">
        <f>C1834+1</f>
        <v/>
      </c>
      <c r="D1835" s="792" t="n"/>
      <c r="E1835" s="793" t="n">
        <v>0.00582</v>
      </c>
      <c r="F1835" s="792" t="n"/>
      <c r="G1835" s="794" t="n">
        <v>0.00817</v>
      </c>
      <c r="H1835" s="793" t="n"/>
      <c r="I1835" s="792" t="n"/>
      <c r="J1835" s="793" t="n">
        <v>0.013</v>
      </c>
      <c r="K1835" s="792" t="n"/>
      <c r="L1835" s="793" t="n">
        <v>0.0107</v>
      </c>
      <c r="M1835" s="796">
        <f>IF(SUM(D1835:E1835)&gt;0,IFERROR(AVERAGE(D1806:E1835),""),"")</f>
        <v/>
      </c>
      <c r="N1835" s="796">
        <f>IF(SUM(F1835:H1835)&gt;0,IFERROR(AVERAGE(F1806:H1835),""),"")</f>
        <v/>
      </c>
      <c r="O1835" s="796">
        <f>IF(SUM(I1835:J1835)&gt;0,IFERROR(AVERAGE(I1806:J1835),""),"")</f>
        <v/>
      </c>
      <c r="P1835" s="796">
        <f>IF(SUM(K1835:L1835)&gt;0,IFERROR(AVERAGE(K1806:L1835),""),"")</f>
        <v/>
      </c>
      <c r="Q1835" s="797">
        <f>IFERROR(AVERAGE(D1835:E1835),"")</f>
        <v/>
      </c>
      <c r="R1835" s="797">
        <f>IFERROR(AVERAGE(F1835:H1835),"")</f>
        <v/>
      </c>
      <c r="S1835" s="797">
        <f>IFERROR(AVERAGE(I1835:J1835),"")</f>
        <v/>
      </c>
      <c r="T1835" s="797">
        <f>IFERROR(AVERAGE(K1835:L1835),"")</f>
        <v/>
      </c>
      <c r="W1835" s="797">
        <f>AVERAGE(Q1835:T1835)</f>
        <v/>
      </c>
      <c r="Z1835" s="514" t="inlineStr">
        <is>
          <t>YTD</t>
        </is>
      </c>
      <c r="AA1835" s="515" t="n">
        <v>2022</v>
      </c>
      <c r="AB1835" s="516" t="n"/>
      <c r="AC1835" s="516" t="n"/>
      <c r="AD1835" s="516" t="n"/>
    </row>
    <row r="1836" ht="17.45" customHeight="1">
      <c r="A1836" s="257">
        <f>IF(ISNUMBER(C1836),MONTH(C1836),"")</f>
        <v/>
      </c>
      <c r="B1836" s="257">
        <f>IF(ISNUMBER(C1836),YEAR(C1836),"")</f>
        <v/>
      </c>
      <c r="C1836" s="791">
        <f>C1835+1</f>
        <v/>
      </c>
      <c r="D1836" s="792" t="n">
        <v>0.008840000000000001</v>
      </c>
      <c r="E1836" s="793" t="n"/>
      <c r="F1836" s="792" t="n"/>
      <c r="G1836" s="794" t="n"/>
      <c r="H1836" s="793" t="n">
        <v>0.0114</v>
      </c>
      <c r="I1836" s="792" t="n">
        <v>0.02</v>
      </c>
      <c r="J1836" s="793" t="n"/>
      <c r="K1836" s="792" t="n">
        <v>0.0127</v>
      </c>
      <c r="L1836" s="793" t="n"/>
      <c r="M1836" s="796">
        <f>IF(SUM(D1836:E1836)&gt;0,IFERROR(AVERAGE(D1807:E1836),""),"")</f>
        <v/>
      </c>
      <c r="N1836" s="796">
        <f>IF(SUM(F1836:H1836)&gt;0,IFERROR(AVERAGE(F1807:H1836),""),"")</f>
        <v/>
      </c>
      <c r="O1836" s="796">
        <f>IF(SUM(I1836:J1836)&gt;0,IFERROR(AVERAGE(I1807:J1836),""),"")</f>
        <v/>
      </c>
      <c r="P1836" s="796">
        <f>IF(SUM(K1836:L1836)&gt;0,IFERROR(AVERAGE(K1807:L1836),""),"")</f>
        <v/>
      </c>
      <c r="Q1836" s="797">
        <f>IFERROR(AVERAGE(D1836:E1836),"")</f>
        <v/>
      </c>
      <c r="R1836" s="797">
        <f>IFERROR(AVERAGE(F1836:H1836),"")</f>
        <v/>
      </c>
      <c r="S1836" s="797">
        <f>IFERROR(AVERAGE(I1836:J1836),"")</f>
        <v/>
      </c>
      <c r="T1836" s="797">
        <f>IFERROR(AVERAGE(K1836:L1836),"")</f>
        <v/>
      </c>
      <c r="W1836" s="797">
        <f>AVERAGE(Q1836:T1836)</f>
        <v/>
      </c>
      <c r="X1836" s="797">
        <f>AVERAGE(Q1832:T1836)</f>
        <v/>
      </c>
      <c r="Y1836" s="266" t="n">
        <v>262</v>
      </c>
      <c r="Z1836" s="517" t="inlineStr">
        <is>
          <t>Parameter</t>
        </is>
      </c>
      <c r="AA1836" s="517" t="inlineStr">
        <is>
          <t>Station 1</t>
        </is>
      </c>
      <c r="AB1836" s="517" t="inlineStr">
        <is>
          <t>Station 2</t>
        </is>
      </c>
      <c r="AC1836" s="517" t="inlineStr">
        <is>
          <t>Station 4</t>
        </is>
      </c>
      <c r="AD1836" s="517" t="inlineStr">
        <is>
          <t>Station 5</t>
        </is>
      </c>
    </row>
    <row r="1837" ht="17.45" customHeight="1">
      <c r="A1837" s="257">
        <f>IF(ISNUMBER(C1837),MONTH(C1837),"")</f>
        <v/>
      </c>
      <c r="B1837" s="257">
        <f>IF(ISNUMBER(C1837),YEAR(C1837),"")</f>
        <v/>
      </c>
      <c r="C1837" s="808">
        <f>C1836+1</f>
        <v/>
      </c>
      <c r="D1837" s="809" t="n"/>
      <c r="E1837" s="810" t="n">
        <v>0.00868</v>
      </c>
      <c r="F1837" s="809" t="n"/>
      <c r="G1837" s="811" t="n">
        <v>0.0128</v>
      </c>
      <c r="H1837" s="810" t="n"/>
      <c r="I1837" s="809" t="n"/>
      <c r="J1837" s="810" t="n">
        <v>0.0126</v>
      </c>
      <c r="K1837" s="809" t="n"/>
      <c r="L1837" s="900" t="n">
        <v>0.131</v>
      </c>
      <c r="M1837" s="796">
        <f>IF(SUM(D1837:E1837)&gt;0,IFERROR(AVERAGE(D1808:E1837),""),"")</f>
        <v/>
      </c>
      <c r="N1837" s="796">
        <f>IF(SUM(F1837:H1837)&gt;0,IFERROR(AVERAGE(F1808:H1837),""),"")</f>
        <v/>
      </c>
      <c r="O1837" s="796">
        <f>IF(SUM(I1837:J1837)&gt;0,IFERROR(AVERAGE(I1808:J1837),""),"")</f>
        <v/>
      </c>
      <c r="P1837" s="796">
        <f>IF(SUM(K1837:L1837)&gt;0,IFERROR(AVERAGE(K1808:L1837),""),"")</f>
        <v/>
      </c>
      <c r="Q1837" s="813">
        <f>IFERROR(AVERAGE(D1837:E1837),"")</f>
        <v/>
      </c>
      <c r="R1837" s="813">
        <f>IFERROR(AVERAGE(F1837:H1837),"")</f>
        <v/>
      </c>
      <c r="S1837" s="813">
        <f>IFERROR(AVERAGE(I1837:J1837),"")</f>
        <v/>
      </c>
      <c r="T1837" s="813">
        <f>IFERROR(AVERAGE(K1837:L1837),"")</f>
        <v/>
      </c>
      <c r="U1837" s="441" t="n"/>
      <c r="V1837" s="813">
        <f>AVERAGE(Q1837:T1837)</f>
        <v/>
      </c>
      <c r="W1837" s="445" t="n"/>
      <c r="X1837" s="257" t="n"/>
      <c r="Y1837" s="266" t="n">
        <v>262</v>
      </c>
      <c r="Z1837" s="518" t="inlineStr">
        <is>
          <t>Average</t>
        </is>
      </c>
      <c r="AA1837" s="928">
        <f>AVERAGE(D1466:E1830)</f>
        <v/>
      </c>
      <c r="AB1837" s="928">
        <f>AVERAGE(F1466:H1830)</f>
        <v/>
      </c>
      <c r="AC1837" s="928">
        <f>AVERAGE(I1466:J1830)</f>
        <v/>
      </c>
      <c r="AD1837" s="928">
        <f>AVERAGE(K1466:L1830)</f>
        <v/>
      </c>
    </row>
    <row r="1838" ht="17.45" customHeight="1">
      <c r="A1838" s="257">
        <f>IF(ISNUMBER(C1838),MONTH(C1838),"")</f>
        <v/>
      </c>
      <c r="B1838" s="257">
        <f>IF(ISNUMBER(C1838),YEAR(C1838),"")</f>
        <v/>
      </c>
      <c r="C1838" s="861">
        <f>C1837+1</f>
        <v/>
      </c>
      <c r="D1838" s="809" t="n">
        <v>0.008489999999999999</v>
      </c>
      <c r="E1838" s="810" t="n"/>
      <c r="F1838" s="809" t="n">
        <v>0.008659999999999999</v>
      </c>
      <c r="G1838" s="811" t="n"/>
      <c r="H1838" s="810" t="n">
        <v>0.009429999999999999</v>
      </c>
      <c r="I1838" s="809" t="n">
        <v>0.0103</v>
      </c>
      <c r="J1838" s="810" t="n"/>
      <c r="K1838" s="809" t="n">
        <v>0.0149</v>
      </c>
      <c r="L1838" s="810" t="n"/>
      <c r="M1838" s="796">
        <f>IF(SUM(D1838:E1838)&gt;0,IFERROR(AVERAGE(D1809:E1838),""),"")</f>
        <v/>
      </c>
      <c r="N1838" s="796">
        <f>IF(SUM(F1838:H1838)&gt;0,IFERROR(AVERAGE(F1809:H1838),""),"")</f>
        <v/>
      </c>
      <c r="O1838" s="796">
        <f>IF(SUM(I1838:J1838)&gt;0,IFERROR(AVERAGE(I1809:J1838),""),"")</f>
        <v/>
      </c>
      <c r="P1838" s="796">
        <f>IF(SUM(K1838:L1838)&gt;0,IFERROR(AVERAGE(K1809:L1838),""),"")</f>
        <v/>
      </c>
      <c r="Q1838" s="813">
        <f>IFERROR(AVERAGE(D1838:E1838),"")</f>
        <v/>
      </c>
      <c r="R1838" s="813">
        <f>IFERROR(AVERAGE(F1838:H1838),"")</f>
        <v/>
      </c>
      <c r="S1838" s="813">
        <f>IFERROR(AVERAGE(I1838:J1838),"")</f>
        <v/>
      </c>
      <c r="T1838" s="813">
        <f>IFERROR(AVERAGE(K1838:L1838),"")</f>
        <v/>
      </c>
      <c r="V1838" s="813">
        <f>AVERAGE(Q1838:T1838)</f>
        <v/>
      </c>
      <c r="W1838" s="445" t="n"/>
      <c r="X1838" s="797">
        <f>AVERAGE(Q1837:T1838)</f>
        <v/>
      </c>
      <c r="Y1838" s="266" t="n">
        <v>262</v>
      </c>
      <c r="Z1838" s="518" t="inlineStr">
        <is>
          <t>Maximum</t>
        </is>
      </c>
      <c r="AA1838" s="928">
        <f>MAX(D1466:E1830)</f>
        <v/>
      </c>
      <c r="AB1838" s="928">
        <f>MAX(F1466:H1830)</f>
        <v/>
      </c>
      <c r="AC1838" s="928">
        <f>MAX(I1466:J1830)</f>
        <v/>
      </c>
      <c r="AD1838" s="928">
        <f>MAX(K1466:L1830)</f>
        <v/>
      </c>
    </row>
    <row r="1839" ht="17.45" customHeight="1" thickBot="1">
      <c r="A1839" s="257">
        <f>IF(ISNUMBER(C1839),MONTH(C1839),"")</f>
        <v/>
      </c>
      <c r="B1839" s="257">
        <f>IF(ISNUMBER(C1839),YEAR(C1839),"")</f>
        <v/>
      </c>
      <c r="C1839" s="791">
        <f>C1838+1</f>
        <v/>
      </c>
      <c r="D1839" s="792" t="n"/>
      <c r="E1839" s="793" t="n">
        <v>0.00659</v>
      </c>
      <c r="F1839" s="792" t="n"/>
      <c r="G1839" s="794" t="n">
        <v>0.00916</v>
      </c>
      <c r="H1839" s="793" t="n"/>
      <c r="I1839" s="792" t="n"/>
      <c r="J1839" s="793" t="n">
        <v>0.0104</v>
      </c>
      <c r="K1839" s="792" t="n"/>
      <c r="L1839" s="793" t="n">
        <v>0.0112</v>
      </c>
      <c r="M1839" s="796">
        <f>IF(SUM(D1839:E1839)&gt;0,IFERROR(AVERAGE(D1810:E1839),""),"")</f>
        <v/>
      </c>
      <c r="N1839" s="796">
        <f>IF(SUM(F1839:H1839)&gt;0,IFERROR(AVERAGE(F1810:H1839),""),"")</f>
        <v/>
      </c>
      <c r="O1839" s="796">
        <f>IF(SUM(I1839:J1839)&gt;0,IFERROR(AVERAGE(I1810:J1839),""),"")</f>
        <v/>
      </c>
      <c r="P1839" s="796">
        <f>IF(SUM(K1839:L1839)&gt;0,IFERROR(AVERAGE(K1810:L1839),""),"")</f>
        <v/>
      </c>
      <c r="Q1839" s="797">
        <f>IFERROR(AVERAGE(D1839:E1839),"")</f>
        <v/>
      </c>
      <c r="R1839" s="797">
        <f>IFERROR(AVERAGE(F1839:H1839),"")</f>
        <v/>
      </c>
      <c r="S1839" s="797">
        <f>IFERROR(AVERAGE(I1839:J1839),"")</f>
        <v/>
      </c>
      <c r="T1839" s="797">
        <f>IFERROR(AVERAGE(K1839:L1839),"")</f>
        <v/>
      </c>
      <c r="W1839" s="797">
        <f>AVERAGE(Q1839:T1839)</f>
        <v/>
      </c>
      <c r="Z1839" s="520" t="inlineStr">
        <is>
          <t># DAYS &gt; 0.075</t>
        </is>
      </c>
      <c r="AA1839" s="521">
        <f>COUNTIF(D1466:E1830,"&gt;=0.075")</f>
        <v/>
      </c>
      <c r="AB1839" s="521">
        <f>COUNTIF(F1466:H1830,"&gt;=0.075")</f>
        <v/>
      </c>
      <c r="AC1839" s="521">
        <f>COUNTIF(I1466:J1830,"&gt;=0.075")</f>
        <v/>
      </c>
      <c r="AD1839" s="521">
        <f>COUNTIF(K1466:L1830,"&gt;=0.075")</f>
        <v/>
      </c>
    </row>
    <row r="1840" ht="17.45" customHeight="1" thickBot="1">
      <c r="A1840" s="257">
        <f>IF(ISNUMBER(C1840),MONTH(C1840),"")</f>
        <v/>
      </c>
      <c r="B1840" s="257">
        <f>IF(ISNUMBER(C1840),YEAR(C1840),"")</f>
        <v/>
      </c>
      <c r="C1840" s="791">
        <f>C1839+1</f>
        <v/>
      </c>
      <c r="D1840" s="849" t="n">
        <v>0.00501</v>
      </c>
      <c r="E1840" s="850" t="n"/>
      <c r="F1840" s="849" t="n">
        <v>0.0104</v>
      </c>
      <c r="G1840" s="851" t="n"/>
      <c r="H1840" s="850" t="n"/>
      <c r="I1840" s="849" t="n">
        <v>0.00594</v>
      </c>
      <c r="J1840" s="850" t="n"/>
      <c r="K1840" s="849" t="n">
        <v>0.0135</v>
      </c>
      <c r="L1840" s="850" t="n"/>
      <c r="M1840" s="796">
        <f>IF(SUM(D1840:E1840)&gt;0,IFERROR(AVERAGE(D1811:E1840),""),"")</f>
        <v/>
      </c>
      <c r="N1840" s="796">
        <f>IF(SUM(F1840:H1840)&gt;0,IFERROR(AVERAGE(F1811:H1840),""),"")</f>
        <v/>
      </c>
      <c r="O1840" s="796">
        <f>IF(SUM(I1840:J1840)&gt;0,IFERROR(AVERAGE(I1811:J1840),""),"")</f>
        <v/>
      </c>
      <c r="P1840" s="796">
        <f>IF(SUM(K1840:L1840)&gt;0,IFERROR(AVERAGE(K1811:L1840),""),"")</f>
        <v/>
      </c>
      <c r="Q1840" s="797">
        <f>IFERROR(AVERAGE(D1840:E1840),"")</f>
        <v/>
      </c>
      <c r="R1840" s="797">
        <f>IFERROR(AVERAGE(F1840:H1840),"")</f>
        <v/>
      </c>
      <c r="S1840" s="797">
        <f>IFERROR(AVERAGE(I1840:J1840),"")</f>
        <v/>
      </c>
      <c r="T1840" s="797">
        <f>IFERROR(AVERAGE(K1840:L1840),"")</f>
        <v/>
      </c>
      <c r="W1840" s="797">
        <f>AVERAGE(Q1840:T1840)</f>
        <v/>
      </c>
      <c r="AA1840" s="929">
        <f>AVERAGE(I1466:Q1830)</f>
        <v/>
      </c>
      <c r="AD1840" s="929">
        <f>AVERAGE(AA1837:AD1837)</f>
        <v/>
      </c>
    </row>
    <row r="1841" ht="17.45" customHeight="1">
      <c r="A1841" s="257">
        <f>IF(ISNUMBER(C1841),MONTH(C1841),"")</f>
        <v/>
      </c>
      <c r="B1841" s="257">
        <f>IF(ISNUMBER(C1841),YEAR(C1841),"")</f>
        <v/>
      </c>
      <c r="C1841" s="791">
        <f>C1840+1</f>
        <v/>
      </c>
      <c r="D1841" s="849" t="n"/>
      <c r="E1841" s="850" t="n">
        <v>0.0114</v>
      </c>
      <c r="F1841" s="849" t="n"/>
      <c r="G1841" s="851" t="n">
        <v>0.0149</v>
      </c>
      <c r="H1841" s="850" t="n"/>
      <c r="I1841" s="849" t="n"/>
      <c r="J1841" s="850" t="n">
        <v>0.0251</v>
      </c>
      <c r="K1841" s="849" t="n"/>
      <c r="L1841" s="850" t="n">
        <v>0.0202</v>
      </c>
      <c r="M1841" s="796">
        <f>IF(SUM(D1841:E1841)&gt;0,IFERROR(AVERAGE(D1812:E1841),""),"")</f>
        <v/>
      </c>
      <c r="N1841" s="796">
        <f>IF(SUM(F1841:H1841)&gt;0,IFERROR(AVERAGE(F1812:H1841),""),"")</f>
        <v/>
      </c>
      <c r="O1841" s="796">
        <f>IF(SUM(I1841:J1841)&gt;0,IFERROR(AVERAGE(I1812:J1841),""),"")</f>
        <v/>
      </c>
      <c r="P1841" s="796">
        <f>IF(SUM(K1841:L1841)&gt;0,IFERROR(AVERAGE(K1812:L1841),""),"")</f>
        <v/>
      </c>
      <c r="Q1841" s="797">
        <f>IFERROR(AVERAGE(D1841:E1841),"")</f>
        <v/>
      </c>
      <c r="R1841" s="797">
        <f>IFERROR(AVERAGE(F1841:H1841),"")</f>
        <v/>
      </c>
      <c r="S1841" s="797">
        <f>IFERROR(AVERAGE(I1841:J1841),"")</f>
        <v/>
      </c>
      <c r="T1841" s="797">
        <f>IFERROR(AVERAGE(K1841:L1841),"")</f>
        <v/>
      </c>
      <c r="W1841" s="797">
        <f>AVERAGE(Q1841:T1841)</f>
        <v/>
      </c>
    </row>
    <row r="1842" ht="17.45" customHeight="1">
      <c r="A1842" s="257">
        <f>IF(ISNUMBER(C1842),MONTH(C1842),"")</f>
        <v/>
      </c>
      <c r="B1842" s="257">
        <f>IF(ISNUMBER(C1842),YEAR(C1842),"")</f>
        <v/>
      </c>
      <c r="C1842" s="791">
        <f>C1841+1</f>
        <v/>
      </c>
      <c r="D1842" s="792" t="n">
        <v>0.0121</v>
      </c>
      <c r="E1842" s="793" t="n"/>
      <c r="F1842" s="792" t="n"/>
      <c r="G1842" s="794" t="n"/>
      <c r="H1842" s="793" t="n">
        <v>0.0169</v>
      </c>
      <c r="I1842" s="792" t="n">
        <v>0.0316</v>
      </c>
      <c r="J1842" s="793" t="n"/>
      <c r="K1842" s="792" t="n">
        <v>0.0238</v>
      </c>
      <c r="L1842" s="793" t="n"/>
      <c r="M1842" s="796">
        <f>IF(SUM(D1842:E1842)&gt;0,IFERROR(AVERAGE(D1813:E1842),""),"")</f>
        <v/>
      </c>
      <c r="N1842" s="796">
        <f>IF(SUM(F1842:H1842)&gt;0,IFERROR(AVERAGE(F1813:H1842),""),"")</f>
        <v/>
      </c>
      <c r="O1842" s="796">
        <f>IF(SUM(I1842:J1842)&gt;0,IFERROR(AVERAGE(I1813:J1842),""),"")</f>
        <v/>
      </c>
      <c r="P1842" s="796">
        <f>IF(SUM(K1842:L1842)&gt;0,IFERROR(AVERAGE(K1813:L1842),""),"")</f>
        <v/>
      </c>
      <c r="Q1842" s="797">
        <f>IFERROR(AVERAGE(D1842:E1842),"")</f>
        <v/>
      </c>
      <c r="R1842" s="797">
        <f>IFERROR(AVERAGE(F1842:H1842),"")</f>
        <v/>
      </c>
      <c r="S1842" s="797">
        <f>IFERROR(AVERAGE(I1842:J1842),"")</f>
        <v/>
      </c>
      <c r="T1842" s="797">
        <f>IFERROR(AVERAGE(K1842:L1842),"")</f>
        <v/>
      </c>
      <c r="W1842" s="797">
        <f>AVERAGE(Q1842:T1842)</f>
        <v/>
      </c>
    </row>
    <row r="1843" ht="17.45" customHeight="1">
      <c r="A1843" s="257">
        <f>IF(ISNUMBER(C1843),MONTH(C1843),"")</f>
        <v/>
      </c>
      <c r="B1843" s="257">
        <f>IF(ISNUMBER(C1843),YEAR(C1843),"")</f>
        <v/>
      </c>
      <c r="C1843" s="791">
        <f>C1842+1</f>
        <v/>
      </c>
      <c r="D1843" s="792" t="n"/>
      <c r="E1843" s="793" t="n">
        <v>0.0241</v>
      </c>
      <c r="F1843" s="792" t="n"/>
      <c r="G1843" s="794" t="n">
        <v>0.0203</v>
      </c>
      <c r="H1843" s="793" t="n"/>
      <c r="I1843" s="792" t="n"/>
      <c r="J1843" s="793" t="n">
        <v>0.0335</v>
      </c>
      <c r="K1843" s="792" t="n"/>
      <c r="L1843" s="793" t="n">
        <v>0.0295</v>
      </c>
      <c r="M1843" s="796">
        <f>IF(SUM(D1843:E1843)&gt;0,IFERROR(AVERAGE(D1814:E1843),""),"")</f>
        <v/>
      </c>
      <c r="N1843" s="796">
        <f>IF(SUM(F1843:H1843)&gt;0,IFERROR(AVERAGE(F1814:H1843),""),"")</f>
        <v/>
      </c>
      <c r="O1843" s="796">
        <f>IF(SUM(I1843:J1843)&gt;0,IFERROR(AVERAGE(I1814:J1843),""),"")</f>
        <v/>
      </c>
      <c r="P1843" s="796">
        <f>IF(SUM(K1843:L1843)&gt;0,IFERROR(AVERAGE(K1814:L1843),""),"")</f>
        <v/>
      </c>
      <c r="Q1843" s="797">
        <f>IFERROR(AVERAGE(D1843:E1843),"")</f>
        <v/>
      </c>
      <c r="R1843" s="797">
        <f>IFERROR(AVERAGE(F1843:H1843),"")</f>
        <v/>
      </c>
      <c r="S1843" s="797">
        <f>IFERROR(AVERAGE(I1843:J1843),"")</f>
        <v/>
      </c>
      <c r="T1843" s="797">
        <f>IFERROR(AVERAGE(K1843:L1843),"")</f>
        <v/>
      </c>
      <c r="W1843" s="797">
        <f>AVERAGE(Q1843:T1843)</f>
        <v/>
      </c>
      <c r="X1843" s="797">
        <f>AVERAGE(Q1839:T1843)</f>
        <v/>
      </c>
      <c r="Y1843" s="266" t="n">
        <v>263</v>
      </c>
    </row>
    <row r="1844" ht="17.45" customHeight="1">
      <c r="A1844" s="257">
        <f>IF(ISNUMBER(C1844),MONTH(C1844),"")</f>
        <v/>
      </c>
      <c r="B1844" s="257">
        <f>IF(ISNUMBER(C1844),YEAR(C1844),"")</f>
        <v/>
      </c>
      <c r="C1844" s="861">
        <f>C1843+1</f>
        <v/>
      </c>
      <c r="D1844" s="809" t="n">
        <v>0.0103</v>
      </c>
      <c r="E1844" s="810" t="n"/>
      <c r="F1844" s="809" t="n">
        <v>0.0124</v>
      </c>
      <c r="G1844" s="811" t="n"/>
      <c r="H1844" s="810" t="n">
        <v>0.0159</v>
      </c>
      <c r="I1844" s="809" t="n">
        <v>0.0161</v>
      </c>
      <c r="J1844" s="810" t="n"/>
      <c r="K1844" s="809" t="n">
        <v>0.0124</v>
      </c>
      <c r="L1844" s="810" t="n"/>
      <c r="M1844" s="796">
        <f>IF(SUM(D1844:E1844)&gt;0,IFERROR(AVERAGE(D1815:E1844),""),"")</f>
        <v/>
      </c>
      <c r="N1844" s="796">
        <f>IF(SUM(F1844:H1844)&gt;0,IFERROR(AVERAGE(F1815:H1844),""),"")</f>
        <v/>
      </c>
      <c r="O1844" s="796">
        <f>IF(SUM(I1844:J1844)&gt;0,IFERROR(AVERAGE(I1815:J1844),""),"")</f>
        <v/>
      </c>
      <c r="P1844" s="796">
        <f>IF(SUM(K1844:L1844)&gt;0,IFERROR(AVERAGE(K1815:L1844),""),"")</f>
        <v/>
      </c>
      <c r="Q1844" s="813">
        <f>IFERROR(AVERAGE(D1844:E1844),"")</f>
        <v/>
      </c>
      <c r="R1844" s="813">
        <f>IFERROR(AVERAGE(F1844:H1844),"")</f>
        <v/>
      </c>
      <c r="S1844" s="813">
        <f>IFERROR(AVERAGE(I1844:J1844),"")</f>
        <v/>
      </c>
      <c r="T1844" s="813">
        <f>IFERROR(AVERAGE(K1844:L1844),"")</f>
        <v/>
      </c>
      <c r="U1844" s="441" t="n"/>
      <c r="V1844" s="813">
        <f>AVERAGE(Q1844:T1844)</f>
        <v/>
      </c>
      <c r="W1844" s="445" t="n"/>
      <c r="X1844" s="257" t="n"/>
      <c r="Y1844" s="266" t="n">
        <v>263</v>
      </c>
    </row>
    <row r="1845" ht="17.45" customHeight="1">
      <c r="A1845" s="257">
        <f>IF(ISNUMBER(C1845),MONTH(C1845),"")</f>
        <v/>
      </c>
      <c r="B1845" s="257">
        <f>IF(ISNUMBER(C1845),YEAR(C1845),"")</f>
        <v/>
      </c>
      <c r="C1845" s="808">
        <f>C1844+1</f>
        <v/>
      </c>
      <c r="D1845" s="809" t="n"/>
      <c r="E1845" s="810" t="n">
        <v>0.00272</v>
      </c>
      <c r="F1845" s="809" t="n"/>
      <c r="G1845" s="811" t="n">
        <v>0.00362</v>
      </c>
      <c r="H1845" s="810" t="n"/>
      <c r="I1845" s="809" t="n"/>
      <c r="J1845" s="810" t="n">
        <v>0.0015</v>
      </c>
      <c r="K1845" s="809" t="n"/>
      <c r="L1845" s="810" t="n">
        <v>0.00497</v>
      </c>
      <c r="M1845" s="796">
        <f>IF(SUM(D1845:E1845)&gt;0,IFERROR(AVERAGE(D1816:E1845),""),"")</f>
        <v/>
      </c>
      <c r="N1845" s="796">
        <f>IF(SUM(F1845:H1845)&gt;0,IFERROR(AVERAGE(F1816:H1845),""),"")</f>
        <v/>
      </c>
      <c r="O1845" s="796">
        <f>IF(SUM(I1845:J1845)&gt;0,IFERROR(AVERAGE(I1816:J1845),""),"")</f>
        <v/>
      </c>
      <c r="P1845" s="796">
        <f>IF(SUM(K1845:L1845)&gt;0,IFERROR(AVERAGE(K1816:L1845),""),"")</f>
        <v/>
      </c>
      <c r="Q1845" s="813">
        <f>IFERROR(AVERAGE(D1845:E1845),"")</f>
        <v/>
      </c>
      <c r="R1845" s="813">
        <f>IFERROR(AVERAGE(F1845:H1845),"")</f>
        <v/>
      </c>
      <c r="S1845" s="813">
        <f>IFERROR(AVERAGE(I1845:J1845),"")</f>
        <v/>
      </c>
      <c r="T1845" s="813">
        <f>IFERROR(AVERAGE(K1845:L1845),"")</f>
        <v/>
      </c>
      <c r="V1845" s="813">
        <f>AVERAGE(Q1845:T1845)</f>
        <v/>
      </c>
      <c r="W1845" s="445" t="n"/>
      <c r="X1845" s="797">
        <f>AVERAGE(Q1844:T1845)</f>
        <v/>
      </c>
      <c r="Y1845" s="266" t="n">
        <v>263</v>
      </c>
    </row>
    <row r="1846" ht="17.45" customHeight="1">
      <c r="A1846" s="257">
        <f>IF(ISNUMBER(C1846),MONTH(C1846),"")</f>
        <v/>
      </c>
      <c r="B1846" s="257">
        <f>IF(ISNUMBER(C1846),YEAR(C1846),"")</f>
        <v/>
      </c>
      <c r="C1846" s="791">
        <f>C1845+1</f>
        <v/>
      </c>
      <c r="D1846" s="792" t="n">
        <v>0.00827</v>
      </c>
      <c r="E1846" s="793" t="n"/>
      <c r="F1846" s="792" t="n">
        <v>0.00983</v>
      </c>
      <c r="G1846" s="794" t="n"/>
      <c r="H1846" s="793" t="n"/>
      <c r="I1846" s="792" t="n">
        <v>0.00702</v>
      </c>
      <c r="J1846" s="793" t="n"/>
      <c r="K1846" s="792" t="n">
        <v>0.009639999999999999</v>
      </c>
      <c r="L1846" s="793" t="n"/>
      <c r="M1846" s="796">
        <f>IF(SUM(D1846:E1846)&gt;0,IFERROR(AVERAGE(D1817:E1846),""),"")</f>
        <v/>
      </c>
      <c r="N1846" s="796">
        <f>IF(SUM(F1846:H1846)&gt;0,IFERROR(AVERAGE(F1817:H1846),""),"")</f>
        <v/>
      </c>
      <c r="O1846" s="796">
        <f>IF(SUM(I1846:J1846)&gt;0,IFERROR(AVERAGE(I1817:J1846),""),"")</f>
        <v/>
      </c>
      <c r="P1846" s="796">
        <f>IF(SUM(K1846:L1846)&gt;0,IFERROR(AVERAGE(K1817:L1846),""),"")</f>
        <v/>
      </c>
      <c r="Q1846" s="797">
        <f>IFERROR(AVERAGE(D1846:E1846),"")</f>
        <v/>
      </c>
      <c r="R1846" s="797">
        <f>IFERROR(AVERAGE(F1846:H1846),"")</f>
        <v/>
      </c>
      <c r="S1846" s="797">
        <f>IFERROR(AVERAGE(I1846:J1846),"")</f>
        <v/>
      </c>
      <c r="T1846" s="797">
        <f>IFERROR(AVERAGE(K1846:L1846),"")</f>
        <v/>
      </c>
      <c r="W1846" s="797">
        <f>AVERAGE(Q1846:T1846)</f>
        <v/>
      </c>
    </row>
    <row r="1847" ht="17.45" customHeight="1">
      <c r="A1847" s="257">
        <f>IF(ISNUMBER(C1847),MONTH(C1847),"")</f>
        <v/>
      </c>
      <c r="B1847" s="257">
        <f>IF(ISNUMBER(C1847),YEAR(C1847),"")</f>
        <v/>
      </c>
      <c r="C1847" s="791">
        <f>C1846+1</f>
        <v/>
      </c>
      <c r="D1847" s="792" t="n"/>
      <c r="E1847" s="793" t="n">
        <v>0.0112</v>
      </c>
      <c r="F1847" s="792" t="n"/>
      <c r="G1847" s="794" t="n">
        <v>0.0146</v>
      </c>
      <c r="H1847" s="793" t="n"/>
      <c r="I1847" s="792" t="n"/>
      <c r="J1847" s="793" t="n">
        <v>0.024</v>
      </c>
      <c r="K1847" s="792" t="n"/>
      <c r="L1847" s="793" t="n">
        <v>0.0248</v>
      </c>
      <c r="M1847" s="796">
        <f>IF(SUM(D1847:E1847)&gt;0,IFERROR(AVERAGE(D1818:E1847),""),"")</f>
        <v/>
      </c>
      <c r="N1847" s="796">
        <f>IF(SUM(F1847:H1847)&gt;0,IFERROR(AVERAGE(F1818:H1847),""),"")</f>
        <v/>
      </c>
      <c r="O1847" s="796">
        <f>IF(SUM(I1847:J1847)&gt;0,IFERROR(AVERAGE(I1818:J1847),""),"")</f>
        <v/>
      </c>
      <c r="P1847" s="796">
        <f>IF(SUM(K1847:L1847)&gt;0,IFERROR(AVERAGE(K1818:L1847),""),"")</f>
        <v/>
      </c>
      <c r="Q1847" s="797">
        <f>IFERROR(AVERAGE(D1847:E1847),"")</f>
        <v/>
      </c>
      <c r="R1847" s="797">
        <f>IFERROR(AVERAGE(F1847:H1847),"")</f>
        <v/>
      </c>
      <c r="S1847" s="797">
        <f>IFERROR(AVERAGE(I1847:J1847),"")</f>
        <v/>
      </c>
      <c r="T1847" s="797">
        <f>IFERROR(AVERAGE(K1847:L1847),"")</f>
        <v/>
      </c>
      <c r="W1847" s="797">
        <f>AVERAGE(Q1847:T1847)</f>
        <v/>
      </c>
    </row>
    <row r="1848" ht="17.45" customHeight="1">
      <c r="A1848" s="257">
        <f>IF(ISNUMBER(C1848),MONTH(C1848),"")</f>
        <v/>
      </c>
      <c r="B1848" s="257">
        <f>IF(ISNUMBER(C1848),YEAR(C1848),"")</f>
        <v/>
      </c>
      <c r="C1848" s="791">
        <f>C1847+1</f>
        <v/>
      </c>
      <c r="D1848" s="792" t="n">
        <v>0.021</v>
      </c>
      <c r="E1848" s="793" t="n"/>
      <c r="F1848" s="792" t="n"/>
      <c r="G1848" s="794" t="n"/>
      <c r="H1848" s="793" t="n">
        <v>0.0281</v>
      </c>
      <c r="I1848" s="792" t="n">
        <v>0.0503</v>
      </c>
      <c r="J1848" s="793" t="n"/>
      <c r="K1848" s="792" t="n">
        <v>0.03</v>
      </c>
      <c r="L1848" s="793" t="n"/>
      <c r="M1848" s="796">
        <f>IF(SUM(D1848:E1848)&gt;0,IFERROR(AVERAGE(D1819:E1848),""),"")</f>
        <v/>
      </c>
      <c r="N1848" s="796">
        <f>IF(SUM(F1848:H1848)&gt;0,IFERROR(AVERAGE(F1819:H1848),""),"")</f>
        <v/>
      </c>
      <c r="O1848" s="796">
        <f>IF(SUM(I1848:J1848)&gt;0,IFERROR(AVERAGE(I1819:J1848),""),"")</f>
        <v/>
      </c>
      <c r="P1848" s="796">
        <f>IF(SUM(K1848:L1848)&gt;0,IFERROR(AVERAGE(K1819:L1848),""),"")</f>
        <v/>
      </c>
      <c r="Q1848" s="797">
        <f>IFERROR(AVERAGE(D1848:E1848),"")</f>
        <v/>
      </c>
      <c r="R1848" s="797">
        <f>IFERROR(AVERAGE(F1848:H1848),"")</f>
        <v/>
      </c>
      <c r="S1848" s="797">
        <f>IFERROR(AVERAGE(I1848:J1848),"")</f>
        <v/>
      </c>
      <c r="T1848" s="797">
        <f>IFERROR(AVERAGE(K1848:L1848),"")</f>
        <v/>
      </c>
      <c r="W1848" s="797">
        <f>AVERAGE(Q1848:T1848)</f>
        <v/>
      </c>
    </row>
    <row r="1849" ht="17.45" customHeight="1">
      <c r="A1849" s="257">
        <f>IF(ISNUMBER(C1849),MONTH(C1849),"")</f>
        <v/>
      </c>
      <c r="B1849" s="257">
        <f>IF(ISNUMBER(C1849),YEAR(C1849),"")</f>
        <v/>
      </c>
      <c r="C1849" s="791">
        <f>C1848+1</f>
        <v/>
      </c>
      <c r="D1849" s="792" t="n"/>
      <c r="E1849" s="793" t="n">
        <v>0.0157</v>
      </c>
      <c r="F1849" s="792" t="n"/>
      <c r="G1849" s="794" t="n">
        <v>0.016</v>
      </c>
      <c r="H1849" s="793" t="n"/>
      <c r="I1849" s="792" t="n"/>
      <c r="J1849" s="793" t="n">
        <v>0.025</v>
      </c>
      <c r="K1849" s="792" t="n"/>
      <c r="L1849" s="793" t="n">
        <v>0.0203</v>
      </c>
      <c r="M1849" s="796">
        <f>IF(SUM(D1849:E1849)&gt;0,IFERROR(AVERAGE(D1820:E1849),""),"")</f>
        <v/>
      </c>
      <c r="N1849" s="796">
        <f>IF(SUM(F1849:H1849)&gt;0,IFERROR(AVERAGE(F1820:H1849),""),"")</f>
        <v/>
      </c>
      <c r="O1849" s="796">
        <f>IF(SUM(I1849:J1849)&gt;0,IFERROR(AVERAGE(I1820:J1849),""),"")</f>
        <v/>
      </c>
      <c r="P1849" s="796">
        <f>IF(SUM(K1849:L1849)&gt;0,IFERROR(AVERAGE(K1820:L1849),""),"")</f>
        <v/>
      </c>
      <c r="Q1849" s="797">
        <f>IFERROR(AVERAGE(D1849:E1849),"")</f>
        <v/>
      </c>
      <c r="R1849" s="797">
        <f>IFERROR(AVERAGE(F1849:H1849),"")</f>
        <v/>
      </c>
      <c r="S1849" s="797">
        <f>IFERROR(AVERAGE(I1849:J1849),"")</f>
        <v/>
      </c>
      <c r="T1849" s="797">
        <f>IFERROR(AVERAGE(K1849:L1849),"")</f>
        <v/>
      </c>
      <c r="W1849" s="797">
        <f>AVERAGE(Q1849:T1849)</f>
        <v/>
      </c>
    </row>
    <row r="1850" ht="17.45" customHeight="1">
      <c r="A1850" s="257">
        <f>IF(ISNUMBER(C1850),MONTH(C1850),"")</f>
        <v/>
      </c>
      <c r="B1850" s="257">
        <f>IF(ISNUMBER(C1850),YEAR(C1850),"")</f>
        <v/>
      </c>
      <c r="C1850" s="861">
        <f>C1849+1</f>
        <v/>
      </c>
      <c r="D1850" s="803" t="n">
        <v>0.0189</v>
      </c>
      <c r="E1850" s="804" t="n"/>
      <c r="F1850" s="803" t="n">
        <v>0.0101</v>
      </c>
      <c r="G1850" s="805" t="n"/>
      <c r="H1850" s="804" t="n">
        <v>0.0125</v>
      </c>
      <c r="I1850" s="803" t="n">
        <v>0.0133</v>
      </c>
      <c r="J1850" s="804" t="n"/>
      <c r="K1850" s="803" t="n">
        <v>0.0322</v>
      </c>
      <c r="L1850" s="804" t="n"/>
      <c r="M1850" s="796">
        <f>IF(SUM(D1850:E1850)&gt;0,IFERROR(AVERAGE(D1821:E1850),""),"")</f>
        <v/>
      </c>
      <c r="N1850" s="796">
        <f>IF(SUM(F1850:H1850)&gt;0,IFERROR(AVERAGE(F1821:H1850),""),"")</f>
        <v/>
      </c>
      <c r="O1850" s="796">
        <f>IF(SUM(I1850:J1850)&gt;0,IFERROR(AVERAGE(I1821:J1850),""),"")</f>
        <v/>
      </c>
      <c r="P1850" s="796">
        <f>IF(SUM(K1850:L1850)&gt;0,IFERROR(AVERAGE(K1821:L1850),""),"")</f>
        <v/>
      </c>
      <c r="Q1850" s="797">
        <f>IFERROR(AVERAGE(D1850:E1850),"")</f>
        <v/>
      </c>
      <c r="R1850" s="797">
        <f>IFERROR(AVERAGE(F1850:H1850),"")</f>
        <v/>
      </c>
      <c r="S1850" s="797">
        <f>IFERROR(AVERAGE(I1850:J1850),"")</f>
        <v/>
      </c>
      <c r="T1850" s="797">
        <f>IFERROR(AVERAGE(K1850:L1850),"")</f>
        <v/>
      </c>
      <c r="W1850" s="797">
        <f>AVERAGE(Q1850:T1850)</f>
        <v/>
      </c>
      <c r="X1850" s="797">
        <f>AVERAGE(Q1846:T1850)</f>
        <v/>
      </c>
      <c r="Y1850" s="266" t="n">
        <v>264</v>
      </c>
    </row>
    <row r="1851" ht="17.45" customHeight="1">
      <c r="A1851" s="257">
        <f>IF(ISNUMBER(C1851),MONTH(C1851),"")</f>
        <v/>
      </c>
      <c r="B1851" s="257">
        <f>IF(ISNUMBER(C1851),YEAR(C1851),"")</f>
        <v/>
      </c>
      <c r="C1851" s="808">
        <f>C1850+1</f>
        <v/>
      </c>
      <c r="D1851" s="809" t="n"/>
      <c r="E1851" s="810" t="n">
        <v>0.0138</v>
      </c>
      <c r="F1851" s="809" t="n"/>
      <c r="G1851" s="811" t="n">
        <v>0.0126</v>
      </c>
      <c r="H1851" s="810" t="n"/>
      <c r="I1851" s="809" t="n"/>
      <c r="J1851" s="810" t="n">
        <v>0.0147</v>
      </c>
      <c r="K1851" s="809" t="n"/>
      <c r="L1851" s="810" t="n">
        <v>0.0198</v>
      </c>
      <c r="M1851" s="796">
        <f>IF(SUM(D1851:E1851)&gt;0,IFERROR(AVERAGE(D1822:E1851),""),"")</f>
        <v/>
      </c>
      <c r="N1851" s="796">
        <f>IF(SUM(F1851:H1851)&gt;0,IFERROR(AVERAGE(F1822:H1851),""),"")</f>
        <v/>
      </c>
      <c r="O1851" s="796">
        <f>IF(SUM(I1851:J1851)&gt;0,IFERROR(AVERAGE(I1822:J1851),""),"")</f>
        <v/>
      </c>
      <c r="P1851" s="796">
        <f>IF(SUM(K1851:L1851)&gt;0,IFERROR(AVERAGE(K1822:L1851),""),"")</f>
        <v/>
      </c>
      <c r="Q1851" s="813">
        <f>IFERROR(AVERAGE(D1851:E1851),"")</f>
        <v/>
      </c>
      <c r="R1851" s="813">
        <f>IFERROR(AVERAGE(F1851:H1851),"")</f>
        <v/>
      </c>
      <c r="S1851" s="813">
        <f>IFERROR(AVERAGE(I1851:J1851),"")</f>
        <v/>
      </c>
      <c r="T1851" s="813">
        <f>IFERROR(AVERAGE(K1851:L1851),"")</f>
        <v/>
      </c>
      <c r="U1851" s="441" t="n"/>
      <c r="V1851" s="813">
        <f>AVERAGE(Q1851:T1851)</f>
        <v/>
      </c>
      <c r="W1851" s="445" t="n"/>
      <c r="X1851" s="257" t="n"/>
      <c r="Y1851" s="266" t="n">
        <v>264</v>
      </c>
    </row>
    <row r="1852" ht="17.45" customHeight="1">
      <c r="A1852" s="257">
        <f>IF(ISNUMBER(C1852),MONTH(C1852),"")</f>
        <v/>
      </c>
      <c r="B1852" s="257">
        <f>IF(ISNUMBER(C1852),YEAR(C1852),"")</f>
        <v/>
      </c>
      <c r="C1852" s="808">
        <f>C1851+1</f>
        <v/>
      </c>
      <c r="D1852" s="809" t="n">
        <v>0.0126</v>
      </c>
      <c r="E1852" s="810" t="n"/>
      <c r="F1852" s="809" t="n">
        <v>0.00946</v>
      </c>
      <c r="G1852" s="811" t="n"/>
      <c r="H1852" s="810" t="n"/>
      <c r="I1852" s="809" t="n">
        <v>0.0114</v>
      </c>
      <c r="J1852" s="810" t="n"/>
      <c r="K1852" s="809" t="n">
        <v>0.0128</v>
      </c>
      <c r="L1852" s="810" t="n"/>
      <c r="M1852" s="796">
        <f>IF(SUM(D1852:E1852)&gt;0,IFERROR(AVERAGE(D1823:E1852),""),"")</f>
        <v/>
      </c>
      <c r="N1852" s="796">
        <f>IF(SUM(F1852:H1852)&gt;0,IFERROR(AVERAGE(F1823:H1852),""),"")</f>
        <v/>
      </c>
      <c r="O1852" s="796">
        <f>IF(SUM(I1852:J1852)&gt;0,IFERROR(AVERAGE(I1823:J1852),""),"")</f>
        <v/>
      </c>
      <c r="P1852" s="796">
        <f>IF(SUM(K1852:L1852)&gt;0,IFERROR(AVERAGE(K1823:L1852),""),"")</f>
        <v/>
      </c>
      <c r="Q1852" s="813">
        <f>IFERROR(AVERAGE(D1852:E1852),"")</f>
        <v/>
      </c>
      <c r="R1852" s="813">
        <f>IFERROR(AVERAGE(F1852:H1852),"")</f>
        <v/>
      </c>
      <c r="S1852" s="813">
        <f>IFERROR(AVERAGE(I1852:J1852),"")</f>
        <v/>
      </c>
      <c r="T1852" s="813">
        <f>IFERROR(AVERAGE(K1852:L1852),"")</f>
        <v/>
      </c>
      <c r="V1852" s="813">
        <f>AVERAGE(Q1852:T1852)</f>
        <v/>
      </c>
      <c r="W1852" s="445" t="n"/>
      <c r="X1852" s="797">
        <f>AVERAGE(Q1851:T1852)</f>
        <v/>
      </c>
      <c r="Y1852" s="266" t="n">
        <v>264</v>
      </c>
    </row>
    <row r="1853" ht="17.45" customHeight="1">
      <c r="A1853" s="257">
        <f>IF(ISNUMBER(C1853),MONTH(C1853),"")</f>
        <v/>
      </c>
      <c r="B1853" s="257">
        <f>IF(ISNUMBER(C1853),YEAR(C1853),"")</f>
        <v/>
      </c>
      <c r="C1853" s="791">
        <f>C1852+1</f>
        <v/>
      </c>
      <c r="D1853" s="849" t="n"/>
      <c r="E1853" s="850" t="n">
        <v>0.0113</v>
      </c>
      <c r="F1853" s="849" t="n"/>
      <c r="G1853" s="851" t="n">
        <v>0.0227</v>
      </c>
      <c r="H1853" s="850" t="n"/>
      <c r="I1853" s="849" t="n"/>
      <c r="J1853" s="850" t="n">
        <v>0.038</v>
      </c>
      <c r="K1853" s="849" t="n"/>
      <c r="L1853" s="850" t="n">
        <v>0.0237</v>
      </c>
      <c r="M1853" s="796">
        <f>IF(SUM(D1853:E1853)&gt;0,IFERROR(AVERAGE(D1824:E1853),""),"")</f>
        <v/>
      </c>
      <c r="N1853" s="796">
        <f>IF(SUM(F1853:H1853)&gt;0,IFERROR(AVERAGE(F1824:H1853),""),"")</f>
        <v/>
      </c>
      <c r="O1853" s="796">
        <f>IF(SUM(I1853:J1853)&gt;0,IFERROR(AVERAGE(I1824:J1853),""),"")</f>
        <v/>
      </c>
      <c r="P1853" s="796">
        <f>IF(SUM(K1853:L1853)&gt;0,IFERROR(AVERAGE(K1824:L1853),""),"")</f>
        <v/>
      </c>
      <c r="Q1853" s="797">
        <f>IFERROR(AVERAGE(D1853:E1853),"")</f>
        <v/>
      </c>
      <c r="R1853" s="797">
        <f>IFERROR(AVERAGE(F1853:H1853),"")</f>
        <v/>
      </c>
      <c r="S1853" s="797">
        <f>IFERROR(AVERAGE(I1853:J1853),"")</f>
        <v/>
      </c>
      <c r="T1853" s="797">
        <f>IFERROR(AVERAGE(K1853:L1853),"")</f>
        <v/>
      </c>
      <c r="W1853" s="797">
        <f>AVERAGE(Q1853:T1853)</f>
        <v/>
      </c>
    </row>
    <row r="1854" ht="17.45" customHeight="1">
      <c r="A1854" s="257">
        <f>IF(ISNUMBER(C1854),MONTH(C1854),"")</f>
        <v/>
      </c>
      <c r="B1854" s="257">
        <f>IF(ISNUMBER(C1854),YEAR(C1854),"")</f>
        <v/>
      </c>
      <c r="C1854" s="791">
        <f>C1853+1</f>
        <v/>
      </c>
      <c r="D1854" s="849" t="n">
        <v>0.0262</v>
      </c>
      <c r="E1854" s="850" t="n"/>
      <c r="F1854" s="849" t="n"/>
      <c r="G1854" s="851" t="n"/>
      <c r="H1854" s="850" t="n">
        <v>0.0199</v>
      </c>
      <c r="I1854" s="849" t="n">
        <v>0.0648</v>
      </c>
      <c r="J1854" s="850" t="n"/>
      <c r="K1854" s="849" t="n">
        <v>0.0261</v>
      </c>
      <c r="L1854" s="850" t="n"/>
      <c r="M1854" s="796">
        <f>IF(SUM(D1854:E1854)&gt;0,IFERROR(AVERAGE(D1825:E1854),""),"")</f>
        <v/>
      </c>
      <c r="N1854" s="796">
        <f>IF(SUM(F1854:H1854)&gt;0,IFERROR(AVERAGE(F1825:H1854),""),"")</f>
        <v/>
      </c>
      <c r="O1854" s="796">
        <f>IF(SUM(I1854:J1854)&gt;0,IFERROR(AVERAGE(I1825:J1854),""),"")</f>
        <v/>
      </c>
      <c r="P1854" s="796">
        <f>IF(SUM(K1854:L1854)&gt;0,IFERROR(AVERAGE(K1825:L1854),""),"")</f>
        <v/>
      </c>
      <c r="Q1854" s="797">
        <f>IFERROR(AVERAGE(D1854:E1854),"")</f>
        <v/>
      </c>
      <c r="R1854" s="797">
        <f>IFERROR(AVERAGE(F1854:H1854),"")</f>
        <v/>
      </c>
      <c r="S1854" s="797">
        <f>IFERROR(AVERAGE(I1854:J1854),"")</f>
        <v/>
      </c>
      <c r="T1854" s="797">
        <f>IFERROR(AVERAGE(K1854:L1854),"")</f>
        <v/>
      </c>
      <c r="W1854" s="797">
        <f>AVERAGE(Q1854:T1854)</f>
        <v/>
      </c>
    </row>
    <row r="1855" ht="17.45" customHeight="1">
      <c r="A1855" s="257">
        <f>IF(ISNUMBER(C1855),MONTH(C1855),"")</f>
        <v/>
      </c>
      <c r="B1855" s="257">
        <f>IF(ISNUMBER(C1855),YEAR(C1855),"")</f>
        <v/>
      </c>
      <c r="C1855" s="791">
        <f>C1854+1</f>
        <v/>
      </c>
      <c r="D1855" s="849" t="n"/>
      <c r="E1855" s="850" t="n">
        <v>0.0227</v>
      </c>
      <c r="F1855" s="849" t="n"/>
      <c r="G1855" s="851" t="n">
        <v>0.018</v>
      </c>
      <c r="H1855" s="850" t="n"/>
      <c r="I1855" s="849" t="n"/>
      <c r="J1855" s="850" t="n">
        <v>0.0399</v>
      </c>
      <c r="K1855" s="849" t="n"/>
      <c r="L1855" s="850" t="n">
        <v>0.0337</v>
      </c>
      <c r="M1855" s="796">
        <f>IF(SUM(D1855:E1855)&gt;0,IFERROR(AVERAGE(D1826:E1855),""),"")</f>
        <v/>
      </c>
      <c r="N1855" s="796">
        <f>IF(SUM(F1855:H1855)&gt;0,IFERROR(AVERAGE(F1826:H1855),""),"")</f>
        <v/>
      </c>
      <c r="O1855" s="796">
        <f>IF(SUM(I1855:J1855)&gt;0,IFERROR(AVERAGE(I1826:J1855),""),"")</f>
        <v/>
      </c>
      <c r="P1855" s="796">
        <f>IF(SUM(K1855:L1855)&gt;0,IFERROR(AVERAGE(K1826:L1855),""),"")</f>
        <v/>
      </c>
      <c r="Q1855" s="797">
        <f>IFERROR(AVERAGE(D1855:E1855),"")</f>
        <v/>
      </c>
      <c r="R1855" s="797">
        <f>IFERROR(AVERAGE(F1855:H1855),"")</f>
        <v/>
      </c>
      <c r="S1855" s="797">
        <f>IFERROR(AVERAGE(I1855:J1855),"")</f>
        <v/>
      </c>
      <c r="T1855" s="797">
        <f>IFERROR(AVERAGE(K1855:L1855),"")</f>
        <v/>
      </c>
      <c r="W1855" s="797">
        <f>AVERAGE(Q1855:T1855)</f>
        <v/>
      </c>
    </row>
    <row r="1856" ht="17.45" customHeight="1">
      <c r="A1856" s="257">
        <f>IF(ISNUMBER(C1856),MONTH(C1856),"")</f>
        <v/>
      </c>
      <c r="B1856" s="257">
        <f>IF(ISNUMBER(C1856),YEAR(C1856),"")</f>
        <v/>
      </c>
      <c r="C1856" s="861">
        <f>C1855+1</f>
        <v/>
      </c>
      <c r="D1856" s="840" t="n">
        <v>0.0208</v>
      </c>
      <c r="E1856" s="841" t="n"/>
      <c r="F1856" s="840" t="n">
        <v>0.0409</v>
      </c>
      <c r="G1856" s="842" t="n"/>
      <c r="H1856" s="841" t="n">
        <v>0.0433</v>
      </c>
      <c r="I1856" s="840" t="n">
        <v>0.045</v>
      </c>
      <c r="J1856" s="841" t="n"/>
      <c r="K1856" s="840" t="n">
        <v>0.0261</v>
      </c>
      <c r="L1856" s="841" t="n"/>
      <c r="M1856" s="796">
        <f>IF(SUM(D1856:E1856)&gt;0,IFERROR(AVERAGE(D1827:E1856),""),"")</f>
        <v/>
      </c>
      <c r="N1856" s="796">
        <f>IF(SUM(F1856:H1856)&gt;0,IFERROR(AVERAGE(F1827:H1856),""),"")</f>
        <v/>
      </c>
      <c r="O1856" s="796">
        <f>IF(SUM(I1856:J1856)&gt;0,IFERROR(AVERAGE(I1827:J1856),""),"")</f>
        <v/>
      </c>
      <c r="P1856" s="796">
        <f>IF(SUM(K1856:L1856)&gt;0,IFERROR(AVERAGE(K1827:L1856),""),"")</f>
        <v/>
      </c>
      <c r="Q1856" s="797">
        <f>IFERROR(AVERAGE(D1856:E1856),"")</f>
        <v/>
      </c>
      <c r="R1856" s="797">
        <f>IFERROR(AVERAGE(F1856:H1856),"")</f>
        <v/>
      </c>
      <c r="S1856" s="797">
        <f>IFERROR(AVERAGE(I1856:J1856),"")</f>
        <v/>
      </c>
      <c r="T1856" s="797">
        <f>IFERROR(AVERAGE(K1856:L1856),"")</f>
        <v/>
      </c>
      <c r="W1856" s="797">
        <f>AVERAGE(Q1856:T1856)</f>
        <v/>
      </c>
    </row>
    <row r="1857" ht="17.45" customHeight="1">
      <c r="A1857" s="257">
        <f>IF(ISNUMBER(C1857),MONTH(C1857),"")</f>
        <v/>
      </c>
      <c r="B1857" s="257">
        <f>IF(ISNUMBER(C1857),YEAR(C1857),"")</f>
        <v/>
      </c>
      <c r="C1857" s="791">
        <f>C1856+1</f>
        <v/>
      </c>
      <c r="D1857" s="849" t="n"/>
      <c r="E1857" s="850" t="n">
        <v>0.0187</v>
      </c>
      <c r="F1857" s="849" t="n"/>
      <c r="G1857" s="851" t="n">
        <v>0.023</v>
      </c>
      <c r="H1857" s="850" t="n"/>
      <c r="I1857" s="849" t="n"/>
      <c r="J1857" s="850" t="n">
        <v>0.026</v>
      </c>
      <c r="K1857" s="849" t="n"/>
      <c r="L1857" s="850" t="n">
        <v>0.0327</v>
      </c>
      <c r="M1857" s="796">
        <f>IF(SUM(D1857:E1857)&gt;0,IFERROR(AVERAGE(D1828:E1857),""),"")</f>
        <v/>
      </c>
      <c r="N1857" s="796">
        <f>IF(SUM(F1857:H1857)&gt;0,IFERROR(AVERAGE(F1828:H1857),""),"")</f>
        <v/>
      </c>
      <c r="O1857" s="796">
        <f>IF(SUM(I1857:J1857)&gt;0,IFERROR(AVERAGE(I1828:J1857),""),"")</f>
        <v/>
      </c>
      <c r="P1857" s="796">
        <f>IF(SUM(K1857:L1857)&gt;0,IFERROR(AVERAGE(K1828:L1857),""),"")</f>
        <v/>
      </c>
      <c r="Q1857" s="797">
        <f>IFERROR(AVERAGE(D1857:E1857),"")</f>
        <v/>
      </c>
      <c r="R1857" s="797">
        <f>IFERROR(AVERAGE(F1857:H1857),"")</f>
        <v/>
      </c>
      <c r="S1857" s="797">
        <f>IFERROR(AVERAGE(I1857:J1857),"")</f>
        <v/>
      </c>
      <c r="T1857" s="797">
        <f>IFERROR(AVERAGE(K1857:L1857),"")</f>
        <v/>
      </c>
      <c r="W1857" s="797">
        <f>AVERAGE(Q1857:T1857)</f>
        <v/>
      </c>
      <c r="X1857" s="797">
        <f>AVERAGE(Q1853:T1857)</f>
        <v/>
      </c>
      <c r="Y1857" s="266" t="n">
        <v>265</v>
      </c>
    </row>
    <row r="1858" ht="17.45" customHeight="1" thickBot="1">
      <c r="A1858" s="257">
        <f>IF(ISNUMBER(C1858),MONTH(C1858),"")</f>
        <v/>
      </c>
      <c r="B1858" s="257">
        <f>IF(ISNUMBER(C1858),YEAR(C1858),"")</f>
        <v/>
      </c>
      <c r="C1858" s="808">
        <f>C1857+1</f>
        <v/>
      </c>
      <c r="D1858" s="809" t="n">
        <v>0.008999999999999999</v>
      </c>
      <c r="E1858" s="810" t="n"/>
      <c r="F1858" s="809" t="n">
        <v>0.012</v>
      </c>
      <c r="G1858" s="811" t="n"/>
      <c r="H1858" s="810" t="n"/>
      <c r="I1858" s="809" t="n">
        <v>0.012</v>
      </c>
      <c r="J1858" s="810" t="n"/>
      <c r="K1858" s="809" t="n">
        <v>0.012</v>
      </c>
      <c r="L1858" s="810" t="n"/>
      <c r="M1858" s="796">
        <f>IF(SUM(D1858:E1858)&gt;0,IFERROR(AVERAGE(D1829:E1858),""),"")</f>
        <v/>
      </c>
      <c r="N1858" s="796">
        <f>IF(SUM(F1858:H1858)&gt;0,IFERROR(AVERAGE(F1829:H1858),""),"")</f>
        <v/>
      </c>
      <c r="O1858" s="796">
        <f>IF(SUM(I1858:J1858)&gt;0,IFERROR(AVERAGE(I1829:J1858),""),"")</f>
        <v/>
      </c>
      <c r="P1858" s="796">
        <f>IF(SUM(K1858:L1858)&gt;0,IFERROR(AVERAGE(K1829:L1858),""),"")</f>
        <v/>
      </c>
      <c r="Q1858" s="813">
        <f>IFERROR(AVERAGE(D1858:E1858),"")</f>
        <v/>
      </c>
      <c r="R1858" s="813">
        <f>IFERROR(AVERAGE(F1858:H1858),"")</f>
        <v/>
      </c>
      <c r="S1858" s="813">
        <f>IFERROR(AVERAGE(I1858:J1858),"")</f>
        <v/>
      </c>
      <c r="T1858" s="813">
        <f>IFERROR(AVERAGE(K1858:L1858),"")</f>
        <v/>
      </c>
      <c r="U1858" s="441" t="n"/>
      <c r="V1858" s="813">
        <f>AVERAGE(Q1858:T1858)</f>
        <v/>
      </c>
      <c r="W1858" s="445" t="n"/>
      <c r="X1858" s="257" t="n"/>
      <c r="Y1858" s="266" t="n">
        <v>265</v>
      </c>
    </row>
    <row r="1859" ht="17.45" customHeight="1" thickBot="1">
      <c r="A1859" s="257">
        <f>IF(ISNUMBER(C1859),MONTH(C1859),"")</f>
        <v/>
      </c>
      <c r="B1859" s="257">
        <f>IF(ISNUMBER(C1859),YEAR(C1859),"")</f>
        <v/>
      </c>
      <c r="C1859" s="808">
        <f>C1858+1</f>
        <v/>
      </c>
      <c r="D1859" s="809" t="n"/>
      <c r="E1859" s="810" t="n">
        <v>0.005</v>
      </c>
      <c r="F1859" s="809" t="n"/>
      <c r="G1859" s="811" t="n">
        <v>0.006</v>
      </c>
      <c r="H1859" s="810" t="n"/>
      <c r="I1859" s="809" t="n"/>
      <c r="J1859" s="810" t="n">
        <v>0.004</v>
      </c>
      <c r="K1859" s="812" t="n"/>
      <c r="L1859" s="810" t="n">
        <v>0.007</v>
      </c>
      <c r="M1859" s="796">
        <f>IF(SUM(D1859:E1859)&gt;0,IFERROR(AVERAGE(D1830:E1859),""),"")</f>
        <v/>
      </c>
      <c r="N1859" s="796">
        <f>IF(SUM(F1859:H1859)&gt;0,IFERROR(AVERAGE(F1830:H1859),""),"")</f>
        <v/>
      </c>
      <c r="O1859" s="796">
        <f>IF(SUM(I1859:J1859)&gt;0,IFERROR(AVERAGE(I1830:J1859),""),"")</f>
        <v/>
      </c>
      <c r="P1859" s="796">
        <f>IF(SUM(K1859:L1859)&gt;0,IFERROR(AVERAGE(K1830:L1859),""),"")</f>
        <v/>
      </c>
      <c r="Q1859" s="813">
        <f>IFERROR(AVERAGE(D1859:E1859),"")</f>
        <v/>
      </c>
      <c r="R1859" s="813">
        <f>IFERROR(AVERAGE(F1859:H1859),"")</f>
        <v/>
      </c>
      <c r="S1859" s="813">
        <f>IFERROR(AVERAGE(I1859:J1859),"")</f>
        <v/>
      </c>
      <c r="T1859" s="813">
        <f>IFERROR(AVERAGE(K1859:L1859),"")</f>
        <v/>
      </c>
      <c r="V1859" s="813">
        <f>AVERAGE(Q1859:T1859)</f>
        <v/>
      </c>
      <c r="W1859" s="445" t="n"/>
      <c r="X1859" s="797">
        <f>AVERAGE(Q1858:T1859)</f>
        <v/>
      </c>
      <c r="Y1859" s="266" t="n">
        <v>265</v>
      </c>
      <c r="Z1859" s="514" t="inlineStr">
        <is>
          <t>JANUARY</t>
        </is>
      </c>
      <c r="AA1859" s="515" t="n">
        <v>2023</v>
      </c>
      <c r="AB1859" s="516" t="n"/>
      <c r="AC1859" s="516" t="n"/>
      <c r="AD1859" s="516" t="n"/>
    </row>
    <row r="1860" ht="17.45" customHeight="1">
      <c r="A1860" s="257">
        <f>IF(ISNUMBER(C1860),MONTH(C1860),"")</f>
        <v/>
      </c>
      <c r="B1860" s="257">
        <f>IF(ISNUMBER(C1860),YEAR(C1860),"")</f>
        <v/>
      </c>
      <c r="C1860" s="791">
        <f>C1859+1</f>
        <v/>
      </c>
      <c r="D1860" s="792" t="n">
        <v>0.0106</v>
      </c>
      <c r="E1860" s="793" t="n"/>
      <c r="F1860" s="792" t="n"/>
      <c r="G1860" s="794" t="n"/>
      <c r="H1860" s="793" t="n">
        <v>0.00894</v>
      </c>
      <c r="I1860" s="792" t="n">
        <v>0.0203</v>
      </c>
      <c r="J1860" s="793" t="n"/>
      <c r="K1860" s="792" t="n">
        <v>0.0179</v>
      </c>
      <c r="L1860" s="793" t="n"/>
      <c r="M1860" s="796">
        <f>IF(SUM(D1860:E1860)&gt;0,IFERROR(AVERAGE(D1831:E1860),""),"")</f>
        <v/>
      </c>
      <c r="N1860" s="796">
        <f>IF(SUM(F1860:H1860)&gt;0,IFERROR(AVERAGE(F1831:H1860),""),"")</f>
        <v/>
      </c>
      <c r="O1860" s="796">
        <f>IF(SUM(I1860:J1860)&gt;0,IFERROR(AVERAGE(I1831:J1860),""),"")</f>
        <v/>
      </c>
      <c r="P1860" s="796">
        <f>IF(SUM(K1860:L1860)&gt;0,IFERROR(AVERAGE(K1831:L1860),""),"")</f>
        <v/>
      </c>
      <c r="Q1860" s="797">
        <f>IFERROR(AVERAGE(D1860:E1860),"")</f>
        <v/>
      </c>
      <c r="R1860" s="797">
        <f>IFERROR(AVERAGE(F1860:H1860),"")</f>
        <v/>
      </c>
      <c r="S1860" s="797">
        <f>IFERROR(AVERAGE(I1860:J1860),"")</f>
        <v/>
      </c>
      <c r="T1860" s="797">
        <f>IFERROR(AVERAGE(K1860:L1860),"")</f>
        <v/>
      </c>
      <c r="W1860" s="797">
        <f>AVERAGE(Q1860:T1860)</f>
        <v/>
      </c>
      <c r="Z1860" s="517" t="inlineStr">
        <is>
          <t>Parameter</t>
        </is>
      </c>
      <c r="AA1860" s="517" t="inlineStr">
        <is>
          <t>Station 1</t>
        </is>
      </c>
      <c r="AB1860" s="517" t="inlineStr">
        <is>
          <t>Station 2</t>
        </is>
      </c>
      <c r="AC1860" s="517" t="inlineStr">
        <is>
          <t>Station 4</t>
        </is>
      </c>
      <c r="AD1860" s="517" t="inlineStr">
        <is>
          <t>Station 5</t>
        </is>
      </c>
    </row>
    <row r="1861" ht="17.45" customHeight="1" thickBot="1">
      <c r="A1861" s="257">
        <f>IF(ISNUMBER(C1861),MONTH(C1861),"")</f>
        <v/>
      </c>
      <c r="B1861" s="257">
        <f>IF(ISNUMBER(C1861),YEAR(C1861),"")</f>
        <v/>
      </c>
      <c r="C1861" s="824">
        <f>C1860+1</f>
        <v/>
      </c>
      <c r="D1861" s="825" t="n"/>
      <c r="E1861" s="826" t="n">
        <v>0.0131</v>
      </c>
      <c r="F1861" s="825" t="n"/>
      <c r="G1861" s="827" t="n">
        <v>0.0236</v>
      </c>
      <c r="H1861" s="826" t="n"/>
      <c r="I1861" s="825" t="n"/>
      <c r="J1861" s="826" t="n">
        <v>0.0331</v>
      </c>
      <c r="K1861" s="825" t="n"/>
      <c r="L1861" s="826" t="n">
        <v>0.031</v>
      </c>
      <c r="M1861" s="796">
        <f>IF(SUM(D1861:E1861)&gt;0,IFERROR(AVERAGE(D1832:E1861),""),"")</f>
        <v/>
      </c>
      <c r="N1861" s="796">
        <f>IF(SUM(F1861:H1861)&gt;0,IFERROR(AVERAGE(F1832:H1861),""),"")</f>
        <v/>
      </c>
      <c r="O1861" s="796">
        <f>IF(SUM(I1861:J1861)&gt;0,IFERROR(AVERAGE(I1832:J1861),""),"")</f>
        <v/>
      </c>
      <c r="P1861" s="796">
        <f>IF(SUM(K1861:L1861)&gt;0,IFERROR(AVERAGE(K1832:L1861),""),"")</f>
        <v/>
      </c>
      <c r="Q1861" s="830">
        <f>IFERROR(AVERAGE(D1861:E1861),"")</f>
        <v/>
      </c>
      <c r="R1861" s="830">
        <f>IFERROR(AVERAGE(F1861:H1861),"")</f>
        <v/>
      </c>
      <c r="S1861" s="830">
        <f>IFERROR(AVERAGE(I1861:J1861),"")</f>
        <v/>
      </c>
      <c r="T1861" s="830">
        <f>IFERROR(AVERAGE(K1861:L1861),"")</f>
        <v/>
      </c>
      <c r="U1861" s="315" t="n"/>
      <c r="V1861" s="315" t="n"/>
      <c r="W1861" s="830">
        <f>AVERAGE(Q1861:T1861)</f>
        <v/>
      </c>
      <c r="Z1861" s="518" t="inlineStr">
        <is>
          <t>Average</t>
        </is>
      </c>
      <c r="AA1861" s="928">
        <f>AVERAGE(D1831:E1861)</f>
        <v/>
      </c>
      <c r="AB1861" s="928">
        <f>AVERAGE(F1831:H1861)</f>
        <v/>
      </c>
      <c r="AC1861" s="928">
        <f>AVERAGE(I1831:J1861)</f>
        <v/>
      </c>
      <c r="AD1861" s="928">
        <f>AVERAGE(K1831:L1861)</f>
        <v/>
      </c>
    </row>
    <row r="1862" ht="17.45" customHeight="1">
      <c r="A1862" s="257">
        <f>IF(ISNUMBER(C1862),MONTH(C1862),"")</f>
        <v/>
      </c>
      <c r="B1862" s="257">
        <f>IF(ISNUMBER(C1862),YEAR(C1862),"")</f>
        <v/>
      </c>
      <c r="C1862" s="886">
        <f>C1861+1</f>
        <v/>
      </c>
      <c r="D1862" s="803" t="n">
        <v>0.0112</v>
      </c>
      <c r="E1862" s="804" t="n"/>
      <c r="F1862" s="803" t="n">
        <v>0.0149</v>
      </c>
      <c r="G1862" s="805" t="n"/>
      <c r="H1862" s="804" t="n">
        <v>0.0151</v>
      </c>
      <c r="I1862" s="803" t="n">
        <v>0.024</v>
      </c>
      <c r="J1862" s="804" t="n"/>
      <c r="K1862" s="803" t="n">
        <v>0.028</v>
      </c>
      <c r="L1862" s="804" t="n"/>
      <c r="M1862" s="796">
        <f>IF(SUM(D1862:E1862)&gt;0,IFERROR(AVERAGE(D1833:E1862),""),"")</f>
        <v/>
      </c>
      <c r="N1862" s="796">
        <f>IF(SUM(F1862:H1862)&gt;0,IFERROR(AVERAGE(F1833:H1862),""),"")</f>
        <v/>
      </c>
      <c r="O1862" s="796">
        <f>IF(SUM(I1862:J1862)&gt;0,IFERROR(AVERAGE(I1833:J1862),""),"")</f>
        <v/>
      </c>
      <c r="P1862" s="796">
        <f>IF(SUM(K1862:L1862)&gt;0,IFERROR(AVERAGE(K1833:L1862),""),"")</f>
        <v/>
      </c>
      <c r="Q1862" s="797">
        <f>IFERROR(AVERAGE(D1862:E1862),"")</f>
        <v/>
      </c>
      <c r="R1862" s="797">
        <f>IFERROR(AVERAGE(F1862:H1862),"")</f>
        <v/>
      </c>
      <c r="S1862" s="797">
        <f>IFERROR(AVERAGE(I1862:J1862),"")</f>
        <v/>
      </c>
      <c r="T1862" s="797">
        <f>IFERROR(AVERAGE(K1862:L1862),"")</f>
        <v/>
      </c>
      <c r="W1862" s="797">
        <f>AVERAGE(Q1862:T1862)</f>
        <v/>
      </c>
      <c r="Z1862" s="518" t="inlineStr">
        <is>
          <t>Maximum</t>
        </is>
      </c>
      <c r="AA1862" s="928">
        <f>MAX(D1831:E1861)</f>
        <v/>
      </c>
      <c r="AB1862" s="928">
        <f>MAX(F1831:H1861)</f>
        <v/>
      </c>
      <c r="AC1862" s="928">
        <f>MAX(I1831:J1861)</f>
        <v/>
      </c>
      <c r="AD1862" s="928">
        <f>MAX(K1831:L1861)</f>
        <v/>
      </c>
    </row>
    <row r="1863" ht="17.45" customHeight="1" thickBot="1">
      <c r="A1863" s="257">
        <f>IF(ISNUMBER(C1863),MONTH(C1863),"")</f>
        <v/>
      </c>
      <c r="B1863" s="257">
        <f>IF(ISNUMBER(C1863),YEAR(C1863),"")</f>
        <v/>
      </c>
      <c r="C1863" s="791">
        <f>C1862+1</f>
        <v/>
      </c>
      <c r="D1863" s="792" t="n"/>
      <c r="E1863" s="793" t="n">
        <v>0.0161</v>
      </c>
      <c r="F1863" s="792" t="n"/>
      <c r="G1863" s="794" t="n">
        <v>0.0174</v>
      </c>
      <c r="H1863" s="793" t="n"/>
      <c r="I1863" s="792" t="n"/>
      <c r="J1863" s="793" t="n">
        <v>0.0197</v>
      </c>
      <c r="K1863" s="792" t="n"/>
      <c r="L1863" s="793" t="n">
        <v>0.028</v>
      </c>
      <c r="M1863" s="796">
        <f>IF(SUM(D1863:E1863)&gt;0,IFERROR(AVERAGE(D1834:E1863),""),"")</f>
        <v/>
      </c>
      <c r="N1863" s="796">
        <f>IF(SUM(F1863:H1863)&gt;0,IFERROR(AVERAGE(F1834:H1863),""),"")</f>
        <v/>
      </c>
      <c r="O1863" s="796">
        <f>IF(SUM(I1863:J1863)&gt;0,IFERROR(AVERAGE(I1834:J1863),""),"")</f>
        <v/>
      </c>
      <c r="P1863" s="796">
        <f>IF(SUM(K1863:L1863)&gt;0,IFERROR(AVERAGE(K1834:L1863),""),"")</f>
        <v/>
      </c>
      <c r="Q1863" s="797">
        <f>IFERROR(AVERAGE(D1863:E1863),"")</f>
        <v/>
      </c>
      <c r="R1863" s="797">
        <f>IFERROR(AVERAGE(F1863:H1863),"")</f>
        <v/>
      </c>
      <c r="S1863" s="797">
        <f>IFERROR(AVERAGE(I1863:J1863),"")</f>
        <v/>
      </c>
      <c r="T1863" s="797">
        <f>IFERROR(AVERAGE(K1863:L1863),"")</f>
        <v/>
      </c>
      <c r="W1863" s="797">
        <f>AVERAGE(Q1863:T1863)</f>
        <v/>
      </c>
      <c r="Z1863" s="520" t="inlineStr">
        <is>
          <t># DAYS &gt; 0.075</t>
        </is>
      </c>
      <c r="AA1863" s="521">
        <f>COUNTIF(D1831:E1861,"&gt;=0.075")</f>
        <v/>
      </c>
      <c r="AB1863" s="521">
        <f>COUNTIF(F1831:H1861,"&gt;=0.075")</f>
        <v/>
      </c>
      <c r="AC1863" s="521">
        <f>COUNTIF(I1831:J1861,"&gt;=0.075")</f>
        <v/>
      </c>
      <c r="AD1863" s="521">
        <f>COUNTIF(K1831:L1861,"&gt;=0.075")</f>
        <v/>
      </c>
    </row>
    <row r="1864" ht="17.45" customHeight="1" thickBot="1">
      <c r="A1864" s="257">
        <f>IF(ISNUMBER(C1864),MONTH(C1864),"")</f>
        <v/>
      </c>
      <c r="B1864" s="257">
        <f>IF(ISNUMBER(C1864),YEAR(C1864),"")</f>
        <v/>
      </c>
      <c r="C1864" s="791">
        <f>C1863+1</f>
        <v/>
      </c>
      <c r="D1864" s="792" t="n">
        <v>0.0157</v>
      </c>
      <c r="E1864" s="793" t="n"/>
      <c r="F1864" s="792" t="n">
        <v>0.0222</v>
      </c>
      <c r="G1864" s="794" t="n"/>
      <c r="H1864" s="793" t="n"/>
      <c r="I1864" s="792" t="n">
        <v>0.0253</v>
      </c>
      <c r="J1864" s="793" t="n"/>
      <c r="K1864" s="792" t="n">
        <v>0.0252</v>
      </c>
      <c r="L1864" s="793" t="n"/>
      <c r="M1864" s="796">
        <f>IF(SUM(D1864:E1864)&gt;0,IFERROR(AVERAGE(D1835:E1864),""),"")</f>
        <v/>
      </c>
      <c r="N1864" s="796">
        <f>IF(SUM(F1864:H1864)&gt;0,IFERROR(AVERAGE(F1835:H1864),""),"")</f>
        <v/>
      </c>
      <c r="O1864" s="796">
        <f>IF(SUM(I1864:J1864)&gt;0,IFERROR(AVERAGE(I1835:J1864),""),"")</f>
        <v/>
      </c>
      <c r="P1864" s="796">
        <f>IF(SUM(K1864:L1864)&gt;0,IFERROR(AVERAGE(K1835:L1864),""),"")</f>
        <v/>
      </c>
      <c r="Q1864" s="797">
        <f>IFERROR(AVERAGE(D1864:E1864),"")</f>
        <v/>
      </c>
      <c r="R1864" s="797">
        <f>IFERROR(AVERAGE(F1864:H1864),"")</f>
        <v/>
      </c>
      <c r="S1864" s="797">
        <f>IFERROR(AVERAGE(I1864:J1864),"")</f>
        <v/>
      </c>
      <c r="T1864" s="797">
        <f>IFERROR(AVERAGE(K1864:L1864),"")</f>
        <v/>
      </c>
      <c r="W1864" s="797">
        <f>AVERAGE(Q1864:T1864)</f>
        <v/>
      </c>
      <c r="X1864" s="797">
        <f>AVERAGE(Q1860:T1864)</f>
        <v/>
      </c>
      <c r="Y1864" s="266" t="n">
        <v>266</v>
      </c>
      <c r="AC1864" s="664">
        <f>SUM(AA1863:AD1863)</f>
        <v/>
      </c>
      <c r="AD1864" s="929">
        <f>AVERAGE(AA1861:AD1861)</f>
        <v/>
      </c>
    </row>
    <row r="1865" ht="17.45" customHeight="1">
      <c r="A1865" s="257">
        <f>IF(ISNUMBER(C1865),MONTH(C1865),"")</f>
        <v/>
      </c>
      <c r="B1865" s="257">
        <f>IF(ISNUMBER(C1865),YEAR(C1865),"")</f>
        <v/>
      </c>
      <c r="C1865" s="808">
        <f>C1864+1</f>
        <v/>
      </c>
      <c r="D1865" s="809" t="n"/>
      <c r="E1865" s="810" t="n">
        <v>0.0141</v>
      </c>
      <c r="F1865" s="809" t="n"/>
      <c r="G1865" s="811" t="n">
        <v>0.0162</v>
      </c>
      <c r="H1865" s="810" t="n"/>
      <c r="I1865" s="809" t="n"/>
      <c r="J1865" s="810" t="n">
        <v>0.014</v>
      </c>
      <c r="K1865" s="809" t="n"/>
      <c r="L1865" s="810" t="n">
        <v>0.0149</v>
      </c>
      <c r="M1865" s="796">
        <f>IF(SUM(D1865:E1865)&gt;0,IFERROR(AVERAGE(D1836:E1865),""),"")</f>
        <v/>
      </c>
      <c r="N1865" s="796">
        <f>IF(SUM(F1865:H1865)&gt;0,IFERROR(AVERAGE(F1836:H1865),""),"")</f>
        <v/>
      </c>
      <c r="O1865" s="796">
        <f>IF(SUM(I1865:J1865)&gt;0,IFERROR(AVERAGE(I1836:J1865),""),"")</f>
        <v/>
      </c>
      <c r="P1865" s="796">
        <f>IF(SUM(K1865:L1865)&gt;0,IFERROR(AVERAGE(K1836:L1865),""),"")</f>
        <v/>
      </c>
      <c r="Q1865" s="813">
        <f>IFERROR(AVERAGE(D1865:E1865),"")</f>
        <v/>
      </c>
      <c r="R1865" s="813">
        <f>IFERROR(AVERAGE(F1865:H1865),"")</f>
        <v/>
      </c>
      <c r="S1865" s="813">
        <f>IFERROR(AVERAGE(I1865:J1865),"")</f>
        <v/>
      </c>
      <c r="T1865" s="813">
        <f>IFERROR(AVERAGE(K1865:L1865),"")</f>
        <v/>
      </c>
      <c r="U1865" s="441" t="n"/>
      <c r="V1865" s="813">
        <f>AVERAGE(Q1865:T1865)</f>
        <v/>
      </c>
      <c r="W1865" s="445" t="n"/>
      <c r="X1865" s="257" t="n"/>
      <c r="Y1865" s="266" t="n">
        <v>266</v>
      </c>
      <c r="AA1865" s="605">
        <f>AA1861-AA1830</f>
        <v/>
      </c>
      <c r="AB1865" s="605">
        <f>AB1861-AB1830</f>
        <v/>
      </c>
      <c r="AC1865" s="605">
        <f>AC1861-AC1830</f>
        <v/>
      </c>
      <c r="AD1865" s="605">
        <f>AD1861-AD1830</f>
        <v/>
      </c>
    </row>
    <row r="1866" ht="17.45" customHeight="1">
      <c r="A1866" s="257">
        <f>IF(ISNUMBER(C1866),MONTH(C1866),"")</f>
        <v/>
      </c>
      <c r="B1866" s="257">
        <f>IF(ISNUMBER(C1866),YEAR(C1866),"")</f>
        <v/>
      </c>
      <c r="C1866" s="808">
        <f>C1865+1</f>
        <v/>
      </c>
      <c r="D1866" s="809" t="n">
        <v>0.00779</v>
      </c>
      <c r="E1866" s="810" t="n"/>
      <c r="F1866" s="809" t="n"/>
      <c r="G1866" s="811" t="n"/>
      <c r="H1866" s="810" t="n">
        <v>0.00727</v>
      </c>
      <c r="I1866" s="809" t="n">
        <v>0.00508</v>
      </c>
      <c r="J1866" s="810" t="n"/>
      <c r="K1866" s="809" t="n">
        <v>0.009860000000000001</v>
      </c>
      <c r="L1866" s="810" t="n"/>
      <c r="M1866" s="796">
        <f>IF(SUM(D1866:E1866)&gt;0,IFERROR(AVERAGE(D1837:E1866),""),"")</f>
        <v/>
      </c>
      <c r="N1866" s="796">
        <f>IF(SUM(F1866:H1866)&gt;0,IFERROR(AVERAGE(F1837:H1866),""),"")</f>
        <v/>
      </c>
      <c r="O1866" s="796">
        <f>IF(SUM(I1866:J1866)&gt;0,IFERROR(AVERAGE(I1837:J1866),""),"")</f>
        <v/>
      </c>
      <c r="P1866" s="796">
        <f>IF(SUM(K1866:L1866)&gt;0,IFERROR(AVERAGE(K1837:L1866),""),"")</f>
        <v/>
      </c>
      <c r="Q1866" s="813">
        <f>IFERROR(AVERAGE(D1866:E1866),"")</f>
        <v/>
      </c>
      <c r="R1866" s="813">
        <f>IFERROR(AVERAGE(F1866:H1866),"")</f>
        <v/>
      </c>
      <c r="S1866" s="813">
        <f>IFERROR(AVERAGE(I1866:J1866),"")</f>
        <v/>
      </c>
      <c r="T1866" s="813">
        <f>IFERROR(AVERAGE(K1866:L1866),"")</f>
        <v/>
      </c>
      <c r="V1866" s="813">
        <f>AVERAGE(Q1866:T1866)</f>
        <v/>
      </c>
      <c r="W1866" s="445" t="n"/>
      <c r="X1866" s="797">
        <f>AVERAGE(Q1865:T1866)</f>
        <v/>
      </c>
      <c r="Y1866" s="266" t="n">
        <v>266</v>
      </c>
      <c r="AD1866" s="605">
        <f>AD1864-AD1833</f>
        <v/>
      </c>
    </row>
    <row r="1867" ht="17.45" customHeight="1">
      <c r="A1867" s="257">
        <f>IF(ISNUMBER(C1867),MONTH(C1867),"")</f>
        <v/>
      </c>
      <c r="B1867" s="257">
        <f>IF(ISNUMBER(C1867),YEAR(C1867),"")</f>
        <v/>
      </c>
      <c r="C1867" s="791">
        <f>C1866+1</f>
        <v/>
      </c>
      <c r="D1867" s="792" t="n"/>
      <c r="E1867" s="793" t="n">
        <v>0.017</v>
      </c>
      <c r="F1867" s="792" t="n"/>
      <c r="G1867" s="794" t="n">
        <v>0.012</v>
      </c>
      <c r="H1867" s="793" t="n"/>
      <c r="I1867" s="792" t="n"/>
      <c r="J1867" s="793" t="n">
        <v>0.0189</v>
      </c>
      <c r="K1867" s="792" t="n"/>
      <c r="L1867" s="793" t="n">
        <v>0.0224</v>
      </c>
      <c r="M1867" s="796">
        <f>IF(SUM(D1867:E1867)&gt;0,IFERROR(AVERAGE(D1838:E1867),""),"")</f>
        <v/>
      </c>
      <c r="N1867" s="796">
        <f>IF(SUM(F1867:H1867)&gt;0,IFERROR(AVERAGE(F1838:H1867),""),"")</f>
        <v/>
      </c>
      <c r="O1867" s="796">
        <f>IF(SUM(I1867:J1867)&gt;0,IFERROR(AVERAGE(I1838:J1867),""),"")</f>
        <v/>
      </c>
      <c r="P1867" s="796">
        <f>IF(SUM(K1867:L1867)&gt;0,IFERROR(AVERAGE(K1838:L1867),""),"")</f>
        <v/>
      </c>
      <c r="Q1867" s="797">
        <f>IFERROR(AVERAGE(D1867:E1867),"")</f>
        <v/>
      </c>
      <c r="R1867" s="797">
        <f>IFERROR(AVERAGE(F1867:H1867),"")</f>
        <v/>
      </c>
      <c r="S1867" s="797">
        <f>IFERROR(AVERAGE(I1867:J1867),"")</f>
        <v/>
      </c>
      <c r="T1867" s="797">
        <f>IFERROR(AVERAGE(K1867:L1867),"")</f>
        <v/>
      </c>
      <c r="W1867" s="797">
        <f>AVERAGE(Q1867:T1867)</f>
        <v/>
      </c>
    </row>
    <row r="1868" ht="17.45" customHeight="1">
      <c r="A1868" s="257">
        <f>IF(ISNUMBER(C1868),MONTH(C1868),"")</f>
        <v/>
      </c>
      <c r="B1868" s="257">
        <f>IF(ISNUMBER(C1868),YEAR(C1868),"")</f>
        <v/>
      </c>
      <c r="C1868" s="861">
        <f>C1867+1</f>
        <v/>
      </c>
      <c r="D1868" s="803" t="n">
        <v>0.0134</v>
      </c>
      <c r="E1868" s="804" t="n"/>
      <c r="F1868" s="803" t="n">
        <v>0.0137</v>
      </c>
      <c r="G1868" s="805" t="n"/>
      <c r="H1868" s="804" t="n">
        <v>0.0145</v>
      </c>
      <c r="I1868" s="803" t="n">
        <v>0.022</v>
      </c>
      <c r="J1868" s="804" t="n"/>
      <c r="K1868" s="803" t="n">
        <v>0.0211</v>
      </c>
      <c r="L1868" s="804" t="n"/>
      <c r="M1868" s="796">
        <f>IF(SUM(D1868:E1868)&gt;0,IFERROR(AVERAGE(D1839:E1868),""),"")</f>
        <v/>
      </c>
      <c r="N1868" s="796">
        <f>IF(SUM(F1868:H1868)&gt;0,IFERROR(AVERAGE(F1839:H1868),""),"")</f>
        <v/>
      </c>
      <c r="O1868" s="796">
        <f>IF(SUM(I1868:J1868)&gt;0,IFERROR(AVERAGE(I1839:J1868),""),"")</f>
        <v/>
      </c>
      <c r="P1868" s="796">
        <f>IF(SUM(K1868:L1868)&gt;0,IFERROR(AVERAGE(K1839:L1868),""),"")</f>
        <v/>
      </c>
      <c r="Q1868" s="797">
        <f>IFERROR(AVERAGE(D1868:E1868),"")</f>
        <v/>
      </c>
      <c r="R1868" s="797">
        <f>IFERROR(AVERAGE(F1868:H1868),"")</f>
        <v/>
      </c>
      <c r="S1868" s="797">
        <f>IFERROR(AVERAGE(I1868:J1868),"")</f>
        <v/>
      </c>
      <c r="T1868" s="797">
        <f>IFERROR(AVERAGE(K1868:L1868),"")</f>
        <v/>
      </c>
      <c r="W1868" s="797">
        <f>AVERAGE(Q1868:T1868)</f>
        <v/>
      </c>
    </row>
    <row r="1869" ht="17.45" customHeight="1">
      <c r="A1869" s="257">
        <f>IF(ISNUMBER(C1869),MONTH(C1869),"")</f>
        <v/>
      </c>
      <c r="B1869" s="257">
        <f>IF(ISNUMBER(C1869),YEAR(C1869),"")</f>
        <v/>
      </c>
      <c r="C1869" s="791">
        <f>C1868+1</f>
        <v/>
      </c>
      <c r="D1869" s="792" t="n"/>
      <c r="E1869" s="793" t="n">
        <v>0.0152</v>
      </c>
      <c r="F1869" s="792" t="n"/>
      <c r="G1869" s="794" t="n">
        <v>0.021</v>
      </c>
      <c r="H1869" s="793" t="n"/>
      <c r="I1869" s="792" t="n"/>
      <c r="J1869" s="793" t="n">
        <v>0.0234</v>
      </c>
      <c r="K1869" s="792" t="n"/>
      <c r="L1869" s="793" t="n">
        <v>0.0334</v>
      </c>
      <c r="M1869" s="796">
        <f>IF(SUM(D1869:E1869)&gt;0,IFERROR(AVERAGE(D1840:E1869),""),"")</f>
        <v/>
      </c>
      <c r="N1869" s="796">
        <f>IF(SUM(F1869:H1869)&gt;0,IFERROR(AVERAGE(F1840:H1869),""),"")</f>
        <v/>
      </c>
      <c r="O1869" s="796">
        <f>IF(SUM(I1869:J1869)&gt;0,IFERROR(AVERAGE(I1840:J1869),""),"")</f>
        <v/>
      </c>
      <c r="P1869" s="796">
        <f>IF(SUM(K1869:L1869)&gt;0,IFERROR(AVERAGE(K1840:L1869),""),"")</f>
        <v/>
      </c>
      <c r="Q1869" s="797">
        <f>IFERROR(AVERAGE(D1869:E1869),"")</f>
        <v/>
      </c>
      <c r="R1869" s="797">
        <f>IFERROR(AVERAGE(F1869:H1869),"")</f>
        <v/>
      </c>
      <c r="S1869" s="797">
        <f>IFERROR(AVERAGE(I1869:J1869),"")</f>
        <v/>
      </c>
      <c r="T1869" s="797">
        <f>IFERROR(AVERAGE(K1869:L1869),"")</f>
        <v/>
      </c>
      <c r="W1869" s="797">
        <f>AVERAGE(Q1869:T1869)</f>
        <v/>
      </c>
    </row>
    <row r="1870" ht="17.45" customHeight="1">
      <c r="A1870" s="257">
        <f>IF(ISNUMBER(C1870),MONTH(C1870),"")</f>
        <v/>
      </c>
      <c r="B1870" s="257">
        <f>IF(ISNUMBER(C1870),YEAR(C1870),"")</f>
        <v/>
      </c>
      <c r="C1870" s="791">
        <f>C1869+1</f>
        <v/>
      </c>
      <c r="D1870" s="792" t="n">
        <v>0.0148</v>
      </c>
      <c r="E1870" s="793" t="n"/>
      <c r="F1870" s="792" t="n">
        <v>0.0268</v>
      </c>
      <c r="G1870" s="794" t="n"/>
      <c r="H1870" s="793" t="n"/>
      <c r="I1870" s="792" t="n">
        <v>0.0281</v>
      </c>
      <c r="J1870" s="793" t="n"/>
      <c r="K1870" s="792" t="n">
        <v>0.0222</v>
      </c>
      <c r="L1870" s="793" t="n"/>
      <c r="M1870" s="796">
        <f>IF(SUM(D1870:E1870)&gt;0,IFERROR(AVERAGE(D1841:E1870),""),"")</f>
        <v/>
      </c>
      <c r="N1870" s="796">
        <f>IF(SUM(F1870:H1870)&gt;0,IFERROR(AVERAGE(F1841:H1870),""),"")</f>
        <v/>
      </c>
      <c r="O1870" s="796">
        <f>IF(SUM(I1870:J1870)&gt;0,IFERROR(AVERAGE(I1841:J1870),""),"")</f>
        <v/>
      </c>
      <c r="P1870" s="796">
        <f>IF(SUM(K1870:L1870)&gt;0,IFERROR(AVERAGE(K1841:L1870),""),"")</f>
        <v/>
      </c>
      <c r="Q1870" s="797">
        <f>IFERROR(AVERAGE(D1870:E1870),"")</f>
        <v/>
      </c>
      <c r="R1870" s="797">
        <f>IFERROR(AVERAGE(F1870:H1870),"")</f>
        <v/>
      </c>
      <c r="S1870" s="797">
        <f>IFERROR(AVERAGE(I1870:J1870),"")</f>
        <v/>
      </c>
      <c r="T1870" s="797">
        <f>IFERROR(AVERAGE(K1870:L1870),"")</f>
        <v/>
      </c>
      <c r="W1870" s="797">
        <f>AVERAGE(Q1870:T1870)</f>
        <v/>
      </c>
    </row>
    <row r="1871" ht="17.45" customHeight="1">
      <c r="A1871" s="257">
        <f>IF(ISNUMBER(C1871),MONTH(C1871),"")</f>
        <v/>
      </c>
      <c r="B1871" s="257">
        <f>IF(ISNUMBER(C1871),YEAR(C1871),"")</f>
        <v/>
      </c>
      <c r="C1871" s="791">
        <f>C1870+1</f>
        <v/>
      </c>
      <c r="D1871" s="792" t="n"/>
      <c r="E1871" s="793" t="n">
        <v>0.0214</v>
      </c>
      <c r="F1871" s="792" t="n"/>
      <c r="G1871" s="794" t="n">
        <v>0.0205</v>
      </c>
      <c r="H1871" s="793" t="n"/>
      <c r="I1871" s="792" t="n"/>
      <c r="J1871" s="793" t="n">
        <v>0.0378</v>
      </c>
      <c r="K1871" s="792" t="n"/>
      <c r="L1871" s="793" t="n">
        <v>0.0137</v>
      </c>
      <c r="M1871" s="796">
        <f>IF(SUM(D1871:E1871)&gt;0,IFERROR(AVERAGE(D1842:E1871),""),"")</f>
        <v/>
      </c>
      <c r="N1871" s="796">
        <f>IF(SUM(F1871:H1871)&gt;0,IFERROR(AVERAGE(F1842:H1871),""),"")</f>
        <v/>
      </c>
      <c r="O1871" s="796">
        <f>IF(SUM(I1871:J1871)&gt;0,IFERROR(AVERAGE(I1842:J1871),""),"")</f>
        <v/>
      </c>
      <c r="P1871" s="796">
        <f>IF(SUM(K1871:L1871)&gt;0,IFERROR(AVERAGE(K1842:L1871),""),"")</f>
        <v/>
      </c>
      <c r="Q1871" s="797">
        <f>IFERROR(AVERAGE(D1871:E1871),"")</f>
        <v/>
      </c>
      <c r="R1871" s="797">
        <f>IFERROR(AVERAGE(F1871:H1871),"")</f>
        <v/>
      </c>
      <c r="S1871" s="797">
        <f>IFERROR(AVERAGE(I1871:J1871),"")</f>
        <v/>
      </c>
      <c r="T1871" s="797">
        <f>IFERROR(AVERAGE(K1871:L1871),"")</f>
        <v/>
      </c>
      <c r="W1871" s="797">
        <f>AVERAGE(Q1871:T1871)</f>
        <v/>
      </c>
      <c r="X1871" s="797">
        <f>AVERAGE(Q1867:T1871)</f>
        <v/>
      </c>
      <c r="Y1871" s="266" t="n">
        <v>267</v>
      </c>
    </row>
    <row r="1872" ht="17.45" customHeight="1">
      <c r="A1872" s="257">
        <f>IF(ISNUMBER(C1872),MONTH(C1872),"")</f>
        <v/>
      </c>
      <c r="B1872" s="257">
        <f>IF(ISNUMBER(C1872),YEAR(C1872),"")</f>
        <v/>
      </c>
      <c r="C1872" s="808">
        <f>C1871+1</f>
        <v/>
      </c>
      <c r="D1872" s="809" t="n">
        <v>0.0117</v>
      </c>
      <c r="E1872" s="810" t="n"/>
      <c r="F1872" s="809" t="n"/>
      <c r="G1872" s="811" t="n"/>
      <c r="H1872" s="810" t="n">
        <v>0.0101</v>
      </c>
      <c r="I1872" s="809" t="n">
        <v>0.009650000000000001</v>
      </c>
      <c r="J1872" s="810" t="n"/>
      <c r="K1872" s="809" t="n">
        <v>0.0101</v>
      </c>
      <c r="L1872" s="810" t="n"/>
      <c r="M1872" s="796">
        <f>IF(SUM(D1872:E1872)&gt;0,IFERROR(AVERAGE(D1843:E1872),""),"")</f>
        <v/>
      </c>
      <c r="N1872" s="796">
        <f>IF(SUM(F1872:H1872)&gt;0,IFERROR(AVERAGE(F1843:H1872),""),"")</f>
        <v/>
      </c>
      <c r="O1872" s="796">
        <f>IF(SUM(I1872:J1872)&gt;0,IFERROR(AVERAGE(I1843:J1872),""),"")</f>
        <v/>
      </c>
      <c r="P1872" s="796">
        <f>IF(SUM(K1872:L1872)&gt;0,IFERROR(AVERAGE(K1843:L1872),""),"")</f>
        <v/>
      </c>
      <c r="Q1872" s="813">
        <f>IFERROR(AVERAGE(D1872:E1872),"")</f>
        <v/>
      </c>
      <c r="R1872" s="813">
        <f>IFERROR(AVERAGE(F1872:H1872),"")</f>
        <v/>
      </c>
      <c r="S1872" s="813">
        <f>IFERROR(AVERAGE(I1872:J1872),"")</f>
        <v/>
      </c>
      <c r="T1872" s="813">
        <f>IFERROR(AVERAGE(K1872:L1872),"")</f>
        <v/>
      </c>
      <c r="U1872" s="441" t="n"/>
      <c r="V1872" s="813">
        <f>AVERAGE(Q1872:T1872)</f>
        <v/>
      </c>
      <c r="W1872" s="445" t="n"/>
      <c r="X1872" s="257" t="n"/>
      <c r="Y1872" s="266" t="n">
        <v>267</v>
      </c>
    </row>
    <row r="1873" ht="17.45" customHeight="1">
      <c r="A1873" s="257">
        <f>IF(ISNUMBER(C1873),MONTH(C1873),"")</f>
        <v/>
      </c>
      <c r="B1873" s="257">
        <f>IF(ISNUMBER(C1873),YEAR(C1873),"")</f>
        <v/>
      </c>
      <c r="C1873" s="808">
        <f>C1872+1</f>
        <v/>
      </c>
      <c r="D1873" s="809" t="n"/>
      <c r="E1873" s="810" t="n">
        <v>0.00576</v>
      </c>
      <c r="F1873" s="809" t="n"/>
      <c r="G1873" s="811" t="n">
        <v>0.008330000000000001</v>
      </c>
      <c r="H1873" s="810" t="n"/>
      <c r="I1873" s="809" t="n"/>
      <c r="J1873" s="810" t="n">
        <v>0.0053</v>
      </c>
      <c r="K1873" s="809" t="n"/>
      <c r="L1873" s="810" t="n">
        <v>0.0121</v>
      </c>
      <c r="M1873" s="796">
        <f>IF(SUM(D1873:E1873)&gt;0,IFERROR(AVERAGE(D1844:E1873),""),"")</f>
        <v/>
      </c>
      <c r="N1873" s="796">
        <f>IF(SUM(F1873:H1873)&gt;0,IFERROR(AVERAGE(F1844:H1873),""),"")</f>
        <v/>
      </c>
      <c r="O1873" s="796">
        <f>IF(SUM(I1873:J1873)&gt;0,IFERROR(AVERAGE(I1844:J1873),""),"")</f>
        <v/>
      </c>
      <c r="P1873" s="796">
        <f>IF(SUM(K1873:L1873)&gt;0,IFERROR(AVERAGE(K1844:L1873),""),"")</f>
        <v/>
      </c>
      <c r="Q1873" s="813">
        <f>IFERROR(AVERAGE(D1873:E1873),"")</f>
        <v/>
      </c>
      <c r="R1873" s="813">
        <f>IFERROR(AVERAGE(F1873:H1873),"")</f>
        <v/>
      </c>
      <c r="S1873" s="813">
        <f>IFERROR(AVERAGE(I1873:J1873),"")</f>
        <v/>
      </c>
      <c r="T1873" s="813">
        <f>IFERROR(AVERAGE(K1873:L1873),"")</f>
        <v/>
      </c>
      <c r="V1873" s="813">
        <f>AVERAGE(Q1873:T1873)</f>
        <v/>
      </c>
      <c r="W1873" s="445" t="n"/>
      <c r="X1873" s="797">
        <f>AVERAGE(Q1872:T1873)</f>
        <v/>
      </c>
      <c r="Y1873" s="266" t="n">
        <v>267</v>
      </c>
    </row>
    <row r="1874" ht="17.45" customHeight="1">
      <c r="A1874" s="257">
        <f>IF(ISNUMBER(C1874),MONTH(C1874),"")</f>
        <v/>
      </c>
      <c r="B1874" s="257">
        <f>IF(ISNUMBER(C1874),YEAR(C1874),"")</f>
        <v/>
      </c>
      <c r="C1874" s="861">
        <f>C1873+1</f>
        <v/>
      </c>
      <c r="D1874" s="803" t="n">
        <v>0.00908</v>
      </c>
      <c r="E1874" s="804" t="n"/>
      <c r="F1874" s="803" t="n">
        <v>0.016</v>
      </c>
      <c r="G1874" s="805" t="n"/>
      <c r="H1874" s="804" t="n">
        <v>0.0157</v>
      </c>
      <c r="I1874" s="803" t="n">
        <v>0.0219</v>
      </c>
      <c r="J1874" s="804" t="n"/>
      <c r="K1874" s="803" t="n">
        <v>0.0149</v>
      </c>
      <c r="L1874" s="804" t="n"/>
      <c r="M1874" s="796">
        <f>IF(SUM(D1874:E1874)&gt;0,IFERROR(AVERAGE(D1845:E1874),""),"")</f>
        <v/>
      </c>
      <c r="N1874" s="796">
        <f>IF(SUM(F1874:H1874)&gt;0,IFERROR(AVERAGE(F1845:H1874),""),"")</f>
        <v/>
      </c>
      <c r="O1874" s="796">
        <f>IF(SUM(I1874:J1874)&gt;0,IFERROR(AVERAGE(I1845:J1874),""),"")</f>
        <v/>
      </c>
      <c r="P1874" s="796">
        <f>IF(SUM(K1874:L1874)&gt;0,IFERROR(AVERAGE(K1845:L1874),""),"")</f>
        <v/>
      </c>
      <c r="Q1874" s="797">
        <f>IFERROR(AVERAGE(D1874:E1874),"")</f>
        <v/>
      </c>
      <c r="R1874" s="797">
        <f>IFERROR(AVERAGE(F1874:H1874),"")</f>
        <v/>
      </c>
      <c r="S1874" s="797">
        <f>IFERROR(AVERAGE(I1874:J1874),"")</f>
        <v/>
      </c>
      <c r="T1874" s="797">
        <f>IFERROR(AVERAGE(K1874:L1874),"")</f>
        <v/>
      </c>
      <c r="W1874" s="797">
        <f>AVERAGE(Q1874:T1874)</f>
        <v/>
      </c>
    </row>
    <row r="1875" ht="17.45" customHeight="1">
      <c r="A1875" s="257">
        <f>IF(ISNUMBER(C1875),MONTH(C1875),"")</f>
        <v/>
      </c>
      <c r="B1875" s="257">
        <f>IF(ISNUMBER(C1875),YEAR(C1875),"")</f>
        <v/>
      </c>
      <c r="C1875" s="791">
        <f>C1874+1</f>
        <v/>
      </c>
      <c r="D1875" s="792" t="n"/>
      <c r="E1875" s="793" t="n">
        <v>0.0209</v>
      </c>
      <c r="F1875" s="792" t="n"/>
      <c r="G1875" s="794" t="n">
        <v>0.0329</v>
      </c>
      <c r="H1875" s="793" t="n"/>
      <c r="I1875" s="792" t="n"/>
      <c r="J1875" s="793" t="n">
        <v>0.0296</v>
      </c>
      <c r="K1875" s="792" t="n"/>
      <c r="L1875" s="793" t="n">
        <v>0.0243</v>
      </c>
      <c r="M1875" s="796">
        <f>IF(SUM(D1875:E1875)&gt;0,IFERROR(AVERAGE(D1846:E1875),""),"")</f>
        <v/>
      </c>
      <c r="N1875" s="796">
        <f>IF(SUM(F1875:H1875)&gt;0,IFERROR(AVERAGE(F1846:H1875),""),"")</f>
        <v/>
      </c>
      <c r="O1875" s="796">
        <f>IF(SUM(I1875:J1875)&gt;0,IFERROR(AVERAGE(I1846:J1875),""),"")</f>
        <v/>
      </c>
      <c r="P1875" s="796">
        <f>IF(SUM(K1875:L1875)&gt;0,IFERROR(AVERAGE(K1846:L1875),""),"")</f>
        <v/>
      </c>
      <c r="Q1875" s="797">
        <f>IFERROR(AVERAGE(D1875:E1875),"")</f>
        <v/>
      </c>
      <c r="R1875" s="797">
        <f>IFERROR(AVERAGE(F1875:H1875),"")</f>
        <v/>
      </c>
      <c r="S1875" s="797">
        <f>IFERROR(AVERAGE(I1875:J1875),"")</f>
        <v/>
      </c>
      <c r="T1875" s="797">
        <f>IFERROR(AVERAGE(K1875:L1875),"")</f>
        <v/>
      </c>
      <c r="W1875" s="797">
        <f>AVERAGE(Q1875:T1875)</f>
        <v/>
      </c>
    </row>
    <row r="1876" ht="17.45" customHeight="1">
      <c r="A1876" s="257">
        <f>IF(ISNUMBER(C1876),MONTH(C1876),"")</f>
        <v/>
      </c>
      <c r="B1876" s="257">
        <f>IF(ISNUMBER(C1876),YEAR(C1876),"")</f>
        <v/>
      </c>
      <c r="C1876" s="791">
        <f>C1875+1</f>
        <v/>
      </c>
      <c r="D1876" s="792" t="n">
        <v>0.0262</v>
      </c>
      <c r="E1876" s="793" t="n"/>
      <c r="F1876" s="792" t="n">
        <v>0.0278</v>
      </c>
      <c r="G1876" s="794" t="n"/>
      <c r="H1876" s="793" t="n"/>
      <c r="I1876" s="792" t="n">
        <v>0.0249</v>
      </c>
      <c r="J1876" s="793" t="n"/>
      <c r="K1876" s="792" t="n">
        <v>0.0188</v>
      </c>
      <c r="L1876" s="793" t="n"/>
      <c r="M1876" s="796">
        <f>IF(SUM(D1876:E1876)&gt;0,IFERROR(AVERAGE(D1847:E1876),""),"")</f>
        <v/>
      </c>
      <c r="N1876" s="796">
        <f>IF(SUM(F1876:H1876)&gt;0,IFERROR(AVERAGE(F1847:H1876),""),"")</f>
        <v/>
      </c>
      <c r="O1876" s="796">
        <f>IF(SUM(I1876:J1876)&gt;0,IFERROR(AVERAGE(I1847:J1876),""),"")</f>
        <v/>
      </c>
      <c r="P1876" s="796">
        <f>IF(SUM(K1876:L1876)&gt;0,IFERROR(AVERAGE(K1847:L1876),""),"")</f>
        <v/>
      </c>
      <c r="Q1876" s="797">
        <f>IFERROR(AVERAGE(D1876:E1876),"")</f>
        <v/>
      </c>
      <c r="R1876" s="797">
        <f>IFERROR(AVERAGE(F1876:H1876),"")</f>
        <v/>
      </c>
      <c r="S1876" s="797">
        <f>IFERROR(AVERAGE(I1876:J1876),"")</f>
        <v/>
      </c>
      <c r="T1876" s="797">
        <f>IFERROR(AVERAGE(K1876:L1876),"")</f>
        <v/>
      </c>
      <c r="W1876" s="797">
        <f>AVERAGE(Q1876:T1876)</f>
        <v/>
      </c>
    </row>
    <row r="1877" ht="17.45" customHeight="1">
      <c r="A1877" s="257">
        <f>IF(ISNUMBER(C1877),MONTH(C1877),"")</f>
        <v/>
      </c>
      <c r="B1877" s="257">
        <f>IF(ISNUMBER(C1877),YEAR(C1877),"")</f>
        <v/>
      </c>
      <c r="C1877" s="791">
        <f>C1876+1</f>
        <v/>
      </c>
      <c r="D1877" s="792" t="n"/>
      <c r="E1877" s="793" t="n">
        <v>0.0112</v>
      </c>
      <c r="F1877" s="792" t="n"/>
      <c r="G1877" s="794" t="n">
        <v>0.0416</v>
      </c>
      <c r="H1877" s="793" t="n"/>
      <c r="I1877" s="792" t="n"/>
      <c r="J1877" s="793" t="n">
        <v>0.0352</v>
      </c>
      <c r="K1877" s="792" t="n"/>
      <c r="L1877" s="793" t="n">
        <v>0.0214</v>
      </c>
      <c r="M1877" s="796">
        <f>IF(SUM(D1877:E1877)&gt;0,IFERROR(AVERAGE(D1848:E1877),""),"")</f>
        <v/>
      </c>
      <c r="N1877" s="796">
        <f>IF(SUM(F1877:H1877)&gt;0,IFERROR(AVERAGE(F1848:H1877),""),"")</f>
        <v/>
      </c>
      <c r="O1877" s="796">
        <f>IF(SUM(I1877:J1877)&gt;0,IFERROR(AVERAGE(I1848:J1877),""),"")</f>
        <v/>
      </c>
      <c r="P1877" s="796">
        <f>IF(SUM(K1877:L1877)&gt;0,IFERROR(AVERAGE(K1848:L1877),""),"")</f>
        <v/>
      </c>
      <c r="Q1877" s="797">
        <f>IFERROR(AVERAGE(D1877:E1877),"")</f>
        <v/>
      </c>
      <c r="R1877" s="797">
        <f>IFERROR(AVERAGE(F1877:H1877),"")</f>
        <v/>
      </c>
      <c r="S1877" s="797">
        <f>IFERROR(AVERAGE(I1877:J1877),"")</f>
        <v/>
      </c>
      <c r="T1877" s="797">
        <f>IFERROR(AVERAGE(K1877:L1877),"")</f>
        <v/>
      </c>
      <c r="W1877" s="797">
        <f>AVERAGE(Q1877:T1877)</f>
        <v/>
      </c>
    </row>
    <row r="1878" ht="17.45" customHeight="1">
      <c r="A1878" s="257">
        <f>IF(ISNUMBER(C1878),MONTH(C1878),"")</f>
        <v/>
      </c>
      <c r="B1878" s="257">
        <f>IF(ISNUMBER(C1878),YEAR(C1878),"")</f>
        <v/>
      </c>
      <c r="C1878" s="791">
        <f>C1877+1</f>
        <v/>
      </c>
      <c r="D1878" s="792" t="n">
        <v>0.0145</v>
      </c>
      <c r="E1878" s="793" t="n"/>
      <c r="F1878" s="792" t="n"/>
      <c r="G1878" s="794" t="n"/>
      <c r="H1878" s="793" t="n">
        <v>0.0258</v>
      </c>
      <c r="I1878" s="792" t="n">
        <v>0.0223</v>
      </c>
      <c r="J1878" s="793" t="n"/>
      <c r="K1878" s="792" t="n">
        <v>0.0215</v>
      </c>
      <c r="L1878" s="793" t="n"/>
      <c r="M1878" s="796">
        <f>IF(SUM(D1878:E1878)&gt;0,IFERROR(AVERAGE(D1849:E1878),""),"")</f>
        <v/>
      </c>
      <c r="N1878" s="796">
        <f>IF(SUM(F1878:H1878)&gt;0,IFERROR(AVERAGE(F1849:H1878),""),"")</f>
        <v/>
      </c>
      <c r="O1878" s="796">
        <f>IF(SUM(I1878:J1878)&gt;0,IFERROR(AVERAGE(I1849:J1878),""),"")</f>
        <v/>
      </c>
      <c r="P1878" s="796">
        <f>IF(SUM(K1878:L1878)&gt;0,IFERROR(AVERAGE(K1849:L1878),""),"")</f>
        <v/>
      </c>
      <c r="Q1878" s="797">
        <f>IFERROR(AVERAGE(D1878:E1878),"")</f>
        <v/>
      </c>
      <c r="R1878" s="797">
        <f>IFERROR(AVERAGE(F1878:H1878),"")</f>
        <v/>
      </c>
      <c r="S1878" s="797">
        <f>IFERROR(AVERAGE(I1878:J1878),"")</f>
        <v/>
      </c>
      <c r="T1878" s="797">
        <f>IFERROR(AVERAGE(K1878:L1878),"")</f>
        <v/>
      </c>
      <c r="W1878" s="797">
        <f>AVERAGE(Q1878:T1878)</f>
        <v/>
      </c>
      <c r="X1878" s="797">
        <f>AVERAGE(Q1874:T1878)</f>
        <v/>
      </c>
      <c r="Y1878" s="266" t="n">
        <v>268</v>
      </c>
    </row>
    <row r="1879" ht="17.45" customHeight="1">
      <c r="A1879" s="257">
        <f>IF(ISNUMBER(C1879),MONTH(C1879),"")</f>
        <v/>
      </c>
      <c r="B1879" s="257">
        <f>IF(ISNUMBER(C1879),YEAR(C1879),"")</f>
        <v/>
      </c>
      <c r="C1879" s="808">
        <f>C1878+1</f>
        <v/>
      </c>
      <c r="D1879" s="809" t="n"/>
      <c r="E1879" s="810" t="n">
        <v>0.0125</v>
      </c>
      <c r="F1879" s="809" t="n"/>
      <c r="G1879" s="811" t="n">
        <v>0.0239</v>
      </c>
      <c r="H1879" s="810" t="n"/>
      <c r="I1879" s="809" t="n"/>
      <c r="J1879" s="810" t="n">
        <v>0.0126</v>
      </c>
      <c r="K1879" s="809" t="n"/>
      <c r="L1879" s="810" t="n">
        <v>0.0246</v>
      </c>
      <c r="M1879" s="796">
        <f>IF(SUM(D1879:E1879)&gt;0,IFERROR(AVERAGE(D1850:E1879),""),"")</f>
        <v/>
      </c>
      <c r="N1879" s="796">
        <f>IF(SUM(F1879:H1879)&gt;0,IFERROR(AVERAGE(F1850:H1879),""),"")</f>
        <v/>
      </c>
      <c r="O1879" s="796">
        <f>IF(SUM(I1879:J1879)&gt;0,IFERROR(AVERAGE(I1850:J1879),""),"")</f>
        <v/>
      </c>
      <c r="P1879" s="796">
        <f>IF(SUM(K1879:L1879)&gt;0,IFERROR(AVERAGE(K1850:L1879),""),"")</f>
        <v/>
      </c>
      <c r="Q1879" s="813">
        <f>IFERROR(AVERAGE(D1879:E1879),"")</f>
        <v/>
      </c>
      <c r="R1879" s="813">
        <f>IFERROR(AVERAGE(F1879:H1879),"")</f>
        <v/>
      </c>
      <c r="S1879" s="813">
        <f>IFERROR(AVERAGE(I1879:J1879),"")</f>
        <v/>
      </c>
      <c r="T1879" s="813">
        <f>IFERROR(AVERAGE(K1879:L1879),"")</f>
        <v/>
      </c>
      <c r="U1879" s="441" t="n"/>
      <c r="V1879" s="813">
        <f>AVERAGE(Q1879:T1879)</f>
        <v/>
      </c>
      <c r="W1879" s="445" t="n"/>
      <c r="X1879" s="257" t="n"/>
      <c r="Y1879" s="266" t="n">
        <v>268</v>
      </c>
    </row>
    <row r="1880" ht="17.45" customHeight="1">
      <c r="A1880" s="257">
        <f>IF(ISNUMBER(C1880),MONTH(C1880),"")</f>
        <v/>
      </c>
      <c r="B1880" s="257">
        <f>IF(ISNUMBER(C1880),YEAR(C1880),"")</f>
        <v/>
      </c>
      <c r="C1880" s="861">
        <f>C1879+1</f>
        <v/>
      </c>
      <c r="D1880" s="809" t="n">
        <v>0.0223</v>
      </c>
      <c r="E1880" s="810" t="n"/>
      <c r="F1880" s="809" t="n">
        <v>0.0184</v>
      </c>
      <c r="G1880" s="811" t="n"/>
      <c r="H1880" s="810" t="n">
        <v>0.0197</v>
      </c>
      <c r="I1880" s="809" t="n">
        <v>0.0141</v>
      </c>
      <c r="J1880" s="810" t="n"/>
      <c r="K1880" s="809" t="n">
        <v>0.0286</v>
      </c>
      <c r="L1880" s="810" t="n"/>
      <c r="M1880" s="796">
        <f>IF(SUM(D1880:E1880)&gt;0,IFERROR(AVERAGE(D1851:E1880),""),"")</f>
        <v/>
      </c>
      <c r="N1880" s="796">
        <f>IF(SUM(F1880:H1880)&gt;0,IFERROR(AVERAGE(F1851:H1880),""),"")</f>
        <v/>
      </c>
      <c r="O1880" s="796">
        <f>IF(SUM(I1880:J1880)&gt;0,IFERROR(AVERAGE(I1851:J1880),""),"")</f>
        <v/>
      </c>
      <c r="P1880" s="796">
        <f>IF(SUM(K1880:L1880)&gt;0,IFERROR(AVERAGE(K1851:L1880),""),"")</f>
        <v/>
      </c>
      <c r="Q1880" s="813">
        <f>IFERROR(AVERAGE(D1880:E1880),"")</f>
        <v/>
      </c>
      <c r="R1880" s="813">
        <f>IFERROR(AVERAGE(F1880:H1880),"")</f>
        <v/>
      </c>
      <c r="S1880" s="813">
        <f>IFERROR(AVERAGE(I1880:J1880),"")</f>
        <v/>
      </c>
      <c r="T1880" s="813">
        <f>IFERROR(AVERAGE(K1880:L1880),"")</f>
        <v/>
      </c>
      <c r="V1880" s="813">
        <f>AVERAGE(Q1880:T1880)</f>
        <v/>
      </c>
      <c r="W1880" s="445" t="n"/>
      <c r="X1880" s="797">
        <f>AVERAGE(Q1879:T1880)</f>
        <v/>
      </c>
      <c r="Y1880" s="266" t="n">
        <v>268</v>
      </c>
    </row>
    <row r="1881" ht="17.45" customHeight="1">
      <c r="A1881" s="257">
        <f>IF(ISNUMBER(C1881),MONTH(C1881),"")</f>
        <v/>
      </c>
      <c r="B1881" s="257">
        <f>IF(ISNUMBER(C1881),YEAR(C1881),"")</f>
        <v/>
      </c>
      <c r="C1881" s="791">
        <f>C1880+1</f>
        <v/>
      </c>
      <c r="D1881" s="792" t="n"/>
      <c r="E1881" s="793" t="n">
        <v>0.0273</v>
      </c>
      <c r="F1881" s="792" t="n"/>
      <c r="G1881" s="794" t="n">
        <v>0.0406</v>
      </c>
      <c r="H1881" s="793" t="n"/>
      <c r="I1881" s="792" t="n"/>
      <c r="J1881" s="793" t="n">
        <v>0.0248</v>
      </c>
      <c r="K1881" s="792" t="n"/>
      <c r="L1881" s="793" t="n">
        <v>0.0337</v>
      </c>
      <c r="M1881" s="796">
        <f>IF(SUM(D1881:E1881)&gt;0,IFERROR(AVERAGE(D1852:E1881),""),"")</f>
        <v/>
      </c>
      <c r="N1881" s="796">
        <f>IF(SUM(F1881:H1881)&gt;0,IFERROR(AVERAGE(F1852:H1881),""),"")</f>
        <v/>
      </c>
      <c r="O1881" s="796">
        <f>IF(SUM(I1881:J1881)&gt;0,IFERROR(AVERAGE(I1852:J1881),""),"")</f>
        <v/>
      </c>
      <c r="P1881" s="796">
        <f>IF(SUM(K1881:L1881)&gt;0,IFERROR(AVERAGE(K1852:L1881),""),"")</f>
        <v/>
      </c>
      <c r="Q1881" s="797">
        <f>IFERROR(AVERAGE(D1881:E1881),"")</f>
        <v/>
      </c>
      <c r="R1881" s="797">
        <f>IFERROR(AVERAGE(F1881:H1881),"")</f>
        <v/>
      </c>
      <c r="S1881" s="797">
        <f>IFERROR(AVERAGE(I1881:J1881),"")</f>
        <v/>
      </c>
      <c r="T1881" s="797">
        <f>IFERROR(AVERAGE(K1881:L1881),"")</f>
        <v/>
      </c>
      <c r="W1881" s="797">
        <f>AVERAGE(Q1881:T1881)</f>
        <v/>
      </c>
    </row>
    <row r="1882" ht="17.45" customHeight="1">
      <c r="A1882" s="257">
        <f>IF(ISNUMBER(C1882),MONTH(C1882),"")</f>
        <v/>
      </c>
      <c r="B1882" s="257">
        <f>IF(ISNUMBER(C1882),YEAR(C1882),"")</f>
        <v/>
      </c>
      <c r="C1882" s="791">
        <f>C1881+1</f>
        <v/>
      </c>
      <c r="D1882" s="792" t="n">
        <v>0.0334</v>
      </c>
      <c r="E1882" s="793" t="n"/>
      <c r="F1882" s="792" t="n">
        <v>0.0601</v>
      </c>
      <c r="G1882" s="794" t="n"/>
      <c r="H1882" s="793" t="n"/>
      <c r="I1882" s="792" t="n">
        <v>0.0471</v>
      </c>
      <c r="J1882" s="793" t="n"/>
      <c r="K1882" s="792" t="n">
        <v>0.0442</v>
      </c>
      <c r="L1882" s="793" t="n"/>
      <c r="M1882" s="796">
        <f>IF(SUM(D1882:E1882)&gt;0,IFERROR(AVERAGE(D1853:E1882),""),"")</f>
        <v/>
      </c>
      <c r="N1882" s="796">
        <f>IF(SUM(F1882:H1882)&gt;0,IFERROR(AVERAGE(F1853:H1882),""),"")</f>
        <v/>
      </c>
      <c r="O1882" s="796">
        <f>IF(SUM(I1882:J1882)&gt;0,IFERROR(AVERAGE(I1853:J1882),""),"")</f>
        <v/>
      </c>
      <c r="P1882" s="796">
        <f>IF(SUM(K1882:L1882)&gt;0,IFERROR(AVERAGE(K1853:L1882),""),"")</f>
        <v/>
      </c>
      <c r="Q1882" s="797">
        <f>IFERROR(AVERAGE(D1882:E1882),"")</f>
        <v/>
      </c>
      <c r="R1882" s="797">
        <f>IFERROR(AVERAGE(F1882:H1882),"")</f>
        <v/>
      </c>
      <c r="S1882" s="797">
        <f>IFERROR(AVERAGE(I1882:J1882),"")</f>
        <v/>
      </c>
      <c r="T1882" s="797">
        <f>IFERROR(AVERAGE(K1882:L1882),"")</f>
        <v/>
      </c>
      <c r="W1882" s="797">
        <f>AVERAGE(Q1882:T1882)</f>
        <v/>
      </c>
    </row>
    <row r="1883" ht="17.45" customHeight="1">
      <c r="A1883" s="257">
        <f>IF(ISNUMBER(C1883),MONTH(C1883),"")</f>
        <v/>
      </c>
      <c r="B1883" s="257">
        <f>IF(ISNUMBER(C1883),YEAR(C1883),"")</f>
        <v/>
      </c>
      <c r="C1883" s="791">
        <f>C1882+1</f>
        <v/>
      </c>
      <c r="D1883" s="792" t="n"/>
      <c r="E1883" s="793" t="n">
        <v>0.0441</v>
      </c>
      <c r="F1883" s="792" t="n"/>
      <c r="G1883" s="794" t="n">
        <v>0.054</v>
      </c>
      <c r="H1883" s="793" t="n"/>
      <c r="I1883" s="792" t="n"/>
      <c r="J1883" s="793" t="n">
        <v>0.0162</v>
      </c>
      <c r="K1883" s="792" t="n"/>
      <c r="L1883" s="793" t="n">
        <v>0.034</v>
      </c>
      <c r="M1883" s="796">
        <f>IF(SUM(D1883:E1883)&gt;0,IFERROR(AVERAGE(D1854:E1883),""),"")</f>
        <v/>
      </c>
      <c r="N1883" s="796">
        <f>IF(SUM(F1883:H1883)&gt;0,IFERROR(AVERAGE(F1854:H1883),""),"")</f>
        <v/>
      </c>
      <c r="O1883" s="796">
        <f>IF(SUM(I1883:J1883)&gt;0,IFERROR(AVERAGE(I1854:J1883),""),"")</f>
        <v/>
      </c>
      <c r="P1883" s="796">
        <f>IF(SUM(K1883:L1883)&gt;0,IFERROR(AVERAGE(K1854:L1883),""),"")</f>
        <v/>
      </c>
      <c r="Q1883" s="797">
        <f>IFERROR(AVERAGE(D1883:E1883),"")</f>
        <v/>
      </c>
      <c r="R1883" s="797">
        <f>IFERROR(AVERAGE(F1883:H1883),"")</f>
        <v/>
      </c>
      <c r="S1883" s="797">
        <f>IFERROR(AVERAGE(I1883:J1883),"")</f>
        <v/>
      </c>
      <c r="T1883" s="797">
        <f>IFERROR(AVERAGE(K1883:L1883),"")</f>
        <v/>
      </c>
      <c r="W1883" s="797">
        <f>AVERAGE(Q1883:T1883)</f>
        <v/>
      </c>
    </row>
    <row r="1884" ht="17.45" customHeight="1">
      <c r="A1884" s="257">
        <f>IF(ISNUMBER(C1884),MONTH(C1884),"")</f>
        <v/>
      </c>
      <c r="B1884" s="257">
        <f>IF(ISNUMBER(C1884),YEAR(C1884),"")</f>
        <v/>
      </c>
      <c r="C1884" s="791">
        <f>C1883+1</f>
        <v/>
      </c>
      <c r="D1884" s="792" t="n">
        <v>0.0116</v>
      </c>
      <c r="E1884" s="793" t="n"/>
      <c r="F1884" s="792" t="n"/>
      <c r="G1884" s="794" t="n"/>
      <c r="H1884" s="793" t="n">
        <v>0.0107</v>
      </c>
      <c r="I1884" s="792" t="n">
        <v>0.009599999999999999</v>
      </c>
      <c r="J1884" s="793" t="n"/>
      <c r="K1884" s="792" t="n">
        <v>0.0125</v>
      </c>
      <c r="L1884" s="793" t="n"/>
      <c r="M1884" s="796">
        <f>IF(SUM(D1884:E1884)&gt;0,IFERROR(AVERAGE(D1855:E1884),""),"")</f>
        <v/>
      </c>
      <c r="N1884" s="796">
        <f>IF(SUM(F1884:H1884)&gt;0,IFERROR(AVERAGE(F1855:H1884),""),"")</f>
        <v/>
      </c>
      <c r="O1884" s="796">
        <f>IF(SUM(I1884:J1884)&gt;0,IFERROR(AVERAGE(I1855:J1884),""),"")</f>
        <v/>
      </c>
      <c r="P1884" s="796">
        <f>IF(SUM(K1884:L1884)&gt;0,IFERROR(AVERAGE(K1855:L1884),""),"")</f>
        <v/>
      </c>
      <c r="Q1884" s="797">
        <f>IFERROR(AVERAGE(D1884:E1884),"")</f>
        <v/>
      </c>
      <c r="R1884" s="797">
        <f>IFERROR(AVERAGE(F1884:H1884),"")</f>
        <v/>
      </c>
      <c r="S1884" s="797">
        <f>IFERROR(AVERAGE(I1884:J1884),"")</f>
        <v/>
      </c>
      <c r="T1884" s="797">
        <f>IFERROR(AVERAGE(K1884:L1884),"")</f>
        <v/>
      </c>
      <c r="W1884" s="797">
        <f>AVERAGE(Q1884:T1884)</f>
        <v/>
      </c>
    </row>
    <row r="1885" ht="17.45" customHeight="1">
      <c r="A1885" s="257">
        <f>IF(ISNUMBER(C1885),MONTH(C1885),"")</f>
        <v/>
      </c>
      <c r="B1885" s="257">
        <f>IF(ISNUMBER(C1885),YEAR(C1885),"")</f>
        <v/>
      </c>
      <c r="C1885" s="791">
        <f>C1884+1</f>
        <v/>
      </c>
      <c r="D1885" s="792" t="n"/>
      <c r="E1885" s="793" t="n">
        <v>0.00453</v>
      </c>
      <c r="F1885" s="792" t="n"/>
      <c r="G1885" s="794" t="n">
        <v>0.00423</v>
      </c>
      <c r="H1885" s="793" t="n"/>
      <c r="I1885" s="792" t="n"/>
      <c r="J1885" s="793" t="n">
        <v>0.00241</v>
      </c>
      <c r="K1885" s="792" t="n"/>
      <c r="L1885" s="793" t="n">
        <v>0.00899</v>
      </c>
      <c r="M1885" s="796">
        <f>IF(SUM(D1885:E1885)&gt;0,IFERROR(AVERAGE(D1856:E1885),""),"")</f>
        <v/>
      </c>
      <c r="N1885" s="796">
        <f>IF(SUM(F1885:H1885)&gt;0,IFERROR(AVERAGE(F1856:H1885),""),"")</f>
        <v/>
      </c>
      <c r="O1885" s="796">
        <f>IF(SUM(I1885:J1885)&gt;0,IFERROR(AVERAGE(I1856:J1885),""),"")</f>
        <v/>
      </c>
      <c r="P1885" s="796">
        <f>IF(SUM(K1885:L1885)&gt;0,IFERROR(AVERAGE(K1856:L1885),""),"")</f>
        <v/>
      </c>
      <c r="Q1885" s="797">
        <f>IFERROR(AVERAGE(D1885:E1885),"")</f>
        <v/>
      </c>
      <c r="R1885" s="797">
        <f>IFERROR(AVERAGE(F1885:H1885),"")</f>
        <v/>
      </c>
      <c r="S1885" s="797">
        <f>IFERROR(AVERAGE(I1885:J1885),"")</f>
        <v/>
      </c>
      <c r="T1885" s="797">
        <f>IFERROR(AVERAGE(K1885:L1885),"")</f>
        <v/>
      </c>
      <c r="W1885" s="797">
        <f>AVERAGE(Q1885:T1885)</f>
        <v/>
      </c>
      <c r="X1885" s="797">
        <f>AVERAGE(Q1881:T1885)</f>
        <v/>
      </c>
      <c r="Y1885" s="266" t="n">
        <v>269</v>
      </c>
    </row>
    <row r="1886" ht="17.45" customHeight="1">
      <c r="A1886" s="257">
        <f>IF(ISNUMBER(C1886),MONTH(C1886),"")</f>
        <v/>
      </c>
      <c r="B1886" s="257">
        <f>IF(ISNUMBER(C1886),YEAR(C1886),"")</f>
        <v/>
      </c>
      <c r="C1886" s="861">
        <f>C1885+1</f>
        <v/>
      </c>
      <c r="D1886" s="809" t="n">
        <v>0.00322</v>
      </c>
      <c r="E1886" s="810" t="n"/>
      <c r="F1886" s="809" t="n">
        <v>0.00288</v>
      </c>
      <c r="G1886" s="811" t="n"/>
      <c r="H1886" s="810" t="n">
        <v>0.00264</v>
      </c>
      <c r="I1886" s="809" t="n">
        <v>0.00254</v>
      </c>
      <c r="J1886" s="810" t="n"/>
      <c r="K1886" s="809" t="n">
        <v>0.00379</v>
      </c>
      <c r="L1886" s="810" t="n"/>
      <c r="M1886" s="796">
        <f>IF(SUM(D1886:E1886)&gt;0,IFERROR(AVERAGE(D1857:E1886),""),"")</f>
        <v/>
      </c>
      <c r="N1886" s="796">
        <f>IF(SUM(F1886:H1886)&gt;0,IFERROR(AVERAGE(F1857:H1886),""),"")</f>
        <v/>
      </c>
      <c r="O1886" s="796">
        <f>IF(SUM(I1886:J1886)&gt;0,IFERROR(AVERAGE(I1857:J1886),""),"")</f>
        <v/>
      </c>
      <c r="P1886" s="796">
        <f>IF(SUM(K1886:L1886)&gt;0,IFERROR(AVERAGE(K1857:L1886),""),"")</f>
        <v/>
      </c>
      <c r="Q1886" s="813">
        <f>IFERROR(AVERAGE(D1886:E1886),"")</f>
        <v/>
      </c>
      <c r="R1886" s="813">
        <f>IFERROR(AVERAGE(F1886:H1886),"")</f>
        <v/>
      </c>
      <c r="S1886" s="813">
        <f>IFERROR(AVERAGE(I1886:J1886),"")</f>
        <v/>
      </c>
      <c r="T1886" s="813">
        <f>IFERROR(AVERAGE(K1886:L1886),"")</f>
        <v/>
      </c>
      <c r="U1886" s="441" t="n"/>
      <c r="V1886" s="813">
        <f>AVERAGE(Q1886:T1886)</f>
        <v/>
      </c>
      <c r="W1886" s="445" t="n"/>
      <c r="X1886" s="257" t="n"/>
      <c r="Y1886" s="266" t="n">
        <v>269</v>
      </c>
    </row>
    <row r="1887" ht="17.45" customHeight="1" thickBot="1">
      <c r="A1887" s="257">
        <f>IF(ISNUMBER(C1887),MONTH(C1887),"")</f>
        <v/>
      </c>
      <c r="B1887" s="257">
        <f>IF(ISNUMBER(C1887),YEAR(C1887),"")</f>
        <v/>
      </c>
      <c r="C1887" s="808">
        <f>C1886+1</f>
        <v/>
      </c>
      <c r="D1887" s="809" t="n"/>
      <c r="E1887" s="810" t="n">
        <v>0.00292</v>
      </c>
      <c r="F1887" s="809" t="n"/>
      <c r="G1887" s="811" t="n">
        <v>0.00467</v>
      </c>
      <c r="H1887" s="810" t="n"/>
      <c r="I1887" s="809" t="n"/>
      <c r="J1887" s="810" t="n">
        <v>0.00327</v>
      </c>
      <c r="K1887" s="809" t="n"/>
      <c r="L1887" s="810" t="n">
        <v>0.00736</v>
      </c>
      <c r="M1887" s="796">
        <f>IF(SUM(D1887:E1887)&gt;0,IFERROR(AVERAGE(D1858:E1887),""),"")</f>
        <v/>
      </c>
      <c r="N1887" s="796">
        <f>IF(SUM(F1887:H1887)&gt;0,IFERROR(AVERAGE(F1858:H1887),""),"")</f>
        <v/>
      </c>
      <c r="O1887" s="796">
        <f>IF(SUM(I1887:J1887)&gt;0,IFERROR(AVERAGE(I1858:J1887),""),"")</f>
        <v/>
      </c>
      <c r="P1887" s="796">
        <f>IF(SUM(K1887:L1887)&gt;0,IFERROR(AVERAGE(K1858:L1887),""),"")</f>
        <v/>
      </c>
      <c r="Q1887" s="813">
        <f>IFERROR(AVERAGE(D1887:E1887),"")</f>
        <v/>
      </c>
      <c r="R1887" s="813">
        <f>IFERROR(AVERAGE(F1887:H1887),"")</f>
        <v/>
      </c>
      <c r="S1887" s="813">
        <f>IFERROR(AVERAGE(I1887:J1887),"")</f>
        <v/>
      </c>
      <c r="T1887" s="813">
        <f>IFERROR(AVERAGE(K1887:L1887),"")</f>
        <v/>
      </c>
      <c r="V1887" s="813">
        <f>AVERAGE(Q1887:T1887)</f>
        <v/>
      </c>
      <c r="W1887" s="445" t="n"/>
      <c r="X1887" s="797">
        <f>AVERAGE(Q1886:T1887)</f>
        <v/>
      </c>
      <c r="Y1887" s="266" t="n">
        <v>269</v>
      </c>
    </row>
    <row r="1888" ht="17.45" customHeight="1" thickBot="1">
      <c r="A1888" s="257">
        <f>IF(ISNUMBER(C1888),MONTH(C1888),"")</f>
        <v/>
      </c>
      <c r="B1888" s="257">
        <f>IF(ISNUMBER(C1888),YEAR(C1888),"")</f>
        <v/>
      </c>
      <c r="C1888" s="791">
        <f>C1887+1</f>
        <v/>
      </c>
      <c r="D1888" s="792" t="n">
        <v>0.00374</v>
      </c>
      <c r="E1888" s="793" t="n"/>
      <c r="F1888" s="792" t="n">
        <v>0.00319</v>
      </c>
      <c r="G1888" s="794" t="n"/>
      <c r="H1888" s="793" t="n"/>
      <c r="I1888" s="792" t="n">
        <v>0.00598</v>
      </c>
      <c r="J1888" s="793" t="n"/>
      <c r="K1888" s="792" t="n">
        <v>0.00474</v>
      </c>
      <c r="L1888" s="793" t="n"/>
      <c r="M1888" s="796">
        <f>IF(SUM(D1888:E1888)&gt;0,IFERROR(AVERAGE(D1859:E1888),""),"")</f>
        <v/>
      </c>
      <c r="N1888" s="796">
        <f>IF(SUM(F1888:H1888)&gt;0,IFERROR(AVERAGE(F1859:H1888),""),"")</f>
        <v/>
      </c>
      <c r="O1888" s="796">
        <f>IF(SUM(I1888:J1888)&gt;0,IFERROR(AVERAGE(I1859:J1888),""),"")</f>
        <v/>
      </c>
      <c r="P1888" s="796">
        <f>IF(SUM(K1888:L1888)&gt;0,IFERROR(AVERAGE(K1859:L1888),""),"")</f>
        <v/>
      </c>
      <c r="Q1888" s="797">
        <f>IFERROR(AVERAGE(D1888:E1888),"")</f>
        <v/>
      </c>
      <c r="R1888" s="797">
        <f>IFERROR(AVERAGE(F1888:H1888),"")</f>
        <v/>
      </c>
      <c r="S1888" s="797">
        <f>IFERROR(AVERAGE(I1888:J1888),"")</f>
        <v/>
      </c>
      <c r="T1888" s="797">
        <f>IFERROR(AVERAGE(K1888:L1888),"")</f>
        <v/>
      </c>
      <c r="W1888" s="797">
        <f>AVERAGE(Q1888:T1888)</f>
        <v/>
      </c>
      <c r="Z1888" s="514" t="inlineStr">
        <is>
          <t>FEBRUARY</t>
        </is>
      </c>
      <c r="AA1888" s="515" t="n">
        <v>2023</v>
      </c>
      <c r="AB1888" s="516" t="n"/>
      <c r="AC1888" s="516" t="n"/>
      <c r="AD1888" s="516" t="n"/>
    </row>
    <row r="1889" ht="17.45" customHeight="1" thickBot="1">
      <c r="A1889" s="257">
        <f>IF(ISNUMBER(C1889),MONTH(C1889),"")</f>
        <v/>
      </c>
      <c r="B1889" s="257">
        <f>IF(ISNUMBER(C1889),YEAR(C1889),"")</f>
        <v/>
      </c>
      <c r="C1889" s="824">
        <f>C1888+1</f>
        <v/>
      </c>
      <c r="D1889" s="825" t="n"/>
      <c r="E1889" s="826" t="n">
        <v>0.00717</v>
      </c>
      <c r="F1889" s="825" t="n"/>
      <c r="G1889" s="827" t="n">
        <v>0.0154</v>
      </c>
      <c r="H1889" s="826" t="n"/>
      <c r="I1889" s="825" t="n"/>
      <c r="J1889" s="826" t="n">
        <v>0.0118</v>
      </c>
      <c r="K1889" s="825" t="n"/>
      <c r="L1889" s="826" t="n">
        <v>0.0126</v>
      </c>
      <c r="M1889" s="796">
        <f>IF(SUM(D1889:E1889)&gt;0,IFERROR(AVERAGE(D1860:E1889),""),"")</f>
        <v/>
      </c>
      <c r="N1889" s="796">
        <f>IF(SUM(F1889:H1889)&gt;0,IFERROR(AVERAGE(F1860:H1889),""),"")</f>
        <v/>
      </c>
      <c r="O1889" s="796">
        <f>IF(SUM(I1889:J1889)&gt;0,IFERROR(AVERAGE(I1860:J1889),""),"")</f>
        <v/>
      </c>
      <c r="P1889" s="796">
        <f>IF(SUM(K1889:L1889)&gt;0,IFERROR(AVERAGE(K1860:L1889),""),"")</f>
        <v/>
      </c>
      <c r="Q1889" s="830">
        <f>IFERROR(AVERAGE(D1889:E1889),"")</f>
        <v/>
      </c>
      <c r="R1889" s="830">
        <f>IFERROR(AVERAGE(F1889:H1889),"")</f>
        <v/>
      </c>
      <c r="S1889" s="830">
        <f>IFERROR(AVERAGE(I1889:J1889),"")</f>
        <v/>
      </c>
      <c r="T1889" s="830">
        <f>IFERROR(AVERAGE(K1889:L1889),"")</f>
        <v/>
      </c>
      <c r="U1889" s="315" t="n"/>
      <c r="V1889" s="315" t="n"/>
      <c r="W1889" s="830">
        <f>AVERAGE(Q1889:T1889)</f>
        <v/>
      </c>
      <c r="Z1889" s="517" t="inlineStr">
        <is>
          <t>Parameter</t>
        </is>
      </c>
      <c r="AA1889" s="517" t="inlineStr">
        <is>
          <t>Station 1</t>
        </is>
      </c>
      <c r="AB1889" s="517" t="inlineStr">
        <is>
          <t>Station 2</t>
        </is>
      </c>
      <c r="AC1889" s="517" t="inlineStr">
        <is>
          <t>Station 4</t>
        </is>
      </c>
      <c r="AD1889" s="517" t="inlineStr">
        <is>
          <t>Station 5</t>
        </is>
      </c>
    </row>
    <row r="1890" ht="17.45" customHeight="1">
      <c r="A1890" s="257">
        <f>IF(ISNUMBER(C1890),MONTH(C1890),"")</f>
        <v/>
      </c>
      <c r="B1890" s="257">
        <f>IF(ISNUMBER(C1890),YEAR(C1890),"")</f>
        <v/>
      </c>
      <c r="C1890" s="831">
        <f>C1889+1</f>
        <v/>
      </c>
      <c r="D1890" s="832" t="n">
        <v>0.00954</v>
      </c>
      <c r="E1890" s="833" t="n"/>
      <c r="F1890" s="832" t="n"/>
      <c r="G1890" s="834" t="n"/>
      <c r="H1890" s="833" t="n">
        <v>0.0162</v>
      </c>
      <c r="I1890" s="832" t="n">
        <v>0.0117</v>
      </c>
      <c r="J1890" s="833" t="n"/>
      <c r="K1890" s="832" t="n">
        <v>0.0109</v>
      </c>
      <c r="L1890" s="833" t="n"/>
      <c r="M1890" s="796">
        <f>IF(SUM(D1890:E1890)&gt;0,IFERROR(AVERAGE(D1861:E1890),""),"")</f>
        <v/>
      </c>
      <c r="N1890" s="796">
        <f>IF(SUM(F1890:H1890)&gt;0,IFERROR(AVERAGE(F1861:H1890),""),"")</f>
        <v/>
      </c>
      <c r="O1890" s="796">
        <f>IF(SUM(I1890:J1890)&gt;0,IFERROR(AVERAGE(I1861:J1890),""),"")</f>
        <v/>
      </c>
      <c r="P1890" s="796">
        <f>IF(SUM(K1890:L1890)&gt;0,IFERROR(AVERAGE(K1861:L1890),""),"")</f>
        <v/>
      </c>
      <c r="Q1890" s="797">
        <f>IFERROR(AVERAGE(D1890:E1890),"")</f>
        <v/>
      </c>
      <c r="R1890" s="797">
        <f>IFERROR(AVERAGE(F1890:H1890),"")</f>
        <v/>
      </c>
      <c r="S1890" s="797">
        <f>IFERROR(AVERAGE(I1890:J1890),"")</f>
        <v/>
      </c>
      <c r="T1890" s="797">
        <f>IFERROR(AVERAGE(K1890:L1890),"")</f>
        <v/>
      </c>
      <c r="W1890" s="797">
        <f>AVERAGE(Q1890:T1890)</f>
        <v/>
      </c>
      <c r="Z1890" s="518" t="inlineStr">
        <is>
          <t>Average</t>
        </is>
      </c>
      <c r="AA1890" s="928">
        <f>AVERAGE(D1862:E1889)</f>
        <v/>
      </c>
      <c r="AB1890" s="928">
        <f>AVERAGE(F1862:H1889)</f>
        <v/>
      </c>
      <c r="AC1890" s="928">
        <f>AVERAGE(I1862:J1889)</f>
        <v/>
      </c>
      <c r="AD1890" s="928">
        <f>AVERAGE(K1862:L1889)</f>
        <v/>
      </c>
    </row>
    <row r="1891" ht="17.45" customHeight="1">
      <c r="A1891" s="257">
        <f>IF(ISNUMBER(C1891),MONTH(C1891),"")</f>
        <v/>
      </c>
      <c r="B1891" s="257">
        <f>IF(ISNUMBER(C1891),YEAR(C1891),"")</f>
        <v/>
      </c>
      <c r="C1891" s="791">
        <f>C1890+1</f>
        <v/>
      </c>
      <c r="D1891" s="849" t="n"/>
      <c r="E1891" s="850" t="n">
        <v>0.0136</v>
      </c>
      <c r="F1891" s="849" t="n"/>
      <c r="G1891" s="851" t="n">
        <v>0.016</v>
      </c>
      <c r="H1891" s="850" t="n"/>
      <c r="I1891" s="849" t="n"/>
      <c r="J1891" s="850" t="n">
        <v>0.0201</v>
      </c>
      <c r="K1891" s="849" t="n"/>
      <c r="L1891" s="850" t="n">
        <v>0.0208</v>
      </c>
      <c r="M1891" s="796">
        <f>IF(SUM(D1891:E1891)&gt;0,IFERROR(AVERAGE(D1862:E1891),""),"")</f>
        <v/>
      </c>
      <c r="N1891" s="796">
        <f>IF(SUM(F1891:H1891)&gt;0,IFERROR(AVERAGE(F1862:H1891),""),"")</f>
        <v/>
      </c>
      <c r="O1891" s="796">
        <f>IF(SUM(I1891:J1891)&gt;0,IFERROR(AVERAGE(I1862:J1891),""),"")</f>
        <v/>
      </c>
      <c r="P1891" s="796">
        <f>IF(SUM(K1891:L1891)&gt;0,IFERROR(AVERAGE(K1862:L1891),""),"")</f>
        <v/>
      </c>
      <c r="Q1891" s="797">
        <f>IFERROR(AVERAGE(D1891:E1891),"")</f>
        <v/>
      </c>
      <c r="R1891" s="797">
        <f>IFERROR(AVERAGE(F1891:H1891),"")</f>
        <v/>
      </c>
      <c r="S1891" s="797">
        <f>IFERROR(AVERAGE(I1891:J1891),"")</f>
        <v/>
      </c>
      <c r="T1891" s="797">
        <f>IFERROR(AVERAGE(K1891:L1891),"")</f>
        <v/>
      </c>
      <c r="W1891" s="797">
        <f>AVERAGE(Q1891:T1891)</f>
        <v/>
      </c>
      <c r="Z1891" s="518" t="inlineStr">
        <is>
          <t>Maximum</t>
        </is>
      </c>
      <c r="AA1891" s="928">
        <f>MAX(D1862:E1889)</f>
        <v/>
      </c>
      <c r="AB1891" s="928">
        <f>MAX(F1862:H1889)</f>
        <v/>
      </c>
      <c r="AC1891" s="928">
        <f>MAX(I1862:J1889)</f>
        <v/>
      </c>
      <c r="AD1891" s="928">
        <f>MAX(K1862:L1889)</f>
        <v/>
      </c>
    </row>
    <row r="1892" ht="17.45" customHeight="1" thickBot="1">
      <c r="A1892" s="257">
        <f>IF(ISNUMBER(C1892),MONTH(C1892),"")</f>
        <v/>
      </c>
      <c r="B1892" s="257">
        <f>IF(ISNUMBER(C1892),YEAR(C1892),"")</f>
        <v/>
      </c>
      <c r="C1892" s="861">
        <f>C1891+1</f>
        <v/>
      </c>
      <c r="D1892" s="803" t="n">
        <v>0.01</v>
      </c>
      <c r="E1892" s="804" t="n"/>
      <c r="F1892" s="803" t="n">
        <v>0.0201</v>
      </c>
      <c r="G1892" s="805" t="n"/>
      <c r="H1892" s="804" t="n">
        <v>0.022</v>
      </c>
      <c r="I1892" s="803" t="n">
        <v>0.0232</v>
      </c>
      <c r="J1892" s="804" t="n"/>
      <c r="K1892" s="803" t="n">
        <v>0.0166</v>
      </c>
      <c r="L1892" s="804" t="n"/>
      <c r="M1892" s="796">
        <f>IF(SUM(D1892:E1892)&gt;0,IFERROR(AVERAGE(D1863:E1892),""),"")</f>
        <v/>
      </c>
      <c r="N1892" s="796">
        <f>IF(SUM(F1892:H1892)&gt;0,IFERROR(AVERAGE(F1863:H1892),""),"")</f>
        <v/>
      </c>
      <c r="O1892" s="796">
        <f>IF(SUM(I1892:J1892)&gt;0,IFERROR(AVERAGE(I1863:J1892),""),"")</f>
        <v/>
      </c>
      <c r="P1892" s="796">
        <f>IF(SUM(K1892:L1892)&gt;0,IFERROR(AVERAGE(K1863:L1892),""),"")</f>
        <v/>
      </c>
      <c r="Q1892" s="797">
        <f>IFERROR(AVERAGE(D1892:E1892),"")</f>
        <v/>
      </c>
      <c r="R1892" s="797">
        <f>IFERROR(AVERAGE(F1892:H1892),"")</f>
        <v/>
      </c>
      <c r="S1892" s="797">
        <f>IFERROR(AVERAGE(I1892:J1892),"")</f>
        <v/>
      </c>
      <c r="T1892" s="797">
        <f>IFERROR(AVERAGE(K1892:L1892),"")</f>
        <v/>
      </c>
      <c r="W1892" s="797">
        <f>AVERAGE(Q1892:T1892)</f>
        <v/>
      </c>
      <c r="X1892" s="797">
        <f>AVERAGE(Q1888:T1892)</f>
        <v/>
      </c>
      <c r="Y1892" s="266" t="n">
        <v>270</v>
      </c>
      <c r="Z1892" s="520" t="inlineStr">
        <is>
          <t># DAYS &gt; 0.075</t>
        </is>
      </c>
      <c r="AA1892" s="521">
        <f>COUNTIF(D1862:E1889,"&gt;=0.075")</f>
        <v/>
      </c>
      <c r="AB1892" s="521">
        <f>COUNTIF(F1862:H1889,"&gt;=0.075")</f>
        <v/>
      </c>
      <c r="AC1892" s="521">
        <f>COUNTIF(I1862:J1889,"&gt;=0.075")</f>
        <v/>
      </c>
      <c r="AD1892" s="521">
        <f>COUNTIF(K1862:L1889,"&gt;=0.075")</f>
        <v/>
      </c>
    </row>
    <row r="1893" ht="17.45" customHeight="1" thickBot="1">
      <c r="A1893" s="257">
        <f>IF(ISNUMBER(C1893),MONTH(C1893),"")</f>
        <v/>
      </c>
      <c r="B1893" s="257">
        <f>IF(ISNUMBER(C1893),YEAR(C1893),"")</f>
        <v/>
      </c>
      <c r="C1893" s="808">
        <f>C1892+1</f>
        <v/>
      </c>
      <c r="D1893" s="809" t="n"/>
      <c r="E1893" s="810" t="n">
        <v>0.0111</v>
      </c>
      <c r="F1893" s="809" t="n"/>
      <c r="G1893" s="811" t="n">
        <v>0.015</v>
      </c>
      <c r="H1893" s="810" t="n"/>
      <c r="I1893" s="809" t="n"/>
      <c r="J1893" s="810" t="n">
        <v>0.00957</v>
      </c>
      <c r="K1893" s="809" t="n"/>
      <c r="L1893" s="810" t="n">
        <v>0.0186</v>
      </c>
      <c r="M1893" s="796">
        <f>IF(SUM(D1893:E1893)&gt;0,IFERROR(AVERAGE(D1864:E1893),""),"")</f>
        <v/>
      </c>
      <c r="N1893" s="796">
        <f>IF(SUM(F1893:H1893)&gt;0,IFERROR(AVERAGE(F1864:H1893),""),"")</f>
        <v/>
      </c>
      <c r="O1893" s="796">
        <f>IF(SUM(I1893:J1893)&gt;0,IFERROR(AVERAGE(I1864:J1893),""),"")</f>
        <v/>
      </c>
      <c r="P1893" s="796">
        <f>IF(SUM(K1893:L1893)&gt;0,IFERROR(AVERAGE(K1864:L1893),""),"")</f>
        <v/>
      </c>
      <c r="Q1893" s="813">
        <f>IFERROR(AVERAGE(D1893:E1893),"")</f>
        <v/>
      </c>
      <c r="R1893" s="813">
        <f>IFERROR(AVERAGE(F1893:H1893),"")</f>
        <v/>
      </c>
      <c r="S1893" s="813">
        <f>IFERROR(AVERAGE(I1893:J1893),"")</f>
        <v/>
      </c>
      <c r="T1893" s="813">
        <f>IFERROR(AVERAGE(K1893:L1893),"")</f>
        <v/>
      </c>
      <c r="U1893" s="441" t="n"/>
      <c r="V1893" s="813">
        <f>AVERAGE(Q1893:T1893)</f>
        <v/>
      </c>
      <c r="W1893" s="445" t="n"/>
      <c r="X1893" s="257" t="n"/>
      <c r="Y1893" s="266" t="n">
        <v>270</v>
      </c>
      <c r="AC1893" s="664">
        <f>SUM(AA1892:AD1892)</f>
        <v/>
      </c>
      <c r="AD1893" s="929">
        <f>AVERAGE(AA1890:AD1890)</f>
        <v/>
      </c>
    </row>
    <row r="1894" ht="17.45" customHeight="1">
      <c r="A1894" s="257">
        <f>IF(ISNUMBER(C1894),MONTH(C1894),"")</f>
        <v/>
      </c>
      <c r="B1894" s="257">
        <f>IF(ISNUMBER(C1894),YEAR(C1894),"")</f>
        <v/>
      </c>
      <c r="C1894" s="808">
        <f>C1893+1</f>
        <v/>
      </c>
      <c r="D1894" s="809" t="n">
        <v>0.02</v>
      </c>
      <c r="E1894" s="810" t="n"/>
      <c r="F1894" s="809" t="n">
        <v>0.0196</v>
      </c>
      <c r="G1894" s="811" t="n"/>
      <c r="H1894" s="810" t="n"/>
      <c r="I1894" s="809" t="n">
        <v>0.00643</v>
      </c>
      <c r="J1894" s="810" t="n"/>
      <c r="K1894" s="809" t="n">
        <v>0.0155</v>
      </c>
      <c r="L1894" s="810" t="n"/>
      <c r="M1894" s="796">
        <f>IF(SUM(D1894:E1894)&gt;0,IFERROR(AVERAGE(D1865:E1894),""),"")</f>
        <v/>
      </c>
      <c r="N1894" s="796">
        <f>IF(SUM(F1894:H1894)&gt;0,IFERROR(AVERAGE(F1865:H1894),""),"")</f>
        <v/>
      </c>
      <c r="O1894" s="796">
        <f>IF(SUM(I1894:J1894)&gt;0,IFERROR(AVERAGE(I1865:J1894),""),"")</f>
        <v/>
      </c>
      <c r="P1894" s="796">
        <f>IF(SUM(K1894:L1894)&gt;0,IFERROR(AVERAGE(K1865:L1894),""),"")</f>
        <v/>
      </c>
      <c r="Q1894" s="813">
        <f>IFERROR(AVERAGE(D1894:E1894),"")</f>
        <v/>
      </c>
      <c r="R1894" s="813">
        <f>IFERROR(AVERAGE(F1894:H1894),"")</f>
        <v/>
      </c>
      <c r="S1894" s="813">
        <f>IFERROR(AVERAGE(I1894:J1894),"")</f>
        <v/>
      </c>
      <c r="T1894" s="813">
        <f>IFERROR(AVERAGE(K1894:L1894),"")</f>
        <v/>
      </c>
      <c r="V1894" s="813">
        <f>AVERAGE(Q1894:T1894)</f>
        <v/>
      </c>
      <c r="W1894" s="445" t="n"/>
      <c r="X1894" s="797">
        <f>AVERAGE(Q1893:T1894)</f>
        <v/>
      </c>
      <c r="Y1894" s="266" t="n">
        <v>270</v>
      </c>
      <c r="AA1894" s="605">
        <f>AA1890-AA1861</f>
        <v/>
      </c>
      <c r="AB1894" s="605">
        <f>AB1890-AB1861</f>
        <v/>
      </c>
      <c r="AC1894" s="605">
        <f>AC1890-AC1861</f>
        <v/>
      </c>
      <c r="AD1894" s="605">
        <f>AD1890-AD1861</f>
        <v/>
      </c>
    </row>
    <row r="1895" ht="17.45" customHeight="1">
      <c r="A1895" s="257">
        <f>IF(ISNUMBER(C1895),MONTH(C1895),"")</f>
        <v/>
      </c>
      <c r="B1895" s="257">
        <f>IF(ISNUMBER(C1895),YEAR(C1895),"")</f>
        <v/>
      </c>
      <c r="C1895" s="791">
        <f>C1894+1</f>
        <v/>
      </c>
      <c r="D1895" s="792" t="n"/>
      <c r="E1895" s="793" t="n">
        <v>0.028</v>
      </c>
      <c r="F1895" s="792" t="n"/>
      <c r="G1895" s="794" t="n">
        <v>0.0364</v>
      </c>
      <c r="H1895" s="793" t="n"/>
      <c r="I1895" s="792" t="n"/>
      <c r="J1895" s="793" t="n">
        <v>0.0101</v>
      </c>
      <c r="K1895" s="792" t="n"/>
      <c r="L1895" s="793" t="n">
        <v>0.0327</v>
      </c>
      <c r="M1895" s="796">
        <f>IF(SUM(D1895:E1895)&gt;0,IFERROR(AVERAGE(D1866:E1895),""),"")</f>
        <v/>
      </c>
      <c r="N1895" s="796">
        <f>IF(SUM(F1895:H1895)&gt;0,IFERROR(AVERAGE(F1866:H1895),""),"")</f>
        <v/>
      </c>
      <c r="O1895" s="796">
        <f>IF(SUM(I1895:J1895)&gt;0,IFERROR(AVERAGE(I1866:J1895),""),"")</f>
        <v/>
      </c>
      <c r="P1895" s="796">
        <f>IF(SUM(K1895:L1895)&gt;0,IFERROR(AVERAGE(K1866:L1895),""),"")</f>
        <v/>
      </c>
      <c r="Q1895" s="797">
        <f>IFERROR(AVERAGE(D1895:E1895),"")</f>
        <v/>
      </c>
      <c r="R1895" s="797">
        <f>IFERROR(AVERAGE(F1895:H1895),"")</f>
        <v/>
      </c>
      <c r="S1895" s="797">
        <f>IFERROR(AVERAGE(I1895:J1895),"")</f>
        <v/>
      </c>
      <c r="T1895" s="797">
        <f>IFERROR(AVERAGE(K1895:L1895),"")</f>
        <v/>
      </c>
      <c r="W1895" s="797">
        <f>AVERAGE(Q1895:T1895)</f>
        <v/>
      </c>
      <c r="AD1895" s="605">
        <f>AD1893-AD1864</f>
        <v/>
      </c>
    </row>
    <row r="1896" ht="17.45" customHeight="1">
      <c r="A1896" s="257">
        <f>IF(ISNUMBER(C1896),MONTH(C1896),"")</f>
        <v/>
      </c>
      <c r="B1896" s="257">
        <f>IF(ISNUMBER(C1896),YEAR(C1896),"")</f>
        <v/>
      </c>
      <c r="C1896" s="791">
        <f>C1895+1</f>
        <v/>
      </c>
      <c r="D1896" s="792" t="n">
        <v>0.027</v>
      </c>
      <c r="E1896" s="793" t="n"/>
      <c r="F1896" s="792" t="n"/>
      <c r="G1896" s="794" t="n"/>
      <c r="H1896" s="793" t="n">
        <v>0.0568</v>
      </c>
      <c r="I1896" s="792" t="n">
        <v>0.0187</v>
      </c>
      <c r="J1896" s="793" t="n"/>
      <c r="K1896" s="792" t="n">
        <v>0.038</v>
      </c>
      <c r="L1896" s="793" t="n"/>
      <c r="M1896" s="796">
        <f>IF(SUM(D1896:E1896)&gt;0,IFERROR(AVERAGE(D1867:E1896),""),"")</f>
        <v/>
      </c>
      <c r="N1896" s="796">
        <f>IF(SUM(F1896:H1896)&gt;0,IFERROR(AVERAGE(F1867:H1896),""),"")</f>
        <v/>
      </c>
      <c r="O1896" s="796">
        <f>IF(SUM(I1896:J1896)&gt;0,IFERROR(AVERAGE(I1867:J1896),""),"")</f>
        <v/>
      </c>
      <c r="P1896" s="796">
        <f>IF(SUM(K1896:L1896)&gt;0,IFERROR(AVERAGE(K1867:L1896),""),"")</f>
        <v/>
      </c>
      <c r="Q1896" s="797">
        <f>IFERROR(AVERAGE(D1896:E1896),"")</f>
        <v/>
      </c>
      <c r="R1896" s="797">
        <f>IFERROR(AVERAGE(F1896:H1896),"")</f>
        <v/>
      </c>
      <c r="S1896" s="797">
        <f>IFERROR(AVERAGE(I1896:J1896),"")</f>
        <v/>
      </c>
      <c r="T1896" s="797">
        <f>IFERROR(AVERAGE(K1896:L1896),"")</f>
        <v/>
      </c>
      <c r="W1896" s="797">
        <f>AVERAGE(Q1896:T1896)</f>
        <v/>
      </c>
    </row>
    <row r="1897" ht="17.45" customHeight="1">
      <c r="A1897" s="257">
        <f>IF(ISNUMBER(C1897),MONTH(C1897),"")</f>
        <v/>
      </c>
      <c r="B1897" s="257">
        <f>IF(ISNUMBER(C1897),YEAR(C1897),"")</f>
        <v/>
      </c>
      <c r="C1897" s="791">
        <f>C1896+1</f>
        <v/>
      </c>
      <c r="D1897" s="792" t="n"/>
      <c r="E1897" s="793" t="n">
        <v>0.0293</v>
      </c>
      <c r="F1897" s="792" t="n"/>
      <c r="G1897" s="794" t="n">
        <v>0.0467</v>
      </c>
      <c r="H1897" s="793" t="n"/>
      <c r="I1897" s="792" t="n"/>
      <c r="J1897" s="793" t="n">
        <v>0.0325</v>
      </c>
      <c r="K1897" s="792" t="n"/>
      <c r="L1897" s="793" t="n">
        <v>0.0515</v>
      </c>
      <c r="M1897" s="796">
        <f>IF(SUM(D1897:E1897)&gt;0,IFERROR(AVERAGE(D1868:E1897),""),"")</f>
        <v/>
      </c>
      <c r="N1897" s="796">
        <f>IF(SUM(F1897:H1897)&gt;0,IFERROR(AVERAGE(F1868:H1897),""),"")</f>
        <v/>
      </c>
      <c r="O1897" s="796">
        <f>IF(SUM(I1897:J1897)&gt;0,IFERROR(AVERAGE(I1868:J1897),""),"")</f>
        <v/>
      </c>
      <c r="P1897" s="796">
        <f>IF(SUM(K1897:L1897)&gt;0,IFERROR(AVERAGE(K1868:L1897),""),"")</f>
        <v/>
      </c>
      <c r="Q1897" s="797">
        <f>IFERROR(AVERAGE(D1897:E1897),"")</f>
        <v/>
      </c>
      <c r="R1897" s="797">
        <f>IFERROR(AVERAGE(F1897:H1897),"")</f>
        <v/>
      </c>
      <c r="S1897" s="797">
        <f>IFERROR(AVERAGE(I1897:J1897),"")</f>
        <v/>
      </c>
      <c r="T1897" s="797">
        <f>IFERROR(AVERAGE(K1897:L1897),"")</f>
        <v/>
      </c>
      <c r="W1897" s="797">
        <f>AVERAGE(Q1897:T1897)</f>
        <v/>
      </c>
    </row>
    <row r="1898" ht="17.45" customHeight="1">
      <c r="A1898" s="257">
        <f>IF(ISNUMBER(C1898),MONTH(C1898),"")</f>
        <v/>
      </c>
      <c r="B1898" s="257">
        <f>IF(ISNUMBER(C1898),YEAR(C1898),"")</f>
        <v/>
      </c>
      <c r="C1898" s="861">
        <f>C1897+1</f>
        <v/>
      </c>
      <c r="D1898" s="840" t="n">
        <v>0.0242</v>
      </c>
      <c r="E1898" s="841" t="n"/>
      <c r="F1898" s="930" t="n">
        <v>0.083</v>
      </c>
      <c r="G1898" s="842" t="n"/>
      <c r="H1898" s="931" t="n">
        <v>0.109</v>
      </c>
      <c r="I1898" s="840" t="n">
        <v>0.0321</v>
      </c>
      <c r="J1898" s="841" t="n"/>
      <c r="K1898" s="840" t="n">
        <v>0.0408</v>
      </c>
      <c r="L1898" s="841" t="n"/>
      <c r="M1898" s="796">
        <f>IF(SUM(D1898:E1898)&gt;0,IFERROR(AVERAGE(D1869:E1898),""),"")</f>
        <v/>
      </c>
      <c r="N1898" s="796">
        <f>IF(SUM(F1898:H1898)&gt;0,IFERROR(AVERAGE(F1869:H1898),""),"")</f>
        <v/>
      </c>
      <c r="O1898" s="796">
        <f>IF(SUM(I1898:J1898)&gt;0,IFERROR(AVERAGE(I1869:J1898),""),"")</f>
        <v/>
      </c>
      <c r="P1898" s="796">
        <f>IF(SUM(K1898:L1898)&gt;0,IFERROR(AVERAGE(K1869:L1898),""),"")</f>
        <v/>
      </c>
      <c r="Q1898" s="797">
        <f>IFERROR(AVERAGE(D1898:E1898),"")</f>
        <v/>
      </c>
      <c r="R1898" s="876">
        <f>IFERROR(AVERAGE(F1898:H1898),"")</f>
        <v/>
      </c>
      <c r="S1898" s="797">
        <f>IFERROR(AVERAGE(I1898:J1898),"")</f>
        <v/>
      </c>
      <c r="T1898" s="797">
        <f>IFERROR(AVERAGE(K1898:L1898),"")</f>
        <v/>
      </c>
      <c r="W1898" s="797">
        <f>AVERAGE(Q1898:T1898)</f>
        <v/>
      </c>
    </row>
    <row r="1899" ht="17.45" customHeight="1">
      <c r="A1899" s="257">
        <f>IF(ISNUMBER(C1899),MONTH(C1899),"")</f>
        <v/>
      </c>
      <c r="B1899" s="257">
        <f>IF(ISNUMBER(C1899),YEAR(C1899),"")</f>
        <v/>
      </c>
      <c r="C1899" s="791">
        <f>C1898+1</f>
        <v/>
      </c>
      <c r="D1899" s="849" t="n"/>
      <c r="E1899" s="850" t="n">
        <v>0.00957</v>
      </c>
      <c r="F1899" s="849" t="n"/>
      <c r="G1899" s="851" t="n">
        <v>0.0094</v>
      </c>
      <c r="H1899" s="850" t="n"/>
      <c r="I1899" s="849" t="n"/>
      <c r="J1899" s="850" t="n">
        <v>0.0169</v>
      </c>
      <c r="K1899" s="849" t="n"/>
      <c r="L1899" s="850" t="n">
        <v>0.0103</v>
      </c>
      <c r="M1899" s="796">
        <f>IF(SUM(D1899:E1899)&gt;0,IFERROR(AVERAGE(D1870:E1899),""),"")</f>
        <v/>
      </c>
      <c r="N1899" s="796">
        <f>IF(SUM(F1899:H1899)&gt;0,IFERROR(AVERAGE(F1870:H1899),""),"")</f>
        <v/>
      </c>
      <c r="O1899" s="796">
        <f>IF(SUM(I1899:J1899)&gt;0,IFERROR(AVERAGE(I1870:J1899),""),"")</f>
        <v/>
      </c>
      <c r="P1899" s="796">
        <f>IF(SUM(K1899:L1899)&gt;0,IFERROR(AVERAGE(K1870:L1899),""),"")</f>
        <v/>
      </c>
      <c r="Q1899" s="797">
        <f>IFERROR(AVERAGE(D1899:E1899),"")</f>
        <v/>
      </c>
      <c r="R1899" s="797">
        <f>IFERROR(AVERAGE(F1899:H1899),"")</f>
        <v/>
      </c>
      <c r="S1899" s="797">
        <f>IFERROR(AVERAGE(I1899:J1899),"")</f>
        <v/>
      </c>
      <c r="T1899" s="797">
        <f>IFERROR(AVERAGE(K1899:L1899),"")</f>
        <v/>
      </c>
      <c r="W1899" s="797">
        <f>AVERAGE(Q1899:T1899)</f>
        <v/>
      </c>
      <c r="X1899" s="797">
        <f>AVERAGE(Q1895:T1899)</f>
        <v/>
      </c>
      <c r="Y1899" s="266" t="n">
        <v>271</v>
      </c>
    </row>
    <row r="1900" ht="17.45" customHeight="1">
      <c r="A1900" s="257">
        <f>IF(ISNUMBER(C1900),MONTH(C1900),"")</f>
        <v/>
      </c>
      <c r="B1900" s="257">
        <f>IF(ISNUMBER(C1900),YEAR(C1900),"")</f>
        <v/>
      </c>
      <c r="C1900" s="808">
        <f>C1899+1</f>
        <v/>
      </c>
      <c r="D1900" s="844" t="n">
        <v>0.00455</v>
      </c>
      <c r="E1900" s="845" t="n"/>
      <c r="F1900" s="844" t="n">
        <v>0.00281</v>
      </c>
      <c r="G1900" s="846" t="n"/>
      <c r="H1900" s="845" t="n"/>
      <c r="I1900" s="844" t="n">
        <v>0.00232</v>
      </c>
      <c r="J1900" s="845" t="n"/>
      <c r="K1900" s="844" t="n">
        <v>0.00342</v>
      </c>
      <c r="L1900" s="845" t="n"/>
      <c r="M1900" s="796">
        <f>IF(SUM(D1900:E1900)&gt;0,IFERROR(AVERAGE(D1871:E1900),""),"")</f>
        <v/>
      </c>
      <c r="N1900" s="796">
        <f>IF(SUM(F1900:H1900)&gt;0,IFERROR(AVERAGE(F1871:H1900),""),"")</f>
        <v/>
      </c>
      <c r="O1900" s="796">
        <f>IF(SUM(I1900:J1900)&gt;0,IFERROR(AVERAGE(I1871:J1900),""),"")</f>
        <v/>
      </c>
      <c r="P1900" s="796">
        <f>IF(SUM(K1900:L1900)&gt;0,IFERROR(AVERAGE(K1871:L1900),""),"")</f>
        <v/>
      </c>
      <c r="Q1900" s="813">
        <f>IFERROR(AVERAGE(D1900:E1900),"")</f>
        <v/>
      </c>
      <c r="R1900" s="813">
        <f>IFERROR(AVERAGE(F1900:H1900),"")</f>
        <v/>
      </c>
      <c r="S1900" s="813">
        <f>IFERROR(AVERAGE(I1900:J1900),"")</f>
        <v/>
      </c>
      <c r="T1900" s="813">
        <f>IFERROR(AVERAGE(K1900:L1900),"")</f>
        <v/>
      </c>
      <c r="U1900" s="441" t="n"/>
      <c r="V1900" s="813">
        <f>AVERAGE(Q1900:T1900)</f>
        <v/>
      </c>
      <c r="W1900" s="445" t="n"/>
      <c r="X1900" s="257" t="n"/>
      <c r="Y1900" s="266" t="n">
        <v>271</v>
      </c>
    </row>
    <row r="1901" ht="17.45" customHeight="1">
      <c r="A1901" s="257">
        <f>IF(ISNUMBER(C1901),MONTH(C1901),"")</f>
        <v/>
      </c>
      <c r="B1901" s="257">
        <f>IF(ISNUMBER(C1901),YEAR(C1901),"")</f>
        <v/>
      </c>
      <c r="C1901" s="808">
        <f>C1900+1</f>
        <v/>
      </c>
      <c r="D1901" s="844" t="n"/>
      <c r="E1901" s="845" t="n">
        <v>0.00801</v>
      </c>
      <c r="F1901" s="844" t="n"/>
      <c r="G1901" s="846" t="n">
        <v>0.0103</v>
      </c>
      <c r="H1901" s="845" t="n"/>
      <c r="I1901" s="844" t="n"/>
      <c r="J1901" s="845" t="n">
        <v>0.00399</v>
      </c>
      <c r="K1901" s="844" t="n"/>
      <c r="L1901" s="845" t="n">
        <v>0.00757</v>
      </c>
      <c r="M1901" s="796">
        <f>IF(SUM(D1901:E1901)&gt;0,IFERROR(AVERAGE(D1872:E1901),""),"")</f>
        <v/>
      </c>
      <c r="N1901" s="796">
        <f>IF(SUM(F1901:H1901)&gt;0,IFERROR(AVERAGE(F1872:H1901),""),"")</f>
        <v/>
      </c>
      <c r="O1901" s="796">
        <f>IF(SUM(I1901:J1901)&gt;0,IFERROR(AVERAGE(I1872:J1901),""),"")</f>
        <v/>
      </c>
      <c r="P1901" s="796">
        <f>IF(SUM(K1901:L1901)&gt;0,IFERROR(AVERAGE(K1872:L1901),""),"")</f>
        <v/>
      </c>
      <c r="Q1901" s="813">
        <f>IFERROR(AVERAGE(D1901:E1901),"")</f>
        <v/>
      </c>
      <c r="R1901" s="813">
        <f>IFERROR(AVERAGE(F1901:H1901),"")</f>
        <v/>
      </c>
      <c r="S1901" s="813">
        <f>IFERROR(AVERAGE(I1901:J1901),"")</f>
        <v/>
      </c>
      <c r="T1901" s="813">
        <f>IFERROR(AVERAGE(K1901:L1901),"")</f>
        <v/>
      </c>
      <c r="V1901" s="813">
        <f>AVERAGE(Q1901:T1901)</f>
        <v/>
      </c>
      <c r="W1901" s="445" t="n"/>
      <c r="X1901" s="797">
        <f>AVERAGE(Q1900:T1901)</f>
        <v/>
      </c>
      <c r="Y1901" s="266" t="n">
        <v>271</v>
      </c>
    </row>
    <row r="1902" ht="17.45" customHeight="1">
      <c r="A1902" s="257">
        <f>IF(ISNUMBER(C1902),MONTH(C1902),"")</f>
        <v/>
      </c>
      <c r="B1902" s="257">
        <f>IF(ISNUMBER(C1902),YEAR(C1902),"")</f>
        <v/>
      </c>
      <c r="C1902" s="791">
        <f>C1901+1</f>
        <v/>
      </c>
      <c r="D1902" s="792" t="n">
        <v>0.0221</v>
      </c>
      <c r="E1902" s="793" t="n"/>
      <c r="F1902" s="792" t="n"/>
      <c r="G1902" s="794" t="n"/>
      <c r="H1902" s="793" t="n">
        <v>0.0286</v>
      </c>
      <c r="I1902" s="792" t="n">
        <v>0.0367</v>
      </c>
      <c r="J1902" s="793" t="n"/>
      <c r="K1902" s="792" t="n">
        <v>0.0206</v>
      </c>
      <c r="L1902" s="793" t="n"/>
      <c r="M1902" s="796">
        <f>IF(SUM(D1902:E1902)&gt;0,IFERROR(AVERAGE(D1873:E1902),""),"")</f>
        <v/>
      </c>
      <c r="N1902" s="796">
        <f>IF(SUM(F1902:H1902)&gt;0,IFERROR(AVERAGE(F1873:H1902),""),"")</f>
        <v/>
      </c>
      <c r="O1902" s="796">
        <f>IF(SUM(I1902:J1902)&gt;0,IFERROR(AVERAGE(I1873:J1902),""),"")</f>
        <v/>
      </c>
      <c r="P1902" s="796">
        <f>IF(SUM(K1902:L1902)&gt;0,IFERROR(AVERAGE(K1873:L1902),""),"")</f>
        <v/>
      </c>
      <c r="Q1902" s="797">
        <f>IFERROR(AVERAGE(D1902:E1902),"")</f>
        <v/>
      </c>
      <c r="R1902" s="797">
        <f>IFERROR(AVERAGE(F1902:H1902),"")</f>
        <v/>
      </c>
      <c r="S1902" s="797">
        <f>IFERROR(AVERAGE(I1902:J1902),"")</f>
        <v/>
      </c>
      <c r="T1902" s="797">
        <f>IFERROR(AVERAGE(K1902:L1902),"")</f>
        <v/>
      </c>
      <c r="W1902" s="797">
        <f>AVERAGE(Q1902:T1902)</f>
        <v/>
      </c>
    </row>
    <row r="1903" ht="17.45" customHeight="1">
      <c r="A1903" s="257">
        <f>IF(ISNUMBER(C1903),MONTH(C1903),"")</f>
        <v/>
      </c>
      <c r="B1903" s="257">
        <f>IF(ISNUMBER(C1903),YEAR(C1903),"")</f>
        <v/>
      </c>
      <c r="C1903" s="791">
        <f>C1902+1</f>
        <v/>
      </c>
      <c r="D1903" s="792" t="n"/>
      <c r="E1903" s="793" t="n">
        <v>0.00527</v>
      </c>
      <c r="F1903" s="792" t="n"/>
      <c r="G1903" s="794" t="n">
        <v>0.00868</v>
      </c>
      <c r="H1903" s="793" t="n"/>
      <c r="I1903" s="792" t="n"/>
      <c r="J1903" s="793" t="n">
        <v>0.0117</v>
      </c>
      <c r="K1903" s="792" t="n"/>
      <c r="L1903" s="793" t="n">
        <v>0.012</v>
      </c>
      <c r="M1903" s="796">
        <f>IF(SUM(D1903:E1903)&gt;0,IFERROR(AVERAGE(D1874:E1903),""),"")</f>
        <v/>
      </c>
      <c r="N1903" s="796">
        <f>IF(SUM(F1903:H1903)&gt;0,IFERROR(AVERAGE(F1874:H1903),""),"")</f>
        <v/>
      </c>
      <c r="O1903" s="796">
        <f>IF(SUM(I1903:J1903)&gt;0,IFERROR(AVERAGE(I1874:J1903),""),"")</f>
        <v/>
      </c>
      <c r="P1903" s="796">
        <f>IF(SUM(K1903:L1903)&gt;0,IFERROR(AVERAGE(K1874:L1903),""),"")</f>
        <v/>
      </c>
      <c r="Q1903" s="797">
        <f>IFERROR(AVERAGE(D1903:E1903),"")</f>
        <v/>
      </c>
      <c r="R1903" s="797">
        <f>IFERROR(AVERAGE(F1903:H1903),"")</f>
        <v/>
      </c>
      <c r="S1903" s="797">
        <f>IFERROR(AVERAGE(I1903:J1903),"")</f>
        <v/>
      </c>
      <c r="T1903" s="797">
        <f>IFERROR(AVERAGE(K1903:L1903),"")</f>
        <v/>
      </c>
      <c r="W1903" s="797">
        <f>AVERAGE(Q1903:T1903)</f>
        <v/>
      </c>
    </row>
    <row r="1904" ht="17.45" customHeight="1">
      <c r="A1904" s="257">
        <f>IF(ISNUMBER(C1904),MONTH(C1904),"")</f>
        <v/>
      </c>
      <c r="B1904" s="257">
        <f>IF(ISNUMBER(C1904),YEAR(C1904),"")</f>
        <v/>
      </c>
      <c r="C1904" s="861">
        <f>C1903+1</f>
        <v/>
      </c>
      <c r="D1904" s="803" t="n">
        <v>0.00385</v>
      </c>
      <c r="E1904" s="804" t="n"/>
      <c r="F1904" s="803" t="n">
        <v>0.0051</v>
      </c>
      <c r="G1904" s="805" t="n"/>
      <c r="H1904" s="804" t="n">
        <v>0.00558</v>
      </c>
      <c r="I1904" s="803" t="n">
        <v>0.0315</v>
      </c>
      <c r="J1904" s="804" t="n"/>
      <c r="K1904" s="803" t="n">
        <v>0.00643</v>
      </c>
      <c r="L1904" s="804" t="n"/>
      <c r="M1904" s="796">
        <f>IF(SUM(D1904:E1904)&gt;0,IFERROR(AVERAGE(D1875:E1904),""),"")</f>
        <v/>
      </c>
      <c r="N1904" s="796">
        <f>IF(SUM(F1904:H1904)&gt;0,IFERROR(AVERAGE(F1875:H1904),""),"")</f>
        <v/>
      </c>
      <c r="O1904" s="796">
        <f>IF(SUM(I1904:J1904)&gt;0,IFERROR(AVERAGE(I1875:J1904),""),"")</f>
        <v/>
      </c>
      <c r="P1904" s="796">
        <f>IF(SUM(K1904:L1904)&gt;0,IFERROR(AVERAGE(K1875:L1904),""),"")</f>
        <v/>
      </c>
      <c r="Q1904" s="797">
        <f>IFERROR(AVERAGE(D1904:E1904),"")</f>
        <v/>
      </c>
      <c r="R1904" s="797">
        <f>IFERROR(AVERAGE(F1904:H1904),"")</f>
        <v/>
      </c>
      <c r="S1904" s="797">
        <f>IFERROR(AVERAGE(I1904:J1904),"")</f>
        <v/>
      </c>
      <c r="T1904" s="797">
        <f>IFERROR(AVERAGE(K1904:L1904),"")</f>
        <v/>
      </c>
      <c r="W1904" s="797">
        <f>AVERAGE(Q1904:T1904)</f>
        <v/>
      </c>
    </row>
    <row r="1905" ht="17.45" customHeight="1">
      <c r="A1905" s="257">
        <f>IF(ISNUMBER(C1905),MONTH(C1905),"")</f>
        <v/>
      </c>
      <c r="B1905" s="257">
        <f>IF(ISNUMBER(C1905),YEAR(C1905),"")</f>
        <v/>
      </c>
      <c r="C1905" s="791">
        <f>C1904+1</f>
        <v/>
      </c>
      <c r="D1905" s="792" t="n"/>
      <c r="E1905" s="793" t="n">
        <v>0.00756</v>
      </c>
      <c r="F1905" s="792" t="n"/>
      <c r="G1905" s="794" t="n">
        <v>0.0156</v>
      </c>
      <c r="H1905" s="793" t="n"/>
      <c r="I1905" s="792" t="n"/>
      <c r="J1905" s="793" t="n">
        <v>0.0321</v>
      </c>
      <c r="K1905" s="792" t="n"/>
      <c r="L1905" s="793" t="n">
        <v>0.0179</v>
      </c>
      <c r="M1905" s="796">
        <f>IF(SUM(D1905:E1905)&gt;0,IFERROR(AVERAGE(D1876:E1905),""),"")</f>
        <v/>
      </c>
      <c r="N1905" s="796">
        <f>IF(SUM(F1905:H1905)&gt;0,IFERROR(AVERAGE(F1876:H1905),""),"")</f>
        <v/>
      </c>
      <c r="O1905" s="796">
        <f>IF(SUM(I1905:J1905)&gt;0,IFERROR(AVERAGE(I1876:J1905),""),"")</f>
        <v/>
      </c>
      <c r="P1905" s="796">
        <f>IF(SUM(K1905:L1905)&gt;0,IFERROR(AVERAGE(K1876:L1905),""),"")</f>
        <v/>
      </c>
      <c r="Q1905" s="797">
        <f>IFERROR(AVERAGE(D1905:E1905),"")</f>
        <v/>
      </c>
      <c r="R1905" s="797">
        <f>IFERROR(AVERAGE(F1905:H1905),"")</f>
        <v/>
      </c>
      <c r="S1905" s="797">
        <f>IFERROR(AVERAGE(I1905:J1905),"")</f>
        <v/>
      </c>
      <c r="T1905" s="797">
        <f>IFERROR(AVERAGE(K1905:L1905),"")</f>
        <v/>
      </c>
      <c r="W1905" s="797">
        <f>AVERAGE(Q1905:T1905)</f>
        <v/>
      </c>
    </row>
    <row r="1906" ht="17.45" customHeight="1">
      <c r="A1906" s="257">
        <f>IF(ISNUMBER(C1906),MONTH(C1906),"")</f>
        <v/>
      </c>
      <c r="B1906" s="257">
        <f>IF(ISNUMBER(C1906),YEAR(C1906),"")</f>
        <v/>
      </c>
      <c r="C1906" s="791">
        <f>C1905+1</f>
        <v/>
      </c>
      <c r="D1906" s="792" t="n">
        <v>0.012</v>
      </c>
      <c r="E1906" s="793" t="n"/>
      <c r="F1906" s="792" t="n">
        <v>0.0247</v>
      </c>
      <c r="G1906" s="794" t="n"/>
      <c r="H1906" s="793" t="n"/>
      <c r="I1906" s="792" t="n">
        <v>0.0395</v>
      </c>
      <c r="J1906" s="793" t="n"/>
      <c r="K1906" s="792" t="n">
        <v>0.0192</v>
      </c>
      <c r="L1906" s="793" t="n"/>
      <c r="M1906" s="796">
        <f>IF(SUM(D1906:E1906)&gt;0,IFERROR(AVERAGE(D1877:E1906),""),"")</f>
        <v/>
      </c>
      <c r="N1906" s="796">
        <f>IF(SUM(F1906:H1906)&gt;0,IFERROR(AVERAGE(F1877:H1906),""),"")</f>
        <v/>
      </c>
      <c r="O1906" s="796">
        <f>IF(SUM(I1906:J1906)&gt;0,IFERROR(AVERAGE(I1877:J1906),""),"")</f>
        <v/>
      </c>
      <c r="P1906" s="796">
        <f>IF(SUM(K1906:L1906)&gt;0,IFERROR(AVERAGE(K1877:L1906),""),"")</f>
        <v/>
      </c>
      <c r="Q1906" s="797">
        <f>IFERROR(AVERAGE(D1906:E1906),"")</f>
        <v/>
      </c>
      <c r="R1906" s="797">
        <f>IFERROR(AVERAGE(F1906:H1906),"")</f>
        <v/>
      </c>
      <c r="S1906" s="797">
        <f>IFERROR(AVERAGE(I1906:J1906),"")</f>
        <v/>
      </c>
      <c r="T1906" s="797">
        <f>IFERROR(AVERAGE(K1906:L1906),"")</f>
        <v/>
      </c>
      <c r="W1906" s="797">
        <f>AVERAGE(Q1906:T1906)</f>
        <v/>
      </c>
      <c r="X1906" s="797">
        <f>AVERAGE(Q1902:T1906)</f>
        <v/>
      </c>
      <c r="Y1906" s="266" t="n">
        <v>272</v>
      </c>
    </row>
    <row r="1907" ht="17.45" customHeight="1">
      <c r="A1907" s="257">
        <f>IF(ISNUMBER(C1907),MONTH(C1907),"")</f>
        <v/>
      </c>
      <c r="B1907" s="257">
        <f>IF(ISNUMBER(C1907),YEAR(C1907),"")</f>
        <v/>
      </c>
      <c r="C1907" s="808">
        <f>C1906+1</f>
        <v/>
      </c>
      <c r="D1907" s="809" t="n"/>
      <c r="E1907" s="810" t="n">
        <v>0.00903</v>
      </c>
      <c r="F1907" s="809" t="n"/>
      <c r="G1907" s="811" t="n">
        <v>0.0123</v>
      </c>
      <c r="H1907" s="810" t="n"/>
      <c r="I1907" s="809" t="n"/>
      <c r="J1907" s="810" t="n">
        <v>0.0104</v>
      </c>
      <c r="K1907" s="809" t="n"/>
      <c r="L1907" s="810" t="n">
        <v>0.0197</v>
      </c>
      <c r="M1907" s="796">
        <f>IF(SUM(D1907:E1907)&gt;0,IFERROR(AVERAGE(D1878:E1907),""),"")</f>
        <v/>
      </c>
      <c r="N1907" s="796">
        <f>IF(SUM(F1907:H1907)&gt;0,IFERROR(AVERAGE(F1878:H1907),""),"")</f>
        <v/>
      </c>
      <c r="O1907" s="796">
        <f>IF(SUM(I1907:J1907)&gt;0,IFERROR(AVERAGE(I1878:J1907),""),"")</f>
        <v/>
      </c>
      <c r="P1907" s="796">
        <f>IF(SUM(K1907:L1907)&gt;0,IFERROR(AVERAGE(K1878:L1907),""),"")</f>
        <v/>
      </c>
      <c r="Q1907" s="813">
        <f>IFERROR(AVERAGE(D1907:E1907),"")</f>
        <v/>
      </c>
      <c r="R1907" s="813">
        <f>IFERROR(AVERAGE(F1907:H1907),"")</f>
        <v/>
      </c>
      <c r="S1907" s="813">
        <f>IFERROR(AVERAGE(I1907:J1907),"")</f>
        <v/>
      </c>
      <c r="T1907" s="813">
        <f>IFERROR(AVERAGE(K1907:L1907),"")</f>
        <v/>
      </c>
      <c r="U1907" s="441" t="n"/>
      <c r="V1907" s="813">
        <f>AVERAGE(Q1907:T1907)</f>
        <v/>
      </c>
      <c r="W1907" s="445" t="n"/>
      <c r="X1907" s="257" t="n"/>
      <c r="Y1907" s="266" t="n">
        <v>272</v>
      </c>
    </row>
    <row r="1908" ht="17.45" customHeight="1">
      <c r="A1908" s="257">
        <f>IF(ISNUMBER(C1908),MONTH(C1908),"")</f>
        <v/>
      </c>
      <c r="B1908" s="257">
        <f>IF(ISNUMBER(C1908),YEAR(C1908),"")</f>
        <v/>
      </c>
      <c r="C1908" s="808">
        <f>C1907+1</f>
        <v/>
      </c>
      <c r="D1908" s="809" t="n">
        <v>0.0102</v>
      </c>
      <c r="E1908" s="810" t="n"/>
      <c r="F1908" s="809" t="n"/>
      <c r="G1908" s="811" t="n"/>
      <c r="H1908" s="810" t="n">
        <v>0.00666</v>
      </c>
      <c r="I1908" s="809" t="n">
        <v>0.00585</v>
      </c>
      <c r="J1908" s="810" t="n"/>
      <c r="K1908" s="809" t="n">
        <v>0.0132</v>
      </c>
      <c r="L1908" s="810" t="n"/>
      <c r="M1908" s="796">
        <f>IF(SUM(D1908:E1908)&gt;0,IFERROR(AVERAGE(D1879:E1908),""),"")</f>
        <v/>
      </c>
      <c r="N1908" s="796">
        <f>IF(SUM(F1908:H1908)&gt;0,IFERROR(AVERAGE(F1879:H1908),""),"")</f>
        <v/>
      </c>
      <c r="O1908" s="796">
        <f>IF(SUM(I1908:J1908)&gt;0,IFERROR(AVERAGE(I1879:J1908),""),"")</f>
        <v/>
      </c>
      <c r="P1908" s="796">
        <f>IF(SUM(K1908:L1908)&gt;0,IFERROR(AVERAGE(K1879:L1908),""),"")</f>
        <v/>
      </c>
      <c r="Q1908" s="813">
        <f>IFERROR(AVERAGE(D1908:E1908),"")</f>
        <v/>
      </c>
      <c r="R1908" s="813">
        <f>IFERROR(AVERAGE(F1908:H1908),"")</f>
        <v/>
      </c>
      <c r="S1908" s="813">
        <f>IFERROR(AVERAGE(I1908:J1908),"")</f>
        <v/>
      </c>
      <c r="T1908" s="813">
        <f>IFERROR(AVERAGE(K1908:L1908),"")</f>
        <v/>
      </c>
      <c r="V1908" s="813">
        <f>AVERAGE(Q1908:T1908)</f>
        <v/>
      </c>
      <c r="W1908" s="445" t="n"/>
      <c r="X1908" s="797">
        <f>AVERAGE(Q1907:T1908)</f>
        <v/>
      </c>
      <c r="Y1908" s="266" t="n">
        <v>272</v>
      </c>
    </row>
    <row r="1909" ht="17.45" customHeight="1">
      <c r="A1909" s="257">
        <f>IF(ISNUMBER(C1909),MONTH(C1909),"")</f>
        <v/>
      </c>
      <c r="B1909" s="257">
        <f>IF(ISNUMBER(C1909),YEAR(C1909),"")</f>
        <v/>
      </c>
      <c r="C1909" s="791">
        <f>C1908+1</f>
        <v/>
      </c>
      <c r="D1909" s="792" t="n"/>
      <c r="E1909" s="793" t="n">
        <v>0.0549</v>
      </c>
      <c r="F1909" s="792" t="n"/>
      <c r="G1909" s="794" t="n">
        <v>0.0191</v>
      </c>
      <c r="H1909" s="793" t="n"/>
      <c r="I1909" s="792" t="n"/>
      <c r="J1909" s="793" t="n">
        <v>0.0241</v>
      </c>
      <c r="K1909" s="792" t="n"/>
      <c r="L1909" s="793" t="n">
        <v>0.014</v>
      </c>
      <c r="M1909" s="796">
        <f>IF(SUM(D1909:E1909)&gt;0,IFERROR(AVERAGE(D1880:E1909),""),"")</f>
        <v/>
      </c>
      <c r="N1909" s="796">
        <f>IF(SUM(F1909:H1909)&gt;0,IFERROR(AVERAGE(F1880:H1909),""),"")</f>
        <v/>
      </c>
      <c r="O1909" s="796">
        <f>IF(SUM(I1909:J1909)&gt;0,IFERROR(AVERAGE(I1880:J1909),""),"")</f>
        <v/>
      </c>
      <c r="P1909" s="796">
        <f>IF(SUM(K1909:L1909)&gt;0,IFERROR(AVERAGE(K1880:L1909),""),"")</f>
        <v/>
      </c>
      <c r="Q1909" s="797">
        <f>IFERROR(AVERAGE(D1909:E1909),"")</f>
        <v/>
      </c>
      <c r="R1909" s="797">
        <f>IFERROR(AVERAGE(F1909:H1909),"")</f>
        <v/>
      </c>
      <c r="S1909" s="797">
        <f>IFERROR(AVERAGE(I1909:J1909),"")</f>
        <v/>
      </c>
      <c r="T1909" s="797">
        <f>IFERROR(AVERAGE(K1909:L1909),"")</f>
        <v/>
      </c>
      <c r="W1909" s="797">
        <f>AVERAGE(Q1909:T1909)</f>
        <v/>
      </c>
    </row>
    <row r="1910" ht="17.45" customHeight="1">
      <c r="A1910" s="257">
        <f>IF(ISNUMBER(C1910),MONTH(C1910),"")</f>
        <v/>
      </c>
      <c r="B1910" s="257">
        <f>IF(ISNUMBER(C1910),YEAR(C1910),"")</f>
        <v/>
      </c>
      <c r="C1910" s="861">
        <f>C1909+1</f>
        <v/>
      </c>
      <c r="D1910" s="803" t="n">
        <v>0.0095</v>
      </c>
      <c r="E1910" s="804" t="n"/>
      <c r="F1910" s="803" t="n">
        <v>0.00594</v>
      </c>
      <c r="G1910" s="805" t="n"/>
      <c r="H1910" s="804" t="n">
        <v>0.00585</v>
      </c>
      <c r="I1910" s="803" t="n">
        <v>0.00387</v>
      </c>
      <c r="J1910" s="804" t="n"/>
      <c r="K1910" s="803" t="n">
        <v>0.009339999999999999</v>
      </c>
      <c r="L1910" s="804" t="n"/>
      <c r="M1910" s="796">
        <f>IF(SUM(D1910:E1910)&gt;0,IFERROR(AVERAGE(D1881:E1910),""),"")</f>
        <v/>
      </c>
      <c r="N1910" s="796">
        <f>IF(SUM(F1910:H1910)&gt;0,IFERROR(AVERAGE(F1881:H1910),""),"")</f>
        <v/>
      </c>
      <c r="O1910" s="796">
        <f>IF(SUM(I1910:J1910)&gt;0,IFERROR(AVERAGE(I1881:J1910),""),"")</f>
        <v/>
      </c>
      <c r="P1910" s="796">
        <f>IF(SUM(K1910:L1910)&gt;0,IFERROR(AVERAGE(K1881:L1910),""),"")</f>
        <v/>
      </c>
      <c r="Q1910" s="797">
        <f>IFERROR(AVERAGE(D1910:E1910),"")</f>
        <v/>
      </c>
      <c r="R1910" s="797">
        <f>IFERROR(AVERAGE(F1910:H1910),"")</f>
        <v/>
      </c>
      <c r="S1910" s="797">
        <f>IFERROR(AVERAGE(I1910:J1910),"")</f>
        <v/>
      </c>
      <c r="T1910" s="797">
        <f>IFERROR(AVERAGE(K1910:L1910),"")</f>
        <v/>
      </c>
      <c r="W1910" s="797">
        <f>AVERAGE(Q1910:T1910)</f>
        <v/>
      </c>
    </row>
    <row r="1911" ht="17.45" customHeight="1">
      <c r="A1911" s="257">
        <f>IF(ISNUMBER(C1911),MONTH(C1911),"")</f>
        <v/>
      </c>
      <c r="B1911" s="257">
        <f>IF(ISNUMBER(C1911),YEAR(C1911),"")</f>
        <v/>
      </c>
      <c r="C1911" s="791">
        <f>C1910+1</f>
        <v/>
      </c>
      <c r="D1911" s="792" t="n"/>
      <c r="E1911" s="793" t="n">
        <v>0.0265</v>
      </c>
      <c r="F1911" s="792" t="n"/>
      <c r="G1911" s="794" t="n">
        <v>0.00582</v>
      </c>
      <c r="H1911" s="793" t="n"/>
      <c r="I1911" s="792" t="n"/>
      <c r="J1911" s="793" t="n">
        <v>0.0053</v>
      </c>
      <c r="K1911" s="792" t="n"/>
      <c r="L1911" s="793" t="n">
        <v>0.00825</v>
      </c>
      <c r="M1911" s="796">
        <f>IF(SUM(D1911:E1911)&gt;0,IFERROR(AVERAGE(D1882:E1911),""),"")</f>
        <v/>
      </c>
      <c r="N1911" s="796">
        <f>IF(SUM(F1911:H1911)&gt;0,IFERROR(AVERAGE(F1882:H1911),""),"")</f>
        <v/>
      </c>
      <c r="O1911" s="796">
        <f>IF(SUM(I1911:J1911)&gt;0,IFERROR(AVERAGE(I1882:J1911),""),"")</f>
        <v/>
      </c>
      <c r="P1911" s="796">
        <f>IF(SUM(K1911:L1911)&gt;0,IFERROR(AVERAGE(K1882:L1911),""),"")</f>
        <v/>
      </c>
      <c r="Q1911" s="797">
        <f>IFERROR(AVERAGE(D1911:E1911),"")</f>
        <v/>
      </c>
      <c r="R1911" s="797">
        <f>IFERROR(AVERAGE(F1911:H1911),"")</f>
        <v/>
      </c>
      <c r="S1911" s="797">
        <f>IFERROR(AVERAGE(I1911:J1911),"")</f>
        <v/>
      </c>
      <c r="T1911" s="797">
        <f>IFERROR(AVERAGE(K1911:L1911),"")</f>
        <v/>
      </c>
      <c r="W1911" s="797">
        <f>AVERAGE(Q1911:T1911)</f>
        <v/>
      </c>
    </row>
    <row r="1912" ht="17.45" customHeight="1">
      <c r="A1912" s="257">
        <f>IF(ISNUMBER(C1912),MONTH(C1912),"")</f>
        <v/>
      </c>
      <c r="B1912" s="257">
        <f>IF(ISNUMBER(C1912),YEAR(C1912),"")</f>
        <v/>
      </c>
      <c r="C1912" s="791">
        <f>C1911+1</f>
        <v/>
      </c>
      <c r="D1912" s="792" t="n">
        <v>0.0118</v>
      </c>
      <c r="E1912" s="793" t="n"/>
      <c r="F1912" s="792" t="n">
        <v>0.0279</v>
      </c>
      <c r="G1912" s="794" t="n"/>
      <c r="H1912" s="793" t="n"/>
      <c r="I1912" s="792" t="n">
        <v>0.0103</v>
      </c>
      <c r="J1912" s="793" t="n"/>
      <c r="K1912" s="792" t="n">
        <v>0.012</v>
      </c>
      <c r="L1912" s="793" t="n"/>
      <c r="M1912" s="796">
        <f>IF(SUM(D1912:E1912)&gt;0,IFERROR(AVERAGE(D1883:E1912),""),"")</f>
        <v/>
      </c>
      <c r="N1912" s="796">
        <f>IF(SUM(F1912:H1912)&gt;0,IFERROR(AVERAGE(F1883:H1912),""),"")</f>
        <v/>
      </c>
      <c r="O1912" s="796">
        <f>IF(SUM(I1912:J1912)&gt;0,IFERROR(AVERAGE(I1883:J1912),""),"")</f>
        <v/>
      </c>
      <c r="P1912" s="796">
        <f>IF(SUM(K1912:L1912)&gt;0,IFERROR(AVERAGE(K1883:L1912),""),"")</f>
        <v/>
      </c>
      <c r="Q1912" s="797">
        <f>IFERROR(AVERAGE(D1912:E1912),"")</f>
        <v/>
      </c>
      <c r="R1912" s="797">
        <f>IFERROR(AVERAGE(F1912:H1912),"")</f>
        <v/>
      </c>
      <c r="S1912" s="797">
        <f>IFERROR(AVERAGE(I1912:J1912),"")</f>
        <v/>
      </c>
      <c r="T1912" s="797">
        <f>IFERROR(AVERAGE(K1912:L1912),"")</f>
        <v/>
      </c>
      <c r="W1912" s="797">
        <f>AVERAGE(Q1912:T1912)</f>
        <v/>
      </c>
    </row>
    <row r="1913" ht="17.45" customHeight="1">
      <c r="A1913" s="257">
        <f>IF(ISNUMBER(C1913),MONTH(C1913),"")</f>
        <v/>
      </c>
      <c r="B1913" s="257">
        <f>IF(ISNUMBER(C1913),YEAR(C1913),"")</f>
        <v/>
      </c>
      <c r="C1913" s="791">
        <f>C1912+1</f>
        <v/>
      </c>
      <c r="D1913" s="792" t="n"/>
      <c r="E1913" s="793" t="n">
        <v>0.0111</v>
      </c>
      <c r="F1913" s="792" t="n"/>
      <c r="G1913" s="794" t="n">
        <v>0.0157</v>
      </c>
      <c r="H1913" s="793" t="n"/>
      <c r="I1913" s="792" t="n"/>
      <c r="J1913" s="793" t="n">
        <v>0.0174</v>
      </c>
      <c r="K1913" s="792" t="n"/>
      <c r="L1913" s="793" t="n">
        <v>0.0223</v>
      </c>
      <c r="M1913" s="796">
        <f>IF(SUM(D1913:E1913)&gt;0,IFERROR(AVERAGE(D1884:E1913),""),"")</f>
        <v/>
      </c>
      <c r="N1913" s="796">
        <f>IF(SUM(F1913:H1913)&gt;0,IFERROR(AVERAGE(F1884:H1913),""),"")</f>
        <v/>
      </c>
      <c r="O1913" s="796">
        <f>IF(SUM(I1913:J1913)&gt;0,IFERROR(AVERAGE(I1884:J1913),""),"")</f>
        <v/>
      </c>
      <c r="P1913" s="796">
        <f>IF(SUM(K1913:L1913)&gt;0,IFERROR(AVERAGE(K1884:L1913),""),"")</f>
        <v/>
      </c>
      <c r="Q1913" s="797">
        <f>IFERROR(AVERAGE(D1913:E1913),"")</f>
        <v/>
      </c>
      <c r="R1913" s="797">
        <f>IFERROR(AVERAGE(F1913:H1913),"")</f>
        <v/>
      </c>
      <c r="S1913" s="797">
        <f>IFERROR(AVERAGE(I1913:J1913),"")</f>
        <v/>
      </c>
      <c r="T1913" s="797">
        <f>IFERROR(AVERAGE(K1913:L1913),"")</f>
        <v/>
      </c>
      <c r="W1913" s="797">
        <f>AVERAGE(Q1913:T1913)</f>
        <v/>
      </c>
      <c r="X1913" s="797">
        <f>AVERAGE(Q1909:T1913)</f>
        <v/>
      </c>
      <c r="Y1913" s="266" t="n">
        <v>273</v>
      </c>
    </row>
    <row r="1914" ht="17.45" customHeight="1">
      <c r="A1914" s="257">
        <f>IF(ISNUMBER(C1914),MONTH(C1914),"")</f>
        <v/>
      </c>
      <c r="B1914" s="257">
        <f>IF(ISNUMBER(C1914),YEAR(C1914),"")</f>
        <v/>
      </c>
      <c r="C1914" s="808">
        <f>C1913+1</f>
        <v/>
      </c>
      <c r="D1914" s="809" t="n">
        <v>0.009140000000000001</v>
      </c>
      <c r="E1914" s="810" t="n"/>
      <c r="F1914" s="809" t="n"/>
      <c r="G1914" s="811" t="n"/>
      <c r="H1914" s="810" t="n">
        <v>0.00865</v>
      </c>
      <c r="I1914" s="809" t="n">
        <v>0.009719999999999999</v>
      </c>
      <c r="J1914" s="810" t="n"/>
      <c r="K1914" s="809" t="n">
        <v>0.0165</v>
      </c>
      <c r="L1914" s="810" t="n"/>
      <c r="M1914" s="796">
        <f>IF(SUM(D1914:E1914)&gt;0,IFERROR(AVERAGE(D1885:E1914),""),"")</f>
        <v/>
      </c>
      <c r="N1914" s="796">
        <f>IF(SUM(F1914:H1914)&gt;0,IFERROR(AVERAGE(F1885:H1914),""),"")</f>
        <v/>
      </c>
      <c r="O1914" s="796">
        <f>IF(SUM(I1914:J1914)&gt;0,IFERROR(AVERAGE(I1885:J1914),""),"")</f>
        <v/>
      </c>
      <c r="P1914" s="796">
        <f>IF(SUM(K1914:L1914)&gt;0,IFERROR(AVERAGE(K1885:L1914),""),"")</f>
        <v/>
      </c>
      <c r="Q1914" s="813">
        <f>IFERROR(AVERAGE(D1914:E1914),"")</f>
        <v/>
      </c>
      <c r="R1914" s="813">
        <f>IFERROR(AVERAGE(F1914:H1914),"")</f>
        <v/>
      </c>
      <c r="S1914" s="813">
        <f>IFERROR(AVERAGE(I1914:J1914),"")</f>
        <v/>
      </c>
      <c r="T1914" s="813">
        <f>IFERROR(AVERAGE(K1914:L1914),"")</f>
        <v/>
      </c>
      <c r="U1914" s="441" t="n"/>
      <c r="V1914" s="813">
        <f>AVERAGE(Q1914:T1914)</f>
        <v/>
      </c>
      <c r="W1914" s="445" t="n"/>
      <c r="X1914" s="257" t="n"/>
      <c r="Y1914" s="266" t="n">
        <v>273</v>
      </c>
    </row>
    <row r="1915" ht="17.45" customHeight="1">
      <c r="A1915" s="257">
        <f>IF(ISNUMBER(C1915),MONTH(C1915),"")</f>
        <v/>
      </c>
      <c r="B1915" s="257">
        <f>IF(ISNUMBER(C1915),YEAR(C1915),"")</f>
        <v/>
      </c>
      <c r="C1915" s="808">
        <f>C1914+1</f>
        <v/>
      </c>
      <c r="D1915" s="809" t="n"/>
      <c r="E1915" s="810" t="n">
        <v>0.0108</v>
      </c>
      <c r="F1915" s="809" t="n"/>
      <c r="G1915" s="811" t="n">
        <v>0.00991</v>
      </c>
      <c r="H1915" s="810" t="n"/>
      <c r="I1915" s="809" t="n"/>
      <c r="J1915" s="810" t="n">
        <v>0.00758</v>
      </c>
      <c r="K1915" s="809" t="n"/>
      <c r="L1915" s="810" t="n">
        <v>0.0152</v>
      </c>
      <c r="M1915" s="796">
        <f>IF(SUM(D1915:E1915)&gt;0,IFERROR(AVERAGE(D1886:E1915),""),"")</f>
        <v/>
      </c>
      <c r="N1915" s="796">
        <f>IF(SUM(F1915:H1915)&gt;0,IFERROR(AVERAGE(F1886:H1915),""),"")</f>
        <v/>
      </c>
      <c r="O1915" s="796">
        <f>IF(SUM(I1915:J1915)&gt;0,IFERROR(AVERAGE(I1886:J1915),""),"")</f>
        <v/>
      </c>
      <c r="P1915" s="796">
        <f>IF(SUM(K1915:L1915)&gt;0,IFERROR(AVERAGE(K1886:L1915),""),"")</f>
        <v/>
      </c>
      <c r="Q1915" s="813">
        <f>IFERROR(AVERAGE(D1915:E1915),"")</f>
        <v/>
      </c>
      <c r="R1915" s="813">
        <f>IFERROR(AVERAGE(F1915:H1915),"")</f>
        <v/>
      </c>
      <c r="S1915" s="813">
        <f>IFERROR(AVERAGE(I1915:J1915),"")</f>
        <v/>
      </c>
      <c r="T1915" s="813">
        <f>IFERROR(AVERAGE(K1915:L1915),"")</f>
        <v/>
      </c>
      <c r="V1915" s="813">
        <f>AVERAGE(Q1915:T1915)</f>
        <v/>
      </c>
      <c r="W1915" s="445" t="n"/>
      <c r="X1915" s="797">
        <f>AVERAGE(Q1914:T1915)</f>
        <v/>
      </c>
      <c r="Y1915" s="266" t="n">
        <v>273</v>
      </c>
    </row>
    <row r="1916" ht="17.45" customHeight="1">
      <c r="A1916" s="257">
        <f>IF(ISNUMBER(C1916),MONTH(C1916),"")</f>
        <v/>
      </c>
      <c r="B1916" s="257">
        <f>IF(ISNUMBER(C1916),YEAR(C1916),"")</f>
        <v/>
      </c>
      <c r="C1916" s="861">
        <f>C1915+1</f>
        <v/>
      </c>
      <c r="D1916" s="803" t="n">
        <v>0.0127</v>
      </c>
      <c r="E1916" s="804" t="n"/>
      <c r="F1916" s="803" t="n">
        <v>0.017</v>
      </c>
      <c r="G1916" s="805" t="n"/>
      <c r="H1916" s="804" t="n">
        <v>0.0209</v>
      </c>
      <c r="I1916" s="803" t="n">
        <v>0.0243</v>
      </c>
      <c r="J1916" s="804" t="n"/>
      <c r="K1916" s="803" t="n">
        <v>0.0217</v>
      </c>
      <c r="L1916" s="804" t="n"/>
      <c r="M1916" s="796">
        <f>IF(SUM(D1916:E1916)&gt;0,IFERROR(AVERAGE(D1887:E1916),""),"")</f>
        <v/>
      </c>
      <c r="N1916" s="796">
        <f>IF(SUM(F1916:H1916)&gt;0,IFERROR(AVERAGE(F1887:H1916),""),"")</f>
        <v/>
      </c>
      <c r="O1916" s="796">
        <f>IF(SUM(I1916:J1916)&gt;0,IFERROR(AVERAGE(I1887:J1916),""),"")</f>
        <v/>
      </c>
      <c r="P1916" s="796">
        <f>IF(SUM(K1916:L1916)&gt;0,IFERROR(AVERAGE(K1887:L1916),""),"")</f>
        <v/>
      </c>
      <c r="Q1916" s="797">
        <f>IFERROR(AVERAGE(D1916:E1916),"")</f>
        <v/>
      </c>
      <c r="R1916" s="797">
        <f>IFERROR(AVERAGE(F1916:H1916),"")</f>
        <v/>
      </c>
      <c r="S1916" s="797">
        <f>IFERROR(AVERAGE(I1916:J1916),"")</f>
        <v/>
      </c>
      <c r="T1916" s="797">
        <f>IFERROR(AVERAGE(K1916:L1916),"")</f>
        <v/>
      </c>
      <c r="W1916" s="797">
        <f>AVERAGE(Q1916:T1916)</f>
        <v/>
      </c>
    </row>
    <row r="1917" ht="17.45" customHeight="1" thickBot="1">
      <c r="A1917" s="257">
        <f>IF(ISNUMBER(C1917),MONTH(C1917),"")</f>
        <v/>
      </c>
      <c r="B1917" s="257">
        <f>IF(ISNUMBER(C1917),YEAR(C1917),"")</f>
        <v/>
      </c>
      <c r="C1917" s="791">
        <f>C1916+1</f>
        <v/>
      </c>
      <c r="D1917" s="792" t="n"/>
      <c r="E1917" s="793" t="n">
        <v>0.0344</v>
      </c>
      <c r="F1917" s="792" t="n"/>
      <c r="G1917" s="794" t="n">
        <v>0.0254</v>
      </c>
      <c r="H1917" s="793" t="n"/>
      <c r="I1917" s="792" t="n"/>
      <c r="J1917" s="793" t="n">
        <v>0.0395</v>
      </c>
      <c r="K1917" s="792" t="n"/>
      <c r="L1917" s="793" t="n">
        <v>0.0298</v>
      </c>
      <c r="M1917" s="796">
        <f>IF(SUM(D1917:E1917)&gt;0,IFERROR(AVERAGE(D1888:E1917),""),"")</f>
        <v/>
      </c>
      <c r="N1917" s="796">
        <f>IF(SUM(F1917:H1917)&gt;0,IFERROR(AVERAGE(F1888:H1917),""),"")</f>
        <v/>
      </c>
      <c r="O1917" s="796">
        <f>IF(SUM(I1917:J1917)&gt;0,IFERROR(AVERAGE(I1888:J1917),""),"")</f>
        <v/>
      </c>
      <c r="P1917" s="796">
        <f>IF(SUM(K1917:L1917)&gt;0,IFERROR(AVERAGE(K1888:L1917),""),"")</f>
        <v/>
      </c>
      <c r="Q1917" s="797">
        <f>IFERROR(AVERAGE(D1917:E1917),"")</f>
        <v/>
      </c>
      <c r="R1917" s="797">
        <f>IFERROR(AVERAGE(F1917:H1917),"")</f>
        <v/>
      </c>
      <c r="S1917" s="797">
        <f>IFERROR(AVERAGE(I1917:J1917),"")</f>
        <v/>
      </c>
      <c r="T1917" s="797">
        <f>IFERROR(AVERAGE(K1917:L1917),"")</f>
        <v/>
      </c>
      <c r="W1917" s="797">
        <f>AVERAGE(Q1917:T1917)</f>
        <v/>
      </c>
    </row>
    <row r="1918" ht="17.45" customHeight="1" thickBot="1">
      <c r="A1918" s="257">
        <f>IF(ISNUMBER(C1918),MONTH(C1918),"")</f>
        <v/>
      </c>
      <c r="B1918" s="257">
        <f>IF(ISNUMBER(C1918),YEAR(C1918),"")</f>
        <v/>
      </c>
      <c r="C1918" s="791">
        <f>C1917+1</f>
        <v/>
      </c>
      <c r="D1918" s="792" t="n">
        <v>0.0205</v>
      </c>
      <c r="E1918" s="793" t="n"/>
      <c r="F1918" s="792" t="n">
        <v>0.0122</v>
      </c>
      <c r="G1918" s="794" t="n"/>
      <c r="H1918" s="793" t="n"/>
      <c r="I1918" s="792" t="n">
        <v>0.0142</v>
      </c>
      <c r="J1918" s="793" t="n"/>
      <c r="K1918" s="792" t="n">
        <v>0.0157</v>
      </c>
      <c r="L1918" s="793" t="n"/>
      <c r="M1918" s="796">
        <f>IF(SUM(D1918:E1918)&gt;0,IFERROR(AVERAGE(D1889:E1918),""),"")</f>
        <v/>
      </c>
      <c r="N1918" s="796">
        <f>IF(SUM(F1918:H1918)&gt;0,IFERROR(AVERAGE(F1889:H1918),""),"")</f>
        <v/>
      </c>
      <c r="O1918" s="796">
        <f>IF(SUM(I1918:J1918)&gt;0,IFERROR(AVERAGE(I1889:J1918),""),"")</f>
        <v/>
      </c>
      <c r="P1918" s="796">
        <f>IF(SUM(K1918:L1918)&gt;0,IFERROR(AVERAGE(K1889:L1918),""),"")</f>
        <v/>
      </c>
      <c r="Q1918" s="797">
        <f>IFERROR(AVERAGE(D1918:E1918),"")</f>
        <v/>
      </c>
      <c r="R1918" s="797">
        <f>IFERROR(AVERAGE(F1918:H1918),"")</f>
        <v/>
      </c>
      <c r="S1918" s="797">
        <f>IFERROR(AVERAGE(I1918:J1918),"")</f>
        <v/>
      </c>
      <c r="T1918" s="797">
        <f>IFERROR(AVERAGE(K1918:L1918),"")</f>
        <v/>
      </c>
      <c r="W1918" s="797">
        <f>AVERAGE(Q1918:T1918)</f>
        <v/>
      </c>
      <c r="Z1918" s="514" t="inlineStr">
        <is>
          <t>MARCH</t>
        </is>
      </c>
      <c r="AA1918" s="515" t="n">
        <v>2023</v>
      </c>
      <c r="AB1918" s="516" t="n"/>
      <c r="AC1918" s="516" t="n"/>
      <c r="AD1918" s="516" t="n"/>
    </row>
    <row r="1919" ht="17.45" customHeight="1">
      <c r="A1919" s="257">
        <f>IF(ISNUMBER(C1919),MONTH(C1919),"")</f>
        <v/>
      </c>
      <c r="B1919" s="257">
        <f>IF(ISNUMBER(C1919),YEAR(C1919),"")</f>
        <v/>
      </c>
      <c r="C1919" s="791">
        <f>C1918+1</f>
        <v/>
      </c>
      <c r="D1919" s="792" t="n"/>
      <c r="E1919" s="793" t="n">
        <v>0.0152</v>
      </c>
      <c r="F1919" s="792" t="n"/>
      <c r="G1919" s="794" t="n">
        <v>0.0167</v>
      </c>
      <c r="H1919" s="793" t="n"/>
      <c r="I1919" s="792" t="n"/>
      <c r="J1919" s="793" t="n">
        <v>0.014</v>
      </c>
      <c r="K1919" s="792" t="n"/>
      <c r="L1919" s="793" t="n">
        <v>0.0142</v>
      </c>
      <c r="M1919" s="796">
        <f>IF(SUM(D1919:E1919)&gt;0,IFERROR(AVERAGE(D1890:E1919),""),"")</f>
        <v/>
      </c>
      <c r="N1919" s="796">
        <f>IF(SUM(F1919:H1919)&gt;0,IFERROR(AVERAGE(F1890:H1919),""),"")</f>
        <v/>
      </c>
      <c r="O1919" s="796">
        <f>IF(SUM(I1919:J1919)&gt;0,IFERROR(AVERAGE(I1890:J1919),""),"")</f>
        <v/>
      </c>
      <c r="P1919" s="796">
        <f>IF(SUM(K1919:L1919)&gt;0,IFERROR(AVERAGE(K1890:L1919),""),"")</f>
        <v/>
      </c>
      <c r="Q1919" s="797">
        <f>IFERROR(AVERAGE(D1919:E1919),"")</f>
        <v/>
      </c>
      <c r="R1919" s="797">
        <f>IFERROR(AVERAGE(F1919:H1919),"")</f>
        <v/>
      </c>
      <c r="S1919" s="797">
        <f>IFERROR(AVERAGE(I1919:J1919),"")</f>
        <v/>
      </c>
      <c r="T1919" s="797">
        <f>IFERROR(AVERAGE(K1919:L1919),"")</f>
        <v/>
      </c>
      <c r="W1919" s="797">
        <f>AVERAGE(Q1919:T1919)</f>
        <v/>
      </c>
      <c r="Z1919" s="517" t="inlineStr">
        <is>
          <t>Parameter</t>
        </is>
      </c>
      <c r="AA1919" s="517" t="inlineStr">
        <is>
          <t>Station 1</t>
        </is>
      </c>
      <c r="AB1919" s="517" t="inlineStr">
        <is>
          <t>Station 2</t>
        </is>
      </c>
      <c r="AC1919" s="517" t="inlineStr">
        <is>
          <t>Station 4</t>
        </is>
      </c>
      <c r="AD1919" s="517" t="inlineStr">
        <is>
          <t>Station 5</t>
        </is>
      </c>
    </row>
    <row r="1920" ht="17.45" customHeight="1" thickBot="1">
      <c r="A1920" s="257">
        <f>IF(ISNUMBER(C1920),MONTH(C1920),"")</f>
        <v/>
      </c>
      <c r="B1920" s="257">
        <f>IF(ISNUMBER(C1920),YEAR(C1920),"")</f>
        <v/>
      </c>
      <c r="C1920" s="824">
        <f>C1919+1</f>
        <v/>
      </c>
      <c r="D1920" s="825" t="n">
        <v>0.0261</v>
      </c>
      <c r="E1920" s="826" t="n"/>
      <c r="F1920" s="825" t="n"/>
      <c r="G1920" s="827" t="n"/>
      <c r="H1920" s="826" t="n">
        <v>0.0209</v>
      </c>
      <c r="I1920" s="825" t="n">
        <v>0.0454</v>
      </c>
      <c r="J1920" s="826" t="n"/>
      <c r="K1920" s="825" t="n">
        <v>0.0264</v>
      </c>
      <c r="L1920" s="826" t="n"/>
      <c r="M1920" s="796">
        <f>IF(SUM(D1920:E1920)&gt;0,IFERROR(AVERAGE(D1891:E1920),""),"")</f>
        <v/>
      </c>
      <c r="N1920" s="796">
        <f>IF(SUM(F1920:H1920)&gt;0,IFERROR(AVERAGE(F1891:H1920),""),"")</f>
        <v/>
      </c>
      <c r="O1920" s="796">
        <f>IF(SUM(I1920:J1920)&gt;0,IFERROR(AVERAGE(I1891:J1920),""),"")</f>
        <v/>
      </c>
      <c r="P1920" s="796">
        <f>IF(SUM(K1920:L1920)&gt;0,IFERROR(AVERAGE(K1891:L1920),""),"")</f>
        <v/>
      </c>
      <c r="Q1920" s="830">
        <f>IFERROR(AVERAGE(D1920:E1920),"")</f>
        <v/>
      </c>
      <c r="R1920" s="830">
        <f>IFERROR(AVERAGE(F1920:H1920),"")</f>
        <v/>
      </c>
      <c r="S1920" s="830">
        <f>IFERROR(AVERAGE(I1920:J1920),"")</f>
        <v/>
      </c>
      <c r="T1920" s="830">
        <f>IFERROR(AVERAGE(K1920:L1920),"")</f>
        <v/>
      </c>
      <c r="U1920" s="315" t="n"/>
      <c r="V1920" s="315" t="n"/>
      <c r="W1920" s="830">
        <f>AVERAGE(Q1920:T1920)</f>
        <v/>
      </c>
      <c r="X1920" s="797">
        <f>AVERAGE(Q1916:T1920)</f>
        <v/>
      </c>
      <c r="Y1920" s="266" t="n">
        <v>274</v>
      </c>
      <c r="Z1920" s="518" t="inlineStr">
        <is>
          <t>Average</t>
        </is>
      </c>
      <c r="AA1920" s="928">
        <f>AVERAGE(D1890:E1920)</f>
        <v/>
      </c>
      <c r="AB1920" s="928">
        <f>AVERAGE(F1890:H1920)</f>
        <v/>
      </c>
      <c r="AC1920" s="928">
        <f>AVERAGE(I1890:J1920)</f>
        <v/>
      </c>
      <c r="AD1920" s="928">
        <f>AVERAGE(K1890:L1920)</f>
        <v/>
      </c>
    </row>
    <row r="1921" ht="17.45" customHeight="1">
      <c r="A1921" s="257">
        <f>IF(ISNUMBER(C1921),MONTH(C1921),"")</f>
        <v/>
      </c>
      <c r="B1921" s="257">
        <f>IF(ISNUMBER(C1921),YEAR(C1921),"")</f>
        <v/>
      </c>
      <c r="C1921" s="885">
        <f>C1920+1</f>
        <v/>
      </c>
      <c r="D1921" s="894" t="n"/>
      <c r="E1921" s="895" t="n">
        <v>0.0105</v>
      </c>
      <c r="F1921" s="894" t="n"/>
      <c r="G1921" s="897" t="n">
        <v>0.0108</v>
      </c>
      <c r="H1921" s="895" t="n"/>
      <c r="I1921" s="894" t="n"/>
      <c r="J1921" s="895" t="n">
        <v>0.0108</v>
      </c>
      <c r="K1921" s="894" t="n"/>
      <c r="L1921" s="895" t="n">
        <v>0.0193</v>
      </c>
      <c r="M1921" s="796">
        <f>IF(SUM(D1921:E1921)&gt;0,IFERROR(AVERAGE(D1892:E1921),""),"")</f>
        <v/>
      </c>
      <c r="N1921" s="796">
        <f>IF(SUM(F1921:H1921)&gt;0,IFERROR(AVERAGE(F1892:H1921),""),"")</f>
        <v/>
      </c>
      <c r="O1921" s="796">
        <f>IF(SUM(I1921:J1921)&gt;0,IFERROR(AVERAGE(I1892:J1921),""),"")</f>
        <v/>
      </c>
      <c r="P1921" s="796">
        <f>IF(SUM(K1921:L1921)&gt;0,IFERROR(AVERAGE(K1892:L1921),""),"")</f>
        <v/>
      </c>
      <c r="Q1921" s="813">
        <f>IFERROR(AVERAGE(D1921:E1921),"")</f>
        <v/>
      </c>
      <c r="R1921" s="813">
        <f>IFERROR(AVERAGE(F1921:H1921),"")</f>
        <v/>
      </c>
      <c r="S1921" s="813">
        <f>IFERROR(AVERAGE(I1921:J1921),"")</f>
        <v/>
      </c>
      <c r="T1921" s="813">
        <f>IFERROR(AVERAGE(K1921:L1921),"")</f>
        <v/>
      </c>
      <c r="U1921" s="441" t="n"/>
      <c r="V1921" s="813">
        <f>AVERAGE(Q1921:T1921)</f>
        <v/>
      </c>
      <c r="W1921" s="445" t="n"/>
      <c r="X1921" s="257" t="n"/>
      <c r="Y1921" s="266" t="n">
        <v>274</v>
      </c>
      <c r="Z1921" s="518" t="inlineStr">
        <is>
          <t>Maximum</t>
        </is>
      </c>
      <c r="AA1921" s="928">
        <f>MAX(D1890:E1920)</f>
        <v/>
      </c>
      <c r="AB1921" s="928">
        <f>MAX(F1890:H1920)</f>
        <v/>
      </c>
      <c r="AC1921" s="928">
        <f>MAX(I1890:J1920)</f>
        <v/>
      </c>
      <c r="AD1921" s="928">
        <f>MAX(K1890:L1920)</f>
        <v/>
      </c>
    </row>
    <row r="1922" ht="17.45" customHeight="1" thickBot="1">
      <c r="A1922" s="257">
        <f>IF(ISNUMBER(C1922),MONTH(C1922),"")</f>
        <v/>
      </c>
      <c r="B1922" s="257">
        <f>IF(ISNUMBER(C1922),YEAR(C1922),"")</f>
        <v/>
      </c>
      <c r="C1922" s="861">
        <f>C1921+1</f>
        <v/>
      </c>
      <c r="D1922" s="809" t="n">
        <v>0.0118</v>
      </c>
      <c r="E1922" s="810" t="n"/>
      <c r="F1922" s="809" t="n">
        <v>0.00638</v>
      </c>
      <c r="G1922" s="811" t="n"/>
      <c r="H1922" s="810" t="n">
        <v>0.00726</v>
      </c>
      <c r="I1922" s="809" t="n">
        <v>0.00671</v>
      </c>
      <c r="J1922" s="810" t="n"/>
      <c r="K1922" s="809" t="n">
        <v>0.012</v>
      </c>
      <c r="L1922" s="810" t="n"/>
      <c r="M1922" s="796">
        <f>IF(SUM(D1922:E1922)&gt;0,IFERROR(AVERAGE(D1893:E1922),""),"")</f>
        <v/>
      </c>
      <c r="N1922" s="796">
        <f>IF(SUM(F1922:H1922)&gt;0,IFERROR(AVERAGE(F1893:H1922),""),"")</f>
        <v/>
      </c>
      <c r="O1922" s="796">
        <f>IF(SUM(I1922:J1922)&gt;0,IFERROR(AVERAGE(I1893:J1922),""),"")</f>
        <v/>
      </c>
      <c r="P1922" s="796">
        <f>IF(SUM(K1922:L1922)&gt;0,IFERROR(AVERAGE(K1893:L1922),""),"")</f>
        <v/>
      </c>
      <c r="Q1922" s="813">
        <f>IFERROR(AVERAGE(D1922:E1922),"")</f>
        <v/>
      </c>
      <c r="R1922" s="813">
        <f>IFERROR(AVERAGE(F1922:H1922),"")</f>
        <v/>
      </c>
      <c r="S1922" s="813">
        <f>IFERROR(AVERAGE(I1922:J1922),"")</f>
        <v/>
      </c>
      <c r="T1922" s="813">
        <f>IFERROR(AVERAGE(K1922:L1922),"")</f>
        <v/>
      </c>
      <c r="V1922" s="813">
        <f>AVERAGE(Q1922:T1922)</f>
        <v/>
      </c>
      <c r="W1922" s="445" t="n"/>
      <c r="X1922" s="797">
        <f>AVERAGE(Q1921:T1922)</f>
        <v/>
      </c>
      <c r="Y1922" s="266" t="n">
        <v>274</v>
      </c>
      <c r="Z1922" s="520" t="inlineStr">
        <is>
          <t># DAYS &gt; 0.075</t>
        </is>
      </c>
      <c r="AA1922" s="521">
        <f>COUNTIF(D1890:E1920,"&gt;=0.075")</f>
        <v/>
      </c>
      <c r="AB1922" s="521">
        <f>COUNTIF(F1890:H1920,"&gt;=0.075")</f>
        <v/>
      </c>
      <c r="AC1922" s="521">
        <f>COUNTIF(I1890:J1920,"&gt;=0.075")</f>
        <v/>
      </c>
      <c r="AD1922" s="521">
        <f>COUNTIF(K1890:L1920,"&gt;=0.075")</f>
        <v/>
      </c>
    </row>
    <row r="1923" ht="17.45" customHeight="1" thickBot="1">
      <c r="A1923" s="257">
        <f>IF(ISNUMBER(C1923),MONTH(C1923),"")</f>
        <v/>
      </c>
      <c r="B1923" s="257">
        <f>IF(ISNUMBER(C1923),YEAR(C1923),"")</f>
        <v/>
      </c>
      <c r="C1923" s="791">
        <f>C1922+1</f>
        <v/>
      </c>
      <c r="D1923" s="792" t="n"/>
      <c r="E1923" s="793" t="n">
        <v>0.0188</v>
      </c>
      <c r="F1923" s="792" t="n"/>
      <c r="G1923" s="794" t="n">
        <v>0.0459</v>
      </c>
      <c r="H1923" s="793" t="n"/>
      <c r="I1923" s="792" t="n"/>
      <c r="J1923" s="793" t="n">
        <v>0.0235</v>
      </c>
      <c r="K1923" s="792" t="n"/>
      <c r="L1923" s="793" t="n">
        <v>0.0205</v>
      </c>
      <c r="M1923" s="796">
        <f>IF(SUM(D1923:E1923)&gt;0,IFERROR(AVERAGE(D1894:E1923),""),"")</f>
        <v/>
      </c>
      <c r="N1923" s="796">
        <f>IF(SUM(F1923:H1923)&gt;0,IFERROR(AVERAGE(F1894:H1923),""),"")</f>
        <v/>
      </c>
      <c r="O1923" s="796">
        <f>IF(SUM(I1923:J1923)&gt;0,IFERROR(AVERAGE(I1894:J1923),""),"")</f>
        <v/>
      </c>
      <c r="P1923" s="796">
        <f>IF(SUM(K1923:L1923)&gt;0,IFERROR(AVERAGE(K1894:L1923),""),"")</f>
        <v/>
      </c>
      <c r="Q1923" s="797">
        <f>IFERROR(AVERAGE(D1923:E1923),"")</f>
        <v/>
      </c>
      <c r="R1923" s="797">
        <f>IFERROR(AVERAGE(F1923:H1923),"")</f>
        <v/>
      </c>
      <c r="S1923" s="797">
        <f>IFERROR(AVERAGE(I1923:J1923),"")</f>
        <v/>
      </c>
      <c r="T1923" s="797">
        <f>IFERROR(AVERAGE(K1923:L1923),"")</f>
        <v/>
      </c>
      <c r="W1923" s="797">
        <f>AVERAGE(Q1923:T1923)</f>
        <v/>
      </c>
      <c r="AC1923" s="664">
        <f>SUM(AA1922:AD1922)</f>
        <v/>
      </c>
      <c r="AD1923" s="929">
        <f>AVERAGE(AA1920:AD1920)</f>
        <v/>
      </c>
    </row>
    <row r="1924" ht="17.45" customHeight="1">
      <c r="A1924" s="257">
        <f>IF(ISNUMBER(C1924),MONTH(C1924),"")</f>
        <v/>
      </c>
      <c r="B1924" s="257">
        <f>IF(ISNUMBER(C1924),YEAR(C1924),"")</f>
        <v/>
      </c>
      <c r="C1924" s="791">
        <f>C1923+1</f>
        <v/>
      </c>
      <c r="D1924" s="792" t="n">
        <v>0.0255</v>
      </c>
      <c r="E1924" s="793" t="n"/>
      <c r="F1924" s="792" t="n">
        <v>0.0366</v>
      </c>
      <c r="G1924" s="794" t="n"/>
      <c r="H1924" s="793" t="n"/>
      <c r="I1924" s="792" t="n">
        <v>0.0222</v>
      </c>
      <c r="J1924" s="793" t="n"/>
      <c r="K1924" s="792" t="n">
        <v>0.011</v>
      </c>
      <c r="L1924" s="793" t="n"/>
      <c r="M1924" s="796">
        <f>IF(SUM(D1924:E1924)&gt;0,IFERROR(AVERAGE(D1895:E1924),""),"")</f>
        <v/>
      </c>
      <c r="N1924" s="796">
        <f>IF(SUM(F1924:H1924)&gt;0,IFERROR(AVERAGE(F1895:H1924),""),"")</f>
        <v/>
      </c>
      <c r="O1924" s="796">
        <f>IF(SUM(I1924:J1924)&gt;0,IFERROR(AVERAGE(I1895:J1924),""),"")</f>
        <v/>
      </c>
      <c r="P1924" s="796">
        <f>IF(SUM(K1924:L1924)&gt;0,IFERROR(AVERAGE(K1895:L1924),""),"")</f>
        <v/>
      </c>
      <c r="Q1924" s="797">
        <f>IFERROR(AVERAGE(D1924:E1924),"")</f>
        <v/>
      </c>
      <c r="R1924" s="797">
        <f>IFERROR(AVERAGE(F1924:H1924),"")</f>
        <v/>
      </c>
      <c r="S1924" s="797">
        <f>IFERROR(AVERAGE(I1924:J1924),"")</f>
        <v/>
      </c>
      <c r="T1924" s="797">
        <f>IFERROR(AVERAGE(K1924:L1924),"")</f>
        <v/>
      </c>
      <c r="W1924" s="797">
        <f>AVERAGE(Q1924:T1924)</f>
        <v/>
      </c>
      <c r="AA1924" s="605">
        <f>AA1920-AA1890</f>
        <v/>
      </c>
      <c r="AB1924" s="605">
        <f>AB1920-AB1890</f>
        <v/>
      </c>
      <c r="AC1924" s="605">
        <f>AC1920-AC1890</f>
        <v/>
      </c>
      <c r="AD1924" s="605">
        <f>AD1920-AD1890</f>
        <v/>
      </c>
      <c r="AE1924" s="605">
        <f>AE1920-AE1890</f>
        <v/>
      </c>
      <c r="AF1924" s="605">
        <f>AF1920-AF1890</f>
        <v/>
      </c>
    </row>
    <row r="1925" ht="17.45" customHeight="1">
      <c r="A1925" s="257">
        <f>IF(ISNUMBER(C1925),MONTH(C1925),"")</f>
        <v/>
      </c>
      <c r="B1925" s="257">
        <f>IF(ISNUMBER(C1925),YEAR(C1925),"")</f>
        <v/>
      </c>
      <c r="C1925" s="791">
        <f>C1924+1</f>
        <v/>
      </c>
      <c r="D1925" s="792" t="n"/>
      <c r="E1925" s="793" t="n">
        <v>0.0151</v>
      </c>
      <c r="F1925" s="792" t="n"/>
      <c r="G1925" s="794" t="n">
        <v>0.0166</v>
      </c>
      <c r="H1925" s="793" t="n"/>
      <c r="I1925" s="792" t="n"/>
      <c r="J1925" s="793" t="n">
        <v>0.0228</v>
      </c>
      <c r="K1925" s="792" t="n"/>
      <c r="L1925" s="793" t="n">
        <v>0.0234</v>
      </c>
      <c r="M1925" s="796">
        <f>IF(SUM(D1925:E1925)&gt;0,IFERROR(AVERAGE(D1896:E1925),""),"")</f>
        <v/>
      </c>
      <c r="N1925" s="796">
        <f>IF(SUM(F1925:H1925)&gt;0,IFERROR(AVERAGE(F1896:H1925),""),"")</f>
        <v/>
      </c>
      <c r="O1925" s="796">
        <f>IF(SUM(I1925:J1925)&gt;0,IFERROR(AVERAGE(I1896:J1925),""),"")</f>
        <v/>
      </c>
      <c r="P1925" s="796">
        <f>IF(SUM(K1925:L1925)&gt;0,IFERROR(AVERAGE(K1896:L1925),""),"")</f>
        <v/>
      </c>
      <c r="Q1925" s="797">
        <f>IFERROR(AVERAGE(D1925:E1925),"")</f>
        <v/>
      </c>
      <c r="R1925" s="797">
        <f>IFERROR(AVERAGE(F1925:H1925),"")</f>
        <v/>
      </c>
      <c r="S1925" s="797">
        <f>IFERROR(AVERAGE(I1925:J1925),"")</f>
        <v/>
      </c>
      <c r="T1925" s="797">
        <f>IFERROR(AVERAGE(K1925:L1925),"")</f>
        <v/>
      </c>
      <c r="W1925" s="797">
        <f>AVERAGE(Q1925:T1925)</f>
        <v/>
      </c>
      <c r="AD1925" s="605">
        <f>AD1923-AD1893</f>
        <v/>
      </c>
    </row>
    <row r="1926" ht="17.45" customHeight="1">
      <c r="A1926" s="257">
        <f>IF(ISNUMBER(C1926),MONTH(C1926),"")</f>
        <v/>
      </c>
      <c r="B1926" s="257">
        <f>IF(ISNUMBER(C1926),YEAR(C1926),"")</f>
        <v/>
      </c>
      <c r="C1926" s="791">
        <f>C1925+1</f>
        <v/>
      </c>
      <c r="D1926" s="792" t="n">
        <v>0.0202</v>
      </c>
      <c r="E1926" s="793" t="n"/>
      <c r="F1926" s="792" t="n"/>
      <c r="G1926" s="794" t="n"/>
      <c r="H1926" s="793" t="n">
        <v>0.0202</v>
      </c>
      <c r="I1926" s="792" t="n">
        <v>0.029</v>
      </c>
      <c r="J1926" s="793" t="n"/>
      <c r="K1926" s="792" t="n">
        <v>0.0296</v>
      </c>
      <c r="L1926" s="793" t="n"/>
      <c r="M1926" s="796">
        <f>IF(SUM(D1926:E1926)&gt;0,IFERROR(AVERAGE(D1897:E1926),""),"")</f>
        <v/>
      </c>
      <c r="N1926" s="796">
        <f>IF(SUM(F1926:H1926)&gt;0,IFERROR(AVERAGE(F1897:H1926),""),"")</f>
        <v/>
      </c>
      <c r="O1926" s="796">
        <f>IF(SUM(I1926:J1926)&gt;0,IFERROR(AVERAGE(I1897:J1926),""),"")</f>
        <v/>
      </c>
      <c r="P1926" s="796">
        <f>IF(SUM(K1926:L1926)&gt;0,IFERROR(AVERAGE(K1897:L1926),""),"")</f>
        <v/>
      </c>
      <c r="Q1926" s="797">
        <f>IFERROR(AVERAGE(D1926:E1926),"")</f>
        <v/>
      </c>
      <c r="R1926" s="797">
        <f>IFERROR(AVERAGE(F1926:H1926),"")</f>
        <v/>
      </c>
      <c r="S1926" s="797">
        <f>IFERROR(AVERAGE(I1926:J1926),"")</f>
        <v/>
      </c>
      <c r="T1926" s="797">
        <f>IFERROR(AVERAGE(K1926:L1926),"")</f>
        <v/>
      </c>
      <c r="W1926" s="797">
        <f>AVERAGE(Q1926:T1926)</f>
        <v/>
      </c>
    </row>
    <row r="1927" ht="17.45" customHeight="1">
      <c r="A1927" s="257">
        <f>IF(ISNUMBER(C1927),MONTH(C1927),"")</f>
        <v/>
      </c>
      <c r="B1927" s="257">
        <f>IF(ISNUMBER(C1927),YEAR(C1927),"")</f>
        <v/>
      </c>
      <c r="C1927" s="791">
        <f>C1926+1</f>
        <v/>
      </c>
      <c r="D1927" s="792" t="n"/>
      <c r="E1927" s="793" t="n">
        <v>0.0174</v>
      </c>
      <c r="F1927" s="792" t="n"/>
      <c r="G1927" s="794" t="n">
        <v>0.0139</v>
      </c>
      <c r="H1927" s="793" t="n"/>
      <c r="I1927" s="792" t="n"/>
      <c r="J1927" s="793" t="n">
        <v>0.0229</v>
      </c>
      <c r="K1927" s="792" t="n"/>
      <c r="L1927" s="793" t="n">
        <v>0.0211</v>
      </c>
      <c r="M1927" s="796">
        <f>IF(SUM(D1927:E1927)&gt;0,IFERROR(AVERAGE(D1898:E1927),""),"")</f>
        <v/>
      </c>
      <c r="N1927" s="796">
        <f>IF(SUM(F1927:H1927)&gt;0,IFERROR(AVERAGE(F1898:H1927),""),"")</f>
        <v/>
      </c>
      <c r="O1927" s="796">
        <f>IF(SUM(I1927:J1927)&gt;0,IFERROR(AVERAGE(I1898:J1927),""),"")</f>
        <v/>
      </c>
      <c r="P1927" s="796">
        <f>IF(SUM(K1927:L1927)&gt;0,IFERROR(AVERAGE(K1898:L1927),""),"")</f>
        <v/>
      </c>
      <c r="Q1927" s="797">
        <f>IFERROR(AVERAGE(D1927:E1927),"")</f>
        <v/>
      </c>
      <c r="R1927" s="797">
        <f>IFERROR(AVERAGE(F1927:H1927),"")</f>
        <v/>
      </c>
      <c r="S1927" s="797">
        <f>IFERROR(AVERAGE(I1927:J1927),"")</f>
        <v/>
      </c>
      <c r="T1927" s="797">
        <f>IFERROR(AVERAGE(K1927:L1927),"")</f>
        <v/>
      </c>
      <c r="W1927" s="797">
        <f>AVERAGE(Q1927:T1927)</f>
        <v/>
      </c>
      <c r="X1927" s="797">
        <f>AVERAGE(Q1923:T1927)</f>
        <v/>
      </c>
      <c r="Y1927" s="266" t="n">
        <v>275</v>
      </c>
    </row>
    <row r="1928" ht="17.45" customHeight="1">
      <c r="A1928" s="257">
        <f>IF(ISNUMBER(C1928),MONTH(C1928),"")</f>
        <v/>
      </c>
      <c r="B1928" s="257">
        <f>IF(ISNUMBER(C1928),YEAR(C1928),"")</f>
        <v/>
      </c>
      <c r="C1928" s="861">
        <f>C1927+1</f>
        <v/>
      </c>
      <c r="D1928" s="809" t="n">
        <v>0.017</v>
      </c>
      <c r="E1928" s="810" t="n"/>
      <c r="F1928" s="809" t="n">
        <v>0.00576</v>
      </c>
      <c r="G1928" s="811" t="n"/>
      <c r="H1928" s="810" t="n">
        <v>0.0075</v>
      </c>
      <c r="I1928" s="809" t="n">
        <v>0.0094</v>
      </c>
      <c r="J1928" s="810" t="n"/>
      <c r="K1928" s="809" t="n">
        <v>0.0136</v>
      </c>
      <c r="L1928" s="810" t="n"/>
      <c r="M1928" s="796">
        <f>IF(SUM(D1928:E1928)&gt;0,IFERROR(AVERAGE(D1899:E1928),""),"")</f>
        <v/>
      </c>
      <c r="N1928" s="796">
        <f>IF(SUM(F1928:H1928)&gt;0,IFERROR(AVERAGE(F1899:H1928),""),"")</f>
        <v/>
      </c>
      <c r="O1928" s="796">
        <f>IF(SUM(I1928:J1928)&gt;0,IFERROR(AVERAGE(I1899:J1928),""),"")</f>
        <v/>
      </c>
      <c r="P1928" s="796">
        <f>IF(SUM(K1928:L1928)&gt;0,IFERROR(AVERAGE(K1899:L1928),""),"")</f>
        <v/>
      </c>
      <c r="Q1928" s="813">
        <f>IFERROR(AVERAGE(D1928:E1928),"")</f>
        <v/>
      </c>
      <c r="R1928" s="813">
        <f>IFERROR(AVERAGE(F1928:H1928),"")</f>
        <v/>
      </c>
      <c r="S1928" s="813">
        <f>IFERROR(AVERAGE(I1928:J1928),"")</f>
        <v/>
      </c>
      <c r="T1928" s="813">
        <f>IFERROR(AVERAGE(K1928:L1928),"")</f>
        <v/>
      </c>
      <c r="U1928" s="441" t="n"/>
      <c r="V1928" s="813">
        <f>AVERAGE(Q1928:T1928)</f>
        <v/>
      </c>
      <c r="W1928" s="445" t="n"/>
      <c r="X1928" s="257" t="n"/>
      <c r="Y1928" s="266" t="n">
        <v>275</v>
      </c>
    </row>
    <row r="1929" ht="17.45" customHeight="1">
      <c r="A1929" s="257">
        <f>IF(ISNUMBER(C1929),MONTH(C1929),"")</f>
        <v/>
      </c>
      <c r="B1929" s="257">
        <f>IF(ISNUMBER(C1929),YEAR(C1929),"")</f>
        <v/>
      </c>
      <c r="C1929" s="808">
        <f>C1928+1</f>
        <v/>
      </c>
      <c r="D1929" s="809" t="n"/>
      <c r="E1929" s="810" t="n">
        <v>0.0142</v>
      </c>
      <c r="F1929" s="809" t="n"/>
      <c r="G1929" s="811" t="n">
        <v>0.0165</v>
      </c>
      <c r="H1929" s="810" t="n"/>
      <c r="I1929" s="809" t="n"/>
      <c r="J1929" s="810" t="n">
        <v>0.0104</v>
      </c>
      <c r="K1929" s="809" t="n"/>
      <c r="L1929" s="810" t="n">
        <v>0.0135</v>
      </c>
      <c r="M1929" s="796">
        <f>IF(SUM(D1929:E1929)&gt;0,IFERROR(AVERAGE(D1900:E1929),""),"")</f>
        <v/>
      </c>
      <c r="N1929" s="796">
        <f>IF(SUM(F1929:H1929)&gt;0,IFERROR(AVERAGE(F1900:H1929),""),"")</f>
        <v/>
      </c>
      <c r="O1929" s="796">
        <f>IF(SUM(I1929:J1929)&gt;0,IFERROR(AVERAGE(I1900:J1929),""),"")</f>
        <v/>
      </c>
      <c r="P1929" s="796">
        <f>IF(SUM(K1929:L1929)&gt;0,IFERROR(AVERAGE(K1900:L1929),""),"")</f>
        <v/>
      </c>
      <c r="Q1929" s="813">
        <f>IFERROR(AVERAGE(D1929:E1929),"")</f>
        <v/>
      </c>
      <c r="R1929" s="813">
        <f>IFERROR(AVERAGE(F1929:H1929),"")</f>
        <v/>
      </c>
      <c r="S1929" s="813">
        <f>IFERROR(AVERAGE(I1929:J1929),"")</f>
        <v/>
      </c>
      <c r="T1929" s="813">
        <f>IFERROR(AVERAGE(K1929:L1929),"")</f>
        <v/>
      </c>
      <c r="V1929" s="813">
        <f>AVERAGE(Q1929:T1929)</f>
        <v/>
      </c>
      <c r="W1929" s="445" t="n"/>
      <c r="X1929" s="797">
        <f>AVERAGE(Q1928:T1929)</f>
        <v/>
      </c>
      <c r="Y1929" s="266" t="n">
        <v>275</v>
      </c>
    </row>
    <row r="1930" ht="17.45" customHeight="1">
      <c r="A1930" s="257">
        <f>IF(ISNUMBER(C1930),MONTH(C1930),"")</f>
        <v/>
      </c>
      <c r="B1930" s="257">
        <f>IF(ISNUMBER(C1930),YEAR(C1930),"")</f>
        <v/>
      </c>
      <c r="C1930" s="791">
        <f>C1929+1</f>
        <v/>
      </c>
      <c r="D1930" s="792" t="n">
        <v>0.0325</v>
      </c>
      <c r="E1930" s="793" t="n"/>
      <c r="F1930" s="792" t="n">
        <v>0.0609</v>
      </c>
      <c r="G1930" s="794" t="n"/>
      <c r="H1930" s="793" t="n"/>
      <c r="I1930" s="792" t="n">
        <v>0.0347</v>
      </c>
      <c r="J1930" s="793" t="n"/>
      <c r="K1930" s="792" t="n">
        <v>0.0196</v>
      </c>
      <c r="L1930" s="793" t="n"/>
      <c r="M1930" s="796">
        <f>IF(SUM(D1930:E1930)&gt;0,IFERROR(AVERAGE(D1901:E1930),""),"")</f>
        <v/>
      </c>
      <c r="N1930" s="796">
        <f>IF(SUM(F1930:H1930)&gt;0,IFERROR(AVERAGE(F1901:H1930),""),"")</f>
        <v/>
      </c>
      <c r="O1930" s="796">
        <f>IF(SUM(I1930:J1930)&gt;0,IFERROR(AVERAGE(I1901:J1930),""),"")</f>
        <v/>
      </c>
      <c r="P1930" s="796">
        <f>IF(SUM(K1930:L1930)&gt;0,IFERROR(AVERAGE(K1901:L1930),""),"")</f>
        <v/>
      </c>
      <c r="Q1930" s="797">
        <f>IFERROR(AVERAGE(D1930:E1930),"")</f>
        <v/>
      </c>
      <c r="R1930" s="797">
        <f>IFERROR(AVERAGE(F1930:H1930),"")</f>
        <v/>
      </c>
      <c r="S1930" s="797">
        <f>IFERROR(AVERAGE(I1930:J1930),"")</f>
        <v/>
      </c>
      <c r="T1930" s="797">
        <f>IFERROR(AVERAGE(K1930:L1930),"")</f>
        <v/>
      </c>
      <c r="W1930" s="797">
        <f>AVERAGE(Q1930:T1930)</f>
        <v/>
      </c>
    </row>
    <row r="1931" ht="17.45" customHeight="1">
      <c r="A1931" s="257">
        <f>IF(ISNUMBER(C1931),MONTH(C1931),"")</f>
        <v/>
      </c>
      <c r="B1931" s="257">
        <f>IF(ISNUMBER(C1931),YEAR(C1931),"")</f>
        <v/>
      </c>
      <c r="C1931" s="791">
        <f>C1930+1</f>
        <v/>
      </c>
      <c r="D1931" s="792" t="n"/>
      <c r="E1931" s="793" t="n">
        <v>0.0336</v>
      </c>
      <c r="F1931" s="792" t="n"/>
      <c r="G1931" s="794" t="n">
        <v>0.0198</v>
      </c>
      <c r="H1931" s="793" t="n"/>
      <c r="I1931" s="792" t="n"/>
      <c r="J1931" s="793" t="n">
        <v>0.0278</v>
      </c>
      <c r="K1931" s="792" t="n"/>
      <c r="L1931" s="793" t="n">
        <v>0.0209</v>
      </c>
      <c r="M1931" s="796">
        <f>IF(SUM(D1931:E1931)&gt;0,IFERROR(AVERAGE(D1902:E1931),""),"")</f>
        <v/>
      </c>
      <c r="N1931" s="796">
        <f>IF(SUM(F1931:H1931)&gt;0,IFERROR(AVERAGE(F1902:H1931),""),"")</f>
        <v/>
      </c>
      <c r="O1931" s="796">
        <f>IF(SUM(I1931:J1931)&gt;0,IFERROR(AVERAGE(I1902:J1931),""),"")</f>
        <v/>
      </c>
      <c r="P1931" s="796">
        <f>IF(SUM(K1931:L1931)&gt;0,IFERROR(AVERAGE(K1902:L1931),""),"")</f>
        <v/>
      </c>
      <c r="Q1931" s="797">
        <f>IFERROR(AVERAGE(D1931:E1931),"")</f>
        <v/>
      </c>
      <c r="R1931" s="797">
        <f>IFERROR(AVERAGE(F1931:H1931),"")</f>
        <v/>
      </c>
      <c r="S1931" s="797">
        <f>IFERROR(AVERAGE(I1931:J1931),"")</f>
        <v/>
      </c>
      <c r="T1931" s="797">
        <f>IFERROR(AVERAGE(K1931:L1931),"")</f>
        <v/>
      </c>
      <c r="W1931" s="797">
        <f>AVERAGE(Q1931:T1931)</f>
        <v/>
      </c>
    </row>
    <row r="1932" ht="17.45" customHeight="1">
      <c r="A1932" s="257">
        <f>IF(ISNUMBER(C1932),MONTH(C1932),"")</f>
        <v/>
      </c>
      <c r="B1932" s="257">
        <f>IF(ISNUMBER(C1932),YEAR(C1932),"")</f>
        <v/>
      </c>
      <c r="C1932" s="791">
        <f>C1931+1</f>
        <v/>
      </c>
      <c r="D1932" s="792" t="n">
        <v>0.0224</v>
      </c>
      <c r="E1932" s="793" t="n"/>
      <c r="F1932" s="792" t="n"/>
      <c r="G1932" s="794" t="n"/>
      <c r="H1932" s="947" t="n"/>
      <c r="I1932" s="792" t="n">
        <v>0.0216</v>
      </c>
      <c r="J1932" s="793" t="n"/>
      <c r="K1932" s="792" t="n">
        <v>0.0203</v>
      </c>
      <c r="L1932" s="793" t="n"/>
      <c r="M1932" s="796">
        <f>IF(SUM(D1932:E1932)&gt;0,IFERROR(AVERAGE(D1903:E1932),""),"")</f>
        <v/>
      </c>
      <c r="N1932" s="796">
        <f>IF(SUM(F1932:H1932)&gt;0,IFERROR(AVERAGE(F1903:H1932),""),"")</f>
        <v/>
      </c>
      <c r="O1932" s="796">
        <f>IF(SUM(I1932:J1932)&gt;0,IFERROR(AVERAGE(I1903:J1932),""),"")</f>
        <v/>
      </c>
      <c r="P1932" s="796">
        <f>IF(SUM(K1932:L1932)&gt;0,IFERROR(AVERAGE(K1903:L1932),""),"")</f>
        <v/>
      </c>
      <c r="Q1932" s="797">
        <f>IFERROR(AVERAGE(D1932:E1932),"")</f>
        <v/>
      </c>
      <c r="R1932" s="948">
        <f>IFERROR(AVERAGE(F1932:H1932),"")</f>
        <v/>
      </c>
      <c r="S1932" s="797">
        <f>IFERROR(AVERAGE(I1932:J1932),"")</f>
        <v/>
      </c>
      <c r="T1932" s="797">
        <f>IFERROR(AVERAGE(K1932:L1932),"")</f>
        <v/>
      </c>
      <c r="W1932" s="797">
        <f>AVERAGE(Q1932:T1932)</f>
        <v/>
      </c>
    </row>
    <row r="1933" ht="17.45" customHeight="1">
      <c r="A1933" s="257">
        <f>IF(ISNUMBER(C1933),MONTH(C1933),"")</f>
        <v/>
      </c>
      <c r="B1933" s="257">
        <f>IF(ISNUMBER(C1933),YEAR(C1933),"")</f>
        <v/>
      </c>
      <c r="C1933" s="791">
        <f>C1932+1</f>
        <v/>
      </c>
      <c r="D1933" s="792" t="n"/>
      <c r="E1933" s="793" t="n">
        <v>0.0187</v>
      </c>
      <c r="F1933" s="792" t="n"/>
      <c r="G1933" s="794" t="n">
        <v>0.0144</v>
      </c>
      <c r="H1933" s="793" t="n"/>
      <c r="I1933" s="792" t="n"/>
      <c r="J1933" s="793" t="n">
        <v>0.00959</v>
      </c>
      <c r="K1933" s="792" t="n"/>
      <c r="L1933" s="793" t="n">
        <v>0.0259</v>
      </c>
      <c r="M1933" s="796">
        <f>IF(SUM(D1933:E1933)&gt;0,IFERROR(AVERAGE(D1904:E1933),""),"")</f>
        <v/>
      </c>
      <c r="N1933" s="796">
        <f>IF(SUM(F1933:H1933)&gt;0,IFERROR(AVERAGE(F1904:H1933),""),"")</f>
        <v/>
      </c>
      <c r="O1933" s="796">
        <f>IF(SUM(I1933:J1933)&gt;0,IFERROR(AVERAGE(I1904:J1933),""),"")</f>
        <v/>
      </c>
      <c r="P1933" s="796">
        <f>IF(SUM(K1933:L1933)&gt;0,IFERROR(AVERAGE(K1904:L1933),""),"")</f>
        <v/>
      </c>
      <c r="Q1933" s="797">
        <f>IFERROR(AVERAGE(D1933:E1933),"")</f>
        <v/>
      </c>
      <c r="R1933" s="797">
        <f>IFERROR(AVERAGE(F1933:H1933),"")</f>
        <v/>
      </c>
      <c r="S1933" s="797">
        <f>IFERROR(AVERAGE(I1933:J1933),"")</f>
        <v/>
      </c>
      <c r="T1933" s="797">
        <f>IFERROR(AVERAGE(K1933:L1933),"")</f>
        <v/>
      </c>
      <c r="W1933" s="797">
        <f>AVERAGE(Q1933:T1933)</f>
        <v/>
      </c>
    </row>
    <row r="1934" ht="17.45" customHeight="1">
      <c r="A1934" s="257">
        <f>IF(ISNUMBER(C1934),MONTH(C1934),"")</f>
        <v/>
      </c>
      <c r="B1934" s="257">
        <f>IF(ISNUMBER(C1934),YEAR(C1934),"")</f>
        <v/>
      </c>
      <c r="C1934" s="861">
        <f>C1933+1</f>
        <v/>
      </c>
      <c r="D1934" s="803" t="n">
        <v>0.0264</v>
      </c>
      <c r="E1934" s="804" t="n"/>
      <c r="F1934" s="803" t="n">
        <v>0.0253</v>
      </c>
      <c r="G1934" s="805" t="n"/>
      <c r="H1934" s="804" t="n">
        <v>0.0286</v>
      </c>
      <c r="I1934" s="803" t="n">
        <v>0.0196</v>
      </c>
      <c r="J1934" s="804" t="n"/>
      <c r="K1934" s="803" t="n">
        <v>0.0285</v>
      </c>
      <c r="L1934" s="804" t="n"/>
      <c r="M1934" s="796">
        <f>IF(SUM(D1934:E1934)&gt;0,IFERROR(AVERAGE(D1905:E1934),""),"")</f>
        <v/>
      </c>
      <c r="N1934" s="796">
        <f>IF(SUM(F1934:H1934)&gt;0,IFERROR(AVERAGE(F1905:H1934),""),"")</f>
        <v/>
      </c>
      <c r="O1934" s="796">
        <f>IF(SUM(I1934:J1934)&gt;0,IFERROR(AVERAGE(I1905:J1934),""),"")</f>
        <v/>
      </c>
      <c r="P1934" s="796">
        <f>IF(SUM(K1934:L1934)&gt;0,IFERROR(AVERAGE(K1905:L1934),""),"")</f>
        <v/>
      </c>
      <c r="Q1934" s="797">
        <f>IFERROR(AVERAGE(D1934:E1934),"")</f>
        <v/>
      </c>
      <c r="R1934" s="797">
        <f>IFERROR(AVERAGE(F1934:H1934),"")</f>
        <v/>
      </c>
      <c r="S1934" s="797">
        <f>IFERROR(AVERAGE(I1934:J1934),"")</f>
        <v/>
      </c>
      <c r="T1934" s="797">
        <f>IFERROR(AVERAGE(K1934:L1934),"")</f>
        <v/>
      </c>
      <c r="W1934" s="797">
        <f>AVERAGE(Q1934:T1934)</f>
        <v/>
      </c>
      <c r="X1934" s="797">
        <f>AVERAGE(Q1930:T1934)</f>
        <v/>
      </c>
      <c r="Y1934" s="266" t="n">
        <v>276</v>
      </c>
    </row>
    <row r="1935" ht="17.45" customHeight="1">
      <c r="A1935" s="257">
        <f>IF(ISNUMBER(C1935),MONTH(C1935),"")</f>
        <v/>
      </c>
      <c r="B1935" s="257">
        <f>IF(ISNUMBER(C1935),YEAR(C1935),"")</f>
        <v/>
      </c>
      <c r="C1935" s="808">
        <f>C1934+1</f>
        <v/>
      </c>
      <c r="D1935" s="809" t="n"/>
      <c r="E1935" s="810" t="n">
        <v>0.0117</v>
      </c>
      <c r="F1935" s="809" t="n"/>
      <c r="G1935" s="811" t="n">
        <v>0.0174</v>
      </c>
      <c r="H1935" s="810" t="n"/>
      <c r="I1935" s="809" t="n"/>
      <c r="J1935" s="810" t="n">
        <v>0.0108</v>
      </c>
      <c r="K1935" s="809" t="n"/>
      <c r="L1935" s="810" t="n">
        <v>0.0146</v>
      </c>
      <c r="M1935" s="796">
        <f>IF(SUM(D1935:E1935)&gt;0,IFERROR(AVERAGE(D1906:E1935),""),"")</f>
        <v/>
      </c>
      <c r="N1935" s="796">
        <f>IF(SUM(F1935:H1935)&gt;0,IFERROR(AVERAGE(F1906:H1935),""),"")</f>
        <v/>
      </c>
      <c r="O1935" s="796">
        <f>IF(SUM(I1935:J1935)&gt;0,IFERROR(AVERAGE(I1906:J1935),""),"")</f>
        <v/>
      </c>
      <c r="P1935" s="796">
        <f>IF(SUM(K1935:L1935)&gt;0,IFERROR(AVERAGE(K1906:L1935),""),"")</f>
        <v/>
      </c>
      <c r="Q1935" s="813">
        <f>IFERROR(AVERAGE(D1935:E1935),"")</f>
        <v/>
      </c>
      <c r="R1935" s="813">
        <f>IFERROR(AVERAGE(F1935:H1935),"")</f>
        <v/>
      </c>
      <c r="S1935" s="813">
        <f>IFERROR(AVERAGE(I1935:J1935),"")</f>
        <v/>
      </c>
      <c r="T1935" s="813">
        <f>IFERROR(AVERAGE(K1935:L1935),"")</f>
        <v/>
      </c>
      <c r="U1935" s="441" t="n"/>
      <c r="V1935" s="813">
        <f>AVERAGE(Q1935:T1935)</f>
        <v/>
      </c>
      <c r="W1935" s="445" t="n"/>
      <c r="X1935" s="257" t="n"/>
      <c r="Y1935" s="266" t="n">
        <v>276</v>
      </c>
    </row>
    <row r="1936" ht="17.45" customHeight="1">
      <c r="A1936" s="257">
        <f>IF(ISNUMBER(C1936),MONTH(C1936),"")</f>
        <v/>
      </c>
      <c r="B1936" s="257">
        <f>IF(ISNUMBER(C1936),YEAR(C1936),"")</f>
        <v/>
      </c>
      <c r="C1936" s="808">
        <f>C1935+1</f>
        <v/>
      </c>
      <c r="D1936" s="809" t="n">
        <v>0.0117</v>
      </c>
      <c r="E1936" s="810" t="n"/>
      <c r="F1936" s="809" t="n">
        <v>0.0122</v>
      </c>
      <c r="G1936" s="811" t="n"/>
      <c r="H1936" s="810" t="n"/>
      <c r="I1936" s="809" t="n">
        <v>0.00646</v>
      </c>
      <c r="J1936" s="810" t="n"/>
      <c r="K1936" s="809" t="n">
        <v>0.0117</v>
      </c>
      <c r="L1936" s="810" t="n"/>
      <c r="M1936" s="796">
        <f>IF(SUM(D1936:E1936)&gt;0,IFERROR(AVERAGE(D1907:E1936),""),"")</f>
        <v/>
      </c>
      <c r="N1936" s="796">
        <f>IF(SUM(F1936:H1936)&gt;0,IFERROR(AVERAGE(F1907:H1936),""),"")</f>
        <v/>
      </c>
      <c r="O1936" s="796">
        <f>IF(SUM(I1936:J1936)&gt;0,IFERROR(AVERAGE(I1907:J1936),""),"")</f>
        <v/>
      </c>
      <c r="P1936" s="796">
        <f>IF(SUM(K1936:L1936)&gt;0,IFERROR(AVERAGE(K1907:L1936),""),"")</f>
        <v/>
      </c>
      <c r="Q1936" s="813">
        <f>IFERROR(AVERAGE(D1936:E1936),"")</f>
        <v/>
      </c>
      <c r="R1936" s="813">
        <f>IFERROR(AVERAGE(F1936:H1936),"")</f>
        <v/>
      </c>
      <c r="S1936" s="813">
        <f>IFERROR(AVERAGE(I1936:J1936),"")</f>
        <v/>
      </c>
      <c r="T1936" s="813">
        <f>IFERROR(AVERAGE(K1936:L1936),"")</f>
        <v/>
      </c>
      <c r="V1936" s="813">
        <f>AVERAGE(Q1936:T1936)</f>
        <v/>
      </c>
      <c r="W1936" s="445" t="n"/>
      <c r="X1936" s="797">
        <f>AVERAGE(Q1935:T1936)</f>
        <v/>
      </c>
      <c r="Y1936" s="266" t="n">
        <v>276</v>
      </c>
    </row>
    <row r="1937" ht="17.45" customHeight="1">
      <c r="A1937" s="257">
        <f>IF(ISNUMBER(C1937),MONTH(C1937),"")</f>
        <v/>
      </c>
      <c r="B1937" s="257">
        <f>IF(ISNUMBER(C1937),YEAR(C1937),"")</f>
        <v/>
      </c>
      <c r="C1937" s="791">
        <f>C1936+1</f>
        <v/>
      </c>
      <c r="D1937" s="792" t="n"/>
      <c r="E1937" s="793" t="n">
        <v>0.0218</v>
      </c>
      <c r="F1937" s="792" t="n"/>
      <c r="G1937" s="794" t="n">
        <v>0.0274</v>
      </c>
      <c r="H1937" s="793" t="n"/>
      <c r="I1937" s="792" t="n"/>
      <c r="J1937" s="793" t="n">
        <v>0.0206</v>
      </c>
      <c r="K1937" s="792" t="n"/>
      <c r="L1937" s="793" t="n">
        <v>0.019</v>
      </c>
      <c r="M1937" s="796">
        <f>IF(SUM(D1937:E1937)&gt;0,IFERROR(AVERAGE(D1908:E1937),""),"")</f>
        <v/>
      </c>
      <c r="N1937" s="796">
        <f>IF(SUM(F1937:H1937)&gt;0,IFERROR(AVERAGE(F1908:H1937),""),"")</f>
        <v/>
      </c>
      <c r="O1937" s="796">
        <f>IF(SUM(I1937:J1937)&gt;0,IFERROR(AVERAGE(I1908:J1937),""),"")</f>
        <v/>
      </c>
      <c r="P1937" s="796">
        <f>IF(SUM(K1937:L1937)&gt;0,IFERROR(AVERAGE(K1908:L1937),""),"")</f>
        <v/>
      </c>
      <c r="Q1937" s="797">
        <f>IFERROR(AVERAGE(D1937:E1937),"")</f>
        <v/>
      </c>
      <c r="R1937" s="797">
        <f>IFERROR(AVERAGE(F1937:H1937),"")</f>
        <v/>
      </c>
      <c r="S1937" s="797">
        <f>IFERROR(AVERAGE(I1937:J1937),"")</f>
        <v/>
      </c>
      <c r="T1937" s="797">
        <f>IFERROR(AVERAGE(K1937:L1937),"")</f>
        <v/>
      </c>
      <c r="W1937" s="797">
        <f>AVERAGE(Q1937:T1937)</f>
        <v/>
      </c>
    </row>
    <row r="1938" ht="17.45" customHeight="1">
      <c r="A1938" s="257">
        <f>IF(ISNUMBER(C1938),MONTH(C1938),"")</f>
        <v/>
      </c>
      <c r="B1938" s="257">
        <f>IF(ISNUMBER(C1938),YEAR(C1938),"")</f>
        <v/>
      </c>
      <c r="C1938" s="791">
        <f>C1937+1</f>
        <v/>
      </c>
      <c r="D1938" s="792" t="n">
        <v>0.0357</v>
      </c>
      <c r="E1938" s="793" t="n"/>
      <c r="F1938" s="792" t="n"/>
      <c r="G1938" s="794" t="n"/>
      <c r="H1938" s="793" t="n">
        <v>0.0376</v>
      </c>
      <c r="I1938" s="792" t="n">
        <v>0.0265</v>
      </c>
      <c r="J1938" s="793" t="n"/>
      <c r="K1938" s="792" t="n">
        <v>0.0234</v>
      </c>
      <c r="L1938" s="793" t="n"/>
      <c r="M1938" s="796">
        <f>IF(SUM(D1938:E1938)&gt;0,IFERROR(AVERAGE(D1909:E1938),""),"")</f>
        <v/>
      </c>
      <c r="N1938" s="796">
        <f>IF(SUM(F1938:H1938)&gt;0,IFERROR(AVERAGE(F1909:H1938),""),"")</f>
        <v/>
      </c>
      <c r="O1938" s="796">
        <f>IF(SUM(I1938:J1938)&gt;0,IFERROR(AVERAGE(I1909:J1938),""),"")</f>
        <v/>
      </c>
      <c r="P1938" s="796">
        <f>IF(SUM(K1938:L1938)&gt;0,IFERROR(AVERAGE(K1909:L1938),""),"")</f>
        <v/>
      </c>
      <c r="Q1938" s="797">
        <f>IFERROR(AVERAGE(D1938:E1938),"")</f>
        <v/>
      </c>
      <c r="R1938" s="797">
        <f>IFERROR(AVERAGE(F1938:H1938),"")</f>
        <v/>
      </c>
      <c r="S1938" s="797">
        <f>IFERROR(AVERAGE(I1938:J1938),"")</f>
        <v/>
      </c>
      <c r="T1938" s="797">
        <f>IFERROR(AVERAGE(K1938:L1938),"")</f>
        <v/>
      </c>
      <c r="W1938" s="797">
        <f>AVERAGE(Q1938:T1938)</f>
        <v/>
      </c>
    </row>
    <row r="1939" ht="17.45" customHeight="1">
      <c r="A1939" s="257">
        <f>IF(ISNUMBER(C1939),MONTH(C1939),"")</f>
        <v/>
      </c>
      <c r="B1939" s="257">
        <f>IF(ISNUMBER(C1939),YEAR(C1939),"")</f>
        <v/>
      </c>
      <c r="C1939" s="791">
        <f>C1938+1</f>
        <v/>
      </c>
      <c r="D1939" s="792" t="n"/>
      <c r="E1939" s="793" t="n">
        <v>0.0347</v>
      </c>
      <c r="F1939" s="792" t="n"/>
      <c r="G1939" s="794" t="n">
        <v>0.0248</v>
      </c>
      <c r="H1939" s="793" t="n"/>
      <c r="I1939" s="792" t="n"/>
      <c r="J1939" s="793" t="n">
        <v>0.0267</v>
      </c>
      <c r="K1939" s="792" t="n"/>
      <c r="L1939" s="793" t="n">
        <v>0.034</v>
      </c>
      <c r="M1939" s="796">
        <f>IF(SUM(D1939:E1939)&gt;0,IFERROR(AVERAGE(D1910:E1939),""),"")</f>
        <v/>
      </c>
      <c r="N1939" s="796">
        <f>IF(SUM(F1939:H1939)&gt;0,IFERROR(AVERAGE(F1910:H1939),""),"")</f>
        <v/>
      </c>
      <c r="O1939" s="796">
        <f>IF(SUM(I1939:J1939)&gt;0,IFERROR(AVERAGE(I1910:J1939),""),"")</f>
        <v/>
      </c>
      <c r="P1939" s="796">
        <f>IF(SUM(K1939:L1939)&gt;0,IFERROR(AVERAGE(K1910:L1939),""),"")</f>
        <v/>
      </c>
      <c r="Q1939" s="797">
        <f>IFERROR(AVERAGE(D1939:E1939),"")</f>
        <v/>
      </c>
      <c r="R1939" s="797">
        <f>IFERROR(AVERAGE(F1939:H1939),"")</f>
        <v/>
      </c>
      <c r="S1939" s="797">
        <f>IFERROR(AVERAGE(I1939:J1939),"")</f>
        <v/>
      </c>
      <c r="T1939" s="797">
        <f>IFERROR(AVERAGE(K1939:L1939),"")</f>
        <v/>
      </c>
      <c r="W1939" s="797">
        <f>AVERAGE(Q1939:T1939)</f>
        <v/>
      </c>
    </row>
    <row r="1940" ht="17.45" customHeight="1">
      <c r="A1940" s="257">
        <f>IF(ISNUMBER(C1940),MONTH(C1940),"")</f>
        <v/>
      </c>
      <c r="B1940" s="257">
        <f>IF(ISNUMBER(C1940),YEAR(C1940),"")</f>
        <v/>
      </c>
      <c r="C1940" s="861">
        <f>C1939+1</f>
        <v/>
      </c>
      <c r="D1940" s="803" t="n">
        <v>0.0254</v>
      </c>
      <c r="E1940" s="804" t="n"/>
      <c r="F1940" s="803" t="n">
        <v>0.0274</v>
      </c>
      <c r="G1940" s="805" t="n"/>
      <c r="H1940" s="804" t="n">
        <v>0.0328</v>
      </c>
      <c r="I1940" s="803" t="n">
        <v>0.0225</v>
      </c>
      <c r="J1940" s="804" t="n"/>
      <c r="K1940" s="803" t="n">
        <v>0.0259</v>
      </c>
      <c r="L1940" s="804" t="n"/>
      <c r="M1940" s="796">
        <f>IF(SUM(D1940:E1940)&gt;0,IFERROR(AVERAGE(D1911:E1940),""),"")</f>
        <v/>
      </c>
      <c r="N1940" s="796">
        <f>IF(SUM(F1940:H1940)&gt;0,IFERROR(AVERAGE(F1911:H1940),""),"")</f>
        <v/>
      </c>
      <c r="O1940" s="796">
        <f>IF(SUM(I1940:J1940)&gt;0,IFERROR(AVERAGE(I1911:J1940),""),"")</f>
        <v/>
      </c>
      <c r="P1940" s="796">
        <f>IF(SUM(K1940:L1940)&gt;0,IFERROR(AVERAGE(K1911:L1940),""),"")</f>
        <v/>
      </c>
      <c r="Q1940" s="797">
        <f>IFERROR(AVERAGE(D1940:E1940),"")</f>
        <v/>
      </c>
      <c r="R1940" s="797">
        <f>IFERROR(AVERAGE(F1940:H1940),"")</f>
        <v/>
      </c>
      <c r="S1940" s="797">
        <f>IFERROR(AVERAGE(I1940:J1940),"")</f>
        <v/>
      </c>
      <c r="T1940" s="797">
        <f>IFERROR(AVERAGE(K1940:L1940),"")</f>
        <v/>
      </c>
      <c r="W1940" s="797">
        <f>AVERAGE(Q1940:T1940)</f>
        <v/>
      </c>
    </row>
    <row r="1941" ht="17.45" customHeight="1">
      <c r="A1941" s="257">
        <f>IF(ISNUMBER(C1941),MONTH(C1941),"")</f>
        <v/>
      </c>
      <c r="B1941" s="257">
        <f>IF(ISNUMBER(C1941),YEAR(C1941),"")</f>
        <v/>
      </c>
      <c r="C1941" s="791">
        <f>C1940+1</f>
        <v/>
      </c>
      <c r="D1941" s="792" t="n"/>
      <c r="E1941" s="793" t="n">
        <v>0.0236</v>
      </c>
      <c r="F1941" s="792" t="n"/>
      <c r="G1941" s="794" t="n">
        <v>0.0365</v>
      </c>
      <c r="H1941" s="793" t="n"/>
      <c r="I1941" s="792" t="n"/>
      <c r="J1941" s="793" t="n">
        <v>0.0218</v>
      </c>
      <c r="K1941" s="792" t="n"/>
      <c r="L1941" s="793" t="n">
        <v>0.0276</v>
      </c>
      <c r="M1941" s="796">
        <f>IF(SUM(D1941:E1941)&gt;0,IFERROR(AVERAGE(D1912:E1941),""),"")</f>
        <v/>
      </c>
      <c r="N1941" s="796">
        <f>IF(SUM(F1941:H1941)&gt;0,IFERROR(AVERAGE(F1912:H1941),""),"")</f>
        <v/>
      </c>
      <c r="O1941" s="796">
        <f>IF(SUM(I1941:J1941)&gt;0,IFERROR(AVERAGE(I1912:J1941),""),"")</f>
        <v/>
      </c>
      <c r="P1941" s="796">
        <f>IF(SUM(K1941:L1941)&gt;0,IFERROR(AVERAGE(K1912:L1941),""),"")</f>
        <v/>
      </c>
      <c r="Q1941" s="797">
        <f>IFERROR(AVERAGE(D1941:E1941),"")</f>
        <v/>
      </c>
      <c r="R1941" s="797">
        <f>IFERROR(AVERAGE(F1941:H1941),"")</f>
        <v/>
      </c>
      <c r="S1941" s="797">
        <f>IFERROR(AVERAGE(I1941:J1941),"")</f>
        <v/>
      </c>
      <c r="T1941" s="797">
        <f>IFERROR(AVERAGE(K1941:L1941),"")</f>
        <v/>
      </c>
      <c r="W1941" s="797">
        <f>AVERAGE(Q1941:T1941)</f>
        <v/>
      </c>
      <c r="X1941" s="797">
        <f>AVERAGE(Q1937:T1941)</f>
        <v/>
      </c>
      <c r="Y1941" s="266" t="n">
        <v>277</v>
      </c>
    </row>
    <row r="1942" ht="17.45" customHeight="1">
      <c r="A1942" s="257">
        <f>IF(ISNUMBER(C1942),MONTH(C1942),"")</f>
        <v/>
      </c>
      <c r="B1942" s="257">
        <f>IF(ISNUMBER(C1942),YEAR(C1942),"")</f>
        <v/>
      </c>
      <c r="C1942" s="808">
        <f>C1941+1</f>
        <v/>
      </c>
      <c r="D1942" s="809" t="n">
        <v>0.018</v>
      </c>
      <c r="E1942" s="810" t="n"/>
      <c r="F1942" s="809" t="n">
        <v>0.0207</v>
      </c>
      <c r="G1942" s="811" t="n"/>
      <c r="H1942" s="810" t="n"/>
      <c r="I1942" s="809" t="n">
        <v>0.0129</v>
      </c>
      <c r="J1942" s="810" t="n"/>
      <c r="K1942" s="809" t="n">
        <v>0.0204</v>
      </c>
      <c r="L1942" s="810" t="n"/>
      <c r="M1942" s="796">
        <f>IF(SUM(D1942:E1942)&gt;0,IFERROR(AVERAGE(D1913:E1942),""),"")</f>
        <v/>
      </c>
      <c r="N1942" s="796">
        <f>IF(SUM(F1942:H1942)&gt;0,IFERROR(AVERAGE(F1913:H1942),""),"")</f>
        <v/>
      </c>
      <c r="O1942" s="796">
        <f>IF(SUM(I1942:J1942)&gt;0,IFERROR(AVERAGE(I1913:J1942),""),"")</f>
        <v/>
      </c>
      <c r="P1942" s="796">
        <f>IF(SUM(K1942:L1942)&gt;0,IFERROR(AVERAGE(K1913:L1942),""),"")</f>
        <v/>
      </c>
      <c r="Q1942" s="813">
        <f>IFERROR(AVERAGE(D1942:E1942),"")</f>
        <v/>
      </c>
      <c r="R1942" s="813">
        <f>IFERROR(AVERAGE(F1942:H1942),"")</f>
        <v/>
      </c>
      <c r="S1942" s="813">
        <f>IFERROR(AVERAGE(I1942:J1942),"")</f>
        <v/>
      </c>
      <c r="T1942" s="813">
        <f>IFERROR(AVERAGE(K1942:L1942),"")</f>
        <v/>
      </c>
      <c r="U1942" s="441" t="n"/>
      <c r="V1942" s="813">
        <f>AVERAGE(Q1942:T1942)</f>
        <v/>
      </c>
      <c r="W1942" s="445" t="n"/>
      <c r="X1942" s="257" t="n"/>
      <c r="Y1942" s="266" t="n">
        <v>277</v>
      </c>
    </row>
    <row r="1943" ht="17.45" customHeight="1">
      <c r="A1943" s="257">
        <f>IF(ISNUMBER(C1943),MONTH(C1943),"")</f>
        <v/>
      </c>
      <c r="B1943" s="257">
        <f>IF(ISNUMBER(C1943),YEAR(C1943),"")</f>
        <v/>
      </c>
      <c r="C1943" s="808">
        <f>C1942+1</f>
        <v/>
      </c>
      <c r="D1943" s="809" t="n"/>
      <c r="E1943" s="810" t="n">
        <v>0.0125</v>
      </c>
      <c r="F1943" s="809" t="n"/>
      <c r="G1943" s="811" t="n">
        <v>0.0118</v>
      </c>
      <c r="H1943" s="810" t="n"/>
      <c r="I1943" s="809" t="n"/>
      <c r="J1943" s="810" t="n">
        <v>0.00606</v>
      </c>
      <c r="K1943" s="809" t="n"/>
      <c r="L1943" s="810" t="n">
        <v>0.015</v>
      </c>
      <c r="M1943" s="796">
        <f>IF(SUM(D1943:E1943)&gt;0,IFERROR(AVERAGE(D1914:E1943),""),"")</f>
        <v/>
      </c>
      <c r="N1943" s="796">
        <f>IF(SUM(F1943:H1943)&gt;0,IFERROR(AVERAGE(F1914:H1943),""),"")</f>
        <v/>
      </c>
      <c r="O1943" s="796">
        <f>IF(SUM(I1943:J1943)&gt;0,IFERROR(AVERAGE(I1914:J1943),""),"")</f>
        <v/>
      </c>
      <c r="P1943" s="796">
        <f>IF(SUM(K1943:L1943)&gt;0,IFERROR(AVERAGE(K1914:L1943),""),"")</f>
        <v/>
      </c>
      <c r="Q1943" s="813">
        <f>IFERROR(AVERAGE(D1943:E1943),"")</f>
        <v/>
      </c>
      <c r="R1943" s="813">
        <f>IFERROR(AVERAGE(F1943:H1943),"")</f>
        <v/>
      </c>
      <c r="S1943" s="813">
        <f>IFERROR(AVERAGE(I1943:J1943),"")</f>
        <v/>
      </c>
      <c r="T1943" s="813">
        <f>IFERROR(AVERAGE(K1943:L1943),"")</f>
        <v/>
      </c>
      <c r="V1943" s="813">
        <f>AVERAGE(Q1943:T1943)</f>
        <v/>
      </c>
      <c r="W1943" s="445" t="n"/>
      <c r="X1943" s="797">
        <f>AVERAGE(Q1942:T1943)</f>
        <v/>
      </c>
      <c r="Y1943" s="266" t="n">
        <v>277</v>
      </c>
    </row>
    <row r="1944" ht="17.45" customHeight="1">
      <c r="A1944" s="257">
        <f>IF(ISNUMBER(C1944),MONTH(C1944),"")</f>
        <v/>
      </c>
      <c r="B1944" s="257">
        <f>IF(ISNUMBER(C1944),YEAR(C1944),"")</f>
        <v/>
      </c>
      <c r="C1944" s="791">
        <f>C1943+1</f>
        <v/>
      </c>
      <c r="D1944" s="792" t="n">
        <v>0.0284</v>
      </c>
      <c r="E1944" s="793" t="n"/>
      <c r="F1944" s="792" t="n"/>
      <c r="G1944" s="794" t="n"/>
      <c r="H1944" s="793" t="n">
        <v>0.025</v>
      </c>
      <c r="I1944" s="792" t="n">
        <v>0.0204</v>
      </c>
      <c r="J1944" s="793" t="n"/>
      <c r="K1944" s="792" t="n">
        <v>0.0205</v>
      </c>
      <c r="L1944" s="793" t="n"/>
      <c r="M1944" s="796">
        <f>IF(SUM(D1944:E1944)&gt;0,IFERROR(AVERAGE(D1915:E1944),""),"")</f>
        <v/>
      </c>
      <c r="N1944" s="796">
        <f>IF(SUM(F1944:H1944)&gt;0,IFERROR(AVERAGE(F1915:H1944),""),"")</f>
        <v/>
      </c>
      <c r="O1944" s="796">
        <f>IF(SUM(I1944:J1944)&gt;0,IFERROR(AVERAGE(I1915:J1944),""),"")</f>
        <v/>
      </c>
      <c r="P1944" s="796">
        <f>IF(SUM(K1944:L1944)&gt;0,IFERROR(AVERAGE(K1915:L1944),""),"")</f>
        <v/>
      </c>
      <c r="Q1944" s="797">
        <f>IFERROR(AVERAGE(D1944:E1944),"")</f>
        <v/>
      </c>
      <c r="R1944" s="797">
        <f>IFERROR(AVERAGE(F1944:H1944),"")</f>
        <v/>
      </c>
      <c r="S1944" s="797">
        <f>IFERROR(AVERAGE(I1944:J1944),"")</f>
        <v/>
      </c>
      <c r="T1944" s="797">
        <f>IFERROR(AVERAGE(K1944:L1944),"")</f>
        <v/>
      </c>
      <c r="W1944" s="797">
        <f>AVERAGE(Q1944:T1944)</f>
        <v/>
      </c>
    </row>
    <row r="1945" ht="17.45" customHeight="1">
      <c r="A1945" s="257">
        <f>IF(ISNUMBER(C1945),MONTH(C1945),"")</f>
        <v/>
      </c>
      <c r="B1945" s="257">
        <f>IF(ISNUMBER(C1945),YEAR(C1945),"")</f>
        <v/>
      </c>
      <c r="C1945" s="791">
        <f>C1944+1</f>
        <v/>
      </c>
      <c r="D1945" s="792" t="n"/>
      <c r="E1945" s="793" t="n">
        <v>0.0264</v>
      </c>
      <c r="F1945" s="792" t="n"/>
      <c r="G1945" s="794" t="n">
        <v>0.022</v>
      </c>
      <c r="H1945" s="793" t="n"/>
      <c r="I1945" s="792" t="n"/>
      <c r="J1945" s="793" t="n">
        <v>0.0217</v>
      </c>
      <c r="K1945" s="792" t="n"/>
      <c r="L1945" s="793" t="n">
        <v>0.0199</v>
      </c>
      <c r="M1945" s="796">
        <f>IF(SUM(D1945:E1945)&gt;0,IFERROR(AVERAGE(D1916:E1945),""),"")</f>
        <v/>
      </c>
      <c r="N1945" s="796">
        <f>IF(SUM(F1945:H1945)&gt;0,IFERROR(AVERAGE(F1916:H1945),""),"")</f>
        <v/>
      </c>
      <c r="O1945" s="796">
        <f>IF(SUM(I1945:J1945)&gt;0,IFERROR(AVERAGE(I1916:J1945),""),"")</f>
        <v/>
      </c>
      <c r="P1945" s="796">
        <f>IF(SUM(K1945:L1945)&gt;0,IFERROR(AVERAGE(K1916:L1945),""),"")</f>
        <v/>
      </c>
      <c r="Q1945" s="797">
        <f>IFERROR(AVERAGE(D1945:E1945),"")</f>
        <v/>
      </c>
      <c r="R1945" s="797">
        <f>IFERROR(AVERAGE(F1945:H1945),"")</f>
        <v/>
      </c>
      <c r="S1945" s="797">
        <f>IFERROR(AVERAGE(I1945:J1945),"")</f>
        <v/>
      </c>
      <c r="T1945" s="797">
        <f>IFERROR(AVERAGE(K1945:L1945),"")</f>
        <v/>
      </c>
      <c r="W1945" s="797">
        <f>AVERAGE(Q1945:T1945)</f>
        <v/>
      </c>
    </row>
    <row r="1946" ht="17.45" customHeight="1">
      <c r="A1946" s="257">
        <f>IF(ISNUMBER(C1946),MONTH(C1946),"")</f>
        <v/>
      </c>
      <c r="B1946" s="257">
        <f>IF(ISNUMBER(C1946),YEAR(C1946),"")</f>
        <v/>
      </c>
      <c r="C1946" s="861">
        <f>C1945+1</f>
        <v/>
      </c>
      <c r="D1946" s="803" t="n">
        <v>0.0242</v>
      </c>
      <c r="E1946" s="804" t="n"/>
      <c r="F1946" s="803" t="n">
        <v>0.0369</v>
      </c>
      <c r="G1946" s="805" t="n"/>
      <c r="H1946" s="804" t="n">
        <v>0.0384</v>
      </c>
      <c r="I1946" s="803" t="n">
        <v>0.0326</v>
      </c>
      <c r="J1946" s="804" t="n"/>
      <c r="K1946" s="803" t="n">
        <v>0.019</v>
      </c>
      <c r="L1946" s="804" t="n"/>
      <c r="M1946" s="796">
        <f>IF(SUM(D1946:E1946)&gt;0,IFERROR(AVERAGE(D1917:E1946),""),"")</f>
        <v/>
      </c>
      <c r="N1946" s="796">
        <f>IF(SUM(F1946:H1946)&gt;0,IFERROR(AVERAGE(F1917:H1946),""),"")</f>
        <v/>
      </c>
      <c r="O1946" s="796">
        <f>IF(SUM(I1946:J1946)&gt;0,IFERROR(AVERAGE(I1917:J1946),""),"")</f>
        <v/>
      </c>
      <c r="P1946" s="796">
        <f>IF(SUM(K1946:L1946)&gt;0,IFERROR(AVERAGE(K1917:L1946),""),"")</f>
        <v/>
      </c>
      <c r="Q1946" s="797">
        <f>IFERROR(AVERAGE(D1946:E1946),"")</f>
        <v/>
      </c>
      <c r="R1946" s="797">
        <f>IFERROR(AVERAGE(F1946:H1946),"")</f>
        <v/>
      </c>
      <c r="S1946" s="797">
        <f>IFERROR(AVERAGE(I1946:J1946),"")</f>
        <v/>
      </c>
      <c r="T1946" s="797">
        <f>IFERROR(AVERAGE(K1946:L1946),"")</f>
        <v/>
      </c>
      <c r="W1946" s="797">
        <f>AVERAGE(Q1946:T1946)</f>
        <v/>
      </c>
    </row>
    <row r="1947" ht="17.45" customHeight="1" thickBot="1">
      <c r="A1947" s="257">
        <f>IF(ISNUMBER(C1947),MONTH(C1947),"")</f>
        <v/>
      </c>
      <c r="B1947" s="257">
        <f>IF(ISNUMBER(C1947),YEAR(C1947),"")</f>
        <v/>
      </c>
      <c r="C1947" s="791">
        <f>C1946+1</f>
        <v/>
      </c>
      <c r="D1947" s="792" t="n"/>
      <c r="E1947" s="793" t="n">
        <v>0.023</v>
      </c>
      <c r="F1947" s="792" t="n"/>
      <c r="G1947" s="794" t="n">
        <v>0.026</v>
      </c>
      <c r="H1947" s="793" t="n"/>
      <c r="I1947" s="792" t="n"/>
      <c r="J1947" s="793" t="n">
        <v>0.027</v>
      </c>
      <c r="K1947" s="792" t="n"/>
      <c r="L1947" s="793" t="n">
        <v>0.0201</v>
      </c>
      <c r="M1947" s="796">
        <f>IF(SUM(D1947:E1947)&gt;0,IFERROR(AVERAGE(D1918:E1947),""),"")</f>
        <v/>
      </c>
      <c r="N1947" s="796">
        <f>IF(SUM(F1947:H1947)&gt;0,IFERROR(AVERAGE(F1918:H1947),""),"")</f>
        <v/>
      </c>
      <c r="O1947" s="796">
        <f>IF(SUM(I1947:J1947)&gt;0,IFERROR(AVERAGE(I1918:J1947),""),"")</f>
        <v/>
      </c>
      <c r="P1947" s="796">
        <f>IF(SUM(K1947:L1947)&gt;0,IFERROR(AVERAGE(K1918:L1947),""),"")</f>
        <v/>
      </c>
      <c r="Q1947" s="797">
        <f>IFERROR(AVERAGE(D1947:E1947),"")</f>
        <v/>
      </c>
      <c r="R1947" s="797">
        <f>IFERROR(AVERAGE(F1947:H1947),"")</f>
        <v/>
      </c>
      <c r="S1947" s="797">
        <f>IFERROR(AVERAGE(I1947:J1947),"")</f>
        <v/>
      </c>
      <c r="T1947" s="797">
        <f>IFERROR(AVERAGE(K1947:L1947),"")</f>
        <v/>
      </c>
      <c r="W1947" s="797">
        <f>AVERAGE(Q1947:T1947)</f>
        <v/>
      </c>
    </row>
    <row r="1948" ht="17.45" customHeight="1" thickBot="1">
      <c r="A1948" s="257">
        <f>IF(ISNUMBER(C1948),MONTH(C1948),"")</f>
        <v/>
      </c>
      <c r="B1948" s="257">
        <f>IF(ISNUMBER(C1948),YEAR(C1948),"")</f>
        <v/>
      </c>
      <c r="C1948" s="791">
        <f>C1947+1</f>
        <v/>
      </c>
      <c r="D1948" s="849" t="n">
        <v>0.0338</v>
      </c>
      <c r="E1948" s="850" t="n"/>
      <c r="F1948" s="849" t="n">
        <v>0.0394</v>
      </c>
      <c r="G1948" s="851" t="n"/>
      <c r="H1948" s="850" t="n"/>
      <c r="I1948" s="849" t="n">
        <v>0.0318</v>
      </c>
      <c r="J1948" s="850" t="n"/>
      <c r="K1948" s="849" t="n">
        <v>0.0194</v>
      </c>
      <c r="L1948" s="850" t="n"/>
      <c r="M1948" s="796">
        <f>IF(SUM(D1948:E1948)&gt;0,IFERROR(AVERAGE(D1919:E1948),""),"")</f>
        <v/>
      </c>
      <c r="N1948" s="796">
        <f>IF(SUM(F1948:H1948)&gt;0,IFERROR(AVERAGE(F1919:H1948),""),"")</f>
        <v/>
      </c>
      <c r="O1948" s="796">
        <f>IF(SUM(I1948:J1948)&gt;0,IFERROR(AVERAGE(I1919:J1948),""),"")</f>
        <v/>
      </c>
      <c r="P1948" s="796">
        <f>IF(SUM(K1948:L1948)&gt;0,IFERROR(AVERAGE(K1919:L1948),""),"")</f>
        <v/>
      </c>
      <c r="Q1948" s="797">
        <f>IFERROR(AVERAGE(D1948:E1948),"")</f>
        <v/>
      </c>
      <c r="R1948" s="797">
        <f>IFERROR(AVERAGE(F1948:H1948),"")</f>
        <v/>
      </c>
      <c r="S1948" s="797">
        <f>IFERROR(AVERAGE(I1948:J1948),"")</f>
        <v/>
      </c>
      <c r="T1948" s="797">
        <f>IFERROR(AVERAGE(K1948:L1948),"")</f>
        <v/>
      </c>
      <c r="W1948" s="797">
        <f>AVERAGE(Q1948:T1948)</f>
        <v/>
      </c>
      <c r="X1948" s="797">
        <f>AVERAGE(Q1944:T1948)</f>
        <v/>
      </c>
      <c r="Y1948" s="266" t="n">
        <v>278</v>
      </c>
      <c r="Z1948" s="514" t="inlineStr">
        <is>
          <t>APRIL</t>
        </is>
      </c>
      <c r="AA1948" s="515" t="n">
        <v>2023</v>
      </c>
      <c r="AB1948" s="516" t="n"/>
      <c r="AC1948" s="516" t="n"/>
      <c r="AD1948" s="516" t="n"/>
    </row>
    <row r="1949" ht="17.45" customHeight="1">
      <c r="A1949" s="257">
        <f>IF(ISNUMBER(C1949),MONTH(C1949),"")</f>
        <v/>
      </c>
      <c r="B1949" s="257">
        <f>IF(ISNUMBER(C1949),YEAR(C1949),"")</f>
        <v/>
      </c>
      <c r="C1949" s="808">
        <f>C1948+1</f>
        <v/>
      </c>
      <c r="D1949" s="844" t="n"/>
      <c r="E1949" s="845" t="n">
        <v>0.0137</v>
      </c>
      <c r="F1949" s="844" t="n"/>
      <c r="G1949" s="846" t="n">
        <v>0.015</v>
      </c>
      <c r="H1949" s="845" t="n"/>
      <c r="I1949" s="844" t="n"/>
      <c r="J1949" s="845" t="n">
        <v>0.0149</v>
      </c>
      <c r="K1949" s="844" t="n"/>
      <c r="L1949" s="845" t="n">
        <v>0.0181</v>
      </c>
      <c r="M1949" s="796">
        <f>IF(SUM(D1949:E1949)&gt;0,IFERROR(AVERAGE(D1920:E1949),""),"")</f>
        <v/>
      </c>
      <c r="N1949" s="796">
        <f>IF(SUM(F1949:H1949)&gt;0,IFERROR(AVERAGE(F1920:H1949),""),"")</f>
        <v/>
      </c>
      <c r="O1949" s="796">
        <f>IF(SUM(I1949:J1949)&gt;0,IFERROR(AVERAGE(I1920:J1949),""),"")</f>
        <v/>
      </c>
      <c r="P1949" s="796">
        <f>IF(SUM(K1949:L1949)&gt;0,IFERROR(AVERAGE(K1920:L1949),""),"")</f>
        <v/>
      </c>
      <c r="Q1949" s="813">
        <f>IFERROR(AVERAGE(D1949:E1949),"")</f>
        <v/>
      </c>
      <c r="R1949" s="813">
        <f>IFERROR(AVERAGE(F1949:H1949),"")</f>
        <v/>
      </c>
      <c r="S1949" s="813">
        <f>IFERROR(AVERAGE(I1949:J1949),"")</f>
        <v/>
      </c>
      <c r="T1949" s="813">
        <f>IFERROR(AVERAGE(K1949:L1949),"")</f>
        <v/>
      </c>
      <c r="U1949" s="441" t="n"/>
      <c r="V1949" s="813">
        <f>AVERAGE(Q1949:T1949)</f>
        <v/>
      </c>
      <c r="W1949" s="445" t="n"/>
      <c r="X1949" s="257" t="n"/>
      <c r="Y1949" s="266" t="n">
        <v>278</v>
      </c>
      <c r="Z1949" s="517" t="inlineStr">
        <is>
          <t>Parameter</t>
        </is>
      </c>
      <c r="AA1949" s="517" t="inlineStr">
        <is>
          <t>Station 1</t>
        </is>
      </c>
      <c r="AB1949" s="517" t="inlineStr">
        <is>
          <t>Station 2</t>
        </is>
      </c>
      <c r="AC1949" s="517" t="inlineStr">
        <is>
          <t>Station 4</t>
        </is>
      </c>
      <c r="AD1949" s="517" t="inlineStr">
        <is>
          <t>Station 5</t>
        </is>
      </c>
    </row>
    <row r="1950" ht="17.45" customHeight="1" thickBot="1">
      <c r="A1950" s="257">
        <f>IF(ISNUMBER(C1950),MONTH(C1950),"")</f>
        <v/>
      </c>
      <c r="B1950" s="257">
        <f>IF(ISNUMBER(C1950),YEAR(C1950),"")</f>
        <v/>
      </c>
      <c r="C1950" s="877">
        <f>C1949+1</f>
        <v/>
      </c>
      <c r="D1950" s="934" t="n">
        <v>0.0334</v>
      </c>
      <c r="E1950" s="935" t="n"/>
      <c r="F1950" s="934" t="n"/>
      <c r="G1950" s="936" t="n"/>
      <c r="H1950" s="935" t="n">
        <v>0.0321</v>
      </c>
      <c r="I1950" s="934" t="n">
        <v>0.00659</v>
      </c>
      <c r="J1950" s="935" t="n"/>
      <c r="K1950" s="934" t="n">
        <v>0.0163</v>
      </c>
      <c r="L1950" s="935" t="n"/>
      <c r="M1950" s="796">
        <f>IF(SUM(D1950:E1950)&gt;0,IFERROR(AVERAGE(D1921:E1950),""),"")</f>
        <v/>
      </c>
      <c r="N1950" s="796">
        <f>IF(SUM(F1950:H1950)&gt;0,IFERROR(AVERAGE(F1921:H1950),""),"")</f>
        <v/>
      </c>
      <c r="O1950" s="796">
        <f>IF(SUM(I1950:J1950)&gt;0,IFERROR(AVERAGE(I1921:J1950),""),"")</f>
        <v/>
      </c>
      <c r="P1950" s="796">
        <f>IF(SUM(K1950:L1950)&gt;0,IFERROR(AVERAGE(K1921:L1950),""),"")</f>
        <v/>
      </c>
      <c r="Q1950" s="884">
        <f>IFERROR(AVERAGE(D1950:E1950),"")</f>
        <v/>
      </c>
      <c r="R1950" s="884">
        <f>IFERROR(AVERAGE(F1950:H1950),"")</f>
        <v/>
      </c>
      <c r="S1950" s="884">
        <f>IFERROR(AVERAGE(I1950:J1950),"")</f>
        <v/>
      </c>
      <c r="T1950" s="884">
        <f>IFERROR(AVERAGE(K1950:L1950),"")</f>
        <v/>
      </c>
      <c r="U1950" s="315" t="n"/>
      <c r="V1950" s="884">
        <f>AVERAGE(Q1950:T1950)</f>
        <v/>
      </c>
      <c r="W1950" s="467" t="n"/>
      <c r="X1950" s="830">
        <f>AVERAGE(Q1949:T1950)</f>
        <v/>
      </c>
      <c r="Y1950" s="312" t="n">
        <v>278</v>
      </c>
      <c r="Z1950" s="518" t="inlineStr">
        <is>
          <t>Average</t>
        </is>
      </c>
      <c r="AA1950" s="928">
        <f>AVERAGE(D1921:E1950)</f>
        <v/>
      </c>
      <c r="AB1950" s="928">
        <f>AVERAGE(F1921:H1950)</f>
        <v/>
      </c>
      <c r="AC1950" s="928">
        <f>AVERAGE(I1921:J1950)</f>
        <v/>
      </c>
      <c r="AD1950" s="928">
        <f>AVERAGE(K1921:L1950)</f>
        <v/>
      </c>
    </row>
    <row r="1951" ht="17.45" customHeight="1">
      <c r="A1951" s="257">
        <f>IF(ISNUMBER(C1951),MONTH(C1951),"")</f>
        <v/>
      </c>
      <c r="B1951" s="257">
        <f>IF(ISNUMBER(C1951),YEAR(C1951),"")</f>
        <v/>
      </c>
      <c r="C1951" s="831">
        <f>C1950+1</f>
        <v/>
      </c>
      <c r="D1951" s="792" t="n"/>
      <c r="E1951" s="793" t="n">
        <v>0.0231</v>
      </c>
      <c r="F1951" s="792" t="n"/>
      <c r="G1951" s="794" t="n">
        <v>0.0184</v>
      </c>
      <c r="H1951" s="793" t="n"/>
      <c r="I1951" s="792" t="n"/>
      <c r="J1951" s="793" t="n">
        <v>0.00812</v>
      </c>
      <c r="K1951" s="792" t="n"/>
      <c r="L1951" s="793" t="n">
        <v>0.0291</v>
      </c>
      <c r="M1951" s="796">
        <f>IF(SUM(D1951:E1951)&gt;0,IFERROR(AVERAGE(D1922:E1951),""),"")</f>
        <v/>
      </c>
      <c r="N1951" s="796">
        <f>IF(SUM(F1951:H1951)&gt;0,IFERROR(AVERAGE(F1922:H1951),""),"")</f>
        <v/>
      </c>
      <c r="O1951" s="796">
        <f>IF(SUM(I1951:J1951)&gt;0,IFERROR(AVERAGE(I1922:J1951),""),"")</f>
        <v/>
      </c>
      <c r="P1951" s="796">
        <f>IF(SUM(K1951:L1951)&gt;0,IFERROR(AVERAGE(K1922:L1951),""),"")</f>
        <v/>
      </c>
      <c r="Q1951" s="797">
        <f>IFERROR(AVERAGE(D1951:E1951),"")</f>
        <v/>
      </c>
      <c r="R1951" s="797">
        <f>IFERROR(AVERAGE(F1951:H1951),"")</f>
        <v/>
      </c>
      <c r="S1951" s="797">
        <f>IFERROR(AVERAGE(I1951:J1951),"")</f>
        <v/>
      </c>
      <c r="T1951" s="797">
        <f>IFERROR(AVERAGE(K1951:L1951),"")</f>
        <v/>
      </c>
      <c r="W1951" s="797">
        <f>AVERAGE(Q1951:T1951)</f>
        <v/>
      </c>
      <c r="Z1951" s="518" t="inlineStr">
        <is>
          <t>Maximum</t>
        </is>
      </c>
      <c r="AA1951" s="928">
        <f>MAX(D1921:E1950)</f>
        <v/>
      </c>
      <c r="AB1951" s="928">
        <f>MAX(F1921:H1950)</f>
        <v/>
      </c>
      <c r="AC1951" s="928">
        <f>MAX(I1921:J1950)</f>
        <v/>
      </c>
      <c r="AD1951" s="928">
        <f>MAX(K1921:L1950)</f>
        <v/>
      </c>
    </row>
    <row r="1952" ht="17.45" customHeight="1" thickBot="1">
      <c r="A1952" s="257">
        <f>IF(ISNUMBER(C1952),MONTH(C1952),"")</f>
        <v/>
      </c>
      <c r="B1952" s="257">
        <f>IF(ISNUMBER(C1952),YEAR(C1952),"")</f>
        <v/>
      </c>
      <c r="C1952" s="861">
        <f>C1951+1</f>
        <v/>
      </c>
      <c r="D1952" s="803" t="n">
        <v>0.045</v>
      </c>
      <c r="E1952" s="804" t="n"/>
      <c r="F1952" s="803" t="n">
        <v>0.0418</v>
      </c>
      <c r="G1952" s="805" t="n"/>
      <c r="H1952" s="804" t="n">
        <v>0.0279</v>
      </c>
      <c r="I1952" s="803" t="n">
        <v>0.0164</v>
      </c>
      <c r="J1952" s="804" t="n"/>
      <c r="K1952" s="803" t="n">
        <v>0.0167</v>
      </c>
      <c r="L1952" s="804" t="n"/>
      <c r="M1952" s="796">
        <f>IF(SUM(D1952:E1952)&gt;0,IFERROR(AVERAGE(D1923:E1952),""),"")</f>
        <v/>
      </c>
      <c r="N1952" s="796">
        <f>IF(SUM(F1952:H1952)&gt;0,IFERROR(AVERAGE(F1923:H1952),""),"")</f>
        <v/>
      </c>
      <c r="O1952" s="796">
        <f>IF(SUM(I1952:J1952)&gt;0,IFERROR(AVERAGE(I1923:J1952),""),"")</f>
        <v/>
      </c>
      <c r="P1952" s="796">
        <f>IF(SUM(K1952:L1952)&gt;0,IFERROR(AVERAGE(K1923:L1952),""),"")</f>
        <v/>
      </c>
      <c r="Q1952" s="797">
        <f>IFERROR(AVERAGE(D1952:E1952),"")</f>
        <v/>
      </c>
      <c r="R1952" s="797">
        <f>IFERROR(AVERAGE(F1952:H1952),"")</f>
        <v/>
      </c>
      <c r="S1952" s="797">
        <f>IFERROR(AVERAGE(I1952:J1952),"")</f>
        <v/>
      </c>
      <c r="T1952" s="797">
        <f>IFERROR(AVERAGE(K1952:L1952),"")</f>
        <v/>
      </c>
      <c r="W1952" s="797">
        <f>AVERAGE(Q1952:T1952)</f>
        <v/>
      </c>
      <c r="Z1952" s="520" t="inlineStr">
        <is>
          <t># DAYS &gt; 0.075</t>
        </is>
      </c>
      <c r="AA1952" s="521">
        <f>COUNTIF(D1921:E1950,"&gt;=0.075")</f>
        <v/>
      </c>
      <c r="AB1952" s="521">
        <f>COUNTIF(F1921:H1950,"&gt;=0.075")</f>
        <v/>
      </c>
      <c r="AC1952" s="521">
        <f>COUNTIF(I1921:J1950,"&gt;=0.075")</f>
        <v/>
      </c>
      <c r="AD1952" s="521">
        <f>COUNTIF(K1921:L1950,"&gt;=0.075")</f>
        <v/>
      </c>
    </row>
    <row r="1953" ht="17.45" customHeight="1" thickBot="1">
      <c r="A1953" s="257">
        <f>IF(ISNUMBER(C1953),MONTH(C1953),"")</f>
        <v/>
      </c>
      <c r="B1953" s="257">
        <f>IF(ISNUMBER(C1953),YEAR(C1953),"")</f>
        <v/>
      </c>
      <c r="C1953" s="791">
        <f>C1952+1</f>
        <v/>
      </c>
      <c r="D1953" s="792" t="n"/>
      <c r="E1953" s="793" t="n">
        <v>0.0506</v>
      </c>
      <c r="F1953" s="792" t="n"/>
      <c r="G1953" s="794" t="n">
        <v>0.0224</v>
      </c>
      <c r="H1953" s="793" t="n"/>
      <c r="I1953" s="792" t="n"/>
      <c r="J1953" s="793" t="n">
        <v>0.0195</v>
      </c>
      <c r="K1953" s="792" t="n"/>
      <c r="L1953" s="793" t="n">
        <v>0.0425</v>
      </c>
      <c r="M1953" s="796">
        <f>IF(SUM(D1953:E1953)&gt;0,IFERROR(AVERAGE(D1924:E1953),""),"")</f>
        <v/>
      </c>
      <c r="N1953" s="796">
        <f>IF(SUM(F1953:H1953)&gt;0,IFERROR(AVERAGE(F1924:H1953),""),"")</f>
        <v/>
      </c>
      <c r="O1953" s="796">
        <f>IF(SUM(I1953:J1953)&gt;0,IFERROR(AVERAGE(I1924:J1953),""),"")</f>
        <v/>
      </c>
      <c r="P1953" s="796">
        <f>IF(SUM(K1953:L1953)&gt;0,IFERROR(AVERAGE(K1924:L1953),""),"")</f>
        <v/>
      </c>
      <c r="Q1953" s="797">
        <f>IFERROR(AVERAGE(D1953:E1953),"")</f>
        <v/>
      </c>
      <c r="R1953" s="797">
        <f>IFERROR(AVERAGE(F1953:H1953),"")</f>
        <v/>
      </c>
      <c r="S1953" s="797">
        <f>IFERROR(AVERAGE(I1953:J1953),"")</f>
        <v/>
      </c>
      <c r="T1953" s="797">
        <f>IFERROR(AVERAGE(K1953:L1953),"")</f>
        <v/>
      </c>
      <c r="W1953" s="797">
        <f>AVERAGE(Q1953:T1953)</f>
        <v/>
      </c>
      <c r="AC1953" s="664">
        <f>SUM(AA1952:AD1952)</f>
        <v/>
      </c>
      <c r="AD1953" s="929">
        <f>AVERAGE(AA1950:AD1950)</f>
        <v/>
      </c>
    </row>
    <row r="1954" ht="17.45" customHeight="1">
      <c r="A1954" s="257">
        <f>IF(ISNUMBER(C1954),MONTH(C1954),"")</f>
        <v/>
      </c>
      <c r="B1954" s="257">
        <f>IF(ISNUMBER(C1954),YEAR(C1954),"")</f>
        <v/>
      </c>
      <c r="C1954" s="791">
        <f>C1953+1</f>
        <v/>
      </c>
      <c r="D1954" s="792" t="n">
        <v>0.0216</v>
      </c>
      <c r="E1954" s="793" t="n"/>
      <c r="F1954" s="792" t="n">
        <v>0.0163</v>
      </c>
      <c r="G1954" s="794" t="n"/>
      <c r="H1954" s="793" t="n"/>
      <c r="I1954" s="792" t="n">
        <v>0.0213</v>
      </c>
      <c r="J1954" s="793" t="n"/>
      <c r="K1954" s="792" t="n">
        <v>0.0123</v>
      </c>
      <c r="L1954" s="793" t="n"/>
      <c r="M1954" s="796">
        <f>IF(SUM(D1954:E1954)&gt;0,IFERROR(AVERAGE(D1925:E1954),""),"")</f>
        <v/>
      </c>
      <c r="N1954" s="796">
        <f>IF(SUM(F1954:H1954)&gt;0,IFERROR(AVERAGE(F1925:H1954),""),"")</f>
        <v/>
      </c>
      <c r="O1954" s="796">
        <f>IF(SUM(I1954:J1954)&gt;0,IFERROR(AVERAGE(I1925:J1954),""),"")</f>
        <v/>
      </c>
      <c r="P1954" s="796">
        <f>IF(SUM(K1954:L1954)&gt;0,IFERROR(AVERAGE(K1925:L1954),""),"")</f>
        <v/>
      </c>
      <c r="Q1954" s="797">
        <f>IFERROR(AVERAGE(D1954:E1954),"")</f>
        <v/>
      </c>
      <c r="R1954" s="797">
        <f>IFERROR(AVERAGE(F1954:H1954),"")</f>
        <v/>
      </c>
      <c r="S1954" s="797">
        <f>IFERROR(AVERAGE(I1954:J1954),"")</f>
        <v/>
      </c>
      <c r="T1954" s="797">
        <f>IFERROR(AVERAGE(K1954:L1954),"")</f>
        <v/>
      </c>
      <c r="W1954" s="797">
        <f>AVERAGE(Q1954:T1954)</f>
        <v/>
      </c>
      <c r="AA1954" s="605">
        <f>AA1950-AA1920</f>
        <v/>
      </c>
      <c r="AB1954" s="605">
        <f>AB1950-AB1920</f>
        <v/>
      </c>
      <c r="AC1954" s="605">
        <f>AC1950-AC1920</f>
        <v/>
      </c>
      <c r="AD1954" s="605">
        <f>AD1950-AD1920</f>
        <v/>
      </c>
    </row>
    <row r="1955" ht="17.45" customHeight="1">
      <c r="A1955" s="257">
        <f>IF(ISNUMBER(C1955),MONTH(C1955),"")</f>
        <v/>
      </c>
      <c r="B1955" s="257">
        <f>IF(ISNUMBER(C1955),YEAR(C1955),"")</f>
        <v/>
      </c>
      <c r="C1955" s="791">
        <f>C1954+1</f>
        <v/>
      </c>
      <c r="D1955" s="792" t="n"/>
      <c r="E1955" s="793" t="n">
        <v>0.0175</v>
      </c>
      <c r="F1955" s="792" t="n"/>
      <c r="G1955" s="794" t="n">
        <v>0.0241</v>
      </c>
      <c r="H1955" s="793" t="n"/>
      <c r="I1955" s="792" t="n"/>
      <c r="J1955" s="793" t="n">
        <v>0.027</v>
      </c>
      <c r="K1955" s="792" t="n"/>
      <c r="L1955" s="793" t="n">
        <v>0.0258</v>
      </c>
      <c r="M1955" s="796">
        <f>IF(SUM(D1955:E1955)&gt;0,IFERROR(AVERAGE(D1926:E1955),""),"")</f>
        <v/>
      </c>
      <c r="N1955" s="796">
        <f>IF(SUM(F1955:H1955)&gt;0,IFERROR(AVERAGE(F1926:H1955),""),"")</f>
        <v/>
      </c>
      <c r="O1955" s="796">
        <f>IF(SUM(I1955:J1955)&gt;0,IFERROR(AVERAGE(I1926:J1955),""),"")</f>
        <v/>
      </c>
      <c r="P1955" s="796">
        <f>IF(SUM(K1955:L1955)&gt;0,IFERROR(AVERAGE(K1926:L1955),""),"")</f>
        <v/>
      </c>
      <c r="Q1955" s="797">
        <f>IFERROR(AVERAGE(D1955:E1955),"")</f>
        <v/>
      </c>
      <c r="R1955" s="797">
        <f>IFERROR(AVERAGE(F1955:H1955),"")</f>
        <v/>
      </c>
      <c r="S1955" s="797">
        <f>IFERROR(AVERAGE(I1955:J1955),"")</f>
        <v/>
      </c>
      <c r="T1955" s="797">
        <f>IFERROR(AVERAGE(K1955:L1955),"")</f>
        <v/>
      </c>
      <c r="W1955" s="797">
        <f>AVERAGE(Q1955:T1955)</f>
        <v/>
      </c>
      <c r="X1955" s="797">
        <f>AVERAGE(Q1951:T1955)</f>
        <v/>
      </c>
      <c r="Y1955" s="266" t="n">
        <v>279</v>
      </c>
      <c r="AD1955" s="605">
        <f>AD1953-AD1923</f>
        <v/>
      </c>
    </row>
    <row r="1956" ht="17.45" customHeight="1">
      <c r="A1956" s="257">
        <f>IF(ISNUMBER(C1956),MONTH(C1956),"")</f>
        <v/>
      </c>
      <c r="B1956" s="257">
        <f>IF(ISNUMBER(C1956),YEAR(C1956),"")</f>
        <v/>
      </c>
      <c r="C1956" s="808">
        <f>C1955+1</f>
        <v/>
      </c>
      <c r="D1956" s="809" t="n">
        <v>0.0124</v>
      </c>
      <c r="E1956" s="810" t="n"/>
      <c r="F1956" s="809" t="n"/>
      <c r="G1956" s="811" t="n"/>
      <c r="H1956" s="810" t="n">
        <v>0.0101</v>
      </c>
      <c r="I1956" s="809" t="n">
        <v>0.00932</v>
      </c>
      <c r="J1956" s="810" t="n"/>
      <c r="K1956" s="809" t="n">
        <v>0.0109</v>
      </c>
      <c r="L1956" s="810" t="n"/>
      <c r="M1956" s="796">
        <f>IF(SUM(D1956:E1956)&gt;0,IFERROR(AVERAGE(D1927:E1956),""),"")</f>
        <v/>
      </c>
      <c r="N1956" s="796">
        <f>IF(SUM(F1956:H1956)&gt;0,IFERROR(AVERAGE(F1927:H1956),""),"")</f>
        <v/>
      </c>
      <c r="O1956" s="796">
        <f>IF(SUM(I1956:J1956)&gt;0,IFERROR(AVERAGE(I1927:J1956),""),"")</f>
        <v/>
      </c>
      <c r="P1956" s="796">
        <f>IF(SUM(K1956:L1956)&gt;0,IFERROR(AVERAGE(K1927:L1956),""),"")</f>
        <v/>
      </c>
      <c r="Q1956" s="813">
        <f>IFERROR(AVERAGE(D1956:E1956),"")</f>
        <v/>
      </c>
      <c r="R1956" s="813">
        <f>IFERROR(AVERAGE(F1956:H1956),"")</f>
        <v/>
      </c>
      <c r="S1956" s="813">
        <f>IFERROR(AVERAGE(I1956:J1956),"")</f>
        <v/>
      </c>
      <c r="T1956" s="813">
        <f>IFERROR(AVERAGE(K1956:L1956),"")</f>
        <v/>
      </c>
      <c r="U1956" s="441" t="n"/>
      <c r="V1956" s="813">
        <f>AVERAGE(Q1956:T1956)</f>
        <v/>
      </c>
      <c r="W1956" s="445" t="n"/>
      <c r="X1956" s="257" t="n"/>
      <c r="Y1956" s="266" t="n">
        <v>279</v>
      </c>
    </row>
    <row r="1957" ht="17.45" customHeight="1">
      <c r="A1957" s="257">
        <f>IF(ISNUMBER(C1957),MONTH(C1957),"")</f>
        <v/>
      </c>
      <c r="B1957" s="257">
        <f>IF(ISNUMBER(C1957),YEAR(C1957),"")</f>
        <v/>
      </c>
      <c r="C1957" s="808">
        <f>C1956+1</f>
        <v/>
      </c>
      <c r="D1957" s="809" t="n"/>
      <c r="E1957" s="810" t="n">
        <v>0.0154</v>
      </c>
      <c r="F1957" s="809" t="n"/>
      <c r="G1957" s="811" t="n">
        <v>0.00962</v>
      </c>
      <c r="H1957" s="810" t="n"/>
      <c r="I1957" s="809" t="n"/>
      <c r="J1957" s="810" t="n">
        <v>0.00487</v>
      </c>
      <c r="K1957" s="809" t="n"/>
      <c r="L1957" s="810" t="n">
        <v>0.0142</v>
      </c>
      <c r="M1957" s="796">
        <f>IF(SUM(D1957:E1957)&gt;0,IFERROR(AVERAGE(D1928:E1957),""),"")</f>
        <v/>
      </c>
      <c r="N1957" s="796">
        <f>IF(SUM(F1957:H1957)&gt;0,IFERROR(AVERAGE(F1928:H1957),""),"")</f>
        <v/>
      </c>
      <c r="O1957" s="796">
        <f>IF(SUM(I1957:J1957)&gt;0,IFERROR(AVERAGE(I1928:J1957),""),"")</f>
        <v/>
      </c>
      <c r="P1957" s="796">
        <f>IF(SUM(K1957:L1957)&gt;0,IFERROR(AVERAGE(K1928:L1957),""),"")</f>
        <v/>
      </c>
      <c r="Q1957" s="813">
        <f>IFERROR(AVERAGE(D1957:E1957),"")</f>
        <v/>
      </c>
      <c r="R1957" s="813">
        <f>IFERROR(AVERAGE(F1957:H1957),"")</f>
        <v/>
      </c>
      <c r="S1957" s="813">
        <f>IFERROR(AVERAGE(I1957:J1957),"")</f>
        <v/>
      </c>
      <c r="T1957" s="813">
        <f>IFERROR(AVERAGE(K1957:L1957),"")</f>
        <v/>
      </c>
      <c r="V1957" s="813">
        <f>AVERAGE(Q1957:T1957)</f>
        <v/>
      </c>
      <c r="W1957" s="445" t="n"/>
      <c r="X1957" s="797">
        <f>AVERAGE(Q1956:T1957)</f>
        <v/>
      </c>
      <c r="Y1957" s="266" t="n">
        <v>279</v>
      </c>
    </row>
    <row r="1958" ht="17.45" customHeight="1">
      <c r="A1958" s="257">
        <f>IF(ISNUMBER(C1958),MONTH(C1958),"")</f>
        <v/>
      </c>
      <c r="B1958" s="257">
        <f>IF(ISNUMBER(C1958),YEAR(C1958),"")</f>
        <v/>
      </c>
      <c r="C1958" s="861">
        <f>C1957+1</f>
        <v/>
      </c>
      <c r="D1958" s="803" t="n">
        <v>0.0262</v>
      </c>
      <c r="E1958" s="804" t="n"/>
      <c r="F1958" s="803" t="n">
        <v>0.0384</v>
      </c>
      <c r="G1958" s="805" t="n"/>
      <c r="H1958" s="804" t="n">
        <v>0.0352</v>
      </c>
      <c r="I1958" s="803" t="n">
        <v>0.0237</v>
      </c>
      <c r="J1958" s="804" t="n"/>
      <c r="K1958" s="803" t="n">
        <v>0.0189</v>
      </c>
      <c r="L1958" s="804" t="n"/>
      <c r="M1958" s="796">
        <f>IF(SUM(D1958:E1958)&gt;0,IFERROR(AVERAGE(D1929:E1958),""),"")</f>
        <v/>
      </c>
      <c r="N1958" s="796">
        <f>IF(SUM(F1958:H1958)&gt;0,IFERROR(AVERAGE(F1929:H1958),""),"")</f>
        <v/>
      </c>
      <c r="O1958" s="796">
        <f>IF(SUM(I1958:J1958)&gt;0,IFERROR(AVERAGE(I1929:J1958),""),"")</f>
        <v/>
      </c>
      <c r="P1958" s="796">
        <f>IF(SUM(K1958:L1958)&gt;0,IFERROR(AVERAGE(K1929:L1958),""),"")</f>
        <v/>
      </c>
      <c r="Q1958" s="797">
        <f>IFERROR(AVERAGE(D1958:E1958),"")</f>
        <v/>
      </c>
      <c r="R1958" s="797">
        <f>IFERROR(AVERAGE(F1958:H1958),"")</f>
        <v/>
      </c>
      <c r="S1958" s="797">
        <f>IFERROR(AVERAGE(I1958:J1958),"")</f>
        <v/>
      </c>
      <c r="T1958" s="797">
        <f>IFERROR(AVERAGE(K1958:L1958),"")</f>
        <v/>
      </c>
      <c r="W1958" s="797">
        <f>AVERAGE(Q1958:T1958)</f>
        <v/>
      </c>
    </row>
    <row r="1959" ht="17.45" customHeight="1">
      <c r="A1959" s="257">
        <f>IF(ISNUMBER(C1959),MONTH(C1959),"")</f>
        <v/>
      </c>
      <c r="B1959" s="257">
        <f>IF(ISNUMBER(C1959),YEAR(C1959),"")</f>
        <v/>
      </c>
      <c r="C1959" s="791">
        <f>C1958+1</f>
        <v/>
      </c>
      <c r="D1959" s="792" t="n"/>
      <c r="E1959" s="793" t="n">
        <v>0.0211</v>
      </c>
      <c r="F1959" s="792" t="n"/>
      <c r="G1959" s="794" t="n">
        <v>0.0258</v>
      </c>
      <c r="H1959" s="793" t="n"/>
      <c r="I1959" s="792" t="n"/>
      <c r="J1959" s="793" t="n">
        <v>0.0288</v>
      </c>
      <c r="K1959" s="792" t="n"/>
      <c r="L1959" s="793" t="n">
        <v>0.0273</v>
      </c>
      <c r="M1959" s="796">
        <f>IF(SUM(D1959:E1959)&gt;0,IFERROR(AVERAGE(D1930:E1959),""),"")</f>
        <v/>
      </c>
      <c r="N1959" s="796">
        <f>IF(SUM(F1959:H1959)&gt;0,IFERROR(AVERAGE(F1930:H1959),""),"")</f>
        <v/>
      </c>
      <c r="O1959" s="796">
        <f>IF(SUM(I1959:J1959)&gt;0,IFERROR(AVERAGE(I1930:J1959),""),"")</f>
        <v/>
      </c>
      <c r="P1959" s="796">
        <f>IF(SUM(K1959:L1959)&gt;0,IFERROR(AVERAGE(K1930:L1959),""),"")</f>
        <v/>
      </c>
      <c r="Q1959" s="797">
        <f>IFERROR(AVERAGE(D1959:E1959),"")</f>
        <v/>
      </c>
      <c r="R1959" s="797">
        <f>IFERROR(AVERAGE(F1959:H1959),"")</f>
        <v/>
      </c>
      <c r="S1959" s="797">
        <f>IFERROR(AVERAGE(I1959:J1959),"")</f>
        <v/>
      </c>
      <c r="T1959" s="797">
        <f>IFERROR(AVERAGE(K1959:L1959),"")</f>
        <v/>
      </c>
      <c r="W1959" s="797">
        <f>AVERAGE(Q1959:T1959)</f>
        <v/>
      </c>
    </row>
    <row r="1960" ht="17.45" customHeight="1">
      <c r="A1960" s="257">
        <f>IF(ISNUMBER(C1960),MONTH(C1960),"")</f>
        <v/>
      </c>
      <c r="B1960" s="257">
        <f>IF(ISNUMBER(C1960),YEAR(C1960),"")</f>
        <v/>
      </c>
      <c r="C1960" s="791">
        <f>C1959+1</f>
        <v/>
      </c>
      <c r="D1960" s="792" t="n">
        <v>0.0176</v>
      </c>
      <c r="E1960" s="793" t="n"/>
      <c r="F1960" s="792" t="n">
        <v>0.0126</v>
      </c>
      <c r="G1960" s="794" t="n"/>
      <c r="H1960" s="793" t="n"/>
      <c r="I1960" s="792" t="n">
        <v>0.0353</v>
      </c>
      <c r="J1960" s="793" t="n"/>
      <c r="K1960" s="792" t="n">
        <v>0.0424</v>
      </c>
      <c r="L1960" s="793" t="n"/>
      <c r="M1960" s="796">
        <f>IF(SUM(D1960:E1960)&gt;0,IFERROR(AVERAGE(D1931:E1960),""),"")</f>
        <v/>
      </c>
      <c r="N1960" s="796">
        <f>IF(SUM(F1960:H1960)&gt;0,IFERROR(AVERAGE(F1931:H1960),""),"")</f>
        <v/>
      </c>
      <c r="O1960" s="796">
        <f>IF(SUM(I1960:J1960)&gt;0,IFERROR(AVERAGE(I1931:J1960),""),"")</f>
        <v/>
      </c>
      <c r="P1960" s="796">
        <f>IF(SUM(K1960:L1960)&gt;0,IFERROR(AVERAGE(K1931:L1960),""),"")</f>
        <v/>
      </c>
      <c r="Q1960" s="797">
        <f>IFERROR(AVERAGE(D1960:E1960),"")</f>
        <v/>
      </c>
      <c r="R1960" s="797">
        <f>IFERROR(AVERAGE(F1960:H1960),"")</f>
        <v/>
      </c>
      <c r="S1960" s="797">
        <f>IFERROR(AVERAGE(I1960:J1960),"")</f>
        <v/>
      </c>
      <c r="T1960" s="797">
        <f>IFERROR(AVERAGE(K1960:L1960),"")</f>
        <v/>
      </c>
      <c r="W1960" s="797">
        <f>AVERAGE(Q1960:T1960)</f>
        <v/>
      </c>
    </row>
    <row r="1961" ht="17.45" customHeight="1">
      <c r="A1961" s="257">
        <f>IF(ISNUMBER(C1961),MONTH(C1961),"")</f>
        <v/>
      </c>
      <c r="B1961" s="257">
        <f>IF(ISNUMBER(C1961),YEAR(C1961),"")</f>
        <v/>
      </c>
      <c r="C1961" s="791">
        <f>C1960+1</f>
        <v/>
      </c>
      <c r="D1961" s="792" t="n"/>
      <c r="E1961" s="793" t="n">
        <v>0.0236</v>
      </c>
      <c r="F1961" s="792" t="n"/>
      <c r="G1961" s="794" t="n">
        <v>0.0186</v>
      </c>
      <c r="H1961" s="793" t="n"/>
      <c r="I1961" s="792" t="n"/>
      <c r="J1961" s="793" t="n">
        <v>0.0271</v>
      </c>
      <c r="K1961" s="792" t="n"/>
      <c r="L1961" s="793" t="n">
        <v>0.0276</v>
      </c>
      <c r="M1961" s="796">
        <f>IF(SUM(D1961:E1961)&gt;0,IFERROR(AVERAGE(D1932:E1961),""),"")</f>
        <v/>
      </c>
      <c r="N1961" s="796">
        <f>IF(SUM(F1961:H1961)&gt;0,IFERROR(AVERAGE(F1932:H1961),""),"")</f>
        <v/>
      </c>
      <c r="O1961" s="796">
        <f>IF(SUM(I1961:J1961)&gt;0,IFERROR(AVERAGE(I1932:J1961),""),"")</f>
        <v/>
      </c>
      <c r="P1961" s="796">
        <f>IF(SUM(K1961:L1961)&gt;0,IFERROR(AVERAGE(K1932:L1961),""),"")</f>
        <v/>
      </c>
      <c r="Q1961" s="797">
        <f>IFERROR(AVERAGE(D1961:E1961),"")</f>
        <v/>
      </c>
      <c r="R1961" s="797">
        <f>IFERROR(AVERAGE(F1961:H1961),"")</f>
        <v/>
      </c>
      <c r="S1961" s="797">
        <f>IFERROR(AVERAGE(I1961:J1961),"")</f>
        <v/>
      </c>
      <c r="T1961" s="797">
        <f>IFERROR(AVERAGE(K1961:L1961),"")</f>
        <v/>
      </c>
      <c r="W1961" s="797">
        <f>AVERAGE(Q1961:T1961)</f>
        <v/>
      </c>
    </row>
    <row r="1962" ht="17.45" customHeight="1">
      <c r="A1962" s="257">
        <f>IF(ISNUMBER(C1962),MONTH(C1962),"")</f>
        <v/>
      </c>
      <c r="B1962" s="257">
        <f>IF(ISNUMBER(C1962),YEAR(C1962),"")</f>
        <v/>
      </c>
      <c r="C1962" s="791">
        <f>C1961+1</f>
        <v/>
      </c>
      <c r="D1962" s="792" t="n">
        <v>0.0283</v>
      </c>
      <c r="E1962" s="793" t="n"/>
      <c r="F1962" s="792" t="n"/>
      <c r="G1962" s="794" t="n"/>
      <c r="H1962" s="793" t="n">
        <v>0.0205</v>
      </c>
      <c r="I1962" s="792" t="n">
        <v>0.0265</v>
      </c>
      <c r="J1962" s="793" t="n"/>
      <c r="K1962" s="792" t="n">
        <v>0.0205</v>
      </c>
      <c r="L1962" s="793" t="n"/>
      <c r="M1962" s="796">
        <f>IF(SUM(D1962:E1962)&gt;0,IFERROR(AVERAGE(D1933:E1962),""),"")</f>
        <v/>
      </c>
      <c r="N1962" s="796">
        <f>IF(SUM(F1962:H1962)&gt;0,IFERROR(AVERAGE(F1933:H1962),""),"")</f>
        <v/>
      </c>
      <c r="O1962" s="796">
        <f>IF(SUM(I1962:J1962)&gt;0,IFERROR(AVERAGE(I1933:J1962),""),"")</f>
        <v/>
      </c>
      <c r="P1962" s="796">
        <f>IF(SUM(K1962:L1962)&gt;0,IFERROR(AVERAGE(K1933:L1962),""),"")</f>
        <v/>
      </c>
      <c r="Q1962" s="797">
        <f>IFERROR(AVERAGE(D1962:E1962),"")</f>
        <v/>
      </c>
      <c r="R1962" s="797">
        <f>IFERROR(AVERAGE(F1962:H1962),"")</f>
        <v/>
      </c>
      <c r="S1962" s="797">
        <f>IFERROR(AVERAGE(I1962:J1962),"")</f>
        <v/>
      </c>
      <c r="T1962" s="797">
        <f>IFERROR(AVERAGE(K1962:L1962),"")</f>
        <v/>
      </c>
      <c r="W1962" s="797">
        <f>AVERAGE(Q1962:T1962)</f>
        <v/>
      </c>
      <c r="X1962" s="797">
        <f>AVERAGE(Q1958:T1962)</f>
        <v/>
      </c>
      <c r="Y1962" s="266" t="n">
        <v>280</v>
      </c>
    </row>
    <row r="1963" ht="17.45" customHeight="1">
      <c r="A1963" s="257">
        <f>IF(ISNUMBER(C1963),MONTH(C1963),"")</f>
        <v/>
      </c>
      <c r="B1963" s="257">
        <f>IF(ISNUMBER(C1963),YEAR(C1963),"")</f>
        <v/>
      </c>
      <c r="C1963" s="808">
        <f>C1962+1</f>
        <v/>
      </c>
      <c r="D1963" s="809" t="n"/>
      <c r="E1963" s="810" t="n">
        <v>0.0181</v>
      </c>
      <c r="F1963" s="809" t="n"/>
      <c r="G1963" s="811" t="n">
        <v>0.0115</v>
      </c>
      <c r="H1963" s="810" t="n"/>
      <c r="I1963" s="809" t="n"/>
      <c r="J1963" s="810" t="n">
        <v>0.0118</v>
      </c>
      <c r="K1963" s="809" t="n"/>
      <c r="L1963" s="810" t="n">
        <v>0.024</v>
      </c>
      <c r="M1963" s="796">
        <f>IF(SUM(D1963:E1963)&gt;0,IFERROR(AVERAGE(D1934:E1963),""),"")</f>
        <v/>
      </c>
      <c r="N1963" s="796">
        <f>IF(SUM(F1963:H1963)&gt;0,IFERROR(AVERAGE(F1934:H1963),""),"")</f>
        <v/>
      </c>
      <c r="O1963" s="796">
        <f>IF(SUM(I1963:J1963)&gt;0,IFERROR(AVERAGE(I1934:J1963),""),"")</f>
        <v/>
      </c>
      <c r="P1963" s="796">
        <f>IF(SUM(K1963:L1963)&gt;0,IFERROR(AVERAGE(K1934:L1963),""),"")</f>
        <v/>
      </c>
      <c r="Q1963" s="813">
        <f>IFERROR(AVERAGE(D1963:E1963),"")</f>
        <v/>
      </c>
      <c r="R1963" s="813">
        <f>IFERROR(AVERAGE(F1963:H1963),"")</f>
        <v/>
      </c>
      <c r="S1963" s="813">
        <f>IFERROR(AVERAGE(I1963:J1963),"")</f>
        <v/>
      </c>
      <c r="T1963" s="813">
        <f>IFERROR(AVERAGE(K1963:L1963),"")</f>
        <v/>
      </c>
      <c r="U1963" s="441" t="n"/>
      <c r="V1963" s="813">
        <f>AVERAGE(Q1963:T1963)</f>
        <v/>
      </c>
      <c r="W1963" s="445" t="n"/>
      <c r="X1963" s="257" t="n"/>
      <c r="Y1963" s="266" t="n">
        <v>280</v>
      </c>
    </row>
    <row r="1964" ht="17.45" customHeight="1">
      <c r="A1964" s="257">
        <f>IF(ISNUMBER(C1964),MONTH(C1964),"")</f>
        <v/>
      </c>
      <c r="B1964" s="257">
        <f>IF(ISNUMBER(C1964),YEAR(C1964),"")</f>
        <v/>
      </c>
      <c r="C1964" s="861">
        <f>C1963+1</f>
        <v/>
      </c>
      <c r="D1964" s="809" t="n">
        <v>0.0113</v>
      </c>
      <c r="E1964" s="810" t="n"/>
      <c r="F1964" s="809" t="n">
        <v>0.0107</v>
      </c>
      <c r="G1964" s="811" t="n"/>
      <c r="H1964" s="810" t="n">
        <v>0.0104</v>
      </c>
      <c r="I1964" s="809" t="n">
        <v>0.00738</v>
      </c>
      <c r="J1964" s="810" t="n"/>
      <c r="K1964" s="809" t="n">
        <v>0.0131</v>
      </c>
      <c r="L1964" s="810" t="n"/>
      <c r="M1964" s="796">
        <f>IF(SUM(D1964:E1964)&gt;0,IFERROR(AVERAGE(D1935:E1964),""),"")</f>
        <v/>
      </c>
      <c r="N1964" s="796">
        <f>IF(SUM(F1964:H1964)&gt;0,IFERROR(AVERAGE(F1935:H1964),""),"")</f>
        <v/>
      </c>
      <c r="O1964" s="796">
        <f>IF(SUM(I1964:J1964)&gt;0,IFERROR(AVERAGE(I1935:J1964),""),"")</f>
        <v/>
      </c>
      <c r="P1964" s="796">
        <f>IF(SUM(K1964:L1964)&gt;0,IFERROR(AVERAGE(K1935:L1964),""),"")</f>
        <v/>
      </c>
      <c r="Q1964" s="813">
        <f>IFERROR(AVERAGE(D1964:E1964),"")</f>
        <v/>
      </c>
      <c r="R1964" s="813">
        <f>IFERROR(AVERAGE(F1964:H1964),"")</f>
        <v/>
      </c>
      <c r="S1964" s="813">
        <f>IFERROR(AVERAGE(I1964:J1964),"")</f>
        <v/>
      </c>
      <c r="T1964" s="813">
        <f>IFERROR(AVERAGE(K1964:L1964),"")</f>
        <v/>
      </c>
      <c r="V1964" s="813">
        <f>AVERAGE(Q1964:T1964)</f>
        <v/>
      </c>
      <c r="W1964" s="445" t="n"/>
      <c r="X1964" s="797">
        <f>AVERAGE(Q1963:T1964)</f>
        <v/>
      </c>
      <c r="Y1964" s="266" t="n">
        <v>280</v>
      </c>
    </row>
    <row r="1965" ht="17.45" customHeight="1">
      <c r="A1965" s="257">
        <f>IF(ISNUMBER(C1965),MONTH(C1965),"")</f>
        <v/>
      </c>
      <c r="B1965" s="257">
        <f>IF(ISNUMBER(C1965),YEAR(C1965),"")</f>
        <v/>
      </c>
      <c r="C1965" s="791">
        <f>C1964+1</f>
        <v/>
      </c>
      <c r="D1965" s="792" t="n"/>
      <c r="E1965" s="793" t="n">
        <v>0.0249</v>
      </c>
      <c r="F1965" s="792" t="n"/>
      <c r="G1965" s="794" t="n">
        <v>0.0245</v>
      </c>
      <c r="H1965" s="793" t="n"/>
      <c r="I1965" s="792" t="n"/>
      <c r="J1965" s="793" t="n">
        <v>0.03</v>
      </c>
      <c r="K1965" s="792" t="n"/>
      <c r="L1965" s="793" t="n">
        <v>0.0198</v>
      </c>
      <c r="M1965" s="796">
        <f>IF(SUM(D1965:E1965)&gt;0,IFERROR(AVERAGE(D1936:E1965),""),"")</f>
        <v/>
      </c>
      <c r="N1965" s="796">
        <f>IF(SUM(F1965:H1965)&gt;0,IFERROR(AVERAGE(F1936:H1965),""),"")</f>
        <v/>
      </c>
      <c r="O1965" s="796">
        <f>IF(SUM(I1965:J1965)&gt;0,IFERROR(AVERAGE(I1936:J1965),""),"")</f>
        <v/>
      </c>
      <c r="P1965" s="796">
        <f>IF(SUM(K1965:L1965)&gt;0,IFERROR(AVERAGE(K1936:L1965),""),"")</f>
        <v/>
      </c>
      <c r="Q1965" s="797">
        <f>IFERROR(AVERAGE(D1965:E1965),"")</f>
        <v/>
      </c>
      <c r="R1965" s="797">
        <f>IFERROR(AVERAGE(F1965:H1965),"")</f>
        <v/>
      </c>
      <c r="S1965" s="797">
        <f>IFERROR(AVERAGE(I1965:J1965),"")</f>
        <v/>
      </c>
      <c r="T1965" s="797">
        <f>IFERROR(AVERAGE(K1965:L1965),"")</f>
        <v/>
      </c>
      <c r="W1965" s="797">
        <f>AVERAGE(Q1965:T1965)</f>
        <v/>
      </c>
    </row>
    <row r="1966" ht="17.45" customHeight="1">
      <c r="A1966" s="257">
        <f>IF(ISNUMBER(C1966),MONTH(C1966),"")</f>
        <v/>
      </c>
      <c r="B1966" s="257">
        <f>IF(ISNUMBER(C1966),YEAR(C1966),"")</f>
        <v/>
      </c>
      <c r="C1966" s="791">
        <f>C1965+1</f>
        <v/>
      </c>
      <c r="D1966" s="792" t="n">
        <v>0.0351</v>
      </c>
      <c r="E1966" s="793" t="n"/>
      <c r="F1966" s="792" t="n">
        <v>0.0281</v>
      </c>
      <c r="G1966" s="794" t="n"/>
      <c r="H1966" s="793" t="n"/>
      <c r="I1966" s="792" t="n">
        <v>0.0288</v>
      </c>
      <c r="J1966" s="793" t="n"/>
      <c r="K1966" s="792" t="n">
        <v>0.014</v>
      </c>
      <c r="L1966" s="793" t="n"/>
      <c r="M1966" s="796">
        <f>IF(SUM(D1966:E1966)&gt;0,IFERROR(AVERAGE(D1937:E1966),""),"")</f>
        <v/>
      </c>
      <c r="N1966" s="796">
        <f>IF(SUM(F1966:H1966)&gt;0,IFERROR(AVERAGE(F1937:H1966),""),"")</f>
        <v/>
      </c>
      <c r="O1966" s="796">
        <f>IF(SUM(I1966:J1966)&gt;0,IFERROR(AVERAGE(I1937:J1966),""),"")</f>
        <v/>
      </c>
      <c r="P1966" s="796">
        <f>IF(SUM(K1966:L1966)&gt;0,IFERROR(AVERAGE(K1937:L1966),""),"")</f>
        <v/>
      </c>
      <c r="Q1966" s="797">
        <f>IFERROR(AVERAGE(D1966:E1966),"")</f>
        <v/>
      </c>
      <c r="R1966" s="797">
        <f>IFERROR(AVERAGE(F1966:H1966),"")</f>
        <v/>
      </c>
      <c r="S1966" s="797">
        <f>IFERROR(AVERAGE(I1966:J1966),"")</f>
        <v/>
      </c>
      <c r="T1966" s="797">
        <f>IFERROR(AVERAGE(K1966:L1966),"")</f>
        <v/>
      </c>
      <c r="W1966" s="797">
        <f>AVERAGE(Q1966:T1966)</f>
        <v/>
      </c>
    </row>
    <row r="1967" ht="17.45" customHeight="1">
      <c r="A1967" s="257">
        <f>IF(ISNUMBER(C1967),MONTH(C1967),"")</f>
        <v/>
      </c>
      <c r="B1967" s="257">
        <f>IF(ISNUMBER(C1967),YEAR(C1967),"")</f>
        <v/>
      </c>
      <c r="C1967" s="791">
        <f>C1966+1</f>
        <v/>
      </c>
      <c r="D1967" s="792" t="n"/>
      <c r="E1967" s="793" t="n">
        <v>0.0309</v>
      </c>
      <c r="F1967" s="792" t="n"/>
      <c r="G1967" s="794" t="n">
        <v>0.0216</v>
      </c>
      <c r="H1967" s="793" t="n"/>
      <c r="I1967" s="792" t="n"/>
      <c r="J1967" s="793" t="n">
        <v>0.0272</v>
      </c>
      <c r="K1967" s="792" t="n"/>
      <c r="L1967" s="793" t="n">
        <v>0.0345</v>
      </c>
      <c r="M1967" s="796">
        <f>IF(SUM(D1967:E1967)&gt;0,IFERROR(AVERAGE(D1938:E1967),""),"")</f>
        <v/>
      </c>
      <c r="N1967" s="796">
        <f>IF(SUM(F1967:H1967)&gt;0,IFERROR(AVERAGE(F1938:H1967),""),"")</f>
        <v/>
      </c>
      <c r="O1967" s="796">
        <f>IF(SUM(I1967:J1967)&gt;0,IFERROR(AVERAGE(I1938:J1967),""),"")</f>
        <v/>
      </c>
      <c r="P1967" s="796">
        <f>IF(SUM(K1967:L1967)&gt;0,IFERROR(AVERAGE(K1938:L1967),""),"")</f>
        <v/>
      </c>
      <c r="Q1967" s="797">
        <f>IFERROR(AVERAGE(D1967:E1967),"")</f>
        <v/>
      </c>
      <c r="R1967" s="797">
        <f>IFERROR(AVERAGE(F1967:H1967),"")</f>
        <v/>
      </c>
      <c r="S1967" s="797">
        <f>IFERROR(AVERAGE(I1967:J1967),"")</f>
        <v/>
      </c>
      <c r="T1967" s="797">
        <f>IFERROR(AVERAGE(K1967:L1967),"")</f>
        <v/>
      </c>
      <c r="W1967" s="797">
        <f>AVERAGE(Q1967:T1967)</f>
        <v/>
      </c>
    </row>
    <row r="1968" ht="17.45" customHeight="1">
      <c r="A1968" s="257">
        <f>IF(ISNUMBER(C1968),MONTH(C1968),"")</f>
        <v/>
      </c>
      <c r="B1968" s="257">
        <f>IF(ISNUMBER(C1968),YEAR(C1968),"")</f>
        <v/>
      </c>
      <c r="C1968" s="791">
        <f>C1967+1</f>
        <v/>
      </c>
      <c r="D1968" s="792" t="n">
        <v>0.0272</v>
      </c>
      <c r="E1968" s="793" t="n"/>
      <c r="F1968" s="792" t="n"/>
      <c r="G1968" s="794" t="n"/>
      <c r="H1968" s="793" t="n">
        <v>0.0202</v>
      </c>
      <c r="I1968" s="792" t="n">
        <v>0.0219</v>
      </c>
      <c r="J1968" s="793" t="n"/>
      <c r="K1968" s="792" t="n">
        <v>0.0213</v>
      </c>
      <c r="L1968" s="793" t="n"/>
      <c r="M1968" s="796">
        <f>IF(SUM(D1968:E1968)&gt;0,IFERROR(AVERAGE(D1939:E1968),""),"")</f>
        <v/>
      </c>
      <c r="N1968" s="796">
        <f>IF(SUM(F1968:H1968)&gt;0,IFERROR(AVERAGE(F1939:H1968),""),"")</f>
        <v/>
      </c>
      <c r="O1968" s="796">
        <f>IF(SUM(I1968:J1968)&gt;0,IFERROR(AVERAGE(I1939:J1968),""),"")</f>
        <v/>
      </c>
      <c r="P1968" s="796">
        <f>IF(SUM(K1968:L1968)&gt;0,IFERROR(AVERAGE(K1939:L1968),""),"")</f>
        <v/>
      </c>
      <c r="Q1968" s="797">
        <f>IFERROR(AVERAGE(D1968:E1968),"")</f>
        <v/>
      </c>
      <c r="R1968" s="797">
        <f>IFERROR(AVERAGE(F1968:H1968),"")</f>
        <v/>
      </c>
      <c r="S1968" s="797">
        <f>IFERROR(AVERAGE(I1968:J1968),"")</f>
        <v/>
      </c>
      <c r="T1968" s="797">
        <f>IFERROR(AVERAGE(K1968:L1968),"")</f>
        <v/>
      </c>
      <c r="W1968" s="797">
        <f>AVERAGE(Q1968:T1968)</f>
        <v/>
      </c>
    </row>
    <row r="1969" ht="17.45" customHeight="1">
      <c r="A1969" s="257">
        <f>IF(ISNUMBER(C1969),MONTH(C1969),"")</f>
        <v/>
      </c>
      <c r="B1969" s="257">
        <f>IF(ISNUMBER(C1969),YEAR(C1969),"")</f>
        <v/>
      </c>
      <c r="C1969" s="791">
        <f>C1968+1</f>
        <v/>
      </c>
      <c r="D1969" s="792" t="n"/>
      <c r="E1969" s="793" t="n">
        <v>0.0238</v>
      </c>
      <c r="F1969" s="792" t="n"/>
      <c r="G1969" s="794" t="n">
        <v>0.0218</v>
      </c>
      <c r="H1969" s="793" t="n"/>
      <c r="I1969" s="792" t="n"/>
      <c r="J1969" s="793" t="n">
        <v>0.0219</v>
      </c>
      <c r="K1969" s="792" t="n"/>
      <c r="L1969" s="793" t="n">
        <v>0.0272</v>
      </c>
      <c r="M1969" s="796">
        <f>IF(SUM(D1969:E1969)&gt;0,IFERROR(AVERAGE(D1940:E1969),""),"")</f>
        <v/>
      </c>
      <c r="N1969" s="796">
        <f>IF(SUM(F1969:H1969)&gt;0,IFERROR(AVERAGE(F1940:H1969),""),"")</f>
        <v/>
      </c>
      <c r="O1969" s="796">
        <f>IF(SUM(I1969:J1969)&gt;0,IFERROR(AVERAGE(I1940:J1969),""),"")</f>
        <v/>
      </c>
      <c r="P1969" s="796">
        <f>IF(SUM(K1969:L1969)&gt;0,IFERROR(AVERAGE(K1940:L1969),""),"")</f>
        <v/>
      </c>
      <c r="Q1969" s="797">
        <f>IFERROR(AVERAGE(D1969:E1969),"")</f>
        <v/>
      </c>
      <c r="R1969" s="797">
        <f>IFERROR(AVERAGE(F1969:H1969),"")</f>
        <v/>
      </c>
      <c r="S1969" s="797">
        <f>IFERROR(AVERAGE(I1969:J1969),"")</f>
        <v/>
      </c>
      <c r="T1969" s="797">
        <f>IFERROR(AVERAGE(K1969:L1969),"")</f>
        <v/>
      </c>
      <c r="W1969" s="797">
        <f>AVERAGE(Q1969:T1969)</f>
        <v/>
      </c>
      <c r="X1969" s="797">
        <f>AVERAGE(Q1965:T1969)</f>
        <v/>
      </c>
      <c r="Y1969" s="266" t="n">
        <v>281</v>
      </c>
    </row>
    <row r="1970" ht="17.45" customHeight="1">
      <c r="A1970" s="257">
        <f>IF(ISNUMBER(C1970),MONTH(C1970),"")</f>
        <v/>
      </c>
      <c r="B1970" s="257">
        <f>IF(ISNUMBER(C1970),YEAR(C1970),"")</f>
        <v/>
      </c>
      <c r="C1970" s="861">
        <f>C1969+1</f>
        <v/>
      </c>
      <c r="D1970" s="809" t="n">
        <v>0.015</v>
      </c>
      <c r="E1970" s="810" t="n"/>
      <c r="F1970" s="809" t="n">
        <v>0.0121</v>
      </c>
      <c r="G1970" s="811" t="n"/>
      <c r="H1970" s="810" t="n">
        <v>0.0128</v>
      </c>
      <c r="I1970" s="809" t="n">
        <v>0.0124</v>
      </c>
      <c r="J1970" s="810" t="n"/>
      <c r="K1970" s="809" t="n">
        <v>0.0128</v>
      </c>
      <c r="L1970" s="810" t="n"/>
      <c r="M1970" s="796">
        <f>IF(SUM(D1970:E1970)&gt;0,IFERROR(AVERAGE(D1941:E1970),""),"")</f>
        <v/>
      </c>
      <c r="N1970" s="796">
        <f>IF(SUM(F1970:H1970)&gt;0,IFERROR(AVERAGE(F1941:H1970),""),"")</f>
        <v/>
      </c>
      <c r="O1970" s="796">
        <f>IF(SUM(I1970:J1970)&gt;0,IFERROR(AVERAGE(I1941:J1970),""),"")</f>
        <v/>
      </c>
      <c r="P1970" s="796">
        <f>IF(SUM(K1970:L1970)&gt;0,IFERROR(AVERAGE(K1941:L1970),""),"")</f>
        <v/>
      </c>
      <c r="Q1970" s="813">
        <f>IFERROR(AVERAGE(D1970:E1970),"")</f>
        <v/>
      </c>
      <c r="R1970" s="813">
        <f>IFERROR(AVERAGE(F1970:H1970),"")</f>
        <v/>
      </c>
      <c r="S1970" s="813">
        <f>IFERROR(AVERAGE(I1970:J1970),"")</f>
        <v/>
      </c>
      <c r="T1970" s="813">
        <f>IFERROR(AVERAGE(K1970:L1970),"")</f>
        <v/>
      </c>
      <c r="V1970" s="813">
        <f>AVERAGE(Q1970:T1970)</f>
        <v/>
      </c>
      <c r="W1970" s="445" t="n"/>
      <c r="X1970" s="257" t="n"/>
      <c r="Y1970" s="266" t="n">
        <v>281</v>
      </c>
    </row>
    <row r="1971" ht="17.45" customHeight="1">
      <c r="A1971" s="257">
        <f>IF(ISNUMBER(C1971),MONTH(C1971),"")</f>
        <v/>
      </c>
      <c r="B1971" s="257">
        <f>IF(ISNUMBER(C1971),YEAR(C1971),"")</f>
        <v/>
      </c>
      <c r="C1971" s="808">
        <f>C1970+1</f>
        <v/>
      </c>
      <c r="D1971" s="809" t="n"/>
      <c r="E1971" s="810" t="n">
        <v>0.0108</v>
      </c>
      <c r="F1971" s="809" t="n"/>
      <c r="G1971" s="811" t="n">
        <v>0.0158</v>
      </c>
      <c r="H1971" s="810" t="n"/>
      <c r="I1971" s="809" t="n"/>
      <c r="J1971" s="810" t="n">
        <v>0.00554</v>
      </c>
      <c r="K1971" s="809" t="n"/>
      <c r="L1971" s="810" t="n">
        <v>0.0152</v>
      </c>
      <c r="M1971" s="796">
        <f>IF(SUM(D1971:E1971)&gt;0,IFERROR(AVERAGE(D1942:E1971),""),"")</f>
        <v/>
      </c>
      <c r="N1971" s="796">
        <f>IF(SUM(F1971:H1971)&gt;0,IFERROR(AVERAGE(F1942:H1971),""),"")</f>
        <v/>
      </c>
      <c r="O1971" s="796">
        <f>IF(SUM(I1971:J1971)&gt;0,IFERROR(AVERAGE(I1942:J1971),""),"")</f>
        <v/>
      </c>
      <c r="P1971" s="796">
        <f>IF(SUM(K1971:L1971)&gt;0,IFERROR(AVERAGE(K1942:L1971),""),"")</f>
        <v/>
      </c>
      <c r="Q1971" s="813">
        <f>IFERROR(AVERAGE(D1971:E1971),"")</f>
        <v/>
      </c>
      <c r="R1971" s="813">
        <f>IFERROR(AVERAGE(F1971:H1971),"")</f>
        <v/>
      </c>
      <c r="S1971" s="813">
        <f>IFERROR(AVERAGE(I1971:J1971),"")</f>
        <v/>
      </c>
      <c r="T1971" s="813">
        <f>IFERROR(AVERAGE(K1971:L1971),"")</f>
        <v/>
      </c>
      <c r="V1971" s="813">
        <f>AVERAGE(Q1971:T1971)</f>
        <v/>
      </c>
      <c r="W1971" s="445" t="n"/>
      <c r="X1971" s="797">
        <f>AVERAGE(Q1970:T1971)</f>
        <v/>
      </c>
      <c r="Y1971" s="266" t="n">
        <v>281</v>
      </c>
    </row>
    <row r="1972" ht="17.45" customHeight="1">
      <c r="A1972" s="257">
        <f>IF(ISNUMBER(C1972),MONTH(C1972),"")</f>
        <v/>
      </c>
      <c r="B1972" s="257">
        <f>IF(ISNUMBER(C1972),YEAR(C1972),"")</f>
        <v/>
      </c>
      <c r="C1972" s="791">
        <f>C1971+1</f>
        <v/>
      </c>
      <c r="D1972" s="792" t="n">
        <v>0.0534</v>
      </c>
      <c r="E1972" s="793" t="n"/>
      <c r="F1972" s="792" t="n">
        <v>0.0398</v>
      </c>
      <c r="G1972" s="794" t="n"/>
      <c r="H1972" s="793" t="n"/>
      <c r="I1972" s="792" t="n">
        <v>0.0242</v>
      </c>
      <c r="J1972" s="793" t="n"/>
      <c r="K1972" s="792" t="n">
        <v>0.0192</v>
      </c>
      <c r="L1972" s="793" t="n"/>
      <c r="M1972" s="796">
        <f>IF(SUM(D1972:E1972)&gt;0,IFERROR(AVERAGE(D1943:E1972),""),"")</f>
        <v/>
      </c>
      <c r="N1972" s="796">
        <f>IF(SUM(F1972:H1972)&gt;0,IFERROR(AVERAGE(F1943:H1972),""),"")</f>
        <v/>
      </c>
      <c r="O1972" s="796">
        <f>IF(SUM(I1972:J1972)&gt;0,IFERROR(AVERAGE(I1943:J1972),""),"")</f>
        <v/>
      </c>
      <c r="P1972" s="796">
        <f>IF(SUM(K1972:L1972)&gt;0,IFERROR(AVERAGE(K1943:L1972),""),"")</f>
        <v/>
      </c>
      <c r="Q1972" s="797">
        <f>IFERROR(AVERAGE(D1972:E1972),"")</f>
        <v/>
      </c>
      <c r="R1972" s="797">
        <f>IFERROR(AVERAGE(F1972:H1972),"")</f>
        <v/>
      </c>
      <c r="S1972" s="797">
        <f>IFERROR(AVERAGE(I1972:J1972),"")</f>
        <v/>
      </c>
      <c r="T1972" s="797">
        <f>IFERROR(AVERAGE(K1972:L1972),"")</f>
        <v/>
      </c>
      <c r="W1972" s="797">
        <f>AVERAGE(Q1972:T1972)</f>
        <v/>
      </c>
    </row>
    <row r="1973" ht="17.45" customHeight="1">
      <c r="A1973" s="257">
        <f>IF(ISNUMBER(C1973),MONTH(C1973),"")</f>
        <v/>
      </c>
      <c r="B1973" s="257">
        <f>IF(ISNUMBER(C1973),YEAR(C1973),"")</f>
        <v/>
      </c>
      <c r="C1973" s="791">
        <f>C1972+1</f>
        <v/>
      </c>
      <c r="D1973" s="792" t="n"/>
      <c r="E1973" s="793" t="n">
        <v>0.0393</v>
      </c>
      <c r="F1973" s="792" t="n"/>
      <c r="G1973" s="794" t="n">
        <v>0.0163</v>
      </c>
      <c r="H1973" s="793" t="n"/>
      <c r="I1973" s="792" t="n"/>
      <c r="J1973" s="793" t="n">
        <v>0.0189</v>
      </c>
      <c r="K1973" s="792" t="n"/>
      <c r="L1973" s="793" t="n">
        <v>0.0227</v>
      </c>
      <c r="M1973" s="796">
        <f>IF(SUM(D1973:E1973)&gt;0,IFERROR(AVERAGE(D1944:E1973),""),"")</f>
        <v/>
      </c>
      <c r="N1973" s="796">
        <f>IF(SUM(F1973:H1973)&gt;0,IFERROR(AVERAGE(F1944:H1973),""),"")</f>
        <v/>
      </c>
      <c r="O1973" s="796">
        <f>IF(SUM(I1973:J1973)&gt;0,IFERROR(AVERAGE(I1944:J1973),""),"")</f>
        <v/>
      </c>
      <c r="P1973" s="796">
        <f>IF(SUM(K1973:L1973)&gt;0,IFERROR(AVERAGE(K1944:L1973),""),"")</f>
        <v/>
      </c>
      <c r="Q1973" s="797">
        <f>IFERROR(AVERAGE(D1973:E1973),"")</f>
        <v/>
      </c>
      <c r="R1973" s="797">
        <f>IFERROR(AVERAGE(F1973:H1973),"")</f>
        <v/>
      </c>
      <c r="S1973" s="797">
        <f>IFERROR(AVERAGE(I1973:J1973),"")</f>
        <v/>
      </c>
      <c r="T1973" s="797">
        <f>IFERROR(AVERAGE(K1973:L1973),"")</f>
        <v/>
      </c>
      <c r="W1973" s="797">
        <f>AVERAGE(Q1973:T1973)</f>
        <v/>
      </c>
    </row>
    <row r="1974" ht="17.45" customHeight="1">
      <c r="A1974" s="257">
        <f>IF(ISNUMBER(C1974),MONTH(C1974),"")</f>
        <v/>
      </c>
      <c r="B1974" s="257">
        <f>IF(ISNUMBER(C1974),YEAR(C1974),"")</f>
        <v/>
      </c>
      <c r="C1974" s="791">
        <f>C1973+1</f>
        <v/>
      </c>
      <c r="D1974" s="792" t="n">
        <v>0.0284</v>
      </c>
      <c r="E1974" s="793" t="n"/>
      <c r="F1974" s="792" t="n"/>
      <c r="G1974" s="794" t="n"/>
      <c r="H1974" s="793" t="n">
        <v>0.0148</v>
      </c>
      <c r="I1974" s="792" t="n">
        <v>0.0159</v>
      </c>
      <c r="J1974" s="793" t="n"/>
      <c r="K1974" s="792" t="n">
        <v>0.0178</v>
      </c>
      <c r="L1974" s="793" t="n"/>
      <c r="M1974" s="796">
        <f>IF(SUM(D1974:E1974)&gt;0,IFERROR(AVERAGE(D1945:E1974),""),"")</f>
        <v/>
      </c>
      <c r="N1974" s="796">
        <f>IF(SUM(F1974:H1974)&gt;0,IFERROR(AVERAGE(F1945:H1974),""),"")</f>
        <v/>
      </c>
      <c r="O1974" s="796">
        <f>IF(SUM(I1974:J1974)&gt;0,IFERROR(AVERAGE(I1945:J1974),""),"")</f>
        <v/>
      </c>
      <c r="P1974" s="796">
        <f>IF(SUM(K1974:L1974)&gt;0,IFERROR(AVERAGE(K1945:L1974),""),"")</f>
        <v/>
      </c>
      <c r="Q1974" s="797">
        <f>IFERROR(AVERAGE(D1974:E1974),"")</f>
        <v/>
      </c>
      <c r="R1974" s="797">
        <f>IFERROR(AVERAGE(F1974:H1974),"")</f>
        <v/>
      </c>
      <c r="S1974" s="797">
        <f>IFERROR(AVERAGE(I1974:J1974),"")</f>
        <v/>
      </c>
      <c r="T1974" s="797">
        <f>IFERROR(AVERAGE(K1974:L1974),"")</f>
        <v/>
      </c>
      <c r="W1974" s="797">
        <f>AVERAGE(Q1974:T1974)</f>
        <v/>
      </c>
    </row>
    <row r="1975" ht="17.45" customHeight="1">
      <c r="A1975" s="257">
        <f>IF(ISNUMBER(C1975),MONTH(C1975),"")</f>
        <v/>
      </c>
      <c r="B1975" s="257">
        <f>IF(ISNUMBER(C1975),YEAR(C1975),"")</f>
        <v/>
      </c>
      <c r="C1975" s="791">
        <f>C1974+1</f>
        <v/>
      </c>
      <c r="D1975" s="792" t="n"/>
      <c r="E1975" s="793" t="n">
        <v>0.0266</v>
      </c>
      <c r="F1975" s="792" t="n"/>
      <c r="G1975" s="794" t="n">
        <v>0.0378</v>
      </c>
      <c r="H1975" s="793" t="n"/>
      <c r="I1975" s="792" t="n"/>
      <c r="J1975" s="793" t="n">
        <v>0.02</v>
      </c>
      <c r="K1975" s="792" t="n"/>
      <c r="L1975" s="793" t="n">
        <v>0.0211</v>
      </c>
      <c r="M1975" s="796">
        <f>IF(SUM(D1975:E1975)&gt;0,IFERROR(AVERAGE(D1946:E1975),""),"")</f>
        <v/>
      </c>
      <c r="N1975" s="796">
        <f>IF(SUM(F1975:H1975)&gt;0,IFERROR(AVERAGE(F1946:H1975),""),"")</f>
        <v/>
      </c>
      <c r="O1975" s="796">
        <f>IF(SUM(I1975:J1975)&gt;0,IFERROR(AVERAGE(I1946:J1975),""),"")</f>
        <v/>
      </c>
      <c r="P1975" s="796">
        <f>IF(SUM(K1975:L1975)&gt;0,IFERROR(AVERAGE(K1946:L1975),""),"")</f>
        <v/>
      </c>
      <c r="Q1975" s="797">
        <f>IFERROR(AVERAGE(D1975:E1975),"")</f>
        <v/>
      </c>
      <c r="R1975" s="797">
        <f>IFERROR(AVERAGE(F1975:H1975),"")</f>
        <v/>
      </c>
      <c r="S1975" s="797">
        <f>IFERROR(AVERAGE(I1975:J1975),"")</f>
        <v/>
      </c>
      <c r="T1975" s="797">
        <f>IFERROR(AVERAGE(K1975:L1975),"")</f>
        <v/>
      </c>
      <c r="W1975" s="797">
        <f>AVERAGE(Q1975:T1975)</f>
        <v/>
      </c>
    </row>
    <row r="1976" ht="17.45" customHeight="1">
      <c r="A1976" s="257">
        <f>IF(ISNUMBER(C1976),MONTH(C1976),"")</f>
        <v/>
      </c>
      <c r="B1976" s="257">
        <f>IF(ISNUMBER(C1976),YEAR(C1976),"")</f>
        <v/>
      </c>
      <c r="C1976" s="861">
        <f>C1975+1</f>
        <v/>
      </c>
      <c r="D1976" s="803" t="n">
        <v>0.0383</v>
      </c>
      <c r="E1976" s="804" t="n"/>
      <c r="F1976" s="803" t="n">
        <v>0.027</v>
      </c>
      <c r="G1976" s="805" t="n"/>
      <c r="H1976" s="804" t="n">
        <v>0.0251</v>
      </c>
      <c r="I1976" s="803" t="n">
        <v>0.0187</v>
      </c>
      <c r="J1976" s="804" t="n"/>
      <c r="K1976" s="803" t="n">
        <v>0.0165</v>
      </c>
      <c r="L1976" s="804" t="n"/>
      <c r="M1976" s="796">
        <f>IF(SUM(D1976:E1976)&gt;0,IFERROR(AVERAGE(D1947:E1976),""),"")</f>
        <v/>
      </c>
      <c r="N1976" s="796">
        <f>IF(SUM(F1976:H1976)&gt;0,IFERROR(AVERAGE(F1947:H1976),""),"")</f>
        <v/>
      </c>
      <c r="O1976" s="796">
        <f>IF(SUM(I1976:J1976)&gt;0,IFERROR(AVERAGE(I1947:J1976),""),"")</f>
        <v/>
      </c>
      <c r="P1976" s="796">
        <f>IF(SUM(K1976:L1976)&gt;0,IFERROR(AVERAGE(K1947:L1976),""),"")</f>
        <v/>
      </c>
      <c r="Q1976" s="797">
        <f>IFERROR(AVERAGE(D1976:E1976),"")</f>
        <v/>
      </c>
      <c r="R1976" s="797">
        <f>IFERROR(AVERAGE(F1976:H1976),"")</f>
        <v/>
      </c>
      <c r="S1976" s="797">
        <f>IFERROR(AVERAGE(I1976:J1976),"")</f>
        <v/>
      </c>
      <c r="T1976" s="797">
        <f>IFERROR(AVERAGE(K1976:L1976),"")</f>
        <v/>
      </c>
      <c r="W1976" s="797">
        <f>AVERAGE(Q1976:T1976)</f>
        <v/>
      </c>
      <c r="X1976" s="797">
        <f>AVERAGE(Q1972:T1976)</f>
        <v/>
      </c>
      <c r="Y1976" s="266" t="n">
        <v>282</v>
      </c>
    </row>
    <row r="1977" ht="17.45" customHeight="1">
      <c r="A1977" s="257">
        <f>IF(ISNUMBER(C1977),MONTH(C1977),"")</f>
        <v/>
      </c>
      <c r="B1977" s="257">
        <f>IF(ISNUMBER(C1977),YEAR(C1977),"")</f>
        <v/>
      </c>
      <c r="C1977" s="808">
        <f>C1976+1</f>
        <v/>
      </c>
      <c r="D1977" s="844" t="n"/>
      <c r="E1977" s="845" t="n">
        <v>0.028</v>
      </c>
      <c r="F1977" s="844" t="n"/>
      <c r="G1977" s="846" t="n">
        <v>0.0141</v>
      </c>
      <c r="H1977" s="845" t="n"/>
      <c r="I1977" s="844" t="n"/>
      <c r="J1977" s="845" t="n">
        <v>0.009390000000000001</v>
      </c>
      <c r="K1977" s="844" t="n"/>
      <c r="L1977" s="845" t="n">
        <v>0.0157</v>
      </c>
      <c r="M1977" s="796">
        <f>IF(SUM(D1977:E1977)&gt;0,IFERROR(AVERAGE(D1948:E1977),""),"")</f>
        <v/>
      </c>
      <c r="N1977" s="796">
        <f>IF(SUM(F1977:H1977)&gt;0,IFERROR(AVERAGE(F1948:H1977),""),"")</f>
        <v/>
      </c>
      <c r="O1977" s="796">
        <f>IF(SUM(I1977:J1977)&gt;0,IFERROR(AVERAGE(I1948:J1977),""),"")</f>
        <v/>
      </c>
      <c r="P1977" s="796">
        <f>IF(SUM(K1977:L1977)&gt;0,IFERROR(AVERAGE(K1948:L1977),""),"")</f>
        <v/>
      </c>
      <c r="Q1977" s="813">
        <f>IFERROR(AVERAGE(D1977:E1977),"")</f>
        <v/>
      </c>
      <c r="R1977" s="813">
        <f>IFERROR(AVERAGE(F1977:H1977),"")</f>
        <v/>
      </c>
      <c r="S1977" s="813">
        <f>IFERROR(AVERAGE(I1977:J1977),"")</f>
        <v/>
      </c>
      <c r="T1977" s="813">
        <f>IFERROR(AVERAGE(K1977:L1977),"")</f>
        <v/>
      </c>
      <c r="V1977" s="813">
        <f>AVERAGE(Q1977:T1977)</f>
        <v/>
      </c>
      <c r="W1977" s="445" t="n"/>
      <c r="X1977" s="257" t="n"/>
      <c r="Y1977" s="266" t="n">
        <v>282</v>
      </c>
    </row>
    <row r="1978" ht="17.45" customHeight="1" thickBot="1">
      <c r="A1978" s="257">
        <f>IF(ISNUMBER(C1978),MONTH(C1978),"")</f>
        <v/>
      </c>
      <c r="B1978" s="257">
        <f>IF(ISNUMBER(C1978),YEAR(C1978),"")</f>
        <v/>
      </c>
      <c r="C1978" s="808">
        <f>C1977+1</f>
        <v/>
      </c>
      <c r="D1978" s="844" t="n">
        <v>0.012</v>
      </c>
      <c r="E1978" s="845" t="n"/>
      <c r="F1978" s="844" t="n">
        <v>0.00581</v>
      </c>
      <c r="G1978" s="846" t="n"/>
      <c r="H1978" s="845" t="n"/>
      <c r="I1978" s="844" t="n">
        <v>0.00521</v>
      </c>
      <c r="J1978" s="845" t="n"/>
      <c r="K1978" s="844" t="n">
        <v>0.01</v>
      </c>
      <c r="L1978" s="845" t="n"/>
      <c r="M1978" s="796">
        <f>IF(SUM(D1978:E1978)&gt;0,IFERROR(AVERAGE(D1949:E1978),""),"")</f>
        <v/>
      </c>
      <c r="N1978" s="796">
        <f>IF(SUM(F1978:H1978)&gt;0,IFERROR(AVERAGE(F1949:H1978),""),"")</f>
        <v/>
      </c>
      <c r="O1978" s="796">
        <f>IF(SUM(I1978:J1978)&gt;0,IFERROR(AVERAGE(I1949:J1978),""),"")</f>
        <v/>
      </c>
      <c r="P1978" s="796">
        <f>IF(SUM(K1978:L1978)&gt;0,IFERROR(AVERAGE(K1949:L1978),""),"")</f>
        <v/>
      </c>
      <c r="Q1978" s="813">
        <f>IFERROR(AVERAGE(D1978:E1978),"")</f>
        <v/>
      </c>
      <c r="R1978" s="813">
        <f>IFERROR(AVERAGE(F1978:H1978),"")</f>
        <v/>
      </c>
      <c r="S1978" s="813">
        <f>IFERROR(AVERAGE(I1978:J1978),"")</f>
        <v/>
      </c>
      <c r="T1978" s="813">
        <f>IFERROR(AVERAGE(K1978:L1978),"")</f>
        <v/>
      </c>
      <c r="V1978" s="813">
        <f>AVERAGE(Q1978:T1978)</f>
        <v/>
      </c>
      <c r="W1978" s="445" t="n"/>
      <c r="X1978" s="797">
        <f>AVERAGE(Q1977:T1978)</f>
        <v/>
      </c>
      <c r="Y1978" s="266" t="n">
        <v>282</v>
      </c>
    </row>
    <row r="1979" ht="17.45" customHeight="1" thickBot="1">
      <c r="A1979" s="257">
        <f>IF(ISNUMBER(C1979),MONTH(C1979),"")</f>
        <v/>
      </c>
      <c r="B1979" s="257">
        <f>IF(ISNUMBER(C1979),YEAR(C1979),"")</f>
        <v/>
      </c>
      <c r="C1979" s="791">
        <f>C1978+1</f>
        <v/>
      </c>
      <c r="D1979" s="849" t="n"/>
      <c r="E1979" s="850" t="n">
        <v>0.0139</v>
      </c>
      <c r="F1979" s="849" t="n"/>
      <c r="G1979" s="851" t="n">
        <v>0.0111</v>
      </c>
      <c r="H1979" s="850" t="n"/>
      <c r="I1979" s="849" t="n"/>
      <c r="J1979" s="850" t="n">
        <v>0.00491</v>
      </c>
      <c r="K1979" s="849" t="n"/>
      <c r="L1979" s="850" t="n">
        <v>0.0141</v>
      </c>
      <c r="M1979" s="796">
        <f>IF(SUM(D1979:E1979)&gt;0,IFERROR(AVERAGE(D1950:E1979),""),"")</f>
        <v/>
      </c>
      <c r="N1979" s="796">
        <f>IF(SUM(F1979:H1979)&gt;0,IFERROR(AVERAGE(F1950:H1979),""),"")</f>
        <v/>
      </c>
      <c r="O1979" s="796">
        <f>IF(SUM(I1979:J1979)&gt;0,IFERROR(AVERAGE(I1950:J1979),""),"")</f>
        <v/>
      </c>
      <c r="P1979" s="796">
        <f>IF(SUM(K1979:L1979)&gt;0,IFERROR(AVERAGE(K1950:L1979),""),"")</f>
        <v/>
      </c>
      <c r="Q1979" s="797">
        <f>IFERROR(AVERAGE(D1979:E1979),"")</f>
        <v/>
      </c>
      <c r="R1979" s="797">
        <f>IFERROR(AVERAGE(F1979:H1979),"")</f>
        <v/>
      </c>
      <c r="S1979" s="797">
        <f>IFERROR(AVERAGE(I1979:J1979),"")</f>
        <v/>
      </c>
      <c r="T1979" s="797">
        <f>IFERROR(AVERAGE(K1979:L1979),"")</f>
        <v/>
      </c>
      <c r="W1979" s="797">
        <f>AVERAGE(Q1979:T1979)</f>
        <v/>
      </c>
      <c r="Z1979" s="514" t="inlineStr">
        <is>
          <t>MAY</t>
        </is>
      </c>
      <c r="AA1979" s="515" t="n">
        <v>2023</v>
      </c>
      <c r="AB1979" s="516" t="n"/>
      <c r="AC1979" s="516" t="n"/>
      <c r="AD1979" s="516" t="n"/>
    </row>
    <row r="1980" ht="17.45" customHeight="1">
      <c r="A1980" s="257">
        <f>IF(ISNUMBER(C1980),MONTH(C1980),"")</f>
        <v/>
      </c>
      <c r="B1980" s="257">
        <f>IF(ISNUMBER(C1980),YEAR(C1980),"")</f>
        <v/>
      </c>
      <c r="C1980" s="791">
        <f>C1979+1</f>
        <v/>
      </c>
      <c r="D1980" s="792" t="n">
        <v>0.0401</v>
      </c>
      <c r="E1980" s="793" t="n"/>
      <c r="F1980" s="792" t="n"/>
      <c r="G1980" s="794" t="n"/>
      <c r="H1980" s="793" t="n">
        <v>0.0286</v>
      </c>
      <c r="I1980" s="792" t="n">
        <v>0.0219</v>
      </c>
      <c r="J1980" s="793" t="n"/>
      <c r="K1980" s="792" t="n">
        <v>0.0154</v>
      </c>
      <c r="L1980" s="793" t="n"/>
      <c r="M1980" s="796">
        <f>IF(SUM(D1980:E1980)&gt;0,IFERROR(AVERAGE(D1951:E1980),""),"")</f>
        <v/>
      </c>
      <c r="N1980" s="796">
        <f>IF(SUM(F1980:H1980)&gt;0,IFERROR(AVERAGE(F1951:H1980),""),"")</f>
        <v/>
      </c>
      <c r="O1980" s="796">
        <f>IF(SUM(I1980:J1980)&gt;0,IFERROR(AVERAGE(I1951:J1980),""),"")</f>
        <v/>
      </c>
      <c r="P1980" s="796">
        <f>IF(SUM(K1980:L1980)&gt;0,IFERROR(AVERAGE(K1951:L1980),""),"")</f>
        <v/>
      </c>
      <c r="Q1980" s="797">
        <f>IFERROR(AVERAGE(D1980:E1980),"")</f>
        <v/>
      </c>
      <c r="R1980" s="797">
        <f>IFERROR(AVERAGE(F1980:H1980),"")</f>
        <v/>
      </c>
      <c r="S1980" s="797">
        <f>IFERROR(AVERAGE(I1980:J1980),"")</f>
        <v/>
      </c>
      <c r="T1980" s="797">
        <f>IFERROR(AVERAGE(K1980:L1980),"")</f>
        <v/>
      </c>
      <c r="W1980" s="797">
        <f>AVERAGE(Q1980:T1980)</f>
        <v/>
      </c>
      <c r="Z1980" s="517" t="inlineStr">
        <is>
          <t>Parameter</t>
        </is>
      </c>
      <c r="AA1980" s="517" t="inlineStr">
        <is>
          <t>Station 1</t>
        </is>
      </c>
      <c r="AB1980" s="517" t="inlineStr">
        <is>
          <t>Station 2</t>
        </is>
      </c>
      <c r="AC1980" s="517" t="inlineStr">
        <is>
          <t>Station 4</t>
        </is>
      </c>
      <c r="AD1980" s="517" t="inlineStr">
        <is>
          <t>Station 5</t>
        </is>
      </c>
    </row>
    <row r="1981" ht="17.45" customHeight="1" thickBot="1">
      <c r="A1981" s="257">
        <f>IF(ISNUMBER(C1981),MONTH(C1981),"")</f>
        <v/>
      </c>
      <c r="B1981" s="257">
        <f>IF(ISNUMBER(C1981),YEAR(C1981),"")</f>
        <v/>
      </c>
      <c r="C1981" s="824">
        <f>C1980+1</f>
        <v/>
      </c>
      <c r="D1981" s="825" t="n"/>
      <c r="E1981" s="826" t="n">
        <v>0.0254</v>
      </c>
      <c r="F1981" s="825" t="n"/>
      <c r="G1981" s="827" t="n">
        <v>0.0216</v>
      </c>
      <c r="H1981" s="826" t="n"/>
      <c r="I1981" s="825" t="n"/>
      <c r="J1981" s="826" t="n">
        <v>0.0203</v>
      </c>
      <c r="K1981" s="825" t="n"/>
      <c r="L1981" s="826" t="n">
        <v>0.0348</v>
      </c>
      <c r="M1981" s="796">
        <f>IF(SUM(D1981:E1981)&gt;0,IFERROR(AVERAGE(D1952:E1981),""),"")</f>
        <v/>
      </c>
      <c r="N1981" s="796">
        <f>IF(SUM(F1981:H1981)&gt;0,IFERROR(AVERAGE(F1952:H1981),""),"")</f>
        <v/>
      </c>
      <c r="O1981" s="796">
        <f>IF(SUM(I1981:J1981)&gt;0,IFERROR(AVERAGE(I1952:J1981),""),"")</f>
        <v/>
      </c>
      <c r="P1981" s="796">
        <f>IF(SUM(K1981:L1981)&gt;0,IFERROR(AVERAGE(K1952:L1981),""),"")</f>
        <v/>
      </c>
      <c r="Q1981" s="830">
        <f>IFERROR(AVERAGE(D1981:E1981),"")</f>
        <v/>
      </c>
      <c r="R1981" s="830">
        <f>IFERROR(AVERAGE(F1981:H1981),"")</f>
        <v/>
      </c>
      <c r="S1981" s="830">
        <f>IFERROR(AVERAGE(I1981:J1981),"")</f>
        <v/>
      </c>
      <c r="T1981" s="830">
        <f>IFERROR(AVERAGE(K1981:L1981),"")</f>
        <v/>
      </c>
      <c r="U1981" s="315" t="n"/>
      <c r="V1981" s="315" t="n"/>
      <c r="W1981" s="830">
        <f>AVERAGE(Q1981:T1981)</f>
        <v/>
      </c>
      <c r="X1981" s="315" t="n"/>
      <c r="Y1981" s="315" t="n"/>
      <c r="Z1981" s="518" t="inlineStr">
        <is>
          <t>Average</t>
        </is>
      </c>
      <c r="AA1981" s="928">
        <f>AVERAGE(D1951:E1981)</f>
        <v/>
      </c>
      <c r="AB1981" s="928">
        <f>AVERAGE(F1951:H1981)</f>
        <v/>
      </c>
      <c r="AC1981" s="928">
        <f>AVERAGE(I1951:J1981)</f>
        <v/>
      </c>
      <c r="AD1981" s="928">
        <f>AVERAGE(K1951:L1981)</f>
        <v/>
      </c>
    </row>
    <row r="1982" ht="17.45" customHeight="1">
      <c r="A1982" s="257">
        <f>IF(ISNUMBER(C1982),MONTH(C1982),"")</f>
        <v/>
      </c>
      <c r="B1982" s="257">
        <f>IF(ISNUMBER(C1982),YEAR(C1982),"")</f>
        <v/>
      </c>
      <c r="C1982" s="886">
        <f>C1981+1</f>
        <v/>
      </c>
      <c r="D1982" s="949" t="n">
        <v>0.0257</v>
      </c>
      <c r="E1982" s="950" t="n"/>
      <c r="F1982" s="949" t="n">
        <v>0.0158</v>
      </c>
      <c r="G1982" s="951" t="n"/>
      <c r="H1982" s="950" t="n">
        <v>0.0157</v>
      </c>
      <c r="I1982" s="949" t="n">
        <v>0.0193</v>
      </c>
      <c r="J1982" s="950" t="n"/>
      <c r="K1982" s="949" t="n">
        <v>0.0196</v>
      </c>
      <c r="L1982" s="950" t="n"/>
      <c r="M1982" s="796">
        <f>IF(SUM(D1982:E1982)&gt;0,IFERROR(AVERAGE(D1953:E1982),""),"")</f>
        <v/>
      </c>
      <c r="N1982" s="796">
        <f>IF(SUM(F1982:H1982)&gt;0,IFERROR(AVERAGE(F1953:H1982),""),"")</f>
        <v/>
      </c>
      <c r="O1982" s="796">
        <f>IF(SUM(I1982:J1982)&gt;0,IFERROR(AVERAGE(I1953:J1982),""),"")</f>
        <v/>
      </c>
      <c r="P1982" s="796">
        <f>IF(SUM(K1982:L1982)&gt;0,IFERROR(AVERAGE(K1953:L1982),""),"")</f>
        <v/>
      </c>
      <c r="Q1982" s="797">
        <f>IFERROR(AVERAGE(D1982:E1982),"")</f>
        <v/>
      </c>
      <c r="R1982" s="797">
        <f>IFERROR(AVERAGE(F1982:H1982),"")</f>
        <v/>
      </c>
      <c r="S1982" s="797">
        <f>IFERROR(AVERAGE(I1982:J1982),"")</f>
        <v/>
      </c>
      <c r="T1982" s="797">
        <f>IFERROR(AVERAGE(K1982:L1982),"")</f>
        <v/>
      </c>
      <c r="W1982" s="797">
        <f>AVERAGE(Q1982:T1982)</f>
        <v/>
      </c>
      <c r="Z1982" s="518" t="inlineStr">
        <is>
          <t>Maximum</t>
        </is>
      </c>
      <c r="AA1982" s="928">
        <f>MAX(D1951:E1981)</f>
        <v/>
      </c>
      <c r="AB1982" s="928">
        <f>MAX(F1951:H1981)</f>
        <v/>
      </c>
      <c r="AC1982" s="928">
        <f>MAX(I1951:J1981)</f>
        <v/>
      </c>
      <c r="AD1982" s="928">
        <f>MAX(K1951:L1981)</f>
        <v/>
      </c>
    </row>
    <row r="1983" ht="17.45" customHeight="1" thickBot="1">
      <c r="A1983" s="257">
        <f>IF(ISNUMBER(C1983),MONTH(C1983),"")</f>
        <v/>
      </c>
      <c r="B1983" s="257">
        <f>IF(ISNUMBER(C1983),YEAR(C1983),"")</f>
        <v/>
      </c>
      <c r="C1983" s="791">
        <f>C1982+1</f>
        <v/>
      </c>
      <c r="D1983" s="792" t="n"/>
      <c r="E1983" s="793" t="n">
        <v>0.0298</v>
      </c>
      <c r="F1983" s="792" t="n"/>
      <c r="G1983" s="794" t="n">
        <v>0.0209</v>
      </c>
      <c r="H1983" s="793" t="n"/>
      <c r="I1983" s="792" t="n"/>
      <c r="J1983" s="793" t="n">
        <v>0.0174</v>
      </c>
      <c r="K1983" s="792" t="n"/>
      <c r="L1983" s="793" t="n">
        <v>0.0224</v>
      </c>
      <c r="M1983" s="796">
        <f>IF(SUM(D1983:E1983)&gt;0,IFERROR(AVERAGE(D1954:E1983),""),"")</f>
        <v/>
      </c>
      <c r="N1983" s="796">
        <f>IF(SUM(F1983:H1983)&gt;0,IFERROR(AVERAGE(F1954:H1983),""),"")</f>
        <v/>
      </c>
      <c r="O1983" s="796">
        <f>IF(SUM(I1983:J1983)&gt;0,IFERROR(AVERAGE(I1954:J1983),""),"")</f>
        <v/>
      </c>
      <c r="P1983" s="796">
        <f>IF(SUM(K1983:L1983)&gt;0,IFERROR(AVERAGE(K1954:L1983),""),"")</f>
        <v/>
      </c>
      <c r="Q1983" s="797">
        <f>IFERROR(AVERAGE(D1983:E1983),"")</f>
        <v/>
      </c>
      <c r="R1983" s="797">
        <f>IFERROR(AVERAGE(F1983:H1983),"")</f>
        <v/>
      </c>
      <c r="S1983" s="797">
        <f>IFERROR(AVERAGE(I1983:J1983),"")</f>
        <v/>
      </c>
      <c r="T1983" s="797">
        <f>IFERROR(AVERAGE(K1983:L1983),"")</f>
        <v/>
      </c>
      <c r="W1983" s="797">
        <f>AVERAGE(Q1983:T1983)</f>
        <v/>
      </c>
      <c r="X1983" s="797">
        <f>AVERAGE(Q1979:T1983)</f>
        <v/>
      </c>
      <c r="Y1983" s="266" t="n">
        <v>283</v>
      </c>
      <c r="Z1983" s="520" t="inlineStr">
        <is>
          <t># DAYS &gt; 0.075</t>
        </is>
      </c>
      <c r="AA1983" s="521">
        <f>COUNTIF(D1951:E1981,"&gt;=0.075")</f>
        <v/>
      </c>
      <c r="AB1983" s="521">
        <f>COUNTIF(F1951:H1981,"&gt;=0.075")</f>
        <v/>
      </c>
      <c r="AC1983" s="521">
        <f>COUNTIF(I1951:J1981,"&gt;=0.075")</f>
        <v/>
      </c>
      <c r="AD1983" s="521">
        <f>COUNTIF(K1951:L1981,"&gt;=0.075")</f>
        <v/>
      </c>
    </row>
    <row r="1984" ht="17.45" customHeight="1" thickBot="1">
      <c r="A1984" s="257">
        <f>IF(ISNUMBER(C1984),MONTH(C1984),"")</f>
        <v/>
      </c>
      <c r="B1984" s="257">
        <f>IF(ISNUMBER(C1984),YEAR(C1984),"")</f>
        <v/>
      </c>
      <c r="C1984" s="808">
        <f>C1983+1</f>
        <v/>
      </c>
      <c r="D1984" s="809" t="n">
        <v>0.0146</v>
      </c>
      <c r="E1984" s="810" t="n"/>
      <c r="F1984" s="809" t="n">
        <v>0.0112</v>
      </c>
      <c r="G1984" s="811" t="n"/>
      <c r="H1984" s="810" t="n"/>
      <c r="I1984" s="809" t="n">
        <v>0.0123</v>
      </c>
      <c r="J1984" s="810" t="n"/>
      <c r="K1984" s="809" t="n">
        <v>0.0144</v>
      </c>
      <c r="L1984" s="810" t="n"/>
      <c r="M1984" s="796">
        <f>IF(SUM(D1984:E1984)&gt;0,IFERROR(AVERAGE(D1955:E1984),""),"")</f>
        <v/>
      </c>
      <c r="N1984" s="796">
        <f>IF(SUM(F1984:H1984)&gt;0,IFERROR(AVERAGE(F1955:H1984),""),"")</f>
        <v/>
      </c>
      <c r="O1984" s="796">
        <f>IF(SUM(I1984:J1984)&gt;0,IFERROR(AVERAGE(I1955:J1984),""),"")</f>
        <v/>
      </c>
      <c r="P1984" s="796">
        <f>IF(SUM(K1984:L1984)&gt;0,IFERROR(AVERAGE(K1955:L1984),""),"")</f>
        <v/>
      </c>
      <c r="Q1984" s="813">
        <f>IFERROR(AVERAGE(D1984:E1984),"")</f>
        <v/>
      </c>
      <c r="R1984" s="813">
        <f>IFERROR(AVERAGE(F1984:H1984),"")</f>
        <v/>
      </c>
      <c r="S1984" s="813">
        <f>IFERROR(AVERAGE(I1984:J1984),"")</f>
        <v/>
      </c>
      <c r="T1984" s="813">
        <f>IFERROR(AVERAGE(K1984:L1984),"")</f>
        <v/>
      </c>
      <c r="V1984" s="813">
        <f>AVERAGE(Q1984:T1984)</f>
        <v/>
      </c>
      <c r="W1984" s="445" t="n"/>
      <c r="X1984" s="257" t="n"/>
      <c r="Y1984" s="266" t="n">
        <v>283</v>
      </c>
      <c r="AC1984" s="664">
        <f>SUM(AA1983:AD1983)</f>
        <v/>
      </c>
      <c r="AD1984" s="929">
        <f>AVERAGE(AA1981:AD1981)</f>
        <v/>
      </c>
    </row>
    <row r="1985" ht="17.45" customHeight="1">
      <c r="A1985" s="257">
        <f>IF(ISNUMBER(C1985),MONTH(C1985),"")</f>
        <v/>
      </c>
      <c r="B1985" s="257">
        <f>IF(ISNUMBER(C1985),YEAR(C1985),"")</f>
        <v/>
      </c>
      <c r="C1985" s="808">
        <f>C1984+1</f>
        <v/>
      </c>
      <c r="D1985" s="809" t="n"/>
      <c r="E1985" s="810" t="n">
        <v>0.0111</v>
      </c>
      <c r="F1985" s="809" t="n"/>
      <c r="G1985" s="811" t="n">
        <v>0.00978</v>
      </c>
      <c r="H1985" s="810" t="n"/>
      <c r="I1985" s="809" t="n"/>
      <c r="J1985" s="810" t="n">
        <v>0.00713</v>
      </c>
      <c r="K1985" s="809" t="n"/>
      <c r="L1985" s="810" t="n">
        <v>0.013</v>
      </c>
      <c r="M1985" s="796">
        <f>IF(SUM(D1985:E1985)&gt;0,IFERROR(AVERAGE(D1956:E1985),""),"")</f>
        <v/>
      </c>
      <c r="N1985" s="796">
        <f>IF(SUM(F1985:H1985)&gt;0,IFERROR(AVERAGE(F1956:H1985),""),"")</f>
        <v/>
      </c>
      <c r="O1985" s="796">
        <f>IF(SUM(I1985:J1985)&gt;0,IFERROR(AVERAGE(I1956:J1985),""),"")</f>
        <v/>
      </c>
      <c r="P1985" s="796">
        <f>IF(SUM(K1985:L1985)&gt;0,IFERROR(AVERAGE(K1956:L1985),""),"")</f>
        <v/>
      </c>
      <c r="Q1985" s="813">
        <f>IFERROR(AVERAGE(D1985:E1985),"")</f>
        <v/>
      </c>
      <c r="R1985" s="813">
        <f>IFERROR(AVERAGE(F1985:H1985),"")</f>
        <v/>
      </c>
      <c r="S1985" s="813">
        <f>IFERROR(AVERAGE(I1985:J1985),"")</f>
        <v/>
      </c>
      <c r="T1985" s="813">
        <f>IFERROR(AVERAGE(K1985:L1985),"")</f>
        <v/>
      </c>
      <c r="V1985" s="813">
        <f>AVERAGE(Q1985:T1985)</f>
        <v/>
      </c>
      <c r="W1985" s="445" t="n"/>
      <c r="X1985" s="797">
        <f>AVERAGE(Q1984:T1985)</f>
        <v/>
      </c>
      <c r="Y1985" s="266" t="n">
        <v>283</v>
      </c>
      <c r="AA1985" s="605">
        <f>AA1981-AA1950</f>
        <v/>
      </c>
      <c r="AB1985" s="605">
        <f>AB1981-AB1950</f>
        <v/>
      </c>
      <c r="AC1985" s="605">
        <f>AC1981-AC1950</f>
        <v/>
      </c>
      <c r="AD1985" s="605">
        <f>AD1981-AD1950</f>
        <v/>
      </c>
    </row>
    <row r="1986" ht="17.45" customHeight="1">
      <c r="A1986" s="257">
        <f>IF(ISNUMBER(C1986),MONTH(C1986),"")</f>
        <v/>
      </c>
      <c r="B1986" s="257">
        <f>IF(ISNUMBER(C1986),YEAR(C1986),"")</f>
        <v/>
      </c>
      <c r="C1986" s="791">
        <f>C1985+1</f>
        <v/>
      </c>
      <c r="D1986" s="792" t="n">
        <v>0.023</v>
      </c>
      <c r="E1986" s="793" t="n"/>
      <c r="F1986" s="792" t="n"/>
      <c r="G1986" s="794" t="n"/>
      <c r="H1986" s="793" t="n">
        <v>0.0119</v>
      </c>
      <c r="I1986" s="792" t="n">
        <v>0.009939999999999999</v>
      </c>
      <c r="J1986" s="793" t="n"/>
      <c r="K1986" s="792" t="n">
        <v>0.0218</v>
      </c>
      <c r="L1986" s="793" t="n"/>
      <c r="M1986" s="796">
        <f>IF(SUM(D1986:E1986)&gt;0,IFERROR(AVERAGE(D1957:E1986),""),"")</f>
        <v/>
      </c>
      <c r="N1986" s="796">
        <f>IF(SUM(F1986:H1986)&gt;0,IFERROR(AVERAGE(F1957:H1986),""),"")</f>
        <v/>
      </c>
      <c r="O1986" s="796">
        <f>IF(SUM(I1986:J1986)&gt;0,IFERROR(AVERAGE(I1957:J1986),""),"")</f>
        <v/>
      </c>
      <c r="P1986" s="796">
        <f>IF(SUM(K1986:L1986)&gt;0,IFERROR(AVERAGE(K1957:L1986),""),"")</f>
        <v/>
      </c>
      <c r="Q1986" s="797">
        <f>IFERROR(AVERAGE(D1986:E1986),"")</f>
        <v/>
      </c>
      <c r="R1986" s="797">
        <f>IFERROR(AVERAGE(F1986:H1986),"")</f>
        <v/>
      </c>
      <c r="S1986" s="797">
        <f>IFERROR(AVERAGE(I1986:J1986),"")</f>
        <v/>
      </c>
      <c r="T1986" s="797">
        <f>IFERROR(AVERAGE(K1986:L1986),"")</f>
        <v/>
      </c>
      <c r="W1986" s="797">
        <f>AVERAGE(Q1986:T1986)</f>
        <v/>
      </c>
      <c r="AD1986" s="605">
        <f>AD1984-AD1953</f>
        <v/>
      </c>
    </row>
    <row r="1987" ht="17.45" customHeight="1">
      <c r="A1987" s="257">
        <f>IF(ISNUMBER(C1987),MONTH(C1987),"")</f>
        <v/>
      </c>
      <c r="B1987" s="257">
        <f>IF(ISNUMBER(C1987),YEAR(C1987),"")</f>
        <v/>
      </c>
      <c r="C1987" s="791">
        <f>C1986+1</f>
        <v/>
      </c>
      <c r="D1987" s="792" t="n"/>
      <c r="E1987" s="793" t="n">
        <v>0.0185</v>
      </c>
      <c r="F1987" s="792" t="n"/>
      <c r="G1987" s="794" t="n">
        <v>0.0197</v>
      </c>
      <c r="H1987" s="793" t="n"/>
      <c r="I1987" s="792" t="n"/>
      <c r="J1987" s="793" t="n">
        <v>0.0156</v>
      </c>
      <c r="K1987" s="792" t="n"/>
      <c r="L1987" s="793" t="n">
        <v>0.0262</v>
      </c>
      <c r="M1987" s="796">
        <f>IF(SUM(D1987:E1987)&gt;0,IFERROR(AVERAGE(D1958:E1987),""),"")</f>
        <v/>
      </c>
      <c r="N1987" s="796">
        <f>IF(SUM(F1987:H1987)&gt;0,IFERROR(AVERAGE(F1958:H1987),""),"")</f>
        <v/>
      </c>
      <c r="O1987" s="796">
        <f>IF(SUM(I1987:J1987)&gt;0,IFERROR(AVERAGE(I1958:J1987),""),"")</f>
        <v/>
      </c>
      <c r="P1987" s="796">
        <f>IF(SUM(K1987:L1987)&gt;0,IFERROR(AVERAGE(K1958:L1987),""),"")</f>
        <v/>
      </c>
      <c r="Q1987" s="797">
        <f>IFERROR(AVERAGE(D1987:E1987),"")</f>
        <v/>
      </c>
      <c r="R1987" s="797">
        <f>IFERROR(AVERAGE(F1987:H1987),"")</f>
        <v/>
      </c>
      <c r="S1987" s="797">
        <f>IFERROR(AVERAGE(I1987:J1987),"")</f>
        <v/>
      </c>
      <c r="T1987" s="797">
        <f>IFERROR(AVERAGE(K1987:L1987),"")</f>
        <v/>
      </c>
      <c r="W1987" s="797">
        <f>AVERAGE(Q1987:T1987)</f>
        <v/>
      </c>
    </row>
    <row r="1988" ht="17.45" customHeight="1">
      <c r="A1988" s="257">
        <f>IF(ISNUMBER(C1988),MONTH(C1988),"")</f>
        <v/>
      </c>
      <c r="B1988" s="257">
        <f>IF(ISNUMBER(C1988),YEAR(C1988),"")</f>
        <v/>
      </c>
      <c r="C1988" s="861">
        <f>C1987+1</f>
        <v/>
      </c>
      <c r="D1988" s="803" t="n">
        <v>0.021</v>
      </c>
      <c r="E1988" s="804" t="n"/>
      <c r="F1988" s="803" t="n">
        <v>0.019</v>
      </c>
      <c r="G1988" s="805" t="n"/>
      <c r="H1988" s="804" t="n">
        <v>0.0209</v>
      </c>
      <c r="I1988" s="803" t="n">
        <v>0.0202</v>
      </c>
      <c r="J1988" s="804" t="n"/>
      <c r="K1988" s="803" t="n">
        <v>0.0236</v>
      </c>
      <c r="L1988" s="804" t="n"/>
      <c r="M1988" s="796">
        <f>IF(SUM(D1988:E1988)&gt;0,IFERROR(AVERAGE(D1959:E1988),""),"")</f>
        <v/>
      </c>
      <c r="N1988" s="796">
        <f>IF(SUM(F1988:H1988)&gt;0,IFERROR(AVERAGE(F1959:H1988),""),"")</f>
        <v/>
      </c>
      <c r="O1988" s="796">
        <f>IF(SUM(I1988:J1988)&gt;0,IFERROR(AVERAGE(I1959:J1988),""),"")</f>
        <v/>
      </c>
      <c r="P1988" s="796">
        <f>IF(SUM(K1988:L1988)&gt;0,IFERROR(AVERAGE(K1959:L1988),""),"")</f>
        <v/>
      </c>
      <c r="Q1988" s="797">
        <f>IFERROR(AVERAGE(D1988:E1988),"")</f>
        <v/>
      </c>
      <c r="R1988" s="797">
        <f>IFERROR(AVERAGE(F1988:H1988),"")</f>
        <v/>
      </c>
      <c r="S1988" s="797">
        <f>IFERROR(AVERAGE(I1988:J1988),"")</f>
        <v/>
      </c>
      <c r="T1988" s="797">
        <f>IFERROR(AVERAGE(K1988:L1988),"")</f>
        <v/>
      </c>
      <c r="W1988" s="797">
        <f>AVERAGE(Q1988:T1988)</f>
        <v/>
      </c>
    </row>
    <row r="1989" ht="17.45" customHeight="1">
      <c r="A1989" s="257">
        <f>IF(ISNUMBER(C1989),MONTH(C1989),"")</f>
        <v/>
      </c>
      <c r="B1989" s="257">
        <f>IF(ISNUMBER(C1989),YEAR(C1989),"")</f>
        <v/>
      </c>
      <c r="C1989" s="791">
        <f>C1988+1</f>
        <v/>
      </c>
      <c r="D1989" s="792" t="n"/>
      <c r="E1989" s="793" t="n">
        <v>0.0181</v>
      </c>
      <c r="F1989" s="792" t="n"/>
      <c r="G1989" s="794" t="n">
        <v>0.0245</v>
      </c>
      <c r="H1989" s="793" t="n"/>
      <c r="I1989" s="792" t="n"/>
      <c r="J1989" s="793" t="n">
        <v>0.0227</v>
      </c>
      <c r="K1989" s="792" t="n"/>
      <c r="L1989" s="793" t="n">
        <v>0.0216</v>
      </c>
      <c r="M1989" s="796">
        <f>IF(SUM(D1989:E1989)&gt;0,IFERROR(AVERAGE(D1960:E1989),""),"")</f>
        <v/>
      </c>
      <c r="N1989" s="796">
        <f>IF(SUM(F1989:H1989)&gt;0,IFERROR(AVERAGE(F1960:H1989),""),"")</f>
        <v/>
      </c>
      <c r="O1989" s="796">
        <f>IF(SUM(I1989:J1989)&gt;0,IFERROR(AVERAGE(I1960:J1989),""),"")</f>
        <v/>
      </c>
      <c r="P1989" s="796">
        <f>IF(SUM(K1989:L1989)&gt;0,IFERROR(AVERAGE(K1960:L1989),""),"")</f>
        <v/>
      </c>
      <c r="Q1989" s="797">
        <f>IFERROR(AVERAGE(D1989:E1989),"")</f>
        <v/>
      </c>
      <c r="R1989" s="797">
        <f>IFERROR(AVERAGE(F1989:H1989),"")</f>
        <v/>
      </c>
      <c r="S1989" s="797">
        <f>IFERROR(AVERAGE(I1989:J1989),"")</f>
        <v/>
      </c>
      <c r="T1989" s="797">
        <f>IFERROR(AVERAGE(K1989:L1989),"")</f>
        <v/>
      </c>
      <c r="W1989" s="797">
        <f>AVERAGE(Q1989:T1989)</f>
        <v/>
      </c>
    </row>
    <row r="1990" ht="17.45" customHeight="1">
      <c r="A1990" s="257">
        <f>IF(ISNUMBER(C1990),MONTH(C1990),"")</f>
        <v/>
      </c>
      <c r="B1990" s="257">
        <f>IF(ISNUMBER(C1990),YEAR(C1990),"")</f>
        <v/>
      </c>
      <c r="C1990" s="791">
        <f>C1989+1</f>
        <v/>
      </c>
      <c r="D1990" s="792" t="n">
        <v>0.0315</v>
      </c>
      <c r="E1990" s="793" t="n"/>
      <c r="F1990" s="792" t="n">
        <v>0.0215</v>
      </c>
      <c r="G1990" s="794" t="n"/>
      <c r="H1990" s="793" t="n"/>
      <c r="I1990" s="792" t="n">
        <v>0.0218</v>
      </c>
      <c r="J1990" s="793" t="n"/>
      <c r="K1990" s="792" t="n">
        <v>0.0187</v>
      </c>
      <c r="L1990" s="793" t="n"/>
      <c r="M1990" s="796">
        <f>IF(SUM(D1990:E1990)&gt;0,IFERROR(AVERAGE(D1961:E1990),""),"")</f>
        <v/>
      </c>
      <c r="N1990" s="796">
        <f>IF(SUM(F1990:H1990)&gt;0,IFERROR(AVERAGE(F1961:H1990),""),"")</f>
        <v/>
      </c>
      <c r="O1990" s="796">
        <f>IF(SUM(I1990:J1990)&gt;0,IFERROR(AVERAGE(I1961:J1990),""),"")</f>
        <v/>
      </c>
      <c r="P1990" s="796">
        <f>IF(SUM(K1990:L1990)&gt;0,IFERROR(AVERAGE(K1961:L1990),""),"")</f>
        <v/>
      </c>
      <c r="Q1990" s="797">
        <f>IFERROR(AVERAGE(D1990:E1990),"")</f>
        <v/>
      </c>
      <c r="R1990" s="797">
        <f>IFERROR(AVERAGE(F1990:H1990),"")</f>
        <v/>
      </c>
      <c r="S1990" s="797">
        <f>IFERROR(AVERAGE(I1990:J1990),"")</f>
        <v/>
      </c>
      <c r="T1990" s="797">
        <f>IFERROR(AVERAGE(K1990:L1990),"")</f>
        <v/>
      </c>
      <c r="W1990" s="797">
        <f>AVERAGE(Q1990:T1990)</f>
        <v/>
      </c>
      <c r="X1990" s="797">
        <f>AVERAGE(Q1986:T1990)</f>
        <v/>
      </c>
      <c r="Y1990" s="266" t="n">
        <v>284</v>
      </c>
    </row>
    <row r="1991" ht="17.45" customHeight="1">
      <c r="A1991" s="257">
        <f>IF(ISNUMBER(C1991),MONTH(C1991),"")</f>
        <v/>
      </c>
      <c r="B1991" s="257">
        <f>IF(ISNUMBER(C1991),YEAR(C1991),"")</f>
        <v/>
      </c>
      <c r="C1991" s="808">
        <f>C1990+1</f>
        <v/>
      </c>
      <c r="D1991" s="809" t="n"/>
      <c r="E1991" s="810" t="n">
        <v>0.0144</v>
      </c>
      <c r="F1991" s="809" t="n"/>
      <c r="G1991" s="811" t="n">
        <v>0.0149</v>
      </c>
      <c r="H1991" s="810" t="n"/>
      <c r="I1991" s="809" t="n"/>
      <c r="J1991" s="810" t="n">
        <v>0.0103</v>
      </c>
      <c r="K1991" s="809" t="n"/>
      <c r="L1991" s="810" t="n">
        <v>0.0171</v>
      </c>
      <c r="M1991" s="796">
        <f>IF(SUM(D1991:E1991)&gt;0,IFERROR(AVERAGE(D1962:E1991),""),"")</f>
        <v/>
      </c>
      <c r="N1991" s="796">
        <f>IF(SUM(F1991:H1991)&gt;0,IFERROR(AVERAGE(F1962:H1991),""),"")</f>
        <v/>
      </c>
      <c r="O1991" s="796">
        <f>IF(SUM(I1991:J1991)&gt;0,IFERROR(AVERAGE(I1962:J1991),""),"")</f>
        <v/>
      </c>
      <c r="P1991" s="796">
        <f>IF(SUM(K1991:L1991)&gt;0,IFERROR(AVERAGE(K1962:L1991),""),"")</f>
        <v/>
      </c>
      <c r="Q1991" s="813">
        <f>IFERROR(AVERAGE(D1991:E1991),"")</f>
        <v/>
      </c>
      <c r="R1991" s="813">
        <f>IFERROR(AVERAGE(F1991:H1991),"")</f>
        <v/>
      </c>
      <c r="S1991" s="813">
        <f>IFERROR(AVERAGE(I1991:J1991),"")</f>
        <v/>
      </c>
      <c r="T1991" s="813">
        <f>IFERROR(AVERAGE(K1991:L1991),"")</f>
        <v/>
      </c>
      <c r="V1991" s="813">
        <f>AVERAGE(Q1991:T1991)</f>
        <v/>
      </c>
      <c r="W1991" s="445" t="n"/>
      <c r="X1991" s="257" t="n"/>
      <c r="Y1991" s="266" t="n">
        <v>284</v>
      </c>
    </row>
    <row r="1992" ht="17.45" customHeight="1">
      <c r="A1992" s="257">
        <f>IF(ISNUMBER(C1992),MONTH(C1992),"")</f>
        <v/>
      </c>
      <c r="B1992" s="257">
        <f>IF(ISNUMBER(C1992),YEAR(C1992),"")</f>
        <v/>
      </c>
      <c r="C1992" s="808">
        <f>C1991+1</f>
        <v/>
      </c>
      <c r="D1992" s="809" t="n">
        <v>0.00536</v>
      </c>
      <c r="E1992" s="810" t="n"/>
      <c r="F1992" s="809" t="n"/>
      <c r="G1992" s="811" t="n"/>
      <c r="H1992" s="810" t="n">
        <v>0.0053</v>
      </c>
      <c r="I1992" s="809" t="n">
        <v>0.00378</v>
      </c>
      <c r="J1992" s="810" t="n"/>
      <c r="K1992" s="809" t="n">
        <v>0.00817</v>
      </c>
      <c r="L1992" s="810" t="n"/>
      <c r="M1992" s="796">
        <f>IF(SUM(D1992:E1992)&gt;0,IFERROR(AVERAGE(D1963:E1992),""),"")</f>
        <v/>
      </c>
      <c r="N1992" s="796">
        <f>IF(SUM(F1992:H1992)&gt;0,IFERROR(AVERAGE(F1963:H1992),""),"")</f>
        <v/>
      </c>
      <c r="O1992" s="796">
        <f>IF(SUM(I1992:J1992)&gt;0,IFERROR(AVERAGE(I1963:J1992),""),"")</f>
        <v/>
      </c>
      <c r="P1992" s="796">
        <f>IF(SUM(K1992:L1992)&gt;0,IFERROR(AVERAGE(K1963:L1992),""),"")</f>
        <v/>
      </c>
      <c r="Q1992" s="813">
        <f>IFERROR(AVERAGE(D1992:E1992),"")</f>
        <v/>
      </c>
      <c r="R1992" s="813">
        <f>IFERROR(AVERAGE(F1992:H1992),"")</f>
        <v/>
      </c>
      <c r="S1992" s="813">
        <f>IFERROR(AVERAGE(I1992:J1992),"")</f>
        <v/>
      </c>
      <c r="T1992" s="813">
        <f>IFERROR(AVERAGE(K1992:L1992),"")</f>
        <v/>
      </c>
      <c r="V1992" s="813">
        <f>AVERAGE(Q1992:T1992)</f>
        <v/>
      </c>
      <c r="W1992" s="445" t="n"/>
      <c r="X1992" s="797">
        <f>AVERAGE(Q1991:T1992)</f>
        <v/>
      </c>
      <c r="Y1992" s="266" t="n">
        <v>284</v>
      </c>
    </row>
    <row r="1993" ht="17.45" customHeight="1">
      <c r="A1993" s="257">
        <f>IF(ISNUMBER(C1993),MONTH(C1993),"")</f>
        <v/>
      </c>
      <c r="B1993" s="257">
        <f>IF(ISNUMBER(C1993),YEAR(C1993),"")</f>
        <v/>
      </c>
      <c r="C1993" s="791">
        <f>C1992+1</f>
        <v/>
      </c>
      <c r="D1993" s="792" t="n"/>
      <c r="E1993" s="793" t="n">
        <v>0.021</v>
      </c>
      <c r="F1993" s="792" t="n"/>
      <c r="G1993" s="794" t="n">
        <v>0.0237</v>
      </c>
      <c r="H1993" s="793" t="n"/>
      <c r="I1993" s="792" t="n"/>
      <c r="J1993" s="793" t="n">
        <v>0.0169</v>
      </c>
      <c r="K1993" s="792" t="n"/>
      <c r="L1993" s="793" t="n">
        <v>0.0215</v>
      </c>
      <c r="M1993" s="796">
        <f>IF(SUM(D1993:E1993)&gt;0,IFERROR(AVERAGE(D1964:E1993),""),"")</f>
        <v/>
      </c>
      <c r="N1993" s="796">
        <f>IF(SUM(F1993:H1993)&gt;0,IFERROR(AVERAGE(F1964:H1993),""),"")</f>
        <v/>
      </c>
      <c r="O1993" s="796">
        <f>IF(SUM(I1993:J1993)&gt;0,IFERROR(AVERAGE(I1964:J1993),""),"")</f>
        <v/>
      </c>
      <c r="P1993" s="796">
        <f>IF(SUM(K1993:L1993)&gt;0,IFERROR(AVERAGE(K1964:L1993),""),"")</f>
        <v/>
      </c>
      <c r="Q1993" s="797">
        <f>IFERROR(AVERAGE(D1993:E1993),"")</f>
        <v/>
      </c>
      <c r="R1993" s="797">
        <f>IFERROR(AVERAGE(F1993:H1993),"")</f>
        <v/>
      </c>
      <c r="S1993" s="797">
        <f>IFERROR(AVERAGE(I1993:J1993),"")</f>
        <v/>
      </c>
      <c r="T1993" s="797">
        <f>IFERROR(AVERAGE(K1993:L1993),"")</f>
        <v/>
      </c>
      <c r="W1993" s="797">
        <f>AVERAGE(Q1993:T1993)</f>
        <v/>
      </c>
    </row>
    <row r="1994" ht="17.45" customHeight="1">
      <c r="A1994" s="257">
        <f>IF(ISNUMBER(C1994),MONTH(C1994),"")</f>
        <v/>
      </c>
      <c r="B1994" s="257">
        <f>IF(ISNUMBER(C1994),YEAR(C1994),"")</f>
        <v/>
      </c>
      <c r="C1994" s="861">
        <f>C1993+1</f>
        <v/>
      </c>
      <c r="D1994" s="803" t="n">
        <v>0.0277</v>
      </c>
      <c r="E1994" s="804" t="n"/>
      <c r="F1994" s="803" t="n">
        <v>0.0243</v>
      </c>
      <c r="G1994" s="805" t="n"/>
      <c r="H1994" s="804" t="n">
        <v>0.0239</v>
      </c>
      <c r="I1994" s="803" t="n">
        <v>0.0174</v>
      </c>
      <c r="J1994" s="804" t="n"/>
      <c r="K1994" s="803" t="n">
        <v>0.0316</v>
      </c>
      <c r="L1994" s="804" t="n"/>
      <c r="M1994" s="796">
        <f>IF(SUM(D1994:E1994)&gt;0,IFERROR(AVERAGE(D1965:E1994),""),"")</f>
        <v/>
      </c>
      <c r="N1994" s="796">
        <f>IF(SUM(F1994:H1994)&gt;0,IFERROR(AVERAGE(F1965:H1994),""),"")</f>
        <v/>
      </c>
      <c r="O1994" s="796">
        <f>IF(SUM(I1994:J1994)&gt;0,IFERROR(AVERAGE(I1965:J1994),""),"")</f>
        <v/>
      </c>
      <c r="P1994" s="796">
        <f>IF(SUM(K1994:L1994)&gt;0,IFERROR(AVERAGE(K1965:L1994),""),"")</f>
        <v/>
      </c>
      <c r="Q1994" s="797">
        <f>IFERROR(AVERAGE(D1994:E1994),"")</f>
        <v/>
      </c>
      <c r="R1994" s="797">
        <f>IFERROR(AVERAGE(F1994:H1994),"")</f>
        <v/>
      </c>
      <c r="S1994" s="797">
        <f>IFERROR(AVERAGE(I1994:J1994),"")</f>
        <v/>
      </c>
      <c r="T1994" s="797">
        <f>IFERROR(AVERAGE(K1994:L1994),"")</f>
        <v/>
      </c>
      <c r="W1994" s="797">
        <f>AVERAGE(Q1994:T1994)</f>
        <v/>
      </c>
    </row>
    <row r="1995" ht="17.45" customHeight="1">
      <c r="A1995" s="257">
        <f>IF(ISNUMBER(C1995),MONTH(C1995),"")</f>
        <v/>
      </c>
      <c r="B1995" s="257">
        <f>IF(ISNUMBER(C1995),YEAR(C1995),"")</f>
        <v/>
      </c>
      <c r="C1995" s="791">
        <f>C1994+1</f>
        <v/>
      </c>
      <c r="D1995" s="792" t="n"/>
      <c r="E1995" s="793" t="n">
        <v>0.0238</v>
      </c>
      <c r="F1995" s="792" t="n"/>
      <c r="G1995" s="794" t="n">
        <v>0.0238</v>
      </c>
      <c r="H1995" s="793" t="n"/>
      <c r="I1995" s="792" t="n"/>
      <c r="J1995" s="793" t="n">
        <v>0.0206</v>
      </c>
      <c r="K1995" s="792" t="n"/>
      <c r="L1995" s="793" t="n">
        <v>0.0254</v>
      </c>
      <c r="M1995" s="796">
        <f>IF(SUM(D1995:E1995)&gt;0,IFERROR(AVERAGE(D1966:E1995),""),"")</f>
        <v/>
      </c>
      <c r="N1995" s="796">
        <f>IF(SUM(F1995:H1995)&gt;0,IFERROR(AVERAGE(F1966:H1995),""),"")</f>
        <v/>
      </c>
      <c r="O1995" s="796">
        <f>IF(SUM(I1995:J1995)&gt;0,IFERROR(AVERAGE(I1966:J1995),""),"")</f>
        <v/>
      </c>
      <c r="P1995" s="796">
        <f>IF(SUM(K1995:L1995)&gt;0,IFERROR(AVERAGE(K1966:L1995),""),"")</f>
        <v/>
      </c>
      <c r="Q1995" s="797">
        <f>IFERROR(AVERAGE(D1995:E1995),"")</f>
        <v/>
      </c>
      <c r="R1995" s="797">
        <f>IFERROR(AVERAGE(F1995:H1995),"")</f>
        <v/>
      </c>
      <c r="S1995" s="797">
        <f>IFERROR(AVERAGE(I1995:J1995),"")</f>
        <v/>
      </c>
      <c r="T1995" s="797">
        <f>IFERROR(AVERAGE(K1995:L1995),"")</f>
        <v/>
      </c>
      <c r="W1995" s="797">
        <f>AVERAGE(Q1995:T1995)</f>
        <v/>
      </c>
    </row>
    <row r="1996" ht="17.45" customHeight="1">
      <c r="A1996" s="257">
        <f>IF(ISNUMBER(C1996),MONTH(C1996),"")</f>
        <v/>
      </c>
      <c r="B1996" s="257">
        <f>IF(ISNUMBER(C1996),YEAR(C1996),"")</f>
        <v/>
      </c>
      <c r="C1996" s="791">
        <f>C1995+1</f>
        <v/>
      </c>
      <c r="D1996" s="792" t="n">
        <v>0.0237</v>
      </c>
      <c r="E1996" s="793" t="n"/>
      <c r="F1996" s="792" t="n">
        <v>0.0187</v>
      </c>
      <c r="G1996" s="794" t="n"/>
      <c r="H1996" s="793" t="n"/>
      <c r="I1996" s="792" t="n">
        <v>0.0168</v>
      </c>
      <c r="J1996" s="793" t="n"/>
      <c r="K1996" s="792" t="n">
        <v>0.0203</v>
      </c>
      <c r="L1996" s="793" t="n"/>
      <c r="M1996" s="796">
        <f>IF(SUM(D1996:E1996)&gt;0,IFERROR(AVERAGE(D1967:E1996),""),"")</f>
        <v/>
      </c>
      <c r="N1996" s="796">
        <f>IF(SUM(F1996:H1996)&gt;0,IFERROR(AVERAGE(F1967:H1996),""),"")</f>
        <v/>
      </c>
      <c r="O1996" s="796">
        <f>IF(SUM(I1996:J1996)&gt;0,IFERROR(AVERAGE(I1967:J1996),""),"")</f>
        <v/>
      </c>
      <c r="P1996" s="796">
        <f>IF(SUM(K1996:L1996)&gt;0,IFERROR(AVERAGE(K1967:L1996),""),"")</f>
        <v/>
      </c>
      <c r="Q1996" s="797">
        <f>IFERROR(AVERAGE(D1996:E1996),"")</f>
        <v/>
      </c>
      <c r="R1996" s="797">
        <f>IFERROR(AVERAGE(F1996:H1996),"")</f>
        <v/>
      </c>
      <c r="S1996" s="797">
        <f>IFERROR(AVERAGE(I1996:J1996),"")</f>
        <v/>
      </c>
      <c r="T1996" s="797">
        <f>IFERROR(AVERAGE(K1996:L1996),"")</f>
        <v/>
      </c>
      <c r="W1996" s="797">
        <f>AVERAGE(Q1996:T1996)</f>
        <v/>
      </c>
    </row>
    <row r="1997" ht="17.45" customHeight="1">
      <c r="A1997" s="257">
        <f>IF(ISNUMBER(C1997),MONTH(C1997),"")</f>
        <v/>
      </c>
      <c r="B1997" s="257">
        <f>IF(ISNUMBER(C1997),YEAR(C1997),"")</f>
        <v/>
      </c>
      <c r="C1997" s="791">
        <f>C1996+1</f>
        <v/>
      </c>
      <c r="D1997" s="792" t="n"/>
      <c r="E1997" s="793" t="n">
        <v>0.0148</v>
      </c>
      <c r="F1997" s="792" t="n"/>
      <c r="G1997" s="794" t="n">
        <v>0.0151</v>
      </c>
      <c r="H1997" s="793" t="n"/>
      <c r="I1997" s="792" t="n"/>
      <c r="J1997" s="793" t="n">
        <v>0.0208</v>
      </c>
      <c r="K1997" s="792" t="n"/>
      <c r="L1997" s="793" t="n">
        <v>0.0219</v>
      </c>
      <c r="M1997" s="796">
        <f>IF(SUM(D1997:E1997)&gt;0,IFERROR(AVERAGE(D1968:E1997),""),"")</f>
        <v/>
      </c>
      <c r="N1997" s="796">
        <f>IF(SUM(F1997:H1997)&gt;0,IFERROR(AVERAGE(F1968:H1997),""),"")</f>
        <v/>
      </c>
      <c r="O1997" s="796">
        <f>IF(SUM(I1997:J1997)&gt;0,IFERROR(AVERAGE(I1968:J1997),""),"")</f>
        <v/>
      </c>
      <c r="P1997" s="796">
        <f>IF(SUM(K1997:L1997)&gt;0,IFERROR(AVERAGE(K1968:L1997),""),"")</f>
        <v/>
      </c>
      <c r="Q1997" s="797">
        <f>IFERROR(AVERAGE(D1997:E1997),"")</f>
        <v/>
      </c>
      <c r="R1997" s="797">
        <f>IFERROR(AVERAGE(F1997:H1997),"")</f>
        <v/>
      </c>
      <c r="S1997" s="797">
        <f>IFERROR(AVERAGE(I1997:J1997),"")</f>
        <v/>
      </c>
      <c r="T1997" s="797">
        <f>IFERROR(AVERAGE(K1997:L1997),"")</f>
        <v/>
      </c>
      <c r="W1997" s="797">
        <f>AVERAGE(Q1997:T1997)</f>
        <v/>
      </c>
      <c r="X1997" s="797">
        <f>AVERAGE(Q1993:T1997)</f>
        <v/>
      </c>
      <c r="Y1997" s="266" t="n">
        <v>285</v>
      </c>
    </row>
    <row r="1998" ht="17.45" customHeight="1">
      <c r="A1998" s="257">
        <f>IF(ISNUMBER(C1998),MONTH(C1998),"")</f>
        <v/>
      </c>
      <c r="B1998" s="257">
        <f>IF(ISNUMBER(C1998),YEAR(C1998),"")</f>
        <v/>
      </c>
      <c r="C1998" s="808">
        <f>C1997+1</f>
        <v/>
      </c>
      <c r="D1998" s="809" t="n">
        <v>0.0192</v>
      </c>
      <c r="E1998" s="810" t="n"/>
      <c r="F1998" s="809" t="n"/>
      <c r="G1998" s="811" t="n"/>
      <c r="H1998" s="810" t="n">
        <v>0.0189</v>
      </c>
      <c r="I1998" s="809" t="n">
        <v>0.00908</v>
      </c>
      <c r="J1998" s="810" t="n"/>
      <c r="K1998" s="809" t="n">
        <v>0.0133</v>
      </c>
      <c r="L1998" s="810" t="n"/>
      <c r="M1998" s="796">
        <f>IF(SUM(D1998:E1998)&gt;0,IFERROR(AVERAGE(D1969:E1998),""),"")</f>
        <v/>
      </c>
      <c r="N1998" s="796">
        <f>IF(SUM(F1998:H1998)&gt;0,IFERROR(AVERAGE(F1969:H1998),""),"")</f>
        <v/>
      </c>
      <c r="O1998" s="796">
        <f>IF(SUM(I1998:J1998)&gt;0,IFERROR(AVERAGE(I1969:J1998),""),"")</f>
        <v/>
      </c>
      <c r="P1998" s="796">
        <f>IF(SUM(K1998:L1998)&gt;0,IFERROR(AVERAGE(K1969:L1998),""),"")</f>
        <v/>
      </c>
      <c r="Q1998" s="813">
        <f>IFERROR(AVERAGE(D1998:E1998),"")</f>
        <v/>
      </c>
      <c r="R1998" s="813">
        <f>IFERROR(AVERAGE(F1998:H1998),"")</f>
        <v/>
      </c>
      <c r="S1998" s="813">
        <f>IFERROR(AVERAGE(I1998:J1998),"")</f>
        <v/>
      </c>
      <c r="T1998" s="813">
        <f>IFERROR(AVERAGE(K1998:L1998),"")</f>
        <v/>
      </c>
      <c r="V1998" s="813">
        <f>AVERAGE(Q1998:T1998)</f>
        <v/>
      </c>
      <c r="W1998" s="445" t="n"/>
      <c r="X1998" s="257" t="n"/>
      <c r="Y1998" s="266" t="n">
        <v>285</v>
      </c>
    </row>
    <row r="1999" ht="17.45" customHeight="1">
      <c r="A1999" s="257">
        <f>IF(ISNUMBER(C1999),MONTH(C1999),"")</f>
        <v/>
      </c>
      <c r="B1999" s="257">
        <f>IF(ISNUMBER(C1999),YEAR(C1999),"")</f>
        <v/>
      </c>
      <c r="C1999" s="808">
        <f>C1998+1</f>
        <v/>
      </c>
      <c r="D1999" s="809" t="n"/>
      <c r="E1999" s="810" t="n">
        <v>0.0121</v>
      </c>
      <c r="F1999" s="809" t="n"/>
      <c r="G1999" s="811" t="n">
        <v>0.00848</v>
      </c>
      <c r="H1999" s="810" t="n"/>
      <c r="I1999" s="809" t="n"/>
      <c r="J1999" s="810" t="n">
        <v>0.00463</v>
      </c>
      <c r="K1999" s="809" t="n"/>
      <c r="L1999" s="810" t="n">
        <v>0.0143</v>
      </c>
      <c r="M1999" s="796">
        <f>IF(SUM(D1999:E1999)&gt;0,IFERROR(AVERAGE(D1970:E1999),""),"")</f>
        <v/>
      </c>
      <c r="N1999" s="796">
        <f>IF(SUM(F1999:H1999)&gt;0,IFERROR(AVERAGE(F1970:H1999),""),"")</f>
        <v/>
      </c>
      <c r="O1999" s="796">
        <f>IF(SUM(I1999:J1999)&gt;0,IFERROR(AVERAGE(I1970:J1999),""),"")</f>
        <v/>
      </c>
      <c r="P1999" s="796">
        <f>IF(SUM(K1999:L1999)&gt;0,IFERROR(AVERAGE(K1970:L1999),""),"")</f>
        <v/>
      </c>
      <c r="Q1999" s="813">
        <f>IFERROR(AVERAGE(D1999:E1999),"")</f>
        <v/>
      </c>
      <c r="R1999" s="813">
        <f>IFERROR(AVERAGE(F1999:H1999),"")</f>
        <v/>
      </c>
      <c r="S1999" s="813">
        <f>IFERROR(AVERAGE(I1999:J1999),"")</f>
        <v/>
      </c>
      <c r="T1999" s="813">
        <f>IFERROR(AVERAGE(K1999:L1999),"")</f>
        <v/>
      </c>
      <c r="V1999" s="813">
        <f>AVERAGE(Q1999:T1999)</f>
        <v/>
      </c>
      <c r="W1999" s="445" t="n"/>
      <c r="X1999" s="797">
        <f>AVERAGE(Q1998:T1999)</f>
        <v/>
      </c>
      <c r="Y1999" s="266" t="n">
        <v>285</v>
      </c>
    </row>
    <row r="2000" ht="17.45" customHeight="1">
      <c r="A2000" s="257">
        <f>IF(ISNUMBER(C2000),MONTH(C2000),"")</f>
        <v/>
      </c>
      <c r="B2000" s="257">
        <f>IF(ISNUMBER(C2000),YEAR(C2000),"")</f>
        <v/>
      </c>
      <c r="C2000" s="861">
        <f>C1999+1</f>
        <v/>
      </c>
      <c r="D2000" s="803" t="n">
        <v>0.0316</v>
      </c>
      <c r="E2000" s="804" t="n"/>
      <c r="F2000" s="803" t="n">
        <v>0.0131</v>
      </c>
      <c r="G2000" s="805" t="n"/>
      <c r="H2000" s="804" t="n">
        <v>0.0134</v>
      </c>
      <c r="I2000" s="803" t="n">
        <v>0.0152</v>
      </c>
      <c r="J2000" s="804" t="n"/>
      <c r="K2000" s="803" t="n">
        <v>0.0171</v>
      </c>
      <c r="L2000" s="804" t="n"/>
      <c r="M2000" s="796">
        <f>IF(SUM(D2000:E2000)&gt;0,IFERROR(AVERAGE(D1971:E2000),""),"")</f>
        <v/>
      </c>
      <c r="N2000" s="796">
        <f>IF(SUM(F2000:H2000)&gt;0,IFERROR(AVERAGE(F1971:H2000),""),"")</f>
        <v/>
      </c>
      <c r="O2000" s="796">
        <f>IF(SUM(I2000:J2000)&gt;0,IFERROR(AVERAGE(I1971:J2000),""),"")</f>
        <v/>
      </c>
      <c r="P2000" s="796">
        <f>IF(SUM(K2000:L2000)&gt;0,IFERROR(AVERAGE(K1971:L2000),""),"")</f>
        <v/>
      </c>
      <c r="Q2000" s="797">
        <f>IFERROR(AVERAGE(D2000:E2000),"")</f>
        <v/>
      </c>
      <c r="R2000" s="797">
        <f>IFERROR(AVERAGE(F2000:H2000),"")</f>
        <v/>
      </c>
      <c r="S2000" s="797">
        <f>IFERROR(AVERAGE(I2000:J2000),"")</f>
        <v/>
      </c>
      <c r="T2000" s="797">
        <f>IFERROR(AVERAGE(K2000:L2000),"")</f>
        <v/>
      </c>
      <c r="W2000" s="797">
        <f>AVERAGE(Q2000:T2000)</f>
        <v/>
      </c>
    </row>
    <row r="2001" ht="17.45" customHeight="1">
      <c r="A2001" s="257">
        <f>IF(ISNUMBER(C2001),MONTH(C2001),"")</f>
        <v/>
      </c>
      <c r="B2001" s="257">
        <f>IF(ISNUMBER(C2001),YEAR(C2001),"")</f>
        <v/>
      </c>
      <c r="C2001" s="791">
        <f>C2000+1</f>
        <v/>
      </c>
      <c r="D2001" s="792" t="n"/>
      <c r="E2001" s="793" t="n">
        <v>0.0385</v>
      </c>
      <c r="F2001" s="792" t="n"/>
      <c r="G2001" s="794" t="n">
        <v>0.0213</v>
      </c>
      <c r="H2001" s="793" t="n"/>
      <c r="I2001" s="792" t="n"/>
      <c r="J2001" s="793" t="n">
        <v>0.0238</v>
      </c>
      <c r="K2001" s="792" t="n"/>
      <c r="L2001" s="793" t="n">
        <v>0.0293</v>
      </c>
      <c r="M2001" s="796">
        <f>IF(SUM(D2001:E2001)&gt;0,IFERROR(AVERAGE(D1972:E2001),""),"")</f>
        <v/>
      </c>
      <c r="N2001" s="796">
        <f>IF(SUM(F2001:H2001)&gt;0,IFERROR(AVERAGE(F1972:H2001),""),"")</f>
        <v/>
      </c>
      <c r="O2001" s="796">
        <f>IF(SUM(I2001:J2001)&gt;0,IFERROR(AVERAGE(I1972:J2001),""),"")</f>
        <v/>
      </c>
      <c r="P2001" s="796">
        <f>IF(SUM(K2001:L2001)&gt;0,IFERROR(AVERAGE(K1972:L2001),""),"")</f>
        <v/>
      </c>
      <c r="Q2001" s="797">
        <f>IFERROR(AVERAGE(D2001:E2001),"")</f>
        <v/>
      </c>
      <c r="R2001" s="797">
        <f>IFERROR(AVERAGE(F2001:H2001),"")</f>
        <v/>
      </c>
      <c r="S2001" s="797">
        <f>IFERROR(AVERAGE(I2001:J2001),"")</f>
        <v/>
      </c>
      <c r="T2001" s="797">
        <f>IFERROR(AVERAGE(K2001:L2001),"")</f>
        <v/>
      </c>
      <c r="W2001" s="797">
        <f>AVERAGE(Q2001:T2001)</f>
        <v/>
      </c>
    </row>
    <row r="2002" ht="17.45" customHeight="1">
      <c r="A2002" s="257">
        <f>IF(ISNUMBER(C2002),MONTH(C2002),"")</f>
        <v/>
      </c>
      <c r="B2002" s="257">
        <f>IF(ISNUMBER(C2002),YEAR(C2002),"")</f>
        <v/>
      </c>
      <c r="C2002" s="791">
        <f>C2001+1</f>
        <v/>
      </c>
      <c r="D2002" s="792" t="n">
        <v>0.0469</v>
      </c>
      <c r="E2002" s="793" t="n"/>
      <c r="F2002" s="792" t="n">
        <v>0.0241</v>
      </c>
      <c r="G2002" s="794" t="n"/>
      <c r="H2002" s="793" t="n"/>
      <c r="I2002" s="792" t="n">
        <v>0.0265</v>
      </c>
      <c r="J2002" s="793" t="n"/>
      <c r="K2002" s="792" t="n">
        <v>0.0267</v>
      </c>
      <c r="L2002" s="793" t="n"/>
      <c r="M2002" s="796">
        <f>IF(SUM(D2002:E2002)&gt;0,IFERROR(AVERAGE(D1973:E2002),""),"")</f>
        <v/>
      </c>
      <c r="N2002" s="796">
        <f>IF(SUM(F2002:H2002)&gt;0,IFERROR(AVERAGE(F1973:H2002),""),"")</f>
        <v/>
      </c>
      <c r="O2002" s="796">
        <f>IF(SUM(I2002:J2002)&gt;0,IFERROR(AVERAGE(I1973:J2002),""),"")</f>
        <v/>
      </c>
      <c r="P2002" s="796">
        <f>IF(SUM(K2002:L2002)&gt;0,IFERROR(AVERAGE(K1973:L2002),""),"")</f>
        <v/>
      </c>
      <c r="Q2002" s="797">
        <f>IFERROR(AVERAGE(D2002:E2002),"")</f>
        <v/>
      </c>
      <c r="R2002" s="797">
        <f>IFERROR(AVERAGE(F2002:H2002),"")</f>
        <v/>
      </c>
      <c r="S2002" s="797">
        <f>IFERROR(AVERAGE(I2002:J2002),"")</f>
        <v/>
      </c>
      <c r="T2002" s="797">
        <f>IFERROR(AVERAGE(K2002:L2002),"")</f>
        <v/>
      </c>
      <c r="W2002" s="797">
        <f>AVERAGE(Q2002:T2002)</f>
        <v/>
      </c>
    </row>
    <row r="2003" ht="17.45" customHeight="1">
      <c r="A2003" s="257">
        <f>IF(ISNUMBER(C2003),MONTH(C2003),"")</f>
        <v/>
      </c>
      <c r="B2003" s="257">
        <f>IF(ISNUMBER(C2003),YEAR(C2003),"")</f>
        <v/>
      </c>
      <c r="C2003" s="791">
        <f>C2002+1</f>
        <v/>
      </c>
      <c r="D2003" s="792" t="n"/>
      <c r="E2003" s="793" t="n">
        <v>0.0389</v>
      </c>
      <c r="F2003" s="792" t="n"/>
      <c r="G2003" s="794" t="n">
        <v>0.0252</v>
      </c>
      <c r="H2003" s="793" t="n"/>
      <c r="I2003" s="792" t="n"/>
      <c r="J2003" s="793" t="n">
        <v>0.0182</v>
      </c>
      <c r="K2003" s="792" t="n"/>
      <c r="L2003" s="793" t="n">
        <v>0.0403</v>
      </c>
      <c r="M2003" s="796">
        <f>IF(SUM(D2003:E2003)&gt;0,IFERROR(AVERAGE(D1974:E2003),""),"")</f>
        <v/>
      </c>
      <c r="N2003" s="796">
        <f>IF(SUM(F2003:H2003)&gt;0,IFERROR(AVERAGE(F1974:H2003),""),"")</f>
        <v/>
      </c>
      <c r="O2003" s="796">
        <f>IF(SUM(I2003:J2003)&gt;0,IFERROR(AVERAGE(I1974:J2003),""),"")</f>
        <v/>
      </c>
      <c r="P2003" s="796">
        <f>IF(SUM(K2003:L2003)&gt;0,IFERROR(AVERAGE(K1974:L2003),""),"")</f>
        <v/>
      </c>
      <c r="Q2003" s="797">
        <f>IFERROR(AVERAGE(D2003:E2003),"")</f>
        <v/>
      </c>
      <c r="R2003" s="797">
        <f>IFERROR(AVERAGE(F2003:H2003),"")</f>
        <v/>
      </c>
      <c r="S2003" s="797">
        <f>IFERROR(AVERAGE(I2003:J2003),"")</f>
        <v/>
      </c>
      <c r="T2003" s="797">
        <f>IFERROR(AVERAGE(K2003:L2003),"")</f>
        <v/>
      </c>
      <c r="W2003" s="797">
        <f>AVERAGE(Q2003:T2003)</f>
        <v/>
      </c>
    </row>
    <row r="2004" ht="17.45" customHeight="1">
      <c r="A2004" s="257">
        <f>IF(ISNUMBER(C2004),MONTH(C2004),"")</f>
        <v/>
      </c>
      <c r="B2004" s="257">
        <f>IF(ISNUMBER(C2004),YEAR(C2004),"")</f>
        <v/>
      </c>
      <c r="C2004" s="791">
        <f>C2003+1</f>
        <v/>
      </c>
      <c r="D2004" s="899" t="n">
        <v>0.0949</v>
      </c>
      <c r="E2004" s="793" t="n"/>
      <c r="F2004" s="792" t="n"/>
      <c r="G2004" s="794" t="n"/>
      <c r="H2004" s="793" t="n">
        <v>0.0194</v>
      </c>
      <c r="I2004" s="792" t="n">
        <v>0.0185</v>
      </c>
      <c r="J2004" s="793" t="n"/>
      <c r="K2004" s="792" t="n">
        <v>0.0249</v>
      </c>
      <c r="L2004" s="793" t="n"/>
      <c r="M2004" s="796">
        <f>IF(SUM(D2004:E2004)&gt;0,IFERROR(AVERAGE(D1975:E2004),""),"")</f>
        <v/>
      </c>
      <c r="N2004" s="796">
        <f>IF(SUM(F2004:H2004)&gt;0,IFERROR(AVERAGE(F1975:H2004),""),"")</f>
        <v/>
      </c>
      <c r="O2004" s="796">
        <f>IF(SUM(I2004:J2004)&gt;0,IFERROR(AVERAGE(I1975:J2004),""),"")</f>
        <v/>
      </c>
      <c r="P2004" s="796">
        <f>IF(SUM(K2004:L2004)&gt;0,IFERROR(AVERAGE(K1975:L2004),""),"")</f>
        <v/>
      </c>
      <c r="Q2004" s="876">
        <f>IFERROR(AVERAGE(D2004:E2004),"")</f>
        <v/>
      </c>
      <c r="R2004" s="797">
        <f>IFERROR(AVERAGE(F2004:H2004),"")</f>
        <v/>
      </c>
      <c r="S2004" s="797">
        <f>IFERROR(AVERAGE(I2004:J2004),"")</f>
        <v/>
      </c>
      <c r="T2004" s="797">
        <f>IFERROR(AVERAGE(K2004:L2004),"")</f>
        <v/>
      </c>
      <c r="W2004" s="797">
        <f>AVERAGE(Q2004:T2004)</f>
        <v/>
      </c>
      <c r="X2004" s="797">
        <f>AVERAGE(Q2000:T2004)</f>
        <v/>
      </c>
      <c r="Y2004" s="266" t="n">
        <v>286</v>
      </c>
    </row>
    <row r="2005" ht="17.45" customHeight="1">
      <c r="A2005" s="257">
        <f>IF(ISNUMBER(C2005),MONTH(C2005),"")</f>
        <v/>
      </c>
      <c r="B2005" s="257">
        <f>IF(ISNUMBER(C2005),YEAR(C2005),"")</f>
        <v/>
      </c>
      <c r="C2005" s="808">
        <f>C2004+1</f>
        <v/>
      </c>
      <c r="D2005" s="809" t="n"/>
      <c r="E2005" s="810" t="n">
        <v>0.0169</v>
      </c>
      <c r="F2005" s="809" t="n"/>
      <c r="G2005" s="811" t="n">
        <v>0.014</v>
      </c>
      <c r="H2005" s="810" t="n"/>
      <c r="I2005" s="809" t="n"/>
      <c r="J2005" s="810" t="n">
        <v>0.0108</v>
      </c>
      <c r="K2005" s="809" t="n"/>
      <c r="L2005" s="810" t="n">
        <v>0.0214</v>
      </c>
      <c r="M2005" s="796">
        <f>IF(SUM(D2005:E2005)&gt;0,IFERROR(AVERAGE(D1976:E2005),""),"")</f>
        <v/>
      </c>
      <c r="N2005" s="796">
        <f>IF(SUM(F2005:H2005)&gt;0,IFERROR(AVERAGE(F1976:H2005),""),"")</f>
        <v/>
      </c>
      <c r="O2005" s="796">
        <f>IF(SUM(I2005:J2005)&gt;0,IFERROR(AVERAGE(I1976:J2005),""),"")</f>
        <v/>
      </c>
      <c r="P2005" s="796">
        <f>IF(SUM(K2005:L2005)&gt;0,IFERROR(AVERAGE(K1976:L2005),""),"")</f>
        <v/>
      </c>
      <c r="Q2005" s="813">
        <f>IFERROR(AVERAGE(D2005:E2005),"")</f>
        <v/>
      </c>
      <c r="R2005" s="813">
        <f>IFERROR(AVERAGE(F2005:H2005),"")</f>
        <v/>
      </c>
      <c r="S2005" s="813">
        <f>IFERROR(AVERAGE(I2005:J2005),"")</f>
        <v/>
      </c>
      <c r="T2005" s="813">
        <f>IFERROR(AVERAGE(K2005:L2005),"")</f>
        <v/>
      </c>
      <c r="V2005" s="813">
        <f>AVERAGE(Q2005:T2005)</f>
        <v/>
      </c>
      <c r="W2005" s="445" t="n"/>
      <c r="X2005" s="257" t="n"/>
      <c r="Y2005" s="266" t="n">
        <v>286</v>
      </c>
    </row>
    <row r="2006" ht="17.45" customHeight="1">
      <c r="A2006" s="257">
        <f>IF(ISNUMBER(C2006),MONTH(C2006),"")</f>
        <v/>
      </c>
      <c r="B2006" s="257">
        <f>IF(ISNUMBER(C2006),YEAR(C2006),"")</f>
        <v/>
      </c>
      <c r="C2006" s="861">
        <f>C2005+1</f>
        <v/>
      </c>
      <c r="D2006" s="809" t="n">
        <v>0.0139</v>
      </c>
      <c r="E2006" s="810" t="n"/>
      <c r="F2006" s="809" t="n">
        <v>0.00772</v>
      </c>
      <c r="G2006" s="811" t="n"/>
      <c r="H2006" s="810" t="n">
        <v>0.00792</v>
      </c>
      <c r="I2006" s="809" t="n">
        <v>0.008240000000000001</v>
      </c>
      <c r="J2006" s="810" t="n"/>
      <c r="K2006" s="809" t="n">
        <v>0.0109</v>
      </c>
      <c r="L2006" s="810" t="n"/>
      <c r="M2006" s="796">
        <f>IF(SUM(D2006:E2006)&gt;0,IFERROR(AVERAGE(D1977:E2006),""),"")</f>
        <v/>
      </c>
      <c r="N2006" s="796">
        <f>IF(SUM(F2006:H2006)&gt;0,IFERROR(AVERAGE(F1977:H2006),""),"")</f>
        <v/>
      </c>
      <c r="O2006" s="796">
        <f>IF(SUM(I2006:J2006)&gt;0,IFERROR(AVERAGE(I1977:J2006),""),"")</f>
        <v/>
      </c>
      <c r="P2006" s="796">
        <f>IF(SUM(K2006:L2006)&gt;0,IFERROR(AVERAGE(K1977:L2006),""),"")</f>
        <v/>
      </c>
      <c r="Q2006" s="813">
        <f>IFERROR(AVERAGE(D2006:E2006),"")</f>
        <v/>
      </c>
      <c r="R2006" s="813">
        <f>IFERROR(AVERAGE(F2006:H2006),"")</f>
        <v/>
      </c>
      <c r="S2006" s="813">
        <f>IFERROR(AVERAGE(I2006:J2006),"")</f>
        <v/>
      </c>
      <c r="T2006" s="813">
        <f>IFERROR(AVERAGE(K2006:L2006),"")</f>
        <v/>
      </c>
      <c r="V2006" s="813">
        <f>AVERAGE(Q2006:T2006)</f>
        <v/>
      </c>
      <c r="W2006" s="445" t="n"/>
      <c r="X2006" s="797">
        <f>AVERAGE(Q2005:T2006)</f>
        <v/>
      </c>
      <c r="Y2006" s="266" t="n">
        <v>286</v>
      </c>
    </row>
    <row r="2007" ht="17.45" customHeight="1">
      <c r="A2007" s="257">
        <f>IF(ISNUMBER(C2007),MONTH(C2007),"")</f>
        <v/>
      </c>
      <c r="B2007" s="257">
        <f>IF(ISNUMBER(C2007),YEAR(C2007),"")</f>
        <v/>
      </c>
      <c r="C2007" s="791">
        <f>C2006+1</f>
        <v/>
      </c>
      <c r="D2007" s="792" t="n"/>
      <c r="E2007" s="793" t="n">
        <v>0.0228</v>
      </c>
      <c r="F2007" s="792" t="n"/>
      <c r="G2007" s="794" t="n">
        <v>0.015</v>
      </c>
      <c r="H2007" s="793" t="n"/>
      <c r="I2007" s="792" t="n"/>
      <c r="J2007" s="793" t="n">
        <v>0.02</v>
      </c>
      <c r="K2007" s="792" t="n"/>
      <c r="L2007" s="793" t="n">
        <v>0.0234</v>
      </c>
      <c r="M2007" s="796">
        <f>IF(SUM(D2007:E2007)&gt;0,IFERROR(AVERAGE(D1978:E2007),""),"")</f>
        <v/>
      </c>
      <c r="N2007" s="796">
        <f>IF(SUM(F2007:H2007)&gt;0,IFERROR(AVERAGE(F1978:H2007),""),"")</f>
        <v/>
      </c>
      <c r="O2007" s="796">
        <f>IF(SUM(I2007:J2007)&gt;0,IFERROR(AVERAGE(I1978:J2007),""),"")</f>
        <v/>
      </c>
      <c r="P2007" s="796">
        <f>IF(SUM(K2007:L2007)&gt;0,IFERROR(AVERAGE(K1978:L2007),""),"")</f>
        <v/>
      </c>
      <c r="Q2007" s="797">
        <f>IFERROR(AVERAGE(D2007:E2007),"")</f>
        <v/>
      </c>
      <c r="R2007" s="797">
        <f>IFERROR(AVERAGE(F2007:H2007),"")</f>
        <v/>
      </c>
      <c r="S2007" s="797">
        <f>IFERROR(AVERAGE(I2007:J2007),"")</f>
        <v/>
      </c>
      <c r="T2007" s="797">
        <f>IFERROR(AVERAGE(K2007:L2007),"")</f>
        <v/>
      </c>
      <c r="W2007" s="797">
        <f>AVERAGE(Q2007:T2007)</f>
        <v/>
      </c>
    </row>
    <row r="2008" ht="17.45" customHeight="1" thickBot="1">
      <c r="A2008" s="257">
        <f>IF(ISNUMBER(C2008),MONTH(C2008),"")</f>
        <v/>
      </c>
      <c r="B2008" s="257">
        <f>IF(ISNUMBER(C2008),YEAR(C2008),"")</f>
        <v/>
      </c>
      <c r="C2008" s="791">
        <f>C2007+1</f>
        <v/>
      </c>
      <c r="D2008" s="792" t="n">
        <v>0.0287</v>
      </c>
      <c r="E2008" s="793" t="n"/>
      <c r="F2008" s="792" t="n">
        <v>0.0132</v>
      </c>
      <c r="G2008" s="794" t="n"/>
      <c r="H2008" s="793" t="n"/>
      <c r="I2008" s="792" t="n">
        <v>0.0217</v>
      </c>
      <c r="J2008" s="793" t="n"/>
      <c r="K2008" s="792" t="n">
        <v>0.0219</v>
      </c>
      <c r="L2008" s="793" t="n"/>
      <c r="M2008" s="796">
        <f>IF(SUM(D2008:E2008)&gt;0,IFERROR(AVERAGE(D1979:E2008),""),"")</f>
        <v/>
      </c>
      <c r="N2008" s="796">
        <f>IF(SUM(F2008:H2008)&gt;0,IFERROR(AVERAGE(F1979:H2008),""),"")</f>
        <v/>
      </c>
      <c r="O2008" s="796">
        <f>IF(SUM(I2008:J2008)&gt;0,IFERROR(AVERAGE(I1979:J2008),""),"")</f>
        <v/>
      </c>
      <c r="P2008" s="796">
        <f>IF(SUM(K2008:L2008)&gt;0,IFERROR(AVERAGE(K1979:L2008),""),"")</f>
        <v/>
      </c>
      <c r="Q2008" s="797">
        <f>IFERROR(AVERAGE(D2008:E2008),"")</f>
        <v/>
      </c>
      <c r="R2008" s="797">
        <f>IFERROR(AVERAGE(F2008:H2008),"")</f>
        <v/>
      </c>
      <c r="S2008" s="797">
        <f>IFERROR(AVERAGE(I2008:J2008),"")</f>
        <v/>
      </c>
      <c r="T2008" s="797">
        <f>IFERROR(AVERAGE(K2008:L2008),"")</f>
        <v/>
      </c>
      <c r="W2008" s="797">
        <f>AVERAGE(Q2008:T2008)</f>
        <v/>
      </c>
    </row>
    <row r="2009" ht="17.45" customHeight="1" thickBot="1">
      <c r="A2009" s="257">
        <f>IF(ISNUMBER(C2009),MONTH(C2009),"")</f>
        <v/>
      </c>
      <c r="B2009" s="257">
        <f>IF(ISNUMBER(C2009),YEAR(C2009),"")</f>
        <v/>
      </c>
      <c r="C2009" s="791">
        <f>C2008+1</f>
        <v/>
      </c>
      <c r="D2009" s="849" t="n"/>
      <c r="E2009" s="850" t="n">
        <v>0.032</v>
      </c>
      <c r="F2009" s="849" t="n"/>
      <c r="G2009" s="851" t="n">
        <v>0.0139</v>
      </c>
      <c r="H2009" s="850" t="n"/>
      <c r="I2009" s="849" t="n"/>
      <c r="J2009" s="850" t="n">
        <v>0.0177</v>
      </c>
      <c r="K2009" s="849" t="n"/>
      <c r="L2009" s="850" t="n">
        <v>0.0419</v>
      </c>
      <c r="M2009" s="796">
        <f>IF(SUM(D2009:E2009)&gt;0,IFERROR(AVERAGE(D1980:E2009),""),"")</f>
        <v/>
      </c>
      <c r="N2009" s="796">
        <f>IF(SUM(F2009:H2009)&gt;0,IFERROR(AVERAGE(F1980:H2009),""),"")</f>
        <v/>
      </c>
      <c r="O2009" s="796">
        <f>IF(SUM(I2009:J2009)&gt;0,IFERROR(AVERAGE(I1980:J2009),""),"")</f>
        <v/>
      </c>
      <c r="P2009" s="796">
        <f>IF(SUM(K2009:L2009)&gt;0,IFERROR(AVERAGE(K1980:L2009),""),"")</f>
        <v/>
      </c>
      <c r="Q2009" s="797">
        <f>IFERROR(AVERAGE(D2009:E2009),"")</f>
        <v/>
      </c>
      <c r="R2009" s="797">
        <f>IFERROR(AVERAGE(F2009:H2009),"")</f>
        <v/>
      </c>
      <c r="S2009" s="797">
        <f>IFERROR(AVERAGE(I2009:J2009),"")</f>
        <v/>
      </c>
      <c r="T2009" s="797">
        <f>IFERROR(AVERAGE(K2009:L2009),"")</f>
        <v/>
      </c>
      <c r="W2009" s="797">
        <f>AVERAGE(Q2009:T2009)</f>
        <v/>
      </c>
      <c r="Z2009" s="514" t="inlineStr">
        <is>
          <t>JUNE</t>
        </is>
      </c>
      <c r="AA2009" s="515" t="n">
        <v>2023</v>
      </c>
      <c r="AB2009" s="516" t="n"/>
      <c r="AC2009" s="516" t="n"/>
      <c r="AD2009" s="516" t="n"/>
    </row>
    <row r="2010" ht="17.45" customHeight="1">
      <c r="A2010" s="257">
        <f>IF(ISNUMBER(C2010),MONTH(C2010),"")</f>
        <v/>
      </c>
      <c r="B2010" s="257">
        <f>IF(ISNUMBER(C2010),YEAR(C2010),"")</f>
        <v/>
      </c>
      <c r="C2010" s="791">
        <f>C2009+1</f>
        <v/>
      </c>
      <c r="D2010" s="849" t="n">
        <v>0.0273</v>
      </c>
      <c r="E2010" s="850" t="n"/>
      <c r="F2010" s="849" t="n"/>
      <c r="G2010" s="851" t="n"/>
      <c r="H2010" s="850" t="n">
        <v>0.0187</v>
      </c>
      <c r="I2010" s="849" t="n">
        <v>0.0276</v>
      </c>
      <c r="J2010" s="850" t="n"/>
      <c r="K2010" s="849" t="n">
        <v>0.0191</v>
      </c>
      <c r="L2010" s="850" t="n"/>
      <c r="M2010" s="796">
        <f>IF(SUM(D2010:E2010)&gt;0,IFERROR(AVERAGE(D1981:E2010),""),"")</f>
        <v/>
      </c>
      <c r="N2010" s="796">
        <f>IF(SUM(F2010:H2010)&gt;0,IFERROR(AVERAGE(F1981:H2010),""),"")</f>
        <v/>
      </c>
      <c r="O2010" s="796">
        <f>IF(SUM(I2010:J2010)&gt;0,IFERROR(AVERAGE(I1981:J2010),""),"")</f>
        <v/>
      </c>
      <c r="P2010" s="796">
        <f>IF(SUM(K2010:L2010)&gt;0,IFERROR(AVERAGE(K1981:L2010),""),"")</f>
        <v/>
      </c>
      <c r="Q2010" s="797">
        <f>IFERROR(AVERAGE(D2010:E2010),"")</f>
        <v/>
      </c>
      <c r="R2010" s="797">
        <f>IFERROR(AVERAGE(F2010:H2010),"")</f>
        <v/>
      </c>
      <c r="S2010" s="797">
        <f>IFERROR(AVERAGE(I2010:J2010),"")</f>
        <v/>
      </c>
      <c r="T2010" s="797">
        <f>IFERROR(AVERAGE(K2010:L2010),"")</f>
        <v/>
      </c>
      <c r="W2010" s="797">
        <f>AVERAGE(Q2010:T2010)</f>
        <v/>
      </c>
      <c r="Z2010" s="517" t="inlineStr">
        <is>
          <t>Parameter</t>
        </is>
      </c>
      <c r="AA2010" s="517" t="inlineStr">
        <is>
          <t>Station 1</t>
        </is>
      </c>
      <c r="AB2010" s="517" t="inlineStr">
        <is>
          <t>Station 2</t>
        </is>
      </c>
      <c r="AC2010" s="517" t="inlineStr">
        <is>
          <t>Station 4</t>
        </is>
      </c>
      <c r="AD2010" s="517" t="inlineStr">
        <is>
          <t>Station 5</t>
        </is>
      </c>
    </row>
    <row r="2011" ht="17.45" customHeight="1" thickBot="1">
      <c r="A2011" s="257">
        <f>IF(ISNUMBER(C2011),MONTH(C2011),"")</f>
        <v/>
      </c>
      <c r="B2011" s="257">
        <f>IF(ISNUMBER(C2011),YEAR(C2011),"")</f>
        <v/>
      </c>
      <c r="C2011" s="824">
        <f>C2010+1</f>
        <v/>
      </c>
      <c r="D2011" s="868" t="n"/>
      <c r="E2011" s="869" t="n">
        <v>0.0665</v>
      </c>
      <c r="F2011" s="868" t="n"/>
      <c r="G2011" s="871" t="n">
        <v>0.0251</v>
      </c>
      <c r="H2011" s="869" t="n"/>
      <c r="I2011" s="868" t="n"/>
      <c r="J2011" s="869" t="n">
        <v>0.0328</v>
      </c>
      <c r="K2011" s="868" t="n"/>
      <c r="L2011" s="869" t="n">
        <v>0.0216</v>
      </c>
      <c r="M2011" s="796">
        <f>IF(SUM(D2011:E2011)&gt;0,IFERROR(AVERAGE(D1982:E2011),""),"")</f>
        <v/>
      </c>
      <c r="N2011" s="796">
        <f>IF(SUM(F2011:H2011)&gt;0,IFERROR(AVERAGE(F1982:H2011),""),"")</f>
        <v/>
      </c>
      <c r="O2011" s="796">
        <f>IF(SUM(I2011:J2011)&gt;0,IFERROR(AVERAGE(I1982:J2011),""),"")</f>
        <v/>
      </c>
      <c r="P2011" s="796">
        <f>IF(SUM(K2011:L2011)&gt;0,IFERROR(AVERAGE(K1982:L2011),""),"")</f>
        <v/>
      </c>
      <c r="Q2011" s="830">
        <f>IFERROR(AVERAGE(D2011:E2011),"")</f>
        <v/>
      </c>
      <c r="R2011" s="830">
        <f>IFERROR(AVERAGE(F2011:H2011),"")</f>
        <v/>
      </c>
      <c r="S2011" s="830">
        <f>IFERROR(AVERAGE(I2011:J2011),"")</f>
        <v/>
      </c>
      <c r="T2011" s="830">
        <f>IFERROR(AVERAGE(K2011:L2011),"")</f>
        <v/>
      </c>
      <c r="U2011" s="315" t="n"/>
      <c r="V2011" s="315" t="n"/>
      <c r="W2011" s="830">
        <f>AVERAGE(Q2011:T2011)</f>
        <v/>
      </c>
      <c r="X2011" s="797">
        <f>AVERAGE(Q2007:T2011)</f>
        <v/>
      </c>
      <c r="Y2011" s="266" t="n">
        <v>287</v>
      </c>
      <c r="Z2011" s="518" t="inlineStr">
        <is>
          <t>Average</t>
        </is>
      </c>
      <c r="AA2011" s="928">
        <f>AVERAGE(D1982:E2011)</f>
        <v/>
      </c>
      <c r="AB2011" s="928">
        <f>AVERAGE(F1982:H2011)</f>
        <v/>
      </c>
      <c r="AC2011" s="928">
        <f>AVERAGE(I1982:J2011)</f>
        <v/>
      </c>
      <c r="AD2011" s="928">
        <f>AVERAGE(K1982:L2011)</f>
        <v/>
      </c>
    </row>
    <row r="2012" ht="17.45" customHeight="1">
      <c r="A2012" s="257">
        <f>IF(ISNUMBER(C2012),MONTH(C2012),"")</f>
        <v/>
      </c>
      <c r="B2012" s="257">
        <f>IF(ISNUMBER(C2012),YEAR(C2012),"")</f>
        <v/>
      </c>
      <c r="C2012" s="886">
        <f>C2011+1</f>
        <v/>
      </c>
      <c r="D2012" s="894" t="n">
        <v>0.0139</v>
      </c>
      <c r="E2012" s="895" t="n"/>
      <c r="F2012" s="894" t="n">
        <v>0.0141</v>
      </c>
      <c r="G2012" s="897" t="n"/>
      <c r="H2012" s="895" t="n">
        <v>0.0132</v>
      </c>
      <c r="I2012" s="894" t="n">
        <v>0.0128</v>
      </c>
      <c r="J2012" s="895" t="n"/>
      <c r="K2012" s="894" t="n">
        <v>0.0135</v>
      </c>
      <c r="L2012" s="895" t="n"/>
      <c r="M2012" s="796">
        <f>IF(SUM(D2012:E2012)&gt;0,IFERROR(AVERAGE(D1983:E2012),""),"")</f>
        <v/>
      </c>
      <c r="N2012" s="796">
        <f>IF(SUM(F2012:H2012)&gt;0,IFERROR(AVERAGE(F1983:H2012),""),"")</f>
        <v/>
      </c>
      <c r="O2012" s="796">
        <f>IF(SUM(I2012:J2012)&gt;0,IFERROR(AVERAGE(I1983:J2012),""),"")</f>
        <v/>
      </c>
      <c r="P2012" s="796">
        <f>IF(SUM(K2012:L2012)&gt;0,IFERROR(AVERAGE(K1983:L2012),""),"")</f>
        <v/>
      </c>
      <c r="Q2012" s="813">
        <f>IFERROR(AVERAGE(D2012:E2012),"")</f>
        <v/>
      </c>
      <c r="R2012" s="813">
        <f>IFERROR(AVERAGE(F2012:H2012),"")</f>
        <v/>
      </c>
      <c r="S2012" s="813">
        <f>IFERROR(AVERAGE(I2012:J2012),"")</f>
        <v/>
      </c>
      <c r="T2012" s="813">
        <f>IFERROR(AVERAGE(K2012:L2012),"")</f>
        <v/>
      </c>
      <c r="V2012" s="813">
        <f>AVERAGE(Q2012:T2012)</f>
        <v/>
      </c>
      <c r="W2012" s="445" t="n"/>
      <c r="X2012" s="257" t="n"/>
      <c r="Y2012" s="266" t="n">
        <v>287</v>
      </c>
      <c r="Z2012" s="518" t="inlineStr">
        <is>
          <t>Maximum</t>
        </is>
      </c>
      <c r="AA2012" s="928">
        <f>MAX(D1982:E2011)</f>
        <v/>
      </c>
      <c r="AB2012" s="928">
        <f>MAX(F1982:H2011)</f>
        <v/>
      </c>
      <c r="AC2012" s="928">
        <f>MAX(I1982:J2011)</f>
        <v/>
      </c>
      <c r="AD2012" s="928">
        <f>MAX(K1982:L2011)</f>
        <v/>
      </c>
    </row>
    <row r="2013" ht="17.45" customHeight="1" thickBot="1">
      <c r="A2013" s="257">
        <f>IF(ISNUMBER(C2013),MONTH(C2013),"")</f>
        <v/>
      </c>
      <c r="B2013" s="257">
        <f>IF(ISNUMBER(C2013),YEAR(C2013),"")</f>
        <v/>
      </c>
      <c r="C2013" s="808">
        <f>C2012+1</f>
        <v/>
      </c>
      <c r="D2013" s="809" t="n"/>
      <c r="E2013" s="810" t="n">
        <v>0.00893</v>
      </c>
      <c r="F2013" s="809" t="n"/>
      <c r="G2013" s="811" t="n">
        <v>0.0129</v>
      </c>
      <c r="H2013" s="810" t="n"/>
      <c r="I2013" s="809" t="n"/>
      <c r="J2013" s="810" t="n">
        <v>0.00923</v>
      </c>
      <c r="K2013" s="809" t="n"/>
      <c r="L2013" s="810" t="n">
        <v>0.0107</v>
      </c>
      <c r="M2013" s="796">
        <f>IF(SUM(D2013:E2013)&gt;0,IFERROR(AVERAGE(D1984:E2013),""),"")</f>
        <v/>
      </c>
      <c r="N2013" s="796">
        <f>IF(SUM(F2013:H2013)&gt;0,IFERROR(AVERAGE(F1984:H2013),""),"")</f>
        <v/>
      </c>
      <c r="O2013" s="796">
        <f>IF(SUM(I2013:J2013)&gt;0,IFERROR(AVERAGE(I1984:J2013),""),"")</f>
        <v/>
      </c>
      <c r="P2013" s="796">
        <f>IF(SUM(K2013:L2013)&gt;0,IFERROR(AVERAGE(K1984:L2013),""),"")</f>
        <v/>
      </c>
      <c r="Q2013" s="813">
        <f>IFERROR(AVERAGE(D2013:E2013),"")</f>
        <v/>
      </c>
      <c r="R2013" s="813">
        <f>IFERROR(AVERAGE(F2013:H2013),"")</f>
        <v/>
      </c>
      <c r="S2013" s="813">
        <f>IFERROR(AVERAGE(I2013:J2013),"")</f>
        <v/>
      </c>
      <c r="T2013" s="813">
        <f>IFERROR(AVERAGE(K2013:L2013),"")</f>
        <v/>
      </c>
      <c r="U2013" s="441" t="n"/>
      <c r="V2013" s="813">
        <f>AVERAGE(Q2013:T2013)</f>
        <v/>
      </c>
      <c r="W2013" s="445" t="n"/>
      <c r="X2013" s="797">
        <f>AVERAGE(Q2012:T2013)</f>
        <v/>
      </c>
      <c r="Y2013" s="266" t="n">
        <v>287</v>
      </c>
      <c r="Z2013" s="520" t="inlineStr">
        <is>
          <t># DAYS &gt; 0.075</t>
        </is>
      </c>
      <c r="AA2013" s="521">
        <f>COUNTIF(D1982:E2011,"&gt;=0.075")</f>
        <v/>
      </c>
      <c r="AB2013" s="521">
        <f>COUNTIF(F1982:H2011,"&gt;=0.075")</f>
        <v/>
      </c>
      <c r="AC2013" s="521">
        <f>COUNTIF(I1982:J2011,"&gt;=0.075")</f>
        <v/>
      </c>
      <c r="AD2013" s="521">
        <f>COUNTIF(K1982:L2011,"&gt;=0.075")</f>
        <v/>
      </c>
    </row>
    <row r="2014" ht="17.45" customHeight="1" thickBot="1">
      <c r="A2014" s="257">
        <f>IF(ISNUMBER(C2014),MONTH(C2014),"")</f>
        <v/>
      </c>
      <c r="B2014" s="257">
        <f>IF(ISNUMBER(C2014),YEAR(C2014),"")</f>
        <v/>
      </c>
      <c r="C2014" s="791">
        <f>C2013+1</f>
        <v/>
      </c>
      <c r="D2014" s="792" t="n">
        <v>0.0141</v>
      </c>
      <c r="E2014" s="793" t="n"/>
      <c r="F2014" s="792" t="n">
        <v>0.0158</v>
      </c>
      <c r="G2014" s="794" t="n"/>
      <c r="H2014" s="793" t="n"/>
      <c r="I2014" s="792" t="n">
        <v>0.0164</v>
      </c>
      <c r="J2014" s="793" t="n"/>
      <c r="K2014" s="792" t="n">
        <v>0.0111</v>
      </c>
      <c r="L2014" s="793" t="n"/>
      <c r="M2014" s="796">
        <f>IF(SUM(D2014:E2014)&gt;0,IFERROR(AVERAGE(D1985:E2014),""),"")</f>
        <v/>
      </c>
      <c r="N2014" s="796">
        <f>IF(SUM(F2014:H2014)&gt;0,IFERROR(AVERAGE(F1985:H2014),""),"")</f>
        <v/>
      </c>
      <c r="O2014" s="796">
        <f>IF(SUM(I2014:J2014)&gt;0,IFERROR(AVERAGE(I1985:J2014),""),"")</f>
        <v/>
      </c>
      <c r="P2014" s="796">
        <f>IF(SUM(K2014:L2014)&gt;0,IFERROR(AVERAGE(K1985:L2014),""),"")</f>
        <v/>
      </c>
      <c r="Q2014" s="797">
        <f>IFERROR(AVERAGE(D2014:E2014),"")</f>
        <v/>
      </c>
      <c r="R2014" s="797">
        <f>IFERROR(AVERAGE(F2014:H2014),"")</f>
        <v/>
      </c>
      <c r="S2014" s="797">
        <f>IFERROR(AVERAGE(I2014:J2014),"")</f>
        <v/>
      </c>
      <c r="T2014" s="797">
        <f>IFERROR(AVERAGE(K2014:L2014),"")</f>
        <v/>
      </c>
      <c r="W2014" s="797">
        <f>AVERAGE(Q2014:T2014)</f>
        <v/>
      </c>
      <c r="AC2014" s="664">
        <f>SUM(AA2013:AD2013)</f>
        <v/>
      </c>
      <c r="AD2014" s="929">
        <f>AVERAGE(AA2011:AD2011)</f>
        <v/>
      </c>
    </row>
    <row r="2015" ht="17.45" customHeight="1">
      <c r="A2015" s="257">
        <f>IF(ISNUMBER(C2015),MONTH(C2015),"")</f>
        <v/>
      </c>
      <c r="B2015" s="257">
        <f>IF(ISNUMBER(C2015),YEAR(C2015),"")</f>
        <v/>
      </c>
      <c r="C2015" s="791">
        <f>C2014+1</f>
        <v/>
      </c>
      <c r="D2015" s="792" t="n"/>
      <c r="E2015" s="793" t="n">
        <v>0.0105</v>
      </c>
      <c r="F2015" s="792" t="n"/>
      <c r="G2015" s="794" t="n">
        <v>0.0154</v>
      </c>
      <c r="H2015" s="793" t="n"/>
      <c r="I2015" s="792" t="n"/>
      <c r="J2015" s="793" t="n">
        <v>0.009939999999999999</v>
      </c>
      <c r="K2015" s="792" t="n"/>
      <c r="L2015" s="793" t="n">
        <v>0.0173</v>
      </c>
      <c r="M2015" s="796">
        <f>IF(SUM(D2015:E2015)&gt;0,IFERROR(AVERAGE(D1986:E2015),""),"")</f>
        <v/>
      </c>
      <c r="N2015" s="796">
        <f>IF(SUM(F2015:H2015)&gt;0,IFERROR(AVERAGE(F1986:H2015),""),"")</f>
        <v/>
      </c>
      <c r="O2015" s="796">
        <f>IF(SUM(I2015:J2015)&gt;0,IFERROR(AVERAGE(I1986:J2015),""),"")</f>
        <v/>
      </c>
      <c r="P2015" s="796">
        <f>IF(SUM(K2015:L2015)&gt;0,IFERROR(AVERAGE(K1986:L2015),""),"")</f>
        <v/>
      </c>
      <c r="Q2015" s="797">
        <f>IFERROR(AVERAGE(D2015:E2015),"")</f>
        <v/>
      </c>
      <c r="R2015" s="797">
        <f>IFERROR(AVERAGE(F2015:H2015),"")</f>
        <v/>
      </c>
      <c r="S2015" s="797">
        <f>IFERROR(AVERAGE(I2015:J2015),"")</f>
        <v/>
      </c>
      <c r="T2015" s="797">
        <f>IFERROR(AVERAGE(K2015:L2015),"")</f>
        <v/>
      </c>
      <c r="W2015" s="797">
        <f>AVERAGE(Q2015:T2015)</f>
        <v/>
      </c>
      <c r="AA2015" s="605">
        <f>AA2011-AA1981</f>
        <v/>
      </c>
      <c r="AB2015" s="605">
        <f>AB2011-AB1981</f>
        <v/>
      </c>
      <c r="AC2015" s="605">
        <f>AC2011-AC1981</f>
        <v/>
      </c>
      <c r="AD2015" s="605">
        <f>AD2011-AD1981</f>
        <v/>
      </c>
    </row>
    <row r="2016" ht="17.45" customHeight="1">
      <c r="A2016" s="257">
        <f>IF(ISNUMBER(C2016),MONTH(C2016),"")</f>
        <v/>
      </c>
      <c r="B2016" s="257">
        <f>IF(ISNUMBER(C2016),YEAR(C2016),"")</f>
        <v/>
      </c>
      <c r="C2016" s="791">
        <f>C2015+1</f>
        <v/>
      </c>
      <c r="D2016" s="792" t="n">
        <v>0.0295</v>
      </c>
      <c r="E2016" s="793" t="n"/>
      <c r="F2016" s="792" t="n"/>
      <c r="G2016" s="794" t="n"/>
      <c r="H2016" s="793" t="n">
        <v>0.0484</v>
      </c>
      <c r="I2016" s="792" t="n">
        <v>0.0464</v>
      </c>
      <c r="J2016" s="793" t="n"/>
      <c r="K2016" s="792" t="n">
        <v>0.0243</v>
      </c>
      <c r="L2016" s="793" t="n"/>
      <c r="M2016" s="796">
        <f>IF(SUM(D2016:E2016)&gt;0,IFERROR(AVERAGE(D1987:E2016),""),"")</f>
        <v/>
      </c>
      <c r="N2016" s="796">
        <f>IF(SUM(F2016:H2016)&gt;0,IFERROR(AVERAGE(F1987:H2016),""),"")</f>
        <v/>
      </c>
      <c r="O2016" s="796">
        <f>IF(SUM(I2016:J2016)&gt;0,IFERROR(AVERAGE(I1987:J2016),""),"")</f>
        <v/>
      </c>
      <c r="P2016" s="796">
        <f>IF(SUM(K2016:L2016)&gt;0,IFERROR(AVERAGE(K1987:L2016),""),"")</f>
        <v/>
      </c>
      <c r="Q2016" s="797">
        <f>IFERROR(AVERAGE(D2016:E2016),"")</f>
        <v/>
      </c>
      <c r="R2016" s="797">
        <f>IFERROR(AVERAGE(F2016:H2016),"")</f>
        <v/>
      </c>
      <c r="S2016" s="797">
        <f>IFERROR(AVERAGE(I2016:J2016),"")</f>
        <v/>
      </c>
      <c r="T2016" s="797">
        <f>IFERROR(AVERAGE(K2016:L2016),"")</f>
        <v/>
      </c>
      <c r="W2016" s="797">
        <f>AVERAGE(Q2016:T2016)</f>
        <v/>
      </c>
      <c r="AD2016" s="605">
        <f>AD2014-AD1984</f>
        <v/>
      </c>
    </row>
    <row r="2017" ht="17.45" customHeight="1">
      <c r="A2017" s="257">
        <f>IF(ISNUMBER(C2017),MONTH(C2017),"")</f>
        <v/>
      </c>
      <c r="B2017" s="257">
        <f>IF(ISNUMBER(C2017),YEAR(C2017),"")</f>
        <v/>
      </c>
      <c r="C2017" s="791">
        <f>C2016+1</f>
        <v/>
      </c>
      <c r="D2017" s="792" t="n"/>
      <c r="E2017" s="793" t="n">
        <v>0.034</v>
      </c>
      <c r="F2017" s="792" t="n"/>
      <c r="G2017" s="794" t="n">
        <v>0.0419</v>
      </c>
      <c r="H2017" s="793" t="n"/>
      <c r="I2017" s="792" t="n"/>
      <c r="J2017" s="793" t="n">
        <v>0.0324</v>
      </c>
      <c r="K2017" s="792" t="n"/>
      <c r="L2017" s="793" t="n">
        <v>0.0253</v>
      </c>
      <c r="M2017" s="796">
        <f>IF(SUM(D2017:E2017)&gt;0,IFERROR(AVERAGE(D1988:E2017),""),"")</f>
        <v/>
      </c>
      <c r="N2017" s="796">
        <f>IF(SUM(F2017:H2017)&gt;0,IFERROR(AVERAGE(F1988:H2017),""),"")</f>
        <v/>
      </c>
      <c r="O2017" s="796">
        <f>IF(SUM(I2017:J2017)&gt;0,IFERROR(AVERAGE(I1988:J2017),""),"")</f>
        <v/>
      </c>
      <c r="P2017" s="796">
        <f>IF(SUM(K2017:L2017)&gt;0,IFERROR(AVERAGE(K1988:L2017),""),"")</f>
        <v/>
      </c>
      <c r="Q2017" s="797">
        <f>IFERROR(AVERAGE(D2017:E2017),"")</f>
        <v/>
      </c>
      <c r="R2017" s="797">
        <f>IFERROR(AVERAGE(F2017:H2017),"")</f>
        <v/>
      </c>
      <c r="S2017" s="797">
        <f>IFERROR(AVERAGE(I2017:J2017),"")</f>
        <v/>
      </c>
      <c r="T2017" s="797">
        <f>IFERROR(AVERAGE(K2017:L2017),"")</f>
        <v/>
      </c>
      <c r="W2017" s="797">
        <f>AVERAGE(Q2017:T2017)</f>
        <v/>
      </c>
    </row>
    <row r="2018" ht="17.45" customHeight="1">
      <c r="A2018" s="257">
        <f>IF(ISNUMBER(C2018),MONTH(C2018),"")</f>
        <v/>
      </c>
      <c r="B2018" s="257">
        <f>IF(ISNUMBER(C2018),YEAR(C2018),"")</f>
        <v/>
      </c>
      <c r="C2018" s="861">
        <f>C2017+1</f>
        <v/>
      </c>
      <c r="D2018" s="803" t="n">
        <v>0.0319</v>
      </c>
      <c r="E2018" s="804" t="n"/>
      <c r="F2018" s="803" t="n">
        <v>0.0546</v>
      </c>
      <c r="G2018" s="805" t="n"/>
      <c r="H2018" s="804" t="n">
        <v>0.0399</v>
      </c>
      <c r="I2018" s="803" t="n">
        <v>0.0163</v>
      </c>
      <c r="J2018" s="804" t="n"/>
      <c r="K2018" s="803" t="n">
        <v>0.0218</v>
      </c>
      <c r="L2018" s="804" t="n"/>
      <c r="M2018" s="796">
        <f>IF(SUM(D2018:E2018)&gt;0,IFERROR(AVERAGE(D1989:E2018),""),"")</f>
        <v/>
      </c>
      <c r="N2018" s="796">
        <f>IF(SUM(F2018:H2018)&gt;0,IFERROR(AVERAGE(F1989:H2018),""),"")</f>
        <v/>
      </c>
      <c r="O2018" s="796">
        <f>IF(SUM(I2018:J2018)&gt;0,IFERROR(AVERAGE(I1989:J2018),""),"")</f>
        <v/>
      </c>
      <c r="P2018" s="796">
        <f>IF(SUM(K2018:L2018)&gt;0,IFERROR(AVERAGE(K1989:L2018),""),"")</f>
        <v/>
      </c>
      <c r="Q2018" s="797">
        <f>IFERROR(AVERAGE(D2018:E2018),"")</f>
        <v/>
      </c>
      <c r="R2018" s="797">
        <f>IFERROR(AVERAGE(F2018:H2018),"")</f>
        <v/>
      </c>
      <c r="S2018" s="797">
        <f>IFERROR(AVERAGE(I2018:J2018),"")</f>
        <v/>
      </c>
      <c r="T2018" s="797">
        <f>IFERROR(AVERAGE(K2018:L2018),"")</f>
        <v/>
      </c>
      <c r="W2018" s="797">
        <f>AVERAGE(Q2018:T2018)</f>
        <v/>
      </c>
      <c r="X2018" s="797">
        <f>AVERAGE(Q2014:T2018)</f>
        <v/>
      </c>
      <c r="Y2018" s="266" t="n">
        <v>288</v>
      </c>
    </row>
    <row r="2019" ht="17.45" customHeight="1">
      <c r="A2019" s="257">
        <f>IF(ISNUMBER(C2019),MONTH(C2019),"")</f>
        <v/>
      </c>
      <c r="B2019" s="257">
        <f>IF(ISNUMBER(C2019),YEAR(C2019),"")</f>
        <v/>
      </c>
      <c r="C2019" s="808">
        <f>C2018+1</f>
        <v/>
      </c>
      <c r="D2019" s="809" t="n"/>
      <c r="E2019" s="810" t="n">
        <v>0.0191</v>
      </c>
      <c r="F2019" s="809" t="n"/>
      <c r="G2019" s="811" t="n">
        <v>0.0192</v>
      </c>
      <c r="H2019" s="810" t="n"/>
      <c r="I2019" s="809" t="n"/>
      <c r="J2019" s="810" t="n">
        <v>0.0124</v>
      </c>
      <c r="K2019" s="809" t="n"/>
      <c r="L2019" s="810" t="n">
        <v>0.0192</v>
      </c>
      <c r="M2019" s="796">
        <f>IF(SUM(D2019:E2019)&gt;0,IFERROR(AVERAGE(D1990:E2019),""),"")</f>
        <v/>
      </c>
      <c r="N2019" s="796">
        <f>IF(SUM(F2019:H2019)&gt;0,IFERROR(AVERAGE(F1990:H2019),""),"")</f>
        <v/>
      </c>
      <c r="O2019" s="796">
        <f>IF(SUM(I2019:J2019)&gt;0,IFERROR(AVERAGE(I1990:J2019),""),"")</f>
        <v/>
      </c>
      <c r="P2019" s="796">
        <f>IF(SUM(K2019:L2019)&gt;0,IFERROR(AVERAGE(K1990:L2019),""),"")</f>
        <v/>
      </c>
      <c r="Q2019" s="813">
        <f>IFERROR(AVERAGE(D2019:E2019),"")</f>
        <v/>
      </c>
      <c r="R2019" s="813">
        <f>IFERROR(AVERAGE(F2019:H2019),"")</f>
        <v/>
      </c>
      <c r="S2019" s="813">
        <f>IFERROR(AVERAGE(I2019:J2019),"")</f>
        <v/>
      </c>
      <c r="T2019" s="813">
        <f>IFERROR(AVERAGE(K2019:L2019),"")</f>
        <v/>
      </c>
      <c r="V2019" s="813">
        <f>AVERAGE(Q2019:T2019)</f>
        <v/>
      </c>
      <c r="W2019" s="445" t="n"/>
      <c r="X2019" s="257" t="n"/>
      <c r="Y2019" s="266" t="n">
        <v>288</v>
      </c>
    </row>
    <row r="2020" ht="17.45" customHeight="1">
      <c r="A2020" s="257">
        <f>IF(ISNUMBER(C2020),MONTH(C2020),"")</f>
        <v/>
      </c>
      <c r="B2020" s="257">
        <f>IF(ISNUMBER(C2020),YEAR(C2020),"")</f>
        <v/>
      </c>
      <c r="C2020" s="808">
        <f>C2019+1</f>
        <v/>
      </c>
      <c r="D2020" s="809" t="n">
        <v>0.0288</v>
      </c>
      <c r="E2020" s="810" t="n"/>
      <c r="F2020" s="809" t="n">
        <v>0.0314</v>
      </c>
      <c r="G2020" s="811" t="n"/>
      <c r="H2020" s="810" t="n"/>
      <c r="I2020" s="809" t="n">
        <v>0.00758</v>
      </c>
      <c r="J2020" s="810" t="n"/>
      <c r="K2020" s="809" t="n">
        <v>0.0199</v>
      </c>
      <c r="L2020" s="810" t="n"/>
      <c r="M2020" s="796">
        <f>IF(SUM(D2020:E2020)&gt;0,IFERROR(AVERAGE(D1991:E2020),""),"")</f>
        <v/>
      </c>
      <c r="N2020" s="796">
        <f>IF(SUM(F2020:H2020)&gt;0,IFERROR(AVERAGE(F1991:H2020),""),"")</f>
        <v/>
      </c>
      <c r="O2020" s="796">
        <f>IF(SUM(I2020:J2020)&gt;0,IFERROR(AVERAGE(I1991:J2020),""),"")</f>
        <v/>
      </c>
      <c r="P2020" s="796">
        <f>IF(SUM(K2020:L2020)&gt;0,IFERROR(AVERAGE(K1991:L2020),""),"")</f>
        <v/>
      </c>
      <c r="Q2020" s="813">
        <f>IFERROR(AVERAGE(D2020:E2020),"")</f>
        <v/>
      </c>
      <c r="R2020" s="813">
        <f>IFERROR(AVERAGE(F2020:H2020),"")</f>
        <v/>
      </c>
      <c r="S2020" s="813">
        <f>IFERROR(AVERAGE(I2020:J2020),"")</f>
        <v/>
      </c>
      <c r="T2020" s="813">
        <f>IFERROR(AVERAGE(K2020:L2020),"")</f>
        <v/>
      </c>
      <c r="V2020" s="813">
        <f>AVERAGE(Q2020:T2020)</f>
        <v/>
      </c>
      <c r="W2020" s="445" t="n"/>
      <c r="X2020" s="797">
        <f>AVERAGE(Q2019:T2020)</f>
        <v/>
      </c>
      <c r="Y2020" s="266" t="n">
        <v>288</v>
      </c>
    </row>
    <row r="2021" ht="17.45" customHeight="1">
      <c r="A2021" s="257">
        <f>IF(ISNUMBER(C2021),MONTH(C2021),"")</f>
        <v/>
      </c>
      <c r="B2021" s="257">
        <f>IF(ISNUMBER(C2021),YEAR(C2021),"")</f>
        <v/>
      </c>
      <c r="C2021" s="791">
        <f>C2020+1</f>
        <v/>
      </c>
      <c r="D2021" s="792" t="n"/>
      <c r="E2021" s="793" t="n">
        <v>0.0302</v>
      </c>
      <c r="F2021" s="792" t="n"/>
      <c r="G2021" s="794" t="n">
        <v>0.0412</v>
      </c>
      <c r="H2021" s="793" t="n"/>
      <c r="I2021" s="792" t="n"/>
      <c r="J2021" s="793" t="n">
        <v>0.026</v>
      </c>
      <c r="K2021" s="792" t="n"/>
      <c r="L2021" s="793" t="n">
        <v>0.0522</v>
      </c>
      <c r="M2021" s="796">
        <f>IF(SUM(D2021:E2021)&gt;0,IFERROR(AVERAGE(D1992:E2021),""),"")</f>
        <v/>
      </c>
      <c r="N2021" s="796">
        <f>IF(SUM(F2021:H2021)&gt;0,IFERROR(AVERAGE(F1992:H2021),""),"")</f>
        <v/>
      </c>
      <c r="O2021" s="796">
        <f>IF(SUM(I2021:J2021)&gt;0,IFERROR(AVERAGE(I1992:J2021),""),"")</f>
        <v/>
      </c>
      <c r="P2021" s="796">
        <f>IF(SUM(K2021:L2021)&gt;0,IFERROR(AVERAGE(K1992:L2021),""),"")</f>
        <v/>
      </c>
      <c r="Q2021" s="797">
        <f>IFERROR(AVERAGE(D2021:E2021),"")</f>
        <v/>
      </c>
      <c r="R2021" s="797">
        <f>IFERROR(AVERAGE(F2021:H2021),"")</f>
        <v/>
      </c>
      <c r="S2021" s="797">
        <f>IFERROR(AVERAGE(I2021:J2021),"")</f>
        <v/>
      </c>
      <c r="T2021" s="797">
        <f>IFERROR(AVERAGE(K2021:L2021),"")</f>
        <v/>
      </c>
      <c r="W2021" s="797">
        <f>AVERAGE(Q2021:T2021)</f>
        <v/>
      </c>
    </row>
    <row r="2022" ht="17.45" customHeight="1">
      <c r="A2022" s="257">
        <f>IF(ISNUMBER(C2022),MONTH(C2022),"")</f>
        <v/>
      </c>
      <c r="B2022" s="257">
        <f>IF(ISNUMBER(C2022),YEAR(C2022),"")</f>
        <v/>
      </c>
      <c r="C2022" s="791">
        <f>C2021+1</f>
        <v/>
      </c>
      <c r="D2022" s="899" t="n">
        <v>0.0496</v>
      </c>
      <c r="E2022" s="793" t="n"/>
      <c r="F2022" s="792" t="n"/>
      <c r="G2022" s="794" t="n"/>
      <c r="H2022" s="865" t="n">
        <v>0.0599</v>
      </c>
      <c r="I2022" s="899" t="n">
        <v>0.0556</v>
      </c>
      <c r="J2022" s="793" t="n"/>
      <c r="K2022" s="792" t="n">
        <v>0.0376</v>
      </c>
      <c r="L2022" s="793" t="n"/>
      <c r="M2022" s="796">
        <f>IF(SUM(D2022:E2022)&gt;0,IFERROR(AVERAGE(D1993:E2022),""),"")</f>
        <v/>
      </c>
      <c r="N2022" s="796">
        <f>IF(SUM(F2022:H2022)&gt;0,IFERROR(AVERAGE(F1993:H2022),""),"")</f>
        <v/>
      </c>
      <c r="O2022" s="796">
        <f>IF(SUM(I2022:J2022)&gt;0,IFERROR(AVERAGE(I1993:J2022),""),"")</f>
        <v/>
      </c>
      <c r="P2022" s="796">
        <f>IF(SUM(K2022:L2022)&gt;0,IFERROR(AVERAGE(K1993:L2022),""),"")</f>
        <v/>
      </c>
      <c r="Q2022" s="876">
        <f>IFERROR(AVERAGE(D2022:E2022),"")</f>
        <v/>
      </c>
      <c r="R2022" s="876">
        <f>IFERROR(AVERAGE(F2022:H2022),"")</f>
        <v/>
      </c>
      <c r="S2022" s="876">
        <f>IFERROR(AVERAGE(I2022:J2022),"")</f>
        <v/>
      </c>
      <c r="T2022" s="797">
        <f>IFERROR(AVERAGE(K2022:L2022),"")</f>
        <v/>
      </c>
      <c r="W2022" s="797">
        <f>AVERAGE(Q2022:T2022)</f>
        <v/>
      </c>
    </row>
    <row r="2023" ht="17.45" customHeight="1">
      <c r="A2023" s="257">
        <f>IF(ISNUMBER(C2023),MONTH(C2023),"")</f>
        <v/>
      </c>
      <c r="B2023" s="257">
        <f>IF(ISNUMBER(C2023),YEAR(C2023),"")</f>
        <v/>
      </c>
      <c r="C2023" s="791">
        <f>C2022+1</f>
        <v/>
      </c>
      <c r="D2023" s="792" t="n"/>
      <c r="E2023" s="865" t="n">
        <v>0.0502</v>
      </c>
      <c r="F2023" s="792" t="n"/>
      <c r="G2023" s="932" t="n">
        <v>0.0762</v>
      </c>
      <c r="H2023" s="793" t="n"/>
      <c r="I2023" s="792" t="n"/>
      <c r="J2023" s="793" t="n">
        <v>0.038</v>
      </c>
      <c r="K2023" s="792" t="n"/>
      <c r="L2023" s="865" t="n">
        <v>0.0542</v>
      </c>
      <c r="M2023" s="796">
        <f>IF(SUM(D2023:E2023)&gt;0,IFERROR(AVERAGE(D1994:E2023),""),"")</f>
        <v/>
      </c>
      <c r="N2023" s="796">
        <f>IF(SUM(F2023:H2023)&gt;0,IFERROR(AVERAGE(F1994:H2023),""),"")</f>
        <v/>
      </c>
      <c r="O2023" s="796">
        <f>IF(SUM(I2023:J2023)&gt;0,IFERROR(AVERAGE(I1994:J2023),""),"")</f>
        <v/>
      </c>
      <c r="P2023" s="796">
        <f>IF(SUM(K2023:L2023)&gt;0,IFERROR(AVERAGE(K1994:L2023),""),"")</f>
        <v/>
      </c>
      <c r="Q2023" s="876">
        <f>IFERROR(AVERAGE(D2023:E2023),"")</f>
        <v/>
      </c>
      <c r="R2023" s="876">
        <f>IFERROR(AVERAGE(F2023:H2023),"")</f>
        <v/>
      </c>
      <c r="S2023" s="797">
        <f>IFERROR(AVERAGE(I2023:J2023),"")</f>
        <v/>
      </c>
      <c r="T2023" s="876">
        <f>IFERROR(AVERAGE(K2023:L2023),"")</f>
        <v/>
      </c>
      <c r="W2023" s="797">
        <f>AVERAGE(Q2023:T2023)</f>
        <v/>
      </c>
    </row>
    <row r="2024" ht="17.45" customHeight="1">
      <c r="A2024" s="257">
        <f>IF(ISNUMBER(C2024),MONTH(C2024),"")</f>
        <v/>
      </c>
      <c r="B2024" s="257">
        <f>IF(ISNUMBER(C2024),YEAR(C2024),"")</f>
        <v/>
      </c>
      <c r="C2024" s="861">
        <f>C2023+1</f>
        <v/>
      </c>
      <c r="D2024" s="864" t="n">
        <v>0.0557</v>
      </c>
      <c r="E2024" s="804" t="n"/>
      <c r="F2024" s="864" t="n">
        <v>0.08500000000000001</v>
      </c>
      <c r="G2024" s="805" t="n"/>
      <c r="H2024" s="952" t="n">
        <v>0.079</v>
      </c>
      <c r="I2024" s="803" t="n">
        <v>0.044</v>
      </c>
      <c r="J2024" s="804" t="n"/>
      <c r="K2024" s="803" t="n">
        <v>0.039</v>
      </c>
      <c r="L2024" s="804" t="n"/>
      <c r="M2024" s="796">
        <f>IF(SUM(D2024:E2024)&gt;0,IFERROR(AVERAGE(D1995:E2024),""),"")</f>
        <v/>
      </c>
      <c r="N2024" s="796">
        <f>IF(SUM(F2024:H2024)&gt;0,IFERROR(AVERAGE(F1995:H2024),""),"")</f>
        <v/>
      </c>
      <c r="O2024" s="796">
        <f>IF(SUM(I2024:J2024)&gt;0,IFERROR(AVERAGE(I1995:J2024),""),"")</f>
        <v/>
      </c>
      <c r="P2024" s="796">
        <f>IF(SUM(K2024:L2024)&gt;0,IFERROR(AVERAGE(K1995:L2024),""),"")</f>
        <v/>
      </c>
      <c r="Q2024" s="876">
        <f>IFERROR(AVERAGE(D2024:E2024),"")</f>
        <v/>
      </c>
      <c r="R2024" s="876">
        <f>IFERROR(AVERAGE(F2024:H2024),"")</f>
        <v/>
      </c>
      <c r="S2024" s="797">
        <f>IFERROR(AVERAGE(I2024:J2024),"")</f>
        <v/>
      </c>
      <c r="T2024" s="797">
        <f>IFERROR(AVERAGE(K2024:L2024),"")</f>
        <v/>
      </c>
      <c r="W2024" s="797">
        <f>AVERAGE(Q2024:T2024)</f>
        <v/>
      </c>
    </row>
    <row r="2025" ht="17.45" customHeight="1">
      <c r="A2025" s="257">
        <f>IF(ISNUMBER(C2025),MONTH(C2025),"")</f>
        <v/>
      </c>
      <c r="B2025" s="257">
        <f>IF(ISNUMBER(C2025),YEAR(C2025),"")</f>
        <v/>
      </c>
      <c r="C2025" s="791">
        <f>C2024+1</f>
        <v/>
      </c>
      <c r="D2025" s="792" t="n"/>
      <c r="E2025" s="865" t="n">
        <v>0.0508</v>
      </c>
      <c r="F2025" s="792" t="n"/>
      <c r="G2025" s="932" t="n">
        <v>0.0861</v>
      </c>
      <c r="H2025" s="793" t="n"/>
      <c r="I2025" s="792" t="n"/>
      <c r="J2025" s="865" t="n">
        <v>0.0558</v>
      </c>
      <c r="K2025" s="792" t="n"/>
      <c r="L2025" s="793" t="n">
        <v>0.0465</v>
      </c>
      <c r="M2025" s="796">
        <f>IF(SUM(D2025:E2025)&gt;0,IFERROR(AVERAGE(D1996:E2025),""),"")</f>
        <v/>
      </c>
      <c r="N2025" s="796">
        <f>IF(SUM(F2025:H2025)&gt;0,IFERROR(AVERAGE(F1996:H2025),""),"")</f>
        <v/>
      </c>
      <c r="O2025" s="796">
        <f>IF(SUM(I2025:J2025)&gt;0,IFERROR(AVERAGE(I1996:J2025),""),"")</f>
        <v/>
      </c>
      <c r="P2025" s="796">
        <f>IF(SUM(K2025:L2025)&gt;0,IFERROR(AVERAGE(K1996:L2025),""),"")</f>
        <v/>
      </c>
      <c r="Q2025" s="876">
        <f>IFERROR(AVERAGE(D2025:E2025),"")</f>
        <v/>
      </c>
      <c r="R2025" s="876">
        <f>IFERROR(AVERAGE(F2025:H2025),"")</f>
        <v/>
      </c>
      <c r="S2025" s="876">
        <f>IFERROR(AVERAGE(I2025:J2025),"")</f>
        <v/>
      </c>
      <c r="T2025" s="797">
        <f>IFERROR(AVERAGE(K2025:L2025),"")</f>
        <v/>
      </c>
      <c r="W2025" s="797">
        <f>AVERAGE(Q2025:T2025)</f>
        <v/>
      </c>
      <c r="X2025" s="797">
        <f>AVERAGE(Q2021:T2025)</f>
        <v/>
      </c>
      <c r="Y2025" s="266" t="n">
        <v>289</v>
      </c>
    </row>
    <row r="2026" ht="17.45" customHeight="1">
      <c r="A2026" s="257">
        <f>IF(ISNUMBER(C2026),MONTH(C2026),"")</f>
        <v/>
      </c>
      <c r="B2026" s="257">
        <f>IF(ISNUMBER(C2026),YEAR(C2026),"")</f>
        <v/>
      </c>
      <c r="C2026" s="808">
        <f>C2025+1</f>
        <v/>
      </c>
      <c r="D2026" s="809" t="n">
        <v>0.0329</v>
      </c>
      <c r="E2026" s="810" t="n"/>
      <c r="F2026" s="953" t="n">
        <v>0.0553</v>
      </c>
      <c r="G2026" s="811" t="n"/>
      <c r="H2026" s="810" t="n"/>
      <c r="I2026" s="809" t="n">
        <v>0.0205</v>
      </c>
      <c r="J2026" s="810" t="n"/>
      <c r="K2026" s="809" t="n">
        <v>0.0219</v>
      </c>
      <c r="L2026" s="810" t="n"/>
      <c r="M2026" s="796">
        <f>IF(SUM(D2026:E2026)&gt;0,IFERROR(AVERAGE(D1997:E2026),""),"")</f>
        <v/>
      </c>
      <c r="N2026" s="796">
        <f>IF(SUM(F2026:H2026)&gt;0,IFERROR(AVERAGE(F1997:H2026),""),"")</f>
        <v/>
      </c>
      <c r="O2026" s="796">
        <f>IF(SUM(I2026:J2026)&gt;0,IFERROR(AVERAGE(I1997:J2026),""),"")</f>
        <v/>
      </c>
      <c r="P2026" s="796">
        <f>IF(SUM(K2026:L2026)&gt;0,IFERROR(AVERAGE(K1997:L2026),""),"")</f>
        <v/>
      </c>
      <c r="Q2026" s="813">
        <f>IFERROR(AVERAGE(D2026:E2026),"")</f>
        <v/>
      </c>
      <c r="R2026" s="893">
        <f>IFERROR(AVERAGE(F2026:H2026),"")</f>
        <v/>
      </c>
      <c r="S2026" s="813">
        <f>IFERROR(AVERAGE(I2026:J2026),"")</f>
        <v/>
      </c>
      <c r="T2026" s="813">
        <f>IFERROR(AVERAGE(K2026:L2026),"")</f>
        <v/>
      </c>
      <c r="V2026" s="813">
        <f>AVERAGE(Q2026:T2026)</f>
        <v/>
      </c>
      <c r="W2026" s="445" t="n"/>
      <c r="X2026" s="257" t="n"/>
      <c r="Y2026" s="266" t="n">
        <v>289</v>
      </c>
    </row>
    <row r="2027" ht="17.45" customHeight="1">
      <c r="A2027" s="257">
        <f>IF(ISNUMBER(C2027),MONTH(C2027),"")</f>
        <v/>
      </c>
      <c r="B2027" s="257">
        <f>IF(ISNUMBER(C2027),YEAR(C2027),"")</f>
        <v/>
      </c>
      <c r="C2027" s="808">
        <f>C2026+1</f>
        <v/>
      </c>
      <c r="D2027" s="809" t="n"/>
      <c r="E2027" s="810" t="n">
        <v>0.0194</v>
      </c>
      <c r="F2027" s="809" t="n"/>
      <c r="G2027" s="954" t="n">
        <v>0.0474</v>
      </c>
      <c r="H2027" s="810" t="n"/>
      <c r="I2027" s="809" t="n"/>
      <c r="J2027" s="810" t="n">
        <v>0.009140000000000001</v>
      </c>
      <c r="K2027" s="809" t="n"/>
      <c r="L2027" s="810" t="n">
        <v>0.0221</v>
      </c>
      <c r="M2027" s="796">
        <f>IF(SUM(D2027:E2027)&gt;0,IFERROR(AVERAGE(D1998:E2027),""),"")</f>
        <v/>
      </c>
      <c r="N2027" s="796">
        <f>IF(SUM(F2027:H2027)&gt;0,IFERROR(AVERAGE(F1998:H2027),""),"")</f>
        <v/>
      </c>
      <c r="O2027" s="796">
        <f>IF(SUM(I2027:J2027)&gt;0,IFERROR(AVERAGE(I1998:J2027),""),"")</f>
        <v/>
      </c>
      <c r="P2027" s="796">
        <f>IF(SUM(K2027:L2027)&gt;0,IFERROR(AVERAGE(K1998:L2027),""),"")</f>
        <v/>
      </c>
      <c r="Q2027" s="813">
        <f>IFERROR(AVERAGE(D2027:E2027),"")</f>
        <v/>
      </c>
      <c r="R2027" s="813">
        <f>IFERROR(AVERAGE(F2027:H2027),"")</f>
        <v/>
      </c>
      <c r="S2027" s="813">
        <f>IFERROR(AVERAGE(I2027:J2027),"")</f>
        <v/>
      </c>
      <c r="T2027" s="813">
        <f>IFERROR(AVERAGE(K2027:L2027),"")</f>
        <v/>
      </c>
      <c r="V2027" s="813">
        <f>AVERAGE(Q2027:T2027)</f>
        <v/>
      </c>
      <c r="W2027" s="445" t="n"/>
      <c r="X2027" s="797">
        <f>AVERAGE(Q2026:T2027)</f>
        <v/>
      </c>
      <c r="Y2027" s="266" t="n">
        <v>289</v>
      </c>
    </row>
    <row r="2028" ht="17.45" customHeight="1">
      <c r="A2028" s="257">
        <f>IF(ISNUMBER(C2028),MONTH(C2028),"")</f>
        <v/>
      </c>
      <c r="B2028" s="257">
        <f>IF(ISNUMBER(C2028),YEAR(C2028),"")</f>
        <v/>
      </c>
      <c r="C2028" s="791">
        <f>C2027+1</f>
        <v/>
      </c>
      <c r="D2028" s="792" t="n">
        <v>0.0327</v>
      </c>
      <c r="E2028" s="793" t="n"/>
      <c r="F2028" s="792" t="n"/>
      <c r="G2028" s="794" t="n"/>
      <c r="H2028" s="865" t="n">
        <v>0.055</v>
      </c>
      <c r="I2028" s="792" t="n">
        <v>0.0285</v>
      </c>
      <c r="J2028" s="793" t="n"/>
      <c r="K2028" s="792" t="n">
        <v>0.0246</v>
      </c>
      <c r="L2028" s="793" t="n"/>
      <c r="M2028" s="796">
        <f>IF(SUM(D2028:E2028)&gt;0,IFERROR(AVERAGE(D1999:E2028),""),"")</f>
        <v/>
      </c>
      <c r="N2028" s="796">
        <f>IF(SUM(F2028:H2028)&gt;0,IFERROR(AVERAGE(F1999:H2028),""),"")</f>
        <v/>
      </c>
      <c r="O2028" s="796">
        <f>IF(SUM(I2028:J2028)&gt;0,IFERROR(AVERAGE(I1999:J2028),""),"")</f>
        <v/>
      </c>
      <c r="P2028" s="796">
        <f>IF(SUM(K2028:L2028)&gt;0,IFERROR(AVERAGE(K1999:L2028),""),"")</f>
        <v/>
      </c>
      <c r="Q2028" s="797">
        <f>IFERROR(AVERAGE(D2028:E2028),"")</f>
        <v/>
      </c>
      <c r="R2028" s="876">
        <f>IFERROR(AVERAGE(F2028:H2028),"")</f>
        <v/>
      </c>
      <c r="S2028" s="797">
        <f>IFERROR(AVERAGE(I2028:J2028),"")</f>
        <v/>
      </c>
      <c r="T2028" s="797">
        <f>IFERROR(AVERAGE(K2028:L2028),"")</f>
        <v/>
      </c>
      <c r="W2028" s="797">
        <f>AVERAGE(Q2028:T2028)</f>
        <v/>
      </c>
    </row>
    <row r="2029" ht="17.45" customHeight="1">
      <c r="A2029" s="257">
        <f>IF(ISNUMBER(C2029),MONTH(C2029),"")</f>
        <v/>
      </c>
      <c r="B2029" s="257">
        <f>IF(ISNUMBER(C2029),YEAR(C2029),"")</f>
        <v/>
      </c>
      <c r="C2029" s="791">
        <f>C2028+1</f>
        <v/>
      </c>
      <c r="D2029" s="792" t="n"/>
      <c r="E2029" s="793" t="n">
        <v>0.0403</v>
      </c>
      <c r="F2029" s="792" t="n"/>
      <c r="G2029" s="932" t="n">
        <v>0.0553</v>
      </c>
      <c r="H2029" s="793" t="n"/>
      <c r="I2029" s="792" t="n"/>
      <c r="J2029" s="793" t="n">
        <v>0.0409</v>
      </c>
      <c r="K2029" s="792" t="n"/>
      <c r="L2029" s="793" t="n">
        <v>0.0367</v>
      </c>
      <c r="M2029" s="796">
        <f>IF(SUM(D2029:E2029)&gt;0,IFERROR(AVERAGE(D2000:E2029),""),"")</f>
        <v/>
      </c>
      <c r="N2029" s="796">
        <f>IF(SUM(F2029:H2029)&gt;0,IFERROR(AVERAGE(F2000:H2029),""),"")</f>
        <v/>
      </c>
      <c r="O2029" s="796">
        <f>IF(SUM(I2029:J2029)&gt;0,IFERROR(AVERAGE(I2000:J2029),""),"")</f>
        <v/>
      </c>
      <c r="P2029" s="796">
        <f>IF(SUM(K2029:L2029)&gt;0,IFERROR(AVERAGE(K2000:L2029),""),"")</f>
        <v/>
      </c>
      <c r="Q2029" s="797">
        <f>IFERROR(AVERAGE(D2029:E2029),"")</f>
        <v/>
      </c>
      <c r="R2029" s="876">
        <f>IFERROR(AVERAGE(F2029:H2029),"")</f>
        <v/>
      </c>
      <c r="S2029" s="797">
        <f>IFERROR(AVERAGE(I2029:J2029),"")</f>
        <v/>
      </c>
      <c r="T2029" s="797">
        <f>IFERROR(AVERAGE(K2029:L2029),"")</f>
        <v/>
      </c>
      <c r="W2029" s="797">
        <f>AVERAGE(Q2029:T2029)</f>
        <v/>
      </c>
    </row>
    <row r="2030" ht="17.45" customHeight="1">
      <c r="A2030" s="257">
        <f>IF(ISNUMBER(C2030),MONTH(C2030),"")</f>
        <v/>
      </c>
      <c r="B2030" s="257">
        <f>IF(ISNUMBER(C2030),YEAR(C2030),"")</f>
        <v/>
      </c>
      <c r="C2030" s="861">
        <f>C2029+1</f>
        <v/>
      </c>
      <c r="D2030" s="803" t="n">
        <v>0.0325</v>
      </c>
      <c r="E2030" s="804" t="n"/>
      <c r="F2030" s="864" t="n">
        <v>0.0946</v>
      </c>
      <c r="G2030" s="805" t="n"/>
      <c r="H2030" s="952" t="n">
        <v>0.0955</v>
      </c>
      <c r="I2030" s="803" t="n">
        <v>0.0312</v>
      </c>
      <c r="J2030" s="804" t="n"/>
      <c r="K2030" s="803" t="n">
        <v>0.0187</v>
      </c>
      <c r="L2030" s="804" t="n"/>
      <c r="M2030" s="796">
        <f>IF(SUM(D2030:E2030)&gt;0,IFERROR(AVERAGE(D2001:E2030),""),"")</f>
        <v/>
      </c>
      <c r="N2030" s="796">
        <f>IF(SUM(F2030:H2030)&gt;0,IFERROR(AVERAGE(F2001:H2030),""),"")</f>
        <v/>
      </c>
      <c r="O2030" s="796">
        <f>IF(SUM(I2030:J2030)&gt;0,IFERROR(AVERAGE(I2001:J2030),""),"")</f>
        <v/>
      </c>
      <c r="P2030" s="796">
        <f>IF(SUM(K2030:L2030)&gt;0,IFERROR(AVERAGE(K2001:L2030),""),"")</f>
        <v/>
      </c>
      <c r="Q2030" s="797">
        <f>IFERROR(AVERAGE(D2030:E2030),"")</f>
        <v/>
      </c>
      <c r="R2030" s="876">
        <f>IFERROR(AVERAGE(F2030:H2030),"")</f>
        <v/>
      </c>
      <c r="S2030" s="797">
        <f>IFERROR(AVERAGE(I2030:J2030),"")</f>
        <v/>
      </c>
      <c r="T2030" s="797">
        <f>IFERROR(AVERAGE(K2030:L2030),"")</f>
        <v/>
      </c>
      <c r="W2030" s="797">
        <f>AVERAGE(Q2030:T2030)</f>
        <v/>
      </c>
    </row>
    <row r="2031" ht="17.45" customHeight="1">
      <c r="A2031" s="257">
        <f>IF(ISNUMBER(C2031),MONTH(C2031),"")</f>
        <v/>
      </c>
      <c r="B2031" s="257">
        <f>IF(ISNUMBER(C2031),YEAR(C2031),"")</f>
        <v/>
      </c>
      <c r="C2031" s="791">
        <f>C2030+1</f>
        <v/>
      </c>
      <c r="D2031" s="792" t="n"/>
      <c r="E2031" s="793" t="n">
        <v>0.0364</v>
      </c>
      <c r="F2031" s="792" t="n"/>
      <c r="G2031" s="932" t="n">
        <v>0.0515</v>
      </c>
      <c r="H2031" s="793" t="n"/>
      <c r="I2031" s="792" t="n"/>
      <c r="J2031" s="793" t="n">
        <v>0.0337</v>
      </c>
      <c r="K2031" s="792" t="n"/>
      <c r="L2031" s="865" t="n">
        <v>0.08699999999999999</v>
      </c>
      <c r="M2031" s="796">
        <f>IF(SUM(D2031:E2031)&gt;0,IFERROR(AVERAGE(D2002:E2031),""),"")</f>
        <v/>
      </c>
      <c r="N2031" s="796">
        <f>IF(SUM(F2031:H2031)&gt;0,IFERROR(AVERAGE(F2002:H2031),""),"")</f>
        <v/>
      </c>
      <c r="O2031" s="796">
        <f>IF(SUM(I2031:J2031)&gt;0,IFERROR(AVERAGE(I2002:J2031),""),"")</f>
        <v/>
      </c>
      <c r="P2031" s="796">
        <f>IF(SUM(K2031:L2031)&gt;0,IFERROR(AVERAGE(K2002:L2031),""),"")</f>
        <v/>
      </c>
      <c r="Q2031" s="797">
        <f>IFERROR(AVERAGE(D2031:E2031),"")</f>
        <v/>
      </c>
      <c r="R2031" s="876">
        <f>IFERROR(AVERAGE(F2031:H2031),"")</f>
        <v/>
      </c>
      <c r="S2031" s="797">
        <f>IFERROR(AVERAGE(I2031:J2031),"")</f>
        <v/>
      </c>
      <c r="T2031" s="876">
        <f>IFERROR(AVERAGE(K2031:L2031),"")</f>
        <v/>
      </c>
      <c r="W2031" s="797">
        <f>AVERAGE(Q2031:T2031)</f>
        <v/>
      </c>
    </row>
    <row r="2032" ht="17.45" customHeight="1">
      <c r="A2032" s="257">
        <f>IF(ISNUMBER(C2032),MONTH(C2032),"")</f>
        <v/>
      </c>
      <c r="B2032" s="257">
        <f>IF(ISNUMBER(C2032),YEAR(C2032),"")</f>
        <v/>
      </c>
      <c r="C2032" s="791">
        <f>C2031+1</f>
        <v/>
      </c>
      <c r="D2032" s="899" t="n">
        <v>0.0502</v>
      </c>
      <c r="E2032" s="793" t="n"/>
      <c r="F2032" s="899" t="n">
        <v>0.0524</v>
      </c>
      <c r="G2032" s="794" t="n"/>
      <c r="H2032" s="793" t="n"/>
      <c r="I2032" s="792" t="n">
        <v>0.0312</v>
      </c>
      <c r="J2032" s="793" t="n"/>
      <c r="K2032" s="792" t="n">
        <v>0.0329</v>
      </c>
      <c r="L2032" s="793" t="n"/>
      <c r="M2032" s="796">
        <f>IF(SUM(D2032:E2032)&gt;0,IFERROR(AVERAGE(D2003:E2032),""),"")</f>
        <v/>
      </c>
      <c r="N2032" s="796">
        <f>IF(SUM(F2032:H2032)&gt;0,IFERROR(AVERAGE(F2003:H2032),""),"")</f>
        <v/>
      </c>
      <c r="O2032" s="796">
        <f>IF(SUM(I2032:J2032)&gt;0,IFERROR(AVERAGE(I2003:J2032),""),"")</f>
        <v/>
      </c>
      <c r="P2032" s="796">
        <f>IF(SUM(K2032:L2032)&gt;0,IFERROR(AVERAGE(K2003:L2032),""),"")</f>
        <v/>
      </c>
      <c r="Q2032" s="876">
        <f>IFERROR(AVERAGE(D2032:E2032),"")</f>
        <v/>
      </c>
      <c r="R2032" s="876">
        <f>IFERROR(AVERAGE(F2032:H2032),"")</f>
        <v/>
      </c>
      <c r="S2032" s="797">
        <f>IFERROR(AVERAGE(I2032:J2032),"")</f>
        <v/>
      </c>
      <c r="T2032" s="797">
        <f>IFERROR(AVERAGE(K2032:L2032),"")</f>
        <v/>
      </c>
      <c r="W2032" s="797">
        <f>AVERAGE(Q2032:T2032)</f>
        <v/>
      </c>
      <c r="X2032" s="797">
        <f>AVERAGE(Q2028:T2032)</f>
        <v/>
      </c>
      <c r="Y2032" s="266" t="n">
        <v>290</v>
      </c>
    </row>
    <row r="2033" ht="17.45" customHeight="1">
      <c r="A2033" s="257">
        <f>IF(ISNUMBER(C2033),MONTH(C2033),"")</f>
        <v/>
      </c>
      <c r="B2033" s="257">
        <f>IF(ISNUMBER(C2033),YEAR(C2033),"")</f>
        <v/>
      </c>
      <c r="C2033" s="808">
        <f>C2032+1</f>
        <v/>
      </c>
      <c r="D2033" s="809" t="n"/>
      <c r="E2033" s="810" t="n">
        <v>0.0153</v>
      </c>
      <c r="F2033" s="809" t="n"/>
      <c r="G2033" s="811" t="n">
        <v>0.0215</v>
      </c>
      <c r="H2033" s="810" t="n"/>
      <c r="I2033" s="809" t="n"/>
      <c r="J2033" s="810" t="n">
        <v>0.0143</v>
      </c>
      <c r="K2033" s="809" t="n"/>
      <c r="L2033" s="810" t="n">
        <v>0.0177</v>
      </c>
      <c r="M2033" s="796">
        <f>IF(SUM(D2033:E2033)&gt;0,IFERROR(AVERAGE(D2004:E2033),""),"")</f>
        <v/>
      </c>
      <c r="N2033" s="796">
        <f>IF(SUM(F2033:H2033)&gt;0,IFERROR(AVERAGE(F2004:H2033),""),"")</f>
        <v/>
      </c>
      <c r="O2033" s="796">
        <f>IF(SUM(I2033:J2033)&gt;0,IFERROR(AVERAGE(I2004:J2033),""),"")</f>
        <v/>
      </c>
      <c r="P2033" s="796">
        <f>IF(SUM(K2033:L2033)&gt;0,IFERROR(AVERAGE(K2004:L2033),""),"")</f>
        <v/>
      </c>
      <c r="Q2033" s="813">
        <f>IFERROR(AVERAGE(D2033:E2033),"")</f>
        <v/>
      </c>
      <c r="R2033" s="813">
        <f>IFERROR(AVERAGE(F2033:H2033),"")</f>
        <v/>
      </c>
      <c r="S2033" s="813">
        <f>IFERROR(AVERAGE(I2033:J2033),"")</f>
        <v/>
      </c>
      <c r="T2033" s="813">
        <f>IFERROR(AVERAGE(K2033:L2033),"")</f>
        <v/>
      </c>
      <c r="V2033" s="813">
        <f>AVERAGE(Q2033:T2033)</f>
        <v/>
      </c>
      <c r="W2033" s="445" t="n"/>
      <c r="X2033" s="257" t="n"/>
      <c r="Y2033" s="266" t="n">
        <v>290</v>
      </c>
    </row>
    <row r="2034" ht="17.45" customHeight="1">
      <c r="A2034" s="257">
        <f>IF(ISNUMBER(C2034),MONTH(C2034),"")</f>
        <v/>
      </c>
      <c r="B2034" s="257">
        <f>IF(ISNUMBER(C2034),YEAR(C2034),"")</f>
        <v/>
      </c>
      <c r="C2034" s="808">
        <f>C2033+1</f>
        <v/>
      </c>
      <c r="D2034" s="809" t="n">
        <v>0.0138</v>
      </c>
      <c r="E2034" s="810" t="n"/>
      <c r="F2034" s="809" t="n"/>
      <c r="G2034" s="811" t="n"/>
      <c r="H2034" s="810" t="n">
        <v>0.0149</v>
      </c>
      <c r="I2034" s="809" t="n">
        <v>0.00895</v>
      </c>
      <c r="J2034" s="810" t="n"/>
      <c r="K2034" s="809" t="n">
        <v>0.0176</v>
      </c>
      <c r="L2034" s="810" t="n"/>
      <c r="M2034" s="796">
        <f>IF(SUM(D2034:E2034)&gt;0,IFERROR(AVERAGE(D2005:E2034),""),"")</f>
        <v/>
      </c>
      <c r="N2034" s="796">
        <f>IF(SUM(F2034:H2034)&gt;0,IFERROR(AVERAGE(F2005:H2034),""),"")</f>
        <v/>
      </c>
      <c r="O2034" s="796">
        <f>IF(SUM(I2034:J2034)&gt;0,IFERROR(AVERAGE(I2005:J2034),""),"")</f>
        <v/>
      </c>
      <c r="P2034" s="796">
        <f>IF(SUM(K2034:L2034)&gt;0,IFERROR(AVERAGE(K2005:L2034),""),"")</f>
        <v/>
      </c>
      <c r="Q2034" s="813">
        <f>IFERROR(AVERAGE(D2034:E2034),"")</f>
        <v/>
      </c>
      <c r="R2034" s="813">
        <f>IFERROR(AVERAGE(F2034:H2034),"")</f>
        <v/>
      </c>
      <c r="S2034" s="813">
        <f>IFERROR(AVERAGE(I2034:J2034),"")</f>
        <v/>
      </c>
      <c r="T2034" s="813">
        <f>IFERROR(AVERAGE(K2034:L2034),"")</f>
        <v/>
      </c>
      <c r="V2034" s="813">
        <f>AVERAGE(Q2034:T2034)</f>
        <v/>
      </c>
      <c r="W2034" s="445" t="n"/>
      <c r="X2034" s="797">
        <f>AVERAGE(Q2033:T2034)</f>
        <v/>
      </c>
      <c r="Y2034" s="266" t="n">
        <v>290</v>
      </c>
    </row>
    <row r="2035" ht="17.45" customHeight="1">
      <c r="A2035" s="257">
        <f>IF(ISNUMBER(C2035),MONTH(C2035),"")</f>
        <v/>
      </c>
      <c r="B2035" s="257">
        <f>IF(ISNUMBER(C2035),YEAR(C2035),"")</f>
        <v/>
      </c>
      <c r="C2035" s="791">
        <f>C2034+1</f>
        <v/>
      </c>
      <c r="D2035" s="792" t="n"/>
      <c r="E2035" s="865" t="n">
        <v>0.0531</v>
      </c>
      <c r="F2035" s="792" t="n"/>
      <c r="G2035" s="794" t="n">
        <v>0.0369</v>
      </c>
      <c r="H2035" s="793" t="n"/>
      <c r="I2035" s="792" t="n"/>
      <c r="J2035" s="793" t="n">
        <v>0.0293</v>
      </c>
      <c r="K2035" s="792" t="n"/>
      <c r="L2035" s="793" t="n">
        <v>0.035</v>
      </c>
      <c r="M2035" s="796">
        <f>IF(SUM(D2035:E2035)&gt;0,IFERROR(AVERAGE(D2006:E2035),""),"")</f>
        <v/>
      </c>
      <c r="N2035" s="796">
        <f>IF(SUM(F2035:H2035)&gt;0,IFERROR(AVERAGE(F2006:H2035),""),"")</f>
        <v/>
      </c>
      <c r="O2035" s="796">
        <f>IF(SUM(I2035:J2035)&gt;0,IFERROR(AVERAGE(I2006:J2035),""),"")</f>
        <v/>
      </c>
      <c r="P2035" s="796">
        <f>IF(SUM(K2035:L2035)&gt;0,IFERROR(AVERAGE(K2006:L2035),""),"")</f>
        <v/>
      </c>
      <c r="Q2035" s="876">
        <f>IFERROR(AVERAGE(D2035:E2035),"")</f>
        <v/>
      </c>
      <c r="R2035" s="797">
        <f>IFERROR(AVERAGE(F2035:H2035),"")</f>
        <v/>
      </c>
      <c r="S2035" s="797">
        <f>IFERROR(AVERAGE(I2035:J2035),"")</f>
        <v/>
      </c>
      <c r="T2035" s="797">
        <f>IFERROR(AVERAGE(K2035:L2035),"")</f>
        <v/>
      </c>
      <c r="W2035" s="797">
        <f>AVERAGE(Q2035:T2035)</f>
        <v/>
      </c>
    </row>
    <row r="2036" ht="17.45" customHeight="1">
      <c r="A2036" s="257">
        <f>IF(ISNUMBER(C2036),MONTH(C2036),"")</f>
        <v/>
      </c>
      <c r="B2036" s="257">
        <f>IF(ISNUMBER(C2036),YEAR(C2036),"")</f>
        <v/>
      </c>
      <c r="C2036" s="861">
        <f>C2035+1</f>
        <v/>
      </c>
      <c r="D2036" s="840" t="n">
        <v>0.0421</v>
      </c>
      <c r="E2036" s="841" t="n"/>
      <c r="F2036" s="840" t="n">
        <v>0.0469</v>
      </c>
      <c r="G2036" s="842" t="n"/>
      <c r="H2036" s="841" t="n">
        <v>0.0406</v>
      </c>
      <c r="I2036" s="840" t="n">
        <v>0.0312</v>
      </c>
      <c r="J2036" s="841" t="n"/>
      <c r="K2036" s="840" t="n">
        <v>0.0179</v>
      </c>
      <c r="L2036" s="841" t="n"/>
      <c r="M2036" s="796">
        <f>IF(SUM(D2036:E2036)&gt;0,IFERROR(AVERAGE(D2007:E2036),""),"")</f>
        <v/>
      </c>
      <c r="N2036" s="796">
        <f>IF(SUM(F2036:H2036)&gt;0,IFERROR(AVERAGE(F2007:H2036),""),"")</f>
        <v/>
      </c>
      <c r="O2036" s="796">
        <f>IF(SUM(I2036:J2036)&gt;0,IFERROR(AVERAGE(I2007:J2036),""),"")</f>
        <v/>
      </c>
      <c r="P2036" s="796">
        <f>IF(SUM(K2036:L2036)&gt;0,IFERROR(AVERAGE(K2007:L2036),""),"")</f>
        <v/>
      </c>
      <c r="Q2036" s="797">
        <f>IFERROR(AVERAGE(D2036:E2036),"")</f>
        <v/>
      </c>
      <c r="R2036" s="797">
        <f>IFERROR(AVERAGE(F2036:H2036),"")</f>
        <v/>
      </c>
      <c r="S2036" s="797">
        <f>IFERROR(AVERAGE(I2036:J2036),"")</f>
        <v/>
      </c>
      <c r="T2036" s="797">
        <f>IFERROR(AVERAGE(K2036:L2036),"")</f>
        <v/>
      </c>
      <c r="W2036" s="797">
        <f>AVERAGE(Q2036:T2036)</f>
        <v/>
      </c>
    </row>
    <row r="2037" ht="17.45" customHeight="1">
      <c r="A2037" s="257">
        <f>IF(ISNUMBER(C2037),MONTH(C2037),"")</f>
        <v/>
      </c>
      <c r="B2037" s="257">
        <f>IF(ISNUMBER(C2037),YEAR(C2037),"")</f>
        <v/>
      </c>
      <c r="C2037" s="791">
        <f>C2036+1</f>
        <v/>
      </c>
      <c r="D2037" s="849" t="n"/>
      <c r="E2037" s="850" t="n">
        <v>0.0357</v>
      </c>
      <c r="F2037" s="849" t="n"/>
      <c r="G2037" s="851" t="n">
        <v>0.0361</v>
      </c>
      <c r="H2037" s="850" t="n"/>
      <c r="I2037" s="849" t="n"/>
      <c r="J2037" s="850" t="n">
        <v>0.0278</v>
      </c>
      <c r="K2037" s="849" t="n"/>
      <c r="L2037" s="850" t="n">
        <v>0.0275</v>
      </c>
      <c r="M2037" s="796">
        <f>IF(SUM(D2037:E2037)&gt;0,IFERROR(AVERAGE(D2008:E2037),""),"")</f>
        <v/>
      </c>
      <c r="N2037" s="796">
        <f>IF(SUM(F2037:H2037)&gt;0,IFERROR(AVERAGE(F2008:H2037),""),"")</f>
        <v/>
      </c>
      <c r="O2037" s="796">
        <f>IF(SUM(I2037:J2037)&gt;0,IFERROR(AVERAGE(I2008:J2037),""),"")</f>
        <v/>
      </c>
      <c r="P2037" s="796">
        <f>IF(SUM(K2037:L2037)&gt;0,IFERROR(AVERAGE(K2008:L2037),""),"")</f>
        <v/>
      </c>
      <c r="Q2037" s="797">
        <f>IFERROR(AVERAGE(D2037:E2037),"")</f>
        <v/>
      </c>
      <c r="R2037" s="797">
        <f>IFERROR(AVERAGE(F2037:H2037),"")</f>
        <v/>
      </c>
      <c r="S2037" s="797">
        <f>IFERROR(AVERAGE(I2037:J2037),"")</f>
        <v/>
      </c>
      <c r="T2037" s="797">
        <f>IFERROR(AVERAGE(K2037:L2037),"")</f>
        <v/>
      </c>
      <c r="W2037" s="797">
        <f>AVERAGE(Q2037:T2037)</f>
        <v/>
      </c>
    </row>
    <row r="2038" ht="17.45" customHeight="1">
      <c r="A2038" s="257">
        <f>IF(ISNUMBER(C2038),MONTH(C2038),"")</f>
        <v/>
      </c>
      <c r="B2038" s="257">
        <f>IF(ISNUMBER(C2038),YEAR(C2038),"")</f>
        <v/>
      </c>
      <c r="C2038" s="791">
        <f>C2037+1</f>
        <v/>
      </c>
      <c r="D2038" s="849" t="n">
        <v>0.0254</v>
      </c>
      <c r="E2038" s="850" t="n"/>
      <c r="F2038" s="849" t="n">
        <v>0.0405</v>
      </c>
      <c r="G2038" s="851" t="n"/>
      <c r="H2038" s="850" t="n"/>
      <c r="I2038" s="849" t="n">
        <v>0.03</v>
      </c>
      <c r="J2038" s="850" t="n"/>
      <c r="K2038" s="849" t="n">
        <v>0.0333</v>
      </c>
      <c r="L2038" s="850" t="n"/>
      <c r="M2038" s="796">
        <f>IF(SUM(D2038:E2038)&gt;0,IFERROR(AVERAGE(D2009:E2038),""),"")</f>
        <v/>
      </c>
      <c r="N2038" s="796">
        <f>IF(SUM(F2038:H2038)&gt;0,IFERROR(AVERAGE(F2009:H2038),""),"")</f>
        <v/>
      </c>
      <c r="O2038" s="796">
        <f>IF(SUM(I2038:J2038)&gt;0,IFERROR(AVERAGE(I2009:J2038),""),"")</f>
        <v/>
      </c>
      <c r="P2038" s="796">
        <f>IF(SUM(K2038:L2038)&gt;0,IFERROR(AVERAGE(K2009:L2038),""),"")</f>
        <v/>
      </c>
      <c r="Q2038" s="797">
        <f>IFERROR(AVERAGE(D2038:E2038),"")</f>
        <v/>
      </c>
      <c r="R2038" s="797">
        <f>IFERROR(AVERAGE(F2038:H2038),"")</f>
        <v/>
      </c>
      <c r="S2038" s="797">
        <f>IFERROR(AVERAGE(I2038:J2038),"")</f>
        <v/>
      </c>
      <c r="T2038" s="797">
        <f>IFERROR(AVERAGE(K2038:L2038),"")</f>
        <v/>
      </c>
      <c r="W2038" s="797">
        <f>AVERAGE(Q2038:T2038)</f>
        <v/>
      </c>
    </row>
    <row r="2039" ht="17.45" customHeight="1" thickBot="1">
      <c r="A2039" s="257">
        <f>IF(ISNUMBER(C2039),MONTH(C2039),"")</f>
        <v/>
      </c>
      <c r="B2039" s="257">
        <f>IF(ISNUMBER(C2039),YEAR(C2039),"")</f>
        <v/>
      </c>
      <c r="C2039" s="791">
        <f>C2038+1</f>
        <v/>
      </c>
      <c r="D2039" s="792" t="n"/>
      <c r="E2039" s="793" t="n">
        <v>0.0325</v>
      </c>
      <c r="F2039" s="792" t="n"/>
      <c r="G2039" s="794" t="n">
        <v>0.0481</v>
      </c>
      <c r="H2039" s="793" t="n"/>
      <c r="I2039" s="792" t="n"/>
      <c r="J2039" s="793" t="n">
        <v>0.027</v>
      </c>
      <c r="K2039" s="792" t="n"/>
      <c r="L2039" s="793" t="n">
        <v>0.0286</v>
      </c>
      <c r="M2039" s="796">
        <f>IF(SUM(D2039:E2039)&gt;0,IFERROR(AVERAGE(D2010:E2039),""),"")</f>
        <v/>
      </c>
      <c r="N2039" s="796">
        <f>IF(SUM(F2039:H2039)&gt;0,IFERROR(AVERAGE(F2010:H2039),""),"")</f>
        <v/>
      </c>
      <c r="O2039" s="796">
        <f>IF(SUM(I2039:J2039)&gt;0,IFERROR(AVERAGE(I2010:J2039),""),"")</f>
        <v/>
      </c>
      <c r="P2039" s="796">
        <f>IF(SUM(K2039:L2039)&gt;0,IFERROR(AVERAGE(K2010:L2039),""),"")</f>
        <v/>
      </c>
      <c r="Q2039" s="797">
        <f>IFERROR(AVERAGE(D2039:E2039),"")</f>
        <v/>
      </c>
      <c r="R2039" s="797">
        <f>IFERROR(AVERAGE(F2039:H2039),"")</f>
        <v/>
      </c>
      <c r="S2039" s="797">
        <f>IFERROR(AVERAGE(I2039:J2039),"")</f>
        <v/>
      </c>
      <c r="T2039" s="797">
        <f>IFERROR(AVERAGE(K2039:L2039),"")</f>
        <v/>
      </c>
      <c r="W2039" s="797">
        <f>AVERAGE(Q2039:T2039)</f>
        <v/>
      </c>
      <c r="X2039" s="797">
        <f>AVERAGE(Q2035:T2039)</f>
        <v/>
      </c>
      <c r="Y2039" s="266" t="n">
        <v>291</v>
      </c>
    </row>
    <row r="2040" ht="17.45" customHeight="1" thickBot="1">
      <c r="A2040" s="257">
        <f>IF(ISNUMBER(C2040),MONTH(C2040),"")</f>
        <v/>
      </c>
      <c r="B2040" s="257">
        <f>IF(ISNUMBER(C2040),YEAR(C2040),"")</f>
        <v/>
      </c>
      <c r="C2040" s="808">
        <f>C2039+1</f>
        <v/>
      </c>
      <c r="D2040" s="809" t="n">
        <v>0.0193</v>
      </c>
      <c r="E2040" s="810" t="n"/>
      <c r="F2040" s="809" t="n"/>
      <c r="G2040" s="811" t="n"/>
      <c r="H2040" s="810" t="n">
        <v>0.0173</v>
      </c>
      <c r="I2040" s="809" t="n">
        <v>0.0166</v>
      </c>
      <c r="J2040" s="810" t="n"/>
      <c r="K2040" s="809" t="n">
        <v>0.0167</v>
      </c>
      <c r="L2040" s="810" t="n"/>
      <c r="M2040" s="796">
        <f>IF(SUM(D2040:E2040)&gt;0,IFERROR(AVERAGE(D2011:E2040),""),"")</f>
        <v/>
      </c>
      <c r="N2040" s="796">
        <f>IF(SUM(F2040:H2040)&gt;0,IFERROR(AVERAGE(F2011:H2040),""),"")</f>
        <v/>
      </c>
      <c r="O2040" s="796">
        <f>IF(SUM(I2040:J2040)&gt;0,IFERROR(AVERAGE(I2011:J2040),""),"")</f>
        <v/>
      </c>
      <c r="P2040" s="796">
        <f>IF(SUM(K2040:L2040)&gt;0,IFERROR(AVERAGE(K2011:L2040),""),"")</f>
        <v/>
      </c>
      <c r="Q2040" s="813">
        <f>IFERROR(AVERAGE(D2040:E2040),"")</f>
        <v/>
      </c>
      <c r="R2040" s="813">
        <f>IFERROR(AVERAGE(F2040:H2040),"")</f>
        <v/>
      </c>
      <c r="S2040" s="813">
        <f>IFERROR(AVERAGE(I2040:J2040),"")</f>
        <v/>
      </c>
      <c r="T2040" s="813">
        <f>IFERROR(AVERAGE(K2040:L2040),"")</f>
        <v/>
      </c>
      <c r="V2040" s="813">
        <f>AVERAGE(Q2040:T2040)</f>
        <v/>
      </c>
      <c r="W2040" s="445" t="n"/>
      <c r="X2040" s="257" t="n"/>
      <c r="Y2040" s="266" t="n">
        <v>291</v>
      </c>
      <c r="Z2040" s="514" t="inlineStr">
        <is>
          <t>JULY</t>
        </is>
      </c>
      <c r="AA2040" s="515" t="n">
        <v>2023</v>
      </c>
      <c r="AB2040" s="516" t="n"/>
      <c r="AC2040" s="516" t="n"/>
      <c r="AD2040" s="516" t="n"/>
    </row>
    <row r="2041" ht="17.45" customHeight="1">
      <c r="A2041" s="257">
        <f>IF(ISNUMBER(C2041),MONTH(C2041),"")</f>
        <v/>
      </c>
      <c r="B2041" s="257">
        <f>IF(ISNUMBER(C2041),YEAR(C2041),"")</f>
        <v/>
      </c>
      <c r="C2041" s="808">
        <f>C2040+1</f>
        <v/>
      </c>
      <c r="D2041" s="809" t="n"/>
      <c r="E2041" s="810" t="n">
        <v>0.0152</v>
      </c>
      <c r="F2041" s="809" t="n"/>
      <c r="G2041" s="811" t="n">
        <v>0.0153</v>
      </c>
      <c r="H2041" s="810" t="n"/>
      <c r="I2041" s="809" t="n"/>
      <c r="J2041" s="810" t="n">
        <v>0.0128</v>
      </c>
      <c r="K2041" s="809" t="n"/>
      <c r="L2041" s="810" t="n">
        <v>0.0141</v>
      </c>
      <c r="M2041" s="796">
        <f>IF(SUM(D2041:E2041)&gt;0,IFERROR(AVERAGE(D2012:E2041),""),"")</f>
        <v/>
      </c>
      <c r="N2041" s="796">
        <f>IF(SUM(F2041:H2041)&gt;0,IFERROR(AVERAGE(F2012:H2041),""),"")</f>
        <v/>
      </c>
      <c r="O2041" s="796">
        <f>IF(SUM(I2041:J2041)&gt;0,IFERROR(AVERAGE(I2012:J2041),""),"")</f>
        <v/>
      </c>
      <c r="P2041" s="796">
        <f>IF(SUM(K2041:L2041)&gt;0,IFERROR(AVERAGE(K2012:L2041),""),"")</f>
        <v/>
      </c>
      <c r="Q2041" s="813">
        <f>IFERROR(AVERAGE(D2041:E2041),"")</f>
        <v/>
      </c>
      <c r="R2041" s="813">
        <f>IFERROR(AVERAGE(F2041:H2041),"")</f>
        <v/>
      </c>
      <c r="S2041" s="813">
        <f>IFERROR(AVERAGE(I2041:J2041),"")</f>
        <v/>
      </c>
      <c r="T2041" s="813">
        <f>IFERROR(AVERAGE(K2041:L2041),"")</f>
        <v/>
      </c>
      <c r="V2041" s="813">
        <f>AVERAGE(Q2041:T2041)</f>
        <v/>
      </c>
      <c r="W2041" s="445" t="n"/>
      <c r="X2041" s="797">
        <f>AVERAGE(Q2040:T2041)</f>
        <v/>
      </c>
      <c r="Y2041" s="266" t="n">
        <v>291</v>
      </c>
      <c r="Z2041" s="517" t="inlineStr">
        <is>
          <t>Parameter</t>
        </is>
      </c>
      <c r="AA2041" s="517" t="inlineStr">
        <is>
          <t>Station 1</t>
        </is>
      </c>
      <c r="AB2041" s="517" t="inlineStr">
        <is>
          <t>Station 2</t>
        </is>
      </c>
      <c r="AC2041" s="517" t="inlineStr">
        <is>
          <t>Station 4</t>
        </is>
      </c>
      <c r="AD2041" s="517" t="inlineStr">
        <is>
          <t>Station 5</t>
        </is>
      </c>
    </row>
    <row r="2042" ht="17.45" customHeight="1" thickBot="1">
      <c r="A2042" s="257">
        <f>IF(ISNUMBER(C2042),MONTH(C2042),"")</f>
        <v/>
      </c>
      <c r="B2042" s="257">
        <f>IF(ISNUMBER(C2042),YEAR(C2042),"")</f>
        <v/>
      </c>
      <c r="C2042" s="887">
        <f>C2041+1</f>
        <v/>
      </c>
      <c r="D2042" s="888" t="n">
        <v>0.0327</v>
      </c>
      <c r="E2042" s="889" t="n"/>
      <c r="F2042" s="888" t="n">
        <v>0.031</v>
      </c>
      <c r="G2042" s="891" t="n"/>
      <c r="H2042" s="889" t="n">
        <v>0.0328</v>
      </c>
      <c r="I2042" s="888" t="n">
        <v>0.0218</v>
      </c>
      <c r="J2042" s="889" t="n"/>
      <c r="K2042" s="888" t="n">
        <v>0.0209</v>
      </c>
      <c r="L2042" s="889" t="n"/>
      <c r="M2042" s="796">
        <f>IF(SUM(D2042:E2042)&gt;0,IFERROR(AVERAGE(D2013:E2042),""),"")</f>
        <v/>
      </c>
      <c r="N2042" s="796">
        <f>IF(SUM(F2042:H2042)&gt;0,IFERROR(AVERAGE(F2013:H2042),""),"")</f>
        <v/>
      </c>
      <c r="O2042" s="796">
        <f>IF(SUM(I2042:J2042)&gt;0,IFERROR(AVERAGE(I2013:J2042),""),"")</f>
        <v/>
      </c>
      <c r="P2042" s="796">
        <f>IF(SUM(K2042:L2042)&gt;0,IFERROR(AVERAGE(K2013:L2042),""),"")</f>
        <v/>
      </c>
      <c r="Q2042" s="830">
        <f>IFERROR(AVERAGE(D2042:E2042),"")</f>
        <v/>
      </c>
      <c r="R2042" s="830">
        <f>IFERROR(AVERAGE(F2042:H2042),"")</f>
        <v/>
      </c>
      <c r="S2042" s="830">
        <f>IFERROR(AVERAGE(I2042:J2042),"")</f>
        <v/>
      </c>
      <c r="T2042" s="830">
        <f>IFERROR(AVERAGE(K2042:L2042),"")</f>
        <v/>
      </c>
      <c r="U2042" s="315" t="n"/>
      <c r="V2042" s="315" t="n"/>
      <c r="W2042" s="830">
        <f>AVERAGE(Q2042:T2042)</f>
        <v/>
      </c>
      <c r="X2042" s="315" t="n"/>
      <c r="Y2042" s="315" t="n"/>
      <c r="Z2042" s="518" t="inlineStr">
        <is>
          <t>Average</t>
        </is>
      </c>
      <c r="AA2042" s="928">
        <f>AVERAGE(D2012:E2042)</f>
        <v/>
      </c>
      <c r="AB2042" s="928">
        <f>AVERAGE(F2012:H2042)</f>
        <v/>
      </c>
      <c r="AC2042" s="928">
        <f>AVERAGE(I2012:J2042)</f>
        <v/>
      </c>
      <c r="AD2042" s="928">
        <f>AVERAGE(K2012:L2042)</f>
        <v/>
      </c>
    </row>
    <row r="2043" ht="17.45" customHeight="1">
      <c r="A2043" s="257">
        <f>IF(ISNUMBER(C2043),MONTH(C2043),"")</f>
        <v/>
      </c>
      <c r="B2043" s="257">
        <f>IF(ISNUMBER(C2043),YEAR(C2043),"")</f>
        <v/>
      </c>
      <c r="C2043" s="831">
        <f>C2042+1</f>
        <v/>
      </c>
      <c r="D2043" s="832" t="n"/>
      <c r="E2043" s="833" t="n">
        <v>0.0297</v>
      </c>
      <c r="F2043" s="832" t="n"/>
      <c r="G2043" s="955" t="n">
        <v>0.062</v>
      </c>
      <c r="H2043" s="833" t="n"/>
      <c r="I2043" s="832" t="n"/>
      <c r="J2043" s="833" t="n">
        <v>0.0206</v>
      </c>
      <c r="K2043" s="832" t="n"/>
      <c r="L2043" s="833" t="n">
        <v>0.0254</v>
      </c>
      <c r="M2043" s="796">
        <f>IF(SUM(D2043:E2043)&gt;0,IFERROR(AVERAGE(D2014:E2043),""),"")</f>
        <v/>
      </c>
      <c r="N2043" s="796">
        <f>IF(SUM(F2043:H2043)&gt;0,IFERROR(AVERAGE(F2014:H2043),""),"")</f>
        <v/>
      </c>
      <c r="O2043" s="796">
        <f>IF(SUM(I2043:J2043)&gt;0,IFERROR(AVERAGE(I2014:J2043),""),"")</f>
        <v/>
      </c>
      <c r="P2043" s="796">
        <f>IF(SUM(K2043:L2043)&gt;0,IFERROR(AVERAGE(K2014:L2043),""),"")</f>
        <v/>
      </c>
      <c r="Q2043" s="797">
        <f>IFERROR(AVERAGE(D2043:E2043),"")</f>
        <v/>
      </c>
      <c r="R2043" s="876">
        <f>IFERROR(AVERAGE(F2043:H2043),"")</f>
        <v/>
      </c>
      <c r="S2043" s="797">
        <f>IFERROR(AVERAGE(I2043:J2043),"")</f>
        <v/>
      </c>
      <c r="T2043" s="797">
        <f>IFERROR(AVERAGE(K2043:L2043),"")</f>
        <v/>
      </c>
      <c r="W2043" s="797">
        <f>AVERAGE(Q2043:T2043)</f>
        <v/>
      </c>
      <c r="Z2043" s="518" t="inlineStr">
        <is>
          <t>Maximum</t>
        </is>
      </c>
      <c r="AA2043" s="928">
        <f>MAX(D2012:E2042)</f>
        <v/>
      </c>
      <c r="AB2043" s="928">
        <f>MAX(F2012:H2042)</f>
        <v/>
      </c>
      <c r="AC2043" s="928">
        <f>MAX(I2012:J2042)</f>
        <v/>
      </c>
      <c r="AD2043" s="928">
        <f>MAX(K2012:L2042)</f>
        <v/>
      </c>
    </row>
    <row r="2044" ht="17.45" customHeight="1" thickBot="1">
      <c r="A2044" s="257">
        <f>IF(ISNUMBER(C2044),MONTH(C2044),"")</f>
        <v/>
      </c>
      <c r="B2044" s="257">
        <f>IF(ISNUMBER(C2044),YEAR(C2044),"")</f>
        <v/>
      </c>
      <c r="C2044" s="791">
        <f>C2043+1</f>
        <v/>
      </c>
      <c r="D2044" s="792" t="n">
        <v>0.0309</v>
      </c>
      <c r="E2044" s="793" t="n"/>
      <c r="F2044" s="792" t="n">
        <v>0.0384</v>
      </c>
      <c r="G2044" s="794" t="n"/>
      <c r="H2044" s="793" t="n"/>
      <c r="I2044" s="792" t="n">
        <v>0.0258</v>
      </c>
      <c r="J2044" s="793" t="n"/>
      <c r="K2044" s="792" t="n">
        <v>0.0191</v>
      </c>
      <c r="L2044" s="793" t="n"/>
      <c r="M2044" s="796">
        <f>IF(SUM(D2044:E2044)&gt;0,IFERROR(AVERAGE(D2015:E2044),""),"")</f>
        <v/>
      </c>
      <c r="N2044" s="796">
        <f>IF(SUM(F2044:H2044)&gt;0,IFERROR(AVERAGE(F2015:H2044),""),"")</f>
        <v/>
      </c>
      <c r="O2044" s="796">
        <f>IF(SUM(I2044:J2044)&gt;0,IFERROR(AVERAGE(I2015:J2044),""),"")</f>
        <v/>
      </c>
      <c r="P2044" s="796">
        <f>IF(SUM(K2044:L2044)&gt;0,IFERROR(AVERAGE(K2015:L2044),""),"")</f>
        <v/>
      </c>
      <c r="Q2044" s="797">
        <f>IFERROR(AVERAGE(D2044:E2044),"")</f>
        <v/>
      </c>
      <c r="R2044" s="797">
        <f>IFERROR(AVERAGE(F2044:H2044),"")</f>
        <v/>
      </c>
      <c r="S2044" s="797">
        <f>IFERROR(AVERAGE(I2044:J2044),"")</f>
        <v/>
      </c>
      <c r="T2044" s="797">
        <f>IFERROR(AVERAGE(K2044:L2044),"")</f>
        <v/>
      </c>
      <c r="W2044" s="797">
        <f>AVERAGE(Q2044:T2044)</f>
        <v/>
      </c>
      <c r="Z2044" s="520" t="inlineStr">
        <is>
          <t># DAYS &gt; 0.075</t>
        </is>
      </c>
      <c r="AA2044" s="521">
        <f>COUNTIF(D2012:E2042,"&gt;=0.075")</f>
        <v/>
      </c>
      <c r="AB2044" s="521">
        <f>COUNTIF(F2012:H2042,"&gt;=0.075")</f>
        <v/>
      </c>
      <c r="AC2044" s="521">
        <f>COUNTIF(I2012:J2042,"&gt;=0.075")</f>
        <v/>
      </c>
      <c r="AD2044" s="521">
        <f>COUNTIF(K2012:L2042,"&gt;=0.075")</f>
        <v/>
      </c>
    </row>
    <row r="2045" ht="17.45" customHeight="1" thickBot="1">
      <c r="A2045" s="257">
        <f>IF(ISNUMBER(C2045),MONTH(C2045),"")</f>
        <v/>
      </c>
      <c r="B2045" s="257">
        <f>IF(ISNUMBER(C2045),YEAR(C2045),"")</f>
        <v/>
      </c>
      <c r="C2045" s="791">
        <f>C2044+1</f>
        <v/>
      </c>
      <c r="D2045" s="792" t="n"/>
      <c r="E2045" s="793" t="n">
        <v>0.0251</v>
      </c>
      <c r="F2045" s="792" t="n"/>
      <c r="G2045" s="794" t="n">
        <v>0.0339</v>
      </c>
      <c r="H2045" s="793" t="n"/>
      <c r="I2045" s="792" t="n"/>
      <c r="J2045" s="793" t="n">
        <v>0.0225</v>
      </c>
      <c r="K2045" s="792" t="n"/>
      <c r="L2045" s="793" t="n">
        <v>0.0286</v>
      </c>
      <c r="M2045" s="796">
        <f>IF(SUM(D2045:E2045)&gt;0,IFERROR(AVERAGE(D2016:E2045),""),"")</f>
        <v/>
      </c>
      <c r="N2045" s="796">
        <f>IF(SUM(F2045:H2045)&gt;0,IFERROR(AVERAGE(F2016:H2045),""),"")</f>
        <v/>
      </c>
      <c r="O2045" s="796">
        <f>IF(SUM(I2045:J2045)&gt;0,IFERROR(AVERAGE(I2016:J2045),""),"")</f>
        <v/>
      </c>
      <c r="P2045" s="796">
        <f>IF(SUM(K2045:L2045)&gt;0,IFERROR(AVERAGE(K2016:L2045),""),"")</f>
        <v/>
      </c>
      <c r="Q2045" s="797">
        <f>IFERROR(AVERAGE(D2045:E2045),"")</f>
        <v/>
      </c>
      <c r="R2045" s="797">
        <f>IFERROR(AVERAGE(F2045:H2045),"")</f>
        <v/>
      </c>
      <c r="S2045" s="797">
        <f>IFERROR(AVERAGE(I2045:J2045),"")</f>
        <v/>
      </c>
      <c r="T2045" s="797">
        <f>IFERROR(AVERAGE(K2045:L2045),"")</f>
        <v/>
      </c>
      <c r="W2045" s="797">
        <f>AVERAGE(Q2045:T2045)</f>
        <v/>
      </c>
      <c r="AC2045" s="664">
        <f>SUM(AA2044:AD2044)</f>
        <v/>
      </c>
      <c r="AD2045" s="929">
        <f>AVERAGE(AA2042:AD2042)</f>
        <v/>
      </c>
    </row>
    <row r="2046" ht="17.45" customHeight="1">
      <c r="A2046" s="257">
        <f>IF(ISNUMBER(C2046),MONTH(C2046),"")</f>
        <v/>
      </c>
      <c r="B2046" s="257">
        <f>IF(ISNUMBER(C2046),YEAR(C2046),"")</f>
        <v/>
      </c>
      <c r="C2046" s="791">
        <f>C2045+1</f>
        <v/>
      </c>
      <c r="D2046" s="792" t="n">
        <v>0.0406</v>
      </c>
      <c r="E2046" s="793" t="n"/>
      <c r="F2046" s="792" t="n"/>
      <c r="G2046" s="794" t="n"/>
      <c r="H2046" s="793" t="n">
        <v>0.0214</v>
      </c>
      <c r="I2046" s="792" t="n">
        <v>0.021</v>
      </c>
      <c r="J2046" s="793" t="n"/>
      <c r="K2046" s="792" t="n">
        <v>0.0233</v>
      </c>
      <c r="L2046" s="793" t="n"/>
      <c r="M2046" s="796">
        <f>IF(SUM(D2046:E2046)&gt;0,IFERROR(AVERAGE(D2017:E2046),""),"")</f>
        <v/>
      </c>
      <c r="N2046" s="796">
        <f>IF(SUM(F2046:H2046)&gt;0,IFERROR(AVERAGE(F2017:H2046),""),"")</f>
        <v/>
      </c>
      <c r="O2046" s="796">
        <f>IF(SUM(I2046:J2046)&gt;0,IFERROR(AVERAGE(I2017:J2046),""),"")</f>
        <v/>
      </c>
      <c r="P2046" s="796">
        <f>IF(SUM(K2046:L2046)&gt;0,IFERROR(AVERAGE(K2017:L2046),""),"")</f>
        <v/>
      </c>
      <c r="Q2046" s="797">
        <f>IFERROR(AVERAGE(D2046:E2046),"")</f>
        <v/>
      </c>
      <c r="R2046" s="797">
        <f>IFERROR(AVERAGE(F2046:H2046),"")</f>
        <v/>
      </c>
      <c r="S2046" s="797">
        <f>IFERROR(AVERAGE(I2046:J2046),"")</f>
        <v/>
      </c>
      <c r="T2046" s="797">
        <f>IFERROR(AVERAGE(K2046:L2046),"")</f>
        <v/>
      </c>
      <c r="W2046" s="797">
        <f>AVERAGE(Q2046:T2046)</f>
        <v/>
      </c>
      <c r="X2046" s="797">
        <f>AVERAGE(Q2042:T2046)</f>
        <v/>
      </c>
      <c r="Y2046" s="266" t="n">
        <v>292</v>
      </c>
      <c r="AA2046" s="605">
        <f>AA2042-AA2011</f>
        <v/>
      </c>
      <c r="AB2046" s="605">
        <f>AB2042-AB2011</f>
        <v/>
      </c>
      <c r="AC2046" s="605">
        <f>AC2042-AC2011</f>
        <v/>
      </c>
      <c r="AD2046" s="605">
        <f>AD2042-AD2011</f>
        <v/>
      </c>
    </row>
    <row r="2047" ht="17.45" customHeight="1">
      <c r="A2047" s="257">
        <f>IF(ISNUMBER(C2047),MONTH(C2047),"")</f>
        <v/>
      </c>
      <c r="B2047" s="257">
        <f>IF(ISNUMBER(C2047),YEAR(C2047),"")</f>
        <v/>
      </c>
      <c r="C2047" s="808">
        <f>C2046+1</f>
        <v/>
      </c>
      <c r="D2047" s="809" t="n"/>
      <c r="E2047" s="810" t="n">
        <v>0.017</v>
      </c>
      <c r="F2047" s="809" t="n"/>
      <c r="G2047" s="811" t="n">
        <v>0.0162</v>
      </c>
      <c r="H2047" s="810" t="n"/>
      <c r="I2047" s="809" t="n"/>
      <c r="J2047" s="810" t="n">
        <v>0.0121</v>
      </c>
      <c r="K2047" s="809" t="n"/>
      <c r="L2047" s="810" t="n">
        <v>0.0173</v>
      </c>
      <c r="M2047" s="796">
        <f>IF(SUM(D2047:E2047)&gt;0,IFERROR(AVERAGE(D2018:E2047),""),"")</f>
        <v/>
      </c>
      <c r="N2047" s="796">
        <f>IF(SUM(F2047:H2047)&gt;0,IFERROR(AVERAGE(F2018:H2047),""),"")</f>
        <v/>
      </c>
      <c r="O2047" s="796">
        <f>IF(SUM(I2047:J2047)&gt;0,IFERROR(AVERAGE(I2018:J2047),""),"")</f>
        <v/>
      </c>
      <c r="P2047" s="796">
        <f>IF(SUM(K2047:L2047)&gt;0,IFERROR(AVERAGE(K2018:L2047),""),"")</f>
        <v/>
      </c>
      <c r="Q2047" s="813">
        <f>IFERROR(AVERAGE(D2047:E2047),"")</f>
        <v/>
      </c>
      <c r="R2047" s="813">
        <f>IFERROR(AVERAGE(F2047:H2047),"")</f>
        <v/>
      </c>
      <c r="S2047" s="813">
        <f>IFERROR(AVERAGE(I2047:J2047),"")</f>
        <v/>
      </c>
      <c r="T2047" s="813">
        <f>IFERROR(AVERAGE(K2047:L2047),"")</f>
        <v/>
      </c>
      <c r="V2047" s="813">
        <f>AVERAGE(Q2047:T2047)</f>
        <v/>
      </c>
      <c r="W2047" s="445" t="n"/>
      <c r="X2047" s="257" t="n"/>
      <c r="Y2047" s="266" t="n">
        <v>292</v>
      </c>
      <c r="AD2047" s="605">
        <f>AD2045-AD2014</f>
        <v/>
      </c>
    </row>
    <row r="2048" ht="17.45" customHeight="1">
      <c r="A2048" s="257">
        <f>IF(ISNUMBER(C2048),MONTH(C2048),"")</f>
        <v/>
      </c>
      <c r="B2048" s="257">
        <f>IF(ISNUMBER(C2048),YEAR(C2048),"")</f>
        <v/>
      </c>
      <c r="C2048" s="861">
        <f>C2047+1</f>
        <v/>
      </c>
      <c r="D2048" s="809" t="n">
        <v>0.0153</v>
      </c>
      <c r="E2048" s="810" t="n"/>
      <c r="F2048" s="809" t="n">
        <v>0.0128</v>
      </c>
      <c r="G2048" s="811" t="n"/>
      <c r="H2048" s="810" t="n">
        <v>0.0128</v>
      </c>
      <c r="I2048" s="809" t="n">
        <v>0.00745</v>
      </c>
      <c r="J2048" s="810" t="n"/>
      <c r="K2048" s="809" t="n">
        <v>0.0137</v>
      </c>
      <c r="L2048" s="810" t="n"/>
      <c r="M2048" s="796">
        <f>IF(SUM(D2048:E2048)&gt;0,IFERROR(AVERAGE(D2019:E2048),""),"")</f>
        <v/>
      </c>
      <c r="N2048" s="796">
        <f>IF(SUM(F2048:H2048)&gt;0,IFERROR(AVERAGE(F2019:H2048),""),"")</f>
        <v/>
      </c>
      <c r="O2048" s="796">
        <f>IF(SUM(I2048:J2048)&gt;0,IFERROR(AVERAGE(I2019:J2048),""),"")</f>
        <v/>
      </c>
      <c r="P2048" s="796">
        <f>IF(SUM(K2048:L2048)&gt;0,IFERROR(AVERAGE(K2019:L2048),""),"")</f>
        <v/>
      </c>
      <c r="Q2048" s="813">
        <f>IFERROR(AVERAGE(D2048:E2048),"")</f>
        <v/>
      </c>
      <c r="R2048" s="813">
        <f>IFERROR(AVERAGE(F2048:H2048),"")</f>
        <v/>
      </c>
      <c r="S2048" s="813">
        <f>IFERROR(AVERAGE(I2048:J2048),"")</f>
        <v/>
      </c>
      <c r="T2048" s="813">
        <f>IFERROR(AVERAGE(K2048:L2048),"")</f>
        <v/>
      </c>
      <c r="V2048" s="813">
        <f>AVERAGE(Q2048:T2048)</f>
        <v/>
      </c>
      <c r="W2048" s="445" t="n"/>
      <c r="X2048" s="797">
        <f>AVERAGE(Q2047:T2048)</f>
        <v/>
      </c>
      <c r="Y2048" s="266" t="n">
        <v>292</v>
      </c>
    </row>
    <row r="2049" ht="17.45" customHeight="1">
      <c r="A2049" s="257">
        <f>IF(ISNUMBER(C2049),MONTH(C2049),"")</f>
        <v/>
      </c>
      <c r="B2049" s="257">
        <f>IF(ISNUMBER(C2049),YEAR(C2049),"")</f>
        <v/>
      </c>
      <c r="C2049" s="791">
        <f>C2048+1</f>
        <v/>
      </c>
      <c r="D2049" s="792" t="n"/>
      <c r="E2049" s="793" t="n">
        <v>0.0323</v>
      </c>
      <c r="F2049" s="792" t="n"/>
      <c r="G2049" s="794" t="n">
        <v>0.0288</v>
      </c>
      <c r="H2049" s="793" t="n"/>
      <c r="I2049" s="792" t="n"/>
      <c r="J2049" s="793" t="n">
        <v>0.0186</v>
      </c>
      <c r="K2049" s="792" t="n"/>
      <c r="L2049" s="793" t="n">
        <v>0.022</v>
      </c>
      <c r="M2049" s="796">
        <f>IF(SUM(D2049:E2049)&gt;0,IFERROR(AVERAGE(D2020:E2049),""),"")</f>
        <v/>
      </c>
      <c r="N2049" s="796">
        <f>IF(SUM(F2049:H2049)&gt;0,IFERROR(AVERAGE(F2020:H2049),""),"")</f>
        <v/>
      </c>
      <c r="O2049" s="796">
        <f>IF(SUM(I2049:J2049)&gt;0,IFERROR(AVERAGE(I2020:J2049),""),"")</f>
        <v/>
      </c>
      <c r="P2049" s="796">
        <f>IF(SUM(K2049:L2049)&gt;0,IFERROR(AVERAGE(K2020:L2049),""),"")</f>
        <v/>
      </c>
      <c r="Q2049" s="797">
        <f>IFERROR(AVERAGE(D2049:E2049),"")</f>
        <v/>
      </c>
      <c r="R2049" s="797">
        <f>IFERROR(AVERAGE(F2049:H2049),"")</f>
        <v/>
      </c>
      <c r="S2049" s="797">
        <f>IFERROR(AVERAGE(I2049:J2049),"")</f>
        <v/>
      </c>
      <c r="T2049" s="797">
        <f>IFERROR(AVERAGE(K2049:L2049),"")</f>
        <v/>
      </c>
      <c r="W2049" s="797">
        <f>AVERAGE(Q2049:T2049)</f>
        <v/>
      </c>
    </row>
    <row r="2050" ht="17.45" customHeight="1">
      <c r="A2050" s="257">
        <f>IF(ISNUMBER(C2050),MONTH(C2050),"")</f>
        <v/>
      </c>
      <c r="B2050" s="257">
        <f>IF(ISNUMBER(C2050),YEAR(C2050),"")</f>
        <v/>
      </c>
      <c r="C2050" s="791">
        <f>C2049+1</f>
        <v/>
      </c>
      <c r="D2050" s="792" t="n">
        <v>0.0315</v>
      </c>
      <c r="E2050" s="793" t="n"/>
      <c r="F2050" s="792" t="n">
        <v>0.0347</v>
      </c>
      <c r="G2050" s="794" t="n"/>
      <c r="H2050" s="793" t="n"/>
      <c r="I2050" s="792" t="n">
        <v>0.0204</v>
      </c>
      <c r="J2050" s="793" t="n"/>
      <c r="K2050" s="792" t="n">
        <v>0.0302</v>
      </c>
      <c r="L2050" s="793" t="n"/>
      <c r="M2050" s="796">
        <f>IF(SUM(D2050:E2050)&gt;0,IFERROR(AVERAGE(D2021:E2050),""),"")</f>
        <v/>
      </c>
      <c r="N2050" s="796">
        <f>IF(SUM(F2050:H2050)&gt;0,IFERROR(AVERAGE(F2021:H2050),""),"")</f>
        <v/>
      </c>
      <c r="O2050" s="796">
        <f>IF(SUM(I2050:J2050)&gt;0,IFERROR(AVERAGE(I2021:J2050),""),"")</f>
        <v/>
      </c>
      <c r="P2050" s="796">
        <f>IF(SUM(K2050:L2050)&gt;0,IFERROR(AVERAGE(K2021:L2050),""),"")</f>
        <v/>
      </c>
      <c r="Q2050" s="797">
        <f>IFERROR(AVERAGE(D2050:E2050),"")</f>
        <v/>
      </c>
      <c r="R2050" s="797">
        <f>IFERROR(AVERAGE(F2050:H2050),"")</f>
        <v/>
      </c>
      <c r="S2050" s="797">
        <f>IFERROR(AVERAGE(I2050:J2050),"")</f>
        <v/>
      </c>
      <c r="T2050" s="797">
        <f>IFERROR(AVERAGE(K2050:L2050),"")</f>
        <v/>
      </c>
      <c r="W2050" s="797">
        <f>AVERAGE(Q2050:T2050)</f>
        <v/>
      </c>
    </row>
    <row r="2051" ht="17.45" customHeight="1">
      <c r="A2051" s="257">
        <f>IF(ISNUMBER(C2051),MONTH(C2051),"")</f>
        <v/>
      </c>
      <c r="B2051" s="257">
        <f>IF(ISNUMBER(C2051),YEAR(C2051),"")</f>
        <v/>
      </c>
      <c r="C2051" s="791">
        <f>C2050+1</f>
        <v/>
      </c>
      <c r="D2051" s="792" t="n"/>
      <c r="E2051" s="793" t="n">
        <v>0.0359</v>
      </c>
      <c r="F2051" s="792" t="n"/>
      <c r="G2051" s="794" t="n">
        <v>0.051</v>
      </c>
      <c r="H2051" s="793" t="n"/>
      <c r="I2051" s="792" t="n"/>
      <c r="J2051" s="793" t="n">
        <v>0.0195</v>
      </c>
      <c r="K2051" s="792" t="n"/>
      <c r="L2051" s="793" t="n">
        <v>0.0301</v>
      </c>
      <c r="M2051" s="796">
        <f>IF(SUM(D2051:E2051)&gt;0,IFERROR(AVERAGE(D2022:E2051),""),"")</f>
        <v/>
      </c>
      <c r="N2051" s="796">
        <f>IF(SUM(F2051:H2051)&gt;0,IFERROR(AVERAGE(F2022:H2051),""),"")</f>
        <v/>
      </c>
      <c r="O2051" s="796">
        <f>IF(SUM(I2051:J2051)&gt;0,IFERROR(AVERAGE(I2022:J2051),""),"")</f>
        <v/>
      </c>
      <c r="P2051" s="796">
        <f>IF(SUM(K2051:L2051)&gt;0,IFERROR(AVERAGE(K2022:L2051),""),"")</f>
        <v/>
      </c>
      <c r="Q2051" s="797">
        <f>IFERROR(AVERAGE(D2051:E2051),"")</f>
        <v/>
      </c>
      <c r="R2051" s="797">
        <f>IFERROR(AVERAGE(F2051:H2051),"")</f>
        <v/>
      </c>
      <c r="S2051" s="797">
        <f>IFERROR(AVERAGE(I2051:J2051),"")</f>
        <v/>
      </c>
      <c r="T2051" s="797">
        <f>IFERROR(AVERAGE(K2051:L2051),"")</f>
        <v/>
      </c>
      <c r="W2051" s="797">
        <f>AVERAGE(Q2051:T2051)</f>
        <v/>
      </c>
    </row>
    <row r="2052" ht="17.45" customHeight="1">
      <c r="A2052" s="257">
        <f>IF(ISNUMBER(C2052),MONTH(C2052),"")</f>
        <v/>
      </c>
      <c r="B2052" s="257">
        <f>IF(ISNUMBER(C2052),YEAR(C2052),"")</f>
        <v/>
      </c>
      <c r="C2052" s="791">
        <f>C2051+1</f>
        <v/>
      </c>
      <c r="D2052" s="792" t="n">
        <v>0.0281</v>
      </c>
      <c r="E2052" s="793" t="n"/>
      <c r="F2052" s="792" t="n"/>
      <c r="G2052" s="794" t="n"/>
      <c r="H2052" s="793" t="n">
        <v>0.0373</v>
      </c>
      <c r="I2052" s="792" t="n">
        <v>0.0177</v>
      </c>
      <c r="J2052" s="793" t="n"/>
      <c r="K2052" s="792" t="n">
        <v>0.0255</v>
      </c>
      <c r="L2052" s="793" t="n"/>
      <c r="M2052" s="796">
        <f>IF(SUM(D2052:E2052)&gt;0,IFERROR(AVERAGE(D2023:E2052),""),"")</f>
        <v/>
      </c>
      <c r="N2052" s="796">
        <f>IF(SUM(F2052:H2052)&gt;0,IFERROR(AVERAGE(F2023:H2052),""),"")</f>
        <v/>
      </c>
      <c r="O2052" s="796">
        <f>IF(SUM(I2052:J2052)&gt;0,IFERROR(AVERAGE(I2023:J2052),""),"")</f>
        <v/>
      </c>
      <c r="P2052" s="796">
        <f>IF(SUM(K2052:L2052)&gt;0,IFERROR(AVERAGE(K2023:L2052),""),"")</f>
        <v/>
      </c>
      <c r="Q2052" s="797">
        <f>IFERROR(AVERAGE(D2052:E2052),"")</f>
        <v/>
      </c>
      <c r="R2052" s="797">
        <f>IFERROR(AVERAGE(F2052:H2052),"")</f>
        <v/>
      </c>
      <c r="S2052" s="797">
        <f>IFERROR(AVERAGE(I2052:J2052),"")</f>
        <v/>
      </c>
      <c r="T2052" s="797">
        <f>IFERROR(AVERAGE(K2052:L2052),"")</f>
        <v/>
      </c>
      <c r="W2052" s="797">
        <f>AVERAGE(Q2052:T2052)</f>
        <v/>
      </c>
    </row>
    <row r="2053" ht="17.45" customHeight="1">
      <c r="A2053" s="257">
        <f>IF(ISNUMBER(C2053),MONTH(C2053),"")</f>
        <v/>
      </c>
      <c r="B2053" s="257">
        <f>IF(ISNUMBER(C2053),YEAR(C2053),"")</f>
        <v/>
      </c>
      <c r="C2053" s="791">
        <f>C2052+1</f>
        <v/>
      </c>
      <c r="D2053" s="792" t="n"/>
      <c r="E2053" s="793" t="n">
        <v>0.0245</v>
      </c>
      <c r="F2053" s="792" t="n"/>
      <c r="G2053" s="794" t="n">
        <v>0.0312</v>
      </c>
      <c r="H2053" s="793" t="n"/>
      <c r="I2053" s="792" t="n"/>
      <c r="J2053" s="793" t="n">
        <v>0.0189</v>
      </c>
      <c r="K2053" s="792" t="n"/>
      <c r="L2053" s="793" t="n">
        <v>0.02</v>
      </c>
      <c r="M2053" s="796">
        <f>IF(SUM(D2053:E2053)&gt;0,IFERROR(AVERAGE(D2024:E2053),""),"")</f>
        <v/>
      </c>
      <c r="N2053" s="796">
        <f>IF(SUM(F2053:H2053)&gt;0,IFERROR(AVERAGE(F2024:H2053),""),"")</f>
        <v/>
      </c>
      <c r="O2053" s="796">
        <f>IF(SUM(I2053:J2053)&gt;0,IFERROR(AVERAGE(I2024:J2053),""),"")</f>
        <v/>
      </c>
      <c r="P2053" s="796">
        <f>IF(SUM(K2053:L2053)&gt;0,IFERROR(AVERAGE(K2024:L2053),""),"")</f>
        <v/>
      </c>
      <c r="Q2053" s="797">
        <f>IFERROR(AVERAGE(D2053:E2053),"")</f>
        <v/>
      </c>
      <c r="R2053" s="797">
        <f>IFERROR(AVERAGE(F2053:H2053),"")</f>
        <v/>
      </c>
      <c r="S2053" s="797">
        <f>IFERROR(AVERAGE(I2053:J2053),"")</f>
        <v/>
      </c>
      <c r="T2053" s="797">
        <f>IFERROR(AVERAGE(K2053:L2053),"")</f>
        <v/>
      </c>
      <c r="W2053" s="797">
        <f>AVERAGE(Q2053:T2053)</f>
        <v/>
      </c>
      <c r="X2053" s="797">
        <f>AVERAGE(Q2049:T2053)</f>
        <v/>
      </c>
      <c r="Y2053" s="266" t="n">
        <v>293</v>
      </c>
    </row>
    <row r="2054" ht="17.45" customHeight="1">
      <c r="A2054" s="257">
        <f>IF(ISNUMBER(C2054),MONTH(C2054),"")</f>
        <v/>
      </c>
      <c r="B2054" s="257">
        <f>IF(ISNUMBER(C2054),YEAR(C2054),"")</f>
        <v/>
      </c>
      <c r="C2054" s="861">
        <f>C2053+1</f>
        <v/>
      </c>
      <c r="D2054" s="809" t="n">
        <v>0.0149</v>
      </c>
      <c r="E2054" s="810" t="n"/>
      <c r="F2054" s="809" t="n">
        <v>0.0139</v>
      </c>
      <c r="G2054" s="811" t="n"/>
      <c r="H2054" s="810" t="n">
        <v>0.0146</v>
      </c>
      <c r="I2054" s="809" t="n">
        <v>0.008619999999999999</v>
      </c>
      <c r="J2054" s="810" t="n"/>
      <c r="K2054" s="809" t="n">
        <v>0.0137</v>
      </c>
      <c r="L2054" s="810" t="n"/>
      <c r="M2054" s="796">
        <f>IF(SUM(D2054:E2054)&gt;0,IFERROR(AVERAGE(D2025:E2054),""),"")</f>
        <v/>
      </c>
      <c r="N2054" s="796">
        <f>IF(SUM(F2054:H2054)&gt;0,IFERROR(AVERAGE(F2025:H2054),""),"")</f>
        <v/>
      </c>
      <c r="O2054" s="796">
        <f>IF(SUM(I2054:J2054)&gt;0,IFERROR(AVERAGE(I2025:J2054),""),"")</f>
        <v/>
      </c>
      <c r="P2054" s="796">
        <f>IF(SUM(K2054:L2054)&gt;0,IFERROR(AVERAGE(K2025:L2054),""),"")</f>
        <v/>
      </c>
      <c r="Q2054" s="813">
        <f>IFERROR(AVERAGE(D2054:E2054),"")</f>
        <v/>
      </c>
      <c r="R2054" s="813">
        <f>IFERROR(AVERAGE(F2054:H2054),"")</f>
        <v/>
      </c>
      <c r="S2054" s="813">
        <f>IFERROR(AVERAGE(I2054:J2054),"")</f>
        <v/>
      </c>
      <c r="T2054" s="813">
        <f>IFERROR(AVERAGE(K2054:L2054),"")</f>
        <v/>
      </c>
      <c r="V2054" s="813">
        <f>AVERAGE(Q2054:T2054)</f>
        <v/>
      </c>
      <c r="W2054" s="445" t="n"/>
      <c r="X2054" s="257" t="n"/>
      <c r="Y2054" s="266" t="n">
        <v>293</v>
      </c>
    </row>
    <row r="2055" ht="17.45" customHeight="1">
      <c r="A2055" s="257">
        <f>IF(ISNUMBER(C2055),MONTH(C2055),"")</f>
        <v/>
      </c>
      <c r="B2055" s="257">
        <f>IF(ISNUMBER(C2055),YEAR(C2055),"")</f>
        <v/>
      </c>
      <c r="C2055" s="808">
        <f>C2054+1</f>
        <v/>
      </c>
      <c r="D2055" s="809" t="n"/>
      <c r="E2055" s="810" t="n">
        <v>0.0186</v>
      </c>
      <c r="F2055" s="809" t="n"/>
      <c r="G2055" s="811" t="n">
        <v>0.0162</v>
      </c>
      <c r="H2055" s="810" t="n"/>
      <c r="I2055" s="809" t="n"/>
      <c r="J2055" s="810" t="n">
        <v>0.0074</v>
      </c>
      <c r="K2055" s="809" t="n"/>
      <c r="L2055" s="810" t="n">
        <v>0.0183</v>
      </c>
      <c r="M2055" s="796">
        <f>IF(SUM(D2055:E2055)&gt;0,IFERROR(AVERAGE(D2026:E2055),""),"")</f>
        <v/>
      </c>
      <c r="N2055" s="796">
        <f>IF(SUM(F2055:H2055)&gt;0,IFERROR(AVERAGE(F2026:H2055),""),"")</f>
        <v/>
      </c>
      <c r="O2055" s="796">
        <f>IF(SUM(I2055:J2055)&gt;0,IFERROR(AVERAGE(I2026:J2055),""),"")</f>
        <v/>
      </c>
      <c r="P2055" s="796">
        <f>IF(SUM(K2055:L2055)&gt;0,IFERROR(AVERAGE(K2026:L2055),""),"")</f>
        <v/>
      </c>
      <c r="Q2055" s="813">
        <f>IFERROR(AVERAGE(D2055:E2055),"")</f>
        <v/>
      </c>
      <c r="R2055" s="813">
        <f>IFERROR(AVERAGE(F2055:H2055),"")</f>
        <v/>
      </c>
      <c r="S2055" s="813">
        <f>IFERROR(AVERAGE(I2055:J2055),"")</f>
        <v/>
      </c>
      <c r="T2055" s="813">
        <f>IFERROR(AVERAGE(K2055:L2055),"")</f>
        <v/>
      </c>
      <c r="V2055" s="813">
        <f>AVERAGE(Q2055:T2055)</f>
        <v/>
      </c>
      <c r="W2055" s="445" t="n"/>
      <c r="X2055" s="797">
        <f>AVERAGE(Q2054:T2055)</f>
        <v/>
      </c>
      <c r="Y2055" s="266" t="n">
        <v>293</v>
      </c>
    </row>
    <row r="2056" ht="17.45" customHeight="1">
      <c r="A2056" s="257">
        <f>IF(ISNUMBER(C2056),MONTH(C2056),"")</f>
        <v/>
      </c>
      <c r="B2056" s="257">
        <f>IF(ISNUMBER(C2056),YEAR(C2056),"")</f>
        <v/>
      </c>
      <c r="C2056" s="791">
        <f>C2055+1</f>
        <v/>
      </c>
      <c r="D2056" s="792" t="n">
        <v>0.029</v>
      </c>
      <c r="E2056" s="793" t="n"/>
      <c r="F2056" s="792" t="n">
        <v>0.0271</v>
      </c>
      <c r="G2056" s="794" t="n"/>
      <c r="H2056" s="793" t="n"/>
      <c r="I2056" s="792" t="n">
        <v>0.0323</v>
      </c>
      <c r="J2056" s="793" t="n"/>
      <c r="K2056" s="792" t="n">
        <v>0.0144</v>
      </c>
      <c r="L2056" s="793" t="n"/>
      <c r="M2056" s="796">
        <f>IF(SUM(D2056:E2056)&gt;0,IFERROR(AVERAGE(D2027:E2056),""),"")</f>
        <v/>
      </c>
      <c r="N2056" s="796">
        <f>IF(SUM(F2056:H2056)&gt;0,IFERROR(AVERAGE(F2027:H2056),""),"")</f>
        <v/>
      </c>
      <c r="O2056" s="796">
        <f>IF(SUM(I2056:J2056)&gt;0,IFERROR(AVERAGE(I2027:J2056),""),"")</f>
        <v/>
      </c>
      <c r="P2056" s="796">
        <f>IF(SUM(K2056:L2056)&gt;0,IFERROR(AVERAGE(K2027:L2056),""),"")</f>
        <v/>
      </c>
      <c r="Q2056" s="797">
        <f>IFERROR(AVERAGE(D2056:E2056),"")</f>
        <v/>
      </c>
      <c r="R2056" s="797">
        <f>IFERROR(AVERAGE(F2056:H2056),"")</f>
        <v/>
      </c>
      <c r="S2056" s="797">
        <f>IFERROR(AVERAGE(I2056:J2056),"")</f>
        <v/>
      </c>
      <c r="T2056" s="797">
        <f>IFERROR(AVERAGE(K2056:L2056),"")</f>
        <v/>
      </c>
      <c r="W2056" s="797">
        <f>AVERAGE(Q2056:T2056)</f>
        <v/>
      </c>
    </row>
    <row r="2057" ht="17.45" customHeight="1">
      <c r="A2057" s="257">
        <f>IF(ISNUMBER(C2057),MONTH(C2057),"")</f>
        <v/>
      </c>
      <c r="B2057" s="257">
        <f>IF(ISNUMBER(C2057),YEAR(C2057),"")</f>
        <v/>
      </c>
      <c r="C2057" s="791">
        <f>C2056+1</f>
        <v/>
      </c>
      <c r="D2057" s="792" t="n"/>
      <c r="E2057" s="793" t="n">
        <v>0.0243</v>
      </c>
      <c r="F2057" s="792" t="n"/>
      <c r="G2057" s="794" t="n">
        <v>0.0352</v>
      </c>
      <c r="H2057" s="793" t="n"/>
      <c r="I2057" s="792" t="n"/>
      <c r="J2057" s="793" t="n">
        <v>0.0309</v>
      </c>
      <c r="K2057" s="792" t="n"/>
      <c r="L2057" s="793" t="n">
        <v>0.0181</v>
      </c>
      <c r="M2057" s="796">
        <f>IF(SUM(D2057:E2057)&gt;0,IFERROR(AVERAGE(D2028:E2057),""),"")</f>
        <v/>
      </c>
      <c r="N2057" s="796">
        <f>IF(SUM(F2057:H2057)&gt;0,IFERROR(AVERAGE(F2028:H2057),""),"")</f>
        <v/>
      </c>
      <c r="O2057" s="796">
        <f>IF(SUM(I2057:J2057)&gt;0,IFERROR(AVERAGE(I2028:J2057),""),"")</f>
        <v/>
      </c>
      <c r="P2057" s="796">
        <f>IF(SUM(K2057:L2057)&gt;0,IFERROR(AVERAGE(K2028:L2057),""),"")</f>
        <v/>
      </c>
      <c r="Q2057" s="797">
        <f>IFERROR(AVERAGE(D2057:E2057),"")</f>
        <v/>
      </c>
      <c r="R2057" s="797">
        <f>IFERROR(AVERAGE(F2057:H2057),"")</f>
        <v/>
      </c>
      <c r="S2057" s="797">
        <f>IFERROR(AVERAGE(I2057:J2057),"")</f>
        <v/>
      </c>
      <c r="T2057" s="797">
        <f>IFERROR(AVERAGE(K2057:L2057),"")</f>
        <v/>
      </c>
      <c r="W2057" s="797">
        <f>AVERAGE(Q2057:T2057)</f>
        <v/>
      </c>
    </row>
    <row r="2058" ht="17.45" customHeight="1">
      <c r="A2058" s="257">
        <f>IF(ISNUMBER(C2058),MONTH(C2058),"")</f>
        <v/>
      </c>
      <c r="B2058" s="257">
        <f>IF(ISNUMBER(C2058),YEAR(C2058),"")</f>
        <v/>
      </c>
      <c r="C2058" s="791">
        <f>C2057+1</f>
        <v/>
      </c>
      <c r="D2058" s="792" t="n">
        <v>0.0266</v>
      </c>
      <c r="E2058" s="793" t="n"/>
      <c r="F2058" s="792" t="n"/>
      <c r="G2058" s="794" t="n"/>
      <c r="H2058" s="793" t="n">
        <v>0.0361</v>
      </c>
      <c r="I2058" s="792" t="n">
        <v>0.0344</v>
      </c>
      <c r="J2058" s="793" t="n"/>
      <c r="K2058" s="792" t="n">
        <v>0.0246</v>
      </c>
      <c r="L2058" s="793" t="n"/>
      <c r="M2058" s="796">
        <f>IF(SUM(D2058:E2058)&gt;0,IFERROR(AVERAGE(D2029:E2058),""),"")</f>
        <v/>
      </c>
      <c r="N2058" s="796">
        <f>IF(SUM(F2058:H2058)&gt;0,IFERROR(AVERAGE(F2029:H2058),""),"")</f>
        <v/>
      </c>
      <c r="O2058" s="796">
        <f>IF(SUM(I2058:J2058)&gt;0,IFERROR(AVERAGE(I2029:J2058),""),"")</f>
        <v/>
      </c>
      <c r="P2058" s="796">
        <f>IF(SUM(K2058:L2058)&gt;0,IFERROR(AVERAGE(K2029:L2058),""),"")</f>
        <v/>
      </c>
      <c r="Q2058" s="797">
        <f>IFERROR(AVERAGE(D2058:E2058),"")</f>
        <v/>
      </c>
      <c r="R2058" s="797">
        <f>IFERROR(AVERAGE(F2058:H2058),"")</f>
        <v/>
      </c>
      <c r="S2058" s="797">
        <f>IFERROR(AVERAGE(I2058:J2058),"")</f>
        <v/>
      </c>
      <c r="T2058" s="797">
        <f>IFERROR(AVERAGE(K2058:L2058),"")</f>
        <v/>
      </c>
      <c r="W2058" s="797">
        <f>AVERAGE(Q2058:T2058)</f>
        <v/>
      </c>
    </row>
    <row r="2059" ht="17.45" customHeight="1">
      <c r="A2059" s="257">
        <f>IF(ISNUMBER(C2059),MONTH(C2059),"")</f>
        <v/>
      </c>
      <c r="B2059" s="257">
        <f>IF(ISNUMBER(C2059),YEAR(C2059),"")</f>
        <v/>
      </c>
      <c r="C2059" s="791">
        <f>C2058+1</f>
        <v/>
      </c>
      <c r="D2059" s="792" t="n"/>
      <c r="E2059" s="793" t="n">
        <v>0.0275</v>
      </c>
      <c r="F2059" s="792" t="n"/>
      <c r="G2059" s="794" t="n">
        <v>0.0379</v>
      </c>
      <c r="H2059" s="793" t="n"/>
      <c r="I2059" s="792" t="n"/>
      <c r="J2059" s="793" t="n">
        <v>0.0267</v>
      </c>
      <c r="K2059" s="792" t="n"/>
      <c r="L2059" s="793" t="n">
        <v>0.0227</v>
      </c>
      <c r="M2059" s="796">
        <f>IF(SUM(D2059:E2059)&gt;0,IFERROR(AVERAGE(D2030:E2059),""),"")</f>
        <v/>
      </c>
      <c r="N2059" s="796">
        <f>IF(SUM(F2059:H2059)&gt;0,IFERROR(AVERAGE(F2030:H2059),""),"")</f>
        <v/>
      </c>
      <c r="O2059" s="796">
        <f>IF(SUM(I2059:J2059)&gt;0,IFERROR(AVERAGE(I2030:J2059),""),"")</f>
        <v/>
      </c>
      <c r="P2059" s="796">
        <f>IF(SUM(K2059:L2059)&gt;0,IFERROR(AVERAGE(K2030:L2059),""),"")</f>
        <v/>
      </c>
      <c r="Q2059" s="797">
        <f>IFERROR(AVERAGE(D2059:E2059),"")</f>
        <v/>
      </c>
      <c r="R2059" s="797">
        <f>IFERROR(AVERAGE(F2059:H2059),"")</f>
        <v/>
      </c>
      <c r="S2059" s="797">
        <f>IFERROR(AVERAGE(I2059:J2059),"")</f>
        <v/>
      </c>
      <c r="T2059" s="797">
        <f>IFERROR(AVERAGE(K2059:L2059),"")</f>
        <v/>
      </c>
      <c r="W2059" s="797">
        <f>AVERAGE(Q2059:T2059)</f>
        <v/>
      </c>
    </row>
    <row r="2060" ht="17.45" customHeight="1">
      <c r="A2060" s="257">
        <f>IF(ISNUMBER(C2060),MONTH(C2060),"")</f>
        <v/>
      </c>
      <c r="B2060" s="257">
        <f>IF(ISNUMBER(C2060),YEAR(C2060),"")</f>
        <v/>
      </c>
      <c r="C2060" s="861">
        <f>C2059+1</f>
        <v/>
      </c>
      <c r="D2060" s="803" t="n">
        <v>0.0247</v>
      </c>
      <c r="E2060" s="804" t="n"/>
      <c r="F2060" s="803" t="n">
        <v>0.0211</v>
      </c>
      <c r="G2060" s="805" t="n"/>
      <c r="H2060" s="804" t="n">
        <v>0.0239</v>
      </c>
      <c r="I2060" s="803" t="n">
        <v>0.0262</v>
      </c>
      <c r="J2060" s="804" t="n"/>
      <c r="K2060" s="803" t="n">
        <v>0.0206</v>
      </c>
      <c r="L2060" s="804" t="n"/>
      <c r="M2060" s="796">
        <f>IF(SUM(D2060:E2060)&gt;0,IFERROR(AVERAGE(D2031:E2060),""),"")</f>
        <v/>
      </c>
      <c r="N2060" s="796">
        <f>IF(SUM(F2060:H2060)&gt;0,IFERROR(AVERAGE(F2031:H2060),""),"")</f>
        <v/>
      </c>
      <c r="O2060" s="796">
        <f>IF(SUM(I2060:J2060)&gt;0,IFERROR(AVERAGE(I2031:J2060),""),"")</f>
        <v/>
      </c>
      <c r="P2060" s="796">
        <f>IF(SUM(K2060:L2060)&gt;0,IFERROR(AVERAGE(K2031:L2060),""),"")</f>
        <v/>
      </c>
      <c r="Q2060" s="797">
        <f>IFERROR(AVERAGE(D2060:E2060),"")</f>
        <v/>
      </c>
      <c r="R2060" s="797">
        <f>IFERROR(AVERAGE(F2060:H2060),"")</f>
        <v/>
      </c>
      <c r="S2060" s="797">
        <f>IFERROR(AVERAGE(I2060:J2060),"")</f>
        <v/>
      </c>
      <c r="T2060" s="797">
        <f>IFERROR(AVERAGE(K2060:L2060),"")</f>
        <v/>
      </c>
      <c r="W2060" s="797">
        <f>AVERAGE(Q2060:T2060)</f>
        <v/>
      </c>
      <c r="X2060" s="797">
        <f>AVERAGE(Q2056:T2060)</f>
        <v/>
      </c>
      <c r="Y2060" s="266" t="n">
        <v>294</v>
      </c>
    </row>
    <row r="2061" ht="17.45" customHeight="1">
      <c r="A2061" s="257">
        <f>IF(ISNUMBER(C2061),MONTH(C2061),"")</f>
        <v/>
      </c>
      <c r="B2061" s="257">
        <f>IF(ISNUMBER(C2061),YEAR(C2061),"")</f>
        <v/>
      </c>
      <c r="C2061" s="808">
        <f>C2060+1</f>
        <v/>
      </c>
      <c r="D2061" s="809" t="n"/>
      <c r="E2061" s="810" t="n">
        <v>0.0162</v>
      </c>
      <c r="F2061" s="809" t="n"/>
      <c r="G2061" s="811" t="n">
        <v>0.0317</v>
      </c>
      <c r="H2061" s="810" t="n"/>
      <c r="I2061" s="809" t="n"/>
      <c r="J2061" s="810" t="n">
        <v>0.0146</v>
      </c>
      <c r="K2061" s="809" t="n"/>
      <c r="L2061" s="810" t="n">
        <v>0.0341</v>
      </c>
      <c r="M2061" s="796">
        <f>IF(SUM(D2061:E2061)&gt;0,IFERROR(AVERAGE(D2032:E2061),""),"")</f>
        <v/>
      </c>
      <c r="N2061" s="796">
        <f>IF(SUM(F2061:H2061)&gt;0,IFERROR(AVERAGE(F2032:H2061),""),"")</f>
        <v/>
      </c>
      <c r="O2061" s="796">
        <f>IF(SUM(I2061:J2061)&gt;0,IFERROR(AVERAGE(I2032:J2061),""),"")</f>
        <v/>
      </c>
      <c r="P2061" s="796">
        <f>IF(SUM(K2061:L2061)&gt;0,IFERROR(AVERAGE(K2032:L2061),""),"")</f>
        <v/>
      </c>
      <c r="Q2061" s="813">
        <f>IFERROR(AVERAGE(D2061:E2061),"")</f>
        <v/>
      </c>
      <c r="R2061" s="813">
        <f>IFERROR(AVERAGE(F2061:H2061),"")</f>
        <v/>
      </c>
      <c r="S2061" s="813">
        <f>IFERROR(AVERAGE(I2061:J2061),"")</f>
        <v/>
      </c>
      <c r="T2061" s="813">
        <f>IFERROR(AVERAGE(K2061:L2061),"")</f>
        <v/>
      </c>
      <c r="V2061" s="813">
        <f>AVERAGE(Q2061:T2061)</f>
        <v/>
      </c>
      <c r="W2061" s="445" t="n"/>
      <c r="X2061" s="257" t="n"/>
      <c r="Y2061" s="266" t="n">
        <v>294</v>
      </c>
    </row>
    <row r="2062" ht="17.45" customHeight="1">
      <c r="A2062" s="257">
        <f>IF(ISNUMBER(C2062),MONTH(C2062),"")</f>
        <v/>
      </c>
      <c r="B2062" s="257">
        <f>IF(ISNUMBER(C2062),YEAR(C2062),"")</f>
        <v/>
      </c>
      <c r="C2062" s="808">
        <f>C2061+1</f>
        <v/>
      </c>
      <c r="D2062" s="956" t="n"/>
      <c r="E2062" s="810" t="n"/>
      <c r="F2062" s="809" t="n">
        <v>0.0106</v>
      </c>
      <c r="G2062" s="811" t="n"/>
      <c r="H2062" s="810" t="n"/>
      <c r="I2062" s="809" t="n">
        <v>0.00709</v>
      </c>
      <c r="J2062" s="810" t="n"/>
      <c r="K2062" s="809" t="n">
        <v>0.0108</v>
      </c>
      <c r="L2062" s="810" t="n"/>
      <c r="M2062" s="796">
        <f>IF(SUM(D2062:E2062)&gt;0,IFERROR(AVERAGE(D2033:E2062),""),"")</f>
        <v/>
      </c>
      <c r="N2062" s="796">
        <f>IF(SUM(F2062:H2062)&gt;0,IFERROR(AVERAGE(F2033:H2062),""),"")</f>
        <v/>
      </c>
      <c r="O2062" s="796">
        <f>IF(SUM(I2062:J2062)&gt;0,IFERROR(AVERAGE(I2033:J2062),""),"")</f>
        <v/>
      </c>
      <c r="P2062" s="796">
        <f>IF(SUM(K2062:L2062)&gt;0,IFERROR(AVERAGE(K2033:L2062),""),"")</f>
        <v/>
      </c>
      <c r="Q2062" s="813">
        <f>IFERROR(AVERAGE(D2062:E2062),"")</f>
        <v/>
      </c>
      <c r="R2062" s="813">
        <f>IFERROR(AVERAGE(F2062:H2062),"")</f>
        <v/>
      </c>
      <c r="S2062" s="813">
        <f>IFERROR(AVERAGE(I2062:J2062),"")</f>
        <v/>
      </c>
      <c r="T2062" s="813">
        <f>IFERROR(AVERAGE(K2062:L2062),"")</f>
        <v/>
      </c>
      <c r="V2062" s="813">
        <f>AVERAGE(Q2062:T2062)</f>
        <v/>
      </c>
      <c r="W2062" s="445" t="n"/>
      <c r="X2062" s="797">
        <f>AVERAGE(Q2061:T2062)</f>
        <v/>
      </c>
      <c r="Y2062" s="266" t="n">
        <v>294</v>
      </c>
    </row>
    <row r="2063" ht="17.45" customHeight="1">
      <c r="A2063" s="257">
        <f>IF(ISNUMBER(C2063),MONTH(C2063),"")</f>
        <v/>
      </c>
      <c r="B2063" s="257">
        <f>IF(ISNUMBER(C2063),YEAR(C2063),"")</f>
        <v/>
      </c>
      <c r="C2063" s="791">
        <f>C2062+1</f>
        <v/>
      </c>
      <c r="D2063" s="792" t="n"/>
      <c r="E2063" s="793" t="n">
        <v>0.0122</v>
      </c>
      <c r="F2063" s="792" t="n"/>
      <c r="G2063" s="794" t="n">
        <v>0.017</v>
      </c>
      <c r="H2063" s="793" t="n"/>
      <c r="I2063" s="792" t="n"/>
      <c r="J2063" s="793" t="n">
        <v>0.0192</v>
      </c>
      <c r="K2063" s="792" t="n"/>
      <c r="L2063" s="793" t="n">
        <v>0.0154</v>
      </c>
      <c r="M2063" s="796">
        <f>IF(SUM(D2063:E2063)&gt;0,IFERROR(AVERAGE(D2034:E2063),""),"")</f>
        <v/>
      </c>
      <c r="N2063" s="796">
        <f>IF(SUM(F2063:H2063)&gt;0,IFERROR(AVERAGE(F2034:H2063),""),"")</f>
        <v/>
      </c>
      <c r="O2063" s="796">
        <f>IF(SUM(I2063:J2063)&gt;0,IFERROR(AVERAGE(I2034:J2063),""),"")</f>
        <v/>
      </c>
      <c r="P2063" s="796">
        <f>IF(SUM(K2063:L2063)&gt;0,IFERROR(AVERAGE(K2034:L2063),""),"")</f>
        <v/>
      </c>
      <c r="Q2063" s="797">
        <f>IFERROR(AVERAGE(D2063:E2063),"")</f>
        <v/>
      </c>
      <c r="R2063" s="797">
        <f>IFERROR(AVERAGE(F2063:H2063),"")</f>
        <v/>
      </c>
      <c r="S2063" s="797">
        <f>IFERROR(AVERAGE(I2063:J2063),"")</f>
        <v/>
      </c>
      <c r="T2063" s="797">
        <f>IFERROR(AVERAGE(K2063:L2063),"")</f>
        <v/>
      </c>
      <c r="W2063" s="797">
        <f>AVERAGE(Q2063:T2063)</f>
        <v/>
      </c>
    </row>
    <row r="2064" ht="17.45" customHeight="1">
      <c r="A2064" s="257">
        <f>IF(ISNUMBER(C2064),MONTH(C2064),"")</f>
        <v/>
      </c>
      <c r="B2064" s="257">
        <f>IF(ISNUMBER(C2064),YEAR(C2064),"")</f>
        <v/>
      </c>
      <c r="C2064" s="791">
        <f>C2063+1</f>
        <v/>
      </c>
      <c r="D2064" s="792" t="n">
        <v>0.0296</v>
      </c>
      <c r="E2064" s="793" t="n"/>
      <c r="F2064" s="792" t="n"/>
      <c r="G2064" s="794" t="n"/>
      <c r="H2064" s="793" t="n">
        <v>0.0428</v>
      </c>
      <c r="I2064" s="792" t="n">
        <v>0.0388</v>
      </c>
      <c r="J2064" s="793" t="n"/>
      <c r="K2064" s="792" t="n">
        <v>0.0211</v>
      </c>
      <c r="L2064" s="793" t="n"/>
      <c r="M2064" s="796">
        <f>IF(SUM(D2064:E2064)&gt;0,IFERROR(AVERAGE(D2035:E2064),""),"")</f>
        <v/>
      </c>
      <c r="N2064" s="796">
        <f>IF(SUM(F2064:H2064)&gt;0,IFERROR(AVERAGE(F2035:H2064),""),"")</f>
        <v/>
      </c>
      <c r="O2064" s="796">
        <f>IF(SUM(I2064:J2064)&gt;0,IFERROR(AVERAGE(I2035:J2064),""),"")</f>
        <v/>
      </c>
      <c r="P2064" s="796">
        <f>IF(SUM(K2064:L2064)&gt;0,IFERROR(AVERAGE(K2035:L2064),""),"")</f>
        <v/>
      </c>
      <c r="Q2064" s="797">
        <f>IFERROR(AVERAGE(D2064:E2064),"")</f>
        <v/>
      </c>
      <c r="R2064" s="797">
        <f>IFERROR(AVERAGE(F2064:H2064),"")</f>
        <v/>
      </c>
      <c r="S2064" s="797">
        <f>IFERROR(AVERAGE(I2064:J2064),"")</f>
        <v/>
      </c>
      <c r="T2064" s="797">
        <f>IFERROR(AVERAGE(K2064:L2064),"")</f>
        <v/>
      </c>
      <c r="W2064" s="797">
        <f>AVERAGE(Q2064:T2064)</f>
        <v/>
      </c>
    </row>
    <row r="2065" ht="17.45" customHeight="1">
      <c r="A2065" s="257">
        <f>IF(ISNUMBER(C2065),MONTH(C2065),"")</f>
        <v/>
      </c>
      <c r="B2065" s="257">
        <f>IF(ISNUMBER(C2065),YEAR(C2065),"")</f>
        <v/>
      </c>
      <c r="C2065" s="791">
        <f>C2064+1</f>
        <v/>
      </c>
      <c r="D2065" s="792" t="n"/>
      <c r="E2065" s="793" t="n">
        <v>0.0464</v>
      </c>
      <c r="F2065" s="792" t="n"/>
      <c r="G2065" s="794" t="n">
        <v>0.0323</v>
      </c>
      <c r="H2065" s="793" t="n"/>
      <c r="I2065" s="792" t="n"/>
      <c r="J2065" s="793" t="n">
        <v>0.0456</v>
      </c>
      <c r="K2065" s="792" t="n"/>
      <c r="L2065" s="793" t="n">
        <v>0.0325</v>
      </c>
      <c r="M2065" s="796">
        <f>IF(SUM(D2065:E2065)&gt;0,IFERROR(AVERAGE(D2036:E2065),""),"")</f>
        <v/>
      </c>
      <c r="N2065" s="796">
        <f>IF(SUM(F2065:H2065)&gt;0,IFERROR(AVERAGE(F2036:H2065),""),"")</f>
        <v/>
      </c>
      <c r="O2065" s="796">
        <f>IF(SUM(I2065:J2065)&gt;0,IFERROR(AVERAGE(I2036:J2065),""),"")</f>
        <v/>
      </c>
      <c r="P2065" s="796">
        <f>IF(SUM(K2065:L2065)&gt;0,IFERROR(AVERAGE(K2036:L2065),""),"")</f>
        <v/>
      </c>
      <c r="Q2065" s="797">
        <f>IFERROR(AVERAGE(D2065:E2065),"")</f>
        <v/>
      </c>
      <c r="R2065" s="797">
        <f>IFERROR(AVERAGE(F2065:H2065),"")</f>
        <v/>
      </c>
      <c r="S2065" s="797">
        <f>IFERROR(AVERAGE(I2065:J2065),"")</f>
        <v/>
      </c>
      <c r="T2065" s="797">
        <f>IFERROR(AVERAGE(K2065:L2065),"")</f>
        <v/>
      </c>
      <c r="W2065" s="797">
        <f>AVERAGE(Q2065:T2065)</f>
        <v/>
      </c>
    </row>
    <row r="2066" ht="17.45" customHeight="1">
      <c r="A2066" s="257">
        <f>IF(ISNUMBER(C2066),MONTH(C2066),"")</f>
        <v/>
      </c>
      <c r="B2066" s="257">
        <f>IF(ISNUMBER(C2066),YEAR(C2066),"")</f>
        <v/>
      </c>
      <c r="C2066" s="791">
        <f>C2065+1</f>
        <v/>
      </c>
      <c r="D2066" s="792" t="n">
        <v>0.0327</v>
      </c>
      <c r="E2066" s="793" t="n"/>
      <c r="F2066" s="792" t="n">
        <v>0.025</v>
      </c>
      <c r="G2066" s="794" t="n"/>
      <c r="H2066" s="793" t="n">
        <v>0.0259</v>
      </c>
      <c r="I2066" s="792" t="n">
        <v>0.0324</v>
      </c>
      <c r="J2066" s="793" t="n"/>
      <c r="K2066" s="792" t="n">
        <v>0.0155</v>
      </c>
      <c r="L2066" s="793" t="n"/>
      <c r="M2066" s="796">
        <f>IF(SUM(D2066:E2066)&gt;0,IFERROR(AVERAGE(D2037:E2066),""),"")</f>
        <v/>
      </c>
      <c r="N2066" s="796">
        <f>IF(SUM(F2066:H2066)&gt;0,IFERROR(AVERAGE(F2037:H2066),""),"")</f>
        <v/>
      </c>
      <c r="O2066" s="796">
        <f>IF(SUM(I2066:J2066)&gt;0,IFERROR(AVERAGE(I2037:J2066),""),"")</f>
        <v/>
      </c>
      <c r="P2066" s="796">
        <f>IF(SUM(K2066:L2066)&gt;0,IFERROR(AVERAGE(K2037:L2066),""),"")</f>
        <v/>
      </c>
      <c r="Q2066" s="797">
        <f>IFERROR(AVERAGE(D2066:E2066),"")</f>
        <v/>
      </c>
      <c r="R2066" s="797">
        <f>IFERROR(AVERAGE(F2066:H2066),"")</f>
        <v/>
      </c>
      <c r="S2066" s="797">
        <f>IFERROR(AVERAGE(I2066:J2066),"")</f>
        <v/>
      </c>
      <c r="T2066" s="797">
        <f>IFERROR(AVERAGE(K2066:L2066),"")</f>
        <v/>
      </c>
      <c r="W2066" s="797">
        <f>AVERAGE(Q2066:T2066)</f>
        <v/>
      </c>
    </row>
    <row r="2067" ht="17.45" customHeight="1">
      <c r="A2067" s="257">
        <f>IF(ISNUMBER(C2067),MONTH(C2067),"")</f>
        <v/>
      </c>
      <c r="B2067" s="257">
        <f>IF(ISNUMBER(C2067),YEAR(C2067),"")</f>
        <v/>
      </c>
      <c r="C2067" s="791">
        <f>C2066+1</f>
        <v/>
      </c>
      <c r="D2067" s="792" t="n"/>
      <c r="E2067" s="793" t="n">
        <v>0.0247</v>
      </c>
      <c r="F2067" s="792" t="n"/>
      <c r="G2067" s="794" t="n">
        <v>0.0233</v>
      </c>
      <c r="H2067" s="793" t="n"/>
      <c r="I2067" s="792" t="n"/>
      <c r="J2067" s="793" t="n">
        <v>0.0281</v>
      </c>
      <c r="K2067" s="792" t="n"/>
      <c r="L2067" s="793" t="n">
        <v>0.02</v>
      </c>
      <c r="M2067" s="796">
        <f>IF(SUM(D2067:E2067)&gt;0,IFERROR(AVERAGE(D2038:E2067),""),"")</f>
        <v/>
      </c>
      <c r="N2067" s="796">
        <f>IF(SUM(F2067:H2067)&gt;0,IFERROR(AVERAGE(F2038:H2067),""),"")</f>
        <v/>
      </c>
      <c r="O2067" s="796">
        <f>IF(SUM(I2067:J2067)&gt;0,IFERROR(AVERAGE(I2038:J2067),""),"")</f>
        <v/>
      </c>
      <c r="P2067" s="796">
        <f>IF(SUM(K2067:L2067)&gt;0,IFERROR(AVERAGE(K2038:L2067),""),"")</f>
        <v/>
      </c>
      <c r="Q2067" s="797">
        <f>IFERROR(AVERAGE(D2067:E2067),"")</f>
        <v/>
      </c>
      <c r="R2067" s="797">
        <f>IFERROR(AVERAGE(F2067:H2067),"")</f>
        <v/>
      </c>
      <c r="S2067" s="797">
        <f>IFERROR(AVERAGE(I2067:J2067),"")</f>
        <v/>
      </c>
      <c r="T2067" s="797">
        <f>IFERROR(AVERAGE(K2067:L2067),"")</f>
        <v/>
      </c>
      <c r="W2067" s="797">
        <f>AVERAGE(Q2067:T2067)</f>
        <v/>
      </c>
    </row>
    <row r="2068" ht="17.45" customHeight="1">
      <c r="A2068" s="257">
        <f>IF(ISNUMBER(C2068),MONTH(C2068),"")</f>
        <v/>
      </c>
      <c r="B2068" s="257">
        <f>IF(ISNUMBER(C2068),YEAR(C2068),"")</f>
        <v/>
      </c>
      <c r="C2068" s="861">
        <f>C2067+1</f>
        <v/>
      </c>
      <c r="D2068" s="809" t="n">
        <v>0.0123</v>
      </c>
      <c r="E2068" s="810" t="n"/>
      <c r="F2068" s="809" t="n">
        <v>0.0198</v>
      </c>
      <c r="G2068" s="811" t="n"/>
      <c r="H2068" s="810" t="n">
        <v>0.0155</v>
      </c>
      <c r="I2068" s="809" t="n">
        <v>0.012</v>
      </c>
      <c r="J2068" s="810" t="n"/>
      <c r="K2068" s="809" t="n">
        <v>0.0141</v>
      </c>
      <c r="L2068" s="810" t="n"/>
      <c r="M2068" s="796">
        <f>IF(SUM(D2068:E2068)&gt;0,IFERROR(AVERAGE(D2039:E2068),""),"")</f>
        <v/>
      </c>
      <c r="N2068" s="796">
        <f>IF(SUM(F2068:H2068)&gt;0,IFERROR(AVERAGE(F2039:H2068),""),"")</f>
        <v/>
      </c>
      <c r="O2068" s="796">
        <f>IF(SUM(I2068:J2068)&gt;0,IFERROR(AVERAGE(I2039:J2068),""),"")</f>
        <v/>
      </c>
      <c r="P2068" s="796">
        <f>IF(SUM(K2068:L2068)&gt;0,IFERROR(AVERAGE(K2039:L2068),""),"")</f>
        <v/>
      </c>
      <c r="Q2068" s="813">
        <f>IFERROR(AVERAGE(D2068:E2068),"")</f>
        <v/>
      </c>
      <c r="R2068" s="813">
        <f>IFERROR(AVERAGE(F2068:H2068),"")</f>
        <v/>
      </c>
      <c r="S2068" s="813">
        <f>IFERROR(AVERAGE(I2068:J2068),"")</f>
        <v/>
      </c>
      <c r="T2068" s="813">
        <f>IFERROR(AVERAGE(K2068:L2068),"")</f>
        <v/>
      </c>
      <c r="V2068" s="813">
        <f>AVERAGE(Q2068:T2068)</f>
        <v/>
      </c>
      <c r="W2068" s="445" t="n"/>
      <c r="X2068" s="797">
        <f>AVERAGE(Q2064:T2068)</f>
        <v/>
      </c>
      <c r="Y2068" s="266" t="n">
        <v>295</v>
      </c>
    </row>
    <row r="2069" ht="17.45" customHeight="1">
      <c r="A2069" s="257">
        <f>IF(ISNUMBER(C2069),MONTH(C2069),"")</f>
        <v/>
      </c>
      <c r="B2069" s="257">
        <f>IF(ISNUMBER(C2069),YEAR(C2069),"")</f>
        <v/>
      </c>
      <c r="C2069" s="808">
        <f>C2068+1</f>
        <v/>
      </c>
      <c r="D2069" s="809" t="n"/>
      <c r="E2069" s="810" t="n">
        <v>0.0151</v>
      </c>
      <c r="F2069" s="809" t="n"/>
      <c r="G2069" s="811" t="n">
        <v>0.0138</v>
      </c>
      <c r="H2069" s="810" t="n"/>
      <c r="I2069" s="809" t="n"/>
      <c r="J2069" s="810" t="n">
        <v>0.00788</v>
      </c>
      <c r="K2069" s="809" t="n"/>
      <c r="L2069" s="810" t="n">
        <v>0.0142</v>
      </c>
      <c r="M2069" s="796">
        <f>IF(SUM(D2069:E2069)&gt;0,IFERROR(AVERAGE(D2040:E2069),""),"")</f>
        <v/>
      </c>
      <c r="N2069" s="796">
        <f>IF(SUM(F2069:H2069)&gt;0,IFERROR(AVERAGE(F2040:H2069),""),"")</f>
        <v/>
      </c>
      <c r="O2069" s="796">
        <f>IF(SUM(I2069:J2069)&gt;0,IFERROR(AVERAGE(I2040:J2069),""),"")</f>
        <v/>
      </c>
      <c r="P2069" s="796">
        <f>IF(SUM(K2069:L2069)&gt;0,IFERROR(AVERAGE(K2040:L2069),""),"")</f>
        <v/>
      </c>
      <c r="Q2069" s="813">
        <f>IFERROR(AVERAGE(D2069:E2069),"")</f>
        <v/>
      </c>
      <c r="R2069" s="813">
        <f>IFERROR(AVERAGE(F2069:H2069),"")</f>
        <v/>
      </c>
      <c r="S2069" s="813">
        <f>IFERROR(AVERAGE(I2069:J2069),"")</f>
        <v/>
      </c>
      <c r="T2069" s="813">
        <f>IFERROR(AVERAGE(K2069:L2069),"")</f>
        <v/>
      </c>
      <c r="V2069" s="813">
        <f>AVERAGE(Q2069:T2069)</f>
        <v/>
      </c>
      <c r="W2069" s="445" t="n"/>
      <c r="X2069" s="257" t="n"/>
      <c r="Y2069" s="266" t="n">
        <v>295</v>
      </c>
    </row>
    <row r="2070" ht="17.45" customHeight="1" thickBot="1">
      <c r="A2070" s="257">
        <f>IF(ISNUMBER(C2070),MONTH(C2070),"")</f>
        <v/>
      </c>
      <c r="B2070" s="257">
        <f>IF(ISNUMBER(C2070),YEAR(C2070),"")</f>
        <v/>
      </c>
      <c r="C2070" s="791">
        <f>C2069+1</f>
        <v/>
      </c>
      <c r="D2070" s="792" t="n">
        <v>0.0438</v>
      </c>
      <c r="E2070" s="793" t="n"/>
      <c r="F2070" s="792" t="n"/>
      <c r="G2070" s="794" t="n"/>
      <c r="H2070" s="793" t="n">
        <v>0.0259</v>
      </c>
      <c r="I2070" s="792" t="n">
        <v>0.0272</v>
      </c>
      <c r="J2070" s="793" t="n"/>
      <c r="K2070" s="792" t="n">
        <v>0.0218</v>
      </c>
      <c r="L2070" s="793" t="n"/>
      <c r="M2070" s="796">
        <f>IF(SUM(D2070:E2070)&gt;0,IFERROR(AVERAGE(D2041:E2070),""),"")</f>
        <v/>
      </c>
      <c r="N2070" s="796">
        <f>IF(SUM(F2070:H2070)&gt;0,IFERROR(AVERAGE(F2041:H2070),""),"")</f>
        <v/>
      </c>
      <c r="O2070" s="796">
        <f>IF(SUM(I2070:J2070)&gt;0,IFERROR(AVERAGE(I2041:J2070),""),"")</f>
        <v/>
      </c>
      <c r="P2070" s="796">
        <f>IF(SUM(K2070:L2070)&gt;0,IFERROR(AVERAGE(K2041:L2070),""),"")</f>
        <v/>
      </c>
      <c r="Q2070" s="797">
        <f>IFERROR(AVERAGE(D2070:E2070),"")</f>
        <v/>
      </c>
      <c r="R2070" s="797">
        <f>IFERROR(AVERAGE(F2070:H2070),"")</f>
        <v/>
      </c>
      <c r="S2070" s="797">
        <f>IFERROR(AVERAGE(I2070:J2070),"")</f>
        <v/>
      </c>
      <c r="T2070" s="797">
        <f>IFERROR(AVERAGE(K2070:L2070),"")</f>
        <v/>
      </c>
      <c r="W2070" s="797">
        <f>AVERAGE(Q2070:T2070)</f>
        <v/>
      </c>
      <c r="X2070" s="797">
        <f>AVERAGE(Q2069:T2070)</f>
        <v/>
      </c>
      <c r="Y2070" s="266" t="n">
        <v>295</v>
      </c>
    </row>
    <row r="2071" ht="17.45" customHeight="1" thickBot="1">
      <c r="A2071" s="257">
        <f>IF(ISNUMBER(C2071),MONTH(C2071),"")</f>
        <v/>
      </c>
      <c r="B2071" s="257">
        <f>IF(ISNUMBER(C2071),YEAR(C2071),"")</f>
        <v/>
      </c>
      <c r="C2071" s="791">
        <f>C2070+1</f>
        <v/>
      </c>
      <c r="D2071" s="792" t="n"/>
      <c r="E2071" s="793" t="n">
        <v>0.044</v>
      </c>
      <c r="F2071" s="792" t="n"/>
      <c r="G2071" s="794" t="n">
        <v>0.0352</v>
      </c>
      <c r="H2071" s="793" t="n"/>
      <c r="I2071" s="792" t="n"/>
      <c r="J2071" s="793" t="n">
        <v>0.035</v>
      </c>
      <c r="K2071" s="792" t="n"/>
      <c r="L2071" s="793" t="n">
        <v>0.0343</v>
      </c>
      <c r="M2071" s="796">
        <f>IF(SUM(D2071:E2071)&gt;0,IFERROR(AVERAGE(D2042:E2071),""),"")</f>
        <v/>
      </c>
      <c r="N2071" s="796">
        <f>IF(SUM(F2071:H2071)&gt;0,IFERROR(AVERAGE(F2042:H2071),""),"")</f>
        <v/>
      </c>
      <c r="O2071" s="796">
        <f>IF(SUM(I2071:J2071)&gt;0,IFERROR(AVERAGE(I2042:J2071),""),"")</f>
        <v/>
      </c>
      <c r="P2071" s="796">
        <f>IF(SUM(K2071:L2071)&gt;0,IFERROR(AVERAGE(K2042:L2071),""),"")</f>
        <v/>
      </c>
      <c r="Q2071" s="797">
        <f>IFERROR(AVERAGE(D2071:E2071),"")</f>
        <v/>
      </c>
      <c r="R2071" s="797">
        <f>IFERROR(AVERAGE(F2071:H2071),"")</f>
        <v/>
      </c>
      <c r="S2071" s="797">
        <f>IFERROR(AVERAGE(I2071:J2071),"")</f>
        <v/>
      </c>
      <c r="T2071" s="797">
        <f>IFERROR(AVERAGE(K2071:L2071),"")</f>
        <v/>
      </c>
      <c r="W2071" s="797">
        <f>AVERAGE(Q2071:T2071)</f>
        <v/>
      </c>
      <c r="Z2071" s="514" t="inlineStr">
        <is>
          <t>AUGUST</t>
        </is>
      </c>
      <c r="AA2071" s="515" t="n">
        <v>2023</v>
      </c>
      <c r="AB2071" s="516" t="n"/>
      <c r="AC2071" s="516" t="n"/>
      <c r="AD2071" s="516" t="n"/>
    </row>
    <row r="2072" ht="17.45" customHeight="1">
      <c r="A2072" s="257">
        <f>IF(ISNUMBER(C2072),MONTH(C2072),"")</f>
        <v/>
      </c>
      <c r="B2072" s="257">
        <f>IF(ISNUMBER(C2072),YEAR(C2072),"")</f>
        <v/>
      </c>
      <c r="C2072" s="861">
        <f>C2071+1</f>
        <v/>
      </c>
      <c r="D2072" s="803" t="n">
        <v>0.0475</v>
      </c>
      <c r="E2072" s="804" t="n"/>
      <c r="F2072" s="803" t="n">
        <v>0.0326</v>
      </c>
      <c r="G2072" s="805" t="n"/>
      <c r="H2072" s="804" t="n">
        <v>0.0306</v>
      </c>
      <c r="I2072" s="803" t="n">
        <v>0.0322</v>
      </c>
      <c r="J2072" s="804" t="n"/>
      <c r="K2072" s="803" t="n">
        <v>0.0371</v>
      </c>
      <c r="L2072" s="804" t="n"/>
      <c r="M2072" s="796">
        <f>IF(SUM(D2072:E2072)&gt;0,IFERROR(AVERAGE(D2043:E2072),""),"")</f>
        <v/>
      </c>
      <c r="N2072" s="796">
        <f>IF(SUM(F2072:H2072)&gt;0,IFERROR(AVERAGE(F2043:H2072),""),"")</f>
        <v/>
      </c>
      <c r="O2072" s="796">
        <f>IF(SUM(I2072:J2072)&gt;0,IFERROR(AVERAGE(I2043:J2072),""),"")</f>
        <v/>
      </c>
      <c r="P2072" s="796">
        <f>IF(SUM(K2072:L2072)&gt;0,IFERROR(AVERAGE(K2043:L2072),""),"")</f>
        <v/>
      </c>
      <c r="Q2072" s="797">
        <f>IFERROR(AVERAGE(D2072:E2072),"")</f>
        <v/>
      </c>
      <c r="R2072" s="797">
        <f>IFERROR(AVERAGE(F2072:H2072),"")</f>
        <v/>
      </c>
      <c r="S2072" s="797">
        <f>IFERROR(AVERAGE(I2072:J2072),"")</f>
        <v/>
      </c>
      <c r="T2072" s="797">
        <f>IFERROR(AVERAGE(K2072:L2072),"")</f>
        <v/>
      </c>
      <c r="W2072" s="797">
        <f>AVERAGE(Q2072:T2072)</f>
        <v/>
      </c>
      <c r="Z2072" s="517" t="inlineStr">
        <is>
          <t>Parameter</t>
        </is>
      </c>
      <c r="AA2072" s="517" t="inlineStr">
        <is>
          <t>Station 1</t>
        </is>
      </c>
      <c r="AB2072" s="517" t="inlineStr">
        <is>
          <t>Station 2</t>
        </is>
      </c>
      <c r="AC2072" s="517" t="inlineStr">
        <is>
          <t>Station 4</t>
        </is>
      </c>
      <c r="AD2072" s="517" t="inlineStr">
        <is>
          <t>Station 5</t>
        </is>
      </c>
    </row>
    <row r="2073" ht="17.45" customHeight="1" thickBot="1">
      <c r="A2073" s="257">
        <f>IF(ISNUMBER(C2073),MONTH(C2073),"")</f>
        <v/>
      </c>
      <c r="B2073" s="257">
        <f>IF(ISNUMBER(C2073),YEAR(C2073),"")</f>
        <v/>
      </c>
      <c r="C2073" s="824">
        <f>C2072+1</f>
        <v/>
      </c>
      <c r="D2073" s="825" t="n"/>
      <c r="E2073" s="826" t="n">
        <v>0.0215</v>
      </c>
      <c r="F2073" s="825" t="n"/>
      <c r="G2073" s="827" t="n">
        <v>0.0217</v>
      </c>
      <c r="H2073" s="826" t="n"/>
      <c r="I2073" s="825" t="n"/>
      <c r="J2073" s="826" t="n">
        <v>0.0223</v>
      </c>
      <c r="K2073" s="825" t="n"/>
      <c r="L2073" s="826" t="n">
        <v>0.0228</v>
      </c>
      <c r="M2073" s="796">
        <f>IF(SUM(D2073:E2073)&gt;0,IFERROR(AVERAGE(D2044:E2073),""),"")</f>
        <v/>
      </c>
      <c r="N2073" s="796">
        <f>IF(SUM(F2073:H2073)&gt;0,IFERROR(AVERAGE(F2044:H2073),""),"")</f>
        <v/>
      </c>
      <c r="O2073" s="796">
        <f>IF(SUM(I2073:J2073)&gt;0,IFERROR(AVERAGE(I2044:J2073),""),"")</f>
        <v/>
      </c>
      <c r="P2073" s="796">
        <f>IF(SUM(K2073:L2073)&gt;0,IFERROR(AVERAGE(K2044:L2073),""),"")</f>
        <v/>
      </c>
      <c r="Q2073" s="797">
        <f>IFERROR(AVERAGE(D2073:E2073),"")</f>
        <v/>
      </c>
      <c r="R2073" s="797">
        <f>IFERROR(AVERAGE(F2073:H2073),"")</f>
        <v/>
      </c>
      <c r="S2073" s="797">
        <f>IFERROR(AVERAGE(I2073:J2073),"")</f>
        <v/>
      </c>
      <c r="T2073" s="797">
        <f>IFERROR(AVERAGE(K2073:L2073),"")</f>
        <v/>
      </c>
      <c r="W2073" s="797">
        <f>AVERAGE(Q2073:T2073)</f>
        <v/>
      </c>
      <c r="Z2073" s="518" t="inlineStr">
        <is>
          <t>Average</t>
        </is>
      </c>
      <c r="AA2073" s="928">
        <f>AVERAGE(D2043:E2073)</f>
        <v/>
      </c>
      <c r="AB2073" s="928">
        <f>AVERAGE(F2043:H2073)</f>
        <v/>
      </c>
      <c r="AC2073" s="928">
        <f>AVERAGE(I2043:J2073)</f>
        <v/>
      </c>
      <c r="AD2073" s="928">
        <f>AVERAGE(K2043:L2073)</f>
        <v/>
      </c>
    </row>
    <row r="2074" ht="17.45" customHeight="1">
      <c r="A2074" s="257">
        <f>IF(ISNUMBER(C2074),MONTH(C2074),"")</f>
        <v/>
      </c>
      <c r="B2074" s="257">
        <f>IF(ISNUMBER(C2074),YEAR(C2074),"")</f>
        <v/>
      </c>
      <c r="C2074" s="831">
        <f>C2073+1</f>
        <v/>
      </c>
      <c r="D2074" s="832" t="n">
        <v>0.0178</v>
      </c>
      <c r="E2074" s="833" t="n"/>
      <c r="F2074" s="832" t="n">
        <v>0.0186</v>
      </c>
      <c r="G2074" s="834" t="n"/>
      <c r="H2074" s="833" t="n"/>
      <c r="I2074" s="832" t="n">
        <v>0.0204</v>
      </c>
      <c r="J2074" s="833" t="n"/>
      <c r="K2074" s="832" t="n">
        <v>0.0238</v>
      </c>
      <c r="L2074" s="833" t="n"/>
      <c r="M2074" s="796">
        <f>IF(SUM(D2074:E2074)&gt;0,IFERROR(AVERAGE(D2045:E2074),""),"")</f>
        <v/>
      </c>
      <c r="N2074" s="796">
        <f>IF(SUM(F2074:H2074)&gt;0,IFERROR(AVERAGE(F2045:H2074),""),"")</f>
        <v/>
      </c>
      <c r="O2074" s="796">
        <f>IF(SUM(I2074:J2074)&gt;0,IFERROR(AVERAGE(I2045:J2074),""),"")</f>
        <v/>
      </c>
      <c r="P2074" s="796">
        <f>IF(SUM(K2074:L2074)&gt;0,IFERROR(AVERAGE(K2045:L2074),""),"")</f>
        <v/>
      </c>
      <c r="Q2074" s="797">
        <f>IFERROR(AVERAGE(D2074:E2074),"")</f>
        <v/>
      </c>
      <c r="R2074" s="797">
        <f>IFERROR(AVERAGE(F2074:H2074),"")</f>
        <v/>
      </c>
      <c r="S2074" s="797">
        <f>IFERROR(AVERAGE(I2074:J2074),"")</f>
        <v/>
      </c>
      <c r="T2074" s="797">
        <f>IFERROR(AVERAGE(K2074:L2074),"")</f>
        <v/>
      </c>
      <c r="W2074" s="797">
        <f>AVERAGE(Q2074:T2074)</f>
        <v/>
      </c>
      <c r="X2074" s="797">
        <f>AVERAGE(Q2070:T2074)</f>
        <v/>
      </c>
      <c r="Y2074" s="266" t="n">
        <v>296</v>
      </c>
      <c r="Z2074" s="518" t="inlineStr">
        <is>
          <t>Maximum</t>
        </is>
      </c>
      <c r="AA2074" s="928">
        <f>MAX(D2043:E2073)</f>
        <v/>
      </c>
      <c r="AB2074" s="928">
        <f>MAX(F2043:H2073)</f>
        <v/>
      </c>
      <c r="AC2074" s="928">
        <f>MAX(I2043:J2073)</f>
        <v/>
      </c>
      <c r="AD2074" s="928">
        <f>MAX(K2043:L2073)</f>
        <v/>
      </c>
    </row>
    <row r="2075" ht="17.45" customHeight="1" thickBot="1">
      <c r="A2075" s="257">
        <f>IF(ISNUMBER(C2075),MONTH(C2075),"")</f>
        <v/>
      </c>
      <c r="B2075" s="257">
        <f>IF(ISNUMBER(C2075),YEAR(C2075),"")</f>
        <v/>
      </c>
      <c r="C2075" s="808">
        <f>C2074+1</f>
        <v/>
      </c>
      <c r="D2075" s="809" t="n"/>
      <c r="E2075" s="810" t="n">
        <v>0.00933</v>
      </c>
      <c r="F2075" s="809" t="n"/>
      <c r="G2075" s="811" t="n">
        <v>0.0126</v>
      </c>
      <c r="H2075" s="810" t="n"/>
      <c r="I2075" s="809" t="n"/>
      <c r="J2075" s="810" t="n">
        <v>0.00482</v>
      </c>
      <c r="K2075" s="809" t="n"/>
      <c r="L2075" s="810" t="n">
        <v>0.0131</v>
      </c>
      <c r="M2075" s="796">
        <f>IF(SUM(D2075:E2075)&gt;0,IFERROR(AVERAGE(D2046:E2075),""),"")</f>
        <v/>
      </c>
      <c r="N2075" s="796">
        <f>IF(SUM(F2075:H2075)&gt;0,IFERROR(AVERAGE(F2046:H2075),""),"")</f>
        <v/>
      </c>
      <c r="O2075" s="796">
        <f>IF(SUM(I2075:J2075)&gt;0,IFERROR(AVERAGE(I2046:J2075),""),"")</f>
        <v/>
      </c>
      <c r="P2075" s="796">
        <f>IF(SUM(K2075:L2075)&gt;0,IFERROR(AVERAGE(K2046:L2075),""),"")</f>
        <v/>
      </c>
      <c r="Q2075" s="813">
        <f>IFERROR(AVERAGE(D2075:E2075),"")</f>
        <v/>
      </c>
      <c r="R2075" s="813">
        <f>IFERROR(AVERAGE(F2075:H2075),"")</f>
        <v/>
      </c>
      <c r="S2075" s="813">
        <f>IFERROR(AVERAGE(I2075:J2075),"")</f>
        <v/>
      </c>
      <c r="T2075" s="813">
        <f>IFERROR(AVERAGE(K2075:L2075),"")</f>
        <v/>
      </c>
      <c r="V2075" s="813">
        <f>AVERAGE(Q2075:T2075)</f>
        <v/>
      </c>
      <c r="W2075" s="445" t="n"/>
      <c r="X2075" s="257" t="n"/>
      <c r="Y2075" s="266" t="n">
        <v>296</v>
      </c>
      <c r="Z2075" s="520" t="inlineStr">
        <is>
          <t># DAYS &gt; 0.075</t>
        </is>
      </c>
      <c r="AA2075" s="521">
        <f>COUNTIF(D2043:E2073,"&gt;=0.075")</f>
        <v/>
      </c>
      <c r="AB2075" s="521">
        <f>COUNTIF(F2043:H2073,"&gt;=0.075")</f>
        <v/>
      </c>
      <c r="AC2075" s="521">
        <f>COUNTIF(I2043:J2073,"&gt;=0.075")</f>
        <v/>
      </c>
      <c r="AD2075" s="521">
        <f>COUNTIF(K2043:L2073,"&gt;=0.075")</f>
        <v/>
      </c>
    </row>
    <row r="2076" ht="17.45" customHeight="1" thickBot="1">
      <c r="A2076" s="257">
        <f>IF(ISNUMBER(C2076),MONTH(C2076),"")</f>
        <v/>
      </c>
      <c r="B2076" s="257">
        <f>IF(ISNUMBER(C2076),YEAR(C2076),"")</f>
        <v/>
      </c>
      <c r="C2076" s="808">
        <f>C2075+1</f>
        <v/>
      </c>
      <c r="D2076" s="809" t="n">
        <v>0.0204</v>
      </c>
      <c r="E2076" s="810" t="n"/>
      <c r="F2076" s="809" t="n"/>
      <c r="G2076" s="811" t="n"/>
      <c r="H2076" s="810" t="n">
        <v>0.0113</v>
      </c>
      <c r="I2076" s="809" t="n">
        <v>0.00616</v>
      </c>
      <c r="J2076" s="810" t="n"/>
      <c r="K2076" s="809" t="n">
        <v>0.00979</v>
      </c>
      <c r="L2076" s="810" t="n"/>
      <c r="M2076" s="796">
        <f>IF(SUM(D2076:E2076)&gt;0,IFERROR(AVERAGE(D2047:E2076),""),"")</f>
        <v/>
      </c>
      <c r="N2076" s="796">
        <f>IF(SUM(F2076:H2076)&gt;0,IFERROR(AVERAGE(F2047:H2076),""),"")</f>
        <v/>
      </c>
      <c r="O2076" s="796">
        <f>IF(SUM(I2076:J2076)&gt;0,IFERROR(AVERAGE(I2047:J2076),""),"")</f>
        <v/>
      </c>
      <c r="P2076" s="796">
        <f>IF(SUM(K2076:L2076)&gt;0,IFERROR(AVERAGE(K2047:L2076),""),"")</f>
        <v/>
      </c>
      <c r="Q2076" s="813">
        <f>IFERROR(AVERAGE(D2076:E2076),"")</f>
        <v/>
      </c>
      <c r="R2076" s="813">
        <f>IFERROR(AVERAGE(F2076:H2076),"")</f>
        <v/>
      </c>
      <c r="S2076" s="813">
        <f>IFERROR(AVERAGE(I2076:J2076),"")</f>
        <v/>
      </c>
      <c r="T2076" s="813">
        <f>IFERROR(AVERAGE(K2076:L2076),"")</f>
        <v/>
      </c>
      <c r="V2076" s="813">
        <f>AVERAGE(Q2076:T2076)</f>
        <v/>
      </c>
      <c r="W2076" s="445" t="n"/>
      <c r="X2076" s="797">
        <f>AVERAGE(Q2075:T2076)</f>
        <v/>
      </c>
      <c r="Y2076" s="266" t="n">
        <v>296</v>
      </c>
      <c r="AC2076" s="664">
        <f>SUM(AA2075:AD2075)</f>
        <v/>
      </c>
      <c r="AD2076" s="929">
        <f>AVERAGE(AA2073:AD2073)</f>
        <v/>
      </c>
    </row>
    <row r="2077" ht="17.45" customHeight="1">
      <c r="A2077" s="257">
        <f>IF(ISNUMBER(C2077),MONTH(C2077),"")</f>
        <v/>
      </c>
      <c r="B2077" s="257">
        <f>IF(ISNUMBER(C2077),YEAR(C2077),"")</f>
        <v/>
      </c>
      <c r="C2077" s="791">
        <f>C2076+1</f>
        <v/>
      </c>
      <c r="D2077" s="792" t="n"/>
      <c r="E2077" s="793" t="n">
        <v>0.008370000000000001</v>
      </c>
      <c r="F2077" s="792" t="n"/>
      <c r="G2077" s="794" t="n">
        <v>0.00758</v>
      </c>
      <c r="H2077" s="793" t="n"/>
      <c r="I2077" s="792" t="n"/>
      <c r="J2077" s="793" t="n">
        <v>0.00452</v>
      </c>
      <c r="K2077" s="792" t="n"/>
      <c r="L2077" s="793" t="n">
        <v>0.0205</v>
      </c>
      <c r="M2077" s="796">
        <f>IF(SUM(D2077:E2077)&gt;0,IFERROR(AVERAGE(D2048:E2077),""),"")</f>
        <v/>
      </c>
      <c r="N2077" s="796">
        <f>IF(SUM(F2077:H2077)&gt;0,IFERROR(AVERAGE(F2048:H2077),""),"")</f>
        <v/>
      </c>
      <c r="O2077" s="796">
        <f>IF(SUM(I2077:J2077)&gt;0,IFERROR(AVERAGE(I2048:J2077),""),"")</f>
        <v/>
      </c>
      <c r="P2077" s="796">
        <f>IF(SUM(K2077:L2077)&gt;0,IFERROR(AVERAGE(K2048:L2077),""),"")</f>
        <v/>
      </c>
      <c r="Q2077" s="797">
        <f>IFERROR(AVERAGE(D2077:E2077),"")</f>
        <v/>
      </c>
      <c r="R2077" s="797">
        <f>IFERROR(AVERAGE(F2077:H2077),"")</f>
        <v/>
      </c>
      <c r="S2077" s="797">
        <f>IFERROR(AVERAGE(I2077:J2077),"")</f>
        <v/>
      </c>
      <c r="T2077" s="797">
        <f>IFERROR(AVERAGE(K2077:L2077),"")</f>
        <v/>
      </c>
      <c r="W2077" s="797">
        <f>AVERAGE(Q2077:T2077)</f>
        <v/>
      </c>
      <c r="AA2077" s="605">
        <f>AA2073-AA2042</f>
        <v/>
      </c>
      <c r="AB2077" s="605">
        <f>AB2073-AB2042</f>
        <v/>
      </c>
      <c r="AC2077" s="605">
        <f>AC2073-AC2042</f>
        <v/>
      </c>
      <c r="AD2077" s="605">
        <f>AD2073-AD2042</f>
        <v/>
      </c>
    </row>
    <row r="2078" ht="17.45" customHeight="1">
      <c r="A2078" s="257">
        <f>IF(ISNUMBER(C2078),MONTH(C2078),"")</f>
        <v/>
      </c>
      <c r="B2078" s="257">
        <f>IF(ISNUMBER(C2078),YEAR(C2078),"")</f>
        <v/>
      </c>
      <c r="C2078" s="861">
        <f>C2077+1</f>
        <v/>
      </c>
      <c r="D2078" s="803" t="n">
        <v>0.0429</v>
      </c>
      <c r="E2078" s="804" t="n"/>
      <c r="F2078" s="803" t="n">
        <v>0.0159</v>
      </c>
      <c r="G2078" s="805" t="n"/>
      <c r="H2078" s="804" t="n">
        <v>0.015</v>
      </c>
      <c r="I2078" s="803" t="n">
        <v>0.0204</v>
      </c>
      <c r="J2078" s="804" t="n"/>
      <c r="K2078" s="864" t="n">
        <v>0.0736</v>
      </c>
      <c r="L2078" s="804" t="n"/>
      <c r="M2078" s="796">
        <f>IF(SUM(D2078:E2078)&gt;0,IFERROR(AVERAGE(D2049:E2078),""),"")</f>
        <v/>
      </c>
      <c r="N2078" s="796">
        <f>IF(SUM(F2078:H2078)&gt;0,IFERROR(AVERAGE(F2049:H2078),""),"")</f>
        <v/>
      </c>
      <c r="O2078" s="796">
        <f>IF(SUM(I2078:J2078)&gt;0,IFERROR(AVERAGE(I2049:J2078),""),"")</f>
        <v/>
      </c>
      <c r="P2078" s="796">
        <f>IF(SUM(K2078:L2078)&gt;0,IFERROR(AVERAGE(K2049:L2078),""),"")</f>
        <v/>
      </c>
      <c r="Q2078" s="797">
        <f>IFERROR(AVERAGE(D2078:E2078),"")</f>
        <v/>
      </c>
      <c r="R2078" s="797">
        <f>IFERROR(AVERAGE(F2078:H2078),"")</f>
        <v/>
      </c>
      <c r="S2078" s="797">
        <f>IFERROR(AVERAGE(I2078:J2078),"")</f>
        <v/>
      </c>
      <c r="T2078" s="876">
        <f>IFERROR(AVERAGE(K2078:L2078),"")</f>
        <v/>
      </c>
      <c r="W2078" s="797">
        <f>AVERAGE(Q2078:T2078)</f>
        <v/>
      </c>
      <c r="AD2078" s="605">
        <f>AD2076-AD2045</f>
        <v/>
      </c>
    </row>
    <row r="2079" ht="17.45" customHeight="1">
      <c r="A2079" s="257">
        <f>IF(ISNUMBER(C2079),MONTH(C2079),"")</f>
        <v/>
      </c>
      <c r="B2079" s="257">
        <f>IF(ISNUMBER(C2079),YEAR(C2079),"")</f>
        <v/>
      </c>
      <c r="C2079" s="791">
        <f>C2078+1</f>
        <v/>
      </c>
      <c r="D2079" s="792" t="n"/>
      <c r="E2079" s="793" t="n">
        <v>0.0296</v>
      </c>
      <c r="F2079" s="792" t="n"/>
      <c r="G2079" s="794" t="n">
        <v>0.0182</v>
      </c>
      <c r="H2079" s="793" t="n"/>
      <c r="I2079" s="792" t="n"/>
      <c r="J2079" s="793" t="n">
        <v>0.0213</v>
      </c>
      <c r="K2079" s="792" t="n"/>
      <c r="L2079" s="793" t="n">
        <v>0.0247</v>
      </c>
      <c r="M2079" s="796">
        <f>IF(SUM(D2079:E2079)&gt;0,IFERROR(AVERAGE(D2050:E2079),""),"")</f>
        <v/>
      </c>
      <c r="N2079" s="796">
        <f>IF(SUM(F2079:H2079)&gt;0,IFERROR(AVERAGE(F2050:H2079),""),"")</f>
        <v/>
      </c>
      <c r="O2079" s="796">
        <f>IF(SUM(I2079:J2079)&gt;0,IFERROR(AVERAGE(I2050:J2079),""),"")</f>
        <v/>
      </c>
      <c r="P2079" s="796">
        <f>IF(SUM(K2079:L2079)&gt;0,IFERROR(AVERAGE(K2050:L2079),""),"")</f>
        <v/>
      </c>
      <c r="Q2079" s="797">
        <f>IFERROR(AVERAGE(D2079:E2079),"")</f>
        <v/>
      </c>
      <c r="R2079" s="797">
        <f>IFERROR(AVERAGE(F2079:H2079),"")</f>
        <v/>
      </c>
      <c r="S2079" s="797">
        <f>IFERROR(AVERAGE(I2079:J2079),"")</f>
        <v/>
      </c>
      <c r="T2079" s="797">
        <f>IFERROR(AVERAGE(K2079:L2079),"")</f>
        <v/>
      </c>
      <c r="W2079" s="797">
        <f>AVERAGE(Q2079:T2079)</f>
        <v/>
      </c>
    </row>
    <row r="2080" ht="17.45" customHeight="1">
      <c r="A2080" s="257">
        <f>IF(ISNUMBER(C2080),MONTH(C2080),"")</f>
        <v/>
      </c>
      <c r="B2080" s="257">
        <f>IF(ISNUMBER(C2080),YEAR(C2080),"")</f>
        <v/>
      </c>
      <c r="C2080" s="791">
        <f>C2079+1</f>
        <v/>
      </c>
      <c r="D2080" s="792" t="n">
        <v>0.0233</v>
      </c>
      <c r="E2080" s="793" t="n"/>
      <c r="F2080" s="792" t="n">
        <v>0.0298</v>
      </c>
      <c r="G2080" s="794" t="n"/>
      <c r="H2080" s="793" t="n"/>
      <c r="I2080" s="792" t="n">
        <v>0.0302</v>
      </c>
      <c r="J2080" s="793" t="n"/>
      <c r="K2080" s="792" t="n">
        <v>0.0228</v>
      </c>
      <c r="L2080" s="793" t="n"/>
      <c r="M2080" s="796">
        <f>IF(SUM(D2080:E2080)&gt;0,IFERROR(AVERAGE(D2051:E2080),""),"")</f>
        <v/>
      </c>
      <c r="N2080" s="796">
        <f>IF(SUM(F2080:H2080)&gt;0,IFERROR(AVERAGE(F2051:H2080),""),"")</f>
        <v/>
      </c>
      <c r="O2080" s="796">
        <f>IF(SUM(I2080:J2080)&gt;0,IFERROR(AVERAGE(I2051:J2080),""),"")</f>
        <v/>
      </c>
      <c r="P2080" s="796">
        <f>IF(SUM(K2080:L2080)&gt;0,IFERROR(AVERAGE(K2051:L2080),""),"")</f>
        <v/>
      </c>
      <c r="Q2080" s="797">
        <f>IFERROR(AVERAGE(D2080:E2080),"")</f>
        <v/>
      </c>
      <c r="R2080" s="797">
        <f>IFERROR(AVERAGE(F2080:H2080),"")</f>
        <v/>
      </c>
      <c r="S2080" s="797">
        <f>IFERROR(AVERAGE(I2080:J2080),"")</f>
        <v/>
      </c>
      <c r="T2080" s="797">
        <f>IFERROR(AVERAGE(K2080:L2080),"")</f>
        <v/>
      </c>
      <c r="W2080" s="797">
        <f>AVERAGE(Q2080:T2080)</f>
        <v/>
      </c>
    </row>
    <row r="2081" ht="17.45" customHeight="1">
      <c r="A2081" s="257">
        <f>IF(ISNUMBER(C2081),MONTH(C2081),"")</f>
        <v/>
      </c>
      <c r="B2081" s="257">
        <f>IF(ISNUMBER(C2081),YEAR(C2081),"")</f>
        <v/>
      </c>
      <c r="C2081" s="791">
        <f>C2080+1</f>
        <v/>
      </c>
      <c r="D2081" s="792" t="n"/>
      <c r="E2081" s="793" t="n">
        <v>0.0314</v>
      </c>
      <c r="F2081" s="792" t="n"/>
      <c r="G2081" s="794" t="n">
        <v>0.0283</v>
      </c>
      <c r="H2081" s="793" t="n"/>
      <c r="I2081" s="792" t="n"/>
      <c r="J2081" s="793" t="n">
        <v>0.0278</v>
      </c>
      <c r="K2081" s="792" t="n"/>
      <c r="L2081" s="793" t="n">
        <v>0.0258</v>
      </c>
      <c r="M2081" s="796">
        <f>IF(SUM(D2081:E2081)&gt;0,IFERROR(AVERAGE(D2052:E2081),""),"")</f>
        <v/>
      </c>
      <c r="N2081" s="796">
        <f>IF(SUM(F2081:H2081)&gt;0,IFERROR(AVERAGE(F2052:H2081),""),"")</f>
        <v/>
      </c>
      <c r="O2081" s="796">
        <f>IF(SUM(I2081:J2081)&gt;0,IFERROR(AVERAGE(I2052:J2081),""),"")</f>
        <v/>
      </c>
      <c r="P2081" s="796">
        <f>IF(SUM(K2081:L2081)&gt;0,IFERROR(AVERAGE(K2052:L2081),""),"")</f>
        <v/>
      </c>
      <c r="Q2081" s="797">
        <f>IFERROR(AVERAGE(D2081:E2081),"")</f>
        <v/>
      </c>
      <c r="R2081" s="797">
        <f>IFERROR(AVERAGE(F2081:H2081),"")</f>
        <v/>
      </c>
      <c r="S2081" s="797">
        <f>IFERROR(AVERAGE(I2081:J2081),"")</f>
        <v/>
      </c>
      <c r="T2081" s="797">
        <f>IFERROR(AVERAGE(K2081:L2081),"")</f>
        <v/>
      </c>
      <c r="W2081" s="797">
        <f>AVERAGE(Q2081:T2081)</f>
        <v/>
      </c>
      <c r="X2081" s="797">
        <f>AVERAGE(Q2077:T2081)</f>
        <v/>
      </c>
      <c r="Y2081" s="266" t="n">
        <v>297</v>
      </c>
    </row>
    <row r="2082" ht="17.45" customHeight="1">
      <c r="A2082" s="257">
        <f>IF(ISNUMBER(C2082),MONTH(C2082),"")</f>
        <v/>
      </c>
      <c r="B2082" s="257">
        <f>IF(ISNUMBER(C2082),YEAR(C2082),"")</f>
        <v/>
      </c>
      <c r="C2082" s="808">
        <f>C2081+1</f>
        <v/>
      </c>
      <c r="D2082" s="809" t="n">
        <v>0.0416</v>
      </c>
      <c r="E2082" s="810" t="n"/>
      <c r="F2082" s="809" t="n"/>
      <c r="G2082" s="811" t="n"/>
      <c r="H2082" s="900" t="n">
        <v>0.0766</v>
      </c>
      <c r="I2082" s="809" t="n">
        <v>0.0139</v>
      </c>
      <c r="J2082" s="810" t="n"/>
      <c r="K2082" s="809" t="n">
        <v>0.0183</v>
      </c>
      <c r="L2082" s="810" t="n"/>
      <c r="M2082" s="796">
        <f>IF(SUM(D2082:E2082)&gt;0,IFERROR(AVERAGE(D2053:E2082),""),"")</f>
        <v/>
      </c>
      <c r="N2082" s="796">
        <f>IF(SUM(F2082:H2082)&gt;0,IFERROR(AVERAGE(F2053:H2082),""),"")</f>
        <v/>
      </c>
      <c r="O2082" s="796">
        <f>IF(SUM(I2082:J2082)&gt;0,IFERROR(AVERAGE(I2053:J2082),""),"")</f>
        <v/>
      </c>
      <c r="P2082" s="796">
        <f>IF(SUM(K2082:L2082)&gt;0,IFERROR(AVERAGE(K2053:L2082),""),"")</f>
        <v/>
      </c>
      <c r="Q2082" s="813">
        <f>IFERROR(AVERAGE(D2082:E2082),"")</f>
        <v/>
      </c>
      <c r="R2082" s="893">
        <f>IFERROR(AVERAGE(F2082:H2082),"")</f>
        <v/>
      </c>
      <c r="S2082" s="813">
        <f>IFERROR(AVERAGE(I2082:J2082),"")</f>
        <v/>
      </c>
      <c r="T2082" s="813">
        <f>IFERROR(AVERAGE(K2082:L2082),"")</f>
        <v/>
      </c>
      <c r="V2082" s="813">
        <f>AVERAGE(Q2082:T2082)</f>
        <v/>
      </c>
      <c r="W2082" s="445" t="n"/>
      <c r="X2082" s="257" t="n"/>
      <c r="Y2082" s="266" t="n">
        <v>297</v>
      </c>
    </row>
    <row r="2083" ht="17.45" customHeight="1">
      <c r="A2083" s="257">
        <f>IF(ISNUMBER(C2083),MONTH(C2083),"")</f>
        <v/>
      </c>
      <c r="B2083" s="257">
        <f>IF(ISNUMBER(C2083),YEAR(C2083),"")</f>
        <v/>
      </c>
      <c r="C2083" s="808">
        <f>C2082+1</f>
        <v/>
      </c>
      <c r="D2083" s="809" t="n"/>
      <c r="E2083" s="810" t="n">
        <v>0.0122</v>
      </c>
      <c r="F2083" s="809" t="n"/>
      <c r="G2083" s="811" t="n">
        <v>0.0153</v>
      </c>
      <c r="H2083" s="810" t="n"/>
      <c r="I2083" s="809" t="n"/>
      <c r="J2083" s="810" t="n">
        <v>0.0066</v>
      </c>
      <c r="K2083" s="809" t="n"/>
      <c r="L2083" s="810" t="n">
        <v>0.0202</v>
      </c>
      <c r="M2083" s="796">
        <f>IF(SUM(D2083:E2083)&gt;0,IFERROR(AVERAGE(D2054:E2083),""),"")</f>
        <v/>
      </c>
      <c r="N2083" s="796">
        <f>IF(SUM(F2083:H2083)&gt;0,IFERROR(AVERAGE(F2054:H2083),""),"")</f>
        <v/>
      </c>
      <c r="O2083" s="796">
        <f>IF(SUM(I2083:J2083)&gt;0,IFERROR(AVERAGE(I2054:J2083),""),"")</f>
        <v/>
      </c>
      <c r="P2083" s="796">
        <f>IF(SUM(K2083:L2083)&gt;0,IFERROR(AVERAGE(K2054:L2083),""),"")</f>
        <v/>
      </c>
      <c r="Q2083" s="813">
        <f>IFERROR(AVERAGE(D2083:E2083),"")</f>
        <v/>
      </c>
      <c r="R2083" s="813">
        <f>IFERROR(AVERAGE(F2083:H2083),"")</f>
        <v/>
      </c>
      <c r="S2083" s="813">
        <f>IFERROR(AVERAGE(I2083:J2083),"")</f>
        <v/>
      </c>
      <c r="T2083" s="813">
        <f>IFERROR(AVERAGE(K2083:L2083),"")</f>
        <v/>
      </c>
      <c r="V2083" s="813">
        <f>AVERAGE(Q2083:T2083)</f>
        <v/>
      </c>
      <c r="W2083" s="445" t="n"/>
      <c r="X2083" s="797">
        <f>AVERAGE(Q2082:T2083)</f>
        <v/>
      </c>
      <c r="Y2083" s="266" t="n">
        <v>297</v>
      </c>
    </row>
    <row r="2084" ht="17.45" customHeight="1">
      <c r="A2084" s="257">
        <f>IF(ISNUMBER(C2084),MONTH(C2084),"")</f>
        <v/>
      </c>
      <c r="B2084" s="257">
        <f>IF(ISNUMBER(C2084),YEAR(C2084),"")</f>
        <v/>
      </c>
      <c r="C2084" s="861">
        <f>C2083+1</f>
        <v/>
      </c>
      <c r="D2084" s="803" t="n">
        <v>0.0333</v>
      </c>
      <c r="E2084" s="804" t="n"/>
      <c r="F2084" s="803" t="n">
        <v>0.0255</v>
      </c>
      <c r="G2084" s="805" t="n"/>
      <c r="H2084" s="804" t="n">
        <v>0.0278</v>
      </c>
      <c r="I2084" s="803" t="n">
        <v>0.0326</v>
      </c>
      <c r="J2084" s="804" t="n"/>
      <c r="K2084" s="803" t="n">
        <v>0.0229</v>
      </c>
      <c r="L2084" s="804" t="n"/>
      <c r="M2084" s="796">
        <f>IF(SUM(D2084:E2084)&gt;0,IFERROR(AVERAGE(D2055:E2084),""),"")</f>
        <v/>
      </c>
      <c r="N2084" s="796">
        <f>IF(SUM(F2084:H2084)&gt;0,IFERROR(AVERAGE(F2055:H2084),""),"")</f>
        <v/>
      </c>
      <c r="O2084" s="796">
        <f>IF(SUM(I2084:J2084)&gt;0,IFERROR(AVERAGE(I2055:J2084),""),"")</f>
        <v/>
      </c>
      <c r="P2084" s="796">
        <f>IF(SUM(K2084:L2084)&gt;0,IFERROR(AVERAGE(K2055:L2084),""),"")</f>
        <v/>
      </c>
      <c r="Q2084" s="797">
        <f>IFERROR(AVERAGE(D2084:E2084),"")</f>
        <v/>
      </c>
      <c r="R2084" s="797">
        <f>IFERROR(AVERAGE(F2084:H2084),"")</f>
        <v/>
      </c>
      <c r="S2084" s="797">
        <f>IFERROR(AVERAGE(I2084:J2084),"")</f>
        <v/>
      </c>
      <c r="T2084" s="797">
        <f>IFERROR(AVERAGE(K2084:L2084),"")</f>
        <v/>
      </c>
      <c r="W2084" s="797">
        <f>AVERAGE(Q2084:T2084)</f>
        <v/>
      </c>
    </row>
    <row r="2085" ht="17.45" customHeight="1">
      <c r="A2085" s="257">
        <f>IF(ISNUMBER(C2085),MONTH(C2085),"")</f>
        <v/>
      </c>
      <c r="B2085" s="257">
        <f>IF(ISNUMBER(C2085),YEAR(C2085),"")</f>
        <v/>
      </c>
      <c r="C2085" s="791">
        <f>C2084+1</f>
        <v/>
      </c>
      <c r="D2085" s="792" t="n"/>
      <c r="E2085" s="793" t="n">
        <v>0.0254</v>
      </c>
      <c r="F2085" s="792" t="n"/>
      <c r="G2085" s="794" t="n">
        <v>0.0228</v>
      </c>
      <c r="H2085" s="793" t="n"/>
      <c r="I2085" s="792" t="n"/>
      <c r="J2085" s="793" t="n">
        <v>0.0277</v>
      </c>
      <c r="K2085" s="792" t="n"/>
      <c r="L2085" s="793" t="n">
        <v>0.031</v>
      </c>
      <c r="M2085" s="796">
        <f>IF(SUM(D2085:E2085)&gt;0,IFERROR(AVERAGE(D2056:E2085),""),"")</f>
        <v/>
      </c>
      <c r="N2085" s="796">
        <f>IF(SUM(F2085:H2085)&gt;0,IFERROR(AVERAGE(F2056:H2085),""),"")</f>
        <v/>
      </c>
      <c r="O2085" s="796">
        <f>IF(SUM(I2085:J2085)&gt;0,IFERROR(AVERAGE(I2056:J2085),""),"")</f>
        <v/>
      </c>
      <c r="P2085" s="796">
        <f>IF(SUM(K2085:L2085)&gt;0,IFERROR(AVERAGE(K2056:L2085),""),"")</f>
        <v/>
      </c>
      <c r="Q2085" s="797">
        <f>IFERROR(AVERAGE(D2085:E2085),"")</f>
        <v/>
      </c>
      <c r="R2085" s="797">
        <f>IFERROR(AVERAGE(F2085:H2085),"")</f>
        <v/>
      </c>
      <c r="S2085" s="797">
        <f>IFERROR(AVERAGE(I2085:J2085),"")</f>
        <v/>
      </c>
      <c r="T2085" s="797">
        <f>IFERROR(AVERAGE(K2085:L2085),"")</f>
        <v/>
      </c>
      <c r="W2085" s="797">
        <f>AVERAGE(Q2085:T2085)</f>
        <v/>
      </c>
    </row>
    <row r="2086" ht="17.45" customHeight="1">
      <c r="A2086" s="257">
        <f>IF(ISNUMBER(C2086),MONTH(C2086),"")</f>
        <v/>
      </c>
      <c r="B2086" s="257">
        <f>IF(ISNUMBER(C2086),YEAR(C2086),"")</f>
        <v/>
      </c>
      <c r="C2086" s="791">
        <f>C2085+1</f>
        <v/>
      </c>
      <c r="D2086" s="792" t="n">
        <v>0.0345</v>
      </c>
      <c r="E2086" s="793" t="n"/>
      <c r="F2086" s="792" t="n">
        <v>0.0155</v>
      </c>
      <c r="G2086" s="794" t="n"/>
      <c r="H2086" s="793" t="n"/>
      <c r="I2086" s="792" t="n">
        <v>0.0179</v>
      </c>
      <c r="J2086" s="793" t="n"/>
      <c r="K2086" s="792" t="n">
        <v>0.0294</v>
      </c>
      <c r="L2086" s="793" t="n"/>
      <c r="M2086" s="796">
        <f>IF(SUM(D2086:E2086)&gt;0,IFERROR(AVERAGE(D2057:E2086),""),"")</f>
        <v/>
      </c>
      <c r="N2086" s="796">
        <f>IF(SUM(F2086:H2086)&gt;0,IFERROR(AVERAGE(F2057:H2086),""),"")</f>
        <v/>
      </c>
      <c r="O2086" s="796">
        <f>IF(SUM(I2086:J2086)&gt;0,IFERROR(AVERAGE(I2057:J2086),""),"")</f>
        <v/>
      </c>
      <c r="P2086" s="796">
        <f>IF(SUM(K2086:L2086)&gt;0,IFERROR(AVERAGE(K2057:L2086),""),"")</f>
        <v/>
      </c>
      <c r="Q2086" s="797">
        <f>IFERROR(AVERAGE(D2086:E2086),"")</f>
        <v/>
      </c>
      <c r="R2086" s="797">
        <f>IFERROR(AVERAGE(F2086:H2086),"")</f>
        <v/>
      </c>
      <c r="S2086" s="797">
        <f>IFERROR(AVERAGE(I2086:J2086),"")</f>
        <v/>
      </c>
      <c r="T2086" s="797">
        <f>IFERROR(AVERAGE(K2086:L2086),"")</f>
        <v/>
      </c>
      <c r="W2086" s="797">
        <f>AVERAGE(Q2086:T2086)</f>
        <v/>
      </c>
    </row>
    <row r="2087" ht="17.45" customHeight="1">
      <c r="A2087" s="257">
        <f>IF(ISNUMBER(C2087),MONTH(C2087),"")</f>
        <v/>
      </c>
      <c r="B2087" s="257">
        <f>IF(ISNUMBER(C2087),YEAR(C2087),"")</f>
        <v/>
      </c>
      <c r="C2087" s="791">
        <f>C2086+1</f>
        <v/>
      </c>
      <c r="D2087" s="792" t="n"/>
      <c r="E2087" s="793" t="n">
        <v>0.0254</v>
      </c>
      <c r="F2087" s="792" t="n"/>
      <c r="G2087" s="794" t="n">
        <v>0.0202</v>
      </c>
      <c r="H2087" s="793" t="n"/>
      <c r="I2087" s="792" t="n"/>
      <c r="J2087" s="793" t="n">
        <v>0.0169</v>
      </c>
      <c r="K2087" s="792" t="n"/>
      <c r="L2087" s="865" t="n">
        <v>0.0688</v>
      </c>
      <c r="M2087" s="796">
        <f>IF(SUM(D2087:E2087)&gt;0,IFERROR(AVERAGE(D2058:E2087),""),"")</f>
        <v/>
      </c>
      <c r="N2087" s="796">
        <f>IF(SUM(F2087:H2087)&gt;0,IFERROR(AVERAGE(F2058:H2087),""),"")</f>
        <v/>
      </c>
      <c r="O2087" s="796">
        <f>IF(SUM(I2087:J2087)&gt;0,IFERROR(AVERAGE(I2058:J2087),""),"")</f>
        <v/>
      </c>
      <c r="P2087" s="796">
        <f>IF(SUM(K2087:L2087)&gt;0,IFERROR(AVERAGE(K2058:L2087),""),"")</f>
        <v/>
      </c>
      <c r="Q2087" s="797">
        <f>IFERROR(AVERAGE(D2087:E2087),"")</f>
        <v/>
      </c>
      <c r="R2087" s="797">
        <f>IFERROR(AVERAGE(F2087:H2087),"")</f>
        <v/>
      </c>
      <c r="S2087" s="797">
        <f>IFERROR(AVERAGE(I2087:J2087),"")</f>
        <v/>
      </c>
      <c r="T2087" s="876">
        <f>IFERROR(AVERAGE(K2087:L2087),"")</f>
        <v/>
      </c>
      <c r="W2087" s="797">
        <f>AVERAGE(Q2087:T2087)</f>
        <v/>
      </c>
    </row>
    <row r="2088" ht="17.45" customHeight="1">
      <c r="A2088" s="257">
        <f>IF(ISNUMBER(C2088),MONTH(C2088),"")</f>
        <v/>
      </c>
      <c r="B2088" s="257">
        <f>IF(ISNUMBER(C2088),YEAR(C2088),"")</f>
        <v/>
      </c>
      <c r="C2088" s="791">
        <f>C2087+1</f>
        <v/>
      </c>
      <c r="D2088" s="792" t="n">
        <v>0.0206</v>
      </c>
      <c r="E2088" s="793" t="n"/>
      <c r="F2088" s="792" t="n"/>
      <c r="G2088" s="794" t="n"/>
      <c r="H2088" s="793" t="n">
        <v>0.0162</v>
      </c>
      <c r="I2088" s="792" t="n">
        <v>0.0176</v>
      </c>
      <c r="J2088" s="793" t="n"/>
      <c r="K2088" s="792" t="n">
        <v>0.0227</v>
      </c>
      <c r="L2088" s="793" t="n"/>
      <c r="M2088" s="796">
        <f>IF(SUM(D2088:E2088)&gt;0,IFERROR(AVERAGE(D2059:E2088),""),"")</f>
        <v/>
      </c>
      <c r="N2088" s="796">
        <f>IF(SUM(F2088:H2088)&gt;0,IFERROR(AVERAGE(F2059:H2088),""),"")</f>
        <v/>
      </c>
      <c r="O2088" s="796">
        <f>IF(SUM(I2088:J2088)&gt;0,IFERROR(AVERAGE(I2059:J2088),""),"")</f>
        <v/>
      </c>
      <c r="P2088" s="796">
        <f>IF(SUM(K2088:L2088)&gt;0,IFERROR(AVERAGE(K2059:L2088),""),"")</f>
        <v/>
      </c>
      <c r="Q2088" s="797">
        <f>IFERROR(AVERAGE(D2088:E2088),"")</f>
        <v/>
      </c>
      <c r="R2088" s="797">
        <f>IFERROR(AVERAGE(F2088:H2088),"")</f>
        <v/>
      </c>
      <c r="S2088" s="797">
        <f>IFERROR(AVERAGE(I2088:J2088),"")</f>
        <v/>
      </c>
      <c r="T2088" s="797">
        <f>IFERROR(AVERAGE(K2088:L2088),"")</f>
        <v/>
      </c>
      <c r="W2088" s="797">
        <f>AVERAGE(Q2088:T2088)</f>
        <v/>
      </c>
      <c r="X2088" s="797">
        <f>AVERAGE(Q2084:T2088)</f>
        <v/>
      </c>
      <c r="Y2088" s="266" t="n">
        <v>298</v>
      </c>
    </row>
    <row r="2089" ht="17.45" customHeight="1">
      <c r="A2089" s="257">
        <f>IF(ISNUMBER(C2089),MONTH(C2089),"")</f>
        <v/>
      </c>
      <c r="B2089" s="257">
        <f>IF(ISNUMBER(C2089),YEAR(C2089),"")</f>
        <v/>
      </c>
      <c r="C2089" s="808">
        <f>C2088+1</f>
        <v/>
      </c>
      <c r="D2089" s="809" t="n"/>
      <c r="E2089" s="810" t="n">
        <v>0.009820000000000001</v>
      </c>
      <c r="F2089" s="809" t="n"/>
      <c r="G2089" s="811" t="n">
        <v>0.012</v>
      </c>
      <c r="H2089" s="810" t="n"/>
      <c r="I2089" s="809" t="n"/>
      <c r="J2089" s="810" t="n">
        <v>0.008800000000000001</v>
      </c>
      <c r="K2089" s="809" t="n"/>
      <c r="L2089" s="810" t="n">
        <v>0.0211</v>
      </c>
      <c r="M2089" s="796">
        <f>IF(SUM(D2089:E2089)&gt;0,IFERROR(AVERAGE(D2060:E2089),""),"")</f>
        <v/>
      </c>
      <c r="N2089" s="796">
        <f>IF(SUM(F2089:H2089)&gt;0,IFERROR(AVERAGE(F2060:H2089),""),"")</f>
        <v/>
      </c>
      <c r="O2089" s="796">
        <f>IF(SUM(I2089:J2089)&gt;0,IFERROR(AVERAGE(I2060:J2089),""),"")</f>
        <v/>
      </c>
      <c r="P2089" s="796">
        <f>IF(SUM(K2089:L2089)&gt;0,IFERROR(AVERAGE(K2060:L2089),""),"")</f>
        <v/>
      </c>
      <c r="Q2089" s="813">
        <f>IFERROR(AVERAGE(D2089:E2089),"")</f>
        <v/>
      </c>
      <c r="R2089" s="813">
        <f>IFERROR(AVERAGE(F2089:H2089),"")</f>
        <v/>
      </c>
      <c r="S2089" s="813">
        <f>IFERROR(AVERAGE(I2089:J2089),"")</f>
        <v/>
      </c>
      <c r="T2089" s="813">
        <f>IFERROR(AVERAGE(K2089:L2089),"")</f>
        <v/>
      </c>
      <c r="V2089" s="813">
        <f>AVERAGE(Q2089:T2089)</f>
        <v/>
      </c>
      <c r="W2089" s="445" t="n"/>
      <c r="X2089" s="257" t="n"/>
      <c r="Y2089" s="266" t="n">
        <v>298</v>
      </c>
    </row>
    <row r="2090" ht="17.45" customHeight="1">
      <c r="A2090" s="257">
        <f>IF(ISNUMBER(C2090),MONTH(C2090),"")</f>
        <v/>
      </c>
      <c r="B2090" s="257">
        <f>IF(ISNUMBER(C2090),YEAR(C2090),"")</f>
        <v/>
      </c>
      <c r="C2090" s="861">
        <f>C2089+1</f>
        <v/>
      </c>
      <c r="D2090" s="809" t="n">
        <v>0.00768</v>
      </c>
      <c r="E2090" s="810" t="n"/>
      <c r="F2090" s="809" t="n">
        <v>0.00886</v>
      </c>
      <c r="G2090" s="811" t="n"/>
      <c r="H2090" s="810" t="n">
        <v>0.009390000000000001</v>
      </c>
      <c r="I2090" s="809" t="n">
        <v>0.00615</v>
      </c>
      <c r="J2090" s="810" t="n"/>
      <c r="K2090" s="809" t="n">
        <v>0.00758</v>
      </c>
      <c r="L2090" s="810" t="n"/>
      <c r="M2090" s="796">
        <f>IF(SUM(D2090:E2090)&gt;0,IFERROR(AVERAGE(D2061:E2090),""),"")</f>
        <v/>
      </c>
      <c r="N2090" s="796">
        <f>IF(SUM(F2090:H2090)&gt;0,IFERROR(AVERAGE(F2061:H2090),""),"")</f>
        <v/>
      </c>
      <c r="O2090" s="796">
        <f>IF(SUM(I2090:J2090)&gt;0,IFERROR(AVERAGE(I2061:J2090),""),"")</f>
        <v/>
      </c>
      <c r="P2090" s="796">
        <f>IF(SUM(K2090:L2090)&gt;0,IFERROR(AVERAGE(K2061:L2090),""),"")</f>
        <v/>
      </c>
      <c r="Q2090" s="813">
        <f>IFERROR(AVERAGE(D2090:E2090),"")</f>
        <v/>
      </c>
      <c r="R2090" s="813">
        <f>IFERROR(AVERAGE(F2090:H2090),"")</f>
        <v/>
      </c>
      <c r="S2090" s="813">
        <f>IFERROR(AVERAGE(I2090:J2090),"")</f>
        <v/>
      </c>
      <c r="T2090" s="813">
        <f>IFERROR(AVERAGE(K2090:L2090),"")</f>
        <v/>
      </c>
      <c r="V2090" s="813">
        <f>AVERAGE(Q2090:T2090)</f>
        <v/>
      </c>
      <c r="W2090" s="445" t="n"/>
      <c r="X2090" s="797">
        <f>AVERAGE(Q2089:T2090)</f>
        <v/>
      </c>
      <c r="Y2090" s="266" t="n">
        <v>298</v>
      </c>
    </row>
    <row r="2091" ht="17.45" customHeight="1">
      <c r="A2091" s="257">
        <f>IF(ISNUMBER(C2091),MONTH(C2091),"")</f>
        <v/>
      </c>
      <c r="B2091" s="257">
        <f>IF(ISNUMBER(C2091),YEAR(C2091),"")</f>
        <v/>
      </c>
      <c r="C2091" s="791">
        <f>C2090+1</f>
        <v/>
      </c>
      <c r="D2091" s="792" t="n"/>
      <c r="E2091" s="793" t="n">
        <v>0.0219</v>
      </c>
      <c r="F2091" s="792" t="n"/>
      <c r="G2091" s="794" t="n">
        <v>0.0151</v>
      </c>
      <c r="H2091" s="793" t="n"/>
      <c r="I2091" s="792" t="n"/>
      <c r="J2091" s="793" t="n">
        <v>0.0164</v>
      </c>
      <c r="K2091" s="792" t="n"/>
      <c r="L2091" s="793" t="n">
        <v>0.0214</v>
      </c>
      <c r="M2091" s="796">
        <f>IF(SUM(D2091:E2091)&gt;0,IFERROR(AVERAGE(D2062:E2091),""),"")</f>
        <v/>
      </c>
      <c r="N2091" s="796">
        <f>IF(SUM(F2091:H2091)&gt;0,IFERROR(AVERAGE(F2062:H2091),""),"")</f>
        <v/>
      </c>
      <c r="O2091" s="796">
        <f>IF(SUM(I2091:J2091)&gt;0,IFERROR(AVERAGE(I2062:J2091),""),"")</f>
        <v/>
      </c>
      <c r="P2091" s="796">
        <f>IF(SUM(K2091:L2091)&gt;0,IFERROR(AVERAGE(K2062:L2091),""),"")</f>
        <v/>
      </c>
      <c r="Q2091" s="797">
        <f>IFERROR(AVERAGE(D2091:E2091),"")</f>
        <v/>
      </c>
      <c r="R2091" s="797">
        <f>IFERROR(AVERAGE(F2091:H2091),"")</f>
        <v/>
      </c>
      <c r="S2091" s="797">
        <f>IFERROR(AVERAGE(I2091:J2091),"")</f>
        <v/>
      </c>
      <c r="T2091" s="797">
        <f>IFERROR(AVERAGE(K2091:L2091),"")</f>
        <v/>
      </c>
      <c r="W2091" s="797">
        <f>AVERAGE(Q2091:T2091)</f>
        <v/>
      </c>
    </row>
    <row r="2092" ht="17.45" customHeight="1">
      <c r="A2092" s="257">
        <f>IF(ISNUMBER(C2092),MONTH(C2092),"")</f>
        <v/>
      </c>
      <c r="B2092" s="257">
        <f>IF(ISNUMBER(C2092),YEAR(C2092),"")</f>
        <v/>
      </c>
      <c r="C2092" s="791">
        <f>C2091+1</f>
        <v/>
      </c>
      <c r="D2092" s="849" t="n">
        <v>0.0409</v>
      </c>
      <c r="E2092" s="850" t="n"/>
      <c r="F2092" s="849" t="n">
        <v>0.0301</v>
      </c>
      <c r="G2092" s="851" t="n"/>
      <c r="H2092" s="850" t="n"/>
      <c r="I2092" s="849" t="n">
        <v>0.0219</v>
      </c>
      <c r="J2092" s="850" t="n"/>
      <c r="K2092" s="849" t="n">
        <v>0.0262</v>
      </c>
      <c r="L2092" s="850" t="n"/>
      <c r="M2092" s="796">
        <f>IF(SUM(D2092:E2092)&gt;0,IFERROR(AVERAGE(D2063:E2092),""),"")</f>
        <v/>
      </c>
      <c r="N2092" s="796">
        <f>IF(SUM(F2092:H2092)&gt;0,IFERROR(AVERAGE(F2063:H2092),""),"")</f>
        <v/>
      </c>
      <c r="O2092" s="796">
        <f>IF(SUM(I2092:J2092)&gt;0,IFERROR(AVERAGE(I2063:J2092),""),"")</f>
        <v/>
      </c>
      <c r="P2092" s="796">
        <f>IF(SUM(K2092:L2092)&gt;0,IFERROR(AVERAGE(K2063:L2092),""),"")</f>
        <v/>
      </c>
      <c r="Q2092" s="797">
        <f>IFERROR(AVERAGE(D2092:E2092),"")</f>
        <v/>
      </c>
      <c r="R2092" s="797">
        <f>IFERROR(AVERAGE(F2092:H2092),"")</f>
        <v/>
      </c>
      <c r="S2092" s="797">
        <f>IFERROR(AVERAGE(I2092:J2092),"")</f>
        <v/>
      </c>
      <c r="T2092" s="797">
        <f>IFERROR(AVERAGE(K2092:L2092),"")</f>
        <v/>
      </c>
      <c r="W2092" s="797">
        <f>AVERAGE(Q2092:T2092)</f>
        <v/>
      </c>
    </row>
    <row r="2093" ht="17.45" customHeight="1">
      <c r="A2093" s="257">
        <f>IF(ISNUMBER(C2093),MONTH(C2093),"")</f>
        <v/>
      </c>
      <c r="B2093" s="257">
        <f>IF(ISNUMBER(C2093),YEAR(C2093),"")</f>
        <v/>
      </c>
      <c r="C2093" s="791">
        <f>C2092+1</f>
        <v/>
      </c>
      <c r="D2093" s="849" t="n"/>
      <c r="E2093" s="850" t="n">
        <v>0.0321</v>
      </c>
      <c r="F2093" s="849" t="n"/>
      <c r="G2093" s="851" t="n">
        <v>0.0294</v>
      </c>
      <c r="H2093" s="850" t="n"/>
      <c r="I2093" s="849" t="n"/>
      <c r="J2093" s="850" t="n">
        <v>0.0317</v>
      </c>
      <c r="K2093" s="849" t="n"/>
      <c r="L2093" s="850" t="n">
        <v>0.0358</v>
      </c>
      <c r="M2093" s="796">
        <f>IF(SUM(D2093:E2093)&gt;0,IFERROR(AVERAGE(D2064:E2093),""),"")</f>
        <v/>
      </c>
      <c r="N2093" s="796">
        <f>IF(SUM(F2093:H2093)&gt;0,IFERROR(AVERAGE(F2064:H2093),""),"")</f>
        <v/>
      </c>
      <c r="O2093" s="796">
        <f>IF(SUM(I2093:J2093)&gt;0,IFERROR(AVERAGE(I2064:J2093),""),"")</f>
        <v/>
      </c>
      <c r="P2093" s="796">
        <f>IF(SUM(K2093:L2093)&gt;0,IFERROR(AVERAGE(K2064:L2093),""),"")</f>
        <v/>
      </c>
      <c r="Q2093" s="797">
        <f>IFERROR(AVERAGE(D2093:E2093),"")</f>
        <v/>
      </c>
      <c r="R2093" s="797">
        <f>IFERROR(AVERAGE(F2093:H2093),"")</f>
        <v/>
      </c>
      <c r="S2093" s="797">
        <f>IFERROR(AVERAGE(I2093:J2093),"")</f>
        <v/>
      </c>
      <c r="T2093" s="797">
        <f>IFERROR(AVERAGE(K2093:L2093),"")</f>
        <v/>
      </c>
      <c r="W2093" s="797">
        <f>AVERAGE(Q2093:T2093)</f>
        <v/>
      </c>
    </row>
    <row r="2094" ht="17.45" customHeight="1">
      <c r="A2094" s="257">
        <f>IF(ISNUMBER(C2094),MONTH(C2094),"")</f>
        <v/>
      </c>
      <c r="B2094" s="257">
        <f>IF(ISNUMBER(C2094),YEAR(C2094),"")</f>
        <v/>
      </c>
      <c r="C2094" s="791">
        <f>C2093+1</f>
        <v/>
      </c>
      <c r="D2094" s="792" t="n">
        <v>0.0304</v>
      </c>
      <c r="E2094" s="793" t="n"/>
      <c r="F2094" s="792" t="n"/>
      <c r="G2094" s="794" t="n"/>
      <c r="H2094" s="793" t="n">
        <v>0.026</v>
      </c>
      <c r="I2094" s="792" t="n">
        <v>0.0168</v>
      </c>
      <c r="J2094" s="793" t="n"/>
      <c r="K2094" s="792" t="n">
        <v>0.0568</v>
      </c>
      <c r="L2094" s="793" t="n"/>
      <c r="M2094" s="796">
        <f>IF(SUM(D2094:E2094)&gt;0,IFERROR(AVERAGE(D2065:E2094),""),"")</f>
        <v/>
      </c>
      <c r="N2094" s="796">
        <f>IF(SUM(F2094:H2094)&gt;0,IFERROR(AVERAGE(F2065:H2094),""),"")</f>
        <v/>
      </c>
      <c r="O2094" s="796">
        <f>IF(SUM(I2094:J2094)&gt;0,IFERROR(AVERAGE(I2065:J2094),""),"")</f>
        <v/>
      </c>
      <c r="P2094" s="796">
        <f>IF(SUM(K2094:L2094)&gt;0,IFERROR(AVERAGE(K2065:L2094),""),"")</f>
        <v/>
      </c>
      <c r="Q2094" s="797">
        <f>IFERROR(AVERAGE(D2094:E2094),"")</f>
        <v/>
      </c>
      <c r="R2094" s="797">
        <f>IFERROR(AVERAGE(F2094:H2094),"")</f>
        <v/>
      </c>
      <c r="S2094" s="797">
        <f>IFERROR(AVERAGE(I2094:J2094),"")</f>
        <v/>
      </c>
      <c r="T2094" s="797">
        <f>IFERROR(AVERAGE(K2094:L2094),"")</f>
        <v/>
      </c>
      <c r="W2094" s="797">
        <f>AVERAGE(Q2094:T2094)</f>
        <v/>
      </c>
    </row>
    <row r="2095" ht="17.45" customHeight="1">
      <c r="A2095" s="257">
        <f>IF(ISNUMBER(C2095),MONTH(C2095),"")</f>
        <v/>
      </c>
      <c r="B2095" s="257">
        <f>IF(ISNUMBER(C2095),YEAR(C2095),"")</f>
        <v/>
      </c>
      <c r="C2095" s="791">
        <f>C2094+1</f>
        <v/>
      </c>
      <c r="D2095" s="792" t="n"/>
      <c r="E2095" s="793" t="n">
        <v>0.0208</v>
      </c>
      <c r="F2095" s="792" t="n"/>
      <c r="G2095" s="794" t="n">
        <v>0.0255</v>
      </c>
      <c r="H2095" s="793" t="n"/>
      <c r="I2095" s="792" t="n"/>
      <c r="J2095" s="793" t="n">
        <v>0.0245</v>
      </c>
      <c r="K2095" s="792" t="n"/>
      <c r="L2095" s="793" t="n">
        <v>0.0397</v>
      </c>
      <c r="M2095" s="796">
        <f>IF(SUM(D2095:E2095)&gt;0,IFERROR(AVERAGE(D2066:E2095),""),"")</f>
        <v/>
      </c>
      <c r="N2095" s="796">
        <f>IF(SUM(F2095:H2095)&gt;0,IFERROR(AVERAGE(F2066:H2095),""),"")</f>
        <v/>
      </c>
      <c r="O2095" s="796">
        <f>IF(SUM(I2095:J2095)&gt;0,IFERROR(AVERAGE(I2066:J2095),""),"")</f>
        <v/>
      </c>
      <c r="P2095" s="796">
        <f>IF(SUM(K2095:L2095)&gt;0,IFERROR(AVERAGE(K2066:L2095),""),"")</f>
        <v/>
      </c>
      <c r="Q2095" s="797">
        <f>IFERROR(AVERAGE(D2095:E2095),"")</f>
        <v/>
      </c>
      <c r="R2095" s="797">
        <f>IFERROR(AVERAGE(F2095:H2095),"")</f>
        <v/>
      </c>
      <c r="S2095" s="797">
        <f>IFERROR(AVERAGE(I2095:J2095),"")</f>
        <v/>
      </c>
      <c r="T2095" s="797">
        <f>IFERROR(AVERAGE(K2095:L2095),"")</f>
        <v/>
      </c>
      <c r="W2095" s="797">
        <f>AVERAGE(Q2095:T2095)</f>
        <v/>
      </c>
      <c r="X2095" s="797">
        <f>AVERAGE(Q2091:T2095)</f>
        <v/>
      </c>
      <c r="Y2095" s="266" t="n">
        <v>299</v>
      </c>
    </row>
    <row r="2096" ht="17.45" customHeight="1">
      <c r="A2096" s="257">
        <f>IF(ISNUMBER(C2096),MONTH(C2096),"")</f>
        <v/>
      </c>
      <c r="B2096" s="257">
        <f>IF(ISNUMBER(C2096),YEAR(C2096),"")</f>
        <v/>
      </c>
      <c r="C2096" s="861">
        <f>C2095+1</f>
        <v/>
      </c>
      <c r="D2096" s="809" t="n">
        <v>0.0148</v>
      </c>
      <c r="E2096" s="810" t="n"/>
      <c r="F2096" s="809" t="n">
        <v>0.0183</v>
      </c>
      <c r="G2096" s="811" t="n"/>
      <c r="H2096" s="810" t="n">
        <v>0.0165</v>
      </c>
      <c r="I2096" s="809" t="n">
        <v>0.0112</v>
      </c>
      <c r="J2096" s="810" t="n"/>
      <c r="K2096" s="809" t="n">
        <v>0.0151</v>
      </c>
      <c r="L2096" s="810" t="n"/>
      <c r="M2096" s="796">
        <f>IF(SUM(D2096:E2096)&gt;0,IFERROR(AVERAGE(D2067:E2096),""),"")</f>
        <v/>
      </c>
      <c r="N2096" s="796">
        <f>IF(SUM(F2096:H2096)&gt;0,IFERROR(AVERAGE(F2067:H2096),""),"")</f>
        <v/>
      </c>
      <c r="O2096" s="796">
        <f>IF(SUM(I2096:J2096)&gt;0,IFERROR(AVERAGE(I2067:J2096),""),"")</f>
        <v/>
      </c>
      <c r="P2096" s="796">
        <f>IF(SUM(K2096:L2096)&gt;0,IFERROR(AVERAGE(K2067:L2096),""),"")</f>
        <v/>
      </c>
      <c r="Q2096" s="813">
        <f>IFERROR(AVERAGE(D2096:E2096),"")</f>
        <v/>
      </c>
      <c r="R2096" s="813">
        <f>IFERROR(AVERAGE(F2096:H2096),"")</f>
        <v/>
      </c>
      <c r="S2096" s="813">
        <f>IFERROR(AVERAGE(I2096:J2096),"")</f>
        <v/>
      </c>
      <c r="T2096" s="813">
        <f>IFERROR(AVERAGE(K2096:L2096),"")</f>
        <v/>
      </c>
      <c r="V2096" s="813">
        <f>AVERAGE(Q2096:T2096)</f>
        <v/>
      </c>
      <c r="W2096" s="445" t="n"/>
      <c r="X2096" s="257" t="n"/>
      <c r="Y2096" s="266" t="n">
        <v>299</v>
      </c>
    </row>
    <row r="2097" ht="17.45" customHeight="1">
      <c r="A2097" s="257">
        <f>IF(ISNUMBER(C2097),MONTH(C2097),"")</f>
        <v/>
      </c>
      <c r="B2097" s="257">
        <f>IF(ISNUMBER(C2097),YEAR(C2097),"")</f>
        <v/>
      </c>
      <c r="C2097" s="808">
        <f>C2096+1</f>
        <v/>
      </c>
      <c r="D2097" s="809" t="n"/>
      <c r="E2097" s="810" t="n">
        <v>0.0105</v>
      </c>
      <c r="F2097" s="809" t="n"/>
      <c r="G2097" s="811" t="n">
        <v>0.0115</v>
      </c>
      <c r="H2097" s="810" t="n"/>
      <c r="I2097" s="809" t="n"/>
      <c r="J2097" s="810" t="n">
        <v>0.00864</v>
      </c>
      <c r="K2097" s="809" t="n"/>
      <c r="L2097" s="810" t="n">
        <v>0.0159</v>
      </c>
      <c r="M2097" s="796">
        <f>IF(SUM(D2097:E2097)&gt;0,IFERROR(AVERAGE(D2068:E2097),""),"")</f>
        <v/>
      </c>
      <c r="N2097" s="796">
        <f>IF(SUM(F2097:H2097)&gt;0,IFERROR(AVERAGE(F2068:H2097),""),"")</f>
        <v/>
      </c>
      <c r="O2097" s="796">
        <f>IF(SUM(I2097:J2097)&gt;0,IFERROR(AVERAGE(I2068:J2097),""),"")</f>
        <v/>
      </c>
      <c r="P2097" s="796">
        <f>IF(SUM(K2097:L2097)&gt;0,IFERROR(AVERAGE(K2068:L2097),""),"")</f>
        <v/>
      </c>
      <c r="Q2097" s="813">
        <f>IFERROR(AVERAGE(D2097:E2097),"")</f>
        <v/>
      </c>
      <c r="R2097" s="813">
        <f>IFERROR(AVERAGE(F2097:H2097),"")</f>
        <v/>
      </c>
      <c r="S2097" s="813">
        <f>IFERROR(AVERAGE(I2097:J2097),"")</f>
        <v/>
      </c>
      <c r="T2097" s="813">
        <f>IFERROR(AVERAGE(K2097:L2097),"")</f>
        <v/>
      </c>
      <c r="V2097" s="813">
        <f>AVERAGE(Q2097:T2097)</f>
        <v/>
      </c>
      <c r="W2097" s="445" t="n"/>
      <c r="X2097" s="797">
        <f>AVERAGE(Q2096:T2097)</f>
        <v/>
      </c>
      <c r="Y2097" s="266" t="n">
        <v>299</v>
      </c>
    </row>
    <row r="2098" ht="17.45" customHeight="1">
      <c r="A2098" s="257">
        <f>IF(ISNUMBER(C2098),MONTH(C2098),"")</f>
        <v/>
      </c>
      <c r="B2098" s="257">
        <f>IF(ISNUMBER(C2098),YEAR(C2098),"")</f>
        <v/>
      </c>
      <c r="C2098" s="791">
        <f>C2097+1</f>
        <v/>
      </c>
      <c r="D2098" s="792" t="n">
        <v>0.0378</v>
      </c>
      <c r="E2098" s="793" t="n"/>
      <c r="F2098" s="792" t="n">
        <v>0.033</v>
      </c>
      <c r="G2098" s="794" t="n"/>
      <c r="H2098" s="793" t="n"/>
      <c r="I2098" s="792" t="n">
        <v>0.0227</v>
      </c>
      <c r="J2098" s="793" t="n"/>
      <c r="K2098" s="792" t="n">
        <v>0.0329</v>
      </c>
      <c r="L2098" s="793" t="n"/>
      <c r="M2098" s="796">
        <f>IF(SUM(D2098:E2098)&gt;0,IFERROR(AVERAGE(D2069:E2098),""),"")</f>
        <v/>
      </c>
      <c r="N2098" s="796">
        <f>IF(SUM(F2098:H2098)&gt;0,IFERROR(AVERAGE(F2069:H2098),""),"")</f>
        <v/>
      </c>
      <c r="O2098" s="796">
        <f>IF(SUM(I2098:J2098)&gt;0,IFERROR(AVERAGE(I2069:J2098),""),"")</f>
        <v/>
      </c>
      <c r="P2098" s="796">
        <f>IF(SUM(K2098:L2098)&gt;0,IFERROR(AVERAGE(K2069:L2098),""),"")</f>
        <v/>
      </c>
      <c r="Q2098" s="797">
        <f>IFERROR(AVERAGE(D2098:E2098),"")</f>
        <v/>
      </c>
      <c r="R2098" s="797">
        <f>IFERROR(AVERAGE(F2098:H2098),"")</f>
        <v/>
      </c>
      <c r="S2098" s="797">
        <f>IFERROR(AVERAGE(I2098:J2098),"")</f>
        <v/>
      </c>
      <c r="T2098" s="797">
        <f>IFERROR(AVERAGE(K2098:L2098),"")</f>
        <v/>
      </c>
      <c r="W2098" s="797">
        <f>AVERAGE(Q2098:T2098)</f>
        <v/>
      </c>
    </row>
    <row r="2099" ht="17.45" customHeight="1">
      <c r="A2099" s="257">
        <f>IF(ISNUMBER(C2099),MONTH(C2099),"")</f>
        <v/>
      </c>
      <c r="B2099" s="257">
        <f>IF(ISNUMBER(C2099),YEAR(C2099),"")</f>
        <v/>
      </c>
      <c r="C2099" s="791">
        <f>C2098+1</f>
        <v/>
      </c>
      <c r="D2099" s="792" t="n"/>
      <c r="E2099" s="793" t="n">
        <v>0.0393</v>
      </c>
      <c r="F2099" s="792" t="n"/>
      <c r="G2099" s="794" t="n">
        <v>0.0334</v>
      </c>
      <c r="H2099" s="793" t="n"/>
      <c r="I2099" s="792" t="n"/>
      <c r="J2099" s="793" t="n">
        <v>0.0376</v>
      </c>
      <c r="K2099" s="792" t="n"/>
      <c r="L2099" s="793" t="n">
        <v>0.0485</v>
      </c>
      <c r="M2099" s="796">
        <f>IF(SUM(D2099:E2099)&gt;0,IFERROR(AVERAGE(D2070:E2099),""),"")</f>
        <v/>
      </c>
      <c r="N2099" s="796">
        <f>IF(SUM(F2099:H2099)&gt;0,IFERROR(AVERAGE(F2070:H2099),""),"")</f>
        <v/>
      </c>
      <c r="O2099" s="796">
        <f>IF(SUM(I2099:J2099)&gt;0,IFERROR(AVERAGE(I2070:J2099),""),"")</f>
        <v/>
      </c>
      <c r="P2099" s="796">
        <f>IF(SUM(K2099:L2099)&gt;0,IFERROR(AVERAGE(K2070:L2099),""),"")</f>
        <v/>
      </c>
      <c r="Q2099" s="797">
        <f>IFERROR(AVERAGE(D2099:E2099),"")</f>
        <v/>
      </c>
      <c r="R2099" s="797">
        <f>IFERROR(AVERAGE(F2099:H2099),"")</f>
        <v/>
      </c>
      <c r="S2099" s="797">
        <f>IFERROR(AVERAGE(I2099:J2099),"")</f>
        <v/>
      </c>
      <c r="T2099" s="797">
        <f>IFERROR(AVERAGE(K2099:L2099),"")</f>
        <v/>
      </c>
      <c r="W2099" s="797">
        <f>AVERAGE(Q2099:T2099)</f>
        <v/>
      </c>
    </row>
    <row r="2100" ht="17.45" customHeight="1" thickBot="1">
      <c r="A2100" s="257">
        <f>IF(ISNUMBER(C2100),MONTH(C2100),"")</f>
        <v/>
      </c>
      <c r="B2100" s="257">
        <f>IF(ISNUMBER(C2100),YEAR(C2100),"")</f>
        <v/>
      </c>
      <c r="C2100" s="791">
        <f>C2099+1</f>
        <v/>
      </c>
      <c r="D2100" s="792" t="n">
        <v>0.0347</v>
      </c>
      <c r="E2100" s="793" t="n"/>
      <c r="F2100" s="792" t="n"/>
      <c r="G2100" s="794" t="n"/>
      <c r="H2100" s="793" t="n">
        <v>0.033</v>
      </c>
      <c r="I2100" s="792" t="n">
        <v>0.036</v>
      </c>
      <c r="J2100" s="793" t="n"/>
      <c r="K2100" s="792" t="n">
        <v>0.0498</v>
      </c>
      <c r="L2100" s="793" t="n"/>
      <c r="M2100" s="796">
        <f>IF(SUM(D2100:E2100)&gt;0,IFERROR(AVERAGE(D2071:E2100),""),"")</f>
        <v/>
      </c>
      <c r="N2100" s="796">
        <f>IF(SUM(F2100:H2100)&gt;0,IFERROR(AVERAGE(F2071:H2100),""),"")</f>
        <v/>
      </c>
      <c r="O2100" s="796">
        <f>IF(SUM(I2100:J2100)&gt;0,IFERROR(AVERAGE(I2071:J2100),""),"")</f>
        <v/>
      </c>
      <c r="P2100" s="796">
        <f>IF(SUM(K2100:L2100)&gt;0,IFERROR(AVERAGE(K2071:L2100),""),"")</f>
        <v/>
      </c>
      <c r="Q2100" s="797">
        <f>IFERROR(AVERAGE(D2100:E2100),"")</f>
        <v/>
      </c>
      <c r="R2100" s="797">
        <f>IFERROR(AVERAGE(F2100:H2100),"")</f>
        <v/>
      </c>
      <c r="S2100" s="797">
        <f>IFERROR(AVERAGE(I2100:J2100),"")</f>
        <v/>
      </c>
      <c r="T2100" s="797">
        <f>IFERROR(AVERAGE(K2100:L2100),"")</f>
        <v/>
      </c>
      <c r="W2100" s="797">
        <f>AVERAGE(Q2100:T2100)</f>
        <v/>
      </c>
    </row>
    <row r="2101" ht="17.45" customHeight="1" thickBot="1">
      <c r="A2101" s="257">
        <f>IF(ISNUMBER(C2101),MONTH(C2101),"")</f>
        <v/>
      </c>
      <c r="B2101" s="257">
        <f>IF(ISNUMBER(C2101),YEAR(C2101),"")</f>
        <v/>
      </c>
      <c r="C2101" s="791">
        <f>C2100+1</f>
        <v/>
      </c>
      <c r="D2101" s="792" t="n"/>
      <c r="E2101" s="793" t="n">
        <v>0.0283</v>
      </c>
      <c r="F2101" s="792" t="n"/>
      <c r="G2101" s="794" t="n">
        <v>0.0296</v>
      </c>
      <c r="H2101" s="793" t="n"/>
      <c r="I2101" s="792" t="n"/>
      <c r="J2101" s="793" t="n">
        <v>0.0259</v>
      </c>
      <c r="K2101" s="792" t="n"/>
      <c r="L2101" s="793" t="n">
        <v>0.0278</v>
      </c>
      <c r="M2101" s="796">
        <f>IF(SUM(D2101:E2101)&gt;0,IFERROR(AVERAGE(D2072:E2101),""),"")</f>
        <v/>
      </c>
      <c r="N2101" s="796">
        <f>IF(SUM(F2101:H2101)&gt;0,IFERROR(AVERAGE(F2072:H2101),""),"")</f>
        <v/>
      </c>
      <c r="O2101" s="796">
        <f>IF(SUM(I2101:J2101)&gt;0,IFERROR(AVERAGE(I2072:J2101),""),"")</f>
        <v/>
      </c>
      <c r="P2101" s="796">
        <f>IF(SUM(K2101:L2101)&gt;0,IFERROR(AVERAGE(K2072:L2101),""),"")</f>
        <v/>
      </c>
      <c r="Q2101" s="797">
        <f>IFERROR(AVERAGE(D2101:E2101),"")</f>
        <v/>
      </c>
      <c r="R2101" s="797">
        <f>IFERROR(AVERAGE(F2101:H2101),"")</f>
        <v/>
      </c>
      <c r="S2101" s="797">
        <f>IFERROR(AVERAGE(I2101:J2101),"")</f>
        <v/>
      </c>
      <c r="T2101" s="797">
        <f>IFERROR(AVERAGE(K2101:L2101),"")</f>
        <v/>
      </c>
      <c r="W2101" s="797">
        <f>AVERAGE(Q2101:T2101)</f>
        <v/>
      </c>
      <c r="Z2101" s="514" t="inlineStr">
        <is>
          <t>SEPTEMBER</t>
        </is>
      </c>
      <c r="AA2101" s="515" t="n">
        <v>2023</v>
      </c>
      <c r="AB2101" s="516" t="n"/>
      <c r="AC2101" s="516" t="n"/>
      <c r="AD2101" s="516" t="n"/>
    </row>
    <row r="2102" ht="17.45" customHeight="1">
      <c r="A2102" s="257">
        <f>IF(ISNUMBER(C2102),MONTH(C2102),"")</f>
        <v/>
      </c>
      <c r="B2102" s="257">
        <f>IF(ISNUMBER(C2102),YEAR(C2102),"")</f>
        <v/>
      </c>
      <c r="C2102" s="861">
        <f>C2101+1</f>
        <v/>
      </c>
      <c r="D2102" s="803" t="n">
        <v>0.0248</v>
      </c>
      <c r="E2102" s="804" t="n"/>
      <c r="F2102" s="803" t="n">
        <v>0.0214</v>
      </c>
      <c r="G2102" s="805" t="n"/>
      <c r="H2102" s="804" t="n">
        <v>0.0221</v>
      </c>
      <c r="I2102" s="803" t="n">
        <v>0.022</v>
      </c>
      <c r="J2102" s="804" t="n"/>
      <c r="K2102" s="803" t="n">
        <v>0.0279</v>
      </c>
      <c r="L2102" s="804" t="n"/>
      <c r="M2102" s="796">
        <f>IF(SUM(D2102:E2102)&gt;0,IFERROR(AVERAGE(D2073:E2102),""),"")</f>
        <v/>
      </c>
      <c r="N2102" s="796">
        <f>IF(SUM(F2102:H2102)&gt;0,IFERROR(AVERAGE(F2073:H2102),""),"")</f>
        <v/>
      </c>
      <c r="O2102" s="796">
        <f>IF(SUM(I2102:J2102)&gt;0,IFERROR(AVERAGE(I2073:J2102),""),"")</f>
        <v/>
      </c>
      <c r="P2102" s="796">
        <f>IF(SUM(K2102:L2102)&gt;0,IFERROR(AVERAGE(K2073:L2102),""),"")</f>
        <v/>
      </c>
      <c r="Q2102" s="797">
        <f>IFERROR(AVERAGE(D2102:E2102),"")</f>
        <v/>
      </c>
      <c r="R2102" s="797">
        <f>IFERROR(AVERAGE(F2102:H2102),"")</f>
        <v/>
      </c>
      <c r="S2102" s="797">
        <f>IFERROR(AVERAGE(I2102:J2102),"")</f>
        <v/>
      </c>
      <c r="T2102" s="797">
        <f>IFERROR(AVERAGE(K2102:L2102),"")</f>
        <v/>
      </c>
      <c r="W2102" s="797">
        <f>AVERAGE(Q2102:T2102)</f>
        <v/>
      </c>
      <c r="X2102" s="797">
        <f>AVERAGE(Q2098:T2102)</f>
        <v/>
      </c>
      <c r="Y2102" s="266" t="n">
        <v>300</v>
      </c>
      <c r="Z2102" s="517" t="inlineStr">
        <is>
          <t>Parameter</t>
        </is>
      </c>
      <c r="AA2102" s="517" t="inlineStr">
        <is>
          <t>Station 1</t>
        </is>
      </c>
      <c r="AB2102" s="517" t="inlineStr">
        <is>
          <t>Station 2</t>
        </is>
      </c>
      <c r="AC2102" s="517" t="inlineStr">
        <is>
          <t>Station 4</t>
        </is>
      </c>
      <c r="AD2102" s="517" t="inlineStr">
        <is>
          <t>Station 5</t>
        </is>
      </c>
    </row>
    <row r="2103" ht="17.45" customHeight="1" thickBot="1">
      <c r="A2103" s="257">
        <f>IF(ISNUMBER(C2103),MONTH(C2103),"")</f>
        <v/>
      </c>
      <c r="B2103" s="257">
        <f>IF(ISNUMBER(C2103),YEAR(C2103),"")</f>
        <v/>
      </c>
      <c r="C2103" s="877">
        <f>C2102+1</f>
        <v/>
      </c>
      <c r="D2103" s="878" t="n"/>
      <c r="E2103" s="879" t="n">
        <v>0.0157</v>
      </c>
      <c r="F2103" s="878" t="n"/>
      <c r="G2103" s="881" t="n">
        <v>0.0146</v>
      </c>
      <c r="H2103" s="879" t="n"/>
      <c r="I2103" s="878" t="n"/>
      <c r="J2103" s="879" t="n">
        <v>0.008670000000000001</v>
      </c>
      <c r="K2103" s="878" t="n"/>
      <c r="L2103" s="879" t="n">
        <v>0.0238</v>
      </c>
      <c r="M2103" s="796">
        <f>IF(SUM(D2103:E2103)&gt;0,IFERROR(AVERAGE(D2074:E2103),""),"")</f>
        <v/>
      </c>
      <c r="N2103" s="796">
        <f>IF(SUM(F2103:H2103)&gt;0,IFERROR(AVERAGE(F2074:H2103),""),"")</f>
        <v/>
      </c>
      <c r="O2103" s="796">
        <f>IF(SUM(I2103:J2103)&gt;0,IFERROR(AVERAGE(I2074:J2103),""),"")</f>
        <v/>
      </c>
      <c r="P2103" s="796">
        <f>IF(SUM(K2103:L2103)&gt;0,IFERROR(AVERAGE(K2074:L2103),""),"")</f>
        <v/>
      </c>
      <c r="Q2103" s="813">
        <f>IFERROR(AVERAGE(D2103:E2103),"")</f>
        <v/>
      </c>
      <c r="R2103" s="813">
        <f>IFERROR(AVERAGE(F2103:H2103),"")</f>
        <v/>
      </c>
      <c r="S2103" s="813">
        <f>IFERROR(AVERAGE(I2103:J2103),"")</f>
        <v/>
      </c>
      <c r="T2103" s="813">
        <f>IFERROR(AVERAGE(K2103:L2103),"")</f>
        <v/>
      </c>
      <c r="V2103" s="813">
        <f>AVERAGE(Q2103:T2103)</f>
        <v/>
      </c>
      <c r="W2103" s="445" t="n"/>
      <c r="X2103" s="257" t="n"/>
      <c r="Y2103" s="266" t="n">
        <v>300</v>
      </c>
      <c r="Z2103" s="518" t="inlineStr">
        <is>
          <t>Average</t>
        </is>
      </c>
      <c r="AA2103" s="928">
        <f>AVERAGE(D2074:E2103)</f>
        <v/>
      </c>
      <c r="AB2103" s="928">
        <f>AVERAGE(F2074:H2103)</f>
        <v/>
      </c>
      <c r="AC2103" s="928">
        <f>AVERAGE(I2074:J2103)</f>
        <v/>
      </c>
      <c r="AD2103" s="928">
        <f>AVERAGE(K2074:L2103)</f>
        <v/>
      </c>
    </row>
    <row r="2104" ht="17.45" customHeight="1">
      <c r="A2104" s="257">
        <f>IF(ISNUMBER(C2104),MONTH(C2104),"")</f>
        <v/>
      </c>
      <c r="B2104" s="257">
        <f>IF(ISNUMBER(C2104),YEAR(C2104),"")</f>
        <v/>
      </c>
      <c r="C2104" s="885">
        <f>C2103+1</f>
        <v/>
      </c>
      <c r="D2104" s="894" t="n">
        <v>0.0173</v>
      </c>
      <c r="E2104" s="895" t="n"/>
      <c r="F2104" s="894" t="n">
        <v>0.008070000000000001</v>
      </c>
      <c r="G2104" s="897" t="n"/>
      <c r="H2104" s="895" t="n"/>
      <c r="I2104" s="894" t="n">
        <v>0.00462</v>
      </c>
      <c r="J2104" s="895" t="n"/>
      <c r="K2104" s="894" t="n">
        <v>0.015</v>
      </c>
      <c r="L2104" s="895" t="n"/>
      <c r="M2104" s="796">
        <f>IF(SUM(D2104:E2104)&gt;0,IFERROR(AVERAGE(D2075:E2104),""),"")</f>
        <v/>
      </c>
      <c r="N2104" s="796">
        <f>IF(SUM(F2104:H2104)&gt;0,IFERROR(AVERAGE(F2075:H2104),""),"")</f>
        <v/>
      </c>
      <c r="O2104" s="796">
        <f>IF(SUM(I2104:J2104)&gt;0,IFERROR(AVERAGE(I2075:J2104),""),"")</f>
        <v/>
      </c>
      <c r="P2104" s="796">
        <f>IF(SUM(K2104:L2104)&gt;0,IFERROR(AVERAGE(K2075:L2104),""),"")</f>
        <v/>
      </c>
      <c r="Q2104" s="813">
        <f>IFERROR(AVERAGE(D2104:E2104),"")</f>
        <v/>
      </c>
      <c r="R2104" s="813">
        <f>IFERROR(AVERAGE(F2104:H2104),"")</f>
        <v/>
      </c>
      <c r="S2104" s="813">
        <f>IFERROR(AVERAGE(I2104:J2104),"")</f>
        <v/>
      </c>
      <c r="T2104" s="813">
        <f>IFERROR(AVERAGE(K2104:L2104),"")</f>
        <v/>
      </c>
      <c r="V2104" s="813">
        <f>AVERAGE(Q2104:T2104)</f>
        <v/>
      </c>
      <c r="W2104" s="445" t="n"/>
      <c r="X2104" s="797">
        <f>AVERAGE(Q2103:T2104)</f>
        <v/>
      </c>
      <c r="Y2104" s="266" t="n">
        <v>300</v>
      </c>
      <c r="Z2104" s="518" t="inlineStr">
        <is>
          <t>Maximum</t>
        </is>
      </c>
      <c r="AA2104" s="928">
        <f>MAX(D2074:E2103)</f>
        <v/>
      </c>
      <c r="AB2104" s="928">
        <f>MAX(F2074:H2103)</f>
        <v/>
      </c>
      <c r="AC2104" s="928">
        <f>MAX(I2074:J2103)</f>
        <v/>
      </c>
      <c r="AD2104" s="928">
        <f>MAX(K2074:L2103)</f>
        <v/>
      </c>
    </row>
    <row r="2105" ht="17.45" customHeight="1" thickBot="1">
      <c r="A2105" s="257">
        <f>IF(ISNUMBER(C2105),MONTH(C2105),"")</f>
        <v/>
      </c>
      <c r="B2105" s="257">
        <f>IF(ISNUMBER(C2105),YEAR(C2105),"")</f>
        <v/>
      </c>
      <c r="C2105" s="791">
        <f>C2104+1</f>
        <v/>
      </c>
      <c r="D2105" s="792" t="n"/>
      <c r="E2105" s="793" t="n">
        <v>0.0208</v>
      </c>
      <c r="F2105" s="792" t="n"/>
      <c r="G2105" s="794" t="n">
        <v>0.0262</v>
      </c>
      <c r="H2105" s="793" t="n"/>
      <c r="I2105" s="792" t="n"/>
      <c r="J2105" s="793" t="n">
        <v>0.0242</v>
      </c>
      <c r="K2105" s="792" t="n"/>
      <c r="L2105" s="793" t="n">
        <v>0.0341</v>
      </c>
      <c r="M2105" s="796">
        <f>IF(SUM(D2105:E2105)&gt;0,IFERROR(AVERAGE(D2076:E2105),""),"")</f>
        <v/>
      </c>
      <c r="N2105" s="796">
        <f>IF(SUM(F2105:H2105)&gt;0,IFERROR(AVERAGE(F2076:H2105),""),"")</f>
        <v/>
      </c>
      <c r="O2105" s="796">
        <f>IF(SUM(I2105:J2105)&gt;0,IFERROR(AVERAGE(I2076:J2105),""),"")</f>
        <v/>
      </c>
      <c r="P2105" s="796">
        <f>IF(SUM(K2105:L2105)&gt;0,IFERROR(AVERAGE(K2076:L2105),""),"")</f>
        <v/>
      </c>
      <c r="Q2105" s="797">
        <f>IFERROR(AVERAGE(D2105:E2105),"")</f>
        <v/>
      </c>
      <c r="R2105" s="797">
        <f>IFERROR(AVERAGE(F2105:H2105),"")</f>
        <v/>
      </c>
      <c r="S2105" s="797">
        <f>IFERROR(AVERAGE(I2105:J2105),"")</f>
        <v/>
      </c>
      <c r="T2105" s="797">
        <f>IFERROR(AVERAGE(K2105:L2105),"")</f>
        <v/>
      </c>
      <c r="W2105" s="797">
        <f>AVERAGE(Q2105:T2105)</f>
        <v/>
      </c>
      <c r="Z2105" s="520" t="inlineStr">
        <is>
          <t># DAYS &gt; 0.075</t>
        </is>
      </c>
      <c r="AA2105" s="521">
        <f>COUNTIF(D2074:E2103,"&gt;=0.075")</f>
        <v/>
      </c>
      <c r="AB2105" s="521">
        <f>COUNTIF(F2074:H2103,"&gt;=0.075")</f>
        <v/>
      </c>
      <c r="AC2105" s="521">
        <f>COUNTIF(I2074:J2103,"&gt;=0.075")</f>
        <v/>
      </c>
      <c r="AD2105" s="521">
        <f>COUNTIF(K2074:L2103,"&gt;=0.075")</f>
        <v/>
      </c>
    </row>
    <row r="2106" ht="17.45" customHeight="1" thickBot="1">
      <c r="A2106" s="257">
        <f>IF(ISNUMBER(C2106),MONTH(C2106),"")</f>
        <v/>
      </c>
      <c r="B2106" s="257">
        <f>IF(ISNUMBER(C2106),YEAR(C2106),"")</f>
        <v/>
      </c>
      <c r="C2106" s="791">
        <f>C2105+1</f>
        <v/>
      </c>
      <c r="D2106" s="792" t="n">
        <v>0.0244</v>
      </c>
      <c r="E2106" s="793" t="n"/>
      <c r="F2106" s="792" t="n"/>
      <c r="G2106" s="794" t="n"/>
      <c r="H2106" s="793" t="n">
        <v>0.0346</v>
      </c>
      <c r="I2106" s="792" t="n">
        <v>0.0281</v>
      </c>
      <c r="J2106" s="793" t="n"/>
      <c r="K2106" s="792" t="n">
        <v>0.0284</v>
      </c>
      <c r="L2106" s="793" t="n"/>
      <c r="M2106" s="796">
        <f>IF(SUM(D2106:E2106)&gt;0,IFERROR(AVERAGE(D2077:E2106),""),"")</f>
        <v/>
      </c>
      <c r="N2106" s="796">
        <f>IF(SUM(F2106:H2106)&gt;0,IFERROR(AVERAGE(F2077:H2106),""),"")</f>
        <v/>
      </c>
      <c r="O2106" s="796">
        <f>IF(SUM(I2106:J2106)&gt;0,IFERROR(AVERAGE(I2077:J2106),""),"")</f>
        <v/>
      </c>
      <c r="P2106" s="796">
        <f>IF(SUM(K2106:L2106)&gt;0,IFERROR(AVERAGE(K2077:L2106),""),"")</f>
        <v/>
      </c>
      <c r="Q2106" s="797">
        <f>IFERROR(AVERAGE(D2106:E2106),"")</f>
        <v/>
      </c>
      <c r="R2106" s="797">
        <f>IFERROR(AVERAGE(F2106:H2106),"")</f>
        <v/>
      </c>
      <c r="S2106" s="797">
        <f>IFERROR(AVERAGE(I2106:J2106),"")</f>
        <v/>
      </c>
      <c r="T2106" s="797">
        <f>IFERROR(AVERAGE(K2106:L2106),"")</f>
        <v/>
      </c>
      <c r="W2106" s="797">
        <f>AVERAGE(Q2106:T2106)</f>
        <v/>
      </c>
      <c r="AC2106" s="664">
        <f>SUM(AA2105:AD2105)</f>
        <v/>
      </c>
      <c r="AD2106" s="929">
        <f>AVERAGE(AA2103:AD2103)</f>
        <v/>
      </c>
    </row>
    <row r="2107" ht="17.45" customHeight="1">
      <c r="A2107" s="257">
        <f>IF(ISNUMBER(C2107),MONTH(C2107),"")</f>
        <v/>
      </c>
      <c r="B2107" s="257">
        <f>IF(ISNUMBER(C2107),YEAR(C2107),"")</f>
        <v/>
      </c>
      <c r="C2107" s="791">
        <f>C2106+1</f>
        <v/>
      </c>
      <c r="D2107" s="792" t="n"/>
      <c r="E2107" s="793" t="n">
        <v>0.0218</v>
      </c>
      <c r="F2107" s="792" t="n"/>
      <c r="G2107" s="794" t="n">
        <v>0.0345</v>
      </c>
      <c r="H2107" s="793" t="n"/>
      <c r="I2107" s="792" t="n"/>
      <c r="J2107" s="793" t="n">
        <v>0.0271</v>
      </c>
      <c r="K2107" s="792" t="n"/>
      <c r="L2107" s="793" t="n">
        <v>0.0353</v>
      </c>
      <c r="M2107" s="796">
        <f>IF(SUM(D2107:E2107)&gt;0,IFERROR(AVERAGE(D2078:E2107),""),"")</f>
        <v/>
      </c>
      <c r="N2107" s="796">
        <f>IF(SUM(F2107:H2107)&gt;0,IFERROR(AVERAGE(F2078:H2107),""),"")</f>
        <v/>
      </c>
      <c r="O2107" s="796">
        <f>IF(SUM(I2107:J2107)&gt;0,IFERROR(AVERAGE(I2078:J2107),""),"")</f>
        <v/>
      </c>
      <c r="P2107" s="796">
        <f>IF(SUM(K2107:L2107)&gt;0,IFERROR(AVERAGE(K2078:L2107),""),"")</f>
        <v/>
      </c>
      <c r="Q2107" s="797">
        <f>IFERROR(AVERAGE(D2107:E2107),"")</f>
        <v/>
      </c>
      <c r="R2107" s="797">
        <f>IFERROR(AVERAGE(F2107:H2107),"")</f>
        <v/>
      </c>
      <c r="S2107" s="797">
        <f>IFERROR(AVERAGE(I2107:J2107),"")</f>
        <v/>
      </c>
      <c r="T2107" s="797">
        <f>IFERROR(AVERAGE(K2107:L2107),"")</f>
        <v/>
      </c>
      <c r="W2107" s="797">
        <f>AVERAGE(Q2107:T2107)</f>
        <v/>
      </c>
      <c r="AA2107" s="605">
        <f>AA2103-AA2073</f>
        <v/>
      </c>
      <c r="AB2107" s="605">
        <f>AB2103-AB2073</f>
        <v/>
      </c>
      <c r="AC2107" s="605">
        <f>AC2103-AC2073</f>
        <v/>
      </c>
      <c r="AD2107" s="605">
        <f>AD2103-AD2073</f>
        <v/>
      </c>
    </row>
    <row r="2108" ht="17.45" customHeight="1">
      <c r="A2108" s="257">
        <f>IF(ISNUMBER(C2108),MONTH(C2108),"")</f>
        <v/>
      </c>
      <c r="B2108" s="257">
        <f>IF(ISNUMBER(C2108),YEAR(C2108),"")</f>
        <v/>
      </c>
      <c r="C2108" s="861">
        <f>C2107+1</f>
        <v/>
      </c>
      <c r="D2108" s="803" t="n">
        <v>0.041</v>
      </c>
      <c r="E2108" s="804" t="n"/>
      <c r="F2108" s="803" t="n">
        <v>0.0333</v>
      </c>
      <c r="G2108" s="805" t="n"/>
      <c r="H2108" s="804" t="n">
        <v>0.033</v>
      </c>
      <c r="I2108" s="803" t="n">
        <v>0.0427</v>
      </c>
      <c r="J2108" s="804" t="n"/>
      <c r="K2108" s="803" t="n">
        <v>0.0534</v>
      </c>
      <c r="L2108" s="804" t="n"/>
      <c r="M2108" s="796">
        <f>IF(SUM(D2108:E2108)&gt;0,IFERROR(AVERAGE(D2079:E2108),""),"")</f>
        <v/>
      </c>
      <c r="N2108" s="796">
        <f>IF(SUM(F2108:H2108)&gt;0,IFERROR(AVERAGE(F2079:H2108),""),"")</f>
        <v/>
      </c>
      <c r="O2108" s="796">
        <f>IF(SUM(I2108:J2108)&gt;0,IFERROR(AVERAGE(I2079:J2108),""),"")</f>
        <v/>
      </c>
      <c r="P2108" s="796">
        <f>IF(SUM(K2108:L2108)&gt;0,IFERROR(AVERAGE(K2079:L2108),""),"")</f>
        <v/>
      </c>
      <c r="Q2108" s="797">
        <f>IFERROR(AVERAGE(D2108:E2108),"")</f>
        <v/>
      </c>
      <c r="R2108" s="797">
        <f>IFERROR(AVERAGE(F2108:H2108),"")</f>
        <v/>
      </c>
      <c r="S2108" s="797">
        <f>IFERROR(AVERAGE(I2108:J2108),"")</f>
        <v/>
      </c>
      <c r="T2108" s="797">
        <f>IFERROR(AVERAGE(K2108:L2108),"")</f>
        <v/>
      </c>
      <c r="W2108" s="797">
        <f>AVERAGE(Q2108:T2108)</f>
        <v/>
      </c>
      <c r="AD2108" s="605">
        <f>AD2106-AD2076</f>
        <v/>
      </c>
    </row>
    <row r="2109" ht="17.45" customHeight="1">
      <c r="A2109" s="257">
        <f>IF(ISNUMBER(C2109),MONTH(C2109),"")</f>
        <v/>
      </c>
      <c r="B2109" s="257">
        <f>IF(ISNUMBER(C2109),YEAR(C2109),"")</f>
        <v/>
      </c>
      <c r="C2109" s="791">
        <f>C2108+1</f>
        <v/>
      </c>
      <c r="D2109" s="792" t="n"/>
      <c r="E2109" s="793" t="n">
        <v>0.0272</v>
      </c>
      <c r="F2109" s="792" t="n"/>
      <c r="G2109" s="794" t="n">
        <v>0.0295</v>
      </c>
      <c r="H2109" s="793" t="n"/>
      <c r="I2109" s="792" t="n"/>
      <c r="J2109" s="793" t="n">
        <v>0.0297</v>
      </c>
      <c r="K2109" s="792" t="n"/>
      <c r="L2109" s="793" t="n">
        <v>0.0376</v>
      </c>
      <c r="M2109" s="796">
        <f>IF(SUM(D2109:E2109)&gt;0,IFERROR(AVERAGE(D2080:E2109),""),"")</f>
        <v/>
      </c>
      <c r="N2109" s="796">
        <f>IF(SUM(F2109:H2109)&gt;0,IFERROR(AVERAGE(F2080:H2109),""),"")</f>
        <v/>
      </c>
      <c r="O2109" s="796">
        <f>IF(SUM(I2109:J2109)&gt;0,IFERROR(AVERAGE(I2080:J2109),""),"")</f>
        <v/>
      </c>
      <c r="P2109" s="796">
        <f>IF(SUM(K2109:L2109)&gt;0,IFERROR(AVERAGE(K2080:L2109),""),"")</f>
        <v/>
      </c>
      <c r="Q2109" s="797">
        <f>IFERROR(AVERAGE(D2109:E2109),"")</f>
        <v/>
      </c>
      <c r="R2109" s="797">
        <f>IFERROR(AVERAGE(F2109:H2109),"")</f>
        <v/>
      </c>
      <c r="S2109" s="797">
        <f>IFERROR(AVERAGE(I2109:J2109),"")</f>
        <v/>
      </c>
      <c r="T2109" s="797">
        <f>IFERROR(AVERAGE(K2109:L2109),"")</f>
        <v/>
      </c>
      <c r="W2109" s="797">
        <f>AVERAGE(Q2109:T2109)</f>
        <v/>
      </c>
      <c r="X2109" s="797">
        <f>AVERAGE(Q2105:T2109)</f>
        <v/>
      </c>
      <c r="Y2109" s="266" t="n">
        <v>301</v>
      </c>
    </row>
    <row r="2110" ht="17.45" customHeight="1">
      <c r="A2110" s="257">
        <f>IF(ISNUMBER(C2110),MONTH(C2110),"")</f>
        <v/>
      </c>
      <c r="B2110" s="257">
        <f>IF(ISNUMBER(C2110),YEAR(C2110),"")</f>
        <v/>
      </c>
      <c r="C2110" s="808">
        <f>C2109+1</f>
        <v/>
      </c>
      <c r="D2110" s="809" t="n">
        <v>0.0419</v>
      </c>
      <c r="E2110" s="810" t="n"/>
      <c r="F2110" s="927" t="n">
        <v>0.17</v>
      </c>
      <c r="G2110" s="811" t="n"/>
      <c r="H2110" s="810" t="n"/>
      <c r="I2110" s="809" t="n">
        <v>0.0211</v>
      </c>
      <c r="J2110" s="810" t="n"/>
      <c r="K2110" s="809" t="n">
        <v>0.0317</v>
      </c>
      <c r="L2110" s="810" t="n"/>
      <c r="M2110" s="796">
        <f>IF(SUM(D2110:E2110)&gt;0,IFERROR(AVERAGE(D2081:E2110),""),"")</f>
        <v/>
      </c>
      <c r="N2110" s="796">
        <f>IF(SUM(F2110:H2110)&gt;0,IFERROR(AVERAGE(F2081:H2110),""),"")</f>
        <v/>
      </c>
      <c r="O2110" s="796">
        <f>IF(SUM(I2110:J2110)&gt;0,IFERROR(AVERAGE(I2081:J2110),""),"")</f>
        <v/>
      </c>
      <c r="P2110" s="796">
        <f>IF(SUM(K2110:L2110)&gt;0,IFERROR(AVERAGE(K2081:L2110),""),"")</f>
        <v/>
      </c>
      <c r="Q2110" s="813">
        <f>IFERROR(AVERAGE(D2110:E2110),"")</f>
        <v/>
      </c>
      <c r="R2110" s="957">
        <f>IFERROR(AVERAGE(F2110:H2110),"")</f>
        <v/>
      </c>
      <c r="S2110" s="813">
        <f>IFERROR(AVERAGE(I2110:J2110),"")</f>
        <v/>
      </c>
      <c r="T2110" s="813">
        <f>IFERROR(AVERAGE(K2110:L2110),"")</f>
        <v/>
      </c>
      <c r="V2110" s="813">
        <f>AVERAGE(Q2110:T2110)</f>
        <v/>
      </c>
      <c r="W2110" s="445" t="n"/>
      <c r="X2110" s="257" t="n"/>
      <c r="Y2110" s="266" t="n">
        <v>301</v>
      </c>
    </row>
    <row r="2111" ht="17.45" customHeight="1">
      <c r="A2111" s="257">
        <f>IF(ISNUMBER(C2111),MONTH(C2111),"")</f>
        <v/>
      </c>
      <c r="B2111" s="257">
        <f>IF(ISNUMBER(C2111),YEAR(C2111),"")</f>
        <v/>
      </c>
      <c r="C2111" s="808">
        <f>C2110+1</f>
        <v/>
      </c>
      <c r="D2111" s="809" t="n"/>
      <c r="E2111" s="810" t="n">
        <v>0.0129</v>
      </c>
      <c r="F2111" s="809" t="n"/>
      <c r="G2111" s="811" t="n">
        <v>0.0206</v>
      </c>
      <c r="H2111" s="810" t="n"/>
      <c r="I2111" s="809" t="n"/>
      <c r="J2111" s="810" t="n">
        <v>0.0114</v>
      </c>
      <c r="K2111" s="809" t="n"/>
      <c r="L2111" s="810" t="n">
        <v>0.018</v>
      </c>
      <c r="M2111" s="796">
        <f>IF(SUM(D2111:E2111)&gt;0,IFERROR(AVERAGE(D2082:E2111),""),"")</f>
        <v/>
      </c>
      <c r="N2111" s="796">
        <f>IF(SUM(F2111:H2111)&gt;0,IFERROR(AVERAGE(F2082:H2111),""),"")</f>
        <v/>
      </c>
      <c r="O2111" s="796">
        <f>IF(SUM(I2111:J2111)&gt;0,IFERROR(AVERAGE(I2082:J2111),""),"")</f>
        <v/>
      </c>
      <c r="P2111" s="796">
        <f>IF(SUM(K2111:L2111)&gt;0,IFERROR(AVERAGE(K2082:L2111),""),"")</f>
        <v/>
      </c>
      <c r="Q2111" s="813">
        <f>IFERROR(AVERAGE(D2111:E2111),"")</f>
        <v/>
      </c>
      <c r="R2111" s="813">
        <f>IFERROR(AVERAGE(F2111:H2111),"")</f>
        <v/>
      </c>
      <c r="S2111" s="813">
        <f>IFERROR(AVERAGE(I2111:J2111),"")</f>
        <v/>
      </c>
      <c r="T2111" s="813">
        <f>IFERROR(AVERAGE(K2111:L2111),"")</f>
        <v/>
      </c>
      <c r="V2111" s="813">
        <f>AVERAGE(Q2111:T2111)</f>
        <v/>
      </c>
      <c r="W2111" s="445" t="n"/>
      <c r="X2111" s="797">
        <f>AVERAGE(Q2110:T2111)</f>
        <v/>
      </c>
      <c r="Y2111" s="266" t="n">
        <v>301</v>
      </c>
    </row>
    <row r="2112" ht="17.45" customHeight="1">
      <c r="A2112" s="257">
        <f>IF(ISNUMBER(C2112),MONTH(C2112),"")</f>
        <v/>
      </c>
      <c r="B2112" s="257">
        <f>IF(ISNUMBER(C2112),YEAR(C2112),"")</f>
        <v/>
      </c>
      <c r="C2112" s="791">
        <f>C2111+1</f>
        <v/>
      </c>
      <c r="D2112" s="792" t="n">
        <v>0.0253</v>
      </c>
      <c r="E2112" s="793" t="n"/>
      <c r="F2112" s="792" t="n"/>
      <c r="G2112" s="794" t="n"/>
      <c r="H2112" s="793" t="n">
        <v>0.0207</v>
      </c>
      <c r="I2112" s="792" t="n">
        <v>0.0275</v>
      </c>
      <c r="J2112" s="793" t="n"/>
      <c r="K2112" s="792" t="n">
        <v>0.0183</v>
      </c>
      <c r="L2112" s="793" t="n"/>
      <c r="M2112" s="796">
        <f>IF(SUM(D2112:E2112)&gt;0,IFERROR(AVERAGE(D2083:E2112),""),"")</f>
        <v/>
      </c>
      <c r="N2112" s="796">
        <f>IF(SUM(F2112:H2112)&gt;0,IFERROR(AVERAGE(F2083:H2112),""),"")</f>
        <v/>
      </c>
      <c r="O2112" s="796">
        <f>IF(SUM(I2112:J2112)&gt;0,IFERROR(AVERAGE(I2083:J2112),""),"")</f>
        <v/>
      </c>
      <c r="P2112" s="796">
        <f>IF(SUM(K2112:L2112)&gt;0,IFERROR(AVERAGE(K2083:L2112),""),"")</f>
        <v/>
      </c>
      <c r="Q2112" s="797">
        <f>IFERROR(AVERAGE(D2112:E2112),"")</f>
        <v/>
      </c>
      <c r="R2112" s="797">
        <f>IFERROR(AVERAGE(F2112:H2112),"")</f>
        <v/>
      </c>
      <c r="S2112" s="797">
        <f>IFERROR(AVERAGE(I2112:J2112),"")</f>
        <v/>
      </c>
      <c r="T2112" s="797">
        <f>IFERROR(AVERAGE(K2112:L2112),"")</f>
        <v/>
      </c>
      <c r="W2112" s="797">
        <f>AVERAGE(Q2112:T2112)</f>
        <v/>
      </c>
    </row>
    <row r="2113" ht="17.45" customHeight="1">
      <c r="A2113" s="257">
        <f>IF(ISNUMBER(C2113),MONTH(C2113),"")</f>
        <v/>
      </c>
      <c r="B2113" s="257">
        <f>IF(ISNUMBER(C2113),YEAR(C2113),"")</f>
        <v/>
      </c>
      <c r="C2113" s="791">
        <f>C2112+1</f>
        <v/>
      </c>
      <c r="D2113" s="792" t="n"/>
      <c r="E2113" s="793" t="n">
        <v>0.0287</v>
      </c>
      <c r="F2113" s="792" t="n"/>
      <c r="G2113" s="794" t="n">
        <v>0.0219</v>
      </c>
      <c r="H2113" s="793" t="n"/>
      <c r="I2113" s="792" t="n"/>
      <c r="J2113" s="793" t="n">
        <v>0.0268</v>
      </c>
      <c r="K2113" s="792" t="n"/>
      <c r="L2113" s="793" t="n">
        <v>0.0334</v>
      </c>
      <c r="M2113" s="796">
        <f>IF(SUM(D2113:E2113)&gt;0,IFERROR(AVERAGE(D2084:E2113),""),"")</f>
        <v/>
      </c>
      <c r="N2113" s="796">
        <f>IF(SUM(F2113:H2113)&gt;0,IFERROR(AVERAGE(F2084:H2113),""),"")</f>
        <v/>
      </c>
      <c r="O2113" s="796">
        <f>IF(SUM(I2113:J2113)&gt;0,IFERROR(AVERAGE(I2084:J2113),""),"")</f>
        <v/>
      </c>
      <c r="P2113" s="796">
        <f>IF(SUM(K2113:L2113)&gt;0,IFERROR(AVERAGE(K2084:L2113),""),"")</f>
        <v/>
      </c>
      <c r="Q2113" s="797">
        <f>IFERROR(AVERAGE(D2113:E2113),"")</f>
        <v/>
      </c>
      <c r="R2113" s="797">
        <f>IFERROR(AVERAGE(F2113:H2113),"")</f>
        <v/>
      </c>
      <c r="S2113" s="797">
        <f>IFERROR(AVERAGE(I2113:J2113),"")</f>
        <v/>
      </c>
      <c r="T2113" s="797">
        <f>IFERROR(AVERAGE(K2113:L2113),"")</f>
        <v/>
      </c>
      <c r="W2113" s="797">
        <f>AVERAGE(Q2113:T2113)</f>
        <v/>
      </c>
    </row>
    <row r="2114" ht="17.45" customHeight="1">
      <c r="A2114" s="257">
        <f>IF(ISNUMBER(C2114),MONTH(C2114),"")</f>
        <v/>
      </c>
      <c r="B2114" s="257">
        <f>IF(ISNUMBER(C2114),YEAR(C2114),"")</f>
        <v/>
      </c>
      <c r="C2114" s="861">
        <f>C2113+1</f>
        <v/>
      </c>
      <c r="D2114" s="803" t="n">
        <v>0.0267</v>
      </c>
      <c r="E2114" s="804" t="n"/>
      <c r="F2114" s="803" t="n">
        <v>0.0403</v>
      </c>
      <c r="G2114" s="805" t="n"/>
      <c r="H2114" s="804" t="n">
        <v>0.0432</v>
      </c>
      <c r="I2114" s="803" t="n">
        <v>0.023</v>
      </c>
      <c r="J2114" s="804" t="n"/>
      <c r="K2114" s="803" t="n">
        <v>0.0264</v>
      </c>
      <c r="L2114" s="804" t="n"/>
      <c r="M2114" s="796">
        <f>IF(SUM(D2114:E2114)&gt;0,IFERROR(AVERAGE(D2085:E2114),""),"")</f>
        <v/>
      </c>
      <c r="N2114" s="796">
        <f>IF(SUM(F2114:H2114)&gt;0,IFERROR(AVERAGE(F2085:H2114),""),"")</f>
        <v/>
      </c>
      <c r="O2114" s="796">
        <f>IF(SUM(I2114:J2114)&gt;0,IFERROR(AVERAGE(I2085:J2114),""),"")</f>
        <v/>
      </c>
      <c r="P2114" s="796">
        <f>IF(SUM(K2114:L2114)&gt;0,IFERROR(AVERAGE(K2085:L2114),""),"")</f>
        <v/>
      </c>
      <c r="Q2114" s="797">
        <f>IFERROR(AVERAGE(D2114:E2114),"")</f>
        <v/>
      </c>
      <c r="R2114" s="797">
        <f>IFERROR(AVERAGE(F2114:H2114),"")</f>
        <v/>
      </c>
      <c r="S2114" s="797">
        <f>IFERROR(AVERAGE(I2114:J2114),"")</f>
        <v/>
      </c>
      <c r="T2114" s="797">
        <f>IFERROR(AVERAGE(K2114:L2114),"")</f>
        <v/>
      </c>
      <c r="W2114" s="797">
        <f>AVERAGE(Q2114:T2114)</f>
        <v/>
      </c>
    </row>
    <row r="2115" ht="17.45" customHeight="1">
      <c r="A2115" s="257">
        <f>IF(ISNUMBER(C2115),MONTH(C2115),"")</f>
        <v/>
      </c>
      <c r="B2115" s="257">
        <f>IF(ISNUMBER(C2115),YEAR(C2115),"")</f>
        <v/>
      </c>
      <c r="C2115" s="791">
        <f>C2114+1</f>
        <v/>
      </c>
      <c r="D2115" s="792" t="n"/>
      <c r="E2115" s="793" t="n">
        <v>0.0181</v>
      </c>
      <c r="F2115" s="792" t="n"/>
      <c r="G2115" s="794" t="n">
        <v>0.024</v>
      </c>
      <c r="H2115" s="793" t="n"/>
      <c r="I2115" s="792" t="n"/>
      <c r="J2115" s="793" t="n">
        <v>0.0226</v>
      </c>
      <c r="K2115" s="792" t="n"/>
      <c r="L2115" s="793" t="n">
        <v>0.0273</v>
      </c>
      <c r="M2115" s="796">
        <f>IF(SUM(D2115:E2115)&gt;0,IFERROR(AVERAGE(D2086:E2115),""),"")</f>
        <v/>
      </c>
      <c r="N2115" s="796">
        <f>IF(SUM(F2115:H2115)&gt;0,IFERROR(AVERAGE(F2086:H2115),""),"")</f>
        <v/>
      </c>
      <c r="O2115" s="796">
        <f>IF(SUM(I2115:J2115)&gt;0,IFERROR(AVERAGE(I2086:J2115),""),"")</f>
        <v/>
      </c>
      <c r="P2115" s="796">
        <f>IF(SUM(K2115:L2115)&gt;0,IFERROR(AVERAGE(K2086:L2115),""),"")</f>
        <v/>
      </c>
      <c r="Q2115" s="797">
        <f>IFERROR(AVERAGE(D2115:E2115),"")</f>
        <v/>
      </c>
      <c r="R2115" s="797">
        <f>IFERROR(AVERAGE(F2115:H2115),"")</f>
        <v/>
      </c>
      <c r="S2115" s="797">
        <f>IFERROR(AVERAGE(I2115:J2115),"")</f>
        <v/>
      </c>
      <c r="T2115" s="797">
        <f>IFERROR(AVERAGE(K2115:L2115),"")</f>
        <v/>
      </c>
      <c r="W2115" s="797">
        <f>AVERAGE(Q2115:T2115)</f>
        <v/>
      </c>
    </row>
    <row r="2116" ht="17.45" customHeight="1">
      <c r="A2116" s="257">
        <f>IF(ISNUMBER(C2116),MONTH(C2116),"")</f>
        <v/>
      </c>
      <c r="B2116" s="257">
        <f>IF(ISNUMBER(C2116),YEAR(C2116),"")</f>
        <v/>
      </c>
      <c r="C2116" s="791">
        <f>C2115+1</f>
        <v/>
      </c>
      <c r="D2116" s="792" t="n">
        <v>0.0314</v>
      </c>
      <c r="E2116" s="793" t="n"/>
      <c r="F2116" s="792" t="n">
        <v>0.0224</v>
      </c>
      <c r="G2116" s="794" t="n"/>
      <c r="H2116" s="793" t="n"/>
      <c r="I2116" s="792" t="n">
        <v>0.027</v>
      </c>
      <c r="J2116" s="793" t="n"/>
      <c r="K2116" s="792" t="n">
        <v>0.0298</v>
      </c>
      <c r="L2116" s="793" t="n"/>
      <c r="M2116" s="796">
        <f>IF(SUM(D2116:E2116)&gt;0,IFERROR(AVERAGE(D2087:E2116),""),"")</f>
        <v/>
      </c>
      <c r="N2116" s="796">
        <f>IF(SUM(F2116:H2116)&gt;0,IFERROR(AVERAGE(F2087:H2116),""),"")</f>
        <v/>
      </c>
      <c r="O2116" s="796">
        <f>IF(SUM(I2116:J2116)&gt;0,IFERROR(AVERAGE(I2087:J2116),""),"")</f>
        <v/>
      </c>
      <c r="P2116" s="796">
        <f>IF(SUM(K2116:L2116)&gt;0,IFERROR(AVERAGE(K2087:L2116),""),"")</f>
        <v/>
      </c>
      <c r="Q2116" s="797">
        <f>IFERROR(AVERAGE(D2116:E2116),"")</f>
        <v/>
      </c>
      <c r="R2116" s="797">
        <f>IFERROR(AVERAGE(F2116:H2116),"")</f>
        <v/>
      </c>
      <c r="S2116" s="797">
        <f>IFERROR(AVERAGE(I2116:J2116),"")</f>
        <v/>
      </c>
      <c r="T2116" s="797">
        <f>IFERROR(AVERAGE(K2116:L2116),"")</f>
        <v/>
      </c>
      <c r="W2116" s="797">
        <f>AVERAGE(Q2116:T2116)</f>
        <v/>
      </c>
      <c r="X2116" s="797">
        <f>AVERAGE(Q2112:T2116)</f>
        <v/>
      </c>
      <c r="Y2116" s="266" t="n">
        <v>302</v>
      </c>
    </row>
    <row r="2117" ht="17.45" customHeight="1">
      <c r="A2117" s="257">
        <f>IF(ISNUMBER(C2117),MONTH(C2117),"")</f>
        <v/>
      </c>
      <c r="B2117" s="257">
        <f>IF(ISNUMBER(C2117),YEAR(C2117),"")</f>
        <v/>
      </c>
      <c r="C2117" s="808">
        <f>C2116+1</f>
        <v/>
      </c>
      <c r="D2117" s="809" t="n"/>
      <c r="E2117" s="810" t="n">
        <v>0.0129</v>
      </c>
      <c r="F2117" s="809" t="n"/>
      <c r="G2117" s="811" t="n">
        <v>0.0143</v>
      </c>
      <c r="H2117" s="810" t="n"/>
      <c r="I2117" s="809" t="n"/>
      <c r="J2117" s="810" t="n">
        <v>0.016</v>
      </c>
      <c r="K2117" s="809" t="n"/>
      <c r="L2117" s="810" t="n">
        <v>0.0181</v>
      </c>
      <c r="M2117" s="796">
        <f>IF(SUM(D2117:E2117)&gt;0,IFERROR(AVERAGE(D2088:E2117),""),"")</f>
        <v/>
      </c>
      <c r="N2117" s="796">
        <f>IF(SUM(F2117:H2117)&gt;0,IFERROR(AVERAGE(F2088:H2117),""),"")</f>
        <v/>
      </c>
      <c r="O2117" s="796">
        <f>IF(SUM(I2117:J2117)&gt;0,IFERROR(AVERAGE(I2088:J2117),""),"")</f>
        <v/>
      </c>
      <c r="P2117" s="796">
        <f>IF(SUM(K2117:L2117)&gt;0,IFERROR(AVERAGE(K2088:L2117),""),"")</f>
        <v/>
      </c>
      <c r="Q2117" s="813">
        <f>IFERROR(AVERAGE(D2117:E2117),"")</f>
        <v/>
      </c>
      <c r="R2117" s="813">
        <f>IFERROR(AVERAGE(F2117:H2117),"")</f>
        <v/>
      </c>
      <c r="S2117" s="813">
        <f>IFERROR(AVERAGE(I2117:J2117),"")</f>
        <v/>
      </c>
      <c r="T2117" s="813">
        <f>IFERROR(AVERAGE(K2117:L2117),"")</f>
        <v/>
      </c>
      <c r="V2117" s="813">
        <f>AVERAGE(Q2117:T2117)</f>
        <v/>
      </c>
      <c r="W2117" s="445" t="n"/>
      <c r="X2117" s="257" t="n"/>
      <c r="Y2117" s="266" t="n">
        <v>302</v>
      </c>
    </row>
    <row r="2118" ht="17.45" customHeight="1">
      <c r="A2118" s="257">
        <f>IF(ISNUMBER(C2118),MONTH(C2118),"")</f>
        <v/>
      </c>
      <c r="B2118" s="257">
        <f>IF(ISNUMBER(C2118),YEAR(C2118),"")</f>
        <v/>
      </c>
      <c r="C2118" s="808">
        <f>C2117+1</f>
        <v/>
      </c>
      <c r="D2118" s="809" t="n">
        <v>0.0257</v>
      </c>
      <c r="E2118" s="810" t="n"/>
      <c r="F2118" s="809" t="n"/>
      <c r="G2118" s="811" t="n"/>
      <c r="H2118" s="810" t="n">
        <v>0.0204</v>
      </c>
      <c r="I2118" s="809" t="n">
        <v>0.0117</v>
      </c>
      <c r="J2118" s="810" t="n"/>
      <c r="K2118" s="809" t="n">
        <v>0.0247</v>
      </c>
      <c r="L2118" s="810" t="n"/>
      <c r="M2118" s="796">
        <f>IF(SUM(D2118:E2118)&gt;0,IFERROR(AVERAGE(D2089:E2118),""),"")</f>
        <v/>
      </c>
      <c r="N2118" s="796">
        <f>IF(SUM(F2118:H2118)&gt;0,IFERROR(AVERAGE(F2089:H2118),""),"")</f>
        <v/>
      </c>
      <c r="O2118" s="796">
        <f>IF(SUM(I2118:J2118)&gt;0,IFERROR(AVERAGE(I2089:J2118),""),"")</f>
        <v/>
      </c>
      <c r="P2118" s="796">
        <f>IF(SUM(K2118:L2118)&gt;0,IFERROR(AVERAGE(K2089:L2118),""),"")</f>
        <v/>
      </c>
      <c r="Q2118" s="813">
        <f>IFERROR(AVERAGE(D2118:E2118),"")</f>
        <v/>
      </c>
      <c r="R2118" s="813">
        <f>IFERROR(AVERAGE(F2118:H2118),"")</f>
        <v/>
      </c>
      <c r="S2118" s="813">
        <f>IFERROR(AVERAGE(I2118:J2118),"")</f>
        <v/>
      </c>
      <c r="T2118" s="813">
        <f>IFERROR(AVERAGE(K2118:L2118),"")</f>
        <v/>
      </c>
      <c r="V2118" s="813">
        <f>AVERAGE(Q2118:T2118)</f>
        <v/>
      </c>
      <c r="W2118" s="445" t="n"/>
      <c r="X2118" s="797">
        <f>AVERAGE(Q2117:T2118)</f>
        <v/>
      </c>
      <c r="Y2118" s="266" t="n">
        <v>302</v>
      </c>
    </row>
    <row r="2119" ht="17.45" customHeight="1">
      <c r="A2119" s="257">
        <f>IF(ISNUMBER(C2119),MONTH(C2119),"")</f>
        <v/>
      </c>
      <c r="B2119" s="257">
        <f>IF(ISNUMBER(C2119),YEAR(C2119),"")</f>
        <v/>
      </c>
      <c r="C2119" s="791">
        <f>C2118+1</f>
        <v/>
      </c>
      <c r="D2119" s="792" t="n"/>
      <c r="E2119" s="793" t="n">
        <v>0.0259</v>
      </c>
      <c r="F2119" s="792" t="n"/>
      <c r="G2119" s="794" t="n">
        <v>0.034</v>
      </c>
      <c r="H2119" s="793" t="n"/>
      <c r="I2119" s="792" t="n"/>
      <c r="J2119" s="793" t="n">
        <v>0.0319</v>
      </c>
      <c r="K2119" s="792" t="n"/>
      <c r="L2119" s="793" t="n">
        <v>0.0359</v>
      </c>
      <c r="M2119" s="796">
        <f>IF(SUM(D2119:E2119)&gt;0,IFERROR(AVERAGE(D2090:E2119),""),"")</f>
        <v/>
      </c>
      <c r="N2119" s="796">
        <f>IF(SUM(F2119:H2119)&gt;0,IFERROR(AVERAGE(F2090:H2119),""),"")</f>
        <v/>
      </c>
      <c r="O2119" s="796">
        <f>IF(SUM(I2119:J2119)&gt;0,IFERROR(AVERAGE(I2090:J2119),""),"")</f>
        <v/>
      </c>
      <c r="P2119" s="796">
        <f>IF(SUM(K2119:L2119)&gt;0,IFERROR(AVERAGE(K2090:L2119),""),"")</f>
        <v/>
      </c>
      <c r="Q2119" s="797">
        <f>IFERROR(AVERAGE(D2119:E2119),"")</f>
        <v/>
      </c>
      <c r="R2119" s="797">
        <f>IFERROR(AVERAGE(F2119:H2119),"")</f>
        <v/>
      </c>
      <c r="S2119" s="797">
        <f>IFERROR(AVERAGE(I2119:J2119),"")</f>
        <v/>
      </c>
      <c r="T2119" s="797">
        <f>IFERROR(AVERAGE(K2119:L2119),"")</f>
        <v/>
      </c>
      <c r="W2119" s="797">
        <f>AVERAGE(Q2119:T2119)</f>
        <v/>
      </c>
    </row>
    <row r="2120" ht="17.45" customHeight="1">
      <c r="A2120" s="257">
        <f>IF(ISNUMBER(C2120),MONTH(C2120),"")</f>
        <v/>
      </c>
      <c r="B2120" s="257">
        <f>IF(ISNUMBER(C2120),YEAR(C2120),"")</f>
        <v/>
      </c>
      <c r="C2120" s="861">
        <f>C2119+1</f>
        <v/>
      </c>
      <c r="D2120" s="840" t="n">
        <v>0.0321</v>
      </c>
      <c r="E2120" s="841" t="n"/>
      <c r="F2120" s="840" t="n">
        <v>0.0316</v>
      </c>
      <c r="G2120" s="842" t="n"/>
      <c r="H2120" s="841" t="n">
        <v>0.0308</v>
      </c>
      <c r="I2120" s="840" t="n">
        <v>0.0257</v>
      </c>
      <c r="J2120" s="841" t="n"/>
      <c r="K2120" s="840" t="n">
        <v>0.0299</v>
      </c>
      <c r="L2120" s="841" t="n"/>
      <c r="M2120" s="796">
        <f>IF(SUM(D2120:E2120)&gt;0,IFERROR(AVERAGE(D2091:E2120),""),"")</f>
        <v/>
      </c>
      <c r="N2120" s="796">
        <f>IF(SUM(F2120:H2120)&gt;0,IFERROR(AVERAGE(F2091:H2120),""),"")</f>
        <v/>
      </c>
      <c r="O2120" s="796">
        <f>IF(SUM(I2120:J2120)&gt;0,IFERROR(AVERAGE(I2091:J2120),""),"")</f>
        <v/>
      </c>
      <c r="P2120" s="796">
        <f>IF(SUM(K2120:L2120)&gt;0,IFERROR(AVERAGE(K2091:L2120),""),"")</f>
        <v/>
      </c>
      <c r="Q2120" s="797">
        <f>IFERROR(AVERAGE(D2120:E2120),"")</f>
        <v/>
      </c>
      <c r="R2120" s="797">
        <f>IFERROR(AVERAGE(F2120:H2120),"")</f>
        <v/>
      </c>
      <c r="S2120" s="797">
        <f>IFERROR(AVERAGE(I2120:J2120),"")</f>
        <v/>
      </c>
      <c r="T2120" s="797">
        <f>IFERROR(AVERAGE(K2120:L2120),"")</f>
        <v/>
      </c>
      <c r="W2120" s="797">
        <f>AVERAGE(Q2120:T2120)</f>
        <v/>
      </c>
    </row>
    <row r="2121" ht="17.45" customHeight="1">
      <c r="A2121" s="257">
        <f>IF(ISNUMBER(C2121),MONTH(C2121),"")</f>
        <v/>
      </c>
      <c r="B2121" s="257">
        <f>IF(ISNUMBER(C2121),YEAR(C2121),"")</f>
        <v/>
      </c>
      <c r="C2121" s="791">
        <f>C2120+1</f>
        <v/>
      </c>
      <c r="D2121" s="849" t="n"/>
      <c r="E2121" s="850" t="n">
        <v>0.029</v>
      </c>
      <c r="F2121" s="849" t="n"/>
      <c r="G2121" s="851" t="n">
        <v>0.0386</v>
      </c>
      <c r="H2121" s="850" t="n"/>
      <c r="I2121" s="849" t="n"/>
      <c r="J2121" s="850" t="n">
        <v>0.0359</v>
      </c>
      <c r="K2121" s="849" t="n"/>
      <c r="L2121" s="850" t="n">
        <v>0.0323</v>
      </c>
      <c r="M2121" s="796">
        <f>IF(SUM(D2121:E2121)&gt;0,IFERROR(AVERAGE(D2092:E2121),""),"")</f>
        <v/>
      </c>
      <c r="N2121" s="796">
        <f>IF(SUM(F2121:H2121)&gt;0,IFERROR(AVERAGE(F2092:H2121),""),"")</f>
        <v/>
      </c>
      <c r="O2121" s="796">
        <f>IF(SUM(I2121:J2121)&gt;0,IFERROR(AVERAGE(I2092:J2121),""),"")</f>
        <v/>
      </c>
      <c r="P2121" s="796">
        <f>IF(SUM(K2121:L2121)&gt;0,IFERROR(AVERAGE(K2092:L2121),""),"")</f>
        <v/>
      </c>
      <c r="Q2121" s="797">
        <f>IFERROR(AVERAGE(D2121:E2121),"")</f>
        <v/>
      </c>
      <c r="R2121" s="797">
        <f>IFERROR(AVERAGE(F2121:H2121),"")</f>
        <v/>
      </c>
      <c r="S2121" s="797">
        <f>IFERROR(AVERAGE(I2121:J2121),"")</f>
        <v/>
      </c>
      <c r="T2121" s="797">
        <f>IFERROR(AVERAGE(K2121:L2121),"")</f>
        <v/>
      </c>
      <c r="W2121" s="797">
        <f>AVERAGE(Q2121:T2121)</f>
        <v/>
      </c>
    </row>
    <row r="2122" ht="17.45" customHeight="1">
      <c r="A2122" s="257">
        <f>IF(ISNUMBER(C2122),MONTH(C2122),"")</f>
        <v/>
      </c>
      <c r="B2122" s="257">
        <f>IF(ISNUMBER(C2122),YEAR(C2122),"")</f>
        <v/>
      </c>
      <c r="C2122" s="791">
        <f>C2121+1</f>
        <v/>
      </c>
      <c r="D2122" s="849" t="n">
        <v>0.0292</v>
      </c>
      <c r="E2122" s="850" t="n"/>
      <c r="F2122" s="849" t="n">
        <v>0.0299</v>
      </c>
      <c r="G2122" s="851" t="n"/>
      <c r="H2122" s="850" t="n"/>
      <c r="I2122" s="849" t="n">
        <v>0.0458</v>
      </c>
      <c r="J2122" s="850" t="n"/>
      <c r="K2122" s="849" t="n">
        <v>0.0301</v>
      </c>
      <c r="L2122" s="850" t="n"/>
      <c r="M2122" s="796">
        <f>IF(SUM(D2122:E2122)&gt;0,IFERROR(AVERAGE(D2093:E2122),""),"")</f>
        <v/>
      </c>
      <c r="N2122" s="796">
        <f>IF(SUM(F2122:H2122)&gt;0,IFERROR(AVERAGE(F2093:H2122),""),"")</f>
        <v/>
      </c>
      <c r="O2122" s="796">
        <f>IF(SUM(I2122:J2122)&gt;0,IFERROR(AVERAGE(I2093:J2122),""),"")</f>
        <v/>
      </c>
      <c r="P2122" s="796">
        <f>IF(SUM(K2122:L2122)&gt;0,IFERROR(AVERAGE(K2093:L2122),""),"")</f>
        <v/>
      </c>
      <c r="Q2122" s="797">
        <f>IFERROR(AVERAGE(D2122:E2122),"")</f>
        <v/>
      </c>
      <c r="R2122" s="797">
        <f>IFERROR(AVERAGE(F2122:H2122),"")</f>
        <v/>
      </c>
      <c r="S2122" s="797">
        <f>IFERROR(AVERAGE(I2122:J2122),"")</f>
        <v/>
      </c>
      <c r="T2122" s="797">
        <f>IFERROR(AVERAGE(K2122:L2122),"")</f>
        <v/>
      </c>
      <c r="W2122" s="797">
        <f>AVERAGE(Q2122:T2122)</f>
        <v/>
      </c>
    </row>
    <row r="2123" ht="17.45" customHeight="1">
      <c r="A2123" s="257">
        <f>IF(ISNUMBER(C2123),MONTH(C2123),"")</f>
        <v/>
      </c>
      <c r="B2123" s="257">
        <f>IF(ISNUMBER(C2123),YEAR(C2123),"")</f>
        <v/>
      </c>
      <c r="C2123" s="791">
        <f>C2122+1</f>
        <v/>
      </c>
      <c r="D2123" s="792" t="n"/>
      <c r="E2123" s="793" t="n">
        <v>0.0245</v>
      </c>
      <c r="F2123" s="792" t="n"/>
      <c r="G2123" s="794" t="n">
        <v>0.0304</v>
      </c>
      <c r="H2123" s="793" t="n"/>
      <c r="I2123" s="792" t="n"/>
      <c r="J2123" s="793" t="n">
        <v>0.039</v>
      </c>
      <c r="K2123" s="792" t="n"/>
      <c r="L2123" s="793" t="n">
        <v>0.0373</v>
      </c>
      <c r="M2123" s="796">
        <f>IF(SUM(D2123:E2123)&gt;0,IFERROR(AVERAGE(D2094:E2123),""),"")</f>
        <v/>
      </c>
      <c r="N2123" s="796">
        <f>IF(SUM(F2123:H2123)&gt;0,IFERROR(AVERAGE(F2094:H2123),""),"")</f>
        <v/>
      </c>
      <c r="O2123" s="796">
        <f>IF(SUM(I2123:J2123)&gt;0,IFERROR(AVERAGE(I2094:J2123),""),"")</f>
        <v/>
      </c>
      <c r="P2123" s="796">
        <f>IF(SUM(K2123:L2123)&gt;0,IFERROR(AVERAGE(K2094:L2123),""),"")</f>
        <v/>
      </c>
      <c r="Q2123" s="797">
        <f>IFERROR(AVERAGE(D2123:E2123),"")</f>
        <v/>
      </c>
      <c r="R2123" s="797">
        <f>IFERROR(AVERAGE(F2123:H2123),"")</f>
        <v/>
      </c>
      <c r="S2123" s="797">
        <f>IFERROR(AVERAGE(I2123:J2123),"")</f>
        <v/>
      </c>
      <c r="T2123" s="797">
        <f>IFERROR(AVERAGE(K2123:L2123),"")</f>
        <v/>
      </c>
      <c r="W2123" s="797">
        <f>AVERAGE(Q2123:T2123)</f>
        <v/>
      </c>
      <c r="X2123" s="797">
        <f>AVERAGE(Q2119:T2123)</f>
        <v/>
      </c>
      <c r="Y2123" s="266" t="n">
        <v>303</v>
      </c>
    </row>
    <row r="2124" ht="17.45" customHeight="1">
      <c r="A2124" s="257">
        <f>IF(ISNUMBER(C2124),MONTH(C2124),"")</f>
        <v/>
      </c>
      <c r="B2124" s="257">
        <f>IF(ISNUMBER(C2124),YEAR(C2124),"")</f>
        <v/>
      </c>
      <c r="C2124" s="808">
        <f>C2123+1</f>
        <v/>
      </c>
      <c r="D2124" s="809" t="n">
        <v>0.0292</v>
      </c>
      <c r="E2124" s="810" t="n"/>
      <c r="F2124" s="809" t="n"/>
      <c r="G2124" s="811" t="n"/>
      <c r="H2124" s="810" t="n">
        <v>0.0164</v>
      </c>
      <c r="I2124" s="809" t="n">
        <v>0.0163</v>
      </c>
      <c r="J2124" s="810" t="n"/>
      <c r="K2124" s="809" t="n">
        <v>0.0275</v>
      </c>
      <c r="L2124" s="810" t="n"/>
      <c r="M2124" s="796">
        <f>IF(SUM(D2124:E2124)&gt;0,IFERROR(AVERAGE(D2095:E2124),""),"")</f>
        <v/>
      </c>
      <c r="N2124" s="796">
        <f>IF(SUM(F2124:H2124)&gt;0,IFERROR(AVERAGE(F2095:H2124),""),"")</f>
        <v/>
      </c>
      <c r="O2124" s="796">
        <f>IF(SUM(I2124:J2124)&gt;0,IFERROR(AVERAGE(I2095:J2124),""),"")</f>
        <v/>
      </c>
      <c r="P2124" s="796">
        <f>IF(SUM(K2124:L2124)&gt;0,IFERROR(AVERAGE(K2095:L2124),""),"")</f>
        <v/>
      </c>
      <c r="Q2124" s="813">
        <f>IFERROR(AVERAGE(D2124:E2124),"")</f>
        <v/>
      </c>
      <c r="R2124" s="813">
        <f>IFERROR(AVERAGE(F2124:H2124),"")</f>
        <v/>
      </c>
      <c r="S2124" s="813">
        <f>IFERROR(AVERAGE(I2124:J2124),"")</f>
        <v/>
      </c>
      <c r="T2124" s="813">
        <f>IFERROR(AVERAGE(K2124:L2124),"")</f>
        <v/>
      </c>
      <c r="V2124" s="813">
        <f>AVERAGE(Q2124:T2124)</f>
        <v/>
      </c>
      <c r="W2124" s="445" t="n"/>
      <c r="X2124" s="257" t="n"/>
      <c r="Y2124" s="266" t="n">
        <v>303</v>
      </c>
    </row>
    <row r="2125" ht="17.45" customHeight="1">
      <c r="A2125" s="257">
        <f>IF(ISNUMBER(C2125),MONTH(C2125),"")</f>
        <v/>
      </c>
      <c r="B2125" s="257">
        <f>IF(ISNUMBER(C2125),YEAR(C2125),"")</f>
        <v/>
      </c>
      <c r="C2125" s="808">
        <f>C2124+1</f>
        <v/>
      </c>
      <c r="D2125" s="809" t="n"/>
      <c r="E2125" s="810" t="n">
        <v>0.0134</v>
      </c>
      <c r="F2125" s="809" t="n"/>
      <c r="G2125" s="811" t="n">
        <v>0.009769999999999999</v>
      </c>
      <c r="H2125" s="810" t="n"/>
      <c r="I2125" s="809" t="n"/>
      <c r="J2125" s="810" t="n">
        <v>0.0055</v>
      </c>
      <c r="K2125" s="809" t="n"/>
      <c r="L2125" s="810" t="n">
        <v>0.023</v>
      </c>
      <c r="M2125" s="796">
        <f>IF(SUM(D2125:E2125)&gt;0,IFERROR(AVERAGE(D2096:E2125),""),"")</f>
        <v/>
      </c>
      <c r="N2125" s="796">
        <f>IF(SUM(F2125:H2125)&gt;0,IFERROR(AVERAGE(F2096:H2125),""),"")</f>
        <v/>
      </c>
      <c r="O2125" s="796">
        <f>IF(SUM(I2125:J2125)&gt;0,IFERROR(AVERAGE(I2096:J2125),""),"")</f>
        <v/>
      </c>
      <c r="P2125" s="796">
        <f>IF(SUM(K2125:L2125)&gt;0,IFERROR(AVERAGE(K2096:L2125),""),"")</f>
        <v/>
      </c>
      <c r="Q2125" s="813">
        <f>IFERROR(AVERAGE(D2125:E2125),"")</f>
        <v/>
      </c>
      <c r="R2125" s="813">
        <f>IFERROR(AVERAGE(F2125:H2125),"")</f>
        <v/>
      </c>
      <c r="S2125" s="813">
        <f>IFERROR(AVERAGE(I2125:J2125),"")</f>
        <v/>
      </c>
      <c r="T2125" s="813">
        <f>IFERROR(AVERAGE(K2125:L2125),"")</f>
        <v/>
      </c>
      <c r="V2125" s="813">
        <f>AVERAGE(Q2125:T2125)</f>
        <v/>
      </c>
      <c r="W2125" s="445" t="n"/>
      <c r="X2125" s="797">
        <f>AVERAGE(Q2124:T2125)</f>
        <v/>
      </c>
      <c r="Y2125" s="266" t="n">
        <v>303</v>
      </c>
    </row>
    <row r="2126" ht="17.45" customHeight="1">
      <c r="A2126" s="257">
        <f>IF(ISNUMBER(C2126),MONTH(C2126),"")</f>
        <v/>
      </c>
      <c r="B2126" s="257">
        <f>IF(ISNUMBER(C2126),YEAR(C2126),"")</f>
        <v/>
      </c>
      <c r="C2126" s="861">
        <f>C2125+1</f>
        <v/>
      </c>
      <c r="D2126" s="803" t="n">
        <v>0.0213</v>
      </c>
      <c r="E2126" s="804" t="n"/>
      <c r="F2126" s="803" t="n">
        <v>0.0149</v>
      </c>
      <c r="G2126" s="805" t="n"/>
      <c r="H2126" s="804" t="n">
        <v>0.0144</v>
      </c>
      <c r="I2126" s="803" t="n">
        <v>0.017</v>
      </c>
      <c r="J2126" s="804" t="n"/>
      <c r="K2126" s="803" t="n">
        <v>0.0279</v>
      </c>
      <c r="L2126" s="804" t="n"/>
      <c r="M2126" s="796">
        <f>IF(SUM(D2126:E2126)&gt;0,IFERROR(AVERAGE(D2097:E2126),""),"")</f>
        <v/>
      </c>
      <c r="N2126" s="796">
        <f>IF(SUM(F2126:H2126)&gt;0,IFERROR(AVERAGE(F2097:H2126),""),"")</f>
        <v/>
      </c>
      <c r="O2126" s="796">
        <f>IF(SUM(I2126:J2126)&gt;0,IFERROR(AVERAGE(I2097:J2126),""),"")</f>
        <v/>
      </c>
      <c r="P2126" s="796">
        <f>IF(SUM(K2126:L2126)&gt;0,IFERROR(AVERAGE(K2097:L2126),""),"")</f>
        <v/>
      </c>
      <c r="Q2126" s="797">
        <f>IFERROR(AVERAGE(D2126:E2126),"")</f>
        <v/>
      </c>
      <c r="R2126" s="797">
        <f>IFERROR(AVERAGE(F2126:H2126),"")</f>
        <v/>
      </c>
      <c r="S2126" s="797">
        <f>IFERROR(AVERAGE(I2126:J2126),"")</f>
        <v/>
      </c>
      <c r="T2126" s="797">
        <f>IFERROR(AVERAGE(K2126:L2126),"")</f>
        <v/>
      </c>
      <c r="W2126" s="797">
        <f>AVERAGE(Q2126:T2126)</f>
        <v/>
      </c>
    </row>
    <row r="2127" ht="17.45" customHeight="1">
      <c r="A2127" s="257">
        <f>IF(ISNUMBER(C2127),MONTH(C2127),"")</f>
        <v/>
      </c>
      <c r="B2127" s="257">
        <f>IF(ISNUMBER(C2127),YEAR(C2127),"")</f>
        <v/>
      </c>
      <c r="C2127" s="791">
        <f>C2126+1</f>
        <v/>
      </c>
      <c r="D2127" s="792" t="n"/>
      <c r="E2127" s="793" t="n">
        <v>0.0222</v>
      </c>
      <c r="F2127" s="792" t="n"/>
      <c r="G2127" s="794" t="n">
        <v>0.0223</v>
      </c>
      <c r="H2127" s="793" t="n"/>
      <c r="I2127" s="792" t="n"/>
      <c r="J2127" s="793" t="n">
        <v>0.0221</v>
      </c>
      <c r="K2127" s="792" t="n"/>
      <c r="L2127" s="793" t="n">
        <v>0.0419</v>
      </c>
      <c r="M2127" s="796">
        <f>IF(SUM(D2127:E2127)&gt;0,IFERROR(AVERAGE(D2098:E2127),""),"")</f>
        <v/>
      </c>
      <c r="N2127" s="796">
        <f>IF(SUM(F2127:H2127)&gt;0,IFERROR(AVERAGE(F2098:H2127),""),"")</f>
        <v/>
      </c>
      <c r="O2127" s="796">
        <f>IF(SUM(I2127:J2127)&gt;0,IFERROR(AVERAGE(I2098:J2127),""),"")</f>
        <v/>
      </c>
      <c r="P2127" s="796">
        <f>IF(SUM(K2127:L2127)&gt;0,IFERROR(AVERAGE(K2098:L2127),""),"")</f>
        <v/>
      </c>
      <c r="Q2127" s="797">
        <f>IFERROR(AVERAGE(D2127:E2127),"")</f>
        <v/>
      </c>
      <c r="R2127" s="797">
        <f>IFERROR(AVERAGE(F2127:H2127),"")</f>
        <v/>
      </c>
      <c r="S2127" s="797">
        <f>IFERROR(AVERAGE(I2127:J2127),"")</f>
        <v/>
      </c>
      <c r="T2127" s="797">
        <f>IFERROR(AVERAGE(K2127:L2127),"")</f>
        <v/>
      </c>
      <c r="W2127" s="797">
        <f>AVERAGE(Q2127:T2127)</f>
        <v/>
      </c>
    </row>
    <row r="2128" ht="17.45" customHeight="1">
      <c r="A2128" s="257">
        <f>IF(ISNUMBER(C2128),MONTH(C2128),"")</f>
        <v/>
      </c>
      <c r="B2128" s="257">
        <f>IF(ISNUMBER(C2128),YEAR(C2128),"")</f>
        <v/>
      </c>
      <c r="C2128" s="791">
        <f>C2127+1</f>
        <v/>
      </c>
      <c r="D2128" s="792" t="n">
        <v>0.0174</v>
      </c>
      <c r="E2128" s="793" t="n"/>
      <c r="F2128" s="792" t="n">
        <v>0.0121</v>
      </c>
      <c r="G2128" s="794" t="n"/>
      <c r="H2128" s="793" t="n"/>
      <c r="I2128" s="792" t="n">
        <v>0.0184</v>
      </c>
      <c r="J2128" s="793" t="n"/>
      <c r="K2128" s="792" t="n">
        <v>0.0304</v>
      </c>
      <c r="L2128" s="793" t="n"/>
      <c r="M2128" s="796">
        <f>IF(SUM(D2128:E2128)&gt;0,IFERROR(AVERAGE(D2099:E2128),""),"")</f>
        <v/>
      </c>
      <c r="N2128" s="796">
        <f>IF(SUM(F2128:H2128)&gt;0,IFERROR(AVERAGE(F2099:H2128),""),"")</f>
        <v/>
      </c>
      <c r="O2128" s="796">
        <f>IF(SUM(I2128:J2128)&gt;0,IFERROR(AVERAGE(I2099:J2128),""),"")</f>
        <v/>
      </c>
      <c r="P2128" s="796">
        <f>IF(SUM(K2128:L2128)&gt;0,IFERROR(AVERAGE(K2099:L2128),""),"")</f>
        <v/>
      </c>
      <c r="Q2128" s="797">
        <f>IFERROR(AVERAGE(D2128:E2128),"")</f>
        <v/>
      </c>
      <c r="R2128" s="797">
        <f>IFERROR(AVERAGE(F2128:H2128),"")</f>
        <v/>
      </c>
      <c r="S2128" s="797">
        <f>IFERROR(AVERAGE(I2128:J2128),"")</f>
        <v/>
      </c>
      <c r="T2128" s="797">
        <f>IFERROR(AVERAGE(K2128:L2128),"")</f>
        <v/>
      </c>
      <c r="W2128" s="797">
        <f>AVERAGE(Q2128:T2128)</f>
        <v/>
      </c>
    </row>
    <row r="2129" ht="17.45" customHeight="1">
      <c r="A2129" s="257">
        <f>IF(ISNUMBER(C2129),MONTH(C2129),"")</f>
        <v/>
      </c>
      <c r="B2129" s="257">
        <f>IF(ISNUMBER(C2129),YEAR(C2129),"")</f>
        <v/>
      </c>
      <c r="C2129" s="791">
        <f>C2128+1</f>
        <v/>
      </c>
      <c r="D2129" s="792" t="n"/>
      <c r="E2129" s="793" t="n">
        <v>0.0183</v>
      </c>
      <c r="F2129" s="792" t="n"/>
      <c r="G2129" s="794" t="n">
        <v>0.0194</v>
      </c>
      <c r="H2129" s="793" t="n"/>
      <c r="I2129" s="792" t="n"/>
      <c r="J2129" s="793" t="n">
        <v>0.0218</v>
      </c>
      <c r="K2129" s="792" t="n"/>
      <c r="L2129" s="793" t="n">
        <v>0.0295</v>
      </c>
      <c r="M2129" s="796">
        <f>IF(SUM(D2129:E2129)&gt;0,IFERROR(AVERAGE(D2100:E2129),""),"")</f>
        <v/>
      </c>
      <c r="N2129" s="796">
        <f>IF(SUM(F2129:H2129)&gt;0,IFERROR(AVERAGE(F2100:H2129),""),"")</f>
        <v/>
      </c>
      <c r="O2129" s="796">
        <f>IF(SUM(I2129:J2129)&gt;0,IFERROR(AVERAGE(I2100:J2129),""),"")</f>
        <v/>
      </c>
      <c r="P2129" s="796">
        <f>IF(SUM(K2129:L2129)&gt;0,IFERROR(AVERAGE(K2100:L2129),""),"")</f>
        <v/>
      </c>
      <c r="Q2129" s="797">
        <f>IFERROR(AVERAGE(D2129:E2129),"")</f>
        <v/>
      </c>
      <c r="R2129" s="797">
        <f>IFERROR(AVERAGE(F2129:H2129),"")</f>
        <v/>
      </c>
      <c r="S2129" s="797">
        <f>IFERROR(AVERAGE(I2129:J2129),"")</f>
        <v/>
      </c>
      <c r="T2129" s="797">
        <f>IFERROR(AVERAGE(K2129:L2129),"")</f>
        <v/>
      </c>
      <c r="W2129" s="797">
        <f>AVERAGE(Q2129:T2129)</f>
        <v/>
      </c>
    </row>
    <row r="2130" ht="17.45" customHeight="1">
      <c r="A2130" s="257">
        <f>IF(ISNUMBER(C2130),MONTH(C2130),"")</f>
        <v/>
      </c>
      <c r="B2130" s="257">
        <f>IF(ISNUMBER(C2130),YEAR(C2130),"")</f>
        <v/>
      </c>
      <c r="C2130" s="791">
        <f>C2129+1</f>
        <v/>
      </c>
      <c r="D2130" s="792" t="n">
        <v>0.0186</v>
      </c>
      <c r="E2130" s="793" t="n"/>
      <c r="F2130" s="792" t="n"/>
      <c r="G2130" s="794" t="n"/>
      <c r="H2130" s="793" t="n">
        <v>0.0186</v>
      </c>
      <c r="I2130" s="792" t="n">
        <v>0.0218</v>
      </c>
      <c r="J2130" s="793" t="n"/>
      <c r="K2130" s="792" t="n">
        <v>0.0345</v>
      </c>
      <c r="L2130" s="793" t="n"/>
      <c r="M2130" s="796">
        <f>IF(SUM(D2130:E2130)&gt;0,IFERROR(AVERAGE(D2101:E2130),""),"")</f>
        <v/>
      </c>
      <c r="N2130" s="796">
        <f>IF(SUM(F2130:H2130)&gt;0,IFERROR(AVERAGE(F2101:H2130),""),"")</f>
        <v/>
      </c>
      <c r="O2130" s="796">
        <f>IF(SUM(I2130:J2130)&gt;0,IFERROR(AVERAGE(I2101:J2130),""),"")</f>
        <v/>
      </c>
      <c r="P2130" s="796">
        <f>IF(SUM(K2130:L2130)&gt;0,IFERROR(AVERAGE(K2101:L2130),""),"")</f>
        <v/>
      </c>
      <c r="Q2130" s="797">
        <f>IFERROR(AVERAGE(D2130:E2130),"")</f>
        <v/>
      </c>
      <c r="R2130" s="797">
        <f>IFERROR(AVERAGE(F2130:H2130),"")</f>
        <v/>
      </c>
      <c r="S2130" s="797">
        <f>IFERROR(AVERAGE(I2130:J2130),"")</f>
        <v/>
      </c>
      <c r="T2130" s="797">
        <f>IFERROR(AVERAGE(K2130:L2130),"")</f>
        <v/>
      </c>
      <c r="W2130" s="797">
        <f>AVERAGE(Q2130:T2130)</f>
        <v/>
      </c>
      <c r="X2130" s="797">
        <f>AVERAGE(Q2126:T2130)</f>
        <v/>
      </c>
      <c r="Y2130" s="266" t="n">
        <v>304</v>
      </c>
    </row>
    <row r="2131" ht="17.45" customHeight="1" thickBot="1">
      <c r="A2131" s="257">
        <f>IF(ISNUMBER(C2131),MONTH(C2131),"")</f>
        <v/>
      </c>
      <c r="B2131" s="257">
        <f>IF(ISNUMBER(C2131),YEAR(C2131),"")</f>
        <v/>
      </c>
      <c r="C2131" s="808">
        <f>C2130+1</f>
        <v/>
      </c>
      <c r="D2131" s="809" t="n"/>
      <c r="E2131" s="810" t="n">
        <v>0.0104</v>
      </c>
      <c r="F2131" s="809" t="n"/>
      <c r="G2131" s="811" t="n">
        <v>0.0123</v>
      </c>
      <c r="H2131" s="810" t="n"/>
      <c r="I2131" s="809" t="n"/>
      <c r="J2131" s="810" t="n">
        <v>0.00872</v>
      </c>
      <c r="K2131" s="809" t="n"/>
      <c r="L2131" s="810" t="n">
        <v>0.0293</v>
      </c>
      <c r="M2131" s="796">
        <f>IF(SUM(D2131:E2131)&gt;0,IFERROR(AVERAGE(D2102:E2131),""),"")</f>
        <v/>
      </c>
      <c r="N2131" s="796">
        <f>IF(SUM(F2131:H2131)&gt;0,IFERROR(AVERAGE(F2102:H2131),""),"")</f>
        <v/>
      </c>
      <c r="O2131" s="796">
        <f>IF(SUM(I2131:J2131)&gt;0,IFERROR(AVERAGE(I2102:J2131),""),"")</f>
        <v/>
      </c>
      <c r="P2131" s="796">
        <f>IF(SUM(K2131:L2131)&gt;0,IFERROR(AVERAGE(K2102:L2131),""),"")</f>
        <v/>
      </c>
      <c r="Q2131" s="813">
        <f>IFERROR(AVERAGE(D2131:E2131),"")</f>
        <v/>
      </c>
      <c r="R2131" s="813">
        <f>IFERROR(AVERAGE(F2131:H2131),"")</f>
        <v/>
      </c>
      <c r="S2131" s="813">
        <f>IFERROR(AVERAGE(I2131:J2131),"")</f>
        <v/>
      </c>
      <c r="T2131" s="813">
        <f>IFERROR(AVERAGE(K2131:L2131),"")</f>
        <v/>
      </c>
      <c r="V2131" s="813">
        <f>AVERAGE(Q2131:T2131)</f>
        <v/>
      </c>
      <c r="W2131" s="445" t="n"/>
      <c r="X2131" s="257" t="n"/>
      <c r="Y2131" s="266" t="n">
        <v>304</v>
      </c>
    </row>
    <row r="2132" ht="17.45" customHeight="1" thickBot="1">
      <c r="A2132" s="257">
        <f>IF(ISNUMBER(C2132),MONTH(C2132),"")</f>
        <v/>
      </c>
      <c r="B2132" s="257">
        <f>IF(ISNUMBER(C2132),YEAR(C2132),"")</f>
        <v/>
      </c>
      <c r="C2132" s="861">
        <f>C2131+1</f>
        <v/>
      </c>
      <c r="D2132" s="809" t="n">
        <v>0.0173</v>
      </c>
      <c r="E2132" s="810" t="n"/>
      <c r="F2132" s="809" t="n">
        <v>0.0145</v>
      </c>
      <c r="G2132" s="811" t="n"/>
      <c r="H2132" s="810" t="n">
        <v>0.0135</v>
      </c>
      <c r="I2132" s="809" t="n">
        <v>0.0266</v>
      </c>
      <c r="J2132" s="810" t="n"/>
      <c r="K2132" s="809" t="n">
        <v>0.0231</v>
      </c>
      <c r="L2132" s="810" t="n"/>
      <c r="M2132" s="796">
        <f>IF(SUM(D2132:E2132)&gt;0,IFERROR(AVERAGE(D2103:E2132),""),"")</f>
        <v/>
      </c>
      <c r="N2132" s="796">
        <f>IF(SUM(F2132:H2132)&gt;0,IFERROR(AVERAGE(F2103:H2132),""),"")</f>
        <v/>
      </c>
      <c r="O2132" s="796">
        <f>IF(SUM(I2132:J2132)&gt;0,IFERROR(AVERAGE(I2103:J2132),""),"")</f>
        <v/>
      </c>
      <c r="P2132" s="796">
        <f>IF(SUM(K2132:L2132)&gt;0,IFERROR(AVERAGE(K2103:L2132),""),"")</f>
        <v/>
      </c>
      <c r="Q2132" s="813">
        <f>IFERROR(AVERAGE(D2132:E2132),"")</f>
        <v/>
      </c>
      <c r="R2132" s="813">
        <f>IFERROR(AVERAGE(F2132:H2132),"")</f>
        <v/>
      </c>
      <c r="S2132" s="813">
        <f>IFERROR(AVERAGE(I2132:J2132),"")</f>
        <v/>
      </c>
      <c r="T2132" s="813">
        <f>IFERROR(AVERAGE(K2132:L2132),"")</f>
        <v/>
      </c>
      <c r="V2132" s="813">
        <f>AVERAGE(Q2132:T2132)</f>
        <v/>
      </c>
      <c r="W2132" s="445" t="n"/>
      <c r="X2132" s="797">
        <f>AVERAGE(Q2131:T2132)</f>
        <v/>
      </c>
      <c r="Y2132" s="266" t="n">
        <v>304</v>
      </c>
      <c r="Z2132" s="514" t="inlineStr">
        <is>
          <t>OCTOBER</t>
        </is>
      </c>
      <c r="AA2132" s="515" t="n">
        <v>2023</v>
      </c>
      <c r="AB2132" s="516" t="n"/>
      <c r="AC2132" s="516" t="n"/>
      <c r="AD2132" s="516" t="n"/>
    </row>
    <row r="2133" ht="17.45" customHeight="1">
      <c r="A2133" s="257">
        <f>IF(ISNUMBER(C2133),MONTH(C2133),"")</f>
        <v/>
      </c>
      <c r="B2133" s="257">
        <f>IF(ISNUMBER(C2133),YEAR(C2133),"")</f>
        <v/>
      </c>
      <c r="C2133" s="791">
        <f>C2132+1</f>
        <v/>
      </c>
      <c r="D2133" s="792" t="n"/>
      <c r="E2133" s="793" t="n">
        <v>0.0211</v>
      </c>
      <c r="F2133" s="792" t="n"/>
      <c r="G2133" s="794" t="n">
        <v>0.0241</v>
      </c>
      <c r="H2133" s="793" t="n"/>
      <c r="I2133" s="792" t="n"/>
      <c r="J2133" s="793" t="n">
        <v>0.028</v>
      </c>
      <c r="K2133" s="792" t="n"/>
      <c r="L2133" s="793" t="n">
        <v>0.0375</v>
      </c>
      <c r="M2133" s="796">
        <f>IF(SUM(D2133:E2133)&gt;0,IFERROR(AVERAGE(D2104:E2133),""),"")</f>
        <v/>
      </c>
      <c r="N2133" s="796">
        <f>IF(SUM(F2133:H2133)&gt;0,IFERROR(AVERAGE(F2104:H2133),""),"")</f>
        <v/>
      </c>
      <c r="O2133" s="796">
        <f>IF(SUM(I2133:J2133)&gt;0,IFERROR(AVERAGE(I2104:J2133),""),"")</f>
        <v/>
      </c>
      <c r="P2133" s="796">
        <f>IF(SUM(K2133:L2133)&gt;0,IFERROR(AVERAGE(K2104:L2133),""),"")</f>
        <v/>
      </c>
      <c r="Q2133" s="797">
        <f>IFERROR(AVERAGE(D2133:E2133),"")</f>
        <v/>
      </c>
      <c r="R2133" s="797">
        <f>IFERROR(AVERAGE(F2133:H2133),"")</f>
        <v/>
      </c>
      <c r="S2133" s="797">
        <f>IFERROR(AVERAGE(I2133:J2133),"")</f>
        <v/>
      </c>
      <c r="T2133" s="797">
        <f>IFERROR(AVERAGE(K2133:L2133),"")</f>
        <v/>
      </c>
      <c r="W2133" s="797">
        <f>AVERAGE(Q2133:T2133)</f>
        <v/>
      </c>
      <c r="Z2133" s="517" t="inlineStr">
        <is>
          <t>Parameter</t>
        </is>
      </c>
      <c r="AA2133" s="517" t="inlineStr">
        <is>
          <t>Station 1</t>
        </is>
      </c>
      <c r="AB2133" s="517" t="inlineStr">
        <is>
          <t>Station 2</t>
        </is>
      </c>
      <c r="AC2133" s="517" t="inlineStr">
        <is>
          <t>Station 4</t>
        </is>
      </c>
      <c r="AD2133" s="517" t="inlineStr">
        <is>
          <t>Station 5</t>
        </is>
      </c>
    </row>
    <row r="2134" ht="17.45" customHeight="1" thickBot="1">
      <c r="A2134" s="257">
        <f>IF(ISNUMBER(C2134),MONTH(C2134),"")</f>
        <v/>
      </c>
      <c r="B2134" s="257">
        <f>IF(ISNUMBER(C2134),YEAR(C2134),"")</f>
        <v/>
      </c>
      <c r="C2134" s="824">
        <f>C2133+1</f>
        <v/>
      </c>
      <c r="D2134" s="825" t="n">
        <v>0.0202</v>
      </c>
      <c r="E2134" s="826" t="n"/>
      <c r="F2134" s="825" t="n">
        <v>0.0273</v>
      </c>
      <c r="G2134" s="827" t="n"/>
      <c r="H2134" s="826" t="n"/>
      <c r="I2134" s="825" t="n">
        <v>0.0298</v>
      </c>
      <c r="J2134" s="826" t="n"/>
      <c r="K2134" s="825" t="n">
        <v>0.0366</v>
      </c>
      <c r="L2134" s="826" t="n"/>
      <c r="M2134" s="796">
        <f>IF(SUM(D2134:E2134)&gt;0,IFERROR(AVERAGE(D2105:E2134),""),"")</f>
        <v/>
      </c>
      <c r="N2134" s="796">
        <f>IF(SUM(F2134:H2134)&gt;0,IFERROR(AVERAGE(F2105:H2134),""),"")</f>
        <v/>
      </c>
      <c r="O2134" s="796">
        <f>IF(SUM(I2134:J2134)&gt;0,IFERROR(AVERAGE(I2105:J2134),""),"")</f>
        <v/>
      </c>
      <c r="P2134" s="796">
        <f>IF(SUM(K2134:L2134)&gt;0,IFERROR(AVERAGE(K2105:L2134),""),"")</f>
        <v/>
      </c>
      <c r="Q2134" s="797">
        <f>IFERROR(AVERAGE(D2134:E2134),"")</f>
        <v/>
      </c>
      <c r="R2134" s="797">
        <f>IFERROR(AVERAGE(F2134:H2134),"")</f>
        <v/>
      </c>
      <c r="S2134" s="797">
        <f>IFERROR(AVERAGE(I2134:J2134),"")</f>
        <v/>
      </c>
      <c r="T2134" s="797">
        <f>IFERROR(AVERAGE(K2134:L2134),"")</f>
        <v/>
      </c>
      <c r="W2134" s="797">
        <f>AVERAGE(Q2134:T2134)</f>
        <v/>
      </c>
      <c r="Z2134" s="518" t="inlineStr">
        <is>
          <t>Average</t>
        </is>
      </c>
      <c r="AA2134" s="928">
        <f>AVERAGE(D2104:E2134)</f>
        <v/>
      </c>
      <c r="AB2134" s="928">
        <f>AVERAGE(F2104:H2134)</f>
        <v/>
      </c>
      <c r="AC2134" s="928">
        <f>AVERAGE(I2104:J2134)</f>
        <v/>
      </c>
      <c r="AD2134" s="928">
        <f>AVERAGE(K2104:L2134)</f>
        <v/>
      </c>
    </row>
    <row r="2135" ht="17.45" customHeight="1">
      <c r="A2135" s="257">
        <f>IF(ISNUMBER(C2135),MONTH(C2135),"")</f>
        <v/>
      </c>
      <c r="B2135" s="257">
        <f>IF(ISNUMBER(C2135),YEAR(C2135),"")</f>
        <v/>
      </c>
      <c r="C2135" s="831">
        <f>C2134+1</f>
        <v/>
      </c>
      <c r="D2135" s="832" t="n"/>
      <c r="E2135" s="833" t="n">
        <v>0.0183</v>
      </c>
      <c r="F2135" s="832" t="n"/>
      <c r="G2135" s="834" t="n">
        <v>0.0254</v>
      </c>
      <c r="H2135" s="833" t="n"/>
      <c r="I2135" s="832" t="n"/>
      <c r="J2135" s="833" t="n">
        <v>0.0264</v>
      </c>
      <c r="K2135" s="832" t="n"/>
      <c r="L2135" s="833" t="n">
        <v>0.0425</v>
      </c>
      <c r="M2135" s="796">
        <f>IF(SUM(D2135:E2135)&gt;0,IFERROR(AVERAGE(D2106:E2135),""),"")</f>
        <v/>
      </c>
      <c r="N2135" s="796">
        <f>IF(SUM(F2135:H2135)&gt;0,IFERROR(AVERAGE(F2106:H2135),""),"")</f>
        <v/>
      </c>
      <c r="O2135" s="796">
        <f>IF(SUM(I2135:J2135)&gt;0,IFERROR(AVERAGE(I2106:J2135),""),"")</f>
        <v/>
      </c>
      <c r="P2135" s="796">
        <f>IF(SUM(K2135:L2135)&gt;0,IFERROR(AVERAGE(K2106:L2135),""),"")</f>
        <v/>
      </c>
      <c r="Q2135" s="797">
        <f>IFERROR(AVERAGE(D2135:E2135),"")</f>
        <v/>
      </c>
      <c r="R2135" s="797">
        <f>IFERROR(AVERAGE(F2135:H2135),"")</f>
        <v/>
      </c>
      <c r="S2135" s="797">
        <f>IFERROR(AVERAGE(I2135:J2135),"")</f>
        <v/>
      </c>
      <c r="T2135" s="797">
        <f>IFERROR(AVERAGE(K2135:L2135),"")</f>
        <v/>
      </c>
      <c r="W2135" s="797">
        <f>AVERAGE(Q2135:T2135)</f>
        <v/>
      </c>
      <c r="Z2135" s="518" t="inlineStr">
        <is>
          <t>Maximum</t>
        </is>
      </c>
      <c r="AA2135" s="928">
        <f>MAX(D2104:E2134)</f>
        <v/>
      </c>
      <c r="AB2135" s="928">
        <f>MAX(F2104:H2134)</f>
        <v/>
      </c>
      <c r="AC2135" s="928">
        <f>MAX(I2104:J2134)</f>
        <v/>
      </c>
      <c r="AD2135" s="928">
        <f>MAX(K2104:L2134)</f>
        <v/>
      </c>
    </row>
    <row r="2136" ht="17.45" customHeight="1" thickBot="1">
      <c r="A2136" s="257">
        <f>IF(ISNUMBER(C2136),MONTH(C2136),"")</f>
        <v/>
      </c>
      <c r="B2136" s="257">
        <f>IF(ISNUMBER(C2136),YEAR(C2136),"")</f>
        <v/>
      </c>
      <c r="C2136" s="791">
        <f>C2135+1</f>
        <v/>
      </c>
      <c r="D2136" s="792" t="n">
        <v>0.0237</v>
      </c>
      <c r="E2136" s="793" t="n"/>
      <c r="F2136" s="792" t="n"/>
      <c r="G2136" s="794" t="n"/>
      <c r="H2136" s="793" t="n">
        <v>0.039</v>
      </c>
      <c r="I2136" s="792" t="n">
        <v>0.0232</v>
      </c>
      <c r="J2136" s="793" t="n"/>
      <c r="K2136" s="792" t="n">
        <v>0.0372</v>
      </c>
      <c r="L2136" s="793" t="n"/>
      <c r="M2136" s="796">
        <f>IF(SUM(D2136:E2136)&gt;0,IFERROR(AVERAGE(D2107:E2136),""),"")</f>
        <v/>
      </c>
      <c r="N2136" s="796">
        <f>IF(SUM(F2136:H2136)&gt;0,IFERROR(AVERAGE(F2107:H2136),""),"")</f>
        <v/>
      </c>
      <c r="O2136" s="796">
        <f>IF(SUM(I2136:J2136)&gt;0,IFERROR(AVERAGE(I2107:J2136),""),"")</f>
        <v/>
      </c>
      <c r="P2136" s="796">
        <f>IF(SUM(K2136:L2136)&gt;0,IFERROR(AVERAGE(K2107:L2136),""),"")</f>
        <v/>
      </c>
      <c r="Q2136" s="797">
        <f>IFERROR(AVERAGE(D2136:E2136),"")</f>
        <v/>
      </c>
      <c r="R2136" s="797">
        <f>IFERROR(AVERAGE(F2136:H2136),"")</f>
        <v/>
      </c>
      <c r="S2136" s="797">
        <f>IFERROR(AVERAGE(I2136:J2136),"")</f>
        <v/>
      </c>
      <c r="T2136" s="797">
        <f>IFERROR(AVERAGE(K2136:L2136),"")</f>
        <v/>
      </c>
      <c r="W2136" s="797">
        <f>AVERAGE(Q2136:T2136)</f>
        <v/>
      </c>
      <c r="Z2136" s="520" t="inlineStr">
        <is>
          <t># DAYS &gt; 0.075</t>
        </is>
      </c>
      <c r="AA2136" s="521">
        <f>COUNTIF(D2104:E2134,"&gt;=0.075")</f>
        <v/>
      </c>
      <c r="AB2136" s="521">
        <f>COUNTIF(F2104:H2134,"&gt;=0.075")</f>
        <v/>
      </c>
      <c r="AC2136" s="521">
        <f>COUNTIF(I2104:J2134,"&gt;=0.075")</f>
        <v/>
      </c>
      <c r="AD2136" s="521">
        <f>COUNTIF(K2104:L2134,"&gt;=0.075")</f>
        <v/>
      </c>
    </row>
    <row r="2137" ht="17.45" customHeight="1" thickBot="1">
      <c r="A2137" s="257">
        <f>IF(ISNUMBER(C2137),MONTH(C2137),"")</f>
        <v/>
      </c>
      <c r="B2137" s="257">
        <f>IF(ISNUMBER(C2137),YEAR(C2137),"")</f>
        <v/>
      </c>
      <c r="C2137" s="791">
        <f>C2136+1</f>
        <v/>
      </c>
      <c r="D2137" s="792" t="n"/>
      <c r="E2137" s="793" t="n">
        <v>0.0263</v>
      </c>
      <c r="F2137" s="792" t="n"/>
      <c r="G2137" s="794" t="n">
        <v>0.0292</v>
      </c>
      <c r="H2137" s="793" t="n"/>
      <c r="I2137" s="792" t="n"/>
      <c r="J2137" s="793" t="n">
        <v>0.029</v>
      </c>
      <c r="K2137" s="792" t="n"/>
      <c r="L2137" s="793" t="n">
        <v>0.046</v>
      </c>
      <c r="M2137" s="796">
        <f>IF(SUM(D2137:E2137)&gt;0,IFERROR(AVERAGE(D2108:E2137),""),"")</f>
        <v/>
      </c>
      <c r="N2137" s="796">
        <f>IF(SUM(F2137:H2137)&gt;0,IFERROR(AVERAGE(F2108:H2137),""),"")</f>
        <v/>
      </c>
      <c r="O2137" s="796">
        <f>IF(SUM(I2137:J2137)&gt;0,IFERROR(AVERAGE(I2108:J2137),""),"")</f>
        <v/>
      </c>
      <c r="P2137" s="796">
        <f>IF(SUM(K2137:L2137)&gt;0,IFERROR(AVERAGE(K2108:L2137),""),"")</f>
        <v/>
      </c>
      <c r="Q2137" s="797">
        <f>IFERROR(AVERAGE(D2137:E2137),"")</f>
        <v/>
      </c>
      <c r="R2137" s="797">
        <f>IFERROR(AVERAGE(F2137:H2137),"")</f>
        <v/>
      </c>
      <c r="S2137" s="797">
        <f>IFERROR(AVERAGE(I2137:J2137),"")</f>
        <v/>
      </c>
      <c r="T2137" s="797">
        <f>IFERROR(AVERAGE(K2137:L2137),"")</f>
        <v/>
      </c>
      <c r="W2137" s="797">
        <f>AVERAGE(Q2137:T2137)</f>
        <v/>
      </c>
      <c r="X2137" s="797">
        <f>AVERAGE(Q2133:T2137)</f>
        <v/>
      </c>
      <c r="Y2137" s="266" t="n">
        <v>305</v>
      </c>
      <c r="AC2137" s="664">
        <f>SUM(AA2136:AD2136)</f>
        <v/>
      </c>
      <c r="AD2137" s="929">
        <f>AVERAGE(AA2134:AD2134)</f>
        <v/>
      </c>
    </row>
    <row r="2138" ht="17.45" customHeight="1">
      <c r="A2138" s="257">
        <f>IF(ISNUMBER(C2138),MONTH(C2138),"")</f>
        <v/>
      </c>
      <c r="B2138" s="257">
        <f>IF(ISNUMBER(C2138),YEAR(C2138),"")</f>
        <v/>
      </c>
      <c r="C2138" s="861">
        <f>C2137+1</f>
        <v/>
      </c>
      <c r="D2138" s="809" t="n">
        <v>0.0271</v>
      </c>
      <c r="E2138" s="810" t="n"/>
      <c r="F2138" s="809" t="n">
        <v>0.0214</v>
      </c>
      <c r="G2138" s="811" t="n"/>
      <c r="H2138" s="810" t="n">
        <v>0.0214</v>
      </c>
      <c r="I2138" s="809" t="n">
        <v>0.0166</v>
      </c>
      <c r="J2138" s="810" t="n"/>
      <c r="K2138" s="809" t="n">
        <v>0.0284</v>
      </c>
      <c r="L2138" s="810" t="n"/>
      <c r="M2138" s="796">
        <f>IF(SUM(D2138:E2138)&gt;0,IFERROR(AVERAGE(D2109:E2138),""),"")</f>
        <v/>
      </c>
      <c r="N2138" s="796">
        <f>IF(SUM(F2138:H2138)&gt;0,IFERROR(AVERAGE(F2109:H2138),""),"")</f>
        <v/>
      </c>
      <c r="O2138" s="796">
        <f>IF(SUM(I2138:J2138)&gt;0,IFERROR(AVERAGE(I2109:J2138),""),"")</f>
        <v/>
      </c>
      <c r="P2138" s="796">
        <f>IF(SUM(K2138:L2138)&gt;0,IFERROR(AVERAGE(K2109:L2138),""),"")</f>
        <v/>
      </c>
      <c r="Q2138" s="813">
        <f>IFERROR(AVERAGE(D2138:E2138),"")</f>
        <v/>
      </c>
      <c r="R2138" s="813">
        <f>IFERROR(AVERAGE(F2138:H2138),"")</f>
        <v/>
      </c>
      <c r="S2138" s="813">
        <f>IFERROR(AVERAGE(I2138:J2138),"")</f>
        <v/>
      </c>
      <c r="T2138" s="813">
        <f>IFERROR(AVERAGE(K2138:L2138),"")</f>
        <v/>
      </c>
      <c r="V2138" s="813">
        <f>AVERAGE(Q2138:T2138)</f>
        <v/>
      </c>
      <c r="W2138" s="445" t="n"/>
      <c r="X2138" s="257" t="n"/>
      <c r="Y2138" s="266" t="n">
        <v>305</v>
      </c>
      <c r="AA2138" s="605">
        <f>AA2134-AA2103</f>
        <v/>
      </c>
      <c r="AB2138" s="605">
        <f>AB2134-AB2103</f>
        <v/>
      </c>
      <c r="AC2138" s="605">
        <f>AC2134-AC2103</f>
        <v/>
      </c>
      <c r="AD2138" s="605">
        <f>AD2134-AD2103</f>
        <v/>
      </c>
    </row>
    <row r="2139" ht="17.45" customHeight="1">
      <c r="A2139" s="257">
        <f>IF(ISNUMBER(C2139),MONTH(C2139),"")</f>
        <v/>
      </c>
      <c r="B2139" s="257">
        <f>IF(ISNUMBER(C2139),YEAR(C2139),"")</f>
        <v/>
      </c>
      <c r="C2139" s="808">
        <f>C2138+1</f>
        <v/>
      </c>
      <c r="D2139" s="809" t="n"/>
      <c r="E2139" s="810" t="n">
        <v>0.0168</v>
      </c>
      <c r="F2139" s="809" t="n"/>
      <c r="G2139" s="811" t="n">
        <v>0.0242</v>
      </c>
      <c r="H2139" s="810" t="n"/>
      <c r="I2139" s="809" t="n"/>
      <c r="J2139" s="810" t="n">
        <v>0.0258</v>
      </c>
      <c r="K2139" s="809" t="n"/>
      <c r="L2139" s="810" t="n">
        <v>0.0309</v>
      </c>
      <c r="M2139" s="796">
        <f>IF(SUM(D2139:E2139)&gt;0,IFERROR(AVERAGE(D2110:E2139),""),"")</f>
        <v/>
      </c>
      <c r="N2139" s="796">
        <f>IF(SUM(F2139:H2139)&gt;0,IFERROR(AVERAGE(F2110:H2139),""),"")</f>
        <v/>
      </c>
      <c r="O2139" s="796">
        <f>IF(SUM(I2139:J2139)&gt;0,IFERROR(AVERAGE(I2110:J2139),""),"")</f>
        <v/>
      </c>
      <c r="P2139" s="796">
        <f>IF(SUM(K2139:L2139)&gt;0,IFERROR(AVERAGE(K2110:L2139),""),"")</f>
        <v/>
      </c>
      <c r="Q2139" s="813">
        <f>IFERROR(AVERAGE(D2139:E2139),"")</f>
        <v/>
      </c>
      <c r="R2139" s="813">
        <f>IFERROR(AVERAGE(F2139:H2139),"")</f>
        <v/>
      </c>
      <c r="S2139" s="813">
        <f>IFERROR(AVERAGE(I2139:J2139),"")</f>
        <v/>
      </c>
      <c r="T2139" s="813">
        <f>IFERROR(AVERAGE(K2139:L2139),"")</f>
        <v/>
      </c>
      <c r="V2139" s="813">
        <f>AVERAGE(Q2139:T2139)</f>
        <v/>
      </c>
      <c r="W2139" s="445" t="n"/>
      <c r="X2139" s="797">
        <f>AVERAGE(Q2138:T2139)</f>
        <v/>
      </c>
      <c r="Y2139" s="266" t="n">
        <v>305</v>
      </c>
    </row>
    <row r="2140" ht="17.45" customHeight="1">
      <c r="A2140" s="257">
        <f>IF(ISNUMBER(C2140),MONTH(C2140),"")</f>
        <v/>
      </c>
      <c r="B2140" s="257">
        <f>IF(ISNUMBER(C2140),YEAR(C2140),"")</f>
        <v/>
      </c>
      <c r="C2140" s="791">
        <f>C2139+1</f>
        <v/>
      </c>
      <c r="D2140" s="792" t="n">
        <v>0.0311</v>
      </c>
      <c r="E2140" s="793" t="n"/>
      <c r="F2140" s="792" t="n">
        <v>0.0364</v>
      </c>
      <c r="G2140" s="794" t="n"/>
      <c r="H2140" s="793" t="n"/>
      <c r="I2140" s="792" t="n">
        <v>0.024</v>
      </c>
      <c r="J2140" s="793" t="n"/>
      <c r="K2140" s="792" t="n">
        <v>0.0405</v>
      </c>
      <c r="L2140" s="793" t="n"/>
      <c r="M2140" s="796">
        <f>IF(SUM(D2140:E2140)&gt;0,IFERROR(AVERAGE(D2111:E2140),""),"")</f>
        <v/>
      </c>
      <c r="N2140" s="796">
        <f>IF(SUM(F2140:H2140)&gt;0,IFERROR(AVERAGE(F2111:H2140),""),"")</f>
        <v/>
      </c>
      <c r="O2140" s="796">
        <f>IF(SUM(I2140:J2140)&gt;0,IFERROR(AVERAGE(I2111:J2140),""),"")</f>
        <v/>
      </c>
      <c r="P2140" s="796">
        <f>IF(SUM(K2140:L2140)&gt;0,IFERROR(AVERAGE(K2111:L2140),""),"")</f>
        <v/>
      </c>
      <c r="Q2140" s="797">
        <f>IFERROR(AVERAGE(D2140:E2140),"")</f>
        <v/>
      </c>
      <c r="R2140" s="797">
        <f>IFERROR(AVERAGE(F2140:H2140),"")</f>
        <v/>
      </c>
      <c r="S2140" s="797">
        <f>IFERROR(AVERAGE(I2140:J2140),"")</f>
        <v/>
      </c>
      <c r="T2140" s="797">
        <f>IFERROR(AVERAGE(K2140:L2140),"")</f>
        <v/>
      </c>
      <c r="W2140" s="797">
        <f>AVERAGE(Q2140:T2140)</f>
        <v/>
      </c>
    </row>
    <row r="2141" ht="17.45" customHeight="1">
      <c r="A2141" s="257">
        <f>IF(ISNUMBER(C2141),MONTH(C2141),"")</f>
        <v/>
      </c>
      <c r="B2141" s="257">
        <f>IF(ISNUMBER(C2141),YEAR(C2141),"")</f>
        <v/>
      </c>
      <c r="C2141" s="791">
        <f>C2140+1</f>
        <v/>
      </c>
      <c r="D2141" s="792" t="n"/>
      <c r="E2141" s="793" t="n">
        <v>0.0577</v>
      </c>
      <c r="F2141" s="792" t="n"/>
      <c r="G2141" s="794" t="n">
        <v>0.0638</v>
      </c>
      <c r="H2141" s="793" t="n"/>
      <c r="I2141" s="792" t="n"/>
      <c r="J2141" s="793" t="n">
        <v>0.0262</v>
      </c>
      <c r="K2141" s="792" t="n"/>
      <c r="L2141" s="865" t="n">
        <v>0.0883</v>
      </c>
      <c r="M2141" s="796">
        <f>IF(SUM(D2141:E2141)&gt;0,IFERROR(AVERAGE(D2112:E2141),""),"")</f>
        <v/>
      </c>
      <c r="N2141" s="796">
        <f>IF(SUM(F2141:H2141)&gt;0,IFERROR(AVERAGE(F2112:H2141),""),"")</f>
        <v/>
      </c>
      <c r="O2141" s="796">
        <f>IF(SUM(I2141:J2141)&gt;0,IFERROR(AVERAGE(I2112:J2141),""),"")</f>
        <v/>
      </c>
      <c r="P2141" s="796">
        <f>IF(SUM(K2141:L2141)&gt;0,IFERROR(AVERAGE(K2112:L2141),""),"")</f>
        <v/>
      </c>
      <c r="Q2141" s="797">
        <f>IFERROR(AVERAGE(D2141:E2141),"")</f>
        <v/>
      </c>
      <c r="R2141" s="797">
        <f>IFERROR(AVERAGE(F2141:H2141),"")</f>
        <v/>
      </c>
      <c r="S2141" s="797">
        <f>IFERROR(AVERAGE(I2141:J2141),"")</f>
        <v/>
      </c>
      <c r="T2141" s="876">
        <f>IFERROR(AVERAGE(K2141:L2141),"")</f>
        <v/>
      </c>
      <c r="W2141" s="797">
        <f>AVERAGE(Q2141:T2141)</f>
        <v/>
      </c>
    </row>
    <row r="2142" ht="17.45" customHeight="1">
      <c r="A2142" s="257">
        <f>IF(ISNUMBER(C2142),MONTH(C2142),"")</f>
        <v/>
      </c>
      <c r="B2142" s="257">
        <f>IF(ISNUMBER(C2142),YEAR(C2142),"")</f>
        <v/>
      </c>
      <c r="C2142" s="791">
        <f>C2141+1</f>
        <v/>
      </c>
      <c r="D2142" s="792" t="n">
        <v>0.0612</v>
      </c>
      <c r="E2142" s="793" t="n"/>
      <c r="F2142" s="792" t="n"/>
      <c r="G2142" s="794" t="n"/>
      <c r="H2142" s="793" t="n">
        <v>0.0722</v>
      </c>
      <c r="I2142" s="792" t="n">
        <v>0.0584</v>
      </c>
      <c r="J2142" s="793" t="n"/>
      <c r="K2142" s="792" t="n">
        <v>0.07199999999999999</v>
      </c>
      <c r="L2142" s="793" t="n"/>
      <c r="M2142" s="796">
        <f>IF(SUM(D2142:E2142)&gt;0,IFERROR(AVERAGE(D2113:E2142),""),"")</f>
        <v/>
      </c>
      <c r="N2142" s="796">
        <f>IF(SUM(F2142:H2142)&gt;0,IFERROR(AVERAGE(F2113:H2142),""),"")</f>
        <v/>
      </c>
      <c r="O2142" s="796">
        <f>IF(SUM(I2142:J2142)&gt;0,IFERROR(AVERAGE(I2113:J2142),""),"")</f>
        <v/>
      </c>
      <c r="P2142" s="796">
        <f>IF(SUM(K2142:L2142)&gt;0,IFERROR(AVERAGE(K2113:L2142),""),"")</f>
        <v/>
      </c>
      <c r="Q2142" s="797">
        <f>IFERROR(AVERAGE(D2142:E2142),"")</f>
        <v/>
      </c>
      <c r="R2142" s="797">
        <f>IFERROR(AVERAGE(F2142:H2142),"")</f>
        <v/>
      </c>
      <c r="S2142" s="797">
        <f>IFERROR(AVERAGE(I2142:J2142),"")</f>
        <v/>
      </c>
      <c r="T2142" s="797">
        <f>IFERROR(AVERAGE(K2142:L2142),"")</f>
        <v/>
      </c>
      <c r="W2142" s="797">
        <f>AVERAGE(Q2142:T2142)</f>
        <v/>
      </c>
    </row>
    <row r="2143" ht="17.45" customHeight="1">
      <c r="A2143" s="257">
        <f>IF(ISNUMBER(C2143),MONTH(C2143),"")</f>
        <v/>
      </c>
      <c r="B2143" s="257">
        <f>IF(ISNUMBER(C2143),YEAR(C2143),"")</f>
        <v/>
      </c>
      <c r="C2143" s="791">
        <f>C2142+1</f>
        <v/>
      </c>
      <c r="D2143" s="792" t="n"/>
      <c r="E2143" s="865" t="n">
        <v>0.0983</v>
      </c>
      <c r="F2143" s="792" t="n"/>
      <c r="G2143" s="932" t="n">
        <v>0.144</v>
      </c>
      <c r="H2143" s="793" t="n"/>
      <c r="I2143" s="792" t="n"/>
      <c r="J2143" s="865" t="n">
        <v>0.117</v>
      </c>
      <c r="K2143" s="792" t="n"/>
      <c r="L2143" s="865" t="n">
        <v>0.42</v>
      </c>
      <c r="M2143" s="796">
        <f>IF(SUM(D2143:E2143)&gt;0,IFERROR(AVERAGE(D2114:E2143),""),"")</f>
        <v/>
      </c>
      <c r="N2143" s="796">
        <f>IF(SUM(F2143:H2143)&gt;0,IFERROR(AVERAGE(F2114:H2143),""),"")</f>
        <v/>
      </c>
      <c r="O2143" s="796">
        <f>IF(SUM(I2143:J2143)&gt;0,IFERROR(AVERAGE(I2114:J2143),""),"")</f>
        <v/>
      </c>
      <c r="P2143" s="796">
        <f>IF(SUM(K2143:L2143)&gt;0,IFERROR(AVERAGE(K2114:L2143),""),"")</f>
        <v/>
      </c>
      <c r="Q2143" s="876">
        <f>IFERROR(AVERAGE(D2143:E2143),"")</f>
        <v/>
      </c>
      <c r="R2143" s="876">
        <f>IFERROR(AVERAGE(F2143:H2143),"")</f>
        <v/>
      </c>
      <c r="S2143" s="876">
        <f>IFERROR(AVERAGE(I2143:J2143),"")</f>
        <v/>
      </c>
      <c r="T2143" s="876">
        <f>IFERROR(AVERAGE(K2143:L2143),"")</f>
        <v/>
      </c>
      <c r="W2143" s="797">
        <f>AVERAGE(Q2143:T2143)</f>
        <v/>
      </c>
    </row>
    <row r="2144" ht="17.45" customHeight="1">
      <c r="A2144" s="257">
        <f>IF(ISNUMBER(C2144),MONTH(C2144),"")</f>
        <v/>
      </c>
      <c r="B2144" s="257">
        <f>IF(ISNUMBER(C2144),YEAR(C2144),"")</f>
        <v/>
      </c>
      <c r="C2144" s="861">
        <f>C2143+1</f>
        <v/>
      </c>
      <c r="D2144" s="803" t="n">
        <v>0.0429</v>
      </c>
      <c r="E2144" s="804" t="n"/>
      <c r="F2144" s="803" t="n">
        <v>0.0404</v>
      </c>
      <c r="G2144" s="805" t="n"/>
      <c r="H2144" s="804" t="n">
        <v>0.0439</v>
      </c>
      <c r="I2144" s="803" t="n">
        <v>0.0264</v>
      </c>
      <c r="J2144" s="804" t="n"/>
      <c r="K2144" s="864" t="n">
        <v>0.0901</v>
      </c>
      <c r="L2144" s="804" t="n"/>
      <c r="M2144" s="796">
        <f>IF(SUM(D2144:E2144)&gt;0,IFERROR(AVERAGE(D2115:E2144),""),"")</f>
        <v/>
      </c>
      <c r="N2144" s="796">
        <f>IF(SUM(F2144:H2144)&gt;0,IFERROR(AVERAGE(F2115:H2144),""),"")</f>
        <v/>
      </c>
      <c r="O2144" s="796">
        <f>IF(SUM(I2144:J2144)&gt;0,IFERROR(AVERAGE(I2115:J2144),""),"")</f>
        <v/>
      </c>
      <c r="P2144" s="796">
        <f>IF(SUM(K2144:L2144)&gt;0,IFERROR(AVERAGE(K2115:L2144),""),"")</f>
        <v/>
      </c>
      <c r="Q2144" s="797">
        <f>IFERROR(AVERAGE(D2144:E2144),"")</f>
        <v/>
      </c>
      <c r="R2144" s="797">
        <f>IFERROR(AVERAGE(F2144:H2144),"")</f>
        <v/>
      </c>
      <c r="S2144" s="797">
        <f>IFERROR(AVERAGE(I2144:J2144),"")</f>
        <v/>
      </c>
      <c r="T2144" s="876">
        <f>IFERROR(AVERAGE(K2144:L2144),"")</f>
        <v/>
      </c>
      <c r="W2144" s="797">
        <f>AVERAGE(Q2144:T2144)</f>
        <v/>
      </c>
      <c r="X2144" s="797">
        <f>AVERAGE(Q2140:T2144)</f>
        <v/>
      </c>
      <c r="Y2144" s="266" t="n">
        <v>306</v>
      </c>
    </row>
    <row r="2145" ht="17.45" customHeight="1">
      <c r="A2145" s="257">
        <f>IF(ISNUMBER(C2145),MONTH(C2145),"")</f>
        <v/>
      </c>
      <c r="B2145" s="257">
        <f>IF(ISNUMBER(C2145),YEAR(C2145),"")</f>
        <v/>
      </c>
      <c r="C2145" s="808">
        <f>C2144+1</f>
        <v/>
      </c>
      <c r="D2145" s="809" t="n"/>
      <c r="E2145" s="810" t="n">
        <v>0.026</v>
      </c>
      <c r="F2145" s="809" t="n"/>
      <c r="G2145" s="811" t="n">
        <v>0.031</v>
      </c>
      <c r="H2145" s="810" t="n"/>
      <c r="I2145" s="809" t="n"/>
      <c r="J2145" s="810" t="n">
        <v>0.0156</v>
      </c>
      <c r="K2145" s="809" t="n"/>
      <c r="L2145" s="810" t="n">
        <v>0.0348</v>
      </c>
      <c r="M2145" s="796">
        <f>IF(SUM(D2145:E2145)&gt;0,IFERROR(AVERAGE(D2116:E2145),""),"")</f>
        <v/>
      </c>
      <c r="N2145" s="796">
        <f>IF(SUM(F2145:H2145)&gt;0,IFERROR(AVERAGE(F2116:H2145),""),"")</f>
        <v/>
      </c>
      <c r="O2145" s="796">
        <f>IF(SUM(I2145:J2145)&gt;0,IFERROR(AVERAGE(I2116:J2145),""),"")</f>
        <v/>
      </c>
      <c r="P2145" s="796">
        <f>IF(SUM(K2145:L2145)&gt;0,IFERROR(AVERAGE(K2116:L2145),""),"")</f>
        <v/>
      </c>
      <c r="Q2145" s="813">
        <f>IFERROR(AVERAGE(D2145:E2145),"")</f>
        <v/>
      </c>
      <c r="R2145" s="813">
        <f>IFERROR(AVERAGE(F2145:H2145),"")</f>
        <v/>
      </c>
      <c r="S2145" s="813">
        <f>IFERROR(AVERAGE(I2145:J2145),"")</f>
        <v/>
      </c>
      <c r="T2145" s="813">
        <f>IFERROR(AVERAGE(K2145:L2145),"")</f>
        <v/>
      </c>
      <c r="V2145" s="813">
        <f>AVERAGE(Q2145:T2145)</f>
        <v/>
      </c>
      <c r="W2145" s="445" t="n"/>
      <c r="X2145" s="257" t="n"/>
      <c r="Y2145" s="266" t="n">
        <v>306</v>
      </c>
    </row>
    <row r="2146" ht="17.45" customHeight="1">
      <c r="A2146" s="257">
        <f>IF(ISNUMBER(C2146),MONTH(C2146),"")</f>
        <v/>
      </c>
      <c r="B2146" s="257">
        <f>IF(ISNUMBER(C2146),YEAR(C2146),"")</f>
        <v/>
      </c>
      <c r="C2146" s="808">
        <f>C2145+1</f>
        <v/>
      </c>
      <c r="D2146" s="809" t="n">
        <v>0.0209</v>
      </c>
      <c r="E2146" s="810" t="n"/>
      <c r="F2146" s="809" t="n">
        <v>0.0179</v>
      </c>
      <c r="G2146" s="811" t="n"/>
      <c r="H2146" s="810" t="n"/>
      <c r="I2146" s="809" t="n">
        <v>0.014</v>
      </c>
      <c r="J2146" s="810" t="n"/>
      <c r="K2146" s="809" t="n">
        <v>0.0331</v>
      </c>
      <c r="L2146" s="810" t="n"/>
      <c r="M2146" s="796">
        <f>IF(SUM(D2146:E2146)&gt;0,IFERROR(AVERAGE(D2117:E2146),""),"")</f>
        <v/>
      </c>
      <c r="N2146" s="796">
        <f>IF(SUM(F2146:H2146)&gt;0,IFERROR(AVERAGE(F2117:H2146),""),"")</f>
        <v/>
      </c>
      <c r="O2146" s="796">
        <f>IF(SUM(I2146:J2146)&gt;0,IFERROR(AVERAGE(I2117:J2146),""),"")</f>
        <v/>
      </c>
      <c r="P2146" s="796">
        <f>IF(SUM(K2146:L2146)&gt;0,IFERROR(AVERAGE(K2117:L2146),""),"")</f>
        <v/>
      </c>
      <c r="Q2146" s="813">
        <f>IFERROR(AVERAGE(D2146:E2146),"")</f>
        <v/>
      </c>
      <c r="R2146" s="813">
        <f>IFERROR(AVERAGE(F2146:H2146),"")</f>
        <v/>
      </c>
      <c r="S2146" s="813">
        <f>IFERROR(AVERAGE(I2146:J2146),"")</f>
        <v/>
      </c>
      <c r="T2146" s="813">
        <f>IFERROR(AVERAGE(K2146:L2146),"")</f>
        <v/>
      </c>
      <c r="V2146" s="813">
        <f>AVERAGE(Q2146:T2146)</f>
        <v/>
      </c>
      <c r="W2146" s="445" t="n"/>
      <c r="X2146" s="797">
        <f>AVERAGE(Q2145:T2146)</f>
        <v/>
      </c>
      <c r="Y2146" s="266" t="n">
        <v>306</v>
      </c>
    </row>
    <row r="2147" ht="17.45" customHeight="1">
      <c r="A2147" s="257">
        <f>IF(ISNUMBER(C2147),MONTH(C2147),"")</f>
        <v/>
      </c>
      <c r="B2147" s="257">
        <f>IF(ISNUMBER(C2147),YEAR(C2147),"")</f>
        <v/>
      </c>
      <c r="C2147" s="791">
        <f>C2146+1</f>
        <v/>
      </c>
      <c r="D2147" s="849" t="n"/>
      <c r="E2147" s="850" t="n">
        <v>0.0483</v>
      </c>
      <c r="F2147" s="849" t="n"/>
      <c r="G2147" s="851" t="n">
        <v>0.0554</v>
      </c>
      <c r="H2147" s="850" t="n"/>
      <c r="I2147" s="849" t="n"/>
      <c r="J2147" s="850" t="n">
        <v>0.0444</v>
      </c>
      <c r="K2147" s="849" t="n"/>
      <c r="L2147" s="850" t="n">
        <v>0.0682</v>
      </c>
      <c r="M2147" s="796">
        <f>IF(SUM(D2147:E2147)&gt;0,IFERROR(AVERAGE(D2118:E2147),""),"")</f>
        <v/>
      </c>
      <c r="N2147" s="796">
        <f>IF(SUM(F2147:H2147)&gt;0,IFERROR(AVERAGE(F2118:H2147),""),"")</f>
        <v/>
      </c>
      <c r="O2147" s="796">
        <f>IF(SUM(I2147:J2147)&gt;0,IFERROR(AVERAGE(I2118:J2147),""),"")</f>
        <v/>
      </c>
      <c r="P2147" s="796">
        <f>IF(SUM(K2147:L2147)&gt;0,IFERROR(AVERAGE(K2118:L2147),""),"")</f>
        <v/>
      </c>
      <c r="Q2147" s="797">
        <f>IFERROR(AVERAGE(D2147:E2147),"")</f>
        <v/>
      </c>
      <c r="R2147" s="797">
        <f>IFERROR(AVERAGE(F2147:H2147),"")</f>
        <v/>
      </c>
      <c r="S2147" s="797">
        <f>IFERROR(AVERAGE(I2147:J2147),"")</f>
        <v/>
      </c>
      <c r="T2147" s="797">
        <f>IFERROR(AVERAGE(K2147:L2147),"")</f>
        <v/>
      </c>
      <c r="W2147" s="797">
        <f>AVERAGE(Q2147:T2147)</f>
        <v/>
      </c>
    </row>
    <row r="2148" ht="17.45" customHeight="1">
      <c r="A2148" s="257">
        <f>IF(ISNUMBER(C2148),MONTH(C2148),"")</f>
        <v/>
      </c>
      <c r="B2148" s="257">
        <f>IF(ISNUMBER(C2148),YEAR(C2148),"")</f>
        <v/>
      </c>
      <c r="C2148" s="791">
        <f>C2147+1</f>
        <v/>
      </c>
      <c r="D2148" s="792" t="n">
        <v>0.0448</v>
      </c>
      <c r="E2148" s="793" t="n"/>
      <c r="F2148" s="792" t="n"/>
      <c r="G2148" s="794" t="n"/>
      <c r="H2148" s="793" t="n">
        <v>0.0351</v>
      </c>
      <c r="I2148" s="792" t="n">
        <v>0.037</v>
      </c>
      <c r="J2148" s="793" t="n"/>
      <c r="K2148" s="792" t="n">
        <v>0.0425</v>
      </c>
      <c r="L2148" s="793" t="n"/>
      <c r="M2148" s="796">
        <f>IF(SUM(D2148:E2148)&gt;0,IFERROR(AVERAGE(D2119:E2148),""),"")</f>
        <v/>
      </c>
      <c r="N2148" s="796">
        <f>IF(SUM(F2148:H2148)&gt;0,IFERROR(AVERAGE(F2119:H2148),""),"")</f>
        <v/>
      </c>
      <c r="O2148" s="796">
        <f>IF(SUM(I2148:J2148)&gt;0,IFERROR(AVERAGE(I2119:J2148),""),"")</f>
        <v/>
      </c>
      <c r="P2148" s="796">
        <f>IF(SUM(K2148:L2148)&gt;0,IFERROR(AVERAGE(K2119:L2148),""),"")</f>
        <v/>
      </c>
      <c r="Q2148" s="797">
        <f>IFERROR(AVERAGE(D2148:E2148),"")</f>
        <v/>
      </c>
      <c r="R2148" s="797">
        <f>IFERROR(AVERAGE(F2148:H2148),"")</f>
        <v/>
      </c>
      <c r="S2148" s="797">
        <f>IFERROR(AVERAGE(I2148:J2148),"")</f>
        <v/>
      </c>
      <c r="T2148" s="797">
        <f>IFERROR(AVERAGE(K2148:L2148),"")</f>
        <v/>
      </c>
      <c r="W2148" s="797">
        <f>AVERAGE(Q2148:T2148)</f>
        <v/>
      </c>
    </row>
    <row r="2149" ht="17.45" customHeight="1">
      <c r="A2149" s="257">
        <f>IF(ISNUMBER(C2149),MONTH(C2149),"")</f>
        <v/>
      </c>
      <c r="B2149" s="257">
        <f>IF(ISNUMBER(C2149),YEAR(C2149),"")</f>
        <v/>
      </c>
      <c r="C2149" s="791">
        <f>C2148+1</f>
        <v/>
      </c>
      <c r="D2149" s="792" t="n"/>
      <c r="E2149" s="793" t="n">
        <v>0.0286</v>
      </c>
      <c r="F2149" s="792" t="n"/>
      <c r="G2149" s="794" t="n">
        <v>0.0437</v>
      </c>
      <c r="H2149" s="793" t="n"/>
      <c r="I2149" s="792" t="n"/>
      <c r="J2149" s="793" t="n">
        <v>0.0276</v>
      </c>
      <c r="K2149" s="792" t="n"/>
      <c r="L2149" s="793" t="n">
        <v>0.0519</v>
      </c>
      <c r="M2149" s="796">
        <f>IF(SUM(D2149:E2149)&gt;0,IFERROR(AVERAGE(D2120:E2149),""),"")</f>
        <v/>
      </c>
      <c r="N2149" s="796">
        <f>IF(SUM(F2149:H2149)&gt;0,IFERROR(AVERAGE(F2120:H2149),""),"")</f>
        <v/>
      </c>
      <c r="O2149" s="796">
        <f>IF(SUM(I2149:J2149)&gt;0,IFERROR(AVERAGE(I2120:J2149),""),"")</f>
        <v/>
      </c>
      <c r="P2149" s="796">
        <f>IF(SUM(K2149:L2149)&gt;0,IFERROR(AVERAGE(K2120:L2149),""),"")</f>
        <v/>
      </c>
      <c r="Q2149" s="797">
        <f>IFERROR(AVERAGE(D2149:E2149),"")</f>
        <v/>
      </c>
      <c r="R2149" s="797">
        <f>IFERROR(AVERAGE(F2149:H2149),"")</f>
        <v/>
      </c>
      <c r="S2149" s="797">
        <f>IFERROR(AVERAGE(I2149:J2149),"")</f>
        <v/>
      </c>
      <c r="T2149" s="797">
        <f>IFERROR(AVERAGE(K2149:L2149),"")</f>
        <v/>
      </c>
      <c r="W2149" s="797">
        <f>AVERAGE(Q2149:T2149)</f>
        <v/>
      </c>
    </row>
    <row r="2150" ht="17.45" customHeight="1">
      <c r="A2150" s="257">
        <f>IF(ISNUMBER(C2150),MONTH(C2150),"")</f>
        <v/>
      </c>
      <c r="B2150" s="257">
        <f>IF(ISNUMBER(C2150),YEAR(C2150),"")</f>
        <v/>
      </c>
      <c r="C2150" s="861">
        <f>C2149+1</f>
        <v/>
      </c>
      <c r="D2150" s="840" t="n">
        <v>0.0158</v>
      </c>
      <c r="E2150" s="841" t="n"/>
      <c r="F2150" s="840" t="n">
        <v>0.0217</v>
      </c>
      <c r="G2150" s="842" t="n"/>
      <c r="H2150" s="841" t="n">
        <v>0.0169</v>
      </c>
      <c r="I2150" s="840" t="n">
        <v>0.0265</v>
      </c>
      <c r="J2150" s="841" t="n"/>
      <c r="K2150" s="840" t="n">
        <v>0.0279</v>
      </c>
      <c r="L2150" s="841" t="n"/>
      <c r="M2150" s="796">
        <f>IF(SUM(D2150:E2150)&gt;0,IFERROR(AVERAGE(D2121:E2150),""),"")</f>
        <v/>
      </c>
      <c r="N2150" s="796">
        <f>IF(SUM(F2150:H2150)&gt;0,IFERROR(AVERAGE(F2121:H2150),""),"")</f>
        <v/>
      </c>
      <c r="O2150" s="796">
        <f>IF(SUM(I2150:J2150)&gt;0,IFERROR(AVERAGE(I2121:J2150),""),"")</f>
        <v/>
      </c>
      <c r="P2150" s="796">
        <f>IF(SUM(K2150:L2150)&gt;0,IFERROR(AVERAGE(K2121:L2150),""),"")</f>
        <v/>
      </c>
      <c r="Q2150" s="797">
        <f>IFERROR(AVERAGE(D2150:E2150),"")</f>
        <v/>
      </c>
      <c r="R2150" s="797">
        <f>IFERROR(AVERAGE(F2150:H2150),"")</f>
        <v/>
      </c>
      <c r="S2150" s="797">
        <f>IFERROR(AVERAGE(I2150:J2150),"")</f>
        <v/>
      </c>
      <c r="T2150" s="797">
        <f>IFERROR(AVERAGE(K2150:L2150),"")</f>
        <v/>
      </c>
      <c r="W2150" s="797">
        <f>AVERAGE(Q2150:T2150)</f>
        <v/>
      </c>
    </row>
    <row r="2151" ht="17.45" customHeight="1">
      <c r="A2151" s="257">
        <f>IF(ISNUMBER(C2151),MONTH(C2151),"")</f>
        <v/>
      </c>
      <c r="B2151" s="257">
        <f>IF(ISNUMBER(C2151),YEAR(C2151),"")</f>
        <v/>
      </c>
      <c r="C2151" s="791">
        <f>C2150+1</f>
        <v/>
      </c>
      <c r="D2151" s="849" t="n"/>
      <c r="E2151" s="850" t="n">
        <v>0.0146</v>
      </c>
      <c r="F2151" s="849" t="n"/>
      <c r="G2151" s="851" t="n">
        <v>0.0274</v>
      </c>
      <c r="H2151" s="850" t="n"/>
      <c r="I2151" s="849" t="n"/>
      <c r="J2151" s="850" t="n">
        <v>0.0217</v>
      </c>
      <c r="K2151" s="849" t="n"/>
      <c r="L2151" s="850" t="n">
        <v>0.0282</v>
      </c>
      <c r="M2151" s="796">
        <f>IF(SUM(D2151:E2151)&gt;0,IFERROR(AVERAGE(D2122:E2151),""),"")</f>
        <v/>
      </c>
      <c r="N2151" s="796">
        <f>IF(SUM(F2151:H2151)&gt;0,IFERROR(AVERAGE(F2122:H2151),""),"")</f>
        <v/>
      </c>
      <c r="O2151" s="796">
        <f>IF(SUM(I2151:J2151)&gt;0,IFERROR(AVERAGE(I2122:J2151),""),"")</f>
        <v/>
      </c>
      <c r="P2151" s="796">
        <f>IF(SUM(K2151:L2151)&gt;0,IFERROR(AVERAGE(K2122:L2151),""),"")</f>
        <v/>
      </c>
      <c r="Q2151" s="797">
        <f>IFERROR(AVERAGE(D2151:E2151),"")</f>
        <v/>
      </c>
      <c r="R2151" s="797">
        <f>IFERROR(AVERAGE(F2151:H2151),"")</f>
        <v/>
      </c>
      <c r="S2151" s="797">
        <f>IFERROR(AVERAGE(I2151:J2151),"")</f>
        <v/>
      </c>
      <c r="T2151" s="797">
        <f>IFERROR(AVERAGE(K2151:L2151),"")</f>
        <v/>
      </c>
      <c r="W2151" s="797">
        <f>AVERAGE(Q2151:T2151)</f>
        <v/>
      </c>
      <c r="X2151" s="797">
        <f>AVERAGE(Q2147:T2151)</f>
        <v/>
      </c>
      <c r="Y2151" s="266" t="n">
        <v>307</v>
      </c>
    </row>
    <row r="2152" ht="17.45" customHeight="1">
      <c r="A2152" s="257">
        <f>IF(ISNUMBER(C2152),MONTH(C2152),"")</f>
        <v/>
      </c>
      <c r="B2152" s="257">
        <f>IF(ISNUMBER(C2152),YEAR(C2152),"")</f>
        <v/>
      </c>
      <c r="C2152" s="808">
        <f>C2151+1</f>
        <v/>
      </c>
      <c r="D2152" s="844" t="n">
        <v>0.0132</v>
      </c>
      <c r="E2152" s="845" t="n"/>
      <c r="F2152" s="844" t="n">
        <v>0.0131</v>
      </c>
      <c r="G2152" s="846" t="n"/>
      <c r="H2152" s="845" t="n"/>
      <c r="I2152" s="844" t="n">
        <v>0.008059999999999999</v>
      </c>
      <c r="J2152" s="845" t="n"/>
      <c r="K2152" s="844" t="n">
        <v>0.017</v>
      </c>
      <c r="L2152" s="845" t="n"/>
      <c r="M2152" s="796">
        <f>IF(SUM(D2152:E2152)&gt;0,IFERROR(AVERAGE(D2123:E2152),""),"")</f>
        <v/>
      </c>
      <c r="N2152" s="796">
        <f>IF(SUM(F2152:H2152)&gt;0,IFERROR(AVERAGE(F2123:H2152),""),"")</f>
        <v/>
      </c>
      <c r="O2152" s="796">
        <f>IF(SUM(I2152:J2152)&gt;0,IFERROR(AVERAGE(I2123:J2152),""),"")</f>
        <v/>
      </c>
      <c r="P2152" s="796">
        <f>IF(SUM(K2152:L2152)&gt;0,IFERROR(AVERAGE(K2123:L2152),""),"")</f>
        <v/>
      </c>
      <c r="Q2152" s="813">
        <f>IFERROR(AVERAGE(D2152:E2152),"")</f>
        <v/>
      </c>
      <c r="R2152" s="813">
        <f>IFERROR(AVERAGE(F2152:H2152),"")</f>
        <v/>
      </c>
      <c r="S2152" s="813">
        <f>IFERROR(AVERAGE(I2152:J2152),"")</f>
        <v/>
      </c>
      <c r="T2152" s="813">
        <f>IFERROR(AVERAGE(K2152:L2152),"")</f>
        <v/>
      </c>
      <c r="V2152" s="813">
        <f>AVERAGE(Q2152:T2152)</f>
        <v/>
      </c>
      <c r="W2152" s="445" t="n"/>
      <c r="X2152" s="257" t="n"/>
      <c r="Y2152" s="266" t="n">
        <v>307</v>
      </c>
    </row>
    <row r="2153" ht="17.45" customHeight="1">
      <c r="A2153" s="257">
        <f>IF(ISNUMBER(C2153),MONTH(C2153),"")</f>
        <v/>
      </c>
      <c r="B2153" s="257">
        <f>IF(ISNUMBER(C2153),YEAR(C2153),"")</f>
        <v/>
      </c>
      <c r="C2153" s="808">
        <f>C2152+1</f>
        <v/>
      </c>
      <c r="D2153" s="844" t="n"/>
      <c r="E2153" s="845" t="n">
        <v>0.0159</v>
      </c>
      <c r="F2153" s="844" t="n"/>
      <c r="G2153" s="846" t="n">
        <v>0.0179</v>
      </c>
      <c r="H2153" s="845" t="n"/>
      <c r="I2153" s="844" t="n"/>
      <c r="J2153" s="845" t="n">
        <v>0.00728</v>
      </c>
      <c r="K2153" s="844" t="n"/>
      <c r="L2153" s="845" t="n">
        <v>0.0212</v>
      </c>
      <c r="M2153" s="796">
        <f>IF(SUM(D2153:E2153)&gt;0,IFERROR(AVERAGE(D2124:E2153),""),"")</f>
        <v/>
      </c>
      <c r="N2153" s="796">
        <f>IF(SUM(F2153:H2153)&gt;0,IFERROR(AVERAGE(F2124:H2153),""),"")</f>
        <v/>
      </c>
      <c r="O2153" s="796">
        <f>IF(SUM(I2153:J2153)&gt;0,IFERROR(AVERAGE(I2124:J2153),""),"")</f>
        <v/>
      </c>
      <c r="P2153" s="796">
        <f>IF(SUM(K2153:L2153)&gt;0,IFERROR(AVERAGE(K2124:L2153),""),"")</f>
        <v/>
      </c>
      <c r="Q2153" s="813">
        <f>IFERROR(AVERAGE(D2153:E2153),"")</f>
        <v/>
      </c>
      <c r="R2153" s="813">
        <f>IFERROR(AVERAGE(F2153:H2153),"")</f>
        <v/>
      </c>
      <c r="S2153" s="813">
        <f>IFERROR(AVERAGE(I2153:J2153),"")</f>
        <v/>
      </c>
      <c r="T2153" s="813">
        <f>IFERROR(AVERAGE(K2153:L2153),"")</f>
        <v/>
      </c>
      <c r="V2153" s="813">
        <f>AVERAGE(Q2153:T2153)</f>
        <v/>
      </c>
      <c r="W2153" s="445" t="n"/>
      <c r="X2153" s="797">
        <f>AVERAGE(Q2152:T2153)</f>
        <v/>
      </c>
      <c r="Y2153" s="266" t="n">
        <v>307</v>
      </c>
    </row>
    <row r="2154" ht="17.45" customHeight="1">
      <c r="A2154" s="257">
        <f>IF(ISNUMBER(C2154),MONTH(C2154),"")</f>
        <v/>
      </c>
      <c r="B2154" s="257">
        <f>IF(ISNUMBER(C2154),YEAR(C2154),"")</f>
        <v/>
      </c>
      <c r="C2154" s="791">
        <f>C2153+1</f>
        <v/>
      </c>
      <c r="D2154" s="849" t="n">
        <v>0.0226</v>
      </c>
      <c r="E2154" s="850" t="n"/>
      <c r="F2154" s="849" t="n"/>
      <c r="G2154" s="851" t="n"/>
      <c r="H2154" s="850" t="n">
        <v>0.0317</v>
      </c>
      <c r="I2154" s="849" t="n">
        <v>0.0379</v>
      </c>
      <c r="J2154" s="850" t="n"/>
      <c r="K2154" s="849" t="n">
        <v>0.0365</v>
      </c>
      <c r="L2154" s="850" t="n"/>
      <c r="M2154" s="796">
        <f>IF(SUM(D2154:E2154)&gt;0,IFERROR(AVERAGE(D2125:E2154),""),"")</f>
        <v/>
      </c>
      <c r="N2154" s="796">
        <f>IF(SUM(F2154:H2154)&gt;0,IFERROR(AVERAGE(F2125:H2154),""),"")</f>
        <v/>
      </c>
      <c r="O2154" s="796">
        <f>IF(SUM(I2154:J2154)&gt;0,IFERROR(AVERAGE(I2125:J2154),""),"")</f>
        <v/>
      </c>
      <c r="P2154" s="796">
        <f>IF(SUM(K2154:L2154)&gt;0,IFERROR(AVERAGE(K2125:L2154),""),"")</f>
        <v/>
      </c>
      <c r="Q2154" s="797">
        <f>IFERROR(AVERAGE(D2154:E2154),"")</f>
        <v/>
      </c>
      <c r="R2154" s="797">
        <f>IFERROR(AVERAGE(F2154:H2154),"")</f>
        <v/>
      </c>
      <c r="S2154" s="797">
        <f>IFERROR(AVERAGE(I2154:J2154),"")</f>
        <v/>
      </c>
      <c r="T2154" s="797">
        <f>IFERROR(AVERAGE(K2154:L2154),"")</f>
        <v/>
      </c>
      <c r="W2154" s="797">
        <f>AVERAGE(Q2154:T2154)</f>
        <v/>
      </c>
    </row>
    <row r="2155" ht="17.45" customHeight="1">
      <c r="A2155" s="257">
        <f>IF(ISNUMBER(C2155),MONTH(C2155),"")</f>
        <v/>
      </c>
      <c r="B2155" s="257">
        <f>IF(ISNUMBER(C2155),YEAR(C2155),"")</f>
        <v/>
      </c>
      <c r="C2155" s="791">
        <f>C2154+1</f>
        <v/>
      </c>
      <c r="D2155" s="849" t="n"/>
      <c r="E2155" s="850" t="n">
        <v>0.0208</v>
      </c>
      <c r="F2155" s="849" t="n"/>
      <c r="G2155" s="851" t="n">
        <v>0.0409</v>
      </c>
      <c r="H2155" s="850" t="n"/>
      <c r="I2155" s="849" t="n"/>
      <c r="J2155" s="850" t="n">
        <v>0.0439</v>
      </c>
      <c r="K2155" s="849" t="n"/>
      <c r="L2155" s="850" t="n">
        <v>0.0473</v>
      </c>
      <c r="M2155" s="796">
        <f>IF(SUM(D2155:E2155)&gt;0,IFERROR(AVERAGE(D2126:E2155),""),"")</f>
        <v/>
      </c>
      <c r="N2155" s="796">
        <f>IF(SUM(F2155:H2155)&gt;0,IFERROR(AVERAGE(F2126:H2155),""),"")</f>
        <v/>
      </c>
      <c r="O2155" s="796">
        <f>IF(SUM(I2155:J2155)&gt;0,IFERROR(AVERAGE(I2126:J2155),""),"")</f>
        <v/>
      </c>
      <c r="P2155" s="796">
        <f>IF(SUM(K2155:L2155)&gt;0,IFERROR(AVERAGE(K2126:L2155),""),"")</f>
        <v/>
      </c>
      <c r="Q2155" s="797">
        <f>IFERROR(AVERAGE(D2155:E2155),"")</f>
        <v/>
      </c>
      <c r="R2155" s="797">
        <f>IFERROR(AVERAGE(F2155:H2155),"")</f>
        <v/>
      </c>
      <c r="S2155" s="797">
        <f>IFERROR(AVERAGE(I2155:J2155),"")</f>
        <v/>
      </c>
      <c r="T2155" s="797">
        <f>IFERROR(AVERAGE(K2155:L2155),"")</f>
        <v/>
      </c>
      <c r="W2155" s="797">
        <f>AVERAGE(Q2155:T2155)</f>
        <v/>
      </c>
    </row>
    <row r="2156" ht="17.45" customHeight="1">
      <c r="A2156" s="257">
        <f>IF(ISNUMBER(C2156),MONTH(C2156),"")</f>
        <v/>
      </c>
      <c r="B2156" s="257">
        <f>IF(ISNUMBER(C2156),YEAR(C2156),"")</f>
        <v/>
      </c>
      <c r="C2156" s="861">
        <f>C2155+1</f>
        <v/>
      </c>
      <c r="D2156" s="803" t="n">
        <v>0.0242</v>
      </c>
      <c r="E2156" s="804" t="n"/>
      <c r="F2156" s="803" t="n">
        <v>0.039</v>
      </c>
      <c r="G2156" s="805" t="n"/>
      <c r="H2156" s="804" t="n">
        <v>0.0387</v>
      </c>
      <c r="I2156" s="803" t="n">
        <v>0.0486</v>
      </c>
      <c r="J2156" s="804" t="n"/>
      <c r="K2156" s="803" t="n">
        <v>0.0407</v>
      </c>
      <c r="L2156" s="804" t="n"/>
      <c r="M2156" s="796">
        <f>IF(SUM(D2156:E2156)&gt;0,IFERROR(AVERAGE(D2127:E2156),""),"")</f>
        <v/>
      </c>
      <c r="N2156" s="796">
        <f>IF(SUM(F2156:H2156)&gt;0,IFERROR(AVERAGE(F2127:H2156),""),"")</f>
        <v/>
      </c>
      <c r="O2156" s="796">
        <f>IF(SUM(I2156:J2156)&gt;0,IFERROR(AVERAGE(I2127:J2156),""),"")</f>
        <v/>
      </c>
      <c r="P2156" s="796">
        <f>IF(SUM(K2156:L2156)&gt;0,IFERROR(AVERAGE(K2127:L2156),""),"")</f>
        <v/>
      </c>
      <c r="Q2156" s="797">
        <f>IFERROR(AVERAGE(D2156:E2156),"")</f>
        <v/>
      </c>
      <c r="R2156" s="797">
        <f>IFERROR(AVERAGE(F2156:H2156),"")</f>
        <v/>
      </c>
      <c r="S2156" s="797">
        <f>IFERROR(AVERAGE(I2156:J2156),"")</f>
        <v/>
      </c>
      <c r="T2156" s="797">
        <f>IFERROR(AVERAGE(K2156:L2156),"")</f>
        <v/>
      </c>
      <c r="W2156" s="797">
        <f>AVERAGE(Q2156:T2156)</f>
        <v/>
      </c>
    </row>
    <row r="2157" ht="17.45" customHeight="1">
      <c r="A2157" s="257">
        <f>IF(ISNUMBER(C2157),MONTH(C2157),"")</f>
        <v/>
      </c>
      <c r="B2157" s="257">
        <f>IF(ISNUMBER(C2157),YEAR(C2157),"")</f>
        <v/>
      </c>
      <c r="C2157" s="791">
        <f>C2156+1</f>
        <v/>
      </c>
      <c r="D2157" s="792" t="n"/>
      <c r="E2157" s="793" t="n">
        <v>0.0127</v>
      </c>
      <c r="F2157" s="792" t="n"/>
      <c r="G2157" s="794" t="n">
        <v>0.01</v>
      </c>
      <c r="H2157" s="793" t="n"/>
      <c r="I2157" s="792" t="n"/>
      <c r="J2157" s="793" t="n">
        <v>0.009650000000000001</v>
      </c>
      <c r="K2157" s="792" t="n"/>
      <c r="L2157" s="793" t="n">
        <v>0.032</v>
      </c>
      <c r="M2157" s="796">
        <f>IF(SUM(D2157:E2157)&gt;0,IFERROR(AVERAGE(D2128:E2157),""),"")</f>
        <v/>
      </c>
      <c r="N2157" s="796">
        <f>IF(SUM(F2157:H2157)&gt;0,IFERROR(AVERAGE(F2128:H2157),""),"")</f>
        <v/>
      </c>
      <c r="O2157" s="796">
        <f>IF(SUM(I2157:J2157)&gt;0,IFERROR(AVERAGE(I2128:J2157),""),"")</f>
        <v/>
      </c>
      <c r="P2157" s="796">
        <f>IF(SUM(K2157:L2157)&gt;0,IFERROR(AVERAGE(K2128:L2157),""),"")</f>
        <v/>
      </c>
      <c r="Q2157" s="797">
        <f>IFERROR(AVERAGE(D2157:E2157),"")</f>
        <v/>
      </c>
      <c r="R2157" s="797">
        <f>IFERROR(AVERAGE(F2157:H2157),"")</f>
        <v/>
      </c>
      <c r="S2157" s="797">
        <f>IFERROR(AVERAGE(I2157:J2157),"")</f>
        <v/>
      </c>
      <c r="T2157" s="797">
        <f>IFERROR(AVERAGE(K2157:L2157),"")</f>
        <v/>
      </c>
      <c r="W2157" s="797">
        <f>AVERAGE(Q2157:T2157)</f>
        <v/>
      </c>
    </row>
    <row r="2158" ht="17.45" customHeight="1">
      <c r="A2158" s="257">
        <f>IF(ISNUMBER(C2158),MONTH(C2158),"")</f>
        <v/>
      </c>
      <c r="B2158" s="257">
        <f>IF(ISNUMBER(C2158),YEAR(C2158),"")</f>
        <v/>
      </c>
      <c r="C2158" s="791">
        <f>C2157+1</f>
        <v/>
      </c>
      <c r="D2158" s="792" t="n">
        <v>0.0304</v>
      </c>
      <c r="E2158" s="793" t="n"/>
      <c r="F2158" s="792" t="n">
        <v>0.0117</v>
      </c>
      <c r="G2158" s="794" t="n"/>
      <c r="H2158" s="793" t="n"/>
      <c r="I2158" s="792" t="n">
        <v>0.0118</v>
      </c>
      <c r="J2158" s="793" t="n"/>
      <c r="K2158" s="792" t="n">
        <v>0.0178</v>
      </c>
      <c r="L2158" s="793" t="n"/>
      <c r="M2158" s="796">
        <f>IF(SUM(D2158:E2158)&gt;0,IFERROR(AVERAGE(D2129:E2158),""),"")</f>
        <v/>
      </c>
      <c r="N2158" s="796">
        <f>IF(SUM(F2158:H2158)&gt;0,IFERROR(AVERAGE(F2129:H2158),""),"")</f>
        <v/>
      </c>
      <c r="O2158" s="796">
        <f>IF(SUM(I2158:J2158)&gt;0,IFERROR(AVERAGE(I2129:J2158),""),"")</f>
        <v/>
      </c>
      <c r="P2158" s="796">
        <f>IF(SUM(K2158:L2158)&gt;0,IFERROR(AVERAGE(K2129:L2158),""),"")</f>
        <v/>
      </c>
      <c r="Q2158" s="797">
        <f>IFERROR(AVERAGE(D2158:E2158),"")</f>
        <v/>
      </c>
      <c r="R2158" s="797">
        <f>IFERROR(AVERAGE(F2158:H2158),"")</f>
        <v/>
      </c>
      <c r="S2158" s="797">
        <f>IFERROR(AVERAGE(I2158:J2158),"")</f>
        <v/>
      </c>
      <c r="T2158" s="797">
        <f>IFERROR(AVERAGE(K2158:L2158),"")</f>
        <v/>
      </c>
      <c r="W2158" s="797">
        <f>AVERAGE(Q2158:T2158)</f>
        <v/>
      </c>
      <c r="X2158" s="797">
        <f>AVERAGE(Q2154:T2158)</f>
        <v/>
      </c>
      <c r="Y2158" s="266" t="n">
        <v>308</v>
      </c>
    </row>
    <row r="2159" ht="17.45" customHeight="1">
      <c r="A2159" s="257">
        <f>IF(ISNUMBER(C2159),MONTH(C2159),"")</f>
        <v/>
      </c>
      <c r="B2159" s="257">
        <f>IF(ISNUMBER(C2159),YEAR(C2159),"")</f>
        <v/>
      </c>
      <c r="C2159" s="808">
        <f>C2158+1</f>
        <v/>
      </c>
      <c r="D2159" s="809" t="n"/>
      <c r="E2159" s="810" t="n">
        <v>0.0137</v>
      </c>
      <c r="F2159" s="809" t="n"/>
      <c r="G2159" s="811" t="n">
        <v>0.00839</v>
      </c>
      <c r="H2159" s="810" t="n"/>
      <c r="I2159" s="809" t="n"/>
      <c r="J2159" s="810" t="n">
        <v>0.0122</v>
      </c>
      <c r="K2159" s="809" t="n"/>
      <c r="L2159" s="810" t="n">
        <v>0.0161</v>
      </c>
      <c r="M2159" s="796">
        <f>IF(SUM(D2159:E2159)&gt;0,IFERROR(AVERAGE(D2130:E2159),""),"")</f>
        <v/>
      </c>
      <c r="N2159" s="796">
        <f>IF(SUM(F2159:H2159)&gt;0,IFERROR(AVERAGE(F2130:H2159),""),"")</f>
        <v/>
      </c>
      <c r="O2159" s="796">
        <f>IF(SUM(I2159:J2159)&gt;0,IFERROR(AVERAGE(I2130:J2159),""),"")</f>
        <v/>
      </c>
      <c r="P2159" s="796">
        <f>IF(SUM(K2159:L2159)&gt;0,IFERROR(AVERAGE(K2130:L2159),""),"")</f>
        <v/>
      </c>
      <c r="Q2159" s="813">
        <f>IFERROR(AVERAGE(D2159:E2159),"")</f>
        <v/>
      </c>
      <c r="R2159" s="813">
        <f>IFERROR(AVERAGE(F2159:H2159),"")</f>
        <v/>
      </c>
      <c r="S2159" s="813">
        <f>IFERROR(AVERAGE(I2159:J2159),"")</f>
        <v/>
      </c>
      <c r="T2159" s="813">
        <f>IFERROR(AVERAGE(K2159:L2159),"")</f>
        <v/>
      </c>
      <c r="V2159" s="813">
        <f>AVERAGE(Q2159:T2159)</f>
        <v/>
      </c>
      <c r="W2159" s="445" t="n"/>
      <c r="X2159" s="257" t="n"/>
      <c r="Y2159" s="266" t="n">
        <v>308</v>
      </c>
    </row>
    <row r="2160" ht="17.45" customHeight="1">
      <c r="A2160" s="257">
        <f>IF(ISNUMBER(C2160),MONTH(C2160),"")</f>
        <v/>
      </c>
      <c r="B2160" s="257">
        <f>IF(ISNUMBER(C2160),YEAR(C2160),"")</f>
        <v/>
      </c>
      <c r="C2160" s="808">
        <f>C2159+1</f>
        <v/>
      </c>
      <c r="D2160" s="809" t="n">
        <v>0.0136</v>
      </c>
      <c r="E2160" s="810" t="n"/>
      <c r="F2160" s="809" t="n"/>
      <c r="G2160" s="811" t="n"/>
      <c r="H2160" s="810" t="n">
        <v>0.0141</v>
      </c>
      <c r="I2160" s="809" t="n">
        <v>0.0118</v>
      </c>
      <c r="J2160" s="810" t="n"/>
      <c r="K2160" s="809" t="n">
        <v>0.0176</v>
      </c>
      <c r="L2160" s="810" t="n"/>
      <c r="M2160" s="796">
        <f>IF(SUM(D2160:E2160)&gt;0,IFERROR(AVERAGE(D2131:E2160),""),"")</f>
        <v/>
      </c>
      <c r="N2160" s="796">
        <f>IF(SUM(F2160:H2160)&gt;0,IFERROR(AVERAGE(F2131:H2160),""),"")</f>
        <v/>
      </c>
      <c r="O2160" s="796">
        <f>IF(SUM(I2160:J2160)&gt;0,IFERROR(AVERAGE(I2131:J2160),""),"")</f>
        <v/>
      </c>
      <c r="P2160" s="796">
        <f>IF(SUM(K2160:L2160)&gt;0,IFERROR(AVERAGE(K2131:L2160),""),"")</f>
        <v/>
      </c>
      <c r="Q2160" s="813">
        <f>IFERROR(AVERAGE(D2160:E2160),"")</f>
        <v/>
      </c>
      <c r="R2160" s="813">
        <f>IFERROR(AVERAGE(F2160:H2160),"")</f>
        <v/>
      </c>
      <c r="S2160" s="813">
        <f>IFERROR(AVERAGE(I2160:J2160),"")</f>
        <v/>
      </c>
      <c r="T2160" s="813">
        <f>IFERROR(AVERAGE(K2160:L2160),"")</f>
        <v/>
      </c>
      <c r="V2160" s="813">
        <f>AVERAGE(Q2160:T2160)</f>
        <v/>
      </c>
      <c r="W2160" s="445" t="n"/>
      <c r="X2160" s="797">
        <f>AVERAGE(Q2159:T2160)</f>
        <v/>
      </c>
      <c r="Y2160" s="266" t="n">
        <v>308</v>
      </c>
    </row>
    <row r="2161" ht="17.45" customHeight="1" thickBot="1">
      <c r="A2161" s="257">
        <f>IF(ISNUMBER(C2161),MONTH(C2161),"")</f>
        <v/>
      </c>
      <c r="B2161" s="257">
        <f>IF(ISNUMBER(C2161),YEAR(C2161),"")</f>
        <v/>
      </c>
      <c r="C2161" s="791">
        <f>C2160+1</f>
        <v/>
      </c>
      <c r="D2161" s="792" t="n"/>
      <c r="E2161" s="793" t="n">
        <v>0.0134</v>
      </c>
      <c r="F2161" s="792" t="n"/>
      <c r="G2161" s="794" t="n">
        <v>0.0208</v>
      </c>
      <c r="H2161" s="793" t="n"/>
      <c r="I2161" s="792" t="n"/>
      <c r="J2161" s="793" t="n">
        <v>0.0353</v>
      </c>
      <c r="K2161" s="792" t="n"/>
      <c r="L2161" s="793" t="n">
        <v>0.043</v>
      </c>
      <c r="M2161" s="796">
        <f>IF(SUM(D2161:E2161)&gt;0,IFERROR(AVERAGE(D2132:E2161),""),"")</f>
        <v/>
      </c>
      <c r="N2161" s="796">
        <f>IF(SUM(F2161:H2161)&gt;0,IFERROR(AVERAGE(F2132:H2161),""),"")</f>
        <v/>
      </c>
      <c r="O2161" s="796">
        <f>IF(SUM(I2161:J2161)&gt;0,IFERROR(AVERAGE(I2132:J2161),""),"")</f>
        <v/>
      </c>
      <c r="P2161" s="796">
        <f>IF(SUM(K2161:L2161)&gt;0,IFERROR(AVERAGE(K2132:L2161),""),"")</f>
        <v/>
      </c>
      <c r="Q2161" s="797">
        <f>IFERROR(AVERAGE(D2161:E2161),"")</f>
        <v/>
      </c>
      <c r="R2161" s="797">
        <f>IFERROR(AVERAGE(F2161:H2161),"")</f>
        <v/>
      </c>
      <c r="S2161" s="797">
        <f>IFERROR(AVERAGE(I2161:J2161),"")</f>
        <v/>
      </c>
      <c r="T2161" s="797">
        <f>IFERROR(AVERAGE(K2161:L2161),"")</f>
        <v/>
      </c>
      <c r="W2161" s="797">
        <f>AVERAGE(Q2161:T2161)</f>
        <v/>
      </c>
    </row>
    <row r="2162" ht="17.45" customHeight="1" thickBot="1">
      <c r="A2162" s="257">
        <f>IF(ISNUMBER(C2162),MONTH(C2162),"")</f>
        <v/>
      </c>
      <c r="B2162" s="257">
        <f>IF(ISNUMBER(C2162),YEAR(C2162),"")</f>
        <v/>
      </c>
      <c r="C2162" s="861">
        <f>C2161+1</f>
        <v/>
      </c>
      <c r="D2162" s="803" t="n">
        <v>0.0243</v>
      </c>
      <c r="E2162" s="804" t="n"/>
      <c r="F2162" s="803" t="n">
        <v>0.0274</v>
      </c>
      <c r="G2162" s="805" t="n"/>
      <c r="H2162" s="804" t="n">
        <v>0.0289</v>
      </c>
      <c r="I2162" s="803" t="n">
        <v>0.0359</v>
      </c>
      <c r="J2162" s="804" t="n"/>
      <c r="K2162" s="803" t="n">
        <v>0.0375</v>
      </c>
      <c r="L2162" s="804" t="n"/>
      <c r="M2162" s="796">
        <f>IF(SUM(D2162:E2162)&gt;0,IFERROR(AVERAGE(D2133:E2162),""),"")</f>
        <v/>
      </c>
      <c r="N2162" s="796">
        <f>IF(SUM(F2162:H2162)&gt;0,IFERROR(AVERAGE(F2133:H2162),""),"")</f>
        <v/>
      </c>
      <c r="O2162" s="796">
        <f>IF(SUM(I2162:J2162)&gt;0,IFERROR(AVERAGE(I2133:J2162),""),"")</f>
        <v/>
      </c>
      <c r="P2162" s="796">
        <f>IF(SUM(K2162:L2162)&gt;0,IFERROR(AVERAGE(K2133:L2162),""),"")</f>
        <v/>
      </c>
      <c r="Q2162" s="797">
        <f>IFERROR(AVERAGE(D2162:E2162),"")</f>
        <v/>
      </c>
      <c r="R2162" s="797">
        <f>IFERROR(AVERAGE(F2162:H2162),"")</f>
        <v/>
      </c>
      <c r="S2162" s="797">
        <f>IFERROR(AVERAGE(I2162:J2162),"")</f>
        <v/>
      </c>
      <c r="T2162" s="797">
        <f>IFERROR(AVERAGE(K2162:L2162),"")</f>
        <v/>
      </c>
      <c r="W2162" s="797">
        <f>AVERAGE(Q2162:T2162)</f>
        <v/>
      </c>
      <c r="Z2162" s="514" t="inlineStr">
        <is>
          <t>NOVEMBER</t>
        </is>
      </c>
      <c r="AA2162" s="515" t="n">
        <v>2023</v>
      </c>
      <c r="AB2162" s="516" t="n"/>
      <c r="AC2162" s="516" t="n"/>
      <c r="AD2162" s="516" t="n"/>
    </row>
    <row r="2163" ht="17.45" customHeight="1">
      <c r="A2163" s="257">
        <f>IF(ISNUMBER(C2163),MONTH(C2163),"")</f>
        <v/>
      </c>
      <c r="B2163" s="257">
        <f>IF(ISNUMBER(C2163),YEAR(C2163),"")</f>
        <v/>
      </c>
      <c r="C2163" s="791">
        <f>C2162+1</f>
        <v/>
      </c>
      <c r="D2163" s="792" t="n"/>
      <c r="E2163" s="793" t="n">
        <v>0.0243</v>
      </c>
      <c r="F2163" s="792" t="n"/>
      <c r="G2163" s="794" t="n">
        <v>0.0205</v>
      </c>
      <c r="H2163" s="793" t="n"/>
      <c r="I2163" s="792" t="n"/>
      <c r="J2163" s="793" t="n">
        <v>0.031</v>
      </c>
      <c r="K2163" s="792" t="n"/>
      <c r="L2163" s="793" t="n">
        <v>0.0368</v>
      </c>
      <c r="M2163" s="796">
        <f>IF(SUM(D2163:E2163)&gt;0,IFERROR(AVERAGE(D2134:E2163),""),"")</f>
        <v/>
      </c>
      <c r="N2163" s="796">
        <f>IF(SUM(F2163:H2163)&gt;0,IFERROR(AVERAGE(F2134:H2163),""),"")</f>
        <v/>
      </c>
      <c r="O2163" s="796">
        <f>IF(SUM(I2163:J2163)&gt;0,IFERROR(AVERAGE(I2134:J2163),""),"")</f>
        <v/>
      </c>
      <c r="P2163" s="796">
        <f>IF(SUM(K2163:L2163)&gt;0,IFERROR(AVERAGE(K2134:L2163),""),"")</f>
        <v/>
      </c>
      <c r="Q2163" s="797">
        <f>IFERROR(AVERAGE(D2163:E2163),"")</f>
        <v/>
      </c>
      <c r="R2163" s="797">
        <f>IFERROR(AVERAGE(F2163:H2163),"")</f>
        <v/>
      </c>
      <c r="S2163" s="797">
        <f>IFERROR(AVERAGE(I2163:J2163),"")</f>
        <v/>
      </c>
      <c r="T2163" s="797">
        <f>IFERROR(AVERAGE(K2163:L2163),"")</f>
        <v/>
      </c>
      <c r="W2163" s="797">
        <f>AVERAGE(Q2163:T2163)</f>
        <v/>
      </c>
      <c r="Z2163" s="517" t="inlineStr">
        <is>
          <t>Parameter</t>
        </is>
      </c>
      <c r="AA2163" s="517" t="inlineStr">
        <is>
          <t>Station 1</t>
        </is>
      </c>
      <c r="AB2163" s="517" t="inlineStr">
        <is>
          <t>Station 2</t>
        </is>
      </c>
      <c r="AC2163" s="517" t="inlineStr">
        <is>
          <t>Station 4</t>
        </is>
      </c>
      <c r="AD2163" s="517" t="inlineStr">
        <is>
          <t>Station 5</t>
        </is>
      </c>
    </row>
    <row r="2164" ht="17.45" customHeight="1" thickBot="1">
      <c r="A2164" s="257">
        <f>IF(ISNUMBER(C2164),MONTH(C2164),"")</f>
        <v/>
      </c>
      <c r="B2164" s="257">
        <f>IF(ISNUMBER(C2164),YEAR(C2164),"")</f>
        <v/>
      </c>
      <c r="C2164" s="824">
        <f>C2163+1</f>
        <v/>
      </c>
      <c r="D2164" s="825" t="n">
        <v>0.0283</v>
      </c>
      <c r="E2164" s="826" t="n"/>
      <c r="F2164" s="825" t="n">
        <v>0.0218</v>
      </c>
      <c r="G2164" s="827" t="n"/>
      <c r="H2164" s="826" t="n"/>
      <c r="I2164" s="825" t="n">
        <v>0.0276</v>
      </c>
      <c r="J2164" s="826" t="n"/>
      <c r="K2164" s="825" t="n">
        <v>0.0278</v>
      </c>
      <c r="L2164" s="826" t="n"/>
      <c r="M2164" s="796">
        <f>IF(SUM(D2164:E2164)&gt;0,IFERROR(AVERAGE(D2135:E2164),""),"")</f>
        <v/>
      </c>
      <c r="N2164" s="796">
        <f>IF(SUM(F2164:H2164)&gt;0,IFERROR(AVERAGE(F2135:H2164),""),"")</f>
        <v/>
      </c>
      <c r="O2164" s="796">
        <f>IF(SUM(I2164:J2164)&gt;0,IFERROR(AVERAGE(I2135:J2164),""),"")</f>
        <v/>
      </c>
      <c r="P2164" s="796">
        <f>IF(SUM(K2164:L2164)&gt;0,IFERROR(AVERAGE(K2135:L2164),""),"")</f>
        <v/>
      </c>
      <c r="Q2164" s="830">
        <f>IFERROR(AVERAGE(D2164:E2164),"")</f>
        <v/>
      </c>
      <c r="R2164" s="830">
        <f>IFERROR(AVERAGE(F2164:H2164),"")</f>
        <v/>
      </c>
      <c r="S2164" s="830">
        <f>IFERROR(AVERAGE(I2164:J2164),"")</f>
        <v/>
      </c>
      <c r="T2164" s="830">
        <f>IFERROR(AVERAGE(K2164:L2164),"")</f>
        <v/>
      </c>
      <c r="U2164" s="315" t="n"/>
      <c r="V2164" s="315" t="n"/>
      <c r="W2164" s="830">
        <f>AVERAGE(Q2164:T2164)</f>
        <v/>
      </c>
      <c r="Z2164" s="518" t="inlineStr">
        <is>
          <t>Average</t>
        </is>
      </c>
      <c r="AA2164" s="928">
        <f>AVERAGE(D2135:E2164)</f>
        <v/>
      </c>
      <c r="AB2164" s="928">
        <f>AVERAGE(F2135:H2164)</f>
        <v/>
      </c>
      <c r="AC2164" s="928">
        <f>AVERAGE(I2135:J2164)</f>
        <v/>
      </c>
      <c r="AD2164" s="928">
        <f>AVERAGE(K2135:L2164)</f>
        <v/>
      </c>
    </row>
    <row r="2165" ht="17.45" customHeight="1">
      <c r="A2165" s="257">
        <f>IF(ISNUMBER(C2165),MONTH(C2165),"")</f>
        <v/>
      </c>
      <c r="B2165" s="257">
        <f>IF(ISNUMBER(C2165),YEAR(C2165),"")</f>
        <v/>
      </c>
      <c r="C2165" s="831">
        <f>C2164+1</f>
        <v/>
      </c>
      <c r="D2165" s="832" t="n"/>
      <c r="E2165" s="833" t="n">
        <v>0.0172</v>
      </c>
      <c r="F2165" s="832" t="n"/>
      <c r="G2165" s="834" t="n">
        <v>0.0409</v>
      </c>
      <c r="H2165" s="833" t="n"/>
      <c r="I2165" s="832" t="n"/>
      <c r="J2165" s="833" t="n">
        <v>0.0237</v>
      </c>
      <c r="K2165" s="832" t="n"/>
      <c r="L2165" s="833" t="n">
        <v>0.0247</v>
      </c>
      <c r="M2165" s="796">
        <f>IF(SUM(D2165:E2165)&gt;0,IFERROR(AVERAGE(D2136:E2165),""),"")</f>
        <v/>
      </c>
      <c r="N2165" s="796">
        <f>IF(SUM(F2165:H2165)&gt;0,IFERROR(AVERAGE(F2136:H2165),""),"")</f>
        <v/>
      </c>
      <c r="O2165" s="796">
        <f>IF(SUM(I2165:J2165)&gt;0,IFERROR(AVERAGE(I2136:J2165),""),"")</f>
        <v/>
      </c>
      <c r="P2165" s="796">
        <f>IF(SUM(K2165:L2165)&gt;0,IFERROR(AVERAGE(K2136:L2165),""),"")</f>
        <v/>
      </c>
      <c r="Q2165" s="797">
        <f>IFERROR(AVERAGE(D2165:E2165),"")</f>
        <v/>
      </c>
      <c r="R2165" s="797">
        <f>IFERROR(AVERAGE(F2165:H2165),"")</f>
        <v/>
      </c>
      <c r="S2165" s="797">
        <f>IFERROR(AVERAGE(I2165:J2165),"")</f>
        <v/>
      </c>
      <c r="T2165" s="797">
        <f>IFERROR(AVERAGE(K2165:L2165),"")</f>
        <v/>
      </c>
      <c r="W2165" s="797">
        <f>AVERAGE(Q2165:T2165)</f>
        <v/>
      </c>
      <c r="X2165" s="797">
        <f>AVERAGE(Q2161:T2165)</f>
        <v/>
      </c>
      <c r="Y2165" s="266" t="n">
        <v>309</v>
      </c>
      <c r="Z2165" s="518" t="inlineStr">
        <is>
          <t>Maximum</t>
        </is>
      </c>
      <c r="AA2165" s="928">
        <f>MAX(D2135:E2164)</f>
        <v/>
      </c>
      <c r="AB2165" s="928">
        <f>MAX(F2135:H2164)</f>
        <v/>
      </c>
      <c r="AC2165" s="928">
        <f>MAX(I2135:J2164)</f>
        <v/>
      </c>
      <c r="AD2165" s="928">
        <f>MAX(K2135:L2164)</f>
        <v/>
      </c>
    </row>
    <row r="2166" ht="17.45" customHeight="1" thickBot="1">
      <c r="A2166" s="257">
        <f>IF(ISNUMBER(C2166),MONTH(C2166),"")</f>
        <v/>
      </c>
      <c r="B2166" s="257">
        <f>IF(ISNUMBER(C2166),YEAR(C2166),"")</f>
        <v/>
      </c>
      <c r="C2166" s="808">
        <f>C2165+1</f>
        <v/>
      </c>
      <c r="D2166" s="809" t="n">
        <v>0.012</v>
      </c>
      <c r="E2166" s="810" t="n"/>
      <c r="F2166" s="809" t="n"/>
      <c r="G2166" s="811" t="n"/>
      <c r="H2166" s="810" t="n">
        <v>0.0143</v>
      </c>
      <c r="I2166" s="809" t="n">
        <v>0.0142</v>
      </c>
      <c r="J2166" s="810" t="n"/>
      <c r="K2166" s="809" t="n">
        <v>0.0215</v>
      </c>
      <c r="L2166" s="810" t="n"/>
      <c r="M2166" s="796">
        <f>IF(SUM(D2166:E2166)&gt;0,IFERROR(AVERAGE(D2137:E2166),""),"")</f>
        <v/>
      </c>
      <c r="N2166" s="796">
        <f>IF(SUM(F2166:H2166)&gt;0,IFERROR(AVERAGE(F2137:H2166),""),"")</f>
        <v/>
      </c>
      <c r="O2166" s="796">
        <f>IF(SUM(I2166:J2166)&gt;0,IFERROR(AVERAGE(I2137:J2166),""),"")</f>
        <v/>
      </c>
      <c r="P2166" s="796">
        <f>IF(SUM(K2166:L2166)&gt;0,IFERROR(AVERAGE(K2137:L2166),""),"")</f>
        <v/>
      </c>
      <c r="Q2166" s="813">
        <f>IFERROR(AVERAGE(D2166:E2166),"")</f>
        <v/>
      </c>
      <c r="R2166" s="813">
        <f>IFERROR(AVERAGE(F2166:H2166),"")</f>
        <v/>
      </c>
      <c r="S2166" s="813">
        <f>IFERROR(AVERAGE(I2166:J2166),"")</f>
        <v/>
      </c>
      <c r="T2166" s="813">
        <f>IFERROR(AVERAGE(K2166:L2166),"")</f>
        <v/>
      </c>
      <c r="V2166" s="813">
        <f>AVERAGE(Q2166:T2166)</f>
        <v/>
      </c>
      <c r="W2166" s="445" t="n"/>
      <c r="X2166" s="257" t="n"/>
      <c r="Y2166" s="266" t="n">
        <v>309</v>
      </c>
      <c r="Z2166" s="520" t="inlineStr">
        <is>
          <t># DAYS &gt; 0.075</t>
        </is>
      </c>
      <c r="AA2166" s="521">
        <f>COUNTIF(D2135:E2164,"&gt;=0.075")</f>
        <v/>
      </c>
      <c r="AB2166" s="521">
        <f>COUNTIF(F2135:H2164,"&gt;=0.075")</f>
        <v/>
      </c>
      <c r="AC2166" s="521">
        <f>COUNTIF(I2135:J2164,"&gt;=0.075")</f>
        <v/>
      </c>
      <c r="AD2166" s="521">
        <f>COUNTIF(K2135:L2164,"&gt;=0.075")</f>
        <v/>
      </c>
    </row>
    <row r="2167" ht="17.45" customHeight="1" thickBot="1">
      <c r="A2167" s="257">
        <f>IF(ISNUMBER(C2167),MONTH(C2167),"")</f>
        <v/>
      </c>
      <c r="B2167" s="257">
        <f>IF(ISNUMBER(C2167),YEAR(C2167),"")</f>
        <v/>
      </c>
      <c r="C2167" s="808">
        <f>C2166+1</f>
        <v/>
      </c>
      <c r="D2167" s="809" t="n"/>
      <c r="E2167" s="810" t="n">
        <v>0.0198</v>
      </c>
      <c r="F2167" s="809" t="n"/>
      <c r="G2167" s="811" t="n">
        <v>0.013</v>
      </c>
      <c r="H2167" s="810" t="n"/>
      <c r="I2167" s="809" t="n"/>
      <c r="J2167" s="810" t="n">
        <v>0.0122</v>
      </c>
      <c r="K2167" s="809" t="n"/>
      <c r="L2167" s="810" t="n">
        <v>0.0218</v>
      </c>
      <c r="M2167" s="796">
        <f>IF(SUM(D2167:E2167)&gt;0,IFERROR(AVERAGE(D2138:E2167),""),"")</f>
        <v/>
      </c>
      <c r="N2167" s="796">
        <f>IF(SUM(F2167:H2167)&gt;0,IFERROR(AVERAGE(F2138:H2167),""),"")</f>
        <v/>
      </c>
      <c r="O2167" s="796">
        <f>IF(SUM(I2167:J2167)&gt;0,IFERROR(AVERAGE(I2138:J2167),""),"")</f>
        <v/>
      </c>
      <c r="P2167" s="796">
        <f>IF(SUM(K2167:L2167)&gt;0,IFERROR(AVERAGE(K2138:L2167),""),"")</f>
        <v/>
      </c>
      <c r="Q2167" s="813">
        <f>IFERROR(AVERAGE(D2167:E2167),"")</f>
        <v/>
      </c>
      <c r="R2167" s="813">
        <f>IFERROR(AVERAGE(F2167:H2167),"")</f>
        <v/>
      </c>
      <c r="S2167" s="813">
        <f>IFERROR(AVERAGE(I2167:J2167),"")</f>
        <v/>
      </c>
      <c r="T2167" s="813">
        <f>IFERROR(AVERAGE(K2167:L2167),"")</f>
        <v/>
      </c>
      <c r="V2167" s="813">
        <f>AVERAGE(Q2167:T2167)</f>
        <v/>
      </c>
      <c r="W2167" s="445" t="n"/>
      <c r="X2167" s="797">
        <f>AVERAGE(Q2166:T2167)</f>
        <v/>
      </c>
      <c r="Y2167" s="266" t="n">
        <v>309</v>
      </c>
      <c r="AC2167" s="664">
        <f>SUM(AA2166:AD2166)</f>
        <v/>
      </c>
      <c r="AD2167" s="929">
        <f>AVERAGE(AA2164:AD2164)</f>
        <v/>
      </c>
    </row>
    <row r="2168" ht="17.45" customHeight="1">
      <c r="A2168" s="257">
        <f>IF(ISNUMBER(C2168),MONTH(C2168),"")</f>
        <v/>
      </c>
      <c r="B2168" s="257">
        <f>IF(ISNUMBER(C2168),YEAR(C2168),"")</f>
        <v/>
      </c>
      <c r="C2168" s="861">
        <f>C2167+1</f>
        <v/>
      </c>
      <c r="D2168" s="803" t="n">
        <v>0.0284</v>
      </c>
      <c r="E2168" s="804" t="n"/>
      <c r="F2168" s="803" t="n">
        <v>0.0286</v>
      </c>
      <c r="G2168" s="805" t="n"/>
      <c r="H2168" s="804" t="n">
        <v>0.0207</v>
      </c>
      <c r="I2168" s="803" t="n">
        <v>0.0287</v>
      </c>
      <c r="J2168" s="804" t="n"/>
      <c r="K2168" s="803" t="n">
        <v>0.0367</v>
      </c>
      <c r="L2168" s="804" t="n"/>
      <c r="M2168" s="796">
        <f>IF(SUM(D2168:E2168)&gt;0,IFERROR(AVERAGE(D2139:E2168),""),"")</f>
        <v/>
      </c>
      <c r="N2168" s="796">
        <f>IF(SUM(F2168:H2168)&gt;0,IFERROR(AVERAGE(F2139:H2168),""),"")</f>
        <v/>
      </c>
      <c r="O2168" s="796">
        <f>IF(SUM(I2168:J2168)&gt;0,IFERROR(AVERAGE(I2139:J2168),""),"")</f>
        <v/>
      </c>
      <c r="P2168" s="796">
        <f>IF(SUM(K2168:L2168)&gt;0,IFERROR(AVERAGE(K2139:L2168),""),"")</f>
        <v/>
      </c>
      <c r="Q2168" s="797">
        <f>IFERROR(AVERAGE(D2168:E2168),"")</f>
        <v/>
      </c>
      <c r="R2168" s="797">
        <f>IFERROR(AVERAGE(F2168:H2168),"")</f>
        <v/>
      </c>
      <c r="S2168" s="797">
        <f>IFERROR(AVERAGE(I2168:J2168),"")</f>
        <v/>
      </c>
      <c r="T2168" s="797">
        <f>IFERROR(AVERAGE(K2168:L2168),"")</f>
        <v/>
      </c>
      <c r="W2168" s="797">
        <f>AVERAGE(Q2168:T2168)</f>
        <v/>
      </c>
      <c r="AA2168" s="605">
        <f>AA2164-AA2134</f>
        <v/>
      </c>
      <c r="AB2168" s="605">
        <f>AB2164-AB2134</f>
        <v/>
      </c>
      <c r="AC2168" s="605">
        <f>AC2164-AC2134</f>
        <v/>
      </c>
      <c r="AD2168" s="605">
        <f>AD2164-AD2134</f>
        <v/>
      </c>
    </row>
    <row r="2169" ht="17.45" customHeight="1">
      <c r="A2169" s="257">
        <f>IF(ISNUMBER(C2169),MONTH(C2169),"")</f>
        <v/>
      </c>
      <c r="B2169" s="257">
        <f>IF(ISNUMBER(C2169),YEAR(C2169),"")</f>
        <v/>
      </c>
      <c r="C2169" s="791">
        <f>C2168+1</f>
        <v/>
      </c>
      <c r="D2169" s="792" t="n"/>
      <c r="E2169" s="793" t="n">
        <v>0.029</v>
      </c>
      <c r="F2169" s="792" t="n"/>
      <c r="G2169" s="794" t="n">
        <v>0.0392</v>
      </c>
      <c r="H2169" s="793" t="n"/>
      <c r="I2169" s="792" t="n"/>
      <c r="J2169" s="793" t="n">
        <v>0.0468</v>
      </c>
      <c r="K2169" s="792" t="n"/>
      <c r="L2169" s="793" t="n">
        <v>0.0492</v>
      </c>
      <c r="M2169" s="796">
        <f>IF(SUM(D2169:E2169)&gt;0,IFERROR(AVERAGE(D2140:E2169),""),"")</f>
        <v/>
      </c>
      <c r="N2169" s="796">
        <f>IF(SUM(F2169:H2169)&gt;0,IFERROR(AVERAGE(F2140:H2169),""),"")</f>
        <v/>
      </c>
      <c r="O2169" s="796">
        <f>IF(SUM(I2169:J2169)&gt;0,IFERROR(AVERAGE(I2140:J2169),""),"")</f>
        <v/>
      </c>
      <c r="P2169" s="796">
        <f>IF(SUM(K2169:L2169)&gt;0,IFERROR(AVERAGE(K2140:L2169),""),"")</f>
        <v/>
      </c>
      <c r="Q2169" s="797">
        <f>IFERROR(AVERAGE(D2169:E2169),"")</f>
        <v/>
      </c>
      <c r="R2169" s="797">
        <f>IFERROR(AVERAGE(F2169:H2169),"")</f>
        <v/>
      </c>
      <c r="S2169" s="797">
        <f>IFERROR(AVERAGE(I2169:J2169),"")</f>
        <v/>
      </c>
      <c r="T2169" s="797">
        <f>IFERROR(AVERAGE(K2169:L2169),"")</f>
        <v/>
      </c>
      <c r="W2169" s="797">
        <f>AVERAGE(Q2169:T2169)</f>
        <v/>
      </c>
    </row>
    <row r="2170" ht="17.45" customHeight="1">
      <c r="A2170" s="257">
        <f>IF(ISNUMBER(C2170),MONTH(C2170),"")</f>
        <v/>
      </c>
      <c r="B2170" s="257">
        <f>IF(ISNUMBER(C2170),YEAR(C2170),"")</f>
        <v/>
      </c>
      <c r="C2170" s="791">
        <f>C2169+1</f>
        <v/>
      </c>
      <c r="D2170" s="792" t="n">
        <v>0.0304</v>
      </c>
      <c r="E2170" s="793" t="n"/>
      <c r="F2170" s="792" t="n">
        <v>0.0377</v>
      </c>
      <c r="G2170" s="794" t="n"/>
      <c r="H2170" s="793" t="n"/>
      <c r="I2170" s="792" t="n">
        <v>0.0307</v>
      </c>
      <c r="J2170" s="793" t="n"/>
      <c r="K2170" s="792" t="n">
        <v>0.042</v>
      </c>
      <c r="L2170" s="793" t="n"/>
      <c r="M2170" s="796">
        <f>IF(SUM(D2170:E2170)&gt;0,IFERROR(AVERAGE(D2141:E2170),""),"")</f>
        <v/>
      </c>
      <c r="N2170" s="796">
        <f>IF(SUM(F2170:H2170)&gt;0,IFERROR(AVERAGE(F2141:H2170),""),"")</f>
        <v/>
      </c>
      <c r="O2170" s="796">
        <f>IF(SUM(I2170:J2170)&gt;0,IFERROR(AVERAGE(I2141:J2170),""),"")</f>
        <v/>
      </c>
      <c r="P2170" s="796">
        <f>IF(SUM(K2170:L2170)&gt;0,IFERROR(AVERAGE(K2141:L2170),""),"")</f>
        <v/>
      </c>
      <c r="Q2170" s="797">
        <f>IFERROR(AVERAGE(D2170:E2170),"")</f>
        <v/>
      </c>
      <c r="R2170" s="797">
        <f>IFERROR(AVERAGE(F2170:H2170),"")</f>
        <v/>
      </c>
      <c r="S2170" s="797">
        <f>IFERROR(AVERAGE(I2170:J2170),"")</f>
        <v/>
      </c>
      <c r="T2170" s="797">
        <f>IFERROR(AVERAGE(K2170:L2170),"")</f>
        <v/>
      </c>
      <c r="W2170" s="797">
        <f>AVERAGE(Q2170:T2170)</f>
        <v/>
      </c>
    </row>
    <row r="2171" ht="17.45" customHeight="1">
      <c r="A2171" s="257">
        <f>IF(ISNUMBER(C2171),MONTH(C2171),"")</f>
        <v/>
      </c>
      <c r="B2171" s="257">
        <f>IF(ISNUMBER(C2171),YEAR(C2171),"")</f>
        <v/>
      </c>
      <c r="C2171" s="791">
        <f>C2170+1</f>
        <v/>
      </c>
      <c r="D2171" s="792" t="n"/>
      <c r="E2171" s="793" t="n">
        <v>0.021</v>
      </c>
      <c r="F2171" s="792" t="n"/>
      <c r="G2171" s="794" t="n">
        <v>0.0323</v>
      </c>
      <c r="H2171" s="793" t="n"/>
      <c r="I2171" s="792" t="n"/>
      <c r="J2171" s="793" t="n">
        <v>0.0306</v>
      </c>
      <c r="K2171" s="792" t="n"/>
      <c r="L2171" s="793" t="n">
        <v>0.0253</v>
      </c>
      <c r="M2171" s="796">
        <f>IF(SUM(D2171:E2171)&gt;0,IFERROR(AVERAGE(D2142:E2171),""),"")</f>
        <v/>
      </c>
      <c r="N2171" s="796">
        <f>IF(SUM(F2171:H2171)&gt;0,IFERROR(AVERAGE(F2142:H2171),""),"")</f>
        <v/>
      </c>
      <c r="O2171" s="796">
        <f>IF(SUM(I2171:J2171)&gt;0,IFERROR(AVERAGE(I2142:J2171),""),"")</f>
        <v/>
      </c>
      <c r="P2171" s="796">
        <f>IF(SUM(K2171:L2171)&gt;0,IFERROR(AVERAGE(K2142:L2171),""),"")</f>
        <v/>
      </c>
      <c r="Q2171" s="797">
        <f>IFERROR(AVERAGE(D2171:E2171),"")</f>
        <v/>
      </c>
      <c r="R2171" s="797">
        <f>IFERROR(AVERAGE(F2171:H2171),"")</f>
        <v/>
      </c>
      <c r="S2171" s="797">
        <f>IFERROR(AVERAGE(I2171:J2171),"")</f>
        <v/>
      </c>
      <c r="T2171" s="797">
        <f>IFERROR(AVERAGE(K2171:L2171),"")</f>
        <v/>
      </c>
      <c r="W2171" s="797">
        <f>AVERAGE(Q2171:T2171)</f>
        <v/>
      </c>
    </row>
    <row r="2172" ht="17.45" customHeight="1">
      <c r="A2172" s="257">
        <f>IF(ISNUMBER(C2172),MONTH(C2172),"")</f>
        <v/>
      </c>
      <c r="B2172" s="257">
        <f>IF(ISNUMBER(C2172),YEAR(C2172),"")</f>
        <v/>
      </c>
      <c r="C2172" s="791">
        <f>C2171+1</f>
        <v/>
      </c>
      <c r="D2172" s="792" t="n">
        <v>0.0167</v>
      </c>
      <c r="E2172" s="793" t="n"/>
      <c r="F2172" s="792" t="n"/>
      <c r="G2172" s="794" t="n"/>
      <c r="H2172" s="793" t="n">
        <v>0.0181</v>
      </c>
      <c r="I2172" s="792" t="n">
        <v>0.037</v>
      </c>
      <c r="J2172" s="793" t="n"/>
      <c r="K2172" s="792" t="n">
        <v>0.0267</v>
      </c>
      <c r="L2172" s="793" t="n"/>
      <c r="M2172" s="796">
        <f>IF(SUM(D2172:E2172)&gt;0,IFERROR(AVERAGE(D2143:E2172),""),"")</f>
        <v/>
      </c>
      <c r="N2172" s="796">
        <f>IF(SUM(F2172:H2172)&gt;0,IFERROR(AVERAGE(F2143:H2172),""),"")</f>
        <v/>
      </c>
      <c r="O2172" s="796">
        <f>IF(SUM(I2172:J2172)&gt;0,IFERROR(AVERAGE(I2143:J2172),""),"")</f>
        <v/>
      </c>
      <c r="P2172" s="796">
        <f>IF(SUM(K2172:L2172)&gt;0,IFERROR(AVERAGE(K2143:L2172),""),"")</f>
        <v/>
      </c>
      <c r="Q2172" s="797">
        <f>IFERROR(AVERAGE(D2172:E2172),"")</f>
        <v/>
      </c>
      <c r="R2172" s="797">
        <f>IFERROR(AVERAGE(F2172:H2172),"")</f>
        <v/>
      </c>
      <c r="S2172" s="797">
        <f>IFERROR(AVERAGE(I2172:J2172),"")</f>
        <v/>
      </c>
      <c r="T2172" s="797">
        <f>IFERROR(AVERAGE(K2172:L2172),"")</f>
        <v/>
      </c>
      <c r="W2172" s="797">
        <f>AVERAGE(Q2172:T2172)</f>
        <v/>
      </c>
      <c r="X2172" s="797">
        <f>AVERAGE(Q2168:T2172)</f>
        <v/>
      </c>
      <c r="Y2172" s="266" t="n">
        <v>310</v>
      </c>
    </row>
    <row r="2173" ht="17.45" customHeight="1">
      <c r="A2173" s="257">
        <f>IF(ISNUMBER(C2173),MONTH(C2173),"")</f>
        <v/>
      </c>
      <c r="B2173" s="257">
        <f>IF(ISNUMBER(C2173),YEAR(C2173),"")</f>
        <v/>
      </c>
      <c r="C2173" s="808">
        <f>C2172+1</f>
        <v/>
      </c>
      <c r="D2173" s="809" t="n"/>
      <c r="E2173" s="900" t="n">
        <v>0.06660000000000001</v>
      </c>
      <c r="F2173" s="809" t="n"/>
      <c r="G2173" s="811" t="n">
        <v>0.0256</v>
      </c>
      <c r="H2173" s="810" t="n"/>
      <c r="I2173" s="809" t="n"/>
      <c r="J2173" s="810" t="n">
        <v>0.0202</v>
      </c>
      <c r="K2173" s="809" t="n"/>
      <c r="L2173" s="810" t="n">
        <v>0.0436</v>
      </c>
      <c r="M2173" s="796">
        <f>IF(SUM(D2173:E2173)&gt;0,IFERROR(AVERAGE(D2144:E2173),""),"")</f>
        <v/>
      </c>
      <c r="N2173" s="796">
        <f>IF(SUM(F2173:H2173)&gt;0,IFERROR(AVERAGE(F2144:H2173),""),"")</f>
        <v/>
      </c>
      <c r="O2173" s="796">
        <f>IF(SUM(I2173:J2173)&gt;0,IFERROR(AVERAGE(I2144:J2173),""),"")</f>
        <v/>
      </c>
      <c r="P2173" s="796">
        <f>IF(SUM(K2173:L2173)&gt;0,IFERROR(AVERAGE(K2144:L2173),""),"")</f>
        <v/>
      </c>
      <c r="Q2173" s="893">
        <f>IFERROR(AVERAGE(D2173:E2173),"")</f>
        <v/>
      </c>
      <c r="R2173" s="813">
        <f>IFERROR(AVERAGE(F2173:H2173),"")</f>
        <v/>
      </c>
      <c r="S2173" s="813">
        <f>IFERROR(AVERAGE(I2173:J2173),"")</f>
        <v/>
      </c>
      <c r="T2173" s="813">
        <f>IFERROR(AVERAGE(K2173:L2173),"")</f>
        <v/>
      </c>
      <c r="V2173" s="813">
        <f>AVERAGE(Q2173:T2173)</f>
        <v/>
      </c>
      <c r="W2173" s="445" t="n"/>
      <c r="X2173" s="257" t="n"/>
      <c r="Y2173" s="266" t="n">
        <v>310</v>
      </c>
    </row>
    <row r="2174" ht="17.45" customHeight="1">
      <c r="A2174" s="257">
        <f>IF(ISNUMBER(C2174),MONTH(C2174),"")</f>
        <v/>
      </c>
      <c r="B2174" s="257">
        <f>IF(ISNUMBER(C2174),YEAR(C2174),"")</f>
        <v/>
      </c>
      <c r="C2174" s="861">
        <f>C2173+1</f>
        <v/>
      </c>
      <c r="D2174" s="809" t="n">
        <v>0.027</v>
      </c>
      <c r="E2174" s="810" t="n"/>
      <c r="F2174" s="809" t="n">
        <v>0.0208</v>
      </c>
      <c r="G2174" s="811" t="n"/>
      <c r="H2174" s="810" t="n">
        <v>0.0206</v>
      </c>
      <c r="I2174" s="809" t="n">
        <v>0.0312</v>
      </c>
      <c r="J2174" s="810" t="n"/>
      <c r="K2174" s="809" t="n">
        <v>0.0279</v>
      </c>
      <c r="L2174" s="810" t="n"/>
      <c r="M2174" s="796">
        <f>IF(SUM(D2174:E2174)&gt;0,IFERROR(AVERAGE(D2145:E2174),""),"")</f>
        <v/>
      </c>
      <c r="N2174" s="796">
        <f>IF(SUM(F2174:H2174)&gt;0,IFERROR(AVERAGE(F2145:H2174),""),"")</f>
        <v/>
      </c>
      <c r="O2174" s="796">
        <f>IF(SUM(I2174:J2174)&gt;0,IFERROR(AVERAGE(I2145:J2174),""),"")</f>
        <v/>
      </c>
      <c r="P2174" s="796">
        <f>IF(SUM(K2174:L2174)&gt;0,IFERROR(AVERAGE(K2145:L2174),""),"")</f>
        <v/>
      </c>
      <c r="Q2174" s="813">
        <f>IFERROR(AVERAGE(D2174:E2174),"")</f>
        <v/>
      </c>
      <c r="R2174" s="813">
        <f>IFERROR(AVERAGE(F2174:H2174),"")</f>
        <v/>
      </c>
      <c r="S2174" s="813">
        <f>IFERROR(AVERAGE(I2174:J2174),"")</f>
        <v/>
      </c>
      <c r="T2174" s="813">
        <f>IFERROR(AVERAGE(K2174:L2174),"")</f>
        <v/>
      </c>
      <c r="V2174" s="813">
        <f>AVERAGE(Q2174:T2174)</f>
        <v/>
      </c>
      <c r="W2174" s="445" t="n"/>
      <c r="X2174" s="797">
        <f>AVERAGE(Q2173:T2174)</f>
        <v/>
      </c>
      <c r="Y2174" s="266" t="n">
        <v>310</v>
      </c>
    </row>
    <row r="2175" ht="17.45" customHeight="1">
      <c r="A2175" s="257">
        <f>IF(ISNUMBER(C2175),MONTH(C2175),"")</f>
        <v/>
      </c>
      <c r="B2175" s="257">
        <f>IF(ISNUMBER(C2175),YEAR(C2175),"")</f>
        <v/>
      </c>
      <c r="C2175" s="791">
        <f>C2174+1</f>
        <v/>
      </c>
      <c r="D2175" s="792" t="n"/>
      <c r="E2175" s="793" t="n">
        <v>0.0396</v>
      </c>
      <c r="F2175" s="792" t="n"/>
      <c r="G2175" s="794" t="n">
        <v>0.0572</v>
      </c>
      <c r="H2175" s="793" t="n"/>
      <c r="I2175" s="792" t="n"/>
      <c r="J2175" s="793" t="n">
        <v>0.038</v>
      </c>
      <c r="K2175" s="792" t="n"/>
      <c r="L2175" s="793" t="n">
        <v>0.0514</v>
      </c>
      <c r="M2175" s="796">
        <f>IF(SUM(D2175:E2175)&gt;0,IFERROR(AVERAGE(D2146:E2175),""),"")</f>
        <v/>
      </c>
      <c r="N2175" s="796">
        <f>IF(SUM(F2175:H2175)&gt;0,IFERROR(AVERAGE(F2146:H2175),""),"")</f>
        <v/>
      </c>
      <c r="O2175" s="796">
        <f>IF(SUM(I2175:J2175)&gt;0,IFERROR(AVERAGE(I2146:J2175),""),"")</f>
        <v/>
      </c>
      <c r="P2175" s="796">
        <f>IF(SUM(K2175:L2175)&gt;0,IFERROR(AVERAGE(K2146:L2175),""),"")</f>
        <v/>
      </c>
      <c r="Q2175" s="797">
        <f>IFERROR(AVERAGE(D2175:E2175),"")</f>
        <v/>
      </c>
      <c r="R2175" s="797">
        <f>IFERROR(AVERAGE(F2175:H2175),"")</f>
        <v/>
      </c>
      <c r="S2175" s="797">
        <f>IFERROR(AVERAGE(I2175:J2175),"")</f>
        <v/>
      </c>
      <c r="T2175" s="797">
        <f>IFERROR(AVERAGE(K2175:L2175),"")</f>
        <v/>
      </c>
      <c r="W2175" s="797">
        <f>AVERAGE(Q2175:T2175)</f>
        <v/>
      </c>
    </row>
    <row r="2176" ht="17.45" customHeight="1">
      <c r="A2176" s="257">
        <f>IF(ISNUMBER(C2176),MONTH(C2176),"")</f>
        <v/>
      </c>
      <c r="B2176" s="257">
        <f>IF(ISNUMBER(C2176),YEAR(C2176),"")</f>
        <v/>
      </c>
      <c r="C2176" s="791">
        <f>C2175+1</f>
        <v/>
      </c>
      <c r="D2176" s="899" t="n">
        <v>0.0825</v>
      </c>
      <c r="E2176" s="793" t="n"/>
      <c r="F2176" s="899" t="n">
        <v>0.0603</v>
      </c>
      <c r="G2176" s="794" t="n"/>
      <c r="H2176" s="793" t="n"/>
      <c r="I2176" s="792" t="n">
        <v>0.0489</v>
      </c>
      <c r="J2176" s="793" t="n"/>
      <c r="K2176" s="792" t="n">
        <v>0.0388</v>
      </c>
      <c r="L2176" s="793" t="n"/>
      <c r="M2176" s="796">
        <f>IF(SUM(D2176:E2176)&gt;0,IFERROR(AVERAGE(D2147:E2176),""),"")</f>
        <v/>
      </c>
      <c r="N2176" s="796">
        <f>IF(SUM(F2176:H2176)&gt;0,IFERROR(AVERAGE(F2147:H2176),""),"")</f>
        <v/>
      </c>
      <c r="O2176" s="796">
        <f>IF(SUM(I2176:J2176)&gt;0,IFERROR(AVERAGE(I2147:J2176),""),"")</f>
        <v/>
      </c>
      <c r="P2176" s="796">
        <f>IF(SUM(K2176:L2176)&gt;0,IFERROR(AVERAGE(K2147:L2176),""),"")</f>
        <v/>
      </c>
      <c r="Q2176" s="876">
        <f>IFERROR(AVERAGE(D2176:E2176),"")</f>
        <v/>
      </c>
      <c r="R2176" s="876">
        <f>IFERROR(AVERAGE(F2176:H2176),"")</f>
        <v/>
      </c>
      <c r="S2176" s="797">
        <f>IFERROR(AVERAGE(I2176:J2176),"")</f>
        <v/>
      </c>
      <c r="T2176" s="797">
        <f>IFERROR(AVERAGE(K2176:L2176),"")</f>
        <v/>
      </c>
      <c r="W2176" s="797">
        <f>AVERAGE(Q2176:T2176)</f>
        <v/>
      </c>
    </row>
    <row r="2177" ht="17.45" customHeight="1">
      <c r="A2177" s="257">
        <f>IF(ISNUMBER(C2177),MONTH(C2177),"")</f>
        <v/>
      </c>
      <c r="B2177" s="257">
        <f>IF(ISNUMBER(C2177),YEAR(C2177),"")</f>
        <v/>
      </c>
      <c r="C2177" s="791">
        <f>C2176+1</f>
        <v/>
      </c>
      <c r="D2177" s="849" t="n"/>
      <c r="E2177" s="850" t="n">
        <v>0.017</v>
      </c>
      <c r="F2177" s="849" t="n"/>
      <c r="G2177" s="851" t="n">
        <v>0.0334</v>
      </c>
      <c r="H2177" s="850" t="n"/>
      <c r="I2177" s="849" t="n"/>
      <c r="J2177" s="850" t="n">
        <v>0.0523</v>
      </c>
      <c r="K2177" s="849" t="n"/>
      <c r="L2177" s="850" t="n">
        <v>0.0215</v>
      </c>
      <c r="M2177" s="796">
        <f>IF(SUM(D2177:E2177)&gt;0,IFERROR(AVERAGE(D2148:E2177),""),"")</f>
        <v/>
      </c>
      <c r="N2177" s="796">
        <f>IF(SUM(F2177:H2177)&gt;0,IFERROR(AVERAGE(F2148:H2177),""),"")</f>
        <v/>
      </c>
      <c r="O2177" s="796">
        <f>IF(SUM(I2177:J2177)&gt;0,IFERROR(AVERAGE(I2148:J2177),""),"")</f>
        <v/>
      </c>
      <c r="P2177" s="796">
        <f>IF(SUM(K2177:L2177)&gt;0,IFERROR(AVERAGE(K2148:L2177),""),"")</f>
        <v/>
      </c>
      <c r="Q2177" s="797">
        <f>IFERROR(AVERAGE(D2177:E2177),"")</f>
        <v/>
      </c>
      <c r="R2177" s="797">
        <f>IFERROR(AVERAGE(F2177:H2177),"")</f>
        <v/>
      </c>
      <c r="S2177" s="797">
        <f>IFERROR(AVERAGE(I2177:J2177),"")</f>
        <v/>
      </c>
      <c r="T2177" s="797">
        <f>IFERROR(AVERAGE(K2177:L2177),"")</f>
        <v/>
      </c>
      <c r="W2177" s="797">
        <f>AVERAGE(Q2177:T2177)</f>
        <v/>
      </c>
    </row>
    <row r="2178" ht="17.45" customHeight="1">
      <c r="A2178" s="257">
        <f>IF(ISNUMBER(C2178),MONTH(C2178),"")</f>
        <v/>
      </c>
      <c r="B2178" s="257">
        <f>IF(ISNUMBER(C2178),YEAR(C2178),"")</f>
        <v/>
      </c>
      <c r="C2178" s="791">
        <f>C2177+1</f>
        <v/>
      </c>
      <c r="D2178" s="792" t="n">
        <v>0.0231</v>
      </c>
      <c r="E2178" s="793" t="n"/>
      <c r="F2178" s="792" t="n"/>
      <c r="G2178" s="794" t="n"/>
      <c r="H2178" s="793" t="n">
        <v>0.0356</v>
      </c>
      <c r="I2178" s="792" t="n">
        <v>0.0337</v>
      </c>
      <c r="J2178" s="793" t="n"/>
      <c r="K2178" s="792" t="n">
        <v>0.0369</v>
      </c>
      <c r="L2178" s="793" t="n"/>
      <c r="M2178" s="796">
        <f>IF(SUM(D2178:E2178)&gt;0,IFERROR(AVERAGE(D2149:E2178),""),"")</f>
        <v/>
      </c>
      <c r="N2178" s="796">
        <f>IF(SUM(F2178:H2178)&gt;0,IFERROR(AVERAGE(F2149:H2178),""),"")</f>
        <v/>
      </c>
      <c r="O2178" s="796">
        <f>IF(SUM(I2178:J2178)&gt;0,IFERROR(AVERAGE(I2149:J2178),""),"")</f>
        <v/>
      </c>
      <c r="P2178" s="796">
        <f>IF(SUM(K2178:L2178)&gt;0,IFERROR(AVERAGE(K2149:L2178),""),"")</f>
        <v/>
      </c>
      <c r="Q2178" s="797">
        <f>IFERROR(AVERAGE(D2178:E2178),"")</f>
        <v/>
      </c>
      <c r="R2178" s="797">
        <f>IFERROR(AVERAGE(F2178:H2178),"")</f>
        <v/>
      </c>
      <c r="S2178" s="797">
        <f>IFERROR(AVERAGE(I2178:J2178),"")</f>
        <v/>
      </c>
      <c r="T2178" s="797">
        <f>IFERROR(AVERAGE(K2178:L2178),"")</f>
        <v/>
      </c>
      <c r="W2178" s="797">
        <f>AVERAGE(Q2178:T2178)</f>
        <v/>
      </c>
    </row>
    <row r="2179" ht="17.45" customHeight="1">
      <c r="A2179" s="257">
        <f>IF(ISNUMBER(C2179),MONTH(C2179),"")</f>
        <v/>
      </c>
      <c r="B2179" s="257">
        <f>IF(ISNUMBER(C2179),YEAR(C2179),"")</f>
        <v/>
      </c>
      <c r="C2179" s="791">
        <f>C2178+1</f>
        <v/>
      </c>
      <c r="D2179" s="792" t="n"/>
      <c r="E2179" s="793" t="n">
        <v>0.0194</v>
      </c>
      <c r="F2179" s="792" t="n"/>
      <c r="G2179" s="794" t="n">
        <v>0.0206</v>
      </c>
      <c r="H2179" s="793" t="n"/>
      <c r="I2179" s="792" t="n"/>
      <c r="J2179" s="793" t="n">
        <v>0.0351</v>
      </c>
      <c r="K2179" s="792" t="n"/>
      <c r="L2179" s="793" t="n">
        <v>0.0379</v>
      </c>
      <c r="M2179" s="796">
        <f>IF(SUM(D2179:E2179)&gt;0,IFERROR(AVERAGE(D2150:E2179),""),"")</f>
        <v/>
      </c>
      <c r="N2179" s="796">
        <f>IF(SUM(F2179:H2179)&gt;0,IFERROR(AVERAGE(F2150:H2179),""),"")</f>
        <v/>
      </c>
      <c r="O2179" s="796">
        <f>IF(SUM(I2179:J2179)&gt;0,IFERROR(AVERAGE(I2150:J2179),""),"")</f>
        <v/>
      </c>
      <c r="P2179" s="796">
        <f>IF(SUM(K2179:L2179)&gt;0,IFERROR(AVERAGE(K2150:L2179),""),"")</f>
        <v/>
      </c>
      <c r="Q2179" s="797">
        <f>IFERROR(AVERAGE(D2179:E2179),"")</f>
        <v/>
      </c>
      <c r="R2179" s="797">
        <f>IFERROR(AVERAGE(F2179:H2179),"")</f>
        <v/>
      </c>
      <c r="S2179" s="797">
        <f>IFERROR(AVERAGE(I2179:J2179),"")</f>
        <v/>
      </c>
      <c r="T2179" s="797">
        <f>IFERROR(AVERAGE(K2179:L2179),"")</f>
        <v/>
      </c>
      <c r="W2179" s="797">
        <f>AVERAGE(Q2179:T2179)</f>
        <v/>
      </c>
      <c r="X2179" s="797">
        <f>AVERAGE(Q2175:T2179)</f>
        <v/>
      </c>
      <c r="Y2179" s="266" t="n">
        <v>311</v>
      </c>
    </row>
    <row r="2180" ht="17.45" customHeight="1">
      <c r="A2180" s="257">
        <f>IF(ISNUMBER(C2180),MONTH(C2180),"")</f>
        <v/>
      </c>
      <c r="B2180" s="257">
        <f>IF(ISNUMBER(C2180),YEAR(C2180),"")</f>
        <v/>
      </c>
      <c r="C2180" s="861">
        <f>C2179+1</f>
        <v/>
      </c>
      <c r="D2180" s="809" t="n">
        <v>0.0222</v>
      </c>
      <c r="E2180" s="810" t="n"/>
      <c r="F2180" s="809" t="n">
        <v>0.0189</v>
      </c>
      <c r="G2180" s="811" t="n"/>
      <c r="H2180" s="810" t="n">
        <v>0.0184</v>
      </c>
      <c r="I2180" s="809" t="n">
        <v>0.0168</v>
      </c>
      <c r="J2180" s="810" t="n"/>
      <c r="K2180" s="809" t="n">
        <v>0.0315</v>
      </c>
      <c r="L2180" s="810" t="n"/>
      <c r="M2180" s="796">
        <f>IF(SUM(D2180:E2180)&gt;0,IFERROR(AVERAGE(D2151:E2180),""),"")</f>
        <v/>
      </c>
      <c r="N2180" s="796">
        <f>IF(SUM(F2180:H2180)&gt;0,IFERROR(AVERAGE(F2151:H2180),""),"")</f>
        <v/>
      </c>
      <c r="O2180" s="796">
        <f>IF(SUM(I2180:J2180)&gt;0,IFERROR(AVERAGE(I2151:J2180),""),"")</f>
        <v/>
      </c>
      <c r="P2180" s="796">
        <f>IF(SUM(K2180:L2180)&gt;0,IFERROR(AVERAGE(K2151:L2180),""),"")</f>
        <v/>
      </c>
      <c r="Q2180" s="813">
        <f>IFERROR(AVERAGE(D2180:E2180),"")</f>
        <v/>
      </c>
      <c r="R2180" s="813">
        <f>IFERROR(AVERAGE(F2180:H2180),"")</f>
        <v/>
      </c>
      <c r="S2180" s="813">
        <f>IFERROR(AVERAGE(I2180:J2180),"")</f>
        <v/>
      </c>
      <c r="T2180" s="813">
        <f>IFERROR(AVERAGE(K2180:L2180),"")</f>
        <v/>
      </c>
      <c r="V2180" s="813">
        <f>AVERAGE(Q2180:T2180)</f>
        <v/>
      </c>
      <c r="W2180" s="445" t="n"/>
      <c r="X2180" s="257" t="n"/>
      <c r="Y2180" s="266" t="n">
        <v>311</v>
      </c>
    </row>
    <row r="2181" ht="17.45" customHeight="1">
      <c r="A2181" s="257">
        <f>IF(ISNUMBER(C2181),MONTH(C2181),"")</f>
        <v/>
      </c>
      <c r="B2181" s="257">
        <f>IF(ISNUMBER(C2181),YEAR(C2181),"")</f>
        <v/>
      </c>
      <c r="C2181" s="808">
        <f>C2180+1</f>
        <v/>
      </c>
      <c r="D2181" s="809" t="n"/>
      <c r="E2181" s="810" t="n">
        <v>0.0213</v>
      </c>
      <c r="F2181" s="809" t="n"/>
      <c r="G2181" s="811" t="n">
        <v>0.0163</v>
      </c>
      <c r="H2181" s="810" t="n"/>
      <c r="I2181" s="809" t="n"/>
      <c r="J2181" s="810" t="n">
        <v>0.0167</v>
      </c>
      <c r="K2181" s="809" t="n"/>
      <c r="L2181" s="810" t="n">
        <v>0.0257</v>
      </c>
      <c r="M2181" s="796">
        <f>IF(SUM(D2181:E2181)&gt;0,IFERROR(AVERAGE(D2152:E2181),""),"")</f>
        <v/>
      </c>
      <c r="N2181" s="796">
        <f>IF(SUM(F2181:H2181)&gt;0,IFERROR(AVERAGE(F2152:H2181),""),"")</f>
        <v/>
      </c>
      <c r="O2181" s="796">
        <f>IF(SUM(I2181:J2181)&gt;0,IFERROR(AVERAGE(I2152:J2181),""),"")</f>
        <v/>
      </c>
      <c r="P2181" s="796">
        <f>IF(SUM(K2181:L2181)&gt;0,IFERROR(AVERAGE(K2152:L2181),""),"")</f>
        <v/>
      </c>
      <c r="Q2181" s="813">
        <f>IFERROR(AVERAGE(D2181:E2181),"")</f>
        <v/>
      </c>
      <c r="R2181" s="813">
        <f>IFERROR(AVERAGE(F2181:H2181),"")</f>
        <v/>
      </c>
      <c r="S2181" s="813">
        <f>IFERROR(AVERAGE(I2181:J2181),"")</f>
        <v/>
      </c>
      <c r="T2181" s="813">
        <f>IFERROR(AVERAGE(K2181:L2181),"")</f>
        <v/>
      </c>
      <c r="V2181" s="813">
        <f>AVERAGE(Q2181:T2181)</f>
        <v/>
      </c>
      <c r="W2181" s="445" t="n"/>
      <c r="X2181" s="797">
        <f>AVERAGE(Q2180:T2181)</f>
        <v/>
      </c>
      <c r="Y2181" s="266" t="n">
        <v>311</v>
      </c>
    </row>
    <row r="2182" ht="17.45" customHeight="1">
      <c r="A2182" s="257">
        <f>IF(ISNUMBER(C2182),MONTH(C2182),"")</f>
        <v/>
      </c>
      <c r="B2182" s="257">
        <f>IF(ISNUMBER(C2182),YEAR(C2182),"")</f>
        <v/>
      </c>
      <c r="C2182" s="791">
        <f>C2181+1</f>
        <v/>
      </c>
      <c r="D2182" s="792" t="n">
        <v>0.0297</v>
      </c>
      <c r="E2182" s="793" t="n"/>
      <c r="F2182" s="792" t="n">
        <v>0.0385</v>
      </c>
      <c r="G2182" s="794" t="n"/>
      <c r="H2182" s="793" t="n"/>
      <c r="I2182" s="792" t="n">
        <v>0.0596</v>
      </c>
      <c r="J2182" s="793" t="n"/>
      <c r="K2182" s="792" t="n">
        <v>0.0348</v>
      </c>
      <c r="L2182" s="793" t="n"/>
      <c r="M2182" s="796">
        <f>IF(SUM(D2182:E2182)&gt;0,IFERROR(AVERAGE(D2153:E2182),""),"")</f>
        <v/>
      </c>
      <c r="N2182" s="796">
        <f>IF(SUM(F2182:H2182)&gt;0,IFERROR(AVERAGE(F2153:H2182),""),"")</f>
        <v/>
      </c>
      <c r="O2182" s="796">
        <f>IF(SUM(I2182:J2182)&gt;0,IFERROR(AVERAGE(I2153:J2182),""),"")</f>
        <v/>
      </c>
      <c r="P2182" s="796">
        <f>IF(SUM(K2182:L2182)&gt;0,IFERROR(AVERAGE(K2153:L2182),""),"")</f>
        <v/>
      </c>
      <c r="Q2182" s="797">
        <f>IFERROR(AVERAGE(D2182:E2182),"")</f>
        <v/>
      </c>
      <c r="R2182" s="797">
        <f>IFERROR(AVERAGE(F2182:H2182),"")</f>
        <v/>
      </c>
      <c r="S2182" s="797">
        <f>IFERROR(AVERAGE(I2182:J2182),"")</f>
        <v/>
      </c>
      <c r="T2182" s="797">
        <f>IFERROR(AVERAGE(K2182:L2182),"")</f>
        <v/>
      </c>
      <c r="W2182" s="797">
        <f>AVERAGE(Q2182:T2182)</f>
        <v/>
      </c>
    </row>
    <row r="2183" ht="17.45" customHeight="1">
      <c r="A2183" s="257">
        <f>IF(ISNUMBER(C2183),MONTH(C2183),"")</f>
        <v/>
      </c>
      <c r="B2183" s="257">
        <f>IF(ISNUMBER(C2183),YEAR(C2183),"")</f>
        <v/>
      </c>
      <c r="C2183" s="791">
        <f>C2182+1</f>
        <v/>
      </c>
      <c r="D2183" s="792" t="n"/>
      <c r="E2183" s="793" t="n">
        <v>0.0192</v>
      </c>
      <c r="F2183" s="792" t="n"/>
      <c r="G2183" s="794" t="n">
        <v>0.0217</v>
      </c>
      <c r="H2183" s="793" t="n"/>
      <c r="I2183" s="792" t="n"/>
      <c r="J2183" s="793" t="n">
        <v>0.0269</v>
      </c>
      <c r="K2183" s="792" t="n"/>
      <c r="L2183" s="793" t="n">
        <v>0.0578</v>
      </c>
      <c r="M2183" s="796">
        <f>IF(SUM(D2183:E2183)&gt;0,IFERROR(AVERAGE(D2154:E2183),""),"")</f>
        <v/>
      </c>
      <c r="N2183" s="796">
        <f>IF(SUM(F2183:H2183)&gt;0,IFERROR(AVERAGE(F2154:H2183),""),"")</f>
        <v/>
      </c>
      <c r="O2183" s="796">
        <f>IF(SUM(I2183:J2183)&gt;0,IFERROR(AVERAGE(I2154:J2183),""),"")</f>
        <v/>
      </c>
      <c r="P2183" s="796">
        <f>IF(SUM(K2183:L2183)&gt;0,IFERROR(AVERAGE(K2154:L2183),""),"")</f>
        <v/>
      </c>
      <c r="Q2183" s="797">
        <f>IFERROR(AVERAGE(D2183:E2183),"")</f>
        <v/>
      </c>
      <c r="R2183" s="797">
        <f>IFERROR(AVERAGE(F2183:H2183),"")</f>
        <v/>
      </c>
      <c r="S2183" s="797">
        <f>IFERROR(AVERAGE(I2183:J2183),"")</f>
        <v/>
      </c>
      <c r="T2183" s="797">
        <f>IFERROR(AVERAGE(K2183:L2183),"")</f>
        <v/>
      </c>
      <c r="W2183" s="797">
        <f>AVERAGE(Q2183:T2183)</f>
        <v/>
      </c>
    </row>
    <row r="2184" ht="17.45" customHeight="1">
      <c r="A2184" s="257">
        <f>IF(ISNUMBER(C2184),MONTH(C2184),"")</f>
        <v/>
      </c>
      <c r="B2184" s="257">
        <f>IF(ISNUMBER(C2184),YEAR(C2184),"")</f>
        <v/>
      </c>
      <c r="C2184" s="791">
        <f>C2183+1</f>
        <v/>
      </c>
      <c r="D2184" s="792" t="n">
        <v>0.00906</v>
      </c>
      <c r="E2184" s="793" t="n"/>
      <c r="F2184" s="792" t="n"/>
      <c r="G2184" s="794" t="n"/>
      <c r="H2184" s="793" t="n">
        <v>0.00937</v>
      </c>
      <c r="I2184" s="792" t="n">
        <v>0.0106</v>
      </c>
      <c r="J2184" s="793" t="n"/>
      <c r="K2184" s="792" t="n">
        <v>0.0177</v>
      </c>
      <c r="L2184" s="793" t="n"/>
      <c r="M2184" s="796">
        <f>IF(SUM(D2184:E2184)&gt;0,IFERROR(AVERAGE(D2155:E2184),""),"")</f>
        <v/>
      </c>
      <c r="N2184" s="796">
        <f>IF(SUM(F2184:H2184)&gt;0,IFERROR(AVERAGE(F2155:H2184),""),"")</f>
        <v/>
      </c>
      <c r="O2184" s="796">
        <f>IF(SUM(I2184:J2184)&gt;0,IFERROR(AVERAGE(I2155:J2184),""),"")</f>
        <v/>
      </c>
      <c r="P2184" s="796">
        <f>IF(SUM(K2184:L2184)&gt;0,IFERROR(AVERAGE(K2155:L2184),""),"")</f>
        <v/>
      </c>
      <c r="Q2184" s="797">
        <f>IFERROR(AVERAGE(D2184:E2184),"")</f>
        <v/>
      </c>
      <c r="R2184" s="797">
        <f>IFERROR(AVERAGE(F2184:H2184),"")</f>
        <v/>
      </c>
      <c r="S2184" s="797">
        <f>IFERROR(AVERAGE(I2184:J2184),"")</f>
        <v/>
      </c>
      <c r="T2184" s="797">
        <f>IFERROR(AVERAGE(K2184:L2184),"")</f>
        <v/>
      </c>
      <c r="W2184" s="797">
        <f>AVERAGE(Q2184:T2184)</f>
        <v/>
      </c>
    </row>
    <row r="2185" ht="17.45" customHeight="1">
      <c r="A2185" s="257">
        <f>IF(ISNUMBER(C2185),MONTH(C2185),"")</f>
        <v/>
      </c>
      <c r="B2185" s="257">
        <f>IF(ISNUMBER(C2185),YEAR(C2185),"")</f>
        <v/>
      </c>
      <c r="C2185" s="791">
        <f>C2184+1</f>
        <v/>
      </c>
      <c r="D2185" s="792" t="n"/>
      <c r="E2185" s="793" t="n">
        <v>0.0121</v>
      </c>
      <c r="F2185" s="792" t="n"/>
      <c r="G2185" s="794" t="n">
        <v>0.0144</v>
      </c>
      <c r="H2185" s="793" t="n"/>
      <c r="I2185" s="792" t="n"/>
      <c r="J2185" s="793" t="n">
        <v>0.0236</v>
      </c>
      <c r="K2185" s="792" t="n"/>
      <c r="L2185" s="793" t="n">
        <v>0.0268</v>
      </c>
      <c r="M2185" s="796">
        <f>IF(SUM(D2185:E2185)&gt;0,IFERROR(AVERAGE(D2156:E2185),""),"")</f>
        <v/>
      </c>
      <c r="N2185" s="796">
        <f>IF(SUM(F2185:H2185)&gt;0,IFERROR(AVERAGE(F2156:H2185),""),"")</f>
        <v/>
      </c>
      <c r="O2185" s="796">
        <f>IF(SUM(I2185:J2185)&gt;0,IFERROR(AVERAGE(I2156:J2185),""),"")</f>
        <v/>
      </c>
      <c r="P2185" s="796">
        <f>IF(SUM(K2185:L2185)&gt;0,IFERROR(AVERAGE(K2156:L2185),""),"")</f>
        <v/>
      </c>
      <c r="Q2185" s="797">
        <f>IFERROR(AVERAGE(D2185:E2185),"")</f>
        <v/>
      </c>
      <c r="R2185" s="797">
        <f>IFERROR(AVERAGE(F2185:H2185),"")</f>
        <v/>
      </c>
      <c r="S2185" s="797">
        <f>IFERROR(AVERAGE(I2185:J2185),"")</f>
        <v/>
      </c>
      <c r="T2185" s="797">
        <f>IFERROR(AVERAGE(K2185:L2185),"")</f>
        <v/>
      </c>
      <c r="W2185" s="797">
        <f>AVERAGE(Q2185:T2185)</f>
        <v/>
      </c>
    </row>
    <row r="2186" ht="17.45" customHeight="1">
      <c r="A2186" s="257">
        <f>IF(ISNUMBER(C2186),MONTH(C2186),"")</f>
        <v/>
      </c>
      <c r="B2186" s="257">
        <f>IF(ISNUMBER(C2186),YEAR(C2186),"")</f>
        <v/>
      </c>
      <c r="C2186" s="861">
        <f>C2185+1</f>
        <v/>
      </c>
      <c r="D2186" s="803" t="n">
        <v>0.00945</v>
      </c>
      <c r="E2186" s="804" t="n"/>
      <c r="F2186" s="803" t="n">
        <v>0.00966</v>
      </c>
      <c r="G2186" s="805" t="n"/>
      <c r="H2186" s="804" t="n">
        <v>0.0113</v>
      </c>
      <c r="I2186" s="803" t="n">
        <v>0.0227</v>
      </c>
      <c r="J2186" s="804" t="n"/>
      <c r="K2186" s="803" t="n">
        <v>0.016</v>
      </c>
      <c r="L2186" s="804" t="n"/>
      <c r="M2186" s="796">
        <f>IF(SUM(D2186:E2186)&gt;0,IFERROR(AVERAGE(D2157:E2186),""),"")</f>
        <v/>
      </c>
      <c r="N2186" s="796">
        <f>IF(SUM(F2186:H2186)&gt;0,IFERROR(AVERAGE(F2157:H2186),""),"")</f>
        <v/>
      </c>
      <c r="O2186" s="796">
        <f>IF(SUM(I2186:J2186)&gt;0,IFERROR(AVERAGE(I2157:J2186),""),"")</f>
        <v/>
      </c>
      <c r="P2186" s="796">
        <f>IF(SUM(K2186:L2186)&gt;0,IFERROR(AVERAGE(K2157:L2186),""),"")</f>
        <v/>
      </c>
      <c r="Q2186" s="797">
        <f>IFERROR(AVERAGE(D2186:E2186),"")</f>
        <v/>
      </c>
      <c r="R2186" s="797">
        <f>IFERROR(AVERAGE(F2186:H2186),"")</f>
        <v/>
      </c>
      <c r="S2186" s="797">
        <f>IFERROR(AVERAGE(I2186:J2186),"")</f>
        <v/>
      </c>
      <c r="T2186" s="797">
        <f>IFERROR(AVERAGE(K2186:L2186),"")</f>
        <v/>
      </c>
      <c r="W2186" s="797">
        <f>AVERAGE(Q2186:T2186)</f>
        <v/>
      </c>
      <c r="X2186" s="797">
        <f>AVERAGE(Q2182:T2186)</f>
        <v/>
      </c>
      <c r="Y2186" s="266" t="n">
        <v>312</v>
      </c>
    </row>
    <row r="2187" ht="17.45" customHeight="1">
      <c r="A2187" s="257">
        <f>IF(ISNUMBER(C2187),MONTH(C2187),"")</f>
        <v/>
      </c>
      <c r="B2187" s="257">
        <f>IF(ISNUMBER(C2187),YEAR(C2187),"")</f>
        <v/>
      </c>
      <c r="C2187" s="808">
        <f>C2186+1</f>
        <v/>
      </c>
      <c r="D2187" s="809" t="n"/>
      <c r="E2187" s="810" t="n">
        <v>0.00706</v>
      </c>
      <c r="F2187" s="809" t="n"/>
      <c r="G2187" s="811" t="n">
        <v>0.00639</v>
      </c>
      <c r="H2187" s="810" t="n"/>
      <c r="I2187" s="809" t="n"/>
      <c r="J2187" s="810" t="n">
        <v>0.00689</v>
      </c>
      <c r="K2187" s="809" t="n"/>
      <c r="L2187" s="810" t="n">
        <v>0.0171</v>
      </c>
      <c r="M2187" s="796">
        <f>IF(SUM(D2187:E2187)&gt;0,IFERROR(AVERAGE(D2158:E2187),""),"")</f>
        <v/>
      </c>
      <c r="N2187" s="796">
        <f>IF(SUM(F2187:H2187)&gt;0,IFERROR(AVERAGE(F2158:H2187),""),"")</f>
        <v/>
      </c>
      <c r="O2187" s="796">
        <f>IF(SUM(I2187:J2187)&gt;0,IFERROR(AVERAGE(I2158:J2187),""),"")</f>
        <v/>
      </c>
      <c r="P2187" s="796">
        <f>IF(SUM(K2187:L2187)&gt;0,IFERROR(AVERAGE(K2158:L2187),""),"")</f>
        <v/>
      </c>
      <c r="Q2187" s="813">
        <f>IFERROR(AVERAGE(D2187:E2187),"")</f>
        <v/>
      </c>
      <c r="R2187" s="813">
        <f>IFERROR(AVERAGE(F2187:H2187),"")</f>
        <v/>
      </c>
      <c r="S2187" s="813">
        <f>IFERROR(AVERAGE(I2187:J2187),"")</f>
        <v/>
      </c>
      <c r="T2187" s="813">
        <f>IFERROR(AVERAGE(K2187:L2187),"")</f>
        <v/>
      </c>
      <c r="V2187" s="813">
        <f>AVERAGE(Q2187:T2187)</f>
        <v/>
      </c>
      <c r="W2187" s="445" t="n"/>
      <c r="X2187" s="257" t="n"/>
      <c r="Y2187" s="266" t="n">
        <v>312</v>
      </c>
    </row>
    <row r="2188" ht="17.45" customHeight="1">
      <c r="A2188" s="257">
        <f>IF(ISNUMBER(C2188),MONTH(C2188),"")</f>
        <v/>
      </c>
      <c r="B2188" s="257">
        <f>IF(ISNUMBER(C2188),YEAR(C2188),"")</f>
        <v/>
      </c>
      <c r="C2188" s="808">
        <f>C2187+1</f>
        <v/>
      </c>
      <c r="D2188" s="809" t="n">
        <v>0.00788</v>
      </c>
      <c r="E2188" s="810" t="n"/>
      <c r="F2188" s="809" t="n">
        <v>0.00659</v>
      </c>
      <c r="G2188" s="811" t="n"/>
      <c r="H2188" s="810" t="n"/>
      <c r="I2188" s="809" t="n">
        <v>0.00534</v>
      </c>
      <c r="J2188" s="810" t="n"/>
      <c r="K2188" s="809" t="n">
        <v>0.00713</v>
      </c>
      <c r="L2188" s="810" t="n"/>
      <c r="M2188" s="796">
        <f>IF(SUM(D2188:E2188)&gt;0,IFERROR(AVERAGE(D2159:E2188),""),"")</f>
        <v/>
      </c>
      <c r="N2188" s="796">
        <f>IF(SUM(F2188:H2188)&gt;0,IFERROR(AVERAGE(F2159:H2188),""),"")</f>
        <v/>
      </c>
      <c r="O2188" s="796">
        <f>IF(SUM(I2188:J2188)&gt;0,IFERROR(AVERAGE(I2159:J2188),""),"")</f>
        <v/>
      </c>
      <c r="P2188" s="796">
        <f>IF(SUM(K2188:L2188)&gt;0,IFERROR(AVERAGE(K2159:L2188),""),"")</f>
        <v/>
      </c>
      <c r="Q2188" s="813">
        <f>IFERROR(AVERAGE(D2188:E2188),"")</f>
        <v/>
      </c>
      <c r="R2188" s="813">
        <f>IFERROR(AVERAGE(F2188:H2188),"")</f>
        <v/>
      </c>
      <c r="S2188" s="813">
        <f>IFERROR(AVERAGE(I2188:J2188),"")</f>
        <v/>
      </c>
      <c r="T2188" s="813">
        <f>IFERROR(AVERAGE(K2188:L2188),"")</f>
        <v/>
      </c>
      <c r="V2188" s="813">
        <f>AVERAGE(Q2188:T2188)</f>
        <v/>
      </c>
      <c r="W2188" s="445" t="n"/>
      <c r="X2188" s="797">
        <f>AVERAGE(Q2187:T2188)</f>
        <v/>
      </c>
      <c r="Y2188" s="266" t="n">
        <v>312</v>
      </c>
    </row>
    <row r="2189" ht="17.45" customHeight="1">
      <c r="A2189" s="257">
        <f>IF(ISNUMBER(C2189),MONTH(C2189),"")</f>
        <v/>
      </c>
      <c r="B2189" s="257">
        <f>IF(ISNUMBER(C2189),YEAR(C2189),"")</f>
        <v/>
      </c>
      <c r="C2189" s="791">
        <f>C2188+1</f>
        <v/>
      </c>
      <c r="D2189" s="792" t="n"/>
      <c r="E2189" s="793" t="n">
        <v>0.00891</v>
      </c>
      <c r="F2189" s="792" t="n"/>
      <c r="G2189" s="794" t="n">
        <v>0.00713</v>
      </c>
      <c r="H2189" s="793" t="n"/>
      <c r="I2189" s="792" t="n"/>
      <c r="J2189" s="793" t="n">
        <v>0.00545</v>
      </c>
      <c r="K2189" s="792" t="n"/>
      <c r="L2189" s="793" t="n">
        <v>0.0132</v>
      </c>
      <c r="M2189" s="796">
        <f>IF(SUM(D2189:E2189)&gt;0,IFERROR(AVERAGE(D2160:E2189),""),"")</f>
        <v/>
      </c>
      <c r="N2189" s="796">
        <f>IF(SUM(F2189:H2189)&gt;0,IFERROR(AVERAGE(F2160:H2189),""),"")</f>
        <v/>
      </c>
      <c r="O2189" s="796">
        <f>IF(SUM(I2189:J2189)&gt;0,IFERROR(AVERAGE(I2160:J2189),""),"")</f>
        <v/>
      </c>
      <c r="P2189" s="796">
        <f>IF(SUM(K2189:L2189)&gt;0,IFERROR(AVERAGE(K2160:L2189),""),"")</f>
        <v/>
      </c>
      <c r="Q2189" s="797">
        <f>IFERROR(AVERAGE(D2189:E2189),"")</f>
        <v/>
      </c>
      <c r="R2189" s="797">
        <f>IFERROR(AVERAGE(F2189:H2189),"")</f>
        <v/>
      </c>
      <c r="S2189" s="797">
        <f>IFERROR(AVERAGE(I2189:J2189),"")</f>
        <v/>
      </c>
      <c r="T2189" s="797">
        <f>IFERROR(AVERAGE(K2189:L2189),"")</f>
        <v/>
      </c>
      <c r="W2189" s="797">
        <f>AVERAGE(Q2189:T2189)</f>
        <v/>
      </c>
    </row>
    <row r="2190" ht="17.45" customHeight="1">
      <c r="A2190" s="257">
        <f>IF(ISNUMBER(C2190),MONTH(C2190),"")</f>
        <v/>
      </c>
      <c r="B2190" s="257">
        <f>IF(ISNUMBER(C2190),YEAR(C2190),"")</f>
        <v/>
      </c>
      <c r="C2190" s="791">
        <f>C2189+1</f>
        <v/>
      </c>
      <c r="D2190" s="792" t="n">
        <v>0.0178</v>
      </c>
      <c r="E2190" s="793" t="n"/>
      <c r="F2190" s="792" t="n"/>
      <c r="G2190" s="794" t="n"/>
      <c r="H2190" s="793" t="n">
        <v>0.0199</v>
      </c>
      <c r="I2190" s="792" t="n">
        <v>0.0268</v>
      </c>
      <c r="J2190" s="793" t="n"/>
      <c r="K2190" s="792" t="n">
        <v>0.0232</v>
      </c>
      <c r="L2190" s="793" t="n"/>
      <c r="M2190" s="796">
        <f>IF(SUM(D2190:E2190)&gt;0,IFERROR(AVERAGE(D2161:E2190),""),"")</f>
        <v/>
      </c>
      <c r="N2190" s="796">
        <f>IF(SUM(F2190:H2190)&gt;0,IFERROR(AVERAGE(F2161:H2190),""),"")</f>
        <v/>
      </c>
      <c r="O2190" s="796">
        <f>IF(SUM(I2190:J2190)&gt;0,IFERROR(AVERAGE(I2161:J2190),""),"")</f>
        <v/>
      </c>
      <c r="P2190" s="796">
        <f>IF(SUM(K2190:L2190)&gt;0,IFERROR(AVERAGE(K2161:L2190),""),"")</f>
        <v/>
      </c>
      <c r="Q2190" s="797">
        <f>IFERROR(AVERAGE(D2190:E2190),"")</f>
        <v/>
      </c>
      <c r="R2190" s="797">
        <f>IFERROR(AVERAGE(F2190:H2190),"")</f>
        <v/>
      </c>
      <c r="S2190" s="797">
        <f>IFERROR(AVERAGE(I2190:J2190),"")</f>
        <v/>
      </c>
      <c r="T2190" s="797">
        <f>IFERROR(AVERAGE(K2190:L2190),"")</f>
        <v/>
      </c>
      <c r="W2190" s="797">
        <f>AVERAGE(Q2190:T2190)</f>
        <v/>
      </c>
    </row>
    <row r="2191" ht="17.45" customHeight="1">
      <c r="A2191" s="257">
        <f>IF(ISNUMBER(C2191),MONTH(C2191),"")</f>
        <v/>
      </c>
      <c r="B2191" s="257">
        <f>IF(ISNUMBER(C2191),YEAR(C2191),"")</f>
        <v/>
      </c>
      <c r="C2191" s="791">
        <f>C2190+1</f>
        <v/>
      </c>
      <c r="D2191" s="792" t="n"/>
      <c r="E2191" s="793" t="n">
        <v>0.021</v>
      </c>
      <c r="F2191" s="792" t="n"/>
      <c r="G2191" s="794" t="n">
        <v>0.039</v>
      </c>
      <c r="H2191" s="793" t="n"/>
      <c r="I2191" s="792" t="n"/>
      <c r="J2191" s="793" t="n">
        <v>0.0382</v>
      </c>
      <c r="K2191" s="792" t="n"/>
      <c r="L2191" s="793" t="n">
        <v>0.0275</v>
      </c>
      <c r="M2191" s="796">
        <f>IF(SUM(D2191:E2191)&gt;0,IFERROR(AVERAGE(D2162:E2191),""),"")</f>
        <v/>
      </c>
      <c r="N2191" s="796">
        <f>IF(SUM(F2191:H2191)&gt;0,IFERROR(AVERAGE(F2162:H2191),""),"")</f>
        <v/>
      </c>
      <c r="O2191" s="796">
        <f>IF(SUM(I2191:J2191)&gt;0,IFERROR(AVERAGE(I2162:J2191),""),"")</f>
        <v/>
      </c>
      <c r="P2191" s="796">
        <f>IF(SUM(K2191:L2191)&gt;0,IFERROR(AVERAGE(K2162:L2191),""),"")</f>
        <v/>
      </c>
      <c r="Q2191" s="797">
        <f>IFERROR(AVERAGE(D2191:E2191),"")</f>
        <v/>
      </c>
      <c r="R2191" s="797">
        <f>IFERROR(AVERAGE(F2191:H2191),"")</f>
        <v/>
      </c>
      <c r="S2191" s="797">
        <f>IFERROR(AVERAGE(I2191:J2191),"")</f>
        <v/>
      </c>
      <c r="T2191" s="797">
        <f>IFERROR(AVERAGE(K2191:L2191),"")</f>
        <v/>
      </c>
      <c r="W2191" s="797">
        <f>AVERAGE(Q2191:T2191)</f>
        <v/>
      </c>
    </row>
    <row r="2192" ht="17.45" customHeight="1" thickBot="1">
      <c r="A2192" s="257">
        <f>IF(ISNUMBER(C2192),MONTH(C2192),"")</f>
        <v/>
      </c>
      <c r="B2192" s="257">
        <f>IF(ISNUMBER(C2192),YEAR(C2192),"")</f>
        <v/>
      </c>
      <c r="C2192" s="861">
        <f>C2191+1</f>
        <v/>
      </c>
      <c r="D2192" s="803" t="n">
        <v>0.0202</v>
      </c>
      <c r="E2192" s="804" t="n"/>
      <c r="F2192" s="803" t="n">
        <v>0.0227</v>
      </c>
      <c r="G2192" s="805" t="n"/>
      <c r="H2192" s="804" t="n">
        <v>0.0223</v>
      </c>
      <c r="I2192" s="803" t="n">
        <v>0.0576</v>
      </c>
      <c r="J2192" s="804" t="n"/>
      <c r="K2192" s="803" t="n">
        <v>0.0227</v>
      </c>
      <c r="L2192" s="804" t="n"/>
      <c r="M2192" s="796">
        <f>IF(SUM(D2192:E2192)&gt;0,IFERROR(AVERAGE(D2163:E2192),""),"")</f>
        <v/>
      </c>
      <c r="N2192" s="796">
        <f>IF(SUM(F2192:H2192)&gt;0,IFERROR(AVERAGE(F2163:H2192),""),"")</f>
        <v/>
      </c>
      <c r="O2192" s="796">
        <f>IF(SUM(I2192:J2192)&gt;0,IFERROR(AVERAGE(I2163:J2192),""),"")</f>
        <v/>
      </c>
      <c r="P2192" s="796">
        <f>IF(SUM(K2192:L2192)&gt;0,IFERROR(AVERAGE(K2163:L2192),""),"")</f>
        <v/>
      </c>
      <c r="Q2192" s="797">
        <f>IFERROR(AVERAGE(D2192:E2192),"")</f>
        <v/>
      </c>
      <c r="R2192" s="797">
        <f>IFERROR(AVERAGE(F2192:H2192),"")</f>
        <v/>
      </c>
      <c r="S2192" s="797">
        <f>IFERROR(AVERAGE(I2192:J2192),"")</f>
        <v/>
      </c>
      <c r="T2192" s="797">
        <f>IFERROR(AVERAGE(K2192:L2192),"")</f>
        <v/>
      </c>
      <c r="W2192" s="797">
        <f>AVERAGE(Q2192:T2192)</f>
        <v/>
      </c>
      <c r="AJ2192" s="287" t="inlineStr">
        <is>
          <t>CY 2023</t>
        </is>
      </c>
      <c r="AK2192" s="287" t="inlineStr">
        <is>
          <t>Since 2018</t>
        </is>
      </c>
    </row>
    <row r="2193" ht="17.45" customHeight="1" thickBot="1">
      <c r="A2193" s="257">
        <f>IF(ISNUMBER(C2193),MONTH(C2193),"")</f>
        <v/>
      </c>
      <c r="B2193" s="257">
        <f>IF(ISNUMBER(C2193),YEAR(C2193),"")</f>
        <v/>
      </c>
      <c r="C2193" s="791">
        <f>C2192+1</f>
        <v/>
      </c>
      <c r="D2193" s="792" t="n"/>
      <c r="E2193" s="793" t="n">
        <v>0.0177</v>
      </c>
      <c r="F2193" s="792" t="n"/>
      <c r="G2193" s="794" t="n">
        <v>0.0246</v>
      </c>
      <c r="H2193" s="793" t="n"/>
      <c r="I2193" s="792" t="n"/>
      <c r="J2193" s="793" t="n">
        <v>0.045</v>
      </c>
      <c r="K2193" s="792" t="n"/>
      <c r="L2193" s="793" t="n">
        <v>0.0354</v>
      </c>
      <c r="M2193" s="796">
        <f>IF(SUM(D2193:E2193)&gt;0,IFERROR(AVERAGE(D2164:E2193),""),"")</f>
        <v/>
      </c>
      <c r="N2193" s="796">
        <f>IF(SUM(F2193:H2193)&gt;0,IFERROR(AVERAGE(F2164:H2193),""),"")</f>
        <v/>
      </c>
      <c r="O2193" s="796">
        <f>IF(SUM(I2193:J2193)&gt;0,IFERROR(AVERAGE(I2164:J2193),""),"")</f>
        <v/>
      </c>
      <c r="P2193" s="796">
        <f>IF(SUM(K2193:L2193)&gt;0,IFERROR(AVERAGE(K2164:L2193),""),"")</f>
        <v/>
      </c>
      <c r="Q2193" s="797">
        <f>IFERROR(AVERAGE(D2193:E2193),"")</f>
        <v/>
      </c>
      <c r="R2193" s="797">
        <f>IFERROR(AVERAGE(F2193:H2193),"")</f>
        <v/>
      </c>
      <c r="S2193" s="797">
        <f>IFERROR(AVERAGE(I2193:J2193),"")</f>
        <v/>
      </c>
      <c r="T2193" s="797">
        <f>IFERROR(AVERAGE(K2193:L2193),"")</f>
        <v/>
      </c>
      <c r="W2193" s="797">
        <f>AVERAGE(Q2193:T2193)</f>
        <v/>
      </c>
      <c r="X2193" s="797">
        <f>AVERAGE(Q2189:T2193)</f>
        <v/>
      </c>
      <c r="Y2193" s="266" t="n">
        <v>313</v>
      </c>
      <c r="Z2193" s="514" t="inlineStr">
        <is>
          <t>DECEMBER</t>
        </is>
      </c>
      <c r="AA2193" s="515" t="n">
        <v>2023</v>
      </c>
      <c r="AB2193" s="516" t="n"/>
      <c r="AC2193" s="516" t="n"/>
      <c r="AD2193" s="516" t="n"/>
      <c r="AI2193" s="798" t="inlineStr">
        <is>
          <t>max</t>
        </is>
      </c>
      <c r="AJ2193" s="796">
        <f>MAX($D$1831:$L$2195)</f>
        <v/>
      </c>
      <c r="AK2193" s="796">
        <f>MAX($D$5:$L$2195)</f>
        <v/>
      </c>
    </row>
    <row r="2194" ht="17.45" customHeight="1">
      <c r="A2194" s="257">
        <f>IF(ISNUMBER(C2194),MONTH(C2194),"")</f>
        <v/>
      </c>
      <c r="B2194" s="257">
        <f>IF(ISNUMBER(C2194),YEAR(C2194),"")</f>
        <v/>
      </c>
      <c r="C2194" s="808">
        <f>C2193+1</f>
        <v/>
      </c>
      <c r="D2194" s="809" t="n">
        <v>0.00795</v>
      </c>
      <c r="E2194" s="810" t="n"/>
      <c r="F2194" s="809" t="n">
        <v>0.00715</v>
      </c>
      <c r="G2194" s="811" t="n"/>
      <c r="H2194" s="810" t="n"/>
      <c r="I2194" s="809" t="n">
        <v>0.00924</v>
      </c>
      <c r="J2194" s="810" t="n"/>
      <c r="K2194" s="809" t="n">
        <v>0.0124</v>
      </c>
      <c r="L2194" s="810" t="n"/>
      <c r="M2194" s="796">
        <f>IF(SUM(D2194:E2194)&gt;0,IFERROR(AVERAGE(D2165:E2194),""),"")</f>
        <v/>
      </c>
      <c r="N2194" s="796">
        <f>IF(SUM(F2194:H2194)&gt;0,IFERROR(AVERAGE(F2165:H2194),""),"")</f>
        <v/>
      </c>
      <c r="O2194" s="796">
        <f>IF(SUM(I2194:J2194)&gt;0,IFERROR(AVERAGE(I2165:J2194),""),"")</f>
        <v/>
      </c>
      <c r="P2194" s="796">
        <f>IF(SUM(K2194:L2194)&gt;0,IFERROR(AVERAGE(K2165:L2194),""),"")</f>
        <v/>
      </c>
      <c r="Q2194" s="813">
        <f>IFERROR(AVERAGE(D2194:E2194),"")</f>
        <v/>
      </c>
      <c r="R2194" s="813">
        <f>IFERROR(AVERAGE(F2194:H2194),"")</f>
        <v/>
      </c>
      <c r="S2194" s="813">
        <f>IFERROR(AVERAGE(I2194:J2194),"")</f>
        <v/>
      </c>
      <c r="T2194" s="813">
        <f>IFERROR(AVERAGE(K2194:L2194),"")</f>
        <v/>
      </c>
      <c r="V2194" s="813">
        <f>AVERAGE(Q2194:T2194)</f>
        <v/>
      </c>
      <c r="W2194" s="445" t="n"/>
      <c r="X2194" s="257" t="n"/>
      <c r="Y2194" s="266" t="n">
        <v>313</v>
      </c>
      <c r="Z2194" s="517" t="inlineStr">
        <is>
          <t>Parameter</t>
        </is>
      </c>
      <c r="AA2194" s="517" t="inlineStr">
        <is>
          <t>Station 1</t>
        </is>
      </c>
      <c r="AB2194" s="517" t="inlineStr">
        <is>
          <t>Station 2</t>
        </is>
      </c>
      <c r="AC2194" s="517" t="inlineStr">
        <is>
          <t>Station 4</t>
        </is>
      </c>
      <c r="AD2194" s="517" t="inlineStr">
        <is>
          <t>Station 5</t>
        </is>
      </c>
      <c r="AI2194" s="800" t="inlineStr">
        <is>
          <t>98th percentile</t>
        </is>
      </c>
      <c r="AJ2194" s="801">
        <f>PERCENTILE($D$1831:$L$2195,0.98)</f>
        <v/>
      </c>
      <c r="AK2194" s="801">
        <f>PERCENTILE($D$5:$L$2195,0.98)</f>
        <v/>
      </c>
    </row>
    <row r="2195" ht="17.45" customHeight="1" thickBot="1">
      <c r="A2195" s="257">
        <f>IF(ISNUMBER(C2195),MONTH(C2195),"")</f>
        <v/>
      </c>
      <c r="B2195" s="257">
        <f>IF(ISNUMBER(C2195),YEAR(C2195),"")</f>
        <v/>
      </c>
      <c r="C2195" s="877">
        <f>C2194+1</f>
        <v/>
      </c>
      <c r="D2195" s="878" t="n"/>
      <c r="E2195" s="879" t="n">
        <v>0.00507</v>
      </c>
      <c r="F2195" s="878" t="n"/>
      <c r="G2195" s="881" t="n">
        <v>0.00349</v>
      </c>
      <c r="H2195" s="879" t="n"/>
      <c r="I2195" s="878" t="n"/>
      <c r="J2195" s="879" t="n">
        <v>0.00325</v>
      </c>
      <c r="K2195" s="878" t="n"/>
      <c r="L2195" s="879" t="n">
        <v>0.009990000000000001</v>
      </c>
      <c r="M2195" s="958">
        <f>IF(SUM(D2195:E2195)&gt;0,IFERROR(AVERAGE(D2166:E2195),""),"")</f>
        <v/>
      </c>
      <c r="N2195" s="829">
        <f>IF(SUM(F2195:H2195)&gt;0,IFERROR(AVERAGE(F2166:H2195),""),"")</f>
        <v/>
      </c>
      <c r="O2195" s="829">
        <f>IF(SUM(I2195:J2195)&gt;0,IFERROR(AVERAGE(I2166:J2195),""),"")</f>
        <v/>
      </c>
      <c r="P2195" s="829">
        <f>IF(SUM(K2195:L2195)&gt;0,IFERROR(AVERAGE(K2166:L2195),""),"")</f>
        <v/>
      </c>
      <c r="Q2195" s="884">
        <f>IFERROR(AVERAGE(D2195:E2195),"")</f>
        <v/>
      </c>
      <c r="R2195" s="884">
        <f>IFERROR(AVERAGE(F2195:H2195),"")</f>
        <v/>
      </c>
      <c r="S2195" s="884">
        <f>IFERROR(AVERAGE(I2195:J2195),"")</f>
        <v/>
      </c>
      <c r="T2195" s="884">
        <f>IFERROR(AVERAGE(K2195:L2195),"")</f>
        <v/>
      </c>
      <c r="U2195" s="315" t="n"/>
      <c r="V2195" s="884">
        <f>AVERAGE(Q2195:T2195)</f>
        <v/>
      </c>
      <c r="W2195" s="467" t="n"/>
      <c r="X2195" s="797">
        <f>AVERAGE(Q2194:T2195)</f>
        <v/>
      </c>
      <c r="Y2195" s="266" t="n">
        <v>313</v>
      </c>
      <c r="Z2195" s="518" t="inlineStr">
        <is>
          <t>Average</t>
        </is>
      </c>
      <c r="AA2195" s="928">
        <f>AVERAGE(D2165:E2195)</f>
        <v/>
      </c>
      <c r="AB2195" s="928">
        <f>AVERAGE(F2165:H2195)</f>
        <v/>
      </c>
      <c r="AC2195" s="928">
        <f>AVERAGE(I2165:J2195)</f>
        <v/>
      </c>
      <c r="AD2195" s="928">
        <f>AVERAGE(K2165:L2195)</f>
        <v/>
      </c>
      <c r="AI2195" s="798" t="inlineStr">
        <is>
          <t>95th percentile</t>
        </is>
      </c>
      <c r="AJ2195" s="796">
        <f>PERCENTILE($D$1831:$L$2195,0.95)</f>
        <v/>
      </c>
      <c r="AK2195" s="796">
        <f>PERCENTILE($D$5:$L$2195,0.95)</f>
        <v/>
      </c>
    </row>
    <row r="2196" ht="17.45" customHeight="1">
      <c r="A2196" s="257">
        <f>IF(ISNUMBER(C2196),MONTH(C2196),"")</f>
        <v/>
      </c>
      <c r="B2196" s="257">
        <f>IF(ISNUMBER(C2196),YEAR(C2196),"")</f>
        <v/>
      </c>
      <c r="C2196" s="831">
        <f>C2195+1</f>
        <v/>
      </c>
      <c r="D2196" s="832" t="n">
        <v>0.00861</v>
      </c>
      <c r="E2196" s="833" t="n"/>
      <c r="F2196" s="832" t="n"/>
      <c r="G2196" s="834" t="n"/>
      <c r="H2196" s="833" t="n">
        <v>0.008630000000000001</v>
      </c>
      <c r="I2196" s="832" t="n">
        <v>0.00673</v>
      </c>
      <c r="J2196" s="833" t="n"/>
      <c r="K2196" s="832" t="n">
        <v>0.0131</v>
      </c>
      <c r="L2196" s="833" t="n"/>
      <c r="M2196" s="796">
        <f>IF(SUM(D2196:E2196)&gt;0,IFERROR(AVERAGE(D2167:E2196),""),"")</f>
        <v/>
      </c>
      <c r="N2196" s="796">
        <f>IF(SUM(F2196:H2196)&gt;0,IFERROR(AVERAGE(F2167:H2196),""),"")</f>
        <v/>
      </c>
      <c r="O2196" s="796">
        <f>IF(SUM(I2196:J2196)&gt;0,IFERROR(AVERAGE(I2167:J2196),""),"")</f>
        <v/>
      </c>
      <c r="P2196" s="796">
        <f>IF(SUM(K2196:L2196)&gt;0,IFERROR(AVERAGE(K2167:L2196),""),"")</f>
        <v/>
      </c>
      <c r="Q2196" s="797">
        <f>IFERROR(AVERAGE(D2196:E2196),"")</f>
        <v/>
      </c>
      <c r="R2196" s="797">
        <f>IFERROR(AVERAGE(F2196:H2196),"")</f>
        <v/>
      </c>
      <c r="S2196" s="797">
        <f>IFERROR(AVERAGE(I2196:J2196),"")</f>
        <v/>
      </c>
      <c r="T2196" s="797">
        <f>IFERROR(AVERAGE(K2196:L2196),"")</f>
        <v/>
      </c>
      <c r="W2196" s="797">
        <f>AVERAGE(Q2196:T2196)</f>
        <v/>
      </c>
      <c r="Z2196" s="518" t="inlineStr">
        <is>
          <t>Maximum</t>
        </is>
      </c>
      <c r="AA2196" s="928">
        <f>MAX(D2165:E2195)</f>
        <v/>
      </c>
      <c r="AB2196" s="928">
        <f>MAX(F2165:H2195)</f>
        <v/>
      </c>
      <c r="AC2196" s="928">
        <f>MAX(I2165:J2195)</f>
        <v/>
      </c>
      <c r="AD2196" s="928">
        <f>MAX(K2165:L2195)</f>
        <v/>
      </c>
      <c r="AI2196" s="798" t="inlineStr">
        <is>
          <t>90th percentile</t>
        </is>
      </c>
      <c r="AJ2196" s="796">
        <f>PERCENTILE($D$1831:$L$2195,0.9)</f>
        <v/>
      </c>
      <c r="AK2196" s="796">
        <f>PERCENTILE($D$5:$L$2195,0.9)</f>
        <v/>
      </c>
    </row>
    <row r="2197" ht="17.45" customHeight="1" thickBot="1">
      <c r="A2197" s="257">
        <f>IF(ISNUMBER(C2197),MONTH(C2197),"")</f>
        <v/>
      </c>
      <c r="B2197" s="257">
        <f>IF(ISNUMBER(C2197),YEAR(C2197),"")</f>
        <v/>
      </c>
      <c r="C2197" s="791">
        <f>C2196+1</f>
        <v/>
      </c>
      <c r="D2197" s="792" t="n"/>
      <c r="E2197" s="793" t="n">
        <v>0.0129</v>
      </c>
      <c r="F2197" s="792" t="n"/>
      <c r="G2197" s="794" t="n">
        <v>0.0173</v>
      </c>
      <c r="H2197" s="793" t="n"/>
      <c r="I2197" s="792" t="n"/>
      <c r="J2197" s="793" t="n">
        <v>0.0147</v>
      </c>
      <c r="K2197" s="792" t="n"/>
      <c r="L2197" s="793" t="n">
        <v>0.0361</v>
      </c>
      <c r="M2197" s="796">
        <f>IF(SUM(D2197:E2197)&gt;0,IFERROR(AVERAGE(D2168:E2197),""),"")</f>
        <v/>
      </c>
      <c r="N2197" s="796">
        <f>IF(SUM(F2197:H2197)&gt;0,IFERROR(AVERAGE(F2168:H2197),""),"")</f>
        <v/>
      </c>
      <c r="O2197" s="796">
        <f>IF(SUM(I2197:J2197)&gt;0,IFERROR(AVERAGE(I2168:J2197),""),"")</f>
        <v/>
      </c>
      <c r="P2197" s="796">
        <f>IF(SUM(K2197:L2197)&gt;0,IFERROR(AVERAGE(K2168:L2197),""),"")</f>
        <v/>
      </c>
      <c r="Q2197" s="797">
        <f>IFERROR(AVERAGE(D2197:E2197),"")</f>
        <v/>
      </c>
      <c r="R2197" s="797">
        <f>IFERROR(AVERAGE(F2197:H2197),"")</f>
        <v/>
      </c>
      <c r="S2197" s="797">
        <f>IFERROR(AVERAGE(I2197:J2197),"")</f>
        <v/>
      </c>
      <c r="T2197" s="797">
        <f>IFERROR(AVERAGE(K2197:L2197),"")</f>
        <v/>
      </c>
      <c r="W2197" s="797">
        <f>AVERAGE(Q2197:T2197)</f>
        <v/>
      </c>
      <c r="Z2197" s="520" t="inlineStr">
        <is>
          <t># DAYS &gt; 0.075</t>
        </is>
      </c>
      <c r="AA2197" s="521">
        <f>COUNTIF(D2165:E2195,"&gt;=0.075")</f>
        <v/>
      </c>
      <c r="AB2197" s="521">
        <f>COUNTIF(F2165:H2195,"&gt;=0.075")</f>
        <v/>
      </c>
      <c r="AC2197" s="521">
        <f>COUNTIF(I2165:J2195,"&gt;=0.075")</f>
        <v/>
      </c>
      <c r="AD2197" s="521">
        <f>COUNTIF(K2165:L2195,"&gt;=0.075")</f>
        <v/>
      </c>
    </row>
    <row r="2198" ht="17.45" customHeight="1" thickBot="1">
      <c r="A2198" s="257">
        <f>IF(ISNUMBER(C2198),MONTH(C2198),"")</f>
        <v/>
      </c>
      <c r="B2198" s="257">
        <f>IF(ISNUMBER(C2198),YEAR(C2198),"")</f>
        <v/>
      </c>
      <c r="C2198" s="861">
        <f>C2197+1</f>
        <v/>
      </c>
      <c r="D2198" s="803" t="n">
        <v>0.0142</v>
      </c>
      <c r="E2198" s="804" t="n"/>
      <c r="F2198" s="803" t="n">
        <v>0.0197</v>
      </c>
      <c r="G2198" s="805" t="n"/>
      <c r="H2198" s="804" t="n">
        <v>0.0199</v>
      </c>
      <c r="I2198" s="803" t="n">
        <v>0.0318</v>
      </c>
      <c r="J2198" s="804" t="n"/>
      <c r="K2198" s="803" t="n">
        <v>0.0126</v>
      </c>
      <c r="L2198" s="804" t="n"/>
      <c r="M2198" s="796">
        <f>IF(SUM(D2198:E2198)&gt;0,IFERROR(AVERAGE(D2169:E2198),""),"")</f>
        <v/>
      </c>
      <c r="N2198" s="796">
        <f>IF(SUM(F2198:H2198)&gt;0,IFERROR(AVERAGE(F2169:H2198),""),"")</f>
        <v/>
      </c>
      <c r="O2198" s="796">
        <f>IF(SUM(I2198:J2198)&gt;0,IFERROR(AVERAGE(I2169:J2198),""),"")</f>
        <v/>
      </c>
      <c r="P2198" s="796">
        <f>IF(SUM(K2198:L2198)&gt;0,IFERROR(AVERAGE(K2169:L2198),""),"")</f>
        <v/>
      </c>
      <c r="Q2198" s="797">
        <f>IFERROR(AVERAGE(D2198:E2198),"")</f>
        <v/>
      </c>
      <c r="R2198" s="797">
        <f>IFERROR(AVERAGE(F2198:H2198),"")</f>
        <v/>
      </c>
      <c r="S2198" s="797">
        <f>IFERROR(AVERAGE(I2198:J2198),"")</f>
        <v/>
      </c>
      <c r="T2198" s="797">
        <f>IFERROR(AVERAGE(K2198:L2198),"")</f>
        <v/>
      </c>
      <c r="W2198" s="797">
        <f>AVERAGE(Q2198:T2198)</f>
        <v/>
      </c>
      <c r="AC2198" s="664">
        <f>SUM(AA2197:AD2197)</f>
        <v/>
      </c>
      <c r="AD2198" s="929">
        <f>AVERAGE(AA2195:AD2195)</f>
        <v/>
      </c>
    </row>
    <row r="2199" ht="17.45" customHeight="1" thickBot="1">
      <c r="A2199" s="257">
        <f>IF(ISNUMBER(C2199),MONTH(C2199),"")</f>
        <v/>
      </c>
      <c r="B2199" s="257">
        <f>IF(ISNUMBER(C2199),YEAR(C2199),"")</f>
        <v/>
      </c>
      <c r="C2199" s="791">
        <f>C2198+1</f>
        <v/>
      </c>
      <c r="D2199" s="792" t="n"/>
      <c r="E2199" s="793" t="n">
        <v>0.0134</v>
      </c>
      <c r="F2199" s="792" t="n"/>
      <c r="G2199" s="794" t="n">
        <v>0.0234</v>
      </c>
      <c r="H2199" s="793" t="n"/>
      <c r="I2199" s="792" t="n"/>
      <c r="J2199" s="793" t="n">
        <v>0.0383</v>
      </c>
      <c r="K2199" s="792" t="n"/>
      <c r="L2199" s="793" t="n">
        <v>0.0273</v>
      </c>
      <c r="M2199" s="796">
        <f>IF(SUM(D2199:E2199)&gt;0,IFERROR(AVERAGE(D2170:E2199),""),"")</f>
        <v/>
      </c>
      <c r="N2199" s="796">
        <f>IF(SUM(F2199:H2199)&gt;0,IFERROR(AVERAGE(F2170:H2199),""),"")</f>
        <v/>
      </c>
      <c r="O2199" s="796">
        <f>IF(SUM(I2199:J2199)&gt;0,IFERROR(AVERAGE(I2170:J2199),""),"")</f>
        <v/>
      </c>
      <c r="P2199" s="796">
        <f>IF(SUM(K2199:L2199)&gt;0,IFERROR(AVERAGE(K2170:L2199),""),"")</f>
        <v/>
      </c>
      <c r="Q2199" s="797">
        <f>IFERROR(AVERAGE(D2199:E2199),"")</f>
        <v/>
      </c>
      <c r="R2199" s="797">
        <f>IFERROR(AVERAGE(F2199:H2199),"")</f>
        <v/>
      </c>
      <c r="S2199" s="797">
        <f>IFERROR(AVERAGE(I2199:J2199),"")</f>
        <v/>
      </c>
      <c r="T2199" s="797">
        <f>IFERROR(AVERAGE(K2199:L2199),"")</f>
        <v/>
      </c>
      <c r="W2199" s="797">
        <f>AVERAGE(Q2199:T2199)</f>
        <v/>
      </c>
      <c r="AA2199" s="605">
        <f>AA2195-AA2164</f>
        <v/>
      </c>
      <c r="AB2199" s="605">
        <f>AB2195-AB2164</f>
        <v/>
      </c>
      <c r="AC2199" s="605">
        <f>AC2195-AC2164</f>
        <v/>
      </c>
      <c r="AD2199" s="605">
        <f>AD2195-AD2164</f>
        <v/>
      </c>
    </row>
    <row r="2200" ht="17.45" customHeight="1" thickBot="1">
      <c r="A2200" s="257">
        <f>IF(ISNUMBER(C2200),MONTH(C2200),"")</f>
        <v/>
      </c>
      <c r="B2200" s="257">
        <f>IF(ISNUMBER(C2200),YEAR(C2200),"")</f>
        <v/>
      </c>
      <c r="C2200" s="791">
        <f>C2199+1</f>
        <v/>
      </c>
      <c r="D2200" s="792" t="n">
        <v>0.0214</v>
      </c>
      <c r="E2200" s="793" t="n"/>
      <c r="F2200" s="792" t="n">
        <v>0.0272</v>
      </c>
      <c r="G2200" s="794" t="n"/>
      <c r="H2200" s="793" t="n"/>
      <c r="I2200" s="792" t="n">
        <v>0.0442</v>
      </c>
      <c r="J2200" s="793" t="n"/>
      <c r="K2200" s="792" t="n">
        <v>0.0396</v>
      </c>
      <c r="L2200" s="793" t="n"/>
      <c r="M2200" s="796">
        <f>IF(SUM(D2200:E2200)&gt;0,IFERROR(AVERAGE(D2171:E2200),""),"")</f>
        <v/>
      </c>
      <c r="N2200" s="796">
        <f>IF(SUM(F2200:H2200)&gt;0,IFERROR(AVERAGE(F2171:H2200),""),"")</f>
        <v/>
      </c>
      <c r="O2200" s="796">
        <f>IF(SUM(I2200:J2200)&gt;0,IFERROR(AVERAGE(I2171:J2200),""),"")</f>
        <v/>
      </c>
      <c r="P2200" s="796">
        <f>IF(SUM(K2200:L2200)&gt;0,IFERROR(AVERAGE(K2171:L2200),""),"")</f>
        <v/>
      </c>
      <c r="Q2200" s="797">
        <f>IFERROR(AVERAGE(D2200:E2200),"")</f>
        <v/>
      </c>
      <c r="R2200" s="797">
        <f>IFERROR(AVERAGE(F2200:H2200),"")</f>
        <v/>
      </c>
      <c r="S2200" s="797">
        <f>IFERROR(AVERAGE(I2200:J2200),"")</f>
        <v/>
      </c>
      <c r="T2200" s="797">
        <f>IFERROR(AVERAGE(K2200:L2200),"")</f>
        <v/>
      </c>
      <c r="W2200" s="797">
        <f>AVERAGE(Q2200:T2200)</f>
        <v/>
      </c>
      <c r="X2200" s="797">
        <f>AVERAGE(Q2196:T2200)</f>
        <v/>
      </c>
      <c r="Y2200" s="266" t="n">
        <v>314</v>
      </c>
      <c r="Z2200" s="514" t="inlineStr">
        <is>
          <t>YTD</t>
        </is>
      </c>
      <c r="AA2200" s="515" t="n">
        <v>2023</v>
      </c>
      <c r="AB2200" s="516" t="n"/>
      <c r="AC2200" s="516" t="n"/>
      <c r="AD2200" s="516" t="n"/>
    </row>
    <row r="2201" ht="17.45" customHeight="1">
      <c r="A2201" s="257">
        <f>IF(ISNUMBER(C2201),MONTH(C2201),"")</f>
        <v/>
      </c>
      <c r="B2201" s="257">
        <f>IF(ISNUMBER(C2201),YEAR(C2201),"")</f>
        <v/>
      </c>
      <c r="C2201" s="808">
        <f>C2200+1</f>
        <v/>
      </c>
      <c r="D2201" s="809" t="n"/>
      <c r="E2201" s="810" t="n">
        <v>0.0133</v>
      </c>
      <c r="F2201" s="809" t="n"/>
      <c r="G2201" s="811" t="n">
        <v>0.0122</v>
      </c>
      <c r="H2201" s="810" t="n"/>
      <c r="I2201" s="809" t="n"/>
      <c r="J2201" s="810" t="n">
        <v>0.0139</v>
      </c>
      <c r="K2201" s="809" t="n"/>
      <c r="L2201" s="810" t="n">
        <v>0.0292</v>
      </c>
      <c r="M2201" s="959">
        <f>IF(SUM(D2201:E2201)&gt;0,IFERROR(AVERAGE(D2172:E2201),""),"")</f>
        <v/>
      </c>
      <c r="N2201" s="959">
        <f>IF(SUM(F2201:H2201)&gt;0,IFERROR(AVERAGE(F2172:H2201),""),"")</f>
        <v/>
      </c>
      <c r="O2201" s="959">
        <f>IF(SUM(I2201:J2201)&gt;0,IFERROR(AVERAGE(I2172:J2201),""),"")</f>
        <v/>
      </c>
      <c r="P2201" s="959">
        <f>IF(SUM(K2201:L2201)&gt;0,IFERROR(AVERAGE(K2172:L2201),""),"")</f>
        <v/>
      </c>
      <c r="Q2201" s="813">
        <f>IFERROR(AVERAGE(D2201:E2201),"")</f>
        <v/>
      </c>
      <c r="R2201" s="813">
        <f>IFERROR(AVERAGE(F2201:H2201),"")</f>
        <v/>
      </c>
      <c r="S2201" s="813">
        <f>IFERROR(AVERAGE(I2201:J2201),"")</f>
        <v/>
      </c>
      <c r="T2201" s="813">
        <f>IFERROR(AVERAGE(K2201:L2201),"")</f>
        <v/>
      </c>
      <c r="V2201" s="813">
        <f>AVERAGE(Q2201:T2201)</f>
        <v/>
      </c>
      <c r="W2201" s="445" t="n"/>
      <c r="X2201" s="257" t="n"/>
      <c r="Y2201" s="266" t="n">
        <v>314</v>
      </c>
      <c r="Z2201" s="517" t="inlineStr">
        <is>
          <t>Parameter</t>
        </is>
      </c>
      <c r="AA2201" s="517" t="inlineStr">
        <is>
          <t>Station 1</t>
        </is>
      </c>
      <c r="AB2201" s="517" t="inlineStr">
        <is>
          <t>Station 2</t>
        </is>
      </c>
      <c r="AC2201" s="517" t="inlineStr">
        <is>
          <t>Station 4</t>
        </is>
      </c>
      <c r="AD2201" s="517" t="inlineStr">
        <is>
          <t>Station 5</t>
        </is>
      </c>
    </row>
    <row r="2202" ht="17.45" customHeight="1">
      <c r="A2202" s="257">
        <f>IF(ISNUMBER(C2202),MONTH(C2202),"")</f>
        <v/>
      </c>
      <c r="B2202" s="257">
        <f>IF(ISNUMBER(C2202),YEAR(C2202),"")</f>
        <v/>
      </c>
      <c r="C2202" s="808">
        <f>C2201+1</f>
        <v/>
      </c>
      <c r="D2202" s="809" t="n">
        <v>0.0144</v>
      </c>
      <c r="E2202" s="810" t="n"/>
      <c r="F2202" s="809" t="n"/>
      <c r="G2202" s="811" t="n"/>
      <c r="H2202" s="810" t="n">
        <v>0.0242</v>
      </c>
      <c r="I2202" s="809" t="n">
        <v>0.0109</v>
      </c>
      <c r="J2202" s="810" t="n"/>
      <c r="K2202" s="809" t="n">
        <v>0.0163</v>
      </c>
      <c r="L2202" s="810" t="n"/>
      <c r="M2202" s="959">
        <f>IF(SUM(D2202:E2202)&gt;0,IFERROR(AVERAGE(D2173:E2202),""),"")</f>
        <v/>
      </c>
      <c r="N2202" s="959">
        <f>IF(SUM(F2202:H2202)&gt;0,IFERROR(AVERAGE(F2173:H2202),""),"")</f>
        <v/>
      </c>
      <c r="O2202" s="959">
        <f>IF(SUM(I2202:J2202)&gt;0,IFERROR(AVERAGE(I2173:J2202),""),"")</f>
        <v/>
      </c>
      <c r="P2202" s="959">
        <f>IF(SUM(K2202:L2202)&gt;0,IFERROR(AVERAGE(K2173:L2202),""),"")</f>
        <v/>
      </c>
      <c r="Q2202" s="813">
        <f>IFERROR(AVERAGE(D2202:E2202),"")</f>
        <v/>
      </c>
      <c r="R2202" s="813">
        <f>IFERROR(AVERAGE(F2202:H2202),"")</f>
        <v/>
      </c>
      <c r="S2202" s="813">
        <f>IFERROR(AVERAGE(I2202:J2202),"")</f>
        <v/>
      </c>
      <c r="T2202" s="813">
        <f>IFERROR(AVERAGE(K2202:L2202),"")</f>
        <v/>
      </c>
      <c r="V2202" s="813">
        <f>AVERAGE(Q2202:T2202)</f>
        <v/>
      </c>
      <c r="W2202" s="445" t="n"/>
      <c r="X2202" s="797">
        <f>AVERAGE(Q2201:T2202)</f>
        <v/>
      </c>
      <c r="Y2202" s="266" t="n">
        <v>314</v>
      </c>
      <c r="Z2202" s="518" t="inlineStr">
        <is>
          <t>Average</t>
        </is>
      </c>
      <c r="AA2202" s="928">
        <f>AVERAGE(D1831:E2195)</f>
        <v/>
      </c>
      <c r="AB2202" s="928">
        <f>AVERAGE(F1831:H2195)</f>
        <v/>
      </c>
      <c r="AC2202" s="928">
        <f>AVERAGE(I1831:J2195)</f>
        <v/>
      </c>
      <c r="AD2202" s="928">
        <f>AVERAGE(K1831:L2195)</f>
        <v/>
      </c>
    </row>
    <row r="2203" ht="17.45" customHeight="1">
      <c r="A2203" s="257">
        <f>IF(ISNUMBER(C2203),MONTH(C2203),"")</f>
        <v/>
      </c>
      <c r="B2203" s="257">
        <f>IF(ISNUMBER(C2203),YEAR(C2203),"")</f>
        <v/>
      </c>
      <c r="C2203" s="791">
        <f>C2202+1</f>
        <v/>
      </c>
      <c r="D2203" s="792" t="n"/>
      <c r="E2203" s="793" t="n">
        <v>0.0183</v>
      </c>
      <c r="F2203" s="792" t="n"/>
      <c r="G2203" s="794" t="n">
        <v>0.0179</v>
      </c>
      <c r="H2203" s="793" t="n"/>
      <c r="I2203" s="792" t="n"/>
      <c r="J2203" s="793" t="n">
        <v>0.0319</v>
      </c>
      <c r="K2203" s="792" t="n"/>
      <c r="L2203" s="793" t="n">
        <v>0.0253</v>
      </c>
      <c r="M2203" s="796">
        <f>IF(SUM(D2203:E2203)&gt;0,IFERROR(AVERAGE(D2174:E2203),""),"")</f>
        <v/>
      </c>
      <c r="N2203" s="796">
        <f>IF(SUM(F2203:H2203)&gt;0,IFERROR(AVERAGE(F2174:H2203),""),"")</f>
        <v/>
      </c>
      <c r="O2203" s="796">
        <f>IF(SUM(I2203:J2203)&gt;0,IFERROR(AVERAGE(I2174:J2203),""),"")</f>
        <v/>
      </c>
      <c r="P2203" s="796">
        <f>IF(SUM(K2203:L2203)&gt;0,IFERROR(AVERAGE(K2174:L2203),""),"")</f>
        <v/>
      </c>
      <c r="Q2203" s="797">
        <f>IFERROR(AVERAGE(D2203:E2203),"")</f>
        <v/>
      </c>
      <c r="R2203" s="797">
        <f>IFERROR(AVERAGE(F2203:H2203),"")</f>
        <v/>
      </c>
      <c r="S2203" s="797">
        <f>IFERROR(AVERAGE(I2203:J2203),"")</f>
        <v/>
      </c>
      <c r="T2203" s="797">
        <f>IFERROR(AVERAGE(K2203:L2203),"")</f>
        <v/>
      </c>
      <c r="W2203" s="797">
        <f>AVERAGE(Q2203:T2203)</f>
        <v/>
      </c>
      <c r="Z2203" s="518" t="inlineStr">
        <is>
          <t>Maximum</t>
        </is>
      </c>
      <c r="AA2203" s="928">
        <f>MAX(D1831:E2195)</f>
        <v/>
      </c>
      <c r="AB2203" s="928">
        <f>MAX(F1831:H2195)</f>
        <v/>
      </c>
      <c r="AC2203" s="928">
        <f>MAX(I1831:J2195)</f>
        <v/>
      </c>
      <c r="AD2203" s="928">
        <f>MAX(K1831:L2195)</f>
        <v/>
      </c>
    </row>
    <row r="2204" ht="17.45" customHeight="1" thickBot="1">
      <c r="A2204" s="257">
        <f>IF(ISNUMBER(C2204),MONTH(C2204),"")</f>
        <v/>
      </c>
      <c r="B2204" s="257">
        <f>IF(ISNUMBER(C2204),YEAR(C2204),"")</f>
        <v/>
      </c>
      <c r="C2204" s="861">
        <f>C2203+1</f>
        <v/>
      </c>
      <c r="D2204" s="803" t="n">
        <v>0.0177</v>
      </c>
      <c r="E2204" s="804" t="n"/>
      <c r="F2204" s="803" t="n">
        <v>0.0192</v>
      </c>
      <c r="G2204" s="805" t="n"/>
      <c r="H2204" s="804" t="n">
        <v>0.02</v>
      </c>
      <c r="I2204" s="803" t="n">
        <v>0.0424</v>
      </c>
      <c r="J2204" s="804" t="n"/>
      <c r="K2204" s="803" t="n">
        <v>0.0267</v>
      </c>
      <c r="L2204" s="804" t="n"/>
      <c r="M2204" s="796">
        <f>IF(SUM(D2204:E2204)&gt;0,IFERROR(AVERAGE(D2175:E2204),""),"")</f>
        <v/>
      </c>
      <c r="N2204" s="796">
        <f>IF(SUM(F2204:H2204)&gt;0,IFERROR(AVERAGE(F2175:H2204),""),"")</f>
        <v/>
      </c>
      <c r="O2204" s="796">
        <f>IF(SUM(I2204:J2204)&gt;0,IFERROR(AVERAGE(I2175:J2204),""),"")</f>
        <v/>
      </c>
      <c r="P2204" s="796">
        <f>IF(SUM(K2204:L2204)&gt;0,IFERROR(AVERAGE(K2175:L2204),""),"")</f>
        <v/>
      </c>
      <c r="Q2204" s="797">
        <f>IFERROR(AVERAGE(D2204:E2204),"")</f>
        <v/>
      </c>
      <c r="R2204" s="797">
        <f>IFERROR(AVERAGE(F2204:H2204),"")</f>
        <v/>
      </c>
      <c r="S2204" s="797">
        <f>IFERROR(AVERAGE(I2204:J2204),"")</f>
        <v/>
      </c>
      <c r="T2204" s="797">
        <f>IFERROR(AVERAGE(K2204:L2204),"")</f>
        <v/>
      </c>
      <c r="W2204" s="797">
        <f>AVERAGE(Q2204:T2204)</f>
        <v/>
      </c>
      <c r="Z2204" s="520" t="inlineStr">
        <is>
          <t># DAYS &gt; 0.075</t>
        </is>
      </c>
      <c r="AA2204" s="521">
        <f>COUNTIF(D1831:E2195,"&gt;=0.075")</f>
        <v/>
      </c>
      <c r="AB2204" s="521">
        <f>COUNTIF(F1831:H2195,"&gt;=0.075")</f>
        <v/>
      </c>
      <c r="AC2204" s="521">
        <f>COUNTIF(I1831:J2195,"&gt;=0.075")</f>
        <v/>
      </c>
      <c r="AD2204" s="521">
        <f>COUNTIF(K1831:L2195,"&gt;=0.075")</f>
        <v/>
      </c>
    </row>
    <row r="2205" ht="17.45" customHeight="1" thickBot="1">
      <c r="A2205" s="257">
        <f>IF(ISNUMBER(C2205),MONTH(C2205),"")</f>
        <v/>
      </c>
      <c r="B2205" s="257">
        <f>IF(ISNUMBER(C2205),YEAR(C2205),"")</f>
        <v/>
      </c>
      <c r="C2205" s="791">
        <f>C2204+1</f>
        <v/>
      </c>
      <c r="D2205" s="792" t="n"/>
      <c r="E2205" s="793" t="n">
        <v>0.0186</v>
      </c>
      <c r="F2205" s="792" t="n"/>
      <c r="G2205" s="794" t="n">
        <v>0.0298</v>
      </c>
      <c r="H2205" s="793" t="n"/>
      <c r="I2205" s="792" t="n"/>
      <c r="J2205" s="793" t="n">
        <v>0.0312</v>
      </c>
      <c r="K2205" s="792" t="n"/>
      <c r="L2205" s="793" t="n">
        <v>0.0289</v>
      </c>
      <c r="M2205" s="796">
        <f>IF(SUM(D2205:E2205)&gt;0,IFERROR(AVERAGE(D2176:E2205),""),"")</f>
        <v/>
      </c>
      <c r="N2205" s="796">
        <f>IF(SUM(F2205:H2205)&gt;0,IFERROR(AVERAGE(F2176:H2205),""),"")</f>
        <v/>
      </c>
      <c r="O2205" s="796">
        <f>IF(SUM(I2205:J2205)&gt;0,IFERROR(AVERAGE(I2176:J2205),""),"")</f>
        <v/>
      </c>
      <c r="P2205" s="796">
        <f>IF(SUM(K2205:L2205)&gt;0,IFERROR(AVERAGE(K2176:L2205),""),"")</f>
        <v/>
      </c>
      <c r="Q2205" s="797">
        <f>IFERROR(AVERAGE(D2205:E2205),"")</f>
        <v/>
      </c>
      <c r="R2205" s="797">
        <f>IFERROR(AVERAGE(F2205:H2205),"")</f>
        <v/>
      </c>
      <c r="S2205" s="797">
        <f>IFERROR(AVERAGE(I2205:J2205),"")</f>
        <v/>
      </c>
      <c r="T2205" s="797">
        <f>IFERROR(AVERAGE(K2205:L2205),"")</f>
        <v/>
      </c>
      <c r="W2205" s="797">
        <f>AVERAGE(Q2205:T2205)</f>
        <v/>
      </c>
      <c r="AA2205" s="929">
        <f>AVERAGE(I1831:Q2195)</f>
        <v/>
      </c>
      <c r="AC2205" s="664">
        <f>SUM(AA2204:AD2204)</f>
        <v/>
      </c>
      <c r="AD2205" s="929">
        <f>AVERAGE(AA2202:AD2202)</f>
        <v/>
      </c>
    </row>
    <row r="2206" ht="17.45" customHeight="1">
      <c r="A2206" s="257">
        <f>IF(ISNUMBER(C2206),MONTH(C2206),"")</f>
        <v/>
      </c>
      <c r="B2206" s="257">
        <f>IF(ISNUMBER(C2206),YEAR(C2206),"")</f>
        <v/>
      </c>
      <c r="C2206" s="791">
        <f>C2205+1</f>
        <v/>
      </c>
      <c r="D2206" s="792" t="n">
        <v>0.0202</v>
      </c>
      <c r="E2206" s="793" t="n"/>
      <c r="F2206" s="792" t="n">
        <v>0.0245</v>
      </c>
      <c r="G2206" s="794" t="n"/>
      <c r="H2206" s="793" t="n"/>
      <c r="I2206" s="792" t="n">
        <v>0.0318</v>
      </c>
      <c r="J2206" s="793" t="n"/>
      <c r="K2206" s="792" t="n">
        <v>0.0267</v>
      </c>
      <c r="L2206" s="793" t="n"/>
      <c r="M2206" s="796">
        <f>IF(SUM(D2206:E2206)&gt;0,IFERROR(AVERAGE(D2177:E2206),""),"")</f>
        <v/>
      </c>
      <c r="N2206" s="796">
        <f>IF(SUM(F2206:H2206)&gt;0,IFERROR(AVERAGE(F2177:H2206),""),"")</f>
        <v/>
      </c>
      <c r="O2206" s="796">
        <f>IF(SUM(I2206:J2206)&gt;0,IFERROR(AVERAGE(I2177:J2206),""),"")</f>
        <v/>
      </c>
      <c r="P2206" s="796">
        <f>IF(SUM(K2206:L2206)&gt;0,IFERROR(AVERAGE(K2177:L2206),""),"")</f>
        <v/>
      </c>
      <c r="Q2206" s="797">
        <f>IFERROR(AVERAGE(D2206:E2206),"")</f>
        <v/>
      </c>
      <c r="R2206" s="797">
        <f>IFERROR(AVERAGE(F2206:H2206),"")</f>
        <v/>
      </c>
      <c r="S2206" s="797">
        <f>IFERROR(AVERAGE(I2206:J2206),"")</f>
        <v/>
      </c>
      <c r="T2206" s="797">
        <f>IFERROR(AVERAGE(K2206:L2206),"")</f>
        <v/>
      </c>
      <c r="W2206" s="797">
        <f>AVERAGE(Q2206:T2206)</f>
        <v/>
      </c>
      <c r="AA2206" s="605">
        <f>AA2202-AA1837</f>
        <v/>
      </c>
      <c r="AB2206" s="605">
        <f>AB2202-AB1837</f>
        <v/>
      </c>
      <c r="AC2206" s="605">
        <f>AC2202-AC1837</f>
        <v/>
      </c>
      <c r="AD2206" s="605">
        <f>AD2202-AD1837</f>
        <v/>
      </c>
    </row>
    <row r="2207" ht="17.45" customHeight="1">
      <c r="A2207" s="257">
        <f>IF(ISNUMBER(C2207),MONTH(C2207),"")</f>
        <v/>
      </c>
      <c r="B2207" s="257">
        <f>IF(ISNUMBER(C2207),YEAR(C2207),"")</f>
        <v/>
      </c>
      <c r="C2207" s="791">
        <f>C2206+1</f>
        <v/>
      </c>
      <c r="D2207" s="792" t="n"/>
      <c r="E2207" s="793" t="n">
        <v>0.0184</v>
      </c>
      <c r="F2207" s="792" t="n"/>
      <c r="G2207" s="794" t="n">
        <v>0.0361</v>
      </c>
      <c r="H2207" s="793" t="n"/>
      <c r="I2207" s="792" t="n"/>
      <c r="J2207" s="793" t="n">
        <v>0.0405</v>
      </c>
      <c r="K2207" s="792" t="n"/>
      <c r="L2207" s="793" t="n">
        <v>0.0288</v>
      </c>
      <c r="M2207" s="796">
        <f>IF(SUM(D2207:E2207)&gt;0,IFERROR(AVERAGE(D2178:E2207),""),"")</f>
        <v/>
      </c>
      <c r="N2207" s="796">
        <f>IF(SUM(F2207:H2207)&gt;0,IFERROR(AVERAGE(F2178:H2207),""),"")</f>
        <v/>
      </c>
      <c r="O2207" s="796">
        <f>IF(SUM(I2207:J2207)&gt;0,IFERROR(AVERAGE(I2178:J2207),""),"")</f>
        <v/>
      </c>
      <c r="P2207" s="796">
        <f>IF(SUM(K2207:L2207)&gt;0,IFERROR(AVERAGE(K2178:L2207),""),"")</f>
        <v/>
      </c>
      <c r="Q2207" s="797">
        <f>IFERROR(AVERAGE(D2207:E2207),"")</f>
        <v/>
      </c>
      <c r="R2207" s="797">
        <f>IFERROR(AVERAGE(F2207:H2207),"")</f>
        <v/>
      </c>
      <c r="S2207" s="797">
        <f>IFERROR(AVERAGE(I2207:J2207),"")</f>
        <v/>
      </c>
      <c r="T2207" s="797">
        <f>IFERROR(AVERAGE(K2207:L2207),"")</f>
        <v/>
      </c>
      <c r="W2207" s="797">
        <f>AVERAGE(Q2207:T2207)</f>
        <v/>
      </c>
      <c r="X2207" s="797">
        <f>AVERAGE(Q2203:T2207)</f>
        <v/>
      </c>
      <c r="Y2207" s="266" t="n">
        <v>315</v>
      </c>
    </row>
    <row r="2208" ht="17.45" customHeight="1">
      <c r="A2208" s="257">
        <f>IF(ISNUMBER(C2208),MONTH(C2208),"")</f>
        <v/>
      </c>
      <c r="B2208" s="257">
        <f>IF(ISNUMBER(C2208),YEAR(C2208),"")</f>
        <v/>
      </c>
      <c r="C2208" s="808">
        <f>C2207+1</f>
        <v/>
      </c>
      <c r="D2208" s="809" t="n">
        <v>0.0127</v>
      </c>
      <c r="E2208" s="810" t="n"/>
      <c r="F2208" s="809" t="n"/>
      <c r="G2208" s="811" t="n"/>
      <c r="H2208" s="810" t="n">
        <v>0.014</v>
      </c>
      <c r="I2208" s="809" t="n">
        <v>0.0158</v>
      </c>
      <c r="J2208" s="810" t="n"/>
      <c r="K2208" s="809" t="n">
        <v>0.0145</v>
      </c>
      <c r="L2208" s="810" t="n"/>
      <c r="M2208" s="959">
        <f>IF(SUM(D2208:E2208)&gt;0,IFERROR(AVERAGE(D2179:E2208),""),"")</f>
        <v/>
      </c>
      <c r="N2208" s="959">
        <f>IF(SUM(F2208:H2208)&gt;0,IFERROR(AVERAGE(F2179:H2208),""),"")</f>
        <v/>
      </c>
      <c r="O2208" s="959">
        <f>IF(SUM(I2208:J2208)&gt;0,IFERROR(AVERAGE(I2179:J2208),""),"")</f>
        <v/>
      </c>
      <c r="P2208" s="959">
        <f>IF(SUM(K2208:L2208)&gt;0,IFERROR(AVERAGE(K2179:L2208),""),"")</f>
        <v/>
      </c>
      <c r="Q2208" s="813">
        <f>IFERROR(AVERAGE(D2208:E2208),"")</f>
        <v/>
      </c>
      <c r="R2208" s="813">
        <f>IFERROR(AVERAGE(F2208:H2208),"")</f>
        <v/>
      </c>
      <c r="S2208" s="813">
        <f>IFERROR(AVERAGE(I2208:J2208),"")</f>
        <v/>
      </c>
      <c r="T2208" s="813">
        <f>IFERROR(AVERAGE(K2208:L2208),"")</f>
        <v/>
      </c>
      <c r="V2208" s="813">
        <f>AVERAGE(Q2208:T2208)</f>
        <v/>
      </c>
      <c r="W2208" s="445" t="n"/>
      <c r="X2208" s="257" t="n"/>
      <c r="Y2208" s="266" t="n">
        <v>315</v>
      </c>
    </row>
    <row r="2209" ht="17.45" customHeight="1">
      <c r="A2209" s="257">
        <f>IF(ISNUMBER(C2209),MONTH(C2209),"")</f>
        <v/>
      </c>
      <c r="B2209" s="257">
        <f>IF(ISNUMBER(C2209),YEAR(C2209),"")</f>
        <v/>
      </c>
      <c r="C2209" s="808">
        <f>C2208+1</f>
        <v/>
      </c>
      <c r="D2209" s="809" t="n"/>
      <c r="E2209" s="810" t="n">
        <v>0.00953</v>
      </c>
      <c r="F2209" s="809" t="n"/>
      <c r="G2209" s="811" t="n">
        <v>0.00848</v>
      </c>
      <c r="H2209" s="810" t="n"/>
      <c r="I2209" s="809" t="n"/>
      <c r="J2209" s="810" t="n">
        <v>0.00694</v>
      </c>
      <c r="K2209" s="809" t="n"/>
      <c r="L2209" s="810" t="n">
        <v>0.0165</v>
      </c>
      <c r="M2209" s="959">
        <f>IF(SUM(D2209:E2209)&gt;0,IFERROR(AVERAGE(D2180:E2209),""),"")</f>
        <v/>
      </c>
      <c r="N2209" s="959">
        <f>IF(SUM(F2209:H2209)&gt;0,IFERROR(AVERAGE(F2180:H2209),""),"")</f>
        <v/>
      </c>
      <c r="O2209" s="959">
        <f>IF(SUM(I2209:J2209)&gt;0,IFERROR(AVERAGE(I2180:J2209),""),"")</f>
        <v/>
      </c>
      <c r="P2209" s="959">
        <f>IF(SUM(K2209:L2209)&gt;0,IFERROR(AVERAGE(K2180:L2209),""),"")</f>
        <v/>
      </c>
      <c r="Q2209" s="813">
        <f>IFERROR(AVERAGE(D2209:E2209),"")</f>
        <v/>
      </c>
      <c r="R2209" s="813">
        <f>IFERROR(AVERAGE(F2209:H2209),"")</f>
        <v/>
      </c>
      <c r="S2209" s="813">
        <f>IFERROR(AVERAGE(I2209:J2209),"")</f>
        <v/>
      </c>
      <c r="T2209" s="813">
        <f>IFERROR(AVERAGE(K2209:L2209),"")</f>
        <v/>
      </c>
      <c r="V2209" s="813">
        <f>AVERAGE(Q2209:T2209)</f>
        <v/>
      </c>
      <c r="W2209" s="445" t="n"/>
      <c r="X2209" s="797">
        <f>AVERAGE(Q2208:T2209)</f>
        <v/>
      </c>
      <c r="Y2209" s="266" t="n">
        <v>315</v>
      </c>
    </row>
    <row r="2210" ht="17.45" customHeight="1">
      <c r="A2210" s="257">
        <f>IF(ISNUMBER(C2210),MONTH(C2210),"")</f>
        <v/>
      </c>
      <c r="B2210" s="257">
        <f>IF(ISNUMBER(C2210),YEAR(C2210),"")</f>
        <v/>
      </c>
      <c r="C2210" s="861">
        <f>C2209+1</f>
        <v/>
      </c>
      <c r="D2210" s="803" t="n">
        <v>0.0152</v>
      </c>
      <c r="E2210" s="804" t="n"/>
      <c r="F2210" s="803" t="n">
        <v>0.0184</v>
      </c>
      <c r="G2210" s="805" t="n"/>
      <c r="H2210" s="804" t="n">
        <v>0.0191</v>
      </c>
      <c r="I2210" s="803" t="n">
        <v>0.0321</v>
      </c>
      <c r="J2210" s="804" t="n"/>
      <c r="K2210" s="803" t="n">
        <v>0.0234</v>
      </c>
      <c r="L2210" s="804" t="n"/>
      <c r="M2210" s="796">
        <f>IF(SUM(D2210:E2210)&gt;0,IFERROR(AVERAGE(D2181:E2210),""),"")</f>
        <v/>
      </c>
      <c r="N2210" s="796">
        <f>IF(SUM(F2210:H2210)&gt;0,IFERROR(AVERAGE(F2181:H2210),""),"")</f>
        <v/>
      </c>
      <c r="O2210" s="796">
        <f>IF(SUM(I2210:J2210)&gt;0,IFERROR(AVERAGE(I2181:J2210),""),"")</f>
        <v/>
      </c>
      <c r="P2210" s="796">
        <f>IF(SUM(K2210:L2210)&gt;0,IFERROR(AVERAGE(K2181:L2210),""),"")</f>
        <v/>
      </c>
      <c r="Q2210" s="797">
        <f>IFERROR(AVERAGE(D2210:E2210),"")</f>
        <v/>
      </c>
      <c r="R2210" s="797">
        <f>IFERROR(AVERAGE(F2210:H2210),"")</f>
        <v/>
      </c>
      <c r="S2210" s="797">
        <f>IFERROR(AVERAGE(I2210:J2210),"")</f>
        <v/>
      </c>
      <c r="T2210" s="797">
        <f>IFERROR(AVERAGE(K2210:L2210),"")</f>
        <v/>
      </c>
      <c r="W2210" s="797">
        <f>AVERAGE(Q2210:T2210)</f>
        <v/>
      </c>
    </row>
    <row r="2211" ht="17.45" customHeight="1">
      <c r="A2211" s="257">
        <f>IF(ISNUMBER(C2211),MONTH(C2211),"")</f>
        <v/>
      </c>
      <c r="B2211" s="257">
        <f>IF(ISNUMBER(C2211),YEAR(C2211),"")</f>
        <v/>
      </c>
      <c r="C2211" s="791">
        <f>C2210+1</f>
        <v/>
      </c>
      <c r="D2211" s="792" t="n"/>
      <c r="E2211" s="793" t="n">
        <v>0.0249</v>
      </c>
      <c r="F2211" s="792" t="n"/>
      <c r="G2211" s="794" t="n">
        <v>0.0407</v>
      </c>
      <c r="H2211" s="793" t="n"/>
      <c r="I2211" s="792" t="n"/>
      <c r="J2211" s="793" t="n">
        <v>0.046</v>
      </c>
      <c r="K2211" s="792" t="n"/>
      <c r="L2211" s="793" t="n">
        <v>0.0303</v>
      </c>
      <c r="M2211" s="796">
        <f>IF(SUM(D2211:E2211)&gt;0,IFERROR(AVERAGE(D2182:E2211),""),"")</f>
        <v/>
      </c>
      <c r="N2211" s="796">
        <f>IF(SUM(F2211:H2211)&gt;0,IFERROR(AVERAGE(F2182:H2211),""),"")</f>
        <v/>
      </c>
      <c r="O2211" s="796">
        <f>IF(SUM(I2211:J2211)&gt;0,IFERROR(AVERAGE(I2182:J2211),""),"")</f>
        <v/>
      </c>
      <c r="P2211" s="796">
        <f>IF(SUM(K2211:L2211)&gt;0,IFERROR(AVERAGE(K2182:L2211),""),"")</f>
        <v/>
      </c>
      <c r="Q2211" s="797">
        <f>IFERROR(AVERAGE(D2211:E2211),"")</f>
        <v/>
      </c>
      <c r="R2211" s="797">
        <f>IFERROR(AVERAGE(F2211:H2211),"")</f>
        <v/>
      </c>
      <c r="S2211" s="797">
        <f>IFERROR(AVERAGE(I2211:J2211),"")</f>
        <v/>
      </c>
      <c r="T2211" s="797">
        <f>IFERROR(AVERAGE(K2211:L2211),"")</f>
        <v/>
      </c>
      <c r="W2211" s="797">
        <f>AVERAGE(Q2211:T2211)</f>
        <v/>
      </c>
    </row>
    <row r="2212" ht="17.45" customHeight="1">
      <c r="A2212" s="257">
        <f>IF(ISNUMBER(C2212),MONTH(C2212),"")</f>
        <v/>
      </c>
      <c r="B2212" s="257">
        <f>IF(ISNUMBER(C2212),YEAR(C2212),"")</f>
        <v/>
      </c>
      <c r="C2212" s="791">
        <f>C2211+1</f>
        <v/>
      </c>
      <c r="D2212" s="792" t="n">
        <v>0.012</v>
      </c>
      <c r="E2212" s="793" t="n"/>
      <c r="F2212" s="792" t="n">
        <v>0.017</v>
      </c>
      <c r="G2212" s="794" t="n"/>
      <c r="H2212" s="793" t="n"/>
      <c r="I2212" s="792" t="n">
        <v>0.0395</v>
      </c>
      <c r="J2212" s="793" t="n"/>
      <c r="K2212" s="792" t="n">
        <v>0.0205</v>
      </c>
      <c r="L2212" s="793" t="n"/>
      <c r="M2212" s="796">
        <f>IF(SUM(D2212:E2212)&gt;0,IFERROR(AVERAGE(D2183:E2212),""),"")</f>
        <v/>
      </c>
      <c r="N2212" s="796">
        <f>IF(SUM(F2212:H2212)&gt;0,IFERROR(AVERAGE(F2183:H2212),""),"")</f>
        <v/>
      </c>
      <c r="O2212" s="796">
        <f>IF(SUM(I2212:J2212)&gt;0,IFERROR(AVERAGE(I2183:J2212),""),"")</f>
        <v/>
      </c>
      <c r="P2212" s="796">
        <f>IF(SUM(K2212:L2212)&gt;0,IFERROR(AVERAGE(K2183:L2212),""),"")</f>
        <v/>
      </c>
      <c r="Q2212" s="797">
        <f>IFERROR(AVERAGE(D2212:E2212),"")</f>
        <v/>
      </c>
      <c r="R2212" s="797">
        <f>IFERROR(AVERAGE(F2212:H2212),"")</f>
        <v/>
      </c>
      <c r="S2212" s="797">
        <f>IFERROR(AVERAGE(I2212:J2212),"")</f>
        <v/>
      </c>
      <c r="T2212" s="797">
        <f>IFERROR(AVERAGE(K2212:L2212),"")</f>
        <v/>
      </c>
      <c r="W2212" s="797">
        <f>AVERAGE(Q2212:T2212)</f>
        <v/>
      </c>
    </row>
    <row r="2213" ht="17.45" customHeight="1">
      <c r="A2213" s="257">
        <f>IF(ISNUMBER(C2213),MONTH(C2213),"")</f>
        <v/>
      </c>
      <c r="B2213" s="257">
        <f>IF(ISNUMBER(C2213),YEAR(C2213),"")</f>
        <v/>
      </c>
      <c r="C2213" s="791">
        <f>C2212+1</f>
        <v/>
      </c>
      <c r="D2213" s="792" t="n"/>
      <c r="E2213" s="793" t="n">
        <v>0.0232</v>
      </c>
      <c r="F2213" s="792" t="n"/>
      <c r="G2213" s="794" t="n">
        <v>0.0232</v>
      </c>
      <c r="H2213" s="793" t="n"/>
      <c r="I2213" s="792" t="n"/>
      <c r="J2213" s="793" t="n">
        <v>0.0299</v>
      </c>
      <c r="K2213" s="792" t="n"/>
      <c r="L2213" s="793" t="n">
        <v>0.0376</v>
      </c>
      <c r="M2213" s="796">
        <f>IF(SUM(D2213:E2213)&gt;0,IFERROR(AVERAGE(D2184:E2213),""),"")</f>
        <v/>
      </c>
      <c r="N2213" s="796">
        <f>IF(SUM(F2213:H2213)&gt;0,IFERROR(AVERAGE(F2184:H2213),""),"")</f>
        <v/>
      </c>
      <c r="O2213" s="796">
        <f>IF(SUM(I2213:J2213)&gt;0,IFERROR(AVERAGE(I2184:J2213),""),"")</f>
        <v/>
      </c>
      <c r="P2213" s="796">
        <f>IF(SUM(K2213:L2213)&gt;0,IFERROR(AVERAGE(K2184:L2213),""),"")</f>
        <v/>
      </c>
      <c r="Q2213" s="797">
        <f>IFERROR(AVERAGE(D2213:E2213),"")</f>
        <v/>
      </c>
      <c r="R2213" s="797">
        <f>IFERROR(AVERAGE(F2213:H2213),"")</f>
        <v/>
      </c>
      <c r="S2213" s="797">
        <f>IFERROR(AVERAGE(I2213:J2213),"")</f>
        <v/>
      </c>
      <c r="T2213" s="797">
        <f>IFERROR(AVERAGE(K2213:L2213),"")</f>
        <v/>
      </c>
      <c r="W2213" s="797">
        <f>AVERAGE(Q2213:T2213)</f>
        <v/>
      </c>
    </row>
    <row r="2214" ht="17.45" customHeight="1">
      <c r="A2214" s="257">
        <f>IF(ISNUMBER(C2214),MONTH(C2214),"")</f>
        <v/>
      </c>
      <c r="B2214" s="257">
        <f>IF(ISNUMBER(C2214),YEAR(C2214),"")</f>
        <v/>
      </c>
      <c r="C2214" s="791">
        <f>C2213+1</f>
        <v/>
      </c>
      <c r="D2214" s="849" t="n">
        <v>0.0224</v>
      </c>
      <c r="E2214" s="850" t="n"/>
      <c r="F2214" s="849" t="n"/>
      <c r="G2214" s="851" t="n"/>
      <c r="H2214" s="850" t="n">
        <v>0.0261</v>
      </c>
      <c r="I2214" s="849" t="n">
        <v>0.0376</v>
      </c>
      <c r="J2214" s="850" t="n"/>
      <c r="K2214" s="849" t="n">
        <v>0.0257</v>
      </c>
      <c r="L2214" s="850" t="n"/>
      <c r="M2214" s="796">
        <f>IF(SUM(D2214:E2214)&gt;0,IFERROR(AVERAGE(D2185:E2214),""),"")</f>
        <v/>
      </c>
      <c r="N2214" s="796">
        <f>IF(SUM(F2214:H2214)&gt;0,IFERROR(AVERAGE(F2185:H2214),""),"")</f>
        <v/>
      </c>
      <c r="O2214" s="796">
        <f>IF(SUM(I2214:J2214)&gt;0,IFERROR(AVERAGE(I2185:J2214),""),"")</f>
        <v/>
      </c>
      <c r="P2214" s="796">
        <f>IF(SUM(K2214:L2214)&gt;0,IFERROR(AVERAGE(K2185:L2214),""),"")</f>
        <v/>
      </c>
      <c r="Q2214" s="797">
        <f>IFERROR(AVERAGE(D2214:E2214),"")</f>
        <v/>
      </c>
      <c r="R2214" s="797">
        <f>IFERROR(AVERAGE(F2214:H2214),"")</f>
        <v/>
      </c>
      <c r="S2214" s="797">
        <f>IFERROR(AVERAGE(I2214:J2214),"")</f>
        <v/>
      </c>
      <c r="T2214" s="797">
        <f>IFERROR(AVERAGE(K2214:L2214),"")</f>
        <v/>
      </c>
      <c r="W2214" s="797">
        <f>AVERAGE(Q2214:T2214)</f>
        <v/>
      </c>
      <c r="X2214" s="797">
        <f>AVERAGE(Q2210:T2214)</f>
        <v/>
      </c>
      <c r="Y2214" s="266" t="n">
        <v>316</v>
      </c>
    </row>
    <row r="2215" ht="17.45" customHeight="1">
      <c r="A2215" s="257">
        <f>IF(ISNUMBER(C2215),MONTH(C2215),"")</f>
        <v/>
      </c>
      <c r="B2215" s="257">
        <f>IF(ISNUMBER(C2215),YEAR(C2215),"")</f>
        <v/>
      </c>
      <c r="C2215" s="808">
        <f>C2214+1</f>
        <v/>
      </c>
      <c r="D2215" s="844" t="n"/>
      <c r="E2215" s="845" t="n">
        <v>0.0181</v>
      </c>
      <c r="F2215" s="844" t="n"/>
      <c r="G2215" s="846" t="n">
        <v>0.0164</v>
      </c>
      <c r="H2215" s="845" t="n"/>
      <c r="I2215" s="844" t="n"/>
      <c r="J2215" s="845" t="n">
        <v>0.0131</v>
      </c>
      <c r="K2215" s="844" t="n"/>
      <c r="L2215" s="845" t="n">
        <v>0.0304</v>
      </c>
      <c r="M2215" s="959">
        <f>IF(SUM(D2215:E2215)&gt;0,IFERROR(AVERAGE(D2186:E2215),""),"")</f>
        <v/>
      </c>
      <c r="N2215" s="959">
        <f>IF(SUM(F2215:H2215)&gt;0,IFERROR(AVERAGE(F2186:H2215),""),"")</f>
        <v/>
      </c>
      <c r="O2215" s="959">
        <f>IF(SUM(I2215:J2215)&gt;0,IFERROR(AVERAGE(I2186:J2215),""),"")</f>
        <v/>
      </c>
      <c r="P2215" s="959">
        <f>IF(SUM(K2215:L2215)&gt;0,IFERROR(AVERAGE(K2186:L2215),""),"")</f>
        <v/>
      </c>
      <c r="Q2215" s="813">
        <f>IFERROR(AVERAGE(D2215:E2215),"")</f>
        <v/>
      </c>
      <c r="R2215" s="813">
        <f>IFERROR(AVERAGE(F2215:H2215),"")</f>
        <v/>
      </c>
      <c r="S2215" s="813">
        <f>IFERROR(AVERAGE(I2215:J2215),"")</f>
        <v/>
      </c>
      <c r="T2215" s="813">
        <f>IFERROR(AVERAGE(K2215:L2215),"")</f>
        <v/>
      </c>
      <c r="V2215" s="813">
        <f>AVERAGE(Q2215:T2215)</f>
        <v/>
      </c>
      <c r="W2215" s="445" t="n"/>
      <c r="X2215" s="257" t="n"/>
      <c r="Y2215" s="266" t="n">
        <v>316</v>
      </c>
    </row>
    <row r="2216" ht="17.45" customHeight="1">
      <c r="A2216" s="257">
        <f>IF(ISNUMBER(C2216),MONTH(C2216),"")</f>
        <v/>
      </c>
      <c r="B2216" s="257">
        <f>IF(ISNUMBER(C2216),YEAR(C2216),"")</f>
        <v/>
      </c>
      <c r="C2216" s="861">
        <f>C2215+1</f>
        <v/>
      </c>
      <c r="D2216" s="844" t="n">
        <v>0.00745</v>
      </c>
      <c r="E2216" s="845" t="n"/>
      <c r="F2216" s="844" t="n">
        <v>0.00451</v>
      </c>
      <c r="G2216" s="846" t="n"/>
      <c r="H2216" s="845" t="n">
        <v>0.00461</v>
      </c>
      <c r="I2216" s="844" t="n">
        <v>0.00373</v>
      </c>
      <c r="J2216" s="845" t="n"/>
      <c r="K2216" s="844" t="n">
        <v>0.00899</v>
      </c>
      <c r="L2216" s="845" t="n"/>
      <c r="M2216" s="959">
        <f>IF(SUM(D2216:E2216)&gt;0,IFERROR(AVERAGE(D2187:E2216),""),"")</f>
        <v/>
      </c>
      <c r="N2216" s="959">
        <f>IF(SUM(F2216:H2216)&gt;0,IFERROR(AVERAGE(F2187:H2216),""),"")</f>
        <v/>
      </c>
      <c r="O2216" s="959">
        <f>IF(SUM(I2216:J2216)&gt;0,IFERROR(AVERAGE(I2187:J2216),""),"")</f>
        <v/>
      </c>
      <c r="P2216" s="959">
        <f>IF(SUM(K2216:L2216)&gt;0,IFERROR(AVERAGE(K2187:L2216),""),"")</f>
        <v/>
      </c>
      <c r="Q2216" s="813">
        <f>IFERROR(AVERAGE(D2216:E2216),"")</f>
        <v/>
      </c>
      <c r="R2216" s="813">
        <f>IFERROR(AVERAGE(F2216:H2216),"")</f>
        <v/>
      </c>
      <c r="S2216" s="813">
        <f>IFERROR(AVERAGE(I2216:J2216),"")</f>
        <v/>
      </c>
      <c r="T2216" s="813">
        <f>IFERROR(AVERAGE(K2216:L2216),"")</f>
        <v/>
      </c>
      <c r="V2216" s="813">
        <f>AVERAGE(Q2216:T2216)</f>
        <v/>
      </c>
      <c r="W2216" s="445" t="n"/>
      <c r="X2216" s="797">
        <f>AVERAGE(Q2215:T2216)</f>
        <v/>
      </c>
      <c r="Y2216" s="266" t="n">
        <v>316</v>
      </c>
    </row>
    <row r="2217" ht="17.45" customHeight="1">
      <c r="A2217" s="257">
        <f>IF(ISNUMBER(C2217),MONTH(C2217),"")</f>
        <v/>
      </c>
      <c r="B2217" s="257">
        <f>IF(ISNUMBER(C2217),YEAR(C2217),"")</f>
        <v/>
      </c>
      <c r="C2217" s="791">
        <f>C2216+1</f>
        <v/>
      </c>
      <c r="D2217" s="792" t="n"/>
      <c r="E2217" s="793" t="n">
        <v>0.00333</v>
      </c>
      <c r="F2217" s="792" t="n"/>
      <c r="G2217" s="794" t="n">
        <v>0.00396</v>
      </c>
      <c r="H2217" s="793" t="n"/>
      <c r="I2217" s="792" t="n"/>
      <c r="J2217" s="793" t="n">
        <v>0.00362</v>
      </c>
      <c r="K2217" s="792" t="n"/>
      <c r="L2217" s="793" t="n">
        <v>0.00591</v>
      </c>
      <c r="M2217" s="796">
        <f>IF(SUM(D2217:E2217)&gt;0,IFERROR(AVERAGE(D2188:E2217),""),"")</f>
        <v/>
      </c>
      <c r="N2217" s="796">
        <f>IF(SUM(F2217:H2217)&gt;0,IFERROR(AVERAGE(F2188:H2217),""),"")</f>
        <v/>
      </c>
      <c r="O2217" s="796">
        <f>IF(SUM(I2217:J2217)&gt;0,IFERROR(AVERAGE(I2188:J2217),""),"")</f>
        <v/>
      </c>
      <c r="P2217" s="796">
        <f>IF(SUM(K2217:L2217)&gt;0,IFERROR(AVERAGE(K2188:L2217),""),"")</f>
        <v/>
      </c>
      <c r="Q2217" s="797">
        <f>IFERROR(AVERAGE(D2217:E2217),"")</f>
        <v/>
      </c>
      <c r="R2217" s="797">
        <f>IFERROR(AVERAGE(F2217:H2217),"")</f>
        <v/>
      </c>
      <c r="S2217" s="797">
        <f>IFERROR(AVERAGE(I2217:J2217),"")</f>
        <v/>
      </c>
      <c r="T2217" s="797">
        <f>IFERROR(AVERAGE(K2217:L2217),"")</f>
        <v/>
      </c>
      <c r="W2217" s="797">
        <f>AVERAGE(Q2217:T2217)</f>
        <v/>
      </c>
    </row>
    <row r="2218" ht="17.45" customHeight="1">
      <c r="A2218" s="257">
        <f>IF(ISNUMBER(C2218),MONTH(C2218),"")</f>
        <v/>
      </c>
      <c r="B2218" s="257">
        <f>IF(ISNUMBER(C2218),YEAR(C2218),"")</f>
        <v/>
      </c>
      <c r="C2218" s="791">
        <f>C2217+1</f>
        <v/>
      </c>
      <c r="D2218" s="792" t="n">
        <v>0.0199</v>
      </c>
      <c r="E2218" s="793" t="n"/>
      <c r="F2218" s="792" t="n">
        <v>0.0147</v>
      </c>
      <c r="G2218" s="794" t="n"/>
      <c r="H2218" s="793" t="n"/>
      <c r="I2218" s="792" t="n">
        <v>0.0253</v>
      </c>
      <c r="J2218" s="793" t="n"/>
      <c r="K2218" s="792" t="n">
        <v>0.0253</v>
      </c>
      <c r="L2218" s="793" t="n"/>
      <c r="M2218" s="796">
        <f>IF(SUM(D2218:E2218)&gt;0,IFERROR(AVERAGE(D2189:E2218),""),"")</f>
        <v/>
      </c>
      <c r="N2218" s="796">
        <f>IF(SUM(F2218:H2218)&gt;0,IFERROR(AVERAGE(F2189:H2218),""),"")</f>
        <v/>
      </c>
      <c r="O2218" s="796">
        <f>IF(SUM(I2218:J2218)&gt;0,IFERROR(AVERAGE(I2189:J2218),""),"")</f>
        <v/>
      </c>
      <c r="P2218" s="796">
        <f>IF(SUM(K2218:L2218)&gt;0,IFERROR(AVERAGE(K2189:L2218),""),"")</f>
        <v/>
      </c>
      <c r="Q2218" s="797">
        <f>IFERROR(AVERAGE(D2218:E2218),"")</f>
        <v/>
      </c>
      <c r="R2218" s="797">
        <f>IFERROR(AVERAGE(F2218:H2218),"")</f>
        <v/>
      </c>
      <c r="S2218" s="797">
        <f>IFERROR(AVERAGE(I2218:J2218),"")</f>
        <v/>
      </c>
      <c r="T2218" s="797">
        <f>IFERROR(AVERAGE(K2218:L2218),"")</f>
        <v/>
      </c>
      <c r="W2218" s="797">
        <f>AVERAGE(Q2218:T2218)</f>
        <v/>
      </c>
    </row>
    <row r="2219" ht="17.45" customHeight="1">
      <c r="A2219" s="257">
        <f>IF(ISNUMBER(C2219),MONTH(C2219),"")</f>
        <v/>
      </c>
      <c r="B2219" s="257">
        <f>IF(ISNUMBER(C2219),YEAR(C2219),"")</f>
        <v/>
      </c>
      <c r="C2219" s="791">
        <f>C2218+1</f>
        <v/>
      </c>
      <c r="D2219" s="792" t="n"/>
      <c r="E2219" s="793" t="n">
        <v>0.0163</v>
      </c>
      <c r="F2219" s="792" t="n"/>
      <c r="G2219" s="794" t="n">
        <v>0.0191</v>
      </c>
      <c r="H2219" s="793" t="n"/>
      <c r="I2219" s="792" t="n"/>
      <c r="J2219" s="793" t="n">
        <v>0.0282</v>
      </c>
      <c r="K2219" s="792" t="n"/>
      <c r="L2219" s="793" t="n">
        <v>0.0233</v>
      </c>
      <c r="M2219" s="796">
        <f>IF(SUM(D2219:E2219)&gt;0,IFERROR(AVERAGE(D2190:E2219),""),"")</f>
        <v/>
      </c>
      <c r="N2219" s="796">
        <f>IF(SUM(F2219:H2219)&gt;0,IFERROR(AVERAGE(F2190:H2219),""),"")</f>
        <v/>
      </c>
      <c r="O2219" s="796">
        <f>IF(SUM(I2219:J2219)&gt;0,IFERROR(AVERAGE(I2190:J2219),""),"")</f>
        <v/>
      </c>
      <c r="P2219" s="796">
        <f>IF(SUM(K2219:L2219)&gt;0,IFERROR(AVERAGE(K2190:L2219),""),"")</f>
        <v/>
      </c>
      <c r="Q2219" s="797">
        <f>IFERROR(AVERAGE(D2219:E2219),"")</f>
        <v/>
      </c>
      <c r="R2219" s="797">
        <f>IFERROR(AVERAGE(F2219:H2219),"")</f>
        <v/>
      </c>
      <c r="S2219" s="797">
        <f>IFERROR(AVERAGE(I2219:J2219),"")</f>
        <v/>
      </c>
      <c r="T2219" s="797">
        <f>IFERROR(AVERAGE(K2219:L2219),"")</f>
        <v/>
      </c>
      <c r="W2219" s="797">
        <f>AVERAGE(Q2219:T2219)</f>
        <v/>
      </c>
    </row>
    <row r="2220" ht="17.45" customHeight="1">
      <c r="A2220" s="257">
        <f>IF(ISNUMBER(C2220),MONTH(C2220),"")</f>
        <v/>
      </c>
      <c r="B2220" s="257">
        <f>IF(ISNUMBER(C2220),YEAR(C2220),"")</f>
        <v/>
      </c>
      <c r="C2220" s="791">
        <f>C2219+1</f>
        <v/>
      </c>
      <c r="D2220" s="792" t="n">
        <v>0.0199</v>
      </c>
      <c r="E2220" s="793" t="n"/>
      <c r="F2220" s="792" t="n"/>
      <c r="G2220" s="794" t="n"/>
      <c r="H2220" s="793" t="n">
        <v>0.0203</v>
      </c>
      <c r="I2220" s="792" t="n">
        <v>0.018</v>
      </c>
      <c r="J2220" s="793" t="n"/>
      <c r="K2220" s="792" t="n">
        <v>0.0225</v>
      </c>
      <c r="L2220" s="793" t="n"/>
      <c r="M2220" s="796">
        <f>IF(SUM(D2220:E2220)&gt;0,IFERROR(AVERAGE(D2191:E2220),""),"")</f>
        <v/>
      </c>
      <c r="N2220" s="796">
        <f>IF(SUM(F2220:H2220)&gt;0,IFERROR(AVERAGE(F2191:H2220),""),"")</f>
        <v/>
      </c>
      <c r="O2220" s="796">
        <f>IF(SUM(I2220:J2220)&gt;0,IFERROR(AVERAGE(I2191:J2220),""),"")</f>
        <v/>
      </c>
      <c r="P2220" s="796">
        <f>IF(SUM(K2220:L2220)&gt;0,IFERROR(AVERAGE(K2191:L2220),""),"")</f>
        <v/>
      </c>
      <c r="Q2220" s="797">
        <f>IFERROR(AVERAGE(D2220:E2220),"")</f>
        <v/>
      </c>
      <c r="R2220" s="797">
        <f>IFERROR(AVERAGE(F2220:H2220),"")</f>
        <v/>
      </c>
      <c r="S2220" s="797">
        <f>IFERROR(AVERAGE(I2220:J2220),"")</f>
        <v/>
      </c>
      <c r="T2220" s="797">
        <f>IFERROR(AVERAGE(K2220:L2220),"")</f>
        <v/>
      </c>
      <c r="W2220" s="797">
        <f>AVERAGE(Q2220:T2220)</f>
        <v/>
      </c>
    </row>
    <row r="2221" ht="17.45" customHeight="1">
      <c r="A2221" s="257">
        <f>IF(ISNUMBER(C2221),MONTH(C2221),"")</f>
        <v/>
      </c>
      <c r="B2221" s="257">
        <f>IF(ISNUMBER(C2221),YEAR(C2221),"")</f>
        <v/>
      </c>
      <c r="C2221" s="791">
        <f>C2220+1</f>
        <v/>
      </c>
      <c r="D2221" s="792" t="n"/>
      <c r="E2221" s="793" t="n">
        <v>0.0148</v>
      </c>
      <c r="F2221" s="792" t="n"/>
      <c r="G2221" s="794" t="n">
        <v>0.0234</v>
      </c>
      <c r="H2221" s="793" t="n"/>
      <c r="I2221" s="792" t="n"/>
      <c r="J2221" s="793" t="n">
        <v>0.0294</v>
      </c>
      <c r="K2221" s="792" t="n"/>
      <c r="L2221" s="793" t="n">
        <v>0.0327</v>
      </c>
      <c r="M2221" s="796">
        <f>IF(SUM(D2221:E2221)&gt;0,IFERROR(AVERAGE(D2192:E2221),""),"")</f>
        <v/>
      </c>
      <c r="N2221" s="796">
        <f>IF(SUM(F2221:H2221)&gt;0,IFERROR(AVERAGE(F2192:H2221),""),"")</f>
        <v/>
      </c>
      <c r="O2221" s="796">
        <f>IF(SUM(I2221:J2221)&gt;0,IFERROR(AVERAGE(I2192:J2221),""),"")</f>
        <v/>
      </c>
      <c r="P2221" s="796">
        <f>IF(SUM(K2221:L2221)&gt;0,IFERROR(AVERAGE(K2192:L2221),""),"")</f>
        <v/>
      </c>
      <c r="Q2221" s="797">
        <f>IFERROR(AVERAGE(D2221:E2221),"")</f>
        <v/>
      </c>
      <c r="R2221" s="797">
        <f>IFERROR(AVERAGE(F2221:H2221),"")</f>
        <v/>
      </c>
      <c r="S2221" s="797">
        <f>IFERROR(AVERAGE(I2221:J2221),"")</f>
        <v/>
      </c>
      <c r="T2221" s="797">
        <f>IFERROR(AVERAGE(K2221:L2221),"")</f>
        <v/>
      </c>
      <c r="W2221" s="797">
        <f>AVERAGE(Q2221:T2221)</f>
        <v/>
      </c>
      <c r="X2221" s="797">
        <f>AVERAGE(Q2217:T2221)</f>
        <v/>
      </c>
      <c r="Y2221" s="266" t="n">
        <v>317</v>
      </c>
    </row>
    <row r="2222" ht="17.45" customHeight="1">
      <c r="A2222" s="257">
        <f>IF(ISNUMBER(C2222),MONTH(C2222),"")</f>
        <v/>
      </c>
      <c r="B2222" s="257">
        <f>IF(ISNUMBER(C2222),YEAR(C2222),"")</f>
        <v/>
      </c>
      <c r="C2222" s="861">
        <f>C2221+1</f>
        <v/>
      </c>
      <c r="D2222" s="809" t="n">
        <v>0.014</v>
      </c>
      <c r="E2222" s="810" t="n"/>
      <c r="F2222" s="809" t="n">
        <v>0.0419</v>
      </c>
      <c r="G2222" s="811" t="n"/>
      <c r="H2222" s="810" t="n">
        <v>0.0423</v>
      </c>
      <c r="I2222" s="809" t="n">
        <v>0.0164</v>
      </c>
      <c r="J2222" s="810" t="n"/>
      <c r="K2222" s="809" t="n">
        <v>0.0212</v>
      </c>
      <c r="L2222" s="810" t="n"/>
      <c r="M2222" s="959">
        <f>IF(SUM(D2222:E2222)&gt;0,IFERROR(AVERAGE(D2193:E2222),""),"")</f>
        <v/>
      </c>
      <c r="N2222" s="959">
        <f>IF(SUM(F2222:H2222)&gt;0,IFERROR(AVERAGE(F2193:H2222),""),"")</f>
        <v/>
      </c>
      <c r="O2222" s="959">
        <f>IF(SUM(I2222:J2222)&gt;0,IFERROR(AVERAGE(I2193:J2222),""),"")</f>
        <v/>
      </c>
      <c r="P2222" s="959">
        <f>IF(SUM(K2222:L2222)&gt;0,IFERROR(AVERAGE(K2193:L2222),""),"")</f>
        <v/>
      </c>
      <c r="Q2222" s="813">
        <f>IFERROR(AVERAGE(D2222:E2222),"")</f>
        <v/>
      </c>
      <c r="R2222" s="813">
        <f>IFERROR(AVERAGE(F2222:H2222),"")</f>
        <v/>
      </c>
      <c r="S2222" s="813">
        <f>IFERROR(AVERAGE(I2222:J2222),"")</f>
        <v/>
      </c>
      <c r="T2222" s="813">
        <f>IFERROR(AVERAGE(K2222:L2222),"")</f>
        <v/>
      </c>
      <c r="V2222" s="813">
        <f>AVERAGE(Q2222:T2222)</f>
        <v/>
      </c>
      <c r="W2222" s="445" t="n"/>
      <c r="X2222" s="257" t="n"/>
      <c r="Y2222" s="266" t="n">
        <v>317</v>
      </c>
    </row>
    <row r="2223" ht="17.45" customHeight="1" thickBot="1">
      <c r="A2223" s="257">
        <f>IF(ISNUMBER(C2223),MONTH(C2223),"")</f>
        <v/>
      </c>
      <c r="B2223" s="257">
        <f>IF(ISNUMBER(C2223),YEAR(C2223),"")</f>
        <v/>
      </c>
      <c r="C2223" s="808">
        <f>C2222+1</f>
        <v/>
      </c>
      <c r="D2223" s="809" t="n"/>
      <c r="E2223" s="810" t="n">
        <v>0.0126</v>
      </c>
      <c r="F2223" s="809" t="n"/>
      <c r="G2223" s="811" t="n">
        <v>0.011</v>
      </c>
      <c r="H2223" s="810" t="n"/>
      <c r="I2223" s="809" t="n"/>
      <c r="J2223" s="810" t="n">
        <v>0.008160000000000001</v>
      </c>
      <c r="K2223" s="809" t="n"/>
      <c r="L2223" s="810" t="n">
        <v>0.0204</v>
      </c>
      <c r="M2223" s="959">
        <f>IF(SUM(D2223:E2223)&gt;0,IFERROR(AVERAGE(D2194:E2223),""),"")</f>
        <v/>
      </c>
      <c r="N2223" s="959">
        <f>IF(SUM(F2223:H2223)&gt;0,IFERROR(AVERAGE(F2194:H2223),""),"")</f>
        <v/>
      </c>
      <c r="O2223" s="959">
        <f>IF(SUM(I2223:J2223)&gt;0,IFERROR(AVERAGE(I2194:J2223),""),"")</f>
        <v/>
      </c>
      <c r="P2223" s="959">
        <f>IF(SUM(K2223:L2223)&gt;0,IFERROR(AVERAGE(K2194:L2223),""),"")</f>
        <v/>
      </c>
      <c r="Q2223" s="813">
        <f>IFERROR(AVERAGE(D2223:E2223),"")</f>
        <v/>
      </c>
      <c r="R2223" s="813">
        <f>IFERROR(AVERAGE(F2223:H2223),"")</f>
        <v/>
      </c>
      <c r="S2223" s="813">
        <f>IFERROR(AVERAGE(I2223:J2223),"")</f>
        <v/>
      </c>
      <c r="T2223" s="813">
        <f>IFERROR(AVERAGE(K2223:L2223),"")</f>
        <v/>
      </c>
      <c r="V2223" s="813">
        <f>AVERAGE(Q2223:T2223)</f>
        <v/>
      </c>
      <c r="W2223" s="445" t="n"/>
      <c r="X2223" s="797">
        <f>AVERAGE(Q2222:T2223)</f>
        <v/>
      </c>
      <c r="Y2223" s="266" t="n">
        <v>317</v>
      </c>
    </row>
    <row r="2224" ht="17.45" customHeight="1" thickBot="1">
      <c r="A2224" s="257">
        <f>IF(ISNUMBER(C2224),MONTH(C2224),"")</f>
        <v/>
      </c>
      <c r="B2224" s="257">
        <f>IF(ISNUMBER(C2224),YEAR(C2224),"")</f>
        <v/>
      </c>
      <c r="C2224" s="791">
        <f>C2223+1</f>
        <v/>
      </c>
      <c r="D2224" s="792" t="n">
        <v>0.0211</v>
      </c>
      <c r="E2224" s="793" t="n"/>
      <c r="F2224" s="792" t="n">
        <v>0.0385</v>
      </c>
      <c r="G2224" s="794" t="n"/>
      <c r="H2224" s="793" t="n"/>
      <c r="I2224" s="792" t="n">
        <v>0.0356</v>
      </c>
      <c r="J2224" s="793" t="n"/>
      <c r="K2224" s="792" t="n">
        <v>0.0284</v>
      </c>
      <c r="L2224" s="793" t="n"/>
      <c r="M2224" s="796">
        <f>IF(SUM(D2224:E2224)&gt;0,IFERROR(AVERAGE(D2195:E2224),""),"")</f>
        <v/>
      </c>
      <c r="N2224" s="796">
        <f>IF(SUM(F2224:H2224)&gt;0,IFERROR(AVERAGE(F2195:H2224),""),"")</f>
        <v/>
      </c>
      <c r="O2224" s="796">
        <f>IF(SUM(I2224:J2224)&gt;0,IFERROR(AVERAGE(I2195:J2224),""),"")</f>
        <v/>
      </c>
      <c r="P2224" s="796">
        <f>IF(SUM(K2224:L2224)&gt;0,IFERROR(AVERAGE(K2195:L2224),""),"")</f>
        <v/>
      </c>
      <c r="Q2224" s="797">
        <f>IFERROR(AVERAGE(D2224:E2224),"")</f>
        <v/>
      </c>
      <c r="R2224" s="797">
        <f>IFERROR(AVERAGE(F2224:H2224),"")</f>
        <v/>
      </c>
      <c r="S2224" s="797">
        <f>IFERROR(AVERAGE(I2224:J2224),"")</f>
        <v/>
      </c>
      <c r="T2224" s="797">
        <f>IFERROR(AVERAGE(K2224:L2224),"")</f>
        <v/>
      </c>
      <c r="W2224" s="797">
        <f>AVERAGE(Q2224:T2224)</f>
        <v/>
      </c>
      <c r="Z2224" s="514" t="inlineStr">
        <is>
          <t>JANUARY</t>
        </is>
      </c>
      <c r="AA2224" s="515" t="n">
        <v>2024</v>
      </c>
      <c r="AB2224" s="516" t="n"/>
      <c r="AC2224" s="516" t="n"/>
      <c r="AD2224" s="516" t="n"/>
    </row>
    <row r="2225" ht="17.45" customHeight="1">
      <c r="A2225" s="257">
        <f>IF(ISNUMBER(C2225),MONTH(C2225),"")</f>
        <v/>
      </c>
      <c r="B2225" s="257">
        <f>IF(ISNUMBER(C2225),YEAR(C2225),"")</f>
        <v/>
      </c>
      <c r="C2225" s="791">
        <f>C2224+1</f>
        <v/>
      </c>
      <c r="D2225" s="792" t="n"/>
      <c r="E2225" s="793" t="n">
        <v>0.0268</v>
      </c>
      <c r="F2225" s="792" t="n"/>
      <c r="G2225" s="794" t="n">
        <v>0.0472</v>
      </c>
      <c r="H2225" s="793" t="n"/>
      <c r="I2225" s="792" t="n"/>
      <c r="J2225" s="793" t="n">
        <v>0.0451</v>
      </c>
      <c r="K2225" s="792" t="n"/>
      <c r="L2225" s="793" t="n">
        <v>0.0517</v>
      </c>
      <c r="M2225" s="796">
        <f>IF(SUM(D2225:E2225)&gt;0,IFERROR(AVERAGE(D2196:E2225),""),"")</f>
        <v/>
      </c>
      <c r="N2225" s="796">
        <f>IF(SUM(F2225:H2225)&gt;0,IFERROR(AVERAGE(F2196:H2225),""),"")</f>
        <v/>
      </c>
      <c r="O2225" s="796">
        <f>IF(SUM(I2225:J2225)&gt;0,IFERROR(AVERAGE(I2196:J2225),""),"")</f>
        <v/>
      </c>
      <c r="P2225" s="796">
        <f>IF(SUM(K2225:L2225)&gt;0,IFERROR(AVERAGE(K2196:L2225),""),"")</f>
        <v/>
      </c>
      <c r="Q2225" s="797">
        <f>IFERROR(AVERAGE(D2225:E2225),"")</f>
        <v/>
      </c>
      <c r="R2225" s="797">
        <f>IFERROR(AVERAGE(F2225:H2225),"")</f>
        <v/>
      </c>
      <c r="S2225" s="797">
        <f>IFERROR(AVERAGE(I2225:J2225),"")</f>
        <v/>
      </c>
      <c r="T2225" s="797">
        <f>IFERROR(AVERAGE(K2225:L2225),"")</f>
        <v/>
      </c>
      <c r="W2225" s="797">
        <f>AVERAGE(Q2225:T2225)</f>
        <v/>
      </c>
      <c r="Z2225" s="517" t="inlineStr">
        <is>
          <t>Parameter</t>
        </is>
      </c>
      <c r="AA2225" s="517" t="inlineStr">
        <is>
          <t>Station 1</t>
        </is>
      </c>
      <c r="AB2225" s="517" t="inlineStr">
        <is>
          <t>Station 2</t>
        </is>
      </c>
      <c r="AC2225" s="517" t="inlineStr">
        <is>
          <t>Station 4</t>
        </is>
      </c>
      <c r="AD2225" s="517" t="inlineStr">
        <is>
          <t>Station 5</t>
        </is>
      </c>
    </row>
    <row r="2226" ht="17.45" customHeight="1" thickBot="1">
      <c r="A2226" s="257">
        <f>IF(ISNUMBER(C2226),MONTH(C2226),"")</f>
        <v/>
      </c>
      <c r="B2226" s="257">
        <f>IF(ISNUMBER(C2226),YEAR(C2226),"")</f>
        <v/>
      </c>
      <c r="C2226" s="824">
        <f>C2225+1</f>
        <v/>
      </c>
      <c r="D2226" s="868" t="n">
        <v>0.0241</v>
      </c>
      <c r="E2226" s="869" t="n"/>
      <c r="F2226" s="868" t="n"/>
      <c r="G2226" s="871" t="n"/>
      <c r="H2226" s="869" t="n">
        <v>0.0344</v>
      </c>
      <c r="I2226" s="868" t="n">
        <v>0.0399</v>
      </c>
      <c r="J2226" s="869" t="n"/>
      <c r="K2226" s="868" t="n">
        <v>0.0455</v>
      </c>
      <c r="L2226" s="869" t="n"/>
      <c r="M2226" s="796">
        <f>IF(SUM(D2226:E2226)&gt;0,IFERROR(AVERAGE(D2197:E2226),""),"")</f>
        <v/>
      </c>
      <c r="N2226" s="796">
        <f>IF(SUM(F2226:H2226)&gt;0,IFERROR(AVERAGE(F2197:H2226),""),"")</f>
        <v/>
      </c>
      <c r="O2226" s="796">
        <f>IF(SUM(I2226:J2226)&gt;0,IFERROR(AVERAGE(I2197:J2226),""),"")</f>
        <v/>
      </c>
      <c r="P2226" s="796">
        <f>IF(SUM(K2226:L2226)&gt;0,IFERROR(AVERAGE(K2197:L2226),""),"")</f>
        <v/>
      </c>
      <c r="Q2226" s="797">
        <f>IFERROR(AVERAGE(D2226:E2226),"")</f>
        <v/>
      </c>
      <c r="R2226" s="797">
        <f>IFERROR(AVERAGE(F2226:H2226),"")</f>
        <v/>
      </c>
      <c r="S2226" s="797">
        <f>IFERROR(AVERAGE(I2226:J2226),"")</f>
        <v/>
      </c>
      <c r="T2226" s="797">
        <f>IFERROR(AVERAGE(K2226:L2226),"")</f>
        <v/>
      </c>
      <c r="W2226" s="797">
        <f>AVERAGE(Q2226:T2226)</f>
        <v/>
      </c>
      <c r="Z2226" s="518" t="inlineStr">
        <is>
          <t>Average</t>
        </is>
      </c>
      <c r="AA2226" s="928">
        <f>AVERAGE(D2196:E2226)</f>
        <v/>
      </c>
      <c r="AB2226" s="928">
        <f>AVERAGE(F2196:H2226)</f>
        <v/>
      </c>
      <c r="AC2226" s="928">
        <f>AVERAGE(I2196:J2226)</f>
        <v/>
      </c>
      <c r="AD2226" s="928">
        <f>AVERAGE(K2196:L2226)</f>
        <v/>
      </c>
    </row>
    <row r="2227" ht="17.45" customHeight="1">
      <c r="A2227" s="257">
        <f>IF(ISNUMBER(C2227),MONTH(C2227),"")</f>
        <v/>
      </c>
      <c r="B2227" s="257">
        <f>IF(ISNUMBER(C2227),YEAR(C2227),"")</f>
        <v/>
      </c>
      <c r="C2227" s="831">
        <f>C2226+1</f>
        <v/>
      </c>
      <c r="D2227" s="832" t="n"/>
      <c r="E2227" s="833" t="n">
        <v>0.00796</v>
      </c>
      <c r="F2227" s="832" t="n"/>
      <c r="G2227" s="834" t="n">
        <v>0.00659</v>
      </c>
      <c r="H2227" s="833" t="n"/>
      <c r="I2227" s="832" t="n"/>
      <c r="J2227" s="833" t="n">
        <v>0.0116</v>
      </c>
      <c r="K2227" s="832" t="n"/>
      <c r="L2227" s="833" t="n">
        <v>0.0117</v>
      </c>
      <c r="M2227" s="796">
        <f>IF(SUM(D2227:E2227)&gt;0,IFERROR(AVERAGE(D2198:E2227),""),"")</f>
        <v/>
      </c>
      <c r="N2227" s="796">
        <f>IF(SUM(F2227:H2227)&gt;0,IFERROR(AVERAGE(F2198:H2227),""),"")</f>
        <v/>
      </c>
      <c r="O2227" s="796">
        <f>IF(SUM(I2227:J2227)&gt;0,IFERROR(AVERAGE(I2198:J2227),""),"")</f>
        <v/>
      </c>
      <c r="P2227" s="796">
        <f>IF(SUM(K2227:L2227)&gt;0,IFERROR(AVERAGE(K2198:L2227),""),"")</f>
        <v/>
      </c>
      <c r="Q2227" s="797">
        <f>IFERROR(AVERAGE(D2227:E2227),"")</f>
        <v/>
      </c>
      <c r="R2227" s="797">
        <f>IFERROR(AVERAGE(F2227:H2227),"")</f>
        <v/>
      </c>
      <c r="S2227" s="797">
        <f>IFERROR(AVERAGE(I2227:J2227),"")</f>
        <v/>
      </c>
      <c r="T2227" s="797">
        <f>IFERROR(AVERAGE(K2227:L2227),"")</f>
        <v/>
      </c>
      <c r="W2227" s="797">
        <f>AVERAGE(Q2227:T2227)</f>
        <v/>
      </c>
      <c r="Z2227" s="518" t="inlineStr">
        <is>
          <t>Maximum</t>
        </is>
      </c>
      <c r="AA2227" s="928">
        <f>MAX(D2196:E2226)</f>
        <v/>
      </c>
      <c r="AB2227" s="928">
        <f>MAX(F2196:H2226)</f>
        <v/>
      </c>
      <c r="AC2227" s="928">
        <f>MAX(I2196:J2226)</f>
        <v/>
      </c>
      <c r="AD2227" s="928">
        <f>MAX(K2196:L2226)</f>
        <v/>
      </c>
    </row>
    <row r="2228" ht="17.45" customHeight="1" thickBot="1">
      <c r="A2228" s="257">
        <f>IF(ISNUMBER(C2228),MONTH(C2228),"")</f>
        <v/>
      </c>
      <c r="B2228" s="257">
        <f>IF(ISNUMBER(C2228),YEAR(C2228),"")</f>
        <v/>
      </c>
      <c r="C2228" s="861">
        <f>C2227+1</f>
        <v/>
      </c>
      <c r="D2228" s="803" t="n">
        <v>0.0279</v>
      </c>
      <c r="E2228" s="804" t="n"/>
      <c r="F2228" s="803" t="n">
        <v>0.0257</v>
      </c>
      <c r="G2228" s="805" t="n"/>
      <c r="H2228" s="804" t="n">
        <v>0.0269</v>
      </c>
      <c r="I2228" s="803" t="n">
        <v>0.0157</v>
      </c>
      <c r="J2228" s="804" t="n"/>
      <c r="K2228" s="803" t="n">
        <v>0.0208</v>
      </c>
      <c r="L2228" s="804" t="n"/>
      <c r="M2228" s="796">
        <f>IF(SUM(D2228:E2228)&gt;0,IFERROR(AVERAGE(D2199:E2228),""),"")</f>
        <v/>
      </c>
      <c r="N2228" s="796">
        <f>IF(SUM(F2228:H2228)&gt;0,IFERROR(AVERAGE(F2199:H2228),""),"")</f>
        <v/>
      </c>
      <c r="O2228" s="796">
        <f>IF(SUM(I2228:J2228)&gt;0,IFERROR(AVERAGE(I2199:J2228),""),"")</f>
        <v/>
      </c>
      <c r="P2228" s="796">
        <f>IF(SUM(K2228:L2228)&gt;0,IFERROR(AVERAGE(K2199:L2228),""),"")</f>
        <v/>
      </c>
      <c r="Q2228" s="797">
        <f>IFERROR(AVERAGE(D2228:E2228),"")</f>
        <v/>
      </c>
      <c r="R2228" s="797">
        <f>IFERROR(AVERAGE(F2228:H2228),"")</f>
        <v/>
      </c>
      <c r="S2228" s="797">
        <f>IFERROR(AVERAGE(I2228:J2228),"")</f>
        <v/>
      </c>
      <c r="T2228" s="797">
        <f>IFERROR(AVERAGE(K2228:L2228),"")</f>
        <v/>
      </c>
      <c r="W2228" s="797">
        <f>AVERAGE(Q2228:T2228)</f>
        <v/>
      </c>
      <c r="X2228" s="797">
        <f>AVERAGE(Q2224:T2228)</f>
        <v/>
      </c>
      <c r="Y2228" s="266" t="n">
        <v>318</v>
      </c>
      <c r="Z2228" s="520" t="inlineStr">
        <is>
          <t># DAYS &gt; 0.075</t>
        </is>
      </c>
      <c r="AA2228" s="521">
        <f>COUNTIF(D2196:E2226,"&gt;=0.075")</f>
        <v/>
      </c>
      <c r="AB2228" s="521">
        <f>COUNTIF(F2196:H2226,"&gt;=0.075")</f>
        <v/>
      </c>
      <c r="AC2228" s="521">
        <f>COUNTIF(I2196:J2226,"&gt;=0.075")</f>
        <v/>
      </c>
      <c r="AD2228" s="521">
        <f>COUNTIF(K2196:L2226,"&gt;=0.075")</f>
        <v/>
      </c>
    </row>
    <row r="2229" ht="17.45" customHeight="1" thickBot="1">
      <c r="A2229" s="257">
        <f>IF(ISNUMBER(C2229),MONTH(C2229),"")</f>
        <v/>
      </c>
      <c r="B2229" s="257">
        <f>IF(ISNUMBER(C2229),YEAR(C2229),"")</f>
        <v/>
      </c>
      <c r="C2229" s="808">
        <f>C2228+1</f>
        <v/>
      </c>
      <c r="D2229" s="809" t="n"/>
      <c r="E2229" s="810" t="n">
        <v>0.0146</v>
      </c>
      <c r="F2229" s="809" t="n"/>
      <c r="G2229" s="811" t="n">
        <v>0.0216</v>
      </c>
      <c r="H2229" s="810" t="n"/>
      <c r="I2229" s="809" t="n"/>
      <c r="J2229" s="810" t="n">
        <v>0.00728</v>
      </c>
      <c r="K2229" s="809" t="n"/>
      <c r="L2229" s="810" t="n">
        <v>0.0235</v>
      </c>
      <c r="M2229" s="959">
        <f>IF(SUM(D2229:E2229)&gt;0,IFERROR(AVERAGE(D2200:E2229),""),"")</f>
        <v/>
      </c>
      <c r="N2229" s="959">
        <f>IF(SUM(F2229:H2229)&gt;0,IFERROR(AVERAGE(F2200:H2229),""),"")</f>
        <v/>
      </c>
      <c r="O2229" s="959">
        <f>IF(SUM(I2229:J2229)&gt;0,IFERROR(AVERAGE(I2200:J2229),""),"")</f>
        <v/>
      </c>
      <c r="P2229" s="959">
        <f>IF(SUM(K2229:L2229)&gt;0,IFERROR(AVERAGE(K2200:L2229),""),"")</f>
        <v/>
      </c>
      <c r="Q2229" s="813">
        <f>IFERROR(AVERAGE(D2229:E2229),"")</f>
        <v/>
      </c>
      <c r="R2229" s="813">
        <f>IFERROR(AVERAGE(F2229:H2229),"")</f>
        <v/>
      </c>
      <c r="S2229" s="813">
        <f>IFERROR(AVERAGE(I2229:J2229),"")</f>
        <v/>
      </c>
      <c r="T2229" s="813">
        <f>IFERROR(AVERAGE(K2229:L2229),"")</f>
        <v/>
      </c>
      <c r="V2229" s="813">
        <f>AVERAGE(Q2229:T2229)</f>
        <v/>
      </c>
      <c r="W2229" s="445" t="n"/>
      <c r="X2229" s="257" t="n"/>
      <c r="Y2229" s="266" t="n">
        <v>318</v>
      </c>
      <c r="AC2229" s="664">
        <f>SUM(AA2228:AD2228)</f>
        <v/>
      </c>
      <c r="AD2229" s="929">
        <f>AVERAGE(AA2226:AD2226)</f>
        <v/>
      </c>
    </row>
    <row r="2230" ht="17.45" customHeight="1">
      <c r="A2230" s="257">
        <f>IF(ISNUMBER(C2230),MONTH(C2230),"")</f>
        <v/>
      </c>
      <c r="B2230" s="257">
        <f>IF(ISNUMBER(C2230),YEAR(C2230),"")</f>
        <v/>
      </c>
      <c r="C2230" s="808">
        <f>C2229+1</f>
        <v/>
      </c>
      <c r="D2230" s="809" t="n">
        <v>0.00397</v>
      </c>
      <c r="E2230" s="810" t="n"/>
      <c r="F2230" s="809" t="n">
        <v>0.00467</v>
      </c>
      <c r="G2230" s="811" t="n"/>
      <c r="H2230" s="810" t="n"/>
      <c r="I2230" s="809" t="n">
        <v>0.00364</v>
      </c>
      <c r="J2230" s="810" t="n"/>
      <c r="K2230" s="809" t="n">
        <v>0.00584</v>
      </c>
      <c r="L2230" s="810" t="n"/>
      <c r="M2230" s="959">
        <f>IF(SUM(D2230:E2230)&gt;0,IFERROR(AVERAGE(D2201:E2230),""),"")</f>
        <v/>
      </c>
      <c r="N2230" s="959">
        <f>IF(SUM(F2230:H2230)&gt;0,IFERROR(AVERAGE(F2201:H2230),""),"")</f>
        <v/>
      </c>
      <c r="O2230" s="959">
        <f>IF(SUM(I2230:J2230)&gt;0,IFERROR(AVERAGE(I2201:J2230),""),"")</f>
        <v/>
      </c>
      <c r="P2230" s="959">
        <f>IF(SUM(K2230:L2230)&gt;0,IFERROR(AVERAGE(K2201:L2230),""),"")</f>
        <v/>
      </c>
      <c r="Q2230" s="813">
        <f>IFERROR(AVERAGE(D2230:E2230),"")</f>
        <v/>
      </c>
      <c r="R2230" s="813">
        <f>IFERROR(AVERAGE(F2230:H2230),"")</f>
        <v/>
      </c>
      <c r="S2230" s="813">
        <f>IFERROR(AVERAGE(I2230:J2230),"")</f>
        <v/>
      </c>
      <c r="T2230" s="813">
        <f>IFERROR(AVERAGE(K2230:L2230),"")</f>
        <v/>
      </c>
      <c r="V2230" s="813">
        <f>AVERAGE(Q2230:T2230)</f>
        <v/>
      </c>
      <c r="W2230" s="445" t="n"/>
      <c r="X2230" s="797">
        <f>AVERAGE(Q2229:T2230)</f>
        <v/>
      </c>
      <c r="Y2230" s="266" t="n">
        <v>318</v>
      </c>
      <c r="AA2230" s="605">
        <f>AA2226-AA2195</f>
        <v/>
      </c>
      <c r="AB2230" s="605">
        <f>AB2226-AB2195</f>
        <v/>
      </c>
      <c r="AC2230" s="605">
        <f>AC2226-AC2195</f>
        <v/>
      </c>
      <c r="AD2230" s="605">
        <f>AD2226-AD2195</f>
        <v/>
      </c>
    </row>
    <row r="2231" ht="17.45" customHeight="1">
      <c r="A2231" s="257">
        <f>IF(ISNUMBER(C2231),MONTH(C2231),"")</f>
        <v/>
      </c>
      <c r="B2231" s="257">
        <f>IF(ISNUMBER(C2231),YEAR(C2231),"")</f>
        <v/>
      </c>
      <c r="C2231" s="960">
        <f>C2230+1</f>
        <v/>
      </c>
      <c r="D2231" s="792" t="n"/>
      <c r="E2231" s="793" t="n">
        <v>0.00431</v>
      </c>
      <c r="F2231" s="792" t="n"/>
      <c r="G2231" s="794" t="n">
        <v>0.00401</v>
      </c>
      <c r="H2231" s="793" t="n"/>
      <c r="I2231" s="792" t="n"/>
      <c r="J2231" s="793" t="n">
        <v>0.00385</v>
      </c>
      <c r="K2231" s="792" t="n"/>
      <c r="L2231" s="793" t="n">
        <v>0.0067</v>
      </c>
      <c r="M2231" s="796">
        <f>IF(SUM(D2231:E2231)&gt;0,IFERROR(AVERAGE(D2202:E2231),""),"")</f>
        <v/>
      </c>
      <c r="N2231" s="796">
        <f>IF(SUM(F2231:H2231)&gt;0,IFERROR(AVERAGE(F2202:H2231),""),"")</f>
        <v/>
      </c>
      <c r="O2231" s="796">
        <f>IF(SUM(I2231:J2231)&gt;0,IFERROR(AVERAGE(I2202:J2231),""),"")</f>
        <v/>
      </c>
      <c r="P2231" s="796">
        <f>IF(SUM(K2231:L2231)&gt;0,IFERROR(AVERAGE(K2202:L2231),""),"")</f>
        <v/>
      </c>
      <c r="Q2231" s="797">
        <f>IFERROR(AVERAGE(D2231:E2231),"")</f>
        <v/>
      </c>
      <c r="R2231" s="797">
        <f>IFERROR(AVERAGE(F2231:H2231),"")</f>
        <v/>
      </c>
      <c r="S2231" s="797">
        <f>IFERROR(AVERAGE(I2231:J2231),"")</f>
        <v/>
      </c>
      <c r="T2231" s="797">
        <f>IFERROR(AVERAGE(K2231:L2231),"")</f>
        <v/>
      </c>
      <c r="W2231" s="797">
        <f>AVERAGE(Q2231:T2231)</f>
        <v/>
      </c>
      <c r="X2231" s="516" t="inlineStr">
        <is>
          <t>Major Rain Event</t>
        </is>
      </c>
      <c r="Y2231" s="516" t="n"/>
      <c r="AD2231" s="605">
        <f>AD2229-AD2198</f>
        <v/>
      </c>
    </row>
    <row r="2232" ht="17.45" customHeight="1">
      <c r="A2232" s="257">
        <f>IF(ISNUMBER(C2232),MONTH(C2232),"")</f>
        <v/>
      </c>
      <c r="B2232" s="257">
        <f>IF(ISNUMBER(C2232),YEAR(C2232),"")</f>
        <v/>
      </c>
      <c r="C2232" s="960">
        <f>C2231+1</f>
        <v/>
      </c>
      <c r="D2232" s="792" t="n">
        <v>0.00235</v>
      </c>
      <c r="E2232" s="793" t="n"/>
      <c r="F2232" s="792" t="n"/>
      <c r="G2232" s="794" t="n"/>
      <c r="H2232" s="793" t="n">
        <v>0.0121</v>
      </c>
      <c r="I2232" s="792" t="n">
        <v>0.00481</v>
      </c>
      <c r="J2232" s="793" t="n"/>
      <c r="K2232" s="792" t="n">
        <v>0.00411</v>
      </c>
      <c r="L2232" s="793" t="n"/>
      <c r="M2232" s="796">
        <f>IF(SUM(D2232:E2232)&gt;0,IFERROR(AVERAGE(D2203:E2232),""),"")</f>
        <v/>
      </c>
      <c r="N2232" s="796">
        <f>IF(SUM(F2232:H2232)&gt;0,IFERROR(AVERAGE(F2203:H2232),""),"")</f>
        <v/>
      </c>
      <c r="O2232" s="796">
        <f>IF(SUM(I2232:J2232)&gt;0,IFERROR(AVERAGE(I2203:J2232),""),"")</f>
        <v/>
      </c>
      <c r="P2232" s="796">
        <f>IF(SUM(K2232:L2232)&gt;0,IFERROR(AVERAGE(K2203:L2232),""),"")</f>
        <v/>
      </c>
      <c r="Q2232" s="797">
        <f>IFERROR(AVERAGE(D2232:E2232),"")</f>
        <v/>
      </c>
      <c r="R2232" s="797">
        <f>IFERROR(AVERAGE(F2232:H2232),"")</f>
        <v/>
      </c>
      <c r="S2232" s="797">
        <f>IFERROR(AVERAGE(I2232:J2232),"")</f>
        <v/>
      </c>
      <c r="T2232" s="797">
        <f>IFERROR(AVERAGE(K2232:L2232),"")</f>
        <v/>
      </c>
      <c r="W2232" s="797">
        <f>AVERAGE(Q2232:T2232)</f>
        <v/>
      </c>
      <c r="X2232" s="516" t="inlineStr">
        <is>
          <t>Major Rain Event</t>
        </is>
      </c>
      <c r="Y2232" s="516" t="n"/>
    </row>
    <row r="2233" ht="17.45" customHeight="1">
      <c r="A2233" s="257">
        <f>IF(ISNUMBER(C2233),MONTH(C2233),"")</f>
        <v/>
      </c>
      <c r="B2233" s="257">
        <f>IF(ISNUMBER(C2233),YEAR(C2233),"")</f>
        <v/>
      </c>
      <c r="C2233" s="791">
        <f>C2232+1</f>
        <v/>
      </c>
      <c r="D2233" s="792" t="n"/>
      <c r="E2233" s="793" t="n">
        <v>0.011</v>
      </c>
      <c r="F2233" s="792" t="n"/>
      <c r="G2233" s="794" t="n">
        <v>0.0196</v>
      </c>
      <c r="H2233" s="793" t="n"/>
      <c r="I2233" s="792" t="n"/>
      <c r="J2233" s="793" t="n">
        <v>0.0112</v>
      </c>
      <c r="K2233" s="792" t="n"/>
      <c r="L2233" s="793" t="n">
        <v>0.02</v>
      </c>
      <c r="M2233" s="796">
        <f>IF(SUM(D2233:E2233)&gt;0,IFERROR(AVERAGE(D2204:E2233),""),"")</f>
        <v/>
      </c>
      <c r="N2233" s="796">
        <f>IF(SUM(F2233:H2233)&gt;0,IFERROR(AVERAGE(F2204:H2233),""),"")</f>
        <v/>
      </c>
      <c r="O2233" s="796">
        <f>IF(SUM(I2233:J2233)&gt;0,IFERROR(AVERAGE(I2204:J2233),""),"")</f>
        <v/>
      </c>
      <c r="P2233" s="796">
        <f>IF(SUM(K2233:L2233)&gt;0,IFERROR(AVERAGE(K2204:L2233),""),"")</f>
        <v/>
      </c>
      <c r="Q2233" s="797">
        <f>IFERROR(AVERAGE(D2233:E2233),"")</f>
        <v/>
      </c>
      <c r="R2233" s="797">
        <f>IFERROR(AVERAGE(F2233:H2233),"")</f>
        <v/>
      </c>
      <c r="S2233" s="797">
        <f>IFERROR(AVERAGE(I2233:J2233),"")</f>
        <v/>
      </c>
      <c r="T2233" s="797">
        <f>IFERROR(AVERAGE(K2233:L2233),"")</f>
        <v/>
      </c>
      <c r="W2233" s="797">
        <f>AVERAGE(Q2233:T2233)</f>
        <v/>
      </c>
    </row>
    <row r="2234" ht="17.45" customHeight="1">
      <c r="A2234" s="257">
        <f>IF(ISNUMBER(C2234),MONTH(C2234),"")</f>
        <v/>
      </c>
      <c r="B2234" s="257">
        <f>IF(ISNUMBER(C2234),YEAR(C2234),"")</f>
        <v/>
      </c>
      <c r="C2234" s="861">
        <f>C2233+1</f>
        <v/>
      </c>
      <c r="D2234" s="803" t="n">
        <v>0.0352</v>
      </c>
      <c r="E2234" s="804" t="n"/>
      <c r="F2234" s="803" t="n">
        <v>0.0218</v>
      </c>
      <c r="G2234" s="805" t="n"/>
      <c r="H2234" s="804" t="n">
        <v>0.026</v>
      </c>
      <c r="I2234" s="803" t="n">
        <v>0.0107</v>
      </c>
      <c r="J2234" s="804" t="n"/>
      <c r="K2234" s="803" t="n">
        <v>0.0139</v>
      </c>
      <c r="L2234" s="804" t="n"/>
      <c r="M2234" s="796">
        <f>IF(SUM(D2234:E2234)&gt;0,IFERROR(AVERAGE(D2205:E2234),""),"")</f>
        <v/>
      </c>
      <c r="N2234" s="796">
        <f>IF(SUM(F2234:H2234)&gt;0,IFERROR(AVERAGE(F2205:H2234),""),"")</f>
        <v/>
      </c>
      <c r="O2234" s="796">
        <f>IF(SUM(I2234:J2234)&gt;0,IFERROR(AVERAGE(I2205:J2234),""),"")</f>
        <v/>
      </c>
      <c r="P2234" s="796">
        <f>IF(SUM(K2234:L2234)&gt;0,IFERROR(AVERAGE(K2205:L2234),""),"")</f>
        <v/>
      </c>
      <c r="Q2234" s="797">
        <f>IFERROR(AVERAGE(D2234:E2234),"")</f>
        <v/>
      </c>
      <c r="R2234" s="797">
        <f>IFERROR(AVERAGE(F2234:H2234),"")</f>
        <v/>
      </c>
      <c r="S2234" s="797">
        <f>IFERROR(AVERAGE(I2234:J2234),"")</f>
        <v/>
      </c>
      <c r="T2234" s="797">
        <f>IFERROR(AVERAGE(K2234:L2234),"")</f>
        <v/>
      </c>
      <c r="W2234" s="797">
        <f>AVERAGE(Q2234:T2234)</f>
        <v/>
      </c>
    </row>
    <row r="2235" ht="17.45" customHeight="1">
      <c r="A2235" s="257">
        <f>IF(ISNUMBER(C2235),MONTH(C2235),"")</f>
        <v/>
      </c>
      <c r="B2235" s="257">
        <f>IF(ISNUMBER(C2235),YEAR(C2235),"")</f>
        <v/>
      </c>
      <c r="C2235" s="791">
        <f>C2234+1</f>
        <v/>
      </c>
      <c r="D2235" s="792" t="n"/>
      <c r="E2235" s="793" t="n">
        <v>0.0131</v>
      </c>
      <c r="F2235" s="792" t="n"/>
      <c r="G2235" s="794" t="n">
        <v>0.0143</v>
      </c>
      <c r="H2235" s="793" t="n"/>
      <c r="I2235" s="792" t="n"/>
      <c r="J2235" s="793" t="n">
        <v>0.00681</v>
      </c>
      <c r="K2235" s="792" t="n"/>
      <c r="L2235" s="793" t="n">
        <v>0.0416</v>
      </c>
      <c r="M2235" s="796">
        <f>IF(SUM(D2235:E2235)&gt;0,IFERROR(AVERAGE(D2206:E2235),""),"")</f>
        <v/>
      </c>
      <c r="N2235" s="796">
        <f>IF(SUM(F2235:H2235)&gt;0,IFERROR(AVERAGE(F2206:H2235),""),"")</f>
        <v/>
      </c>
      <c r="O2235" s="796">
        <f>IF(SUM(I2235:J2235)&gt;0,IFERROR(AVERAGE(I2206:J2235),""),"")</f>
        <v/>
      </c>
      <c r="P2235" s="796">
        <f>IF(SUM(K2235:L2235)&gt;0,IFERROR(AVERAGE(K2206:L2235),""),"")</f>
        <v/>
      </c>
      <c r="Q2235" s="797">
        <f>IFERROR(AVERAGE(D2235:E2235),"")</f>
        <v/>
      </c>
      <c r="R2235" s="797">
        <f>IFERROR(AVERAGE(F2235:H2235),"")</f>
        <v/>
      </c>
      <c r="S2235" s="797">
        <f>IFERROR(AVERAGE(I2235:J2235),"")</f>
        <v/>
      </c>
      <c r="T2235" s="797">
        <f>IFERROR(AVERAGE(K2235:L2235),"")</f>
        <v/>
      </c>
      <c r="W2235" s="797">
        <f>AVERAGE(Q2235:T2235)</f>
        <v/>
      </c>
      <c r="X2235" s="797">
        <f>AVERAGE(Q2231:T2235)</f>
        <v/>
      </c>
      <c r="Y2235" s="266" t="n">
        <v>319</v>
      </c>
    </row>
    <row r="2236" ht="17.45" customHeight="1">
      <c r="A2236" s="257">
        <f>IF(ISNUMBER(C2236),MONTH(C2236),"")</f>
        <v/>
      </c>
      <c r="B2236" s="257">
        <f>IF(ISNUMBER(C2236),YEAR(C2236),"")</f>
        <v/>
      </c>
      <c r="C2236" s="808">
        <f>C2235+1</f>
        <v/>
      </c>
      <c r="D2236" s="809" t="n">
        <v>0.0257</v>
      </c>
      <c r="E2236" s="810" t="n"/>
      <c r="F2236" s="809" t="n">
        <v>0.016</v>
      </c>
      <c r="G2236" s="811" t="n"/>
      <c r="H2236" s="810" t="n"/>
      <c r="I2236" s="809" t="n">
        <v>0.00936</v>
      </c>
      <c r="J2236" s="810" t="n"/>
      <c r="K2236" s="809" t="n">
        <v>0.0276</v>
      </c>
      <c r="L2236" s="810" t="n"/>
      <c r="M2236" s="959">
        <f>IF(SUM(D2236:E2236)&gt;0,IFERROR(AVERAGE(D2207:E2236),""),"")</f>
        <v/>
      </c>
      <c r="N2236" s="959">
        <f>IF(SUM(F2236:H2236)&gt;0,IFERROR(AVERAGE(F2207:H2236),""),"")</f>
        <v/>
      </c>
      <c r="O2236" s="959">
        <f>IF(SUM(I2236:J2236)&gt;0,IFERROR(AVERAGE(I2207:J2236),""),"")</f>
        <v/>
      </c>
      <c r="P2236" s="959">
        <f>IF(SUM(K2236:L2236)&gt;0,IFERROR(AVERAGE(K2207:L2236),""),"")</f>
        <v/>
      </c>
      <c r="Q2236" s="813">
        <f>IFERROR(AVERAGE(D2236:E2236),"")</f>
        <v/>
      </c>
      <c r="R2236" s="813">
        <f>IFERROR(AVERAGE(F2236:H2236),"")</f>
        <v/>
      </c>
      <c r="S2236" s="813">
        <f>IFERROR(AVERAGE(I2236:J2236),"")</f>
        <v/>
      </c>
      <c r="T2236" s="813">
        <f>IFERROR(AVERAGE(K2236:L2236),"")</f>
        <v/>
      </c>
      <c r="V2236" s="813">
        <f>AVERAGE(Q2236:T2236)</f>
        <v/>
      </c>
      <c r="W2236" s="445" t="n"/>
      <c r="X2236" s="257" t="n"/>
      <c r="Y2236" s="266" t="n">
        <v>319</v>
      </c>
    </row>
    <row r="2237" ht="17.45" customHeight="1">
      <c r="A2237" s="257">
        <f>IF(ISNUMBER(C2237),MONTH(C2237),"")</f>
        <v/>
      </c>
      <c r="B2237" s="257">
        <f>IF(ISNUMBER(C2237),YEAR(C2237),"")</f>
        <v/>
      </c>
      <c r="C2237" s="808">
        <f>C2236+1</f>
        <v/>
      </c>
      <c r="D2237" s="809" t="n"/>
      <c r="E2237" s="810" t="n">
        <v>0.0271</v>
      </c>
      <c r="F2237" s="809" t="n"/>
      <c r="G2237" s="811" t="n">
        <v>0.0164</v>
      </c>
      <c r="H2237" s="810" t="n"/>
      <c r="I2237" s="809" t="n"/>
      <c r="J2237" s="810" t="n">
        <v>0.00758</v>
      </c>
      <c r="K2237" s="809" t="n"/>
      <c r="L2237" s="810" t="n">
        <v>0.0232</v>
      </c>
      <c r="M2237" s="959">
        <f>IF(SUM(D2237:E2237)&gt;0,IFERROR(AVERAGE(D2208:E2237),""),"")</f>
        <v/>
      </c>
      <c r="N2237" s="959">
        <f>IF(SUM(F2237:H2237)&gt;0,IFERROR(AVERAGE(F2208:H2237),""),"")</f>
        <v/>
      </c>
      <c r="O2237" s="959">
        <f>IF(SUM(I2237:J2237)&gt;0,IFERROR(AVERAGE(I2208:J2237),""),"")</f>
        <v/>
      </c>
      <c r="P2237" s="959">
        <f>IF(SUM(K2237:L2237)&gt;0,IFERROR(AVERAGE(K2208:L2237),""),"")</f>
        <v/>
      </c>
      <c r="Q2237" s="813">
        <f>IFERROR(AVERAGE(D2237:E2237),"")</f>
        <v/>
      </c>
      <c r="R2237" s="813">
        <f>IFERROR(AVERAGE(F2237:H2237),"")</f>
        <v/>
      </c>
      <c r="S2237" s="813">
        <f>IFERROR(AVERAGE(I2237:J2237),"")</f>
        <v/>
      </c>
      <c r="T2237" s="813">
        <f>IFERROR(AVERAGE(K2237:L2237),"")</f>
        <v/>
      </c>
      <c r="V2237" s="813">
        <f>AVERAGE(Q2237:T2237)</f>
        <v/>
      </c>
      <c r="W2237" s="445" t="n"/>
      <c r="X2237" s="797">
        <f>AVERAGE(Q2236:T2237)</f>
        <v/>
      </c>
      <c r="Y2237" s="266" t="n">
        <v>319</v>
      </c>
    </row>
    <row r="2238" ht="17.45" customHeight="1">
      <c r="A2238" s="257">
        <f>IF(ISNUMBER(C2238),MONTH(C2238),"")</f>
        <v/>
      </c>
      <c r="B2238" s="257">
        <f>IF(ISNUMBER(C2238),YEAR(C2238),"")</f>
        <v/>
      </c>
      <c r="C2238" s="791">
        <f>C2237+1</f>
        <v/>
      </c>
      <c r="D2238" s="792" t="n">
        <v>0.0228</v>
      </c>
      <c r="E2238" s="793" t="n"/>
      <c r="F2238" s="792" t="n"/>
      <c r="G2238" s="794" t="n"/>
      <c r="H2238" s="793" t="n">
        <v>0.0353</v>
      </c>
      <c r="I2238" s="792" t="n">
        <v>0.0493</v>
      </c>
      <c r="J2238" s="793" t="n"/>
      <c r="K2238" s="792" t="n">
        <v>0.0336</v>
      </c>
      <c r="L2238" s="793" t="n"/>
      <c r="M2238" s="796">
        <f>IF(SUM(D2238:E2238)&gt;0,IFERROR(AVERAGE(D2209:E2238),""),"")</f>
        <v/>
      </c>
      <c r="N2238" s="796">
        <f>IF(SUM(F2238:H2238)&gt;0,IFERROR(AVERAGE(F2209:H2238),""),"")</f>
        <v/>
      </c>
      <c r="O2238" s="796">
        <f>IF(SUM(I2238:J2238)&gt;0,IFERROR(AVERAGE(I2209:J2238),""),"")</f>
        <v/>
      </c>
      <c r="P2238" s="796">
        <f>IF(SUM(K2238:L2238)&gt;0,IFERROR(AVERAGE(K2209:L2238),""),"")</f>
        <v/>
      </c>
      <c r="Q2238" s="797">
        <f>IFERROR(AVERAGE(D2238:E2238),"")</f>
        <v/>
      </c>
      <c r="R2238" s="797">
        <f>IFERROR(AVERAGE(F2238:H2238),"")</f>
        <v/>
      </c>
      <c r="S2238" s="797">
        <f>IFERROR(AVERAGE(I2238:J2238),"")</f>
        <v/>
      </c>
      <c r="T2238" s="797">
        <f>IFERROR(AVERAGE(K2238:L2238),"")</f>
        <v/>
      </c>
      <c r="W2238" s="797">
        <f>AVERAGE(Q2238:T2238)</f>
        <v/>
      </c>
    </row>
    <row r="2239" ht="17.45" customHeight="1">
      <c r="A2239" s="257">
        <f>IF(ISNUMBER(C2239),MONTH(C2239),"")</f>
        <v/>
      </c>
      <c r="B2239" s="257">
        <f>IF(ISNUMBER(C2239),YEAR(C2239),"")</f>
        <v/>
      </c>
      <c r="C2239" s="791">
        <f>C2238+1</f>
        <v/>
      </c>
      <c r="D2239" s="792" t="n"/>
      <c r="E2239" s="793" t="n">
        <v>0.0529</v>
      </c>
      <c r="F2239" s="792" t="n"/>
      <c r="G2239" s="794" t="n">
        <v>0.0353</v>
      </c>
      <c r="H2239" s="793" t="n"/>
      <c r="I2239" s="792" t="n"/>
      <c r="J2239" s="793" t="n">
        <v>0.0362</v>
      </c>
      <c r="K2239" s="792" t="n"/>
      <c r="L2239" s="793" t="n">
        <v>0.0446</v>
      </c>
      <c r="M2239" s="796">
        <f>IF(SUM(D2239:E2239)&gt;0,IFERROR(AVERAGE(D2210:E2239),""),"")</f>
        <v/>
      </c>
      <c r="N2239" s="796">
        <f>IF(SUM(F2239:H2239)&gt;0,IFERROR(AVERAGE(F2210:H2239),""),"")</f>
        <v/>
      </c>
      <c r="O2239" s="796">
        <f>IF(SUM(I2239:J2239)&gt;0,IFERROR(AVERAGE(I2210:J2239),""),"")</f>
        <v/>
      </c>
      <c r="P2239" s="796">
        <f>IF(SUM(K2239:L2239)&gt;0,IFERROR(AVERAGE(K2210:L2239),""),"")</f>
        <v/>
      </c>
      <c r="Q2239" s="797">
        <f>IFERROR(AVERAGE(D2239:E2239),"")</f>
        <v/>
      </c>
      <c r="R2239" s="797">
        <f>IFERROR(AVERAGE(F2239:H2239),"")</f>
        <v/>
      </c>
      <c r="S2239" s="797">
        <f>IFERROR(AVERAGE(I2239:J2239),"")</f>
        <v/>
      </c>
      <c r="T2239" s="797">
        <f>IFERROR(AVERAGE(K2239:L2239),"")</f>
        <v/>
      </c>
      <c r="W2239" s="797">
        <f>AVERAGE(Q2239:T2239)</f>
        <v/>
      </c>
    </row>
    <row r="2240" ht="17.45" customHeight="1">
      <c r="A2240" s="257">
        <f>IF(ISNUMBER(C2240),MONTH(C2240),"")</f>
        <v/>
      </c>
      <c r="B2240" s="257">
        <f>IF(ISNUMBER(C2240),YEAR(C2240),"")</f>
        <v/>
      </c>
      <c r="C2240" s="861">
        <f>C2239+1</f>
        <v/>
      </c>
      <c r="D2240" s="803" t="n">
        <v>0.0341</v>
      </c>
      <c r="E2240" s="804" t="n"/>
      <c r="F2240" s="803" t="n">
        <v>0.0421</v>
      </c>
      <c r="G2240" s="805" t="n"/>
      <c r="H2240" s="804" t="n">
        <v>0.0461</v>
      </c>
      <c r="I2240" s="803" t="n">
        <v>0.0552</v>
      </c>
      <c r="J2240" s="804" t="n"/>
      <c r="K2240" s="803" t="n">
        <v>0.033</v>
      </c>
      <c r="L2240" s="804" t="n"/>
      <c r="M2240" s="796">
        <f>IF(SUM(D2240:E2240)&gt;0,IFERROR(AVERAGE(D2211:E2240),""),"")</f>
        <v/>
      </c>
      <c r="N2240" s="796">
        <f>IF(SUM(F2240:H2240)&gt;0,IFERROR(AVERAGE(F2211:H2240),""),"")</f>
        <v/>
      </c>
      <c r="O2240" s="796">
        <f>IF(SUM(I2240:J2240)&gt;0,IFERROR(AVERAGE(I2211:J2240),""),"")</f>
        <v/>
      </c>
      <c r="P2240" s="796">
        <f>IF(SUM(K2240:L2240)&gt;0,IFERROR(AVERAGE(K2211:L2240),""),"")</f>
        <v/>
      </c>
      <c r="Q2240" s="797">
        <f>IFERROR(AVERAGE(D2240:E2240),"")</f>
        <v/>
      </c>
      <c r="R2240" s="797">
        <f>IFERROR(AVERAGE(F2240:H2240),"")</f>
        <v/>
      </c>
      <c r="S2240" s="797">
        <f>IFERROR(AVERAGE(I2240:J2240),"")</f>
        <v/>
      </c>
      <c r="T2240" s="797">
        <f>IFERROR(AVERAGE(K2240:L2240),"")</f>
        <v/>
      </c>
      <c r="W2240" s="797">
        <f>AVERAGE(Q2240:T2240)</f>
        <v/>
      </c>
    </row>
    <row r="2241" ht="17.45" customHeight="1">
      <c r="A2241" s="257">
        <f>IF(ISNUMBER(C2241),MONTH(C2241),"")</f>
        <v/>
      </c>
      <c r="B2241" s="257">
        <f>IF(ISNUMBER(C2241),YEAR(C2241),"")</f>
        <v/>
      </c>
      <c r="C2241" s="791">
        <f>C2240+1</f>
        <v/>
      </c>
      <c r="D2241" s="792" t="n"/>
      <c r="E2241" s="793" t="n">
        <v>0.033</v>
      </c>
      <c r="F2241" s="792" t="n"/>
      <c r="G2241" s="794" t="n">
        <v>0.0384</v>
      </c>
      <c r="H2241" s="793" t="n"/>
      <c r="I2241" s="792" t="n"/>
      <c r="J2241" s="793" t="n">
        <v>0.0413</v>
      </c>
      <c r="K2241" s="792" t="n"/>
      <c r="L2241" s="793" t="n">
        <v>0.0334</v>
      </c>
      <c r="M2241" s="796">
        <f>IF(SUM(D2241:E2241)&gt;0,IFERROR(AVERAGE(D2212:E2241),""),"")</f>
        <v/>
      </c>
      <c r="N2241" s="796">
        <f>IF(SUM(F2241:H2241)&gt;0,IFERROR(AVERAGE(F2212:H2241),""),"")</f>
        <v/>
      </c>
      <c r="O2241" s="796">
        <f>IF(SUM(I2241:J2241)&gt;0,IFERROR(AVERAGE(I2212:J2241),""),"")</f>
        <v/>
      </c>
      <c r="P2241" s="796">
        <f>IF(SUM(K2241:L2241)&gt;0,IFERROR(AVERAGE(K2212:L2241),""),"")</f>
        <v/>
      </c>
      <c r="Q2241" s="797">
        <f>IFERROR(AVERAGE(D2241:E2241),"")</f>
        <v/>
      </c>
      <c r="R2241" s="797">
        <f>IFERROR(AVERAGE(F2241:H2241),"")</f>
        <v/>
      </c>
      <c r="S2241" s="797">
        <f>IFERROR(AVERAGE(I2241:J2241),"")</f>
        <v/>
      </c>
      <c r="T2241" s="797">
        <f>IFERROR(AVERAGE(K2241:L2241),"")</f>
        <v/>
      </c>
      <c r="W2241" s="797">
        <f>AVERAGE(Q2241:T2241)</f>
        <v/>
      </c>
    </row>
    <row r="2242" ht="17.45" customHeight="1">
      <c r="A2242" s="257">
        <f>IF(ISNUMBER(C2242),MONTH(C2242),"")</f>
        <v/>
      </c>
      <c r="B2242" s="257">
        <f>IF(ISNUMBER(C2242),YEAR(C2242),"")</f>
        <v/>
      </c>
      <c r="C2242" s="791">
        <f>C2241+1</f>
        <v/>
      </c>
      <c r="D2242" s="792" t="n">
        <v>0.0326</v>
      </c>
      <c r="E2242" s="793" t="n"/>
      <c r="F2242" s="792" t="n">
        <v>0.0291</v>
      </c>
      <c r="G2242" s="794" t="n"/>
      <c r="H2242" s="793" t="n"/>
      <c r="I2242" s="792" t="n">
        <v>0.0507</v>
      </c>
      <c r="J2242" s="793" t="n"/>
      <c r="K2242" s="792" t="n">
        <v>0.0213</v>
      </c>
      <c r="L2242" s="793" t="n"/>
      <c r="M2242" s="796">
        <f>IF(SUM(D2242:E2242)&gt;0,IFERROR(AVERAGE(D2213:E2242),""),"")</f>
        <v/>
      </c>
      <c r="N2242" s="796">
        <f>IF(SUM(F2242:H2242)&gt;0,IFERROR(AVERAGE(F2213:H2242),""),"")</f>
        <v/>
      </c>
      <c r="O2242" s="796">
        <f>IF(SUM(I2242:J2242)&gt;0,IFERROR(AVERAGE(I2213:J2242),""),"")</f>
        <v/>
      </c>
      <c r="P2242" s="796">
        <f>IF(SUM(K2242:L2242)&gt;0,IFERROR(AVERAGE(K2213:L2242),""),"")</f>
        <v/>
      </c>
      <c r="Q2242" s="797">
        <f>IFERROR(AVERAGE(D2242:E2242),"")</f>
        <v/>
      </c>
      <c r="R2242" s="797">
        <f>IFERROR(AVERAGE(F2242:H2242),"")</f>
        <v/>
      </c>
      <c r="S2242" s="797">
        <f>IFERROR(AVERAGE(I2242:J2242),"")</f>
        <v/>
      </c>
      <c r="T2242" s="797">
        <f>IFERROR(AVERAGE(K2242:L2242),"")</f>
        <v/>
      </c>
      <c r="W2242" s="797">
        <f>AVERAGE(Q2242:T2242)</f>
        <v/>
      </c>
      <c r="X2242" s="797">
        <f>AVERAGE(Q2238:T2242)</f>
        <v/>
      </c>
      <c r="Y2242" s="266" t="n">
        <v>320</v>
      </c>
    </row>
    <row r="2243" ht="17.45" customHeight="1">
      <c r="A2243" s="257">
        <f>IF(ISNUMBER(C2243),MONTH(C2243),"")</f>
        <v/>
      </c>
      <c r="B2243" s="257">
        <f>IF(ISNUMBER(C2243),YEAR(C2243),"")</f>
        <v/>
      </c>
      <c r="C2243" s="808">
        <f>C2242+1</f>
        <v/>
      </c>
      <c r="D2243" s="809" t="n"/>
      <c r="E2243" s="810" t="n">
        <v>0.0157</v>
      </c>
      <c r="F2243" s="809" t="n"/>
      <c r="G2243" s="811" t="n">
        <v>0.0334</v>
      </c>
      <c r="H2243" s="810" t="n"/>
      <c r="I2243" s="809" t="n"/>
      <c r="J2243" s="810" t="n">
        <v>0.0172</v>
      </c>
      <c r="K2243" s="809" t="n"/>
      <c r="L2243" s="810" t="n">
        <v>0.0282</v>
      </c>
      <c r="M2243" s="959">
        <f>IF(SUM(D2243:E2243)&gt;0,IFERROR(AVERAGE(D2214:E2243),""),"")</f>
        <v/>
      </c>
      <c r="N2243" s="959">
        <f>IF(SUM(F2243:H2243)&gt;0,IFERROR(AVERAGE(F2214:H2243),""),"")</f>
        <v/>
      </c>
      <c r="O2243" s="959">
        <f>IF(SUM(I2243:J2243)&gt;0,IFERROR(AVERAGE(I2214:J2243),""),"")</f>
        <v/>
      </c>
      <c r="P2243" s="959">
        <f>IF(SUM(K2243:L2243)&gt;0,IFERROR(AVERAGE(K2214:L2243),""),"")</f>
        <v/>
      </c>
      <c r="Q2243" s="813">
        <f>IFERROR(AVERAGE(D2243:E2243),"")</f>
        <v/>
      </c>
      <c r="R2243" s="813">
        <f>IFERROR(AVERAGE(F2243:H2243),"")</f>
        <v/>
      </c>
      <c r="S2243" s="813">
        <f>IFERROR(AVERAGE(I2243:J2243),"")</f>
        <v/>
      </c>
      <c r="T2243" s="813">
        <f>IFERROR(AVERAGE(K2243:L2243),"")</f>
        <v/>
      </c>
      <c r="V2243" s="813">
        <f>AVERAGE(Q2243:T2243)</f>
        <v/>
      </c>
      <c r="W2243" s="445" t="n"/>
      <c r="X2243" s="257" t="n"/>
      <c r="Y2243" s="266" t="n">
        <v>320</v>
      </c>
    </row>
    <row r="2244" ht="17.45" customHeight="1">
      <c r="A2244" s="257">
        <f>IF(ISNUMBER(C2244),MONTH(C2244),"")</f>
        <v/>
      </c>
      <c r="B2244" s="257">
        <f>IF(ISNUMBER(C2244),YEAR(C2244),"")</f>
        <v/>
      </c>
      <c r="C2244" s="808">
        <f>C2243+1</f>
        <v/>
      </c>
      <c r="D2244" s="809" t="n">
        <v>0.0112</v>
      </c>
      <c r="E2244" s="810" t="n"/>
      <c r="F2244" s="809" t="n"/>
      <c r="G2244" s="811" t="n"/>
      <c r="H2244" s="810" t="n">
        <v>0.00966</v>
      </c>
      <c r="I2244" s="809" t="n">
        <v>0.00525</v>
      </c>
      <c r="J2244" s="810" t="n"/>
      <c r="K2244" s="809" t="n">
        <v>0.0114</v>
      </c>
      <c r="L2244" s="810" t="n"/>
      <c r="M2244" s="959">
        <f>IF(SUM(D2244:E2244)&gt;0,IFERROR(AVERAGE(D2215:E2244),""),"")</f>
        <v/>
      </c>
      <c r="N2244" s="959">
        <f>IF(SUM(F2244:H2244)&gt;0,IFERROR(AVERAGE(F2215:H2244),""),"")</f>
        <v/>
      </c>
      <c r="O2244" s="959">
        <f>IF(SUM(I2244:J2244)&gt;0,IFERROR(AVERAGE(I2215:J2244),""),"")</f>
        <v/>
      </c>
      <c r="P2244" s="959">
        <f>IF(SUM(K2244:L2244)&gt;0,IFERROR(AVERAGE(K2215:L2244),""),"")</f>
        <v/>
      </c>
      <c r="Q2244" s="813">
        <f>IFERROR(AVERAGE(D2244:E2244),"")</f>
        <v/>
      </c>
      <c r="R2244" s="813">
        <f>IFERROR(AVERAGE(F2244:H2244),"")</f>
        <v/>
      </c>
      <c r="S2244" s="813">
        <f>IFERROR(AVERAGE(I2244:J2244),"")</f>
        <v/>
      </c>
      <c r="T2244" s="813">
        <f>IFERROR(AVERAGE(K2244:L2244),"")</f>
        <v/>
      </c>
      <c r="V2244" s="813">
        <f>AVERAGE(Q2244:T2244)</f>
        <v/>
      </c>
      <c r="W2244" s="445" t="n"/>
      <c r="X2244" s="797">
        <f>AVERAGE(Q2243:T2244)</f>
        <v/>
      </c>
      <c r="Y2244" s="266" t="n">
        <v>320</v>
      </c>
    </row>
    <row r="2245" ht="17.45" customHeight="1">
      <c r="A2245" s="257">
        <f>IF(ISNUMBER(C2245),MONTH(C2245),"")</f>
        <v/>
      </c>
      <c r="B2245" s="257">
        <f>IF(ISNUMBER(C2245),YEAR(C2245),"")</f>
        <v/>
      </c>
      <c r="C2245" s="791">
        <f>C2244+1</f>
        <v/>
      </c>
      <c r="D2245" s="792" t="n"/>
      <c r="E2245" s="793" t="n">
        <v>0.00319</v>
      </c>
      <c r="F2245" s="792" t="n"/>
      <c r="G2245" s="794" t="n">
        <v>0.00623</v>
      </c>
      <c r="H2245" s="793" t="n"/>
      <c r="I2245" s="792" t="n"/>
      <c r="J2245" s="793" t="n">
        <v>0.008240000000000001</v>
      </c>
      <c r="K2245" s="792" t="n"/>
      <c r="L2245" s="793" t="n">
        <v>0.0109</v>
      </c>
      <c r="M2245" s="796">
        <f>IF(SUM(D2245:E2245)&gt;0,IFERROR(AVERAGE(D2216:E2245),""),"")</f>
        <v/>
      </c>
      <c r="N2245" s="796">
        <f>IF(SUM(F2245:H2245)&gt;0,IFERROR(AVERAGE(F2216:H2245),""),"")</f>
        <v/>
      </c>
      <c r="O2245" s="796">
        <f>IF(SUM(I2245:J2245)&gt;0,IFERROR(AVERAGE(I2216:J2245),""),"")</f>
        <v/>
      </c>
      <c r="P2245" s="796">
        <f>IF(SUM(K2245:L2245)&gt;0,IFERROR(AVERAGE(K2216:L2245),""),"")</f>
        <v/>
      </c>
      <c r="Q2245" s="797">
        <f>IFERROR(AVERAGE(D2245:E2245),"")</f>
        <v/>
      </c>
      <c r="R2245" s="797">
        <f>IFERROR(AVERAGE(F2245:H2245),"")</f>
        <v/>
      </c>
      <c r="S2245" s="797">
        <f>IFERROR(AVERAGE(I2245:J2245),"")</f>
        <v/>
      </c>
      <c r="T2245" s="797">
        <f>IFERROR(AVERAGE(K2245:L2245),"")</f>
        <v/>
      </c>
      <c r="W2245" s="797">
        <f>AVERAGE(Q2245:T2245)</f>
        <v/>
      </c>
    </row>
    <row r="2246" ht="17.45" customHeight="1">
      <c r="A2246" s="257">
        <f>IF(ISNUMBER(C2246),MONTH(C2246),"")</f>
        <v/>
      </c>
      <c r="B2246" s="257">
        <f>IF(ISNUMBER(C2246),YEAR(C2246),"")</f>
        <v/>
      </c>
      <c r="C2246" s="861">
        <f>C2245+1</f>
        <v/>
      </c>
      <c r="D2246" s="803" t="n">
        <v>0.00361</v>
      </c>
      <c r="E2246" s="804" t="n"/>
      <c r="F2246" s="803" t="n">
        <v>0.00348</v>
      </c>
      <c r="G2246" s="805" t="n"/>
      <c r="H2246" s="804" t="n">
        <v>0.00354</v>
      </c>
      <c r="I2246" s="803" t="n">
        <v>0.00282</v>
      </c>
      <c r="J2246" s="804" t="n"/>
      <c r="K2246" s="803" t="n">
        <v>0.00658</v>
      </c>
      <c r="L2246" s="804" t="n"/>
      <c r="M2246" s="796">
        <f>IF(SUM(D2246:E2246)&gt;0,IFERROR(AVERAGE(D2217:E2246),""),"")</f>
        <v/>
      </c>
      <c r="N2246" s="796">
        <f>IF(SUM(F2246:H2246)&gt;0,IFERROR(AVERAGE(F2217:H2246),""),"")</f>
        <v/>
      </c>
      <c r="O2246" s="796">
        <f>IF(SUM(I2246:J2246)&gt;0,IFERROR(AVERAGE(I2217:J2246),""),"")</f>
        <v/>
      </c>
      <c r="P2246" s="796">
        <f>IF(SUM(K2246:L2246)&gt;0,IFERROR(AVERAGE(K2217:L2246),""),"")</f>
        <v/>
      </c>
      <c r="Q2246" s="797">
        <f>IFERROR(AVERAGE(D2246:E2246),"")</f>
        <v/>
      </c>
      <c r="R2246" s="797">
        <f>IFERROR(AVERAGE(F2246:H2246),"")</f>
        <v/>
      </c>
      <c r="S2246" s="797">
        <f>IFERROR(AVERAGE(I2246:J2246),"")</f>
        <v/>
      </c>
      <c r="T2246" s="797">
        <f>IFERROR(AVERAGE(K2246:L2246),"")</f>
        <v/>
      </c>
      <c r="W2246" s="797">
        <f>AVERAGE(Q2246:T2246)</f>
        <v/>
      </c>
    </row>
    <row r="2247" ht="17.45" customHeight="1">
      <c r="A2247" s="257">
        <f>IF(ISNUMBER(C2247),MONTH(C2247),"")</f>
        <v/>
      </c>
      <c r="B2247" s="257">
        <f>IF(ISNUMBER(C2247),YEAR(C2247),"")</f>
        <v/>
      </c>
      <c r="C2247" s="791">
        <f>C2246+1</f>
        <v/>
      </c>
      <c r="D2247" s="792" t="n"/>
      <c r="E2247" s="793" t="n">
        <v>0.0215</v>
      </c>
      <c r="F2247" s="792" t="n"/>
      <c r="G2247" s="794" t="n">
        <v>0.0334</v>
      </c>
      <c r="H2247" s="793" t="n"/>
      <c r="I2247" s="792" t="n"/>
      <c r="J2247" s="793" t="n">
        <v>0.0266</v>
      </c>
      <c r="K2247" s="792" t="n"/>
      <c r="L2247" s="793" t="n">
        <v>0.0159</v>
      </c>
      <c r="M2247" s="796">
        <f>IF(SUM(D2247:E2247)&gt;0,IFERROR(AVERAGE(D2218:E2247),""),"")</f>
        <v/>
      </c>
      <c r="N2247" s="796">
        <f>IF(SUM(F2247:H2247)&gt;0,IFERROR(AVERAGE(F2218:H2247),""),"")</f>
        <v/>
      </c>
      <c r="O2247" s="796">
        <f>IF(SUM(I2247:J2247)&gt;0,IFERROR(AVERAGE(I2218:J2247),""),"")</f>
        <v/>
      </c>
      <c r="P2247" s="796">
        <f>IF(SUM(K2247:L2247)&gt;0,IFERROR(AVERAGE(K2218:L2247),""),"")</f>
        <v/>
      </c>
      <c r="Q2247" s="797">
        <f>IFERROR(AVERAGE(D2247:E2247),"")</f>
        <v/>
      </c>
      <c r="R2247" s="797">
        <f>IFERROR(AVERAGE(F2247:H2247),"")</f>
        <v/>
      </c>
      <c r="S2247" s="797">
        <f>IFERROR(AVERAGE(I2247:J2247),"")</f>
        <v/>
      </c>
      <c r="T2247" s="797">
        <f>IFERROR(AVERAGE(K2247:L2247),"")</f>
        <v/>
      </c>
      <c r="W2247" s="797">
        <f>AVERAGE(Q2247:T2247)</f>
        <v/>
      </c>
    </row>
    <row r="2248" ht="17.45" customHeight="1">
      <c r="A2248" s="257">
        <f>IF(ISNUMBER(C2248),MONTH(C2248),"")</f>
        <v/>
      </c>
      <c r="B2248" s="257">
        <f>IF(ISNUMBER(C2248),YEAR(C2248),"")</f>
        <v/>
      </c>
      <c r="C2248" s="791">
        <f>C2247+1</f>
        <v/>
      </c>
      <c r="D2248" s="792" t="n">
        <v>0.0256</v>
      </c>
      <c r="E2248" s="793" t="n"/>
      <c r="F2248" s="792" t="n">
        <v>0.0314</v>
      </c>
      <c r="G2248" s="794" t="n"/>
      <c r="H2248" s="793" t="n"/>
      <c r="I2248" s="792" t="n">
        <v>0.0391</v>
      </c>
      <c r="J2248" s="793" t="n"/>
      <c r="K2248" s="792" t="n">
        <v>0.023</v>
      </c>
      <c r="L2248" s="793" t="n"/>
      <c r="M2248" s="796">
        <f>IF(SUM(D2248:E2248)&gt;0,IFERROR(AVERAGE(D2219:E2248),""),"")</f>
        <v/>
      </c>
      <c r="N2248" s="796">
        <f>IF(SUM(F2248:H2248)&gt;0,IFERROR(AVERAGE(F2219:H2248),""),"")</f>
        <v/>
      </c>
      <c r="O2248" s="796">
        <f>IF(SUM(I2248:J2248)&gt;0,IFERROR(AVERAGE(I2219:J2248),""),"")</f>
        <v/>
      </c>
      <c r="P2248" s="796">
        <f>IF(SUM(K2248:L2248)&gt;0,IFERROR(AVERAGE(K2219:L2248),""),"")</f>
        <v/>
      </c>
      <c r="Q2248" s="797">
        <f>IFERROR(AVERAGE(D2248:E2248),"")</f>
        <v/>
      </c>
      <c r="R2248" s="797">
        <f>IFERROR(AVERAGE(F2248:H2248),"")</f>
        <v/>
      </c>
      <c r="S2248" s="797">
        <f>IFERROR(AVERAGE(I2248:J2248),"")</f>
        <v/>
      </c>
      <c r="T2248" s="797">
        <f>IFERROR(AVERAGE(K2248:L2248),"")</f>
        <v/>
      </c>
      <c r="W2248" s="797">
        <f>AVERAGE(Q2248:T2248)</f>
        <v/>
      </c>
    </row>
    <row r="2249" ht="17.45" customHeight="1">
      <c r="A2249" s="257">
        <f>IF(ISNUMBER(C2249),MONTH(C2249),"")</f>
        <v/>
      </c>
      <c r="B2249" s="257">
        <f>IF(ISNUMBER(C2249),YEAR(C2249),"")</f>
        <v/>
      </c>
      <c r="C2249" s="791">
        <f>C2248+1</f>
        <v/>
      </c>
      <c r="D2249" s="792" t="n"/>
      <c r="E2249" s="793" t="n">
        <v>0.0168</v>
      </c>
      <c r="F2249" s="792" t="n"/>
      <c r="G2249" s="794" t="n">
        <v>0.0215</v>
      </c>
      <c r="H2249" s="793" t="n"/>
      <c r="I2249" s="792" t="n"/>
      <c r="J2249" s="793" t="n">
        <v>0.0493</v>
      </c>
      <c r="K2249" s="792" t="n"/>
      <c r="L2249" s="793" t="n">
        <v>0.027</v>
      </c>
      <c r="M2249" s="796">
        <f>IF(SUM(D2249:E2249)&gt;0,IFERROR(AVERAGE(D2220:E2249),""),"")</f>
        <v/>
      </c>
      <c r="N2249" s="796">
        <f>IF(SUM(F2249:H2249)&gt;0,IFERROR(AVERAGE(F2220:H2249),""),"")</f>
        <v/>
      </c>
      <c r="O2249" s="796">
        <f>IF(SUM(I2249:J2249)&gt;0,IFERROR(AVERAGE(I2220:J2249),""),"")</f>
        <v/>
      </c>
      <c r="P2249" s="796">
        <f>IF(SUM(K2249:L2249)&gt;0,IFERROR(AVERAGE(K2220:L2249),""),"")</f>
        <v/>
      </c>
      <c r="Q2249" s="797">
        <f>IFERROR(AVERAGE(D2249:E2249),"")</f>
        <v/>
      </c>
      <c r="R2249" s="797">
        <f>IFERROR(AVERAGE(F2249:H2249),"")</f>
        <v/>
      </c>
      <c r="S2249" s="797">
        <f>IFERROR(AVERAGE(I2249:J2249),"")</f>
        <v/>
      </c>
      <c r="T2249" s="797">
        <f>IFERROR(AVERAGE(K2249:L2249),"")</f>
        <v/>
      </c>
      <c r="W2249" s="797">
        <f>AVERAGE(Q2249:T2249)</f>
        <v/>
      </c>
      <c r="X2249" s="797">
        <f>AVERAGE(Q2245:T2249)</f>
        <v/>
      </c>
      <c r="Y2249" s="266" t="n">
        <v>321</v>
      </c>
    </row>
    <row r="2250" ht="17.45" customHeight="1">
      <c r="A2250" s="257">
        <f>IF(ISNUMBER(C2250),MONTH(C2250),"")</f>
        <v/>
      </c>
      <c r="B2250" s="257">
        <f>IF(ISNUMBER(C2250),YEAR(C2250),"")</f>
        <v/>
      </c>
      <c r="C2250" s="808">
        <f>C2249+1</f>
        <v/>
      </c>
      <c r="D2250" s="809" t="n">
        <v>0.0122</v>
      </c>
      <c r="E2250" s="810" t="n"/>
      <c r="F2250" s="809" t="n"/>
      <c r="G2250" s="811" t="n"/>
      <c r="H2250" s="810" t="n">
        <v>0.0113</v>
      </c>
      <c r="I2250" s="809" t="n">
        <v>0.0161</v>
      </c>
      <c r="J2250" s="810" t="n"/>
      <c r="K2250" s="809" t="n">
        <v>0.0221</v>
      </c>
      <c r="L2250" s="810" t="n"/>
      <c r="M2250" s="959">
        <f>IF(SUM(D2250:E2250)&gt;0,IFERROR(AVERAGE(D2221:E2250),""),"")</f>
        <v/>
      </c>
      <c r="N2250" s="959">
        <f>IF(SUM(F2250:H2250)&gt;0,IFERROR(AVERAGE(F2221:H2250),""),"")</f>
        <v/>
      </c>
      <c r="O2250" s="959">
        <f>IF(SUM(I2250:J2250)&gt;0,IFERROR(AVERAGE(I2221:J2250),""),"")</f>
        <v/>
      </c>
      <c r="P2250" s="959">
        <f>IF(SUM(K2250:L2250)&gt;0,IFERROR(AVERAGE(K2221:L2250),""),"")</f>
        <v/>
      </c>
      <c r="Q2250" s="813">
        <f>IFERROR(AVERAGE(D2250:E2250),"")</f>
        <v/>
      </c>
      <c r="R2250" s="813">
        <f>IFERROR(AVERAGE(F2250:H2250),"")</f>
        <v/>
      </c>
      <c r="S2250" s="813">
        <f>IFERROR(AVERAGE(I2250:J2250),"")</f>
        <v/>
      </c>
      <c r="T2250" s="813">
        <f>IFERROR(AVERAGE(K2250:L2250),"")</f>
        <v/>
      </c>
      <c r="V2250" s="813">
        <f>AVERAGE(Q2250:T2250)</f>
        <v/>
      </c>
      <c r="W2250" s="445" t="n"/>
      <c r="X2250" s="257" t="n"/>
      <c r="Y2250" s="266" t="n">
        <v>321</v>
      </c>
    </row>
    <row r="2251" ht="17.45" customHeight="1">
      <c r="A2251" s="257">
        <f>IF(ISNUMBER(C2251),MONTH(C2251),"")</f>
        <v/>
      </c>
      <c r="B2251" s="257">
        <f>IF(ISNUMBER(C2251),YEAR(C2251),"")</f>
        <v/>
      </c>
      <c r="C2251" s="808">
        <f>C2250+1</f>
        <v/>
      </c>
      <c r="D2251" s="809" t="n"/>
      <c r="E2251" s="810" t="n">
        <v>0.0127</v>
      </c>
      <c r="F2251" s="809" t="n"/>
      <c r="G2251" s="811" t="n">
        <v>0.0125</v>
      </c>
      <c r="H2251" s="810" t="n"/>
      <c r="I2251" s="809" t="n"/>
      <c r="J2251" s="810" t="n">
        <v>0.0111</v>
      </c>
      <c r="K2251" s="809" t="n"/>
      <c r="L2251" s="810" t="n">
        <v>0.0219</v>
      </c>
      <c r="M2251" s="959">
        <f>IF(SUM(D2251:E2251)&gt;0,IFERROR(AVERAGE(D2222:E2251),""),"")</f>
        <v/>
      </c>
      <c r="N2251" s="959">
        <f>IF(SUM(F2251:H2251)&gt;0,IFERROR(AVERAGE(F2222:H2251),""),"")</f>
        <v/>
      </c>
      <c r="O2251" s="959">
        <f>IF(SUM(I2251:J2251)&gt;0,IFERROR(AVERAGE(I2222:J2251),""),"")</f>
        <v/>
      </c>
      <c r="P2251" s="959">
        <f>IF(SUM(K2251:L2251)&gt;0,IFERROR(AVERAGE(K2222:L2251),""),"")</f>
        <v/>
      </c>
      <c r="Q2251" s="813">
        <f>IFERROR(AVERAGE(D2251:E2251),"")</f>
        <v/>
      </c>
      <c r="R2251" s="813">
        <f>IFERROR(AVERAGE(F2251:H2251),"")</f>
        <v/>
      </c>
      <c r="S2251" s="813">
        <f>IFERROR(AVERAGE(I2251:J2251),"")</f>
        <v/>
      </c>
      <c r="T2251" s="813">
        <f>IFERROR(AVERAGE(K2251:L2251),"")</f>
        <v/>
      </c>
      <c r="V2251" s="813">
        <f>AVERAGE(Q2251:T2251)</f>
        <v/>
      </c>
      <c r="W2251" s="445" t="n"/>
      <c r="X2251" s="797">
        <f>AVERAGE(Q2250:T2251)</f>
        <v/>
      </c>
      <c r="Y2251" s="266" t="n">
        <v>321</v>
      </c>
    </row>
    <row r="2252" ht="17.45" customHeight="1" thickBot="1">
      <c r="A2252" s="257">
        <f>IF(ISNUMBER(C2252),MONTH(C2252),"")</f>
        <v/>
      </c>
      <c r="B2252" s="257">
        <f>IF(ISNUMBER(C2252),YEAR(C2252),"")</f>
        <v/>
      </c>
      <c r="C2252" s="861">
        <f>C2251+1</f>
        <v/>
      </c>
      <c r="D2252" s="803" t="n">
        <v>0.0128</v>
      </c>
      <c r="E2252" s="804" t="n"/>
      <c r="F2252" s="803" t="n">
        <v>0.0305</v>
      </c>
      <c r="G2252" s="805" t="n"/>
      <c r="H2252" s="804" t="n">
        <v>0.0326</v>
      </c>
      <c r="I2252" s="803" t="n">
        <v>0.0324</v>
      </c>
      <c r="J2252" s="804" t="n"/>
      <c r="K2252" s="803" t="n">
        <v>0.0186</v>
      </c>
      <c r="L2252" s="804" t="n"/>
      <c r="M2252" s="796">
        <f>IF(SUM(D2252:E2252)&gt;0,IFERROR(AVERAGE(D2223:E2252),""),"")</f>
        <v/>
      </c>
      <c r="N2252" s="796">
        <f>IF(SUM(F2252:H2252)&gt;0,IFERROR(AVERAGE(F2223:H2252),""),"")</f>
        <v/>
      </c>
      <c r="O2252" s="796">
        <f>IF(SUM(I2252:J2252)&gt;0,IFERROR(AVERAGE(I2223:J2252),""),"")</f>
        <v/>
      </c>
      <c r="P2252" s="796">
        <f>IF(SUM(K2252:L2252)&gt;0,IFERROR(AVERAGE(K2223:L2252),""),"")</f>
        <v/>
      </c>
      <c r="Q2252" s="797">
        <f>IFERROR(AVERAGE(D2252:E2252),"")</f>
        <v/>
      </c>
      <c r="R2252" s="797">
        <f>IFERROR(AVERAGE(F2252:H2252),"")</f>
        <v/>
      </c>
      <c r="S2252" s="797">
        <f>IFERROR(AVERAGE(I2252:J2252),"")</f>
        <v/>
      </c>
      <c r="T2252" s="797">
        <f>IFERROR(AVERAGE(K2252:L2252),"")</f>
        <v/>
      </c>
      <c r="W2252" s="797">
        <f>AVERAGE(Q2252:T2252)</f>
        <v/>
      </c>
    </row>
    <row r="2253" ht="17.45" customHeight="1" thickBot="1">
      <c r="A2253" s="257">
        <f>IF(ISNUMBER(C2253),MONTH(C2253),"")</f>
        <v/>
      </c>
      <c r="B2253" s="257">
        <f>IF(ISNUMBER(C2253),YEAR(C2253),"")</f>
        <v/>
      </c>
      <c r="C2253" s="791">
        <f>C2252+1</f>
        <v/>
      </c>
      <c r="D2253" s="792" t="n"/>
      <c r="E2253" s="793" t="n">
        <v>0.0255</v>
      </c>
      <c r="F2253" s="792" t="n"/>
      <c r="G2253" s="794" t="n">
        <v>0.0368</v>
      </c>
      <c r="H2253" s="793" t="n"/>
      <c r="I2253" s="792" t="n"/>
      <c r="J2253" s="793" t="n">
        <v>0.0384</v>
      </c>
      <c r="K2253" s="792" t="n"/>
      <c r="L2253" s="793" t="n">
        <v>0.0302</v>
      </c>
      <c r="M2253" s="796">
        <f>IF(SUM(D2253:E2253)&gt;0,IFERROR(AVERAGE(D2224:E2253),""),"")</f>
        <v/>
      </c>
      <c r="N2253" s="796">
        <f>IF(SUM(F2253:H2253)&gt;0,IFERROR(AVERAGE(F2224:H2253),""),"")</f>
        <v/>
      </c>
      <c r="O2253" s="796">
        <f>IF(SUM(I2253:J2253)&gt;0,IFERROR(AVERAGE(I2224:J2253),""),"")</f>
        <v/>
      </c>
      <c r="P2253" s="796">
        <f>IF(SUM(K2253:L2253)&gt;0,IFERROR(AVERAGE(K2224:L2253),""),"")</f>
        <v/>
      </c>
      <c r="Q2253" s="797">
        <f>IFERROR(AVERAGE(D2253:E2253),"")</f>
        <v/>
      </c>
      <c r="R2253" s="797">
        <f>IFERROR(AVERAGE(F2253:H2253),"")</f>
        <v/>
      </c>
      <c r="S2253" s="797">
        <f>IFERROR(AVERAGE(I2253:J2253),"")</f>
        <v/>
      </c>
      <c r="T2253" s="797">
        <f>IFERROR(AVERAGE(K2253:L2253),"")</f>
        <v/>
      </c>
      <c r="W2253" s="797">
        <f>AVERAGE(Q2253:T2253)</f>
        <v/>
      </c>
      <c r="Z2253" s="514" t="inlineStr">
        <is>
          <t>FEBRUARY</t>
        </is>
      </c>
      <c r="AA2253" s="515" t="n">
        <v>2024</v>
      </c>
      <c r="AB2253" s="516" t="n"/>
      <c r="AC2253" s="516" t="n"/>
      <c r="AD2253" s="516" t="n"/>
    </row>
    <row r="2254" ht="17.45" customHeight="1">
      <c r="A2254" s="257">
        <f>IF(ISNUMBER(C2254),MONTH(C2254),"")</f>
        <v/>
      </c>
      <c r="B2254" s="257">
        <f>IF(ISNUMBER(C2254),YEAR(C2254),"")</f>
        <v/>
      </c>
      <c r="C2254" s="791">
        <f>C2253+1</f>
        <v/>
      </c>
      <c r="D2254" s="792" t="n">
        <v>0.0577</v>
      </c>
      <c r="E2254" s="793" t="n"/>
      <c r="F2254" s="792" t="n">
        <v>0.0503</v>
      </c>
      <c r="G2254" s="794" t="n"/>
      <c r="H2254" s="793" t="n"/>
      <c r="I2254" s="792" t="n">
        <v>0.0456</v>
      </c>
      <c r="J2254" s="793" t="n"/>
      <c r="K2254" s="792" t="n">
        <v>0.0278</v>
      </c>
      <c r="L2254" s="793" t="n"/>
      <c r="M2254" s="796">
        <f>IF(SUM(D2254:E2254)&gt;0,IFERROR(AVERAGE(D2225:E2254),""),"")</f>
        <v/>
      </c>
      <c r="N2254" s="796">
        <f>IF(SUM(F2254:H2254)&gt;0,IFERROR(AVERAGE(F2225:H2254),""),"")</f>
        <v/>
      </c>
      <c r="O2254" s="796">
        <f>IF(SUM(I2254:J2254)&gt;0,IFERROR(AVERAGE(I2225:J2254),""),"")</f>
        <v/>
      </c>
      <c r="P2254" s="796">
        <f>IF(SUM(K2254:L2254)&gt;0,IFERROR(AVERAGE(K2225:L2254),""),"")</f>
        <v/>
      </c>
      <c r="Q2254" s="797">
        <f>IFERROR(AVERAGE(D2254:E2254),"")</f>
        <v/>
      </c>
      <c r="R2254" s="797">
        <f>IFERROR(AVERAGE(F2254:H2254),"")</f>
        <v/>
      </c>
      <c r="S2254" s="797">
        <f>IFERROR(AVERAGE(I2254:J2254),"")</f>
        <v/>
      </c>
      <c r="T2254" s="797">
        <f>IFERROR(AVERAGE(K2254:L2254),"")</f>
        <v/>
      </c>
      <c r="W2254" s="797">
        <f>AVERAGE(Q2254:T2254)</f>
        <v/>
      </c>
      <c r="Z2254" s="517" t="inlineStr">
        <is>
          <t>Parameter</t>
        </is>
      </c>
      <c r="AA2254" s="517" t="inlineStr">
        <is>
          <t>Station 1</t>
        </is>
      </c>
      <c r="AB2254" s="517" t="inlineStr">
        <is>
          <t>Station 2</t>
        </is>
      </c>
      <c r="AC2254" s="517" t="inlineStr">
        <is>
          <t>Station 4</t>
        </is>
      </c>
      <c r="AD2254" s="517" t="inlineStr">
        <is>
          <t>Station 5</t>
        </is>
      </c>
    </row>
    <row r="2255" ht="17.45" customHeight="1" thickBot="1">
      <c r="A2255" s="257">
        <f>IF(ISNUMBER(C2255),MONTH(C2255),"")</f>
        <v/>
      </c>
      <c r="B2255" s="257">
        <f>IF(ISNUMBER(C2255),YEAR(C2255),"")</f>
        <v/>
      </c>
      <c r="C2255" s="824">
        <f>C2254+1</f>
        <v/>
      </c>
      <c r="D2255" s="825" t="n"/>
      <c r="E2255" s="826" t="n">
        <v>0.0278</v>
      </c>
      <c r="F2255" s="825" t="n"/>
      <c r="G2255" s="827" t="n">
        <v>0.0289</v>
      </c>
      <c r="H2255" s="826" t="n"/>
      <c r="I2255" s="825" t="n"/>
      <c r="J2255" s="826" t="n">
        <v>0.0341</v>
      </c>
      <c r="K2255" s="825" t="n"/>
      <c r="L2255" s="826" t="n">
        <v>0.0311</v>
      </c>
      <c r="M2255" s="796">
        <f>IF(SUM(D2255:E2255)&gt;0,IFERROR(AVERAGE(D2226:E2255),""),"")</f>
        <v/>
      </c>
      <c r="N2255" s="796">
        <f>IF(SUM(F2255:H2255)&gt;0,IFERROR(AVERAGE(F2226:H2255),""),"")</f>
        <v/>
      </c>
      <c r="O2255" s="796">
        <f>IF(SUM(I2255:J2255)&gt;0,IFERROR(AVERAGE(I2226:J2255),""),"")</f>
        <v/>
      </c>
      <c r="P2255" s="796">
        <f>IF(SUM(K2255:L2255)&gt;0,IFERROR(AVERAGE(K2226:L2255),""),"")</f>
        <v/>
      </c>
      <c r="Q2255" s="797">
        <f>IFERROR(AVERAGE(D2255:E2255),"")</f>
        <v/>
      </c>
      <c r="R2255" s="797">
        <f>IFERROR(AVERAGE(F2255:H2255),"")</f>
        <v/>
      </c>
      <c r="S2255" s="797">
        <f>IFERROR(AVERAGE(I2255:J2255),"")</f>
        <v/>
      </c>
      <c r="T2255" s="797">
        <f>IFERROR(AVERAGE(K2255:L2255),"")</f>
        <v/>
      </c>
      <c r="W2255" s="797">
        <f>AVERAGE(Q2255:T2255)</f>
        <v/>
      </c>
      <c r="Z2255" s="518" t="inlineStr">
        <is>
          <t>Average</t>
        </is>
      </c>
      <c r="AA2255" s="928">
        <f>AVERAGE(D2227:E2255)</f>
        <v/>
      </c>
      <c r="AB2255" s="928">
        <f>AVERAGE(F2227:H2255)</f>
        <v/>
      </c>
      <c r="AC2255" s="928">
        <f>AVERAGE(I2227:J2255)</f>
        <v/>
      </c>
      <c r="AD2255" s="928">
        <f>AVERAGE(K2227:L2255)</f>
        <v/>
      </c>
    </row>
    <row r="2256" ht="17.45" customHeight="1">
      <c r="A2256" s="257">
        <f>IF(ISNUMBER(C2256),MONTH(C2256),"")</f>
        <v/>
      </c>
      <c r="B2256" s="257">
        <f>IF(ISNUMBER(C2256),YEAR(C2256),"")</f>
        <v/>
      </c>
      <c r="C2256" s="831">
        <f>C2255+1</f>
        <v/>
      </c>
      <c r="D2256" s="832" t="n">
        <v>0.0394</v>
      </c>
      <c r="E2256" s="833" t="n"/>
      <c r="F2256" s="832" t="n"/>
      <c r="G2256" s="834" t="n"/>
      <c r="H2256" s="833" t="n">
        <v>0.0295</v>
      </c>
      <c r="I2256" s="832" t="n">
        <v>0.0268</v>
      </c>
      <c r="J2256" s="833" t="n"/>
      <c r="K2256" s="832" t="n">
        <v>0.0362</v>
      </c>
      <c r="L2256" s="833" t="n"/>
      <c r="M2256" s="796">
        <f>IF(SUM(D2256:E2256)&gt;0,IFERROR(AVERAGE(D2227:E2256),""),"")</f>
        <v/>
      </c>
      <c r="N2256" s="796">
        <f>IF(SUM(F2256:H2256)&gt;0,IFERROR(AVERAGE(F2227:H2256),""),"")</f>
        <v/>
      </c>
      <c r="O2256" s="796">
        <f>IF(SUM(I2256:J2256)&gt;0,IFERROR(AVERAGE(I2227:J2256),""),"")</f>
        <v/>
      </c>
      <c r="P2256" s="796">
        <f>IF(SUM(K2256:L2256)&gt;0,IFERROR(AVERAGE(K2227:L2256),""),"")</f>
        <v/>
      </c>
      <c r="Q2256" s="797">
        <f>IFERROR(AVERAGE(D2256:E2256),"")</f>
        <v/>
      </c>
      <c r="R2256" s="797">
        <f>IFERROR(AVERAGE(F2256:H2256),"")</f>
        <v/>
      </c>
      <c r="S2256" s="797">
        <f>IFERROR(AVERAGE(I2256:J2256),"")</f>
        <v/>
      </c>
      <c r="T2256" s="797">
        <f>IFERROR(AVERAGE(K2256:L2256),"")</f>
        <v/>
      </c>
      <c r="W2256" s="797">
        <f>AVERAGE(Q2256:T2256)</f>
        <v/>
      </c>
      <c r="X2256" s="797">
        <f>AVERAGE(Q2252:T2256)</f>
        <v/>
      </c>
      <c r="Y2256" s="266" t="n">
        <v>322</v>
      </c>
      <c r="Z2256" s="518" t="inlineStr">
        <is>
          <t>Maximum</t>
        </is>
      </c>
      <c r="AA2256" s="928">
        <f>MAX(D2227:E2255)</f>
        <v/>
      </c>
      <c r="AB2256" s="928">
        <f>MAX(F2227:H2255)</f>
        <v/>
      </c>
      <c r="AC2256" s="928">
        <f>MAX(I2227:J2255)</f>
        <v/>
      </c>
      <c r="AD2256" s="928">
        <f>MAX(K2227:L2255)</f>
        <v/>
      </c>
    </row>
    <row r="2257" ht="17.45" customHeight="1" thickBot="1">
      <c r="A2257" s="257">
        <f>IF(ISNUMBER(C2257),MONTH(C2257),"")</f>
        <v/>
      </c>
      <c r="B2257" s="257">
        <f>IF(ISNUMBER(C2257),YEAR(C2257),"")</f>
        <v/>
      </c>
      <c r="C2257" s="808">
        <f>C2256+1</f>
        <v/>
      </c>
      <c r="D2257" s="809" t="n"/>
      <c r="E2257" s="810" t="n">
        <v>0.0194</v>
      </c>
      <c r="F2257" s="809" t="n"/>
      <c r="G2257" s="811" t="n">
        <v>0.012</v>
      </c>
      <c r="H2257" s="810" t="n"/>
      <c r="I2257" s="809" t="n"/>
      <c r="J2257" s="810" t="n">
        <v>0.00344</v>
      </c>
      <c r="K2257" s="809" t="n"/>
      <c r="L2257" s="810" t="n">
        <v>0.0144</v>
      </c>
      <c r="M2257" s="959">
        <f>IF(SUM(D2257:E2257)&gt;0,IFERROR(AVERAGE(D2228:E2257),""),"")</f>
        <v/>
      </c>
      <c r="N2257" s="959">
        <f>IF(SUM(F2257:H2257)&gt;0,IFERROR(AVERAGE(F2228:H2257),""),"")</f>
        <v/>
      </c>
      <c r="O2257" s="959">
        <f>IF(SUM(I2257:J2257)&gt;0,IFERROR(AVERAGE(I2228:J2257),""),"")</f>
        <v/>
      </c>
      <c r="P2257" s="959">
        <f>IF(SUM(K2257:L2257)&gt;0,IFERROR(AVERAGE(K2228:L2257),""),"")</f>
        <v/>
      </c>
      <c r="Q2257" s="813">
        <f>IFERROR(AVERAGE(D2257:E2257),"")</f>
        <v/>
      </c>
      <c r="R2257" s="813">
        <f>IFERROR(AVERAGE(F2257:H2257),"")</f>
        <v/>
      </c>
      <c r="S2257" s="813">
        <f>IFERROR(AVERAGE(I2257:J2257),"")</f>
        <v/>
      </c>
      <c r="T2257" s="813">
        <f>IFERROR(AVERAGE(K2257:L2257),"")</f>
        <v/>
      </c>
      <c r="V2257" s="813">
        <f>AVERAGE(Q2257:T2257)</f>
        <v/>
      </c>
      <c r="W2257" s="445" t="n"/>
      <c r="X2257" s="257" t="n"/>
      <c r="Y2257" s="266" t="n">
        <v>322</v>
      </c>
      <c r="Z2257" s="520" t="inlineStr">
        <is>
          <t># DAYS &gt; 0.075</t>
        </is>
      </c>
      <c r="AA2257" s="521">
        <f>COUNTIF(D2227:E2255,"&gt;=0.075")</f>
        <v/>
      </c>
      <c r="AB2257" s="521">
        <f>COUNTIF(F2227:H2255,"&gt;=0.075")</f>
        <v/>
      </c>
      <c r="AC2257" s="521">
        <f>COUNTIF(I2227:J2255,"&gt;=0.075")</f>
        <v/>
      </c>
      <c r="AD2257" s="521">
        <f>COUNTIF(K2227:L2255,"&gt;=0.075")</f>
        <v/>
      </c>
    </row>
    <row r="2258" ht="17.45" customHeight="1" thickBot="1">
      <c r="A2258" s="257">
        <f>IF(ISNUMBER(C2258),MONTH(C2258),"")</f>
        <v/>
      </c>
      <c r="B2258" s="257">
        <f>IF(ISNUMBER(C2258),YEAR(C2258),"")</f>
        <v/>
      </c>
      <c r="C2258" s="861">
        <f>C2257+1</f>
        <v/>
      </c>
      <c r="D2258" s="809" t="n">
        <v>0.011</v>
      </c>
      <c r="E2258" s="810" t="n"/>
      <c r="F2258" s="809" t="n">
        <v>0.008789999999999999</v>
      </c>
      <c r="G2258" s="811" t="n"/>
      <c r="H2258" s="810" t="n">
        <v>0.00679</v>
      </c>
      <c r="I2258" s="809" t="n">
        <v>0.00314</v>
      </c>
      <c r="J2258" s="810" t="n"/>
      <c r="K2258" s="809" t="n">
        <v>0.0116</v>
      </c>
      <c r="L2258" s="810" t="n"/>
      <c r="M2258" s="959">
        <f>IF(SUM(D2258:E2258)&gt;0,IFERROR(AVERAGE(D2229:E2258),""),"")</f>
        <v/>
      </c>
      <c r="N2258" s="959">
        <f>IF(SUM(F2258:H2258)&gt;0,IFERROR(AVERAGE(F2229:H2258),""),"")</f>
        <v/>
      </c>
      <c r="O2258" s="959">
        <f>IF(SUM(I2258:J2258)&gt;0,IFERROR(AVERAGE(I2229:J2258),""),"")</f>
        <v/>
      </c>
      <c r="P2258" s="959">
        <f>IF(SUM(K2258:L2258)&gt;0,IFERROR(AVERAGE(K2229:L2258),""),"")</f>
        <v/>
      </c>
      <c r="Q2258" s="813">
        <f>IFERROR(AVERAGE(D2258:E2258),"")</f>
        <v/>
      </c>
      <c r="R2258" s="813">
        <f>IFERROR(AVERAGE(F2258:H2258),"")</f>
        <v/>
      </c>
      <c r="S2258" s="813">
        <f>IFERROR(AVERAGE(I2258:J2258),"")</f>
        <v/>
      </c>
      <c r="T2258" s="813">
        <f>IFERROR(AVERAGE(K2258:L2258),"")</f>
        <v/>
      </c>
      <c r="V2258" s="813">
        <f>AVERAGE(Q2258:T2258)</f>
        <v/>
      </c>
      <c r="W2258" s="445" t="n"/>
      <c r="X2258" s="797">
        <f>AVERAGE(Q2257:T2258)</f>
        <v/>
      </c>
      <c r="Y2258" s="266" t="n">
        <v>322</v>
      </c>
      <c r="AC2258" s="664">
        <f>SUM(AA2257:AD2257)</f>
        <v/>
      </c>
      <c r="AD2258" s="929">
        <f>AVERAGE(AA2255:AD2255)</f>
        <v/>
      </c>
    </row>
    <row r="2259" ht="17.45" customHeight="1">
      <c r="A2259" s="257">
        <f>IF(ISNUMBER(C2259),MONTH(C2259),"")</f>
        <v/>
      </c>
      <c r="B2259" s="257">
        <f>IF(ISNUMBER(C2259),YEAR(C2259),"")</f>
        <v/>
      </c>
      <c r="C2259" s="791">
        <f>C2258+1</f>
        <v/>
      </c>
      <c r="D2259" s="792" t="n"/>
      <c r="E2259" s="793" t="n">
        <v>0.0279</v>
      </c>
      <c r="F2259" s="792" t="n"/>
      <c r="G2259" s="794" t="n">
        <v>0.028</v>
      </c>
      <c r="H2259" s="793" t="n"/>
      <c r="I2259" s="792" t="n"/>
      <c r="J2259" s="793" t="n">
        <v>0.0214</v>
      </c>
      <c r="K2259" s="792" t="n"/>
      <c r="L2259" s="793" t="n">
        <v>0.0352</v>
      </c>
      <c r="M2259" s="796">
        <f>IF(SUM(D2259:E2259)&gt;0,IFERROR(AVERAGE(D2230:E2259),""),"")</f>
        <v/>
      </c>
      <c r="N2259" s="796">
        <f>IF(SUM(F2259:H2259)&gt;0,IFERROR(AVERAGE(F2230:H2259),""),"")</f>
        <v/>
      </c>
      <c r="O2259" s="796">
        <f>IF(SUM(I2259:J2259)&gt;0,IFERROR(AVERAGE(I2230:J2259),""),"")</f>
        <v/>
      </c>
      <c r="P2259" s="796">
        <f>IF(SUM(K2259:L2259)&gt;0,IFERROR(AVERAGE(K2230:L2259),""),"")</f>
        <v/>
      </c>
      <c r="Q2259" s="797">
        <f>IFERROR(AVERAGE(D2259:E2259),"")</f>
        <v/>
      </c>
      <c r="R2259" s="797">
        <f>IFERROR(AVERAGE(F2259:H2259),"")</f>
        <v/>
      </c>
      <c r="S2259" s="797">
        <f>IFERROR(AVERAGE(I2259:J2259),"")</f>
        <v/>
      </c>
      <c r="T2259" s="797">
        <f>IFERROR(AVERAGE(K2259:L2259),"")</f>
        <v/>
      </c>
      <c r="W2259" s="797">
        <f>AVERAGE(Q2259:T2259)</f>
        <v/>
      </c>
      <c r="AA2259" s="605">
        <f>AA2255-AA2226</f>
        <v/>
      </c>
      <c r="AB2259" s="605">
        <f>AB2255-AB2226</f>
        <v/>
      </c>
      <c r="AC2259" s="605">
        <f>AC2255-AC2226</f>
        <v/>
      </c>
      <c r="AD2259" s="605">
        <f>AD2255-AD2226</f>
        <v/>
      </c>
    </row>
    <row r="2260" ht="17.45" customHeight="1">
      <c r="A2260" s="257">
        <f>IF(ISNUMBER(C2260),MONTH(C2260),"")</f>
        <v/>
      </c>
      <c r="B2260" s="257">
        <f>IF(ISNUMBER(C2260),YEAR(C2260),"")</f>
        <v/>
      </c>
      <c r="C2260" s="791">
        <f>C2259+1</f>
        <v/>
      </c>
      <c r="D2260" s="792" t="n">
        <v>0.0273</v>
      </c>
      <c r="E2260" s="793" t="n"/>
      <c r="F2260" s="792" t="n">
        <v>0.0433</v>
      </c>
      <c r="G2260" s="794" t="n"/>
      <c r="H2260" s="793" t="n"/>
      <c r="I2260" s="792" t="n">
        <v>0.0351</v>
      </c>
      <c r="J2260" s="793" t="n"/>
      <c r="K2260" s="792" t="n">
        <v>0.0331</v>
      </c>
      <c r="L2260" s="793" t="n"/>
      <c r="M2260" s="796">
        <f>IF(SUM(D2260:E2260)&gt;0,IFERROR(AVERAGE(D2231:E2260),""),"")</f>
        <v/>
      </c>
      <c r="N2260" s="796">
        <f>IF(SUM(F2260:H2260)&gt;0,IFERROR(AVERAGE(F2231:H2260),""),"")</f>
        <v/>
      </c>
      <c r="O2260" s="796">
        <f>IF(SUM(I2260:J2260)&gt;0,IFERROR(AVERAGE(I2231:J2260),""),"")</f>
        <v/>
      </c>
      <c r="P2260" s="796">
        <f>IF(SUM(K2260:L2260)&gt;0,IFERROR(AVERAGE(K2231:L2260),""),"")</f>
        <v/>
      </c>
      <c r="Q2260" s="797">
        <f>IFERROR(AVERAGE(D2260:E2260),"")</f>
        <v/>
      </c>
      <c r="R2260" s="797">
        <f>IFERROR(AVERAGE(F2260:H2260),"")</f>
        <v/>
      </c>
      <c r="S2260" s="797">
        <f>IFERROR(AVERAGE(I2260:J2260),"")</f>
        <v/>
      </c>
      <c r="T2260" s="797">
        <f>IFERROR(AVERAGE(K2260:L2260),"")</f>
        <v/>
      </c>
      <c r="W2260" s="797">
        <f>AVERAGE(Q2260:T2260)</f>
        <v/>
      </c>
      <c r="AD2260" s="605">
        <f>AD2258-AD2229</f>
        <v/>
      </c>
    </row>
    <row r="2261" ht="17.45" customHeight="1">
      <c r="A2261" s="257">
        <f>IF(ISNUMBER(C2261),MONTH(C2261),"")</f>
        <v/>
      </c>
      <c r="B2261" s="257">
        <f>IF(ISNUMBER(C2261),YEAR(C2261),"")</f>
        <v/>
      </c>
      <c r="C2261" s="791">
        <f>C2260+1</f>
        <v/>
      </c>
      <c r="D2261" s="792" t="n"/>
      <c r="E2261" s="793" t="n">
        <v>0.0106</v>
      </c>
      <c r="F2261" s="792" t="n"/>
      <c r="G2261" s="794" t="n">
        <v>0.018</v>
      </c>
      <c r="H2261" s="793" t="n"/>
      <c r="I2261" s="792" t="n"/>
      <c r="J2261" s="793" t="n">
        <v>0.0196</v>
      </c>
      <c r="K2261" s="792" t="n"/>
      <c r="L2261" s="793" t="n">
        <v>0.0217</v>
      </c>
      <c r="M2261" s="796">
        <f>IF(SUM(D2261:E2261)&gt;0,IFERROR(AVERAGE(D2232:E2261),""),"")</f>
        <v/>
      </c>
      <c r="N2261" s="796">
        <f>IF(SUM(F2261:H2261)&gt;0,IFERROR(AVERAGE(F2232:H2261),""),"")</f>
        <v/>
      </c>
      <c r="O2261" s="796">
        <f>IF(SUM(I2261:J2261)&gt;0,IFERROR(AVERAGE(I2232:J2261),""),"")</f>
        <v/>
      </c>
      <c r="P2261" s="796">
        <f>IF(SUM(K2261:L2261)&gt;0,IFERROR(AVERAGE(K2232:L2261),""),"")</f>
        <v/>
      </c>
      <c r="Q2261" s="797">
        <f>IFERROR(AVERAGE(D2261:E2261),"")</f>
        <v/>
      </c>
      <c r="R2261" s="797">
        <f>IFERROR(AVERAGE(F2261:H2261),"")</f>
        <v/>
      </c>
      <c r="S2261" s="797">
        <f>IFERROR(AVERAGE(I2261:J2261),"")</f>
        <v/>
      </c>
      <c r="T2261" s="797">
        <f>IFERROR(AVERAGE(K2261:L2261),"")</f>
        <v/>
      </c>
      <c r="W2261" s="797">
        <f>AVERAGE(Q2261:T2261)</f>
        <v/>
      </c>
      <c r="Z2261" s="287" t="inlineStr">
        <is>
          <t>Minimum=</t>
        </is>
      </c>
      <c r="AA2261" s="796">
        <f>MIN(Q2227:Q2255)</f>
        <v/>
      </c>
      <c r="AB2261" s="796">
        <f>MIN(R2227:R2255)</f>
        <v/>
      </c>
      <c r="AC2261" s="796">
        <f>MIN(S2227:S2255)</f>
        <v/>
      </c>
      <c r="AD2261" s="796">
        <f>MIN(T2227:T2255)</f>
        <v/>
      </c>
    </row>
    <row r="2262" ht="17.45" customHeight="1">
      <c r="A2262" s="257">
        <f>IF(ISNUMBER(C2262),MONTH(C2262),"")</f>
        <v/>
      </c>
      <c r="B2262" s="257">
        <f>IF(ISNUMBER(C2262),YEAR(C2262),"")</f>
        <v/>
      </c>
      <c r="C2262" s="791">
        <f>C2261+1</f>
        <v/>
      </c>
      <c r="D2262" s="792" t="n">
        <v>0.0141</v>
      </c>
      <c r="E2262" s="793" t="n"/>
      <c r="F2262" s="792" t="n"/>
      <c r="G2262" s="794" t="n"/>
      <c r="H2262" s="793" t="n">
        <v>0.0221</v>
      </c>
      <c r="I2262" s="792" t="n">
        <v>0.0198</v>
      </c>
      <c r="J2262" s="793" t="n"/>
      <c r="K2262" s="792" t="n">
        <v>0.0194</v>
      </c>
      <c r="L2262" s="793" t="n"/>
      <c r="M2262" s="796">
        <f>IF(SUM(D2262:E2262)&gt;0,IFERROR(AVERAGE(D2233:E2262),""),"")</f>
        <v/>
      </c>
      <c r="N2262" s="796">
        <f>IF(SUM(F2262:H2262)&gt;0,IFERROR(AVERAGE(F2233:H2262),""),"")</f>
        <v/>
      </c>
      <c r="O2262" s="796">
        <f>IF(SUM(I2262:J2262)&gt;0,IFERROR(AVERAGE(I2233:J2262),""),"")</f>
        <v/>
      </c>
      <c r="P2262" s="796">
        <f>IF(SUM(K2262:L2262)&gt;0,IFERROR(AVERAGE(K2233:L2262),""),"")</f>
        <v/>
      </c>
      <c r="Q2262" s="797">
        <f>IFERROR(AVERAGE(D2262:E2262),"")</f>
        <v/>
      </c>
      <c r="R2262" s="797">
        <f>IFERROR(AVERAGE(F2262:H2262),"")</f>
        <v/>
      </c>
      <c r="S2262" s="797">
        <f>IFERROR(AVERAGE(I2262:J2262),"")</f>
        <v/>
      </c>
      <c r="T2262" s="797">
        <f>IFERROR(AVERAGE(K2262:L2262),"")</f>
        <v/>
      </c>
      <c r="W2262" s="797">
        <f>AVERAGE(Q2262:T2262)</f>
        <v/>
      </c>
    </row>
    <row r="2263" ht="17.45" customHeight="1">
      <c r="A2263" s="257">
        <f>IF(ISNUMBER(C2263),MONTH(C2263),"")</f>
        <v/>
      </c>
      <c r="B2263" s="257">
        <f>IF(ISNUMBER(C2263),YEAR(C2263),"")</f>
        <v/>
      </c>
      <c r="C2263" s="791">
        <f>C2262+1</f>
        <v/>
      </c>
      <c r="D2263" s="792" t="n"/>
      <c r="E2263" s="793" t="n">
        <v>0.0279</v>
      </c>
      <c r="F2263" s="792" t="n"/>
      <c r="G2263" s="794" t="n">
        <v>0.0573</v>
      </c>
      <c r="H2263" s="793" t="n"/>
      <c r="I2263" s="792" t="n"/>
      <c r="J2263" s="793" t="n">
        <v>0.0351</v>
      </c>
      <c r="K2263" s="792" t="n"/>
      <c r="L2263" s="793" t="n">
        <v>0.0228</v>
      </c>
      <c r="M2263" s="796">
        <f>IF(SUM(D2263:E2263)&gt;0,IFERROR(AVERAGE(D2234:E2263),""),"")</f>
        <v/>
      </c>
      <c r="N2263" s="796">
        <f>IF(SUM(F2263:H2263)&gt;0,IFERROR(AVERAGE(F2234:H2263),""),"")</f>
        <v/>
      </c>
      <c r="O2263" s="796">
        <f>IF(SUM(I2263:J2263)&gt;0,IFERROR(AVERAGE(I2234:J2263),""),"")</f>
        <v/>
      </c>
      <c r="P2263" s="796">
        <f>IF(SUM(K2263:L2263)&gt;0,IFERROR(AVERAGE(K2234:L2263),""),"")</f>
        <v/>
      </c>
      <c r="Q2263" s="797">
        <f>IFERROR(AVERAGE(D2263:E2263),"")</f>
        <v/>
      </c>
      <c r="R2263" s="797">
        <f>IFERROR(AVERAGE(F2263:H2263),"")</f>
        <v/>
      </c>
      <c r="S2263" s="797">
        <f>IFERROR(AVERAGE(I2263:J2263),"")</f>
        <v/>
      </c>
      <c r="T2263" s="797">
        <f>IFERROR(AVERAGE(K2263:L2263),"")</f>
        <v/>
      </c>
      <c r="W2263" s="797">
        <f>AVERAGE(Q2263:T2263)</f>
        <v/>
      </c>
      <c r="X2263" s="797">
        <f>AVERAGE(Q2259:T2263)</f>
        <v/>
      </c>
      <c r="Y2263" s="266" t="n">
        <v>323</v>
      </c>
    </row>
    <row r="2264" ht="17.45" customHeight="1">
      <c r="A2264" s="257">
        <f>IF(ISNUMBER(C2264),MONTH(C2264),"")</f>
        <v/>
      </c>
      <c r="B2264" s="257">
        <f>IF(ISNUMBER(C2264),YEAR(C2264),"")</f>
        <v/>
      </c>
      <c r="C2264" s="861">
        <f>C2263+1</f>
        <v/>
      </c>
      <c r="D2264" s="809" t="n">
        <v>0.0225</v>
      </c>
      <c r="E2264" s="810" t="n"/>
      <c r="F2264" s="809" t="n">
        <v>0.0223</v>
      </c>
      <c r="G2264" s="811" t="n"/>
      <c r="H2264" s="810" t="n">
        <v>0.0228</v>
      </c>
      <c r="I2264" s="809" t="n">
        <v>0.017</v>
      </c>
      <c r="J2264" s="810" t="n"/>
      <c r="K2264" s="809" t="n">
        <v>0.0235</v>
      </c>
      <c r="L2264" s="810" t="n"/>
      <c r="M2264" s="959">
        <f>IF(SUM(D2264:E2264)&gt;0,IFERROR(AVERAGE(D2235:E2264),""),"")</f>
        <v/>
      </c>
      <c r="N2264" s="959">
        <f>IF(SUM(F2264:H2264)&gt;0,IFERROR(AVERAGE(F2235:H2264),""),"")</f>
        <v/>
      </c>
      <c r="O2264" s="959">
        <f>IF(SUM(I2264:J2264)&gt;0,IFERROR(AVERAGE(I2235:J2264),""),"")</f>
        <v/>
      </c>
      <c r="P2264" s="959">
        <f>IF(SUM(K2264:L2264)&gt;0,IFERROR(AVERAGE(K2235:L2264),""),"")</f>
        <v/>
      </c>
      <c r="Q2264" s="813">
        <f>IFERROR(AVERAGE(D2264:E2264),"")</f>
        <v/>
      </c>
      <c r="R2264" s="813">
        <f>IFERROR(AVERAGE(F2264:H2264),"")</f>
        <v/>
      </c>
      <c r="S2264" s="813">
        <f>IFERROR(AVERAGE(I2264:J2264),"")</f>
        <v/>
      </c>
      <c r="T2264" s="813">
        <f>IFERROR(AVERAGE(K2264:L2264),"")</f>
        <v/>
      </c>
      <c r="V2264" s="813">
        <f>AVERAGE(Q2264:T2264)</f>
        <v/>
      </c>
      <c r="W2264" s="445" t="n"/>
      <c r="X2264" s="257" t="n"/>
      <c r="Y2264" s="266" t="n">
        <v>323</v>
      </c>
    </row>
    <row r="2265" ht="17.45" customHeight="1">
      <c r="A2265" s="257">
        <f>IF(ISNUMBER(C2265),MONTH(C2265),"")</f>
        <v/>
      </c>
      <c r="B2265" s="257">
        <f>IF(ISNUMBER(C2265),YEAR(C2265),"")</f>
        <v/>
      </c>
      <c r="C2265" s="808">
        <f>C2264+1</f>
        <v/>
      </c>
      <c r="D2265" s="809" t="n"/>
      <c r="E2265" s="810" t="n">
        <v>0.0112</v>
      </c>
      <c r="F2265" s="809" t="n"/>
      <c r="G2265" s="811" t="n">
        <v>0.0159</v>
      </c>
      <c r="H2265" s="810" t="n"/>
      <c r="I2265" s="809" t="n"/>
      <c r="J2265" s="810" t="n">
        <v>0.00738</v>
      </c>
      <c r="K2265" s="809" t="n"/>
      <c r="L2265" s="810" t="n">
        <v>0.016</v>
      </c>
      <c r="M2265" s="959">
        <f>IF(SUM(D2265:E2265)&gt;0,IFERROR(AVERAGE(D2236:E2265),""),"")</f>
        <v/>
      </c>
      <c r="N2265" s="959">
        <f>IF(SUM(F2265:H2265)&gt;0,IFERROR(AVERAGE(F2236:H2265),""),"")</f>
        <v/>
      </c>
      <c r="O2265" s="959">
        <f>IF(SUM(I2265:J2265)&gt;0,IFERROR(AVERAGE(I2236:J2265),""),"")</f>
        <v/>
      </c>
      <c r="P2265" s="959">
        <f>IF(SUM(K2265:L2265)&gt;0,IFERROR(AVERAGE(K2236:L2265),""),"")</f>
        <v/>
      </c>
      <c r="Q2265" s="813">
        <f>IFERROR(AVERAGE(D2265:E2265),"")</f>
        <v/>
      </c>
      <c r="R2265" s="813">
        <f>IFERROR(AVERAGE(F2265:H2265),"")</f>
        <v/>
      </c>
      <c r="S2265" s="813">
        <f>IFERROR(AVERAGE(I2265:J2265),"")</f>
        <v/>
      </c>
      <c r="T2265" s="813">
        <f>IFERROR(AVERAGE(K2265:L2265),"")</f>
        <v/>
      </c>
      <c r="V2265" s="813">
        <f>AVERAGE(Q2265:T2265)</f>
        <v/>
      </c>
      <c r="W2265" s="445" t="n"/>
      <c r="X2265" s="797">
        <f>AVERAGE(Q2264:T2265)</f>
        <v/>
      </c>
      <c r="Y2265" s="266" t="n">
        <v>323</v>
      </c>
    </row>
    <row r="2266" ht="17.45" customHeight="1">
      <c r="A2266" s="257">
        <f>IF(ISNUMBER(C2266),MONTH(C2266),"")</f>
        <v/>
      </c>
      <c r="B2266" s="257">
        <f>IF(ISNUMBER(C2266),YEAR(C2266),"")</f>
        <v/>
      </c>
      <c r="C2266" s="791">
        <f>C2265+1</f>
        <v/>
      </c>
      <c r="D2266" s="792" t="n">
        <v>0.0551</v>
      </c>
      <c r="E2266" s="793" t="n"/>
      <c r="F2266" s="792" t="n">
        <v>0.0354</v>
      </c>
      <c r="G2266" s="794" t="n"/>
      <c r="H2266" s="793" t="n"/>
      <c r="I2266" s="792" t="n">
        <v>0.0382</v>
      </c>
      <c r="J2266" s="793" t="n"/>
      <c r="K2266" s="792" t="n">
        <v>0.0373</v>
      </c>
      <c r="L2266" s="793" t="n"/>
      <c r="M2266" s="796">
        <f>IF(SUM(D2266:E2266)&gt;0,IFERROR(AVERAGE(D2237:E2266),""),"")</f>
        <v/>
      </c>
      <c r="N2266" s="796">
        <f>IF(SUM(F2266:H2266)&gt;0,IFERROR(AVERAGE(F2237:H2266),""),"")</f>
        <v/>
      </c>
      <c r="O2266" s="796">
        <f>IF(SUM(I2266:J2266)&gt;0,IFERROR(AVERAGE(I2237:J2266),""),"")</f>
        <v/>
      </c>
      <c r="P2266" s="796">
        <f>IF(SUM(K2266:L2266)&gt;0,IFERROR(AVERAGE(K2237:L2266),""),"")</f>
        <v/>
      </c>
      <c r="Q2266" s="797">
        <f>IFERROR(AVERAGE(D2266:E2266),"")</f>
        <v/>
      </c>
      <c r="R2266" s="797">
        <f>IFERROR(AVERAGE(F2266:H2266),"")</f>
        <v/>
      </c>
      <c r="S2266" s="797">
        <f>IFERROR(AVERAGE(I2266:J2266),"")</f>
        <v/>
      </c>
      <c r="T2266" s="797">
        <f>IFERROR(AVERAGE(K2266:L2266),"")</f>
        <v/>
      </c>
      <c r="W2266" s="797">
        <f>AVERAGE(Q2266:T2266)</f>
        <v/>
      </c>
    </row>
    <row r="2267" ht="17.45" customHeight="1">
      <c r="A2267" s="257">
        <f>IF(ISNUMBER(C2267),MONTH(C2267),"")</f>
        <v/>
      </c>
      <c r="B2267" s="257">
        <f>IF(ISNUMBER(C2267),YEAR(C2267),"")</f>
        <v/>
      </c>
      <c r="C2267" s="791">
        <f>C2266+1</f>
        <v/>
      </c>
      <c r="D2267" s="792" t="n"/>
      <c r="E2267" s="793" t="n">
        <v>0.0421</v>
      </c>
      <c r="F2267" s="792" t="n"/>
      <c r="G2267" s="794" t="n">
        <v>0.0602</v>
      </c>
      <c r="H2267" s="793" t="n"/>
      <c r="I2267" s="792" t="n"/>
      <c r="J2267" s="793" t="n">
        <v>0.055</v>
      </c>
      <c r="K2267" s="792" t="n"/>
      <c r="L2267" s="865" t="n">
        <v>0.0815</v>
      </c>
      <c r="M2267" s="796">
        <f>IF(SUM(D2267:E2267)&gt;0,IFERROR(AVERAGE(D2238:E2267),""),"")</f>
        <v/>
      </c>
      <c r="N2267" s="796">
        <f>IF(SUM(F2267:H2267)&gt;0,IFERROR(AVERAGE(F2238:H2267),""),"")</f>
        <v/>
      </c>
      <c r="O2267" s="796">
        <f>IF(SUM(I2267:J2267)&gt;0,IFERROR(AVERAGE(I2238:J2267),""),"")</f>
        <v/>
      </c>
      <c r="P2267" s="796">
        <f>IF(SUM(K2267:L2267)&gt;0,IFERROR(AVERAGE(K2238:L2267),""),"")</f>
        <v/>
      </c>
      <c r="Q2267" s="797">
        <f>IFERROR(AVERAGE(D2267:E2267),"")</f>
        <v/>
      </c>
      <c r="R2267" s="797">
        <f>IFERROR(AVERAGE(F2267:H2267),"")</f>
        <v/>
      </c>
      <c r="S2267" s="797">
        <f>IFERROR(AVERAGE(I2267:J2267),"")</f>
        <v/>
      </c>
      <c r="T2267" s="876">
        <f>IFERROR(AVERAGE(K2267:L2267),"")</f>
        <v/>
      </c>
      <c r="W2267" s="797">
        <f>AVERAGE(Q2267:T2267)</f>
        <v/>
      </c>
    </row>
    <row r="2268" ht="17.45" customHeight="1">
      <c r="A2268" s="257">
        <f>IF(ISNUMBER(C2268),MONTH(C2268),"")</f>
        <v/>
      </c>
      <c r="B2268" s="257">
        <f>IF(ISNUMBER(C2268),YEAR(C2268),"")</f>
        <v/>
      </c>
      <c r="C2268" s="791">
        <f>C2267+1</f>
        <v/>
      </c>
      <c r="D2268" s="792" t="n">
        <v>0.0468</v>
      </c>
      <c r="E2268" s="793" t="n"/>
      <c r="F2268" s="792" t="n"/>
      <c r="G2268" s="794" t="n"/>
      <c r="H2268" s="793" t="n">
        <v>0.0513</v>
      </c>
      <c r="I2268" s="792" t="n">
        <v>0.0326</v>
      </c>
      <c r="J2268" s="793" t="n"/>
      <c r="K2268" s="899" t="n">
        <v>0.08790000000000001</v>
      </c>
      <c r="L2268" s="793" t="n"/>
      <c r="M2268" s="796">
        <f>IF(SUM(D2268:E2268)&gt;0,IFERROR(AVERAGE(D2239:E2268),""),"")</f>
        <v/>
      </c>
      <c r="N2268" s="796">
        <f>IF(SUM(F2268:H2268)&gt;0,IFERROR(AVERAGE(F2239:H2268),""),"")</f>
        <v/>
      </c>
      <c r="O2268" s="796">
        <f>IF(SUM(I2268:J2268)&gt;0,IFERROR(AVERAGE(I2239:J2268),""),"")</f>
        <v/>
      </c>
      <c r="P2268" s="796">
        <f>IF(SUM(K2268:L2268)&gt;0,IFERROR(AVERAGE(K2239:L2268),""),"")</f>
        <v/>
      </c>
      <c r="Q2268" s="797">
        <f>IFERROR(AVERAGE(D2268:E2268),"")</f>
        <v/>
      </c>
      <c r="R2268" s="797">
        <f>IFERROR(AVERAGE(F2268:H2268),"")</f>
        <v/>
      </c>
      <c r="S2268" s="797">
        <f>IFERROR(AVERAGE(I2268:J2268),"")</f>
        <v/>
      </c>
      <c r="T2268" s="876">
        <f>IFERROR(AVERAGE(K2268:L2268),"")</f>
        <v/>
      </c>
      <c r="W2268" s="797">
        <f>AVERAGE(Q2268:T2268)</f>
        <v/>
      </c>
    </row>
    <row r="2269" ht="17.45" customHeight="1">
      <c r="A2269" s="257">
        <f>IF(ISNUMBER(C2269),MONTH(C2269),"")</f>
        <v/>
      </c>
      <c r="B2269" s="257">
        <f>IF(ISNUMBER(C2269),YEAR(C2269),"")</f>
        <v/>
      </c>
      <c r="C2269" s="791">
        <f>C2268+1</f>
        <v/>
      </c>
      <c r="D2269" s="792" t="n"/>
      <c r="E2269" s="793" t="n">
        <v>0.0215</v>
      </c>
      <c r="F2269" s="792" t="n"/>
      <c r="G2269" s="794" t="n">
        <v>0.0451</v>
      </c>
      <c r="H2269" s="793" t="n"/>
      <c r="I2269" s="792" t="n"/>
      <c r="J2269" s="865" t="n">
        <v>0.08210000000000001</v>
      </c>
      <c r="K2269" s="792" t="n"/>
      <c r="L2269" s="793" t="n">
        <v>0.0511</v>
      </c>
      <c r="M2269" s="796">
        <f>IF(SUM(D2269:E2269)&gt;0,IFERROR(AVERAGE(D2240:E2269),""),"")</f>
        <v/>
      </c>
      <c r="N2269" s="796">
        <f>IF(SUM(F2269:H2269)&gt;0,IFERROR(AVERAGE(F2240:H2269),""),"")</f>
        <v/>
      </c>
      <c r="O2269" s="796">
        <f>IF(SUM(I2269:J2269)&gt;0,IFERROR(AVERAGE(I2240:J2269),""),"")</f>
        <v/>
      </c>
      <c r="P2269" s="796">
        <f>IF(SUM(K2269:L2269)&gt;0,IFERROR(AVERAGE(K2240:L2269),""),"")</f>
        <v/>
      </c>
      <c r="Q2269" s="797">
        <f>IFERROR(AVERAGE(D2269:E2269),"")</f>
        <v/>
      </c>
      <c r="R2269" s="797">
        <f>IFERROR(AVERAGE(F2269:H2269),"")</f>
        <v/>
      </c>
      <c r="S2269" s="876">
        <f>IFERROR(AVERAGE(I2269:J2269),"")</f>
        <v/>
      </c>
      <c r="T2269" s="797">
        <f>IFERROR(AVERAGE(K2269:L2269),"")</f>
        <v/>
      </c>
      <c r="W2269" s="797">
        <f>AVERAGE(Q2269:T2269)</f>
        <v/>
      </c>
    </row>
    <row r="2270" ht="17.45" customHeight="1">
      <c r="A2270" s="257">
        <f>IF(ISNUMBER(C2270),MONTH(C2270),"")</f>
        <v/>
      </c>
      <c r="B2270" s="257">
        <f>IF(ISNUMBER(C2270),YEAR(C2270),"")</f>
        <v/>
      </c>
      <c r="C2270" s="861">
        <f>C2269+1</f>
        <v/>
      </c>
      <c r="D2270" s="803" t="n">
        <v>0.0346</v>
      </c>
      <c r="E2270" s="804" t="n"/>
      <c r="F2270" s="803" t="n">
        <v>0.0342</v>
      </c>
      <c r="G2270" s="805" t="n"/>
      <c r="H2270" s="804" t="n">
        <v>0.0319</v>
      </c>
      <c r="I2270" s="803" t="n">
        <v>0.0273</v>
      </c>
      <c r="J2270" s="804" t="n"/>
      <c r="K2270" s="803" t="n">
        <v>0.0456</v>
      </c>
      <c r="L2270" s="804" t="n"/>
      <c r="M2270" s="796">
        <f>IF(SUM(D2270:E2270)&gt;0,IFERROR(AVERAGE(D2241:E2270),""),"")</f>
        <v/>
      </c>
      <c r="N2270" s="796">
        <f>IF(SUM(F2270:H2270)&gt;0,IFERROR(AVERAGE(F2241:H2270),""),"")</f>
        <v/>
      </c>
      <c r="O2270" s="796">
        <f>IF(SUM(I2270:J2270)&gt;0,IFERROR(AVERAGE(I2241:J2270),""),"")</f>
        <v/>
      </c>
      <c r="P2270" s="796">
        <f>IF(SUM(K2270:L2270)&gt;0,IFERROR(AVERAGE(K2241:L2270),""),"")</f>
        <v/>
      </c>
      <c r="Q2270" s="797">
        <f>IFERROR(AVERAGE(D2270:E2270),"")</f>
        <v/>
      </c>
      <c r="R2270" s="797">
        <f>IFERROR(AVERAGE(F2270:H2270),"")</f>
        <v/>
      </c>
      <c r="S2270" s="797">
        <f>IFERROR(AVERAGE(I2270:J2270),"")</f>
        <v/>
      </c>
      <c r="T2270" s="797">
        <f>IFERROR(AVERAGE(K2270:L2270),"")</f>
        <v/>
      </c>
      <c r="W2270" s="797">
        <f>AVERAGE(Q2270:T2270)</f>
        <v/>
      </c>
      <c r="X2270" s="797">
        <f>AVERAGE(Q2266:T2270)</f>
        <v/>
      </c>
      <c r="Y2270" s="266" t="n">
        <v>324</v>
      </c>
    </row>
    <row r="2271" ht="17.45" customHeight="1">
      <c r="A2271" s="257">
        <f>IF(ISNUMBER(C2271),MONTH(C2271),"")</f>
        <v/>
      </c>
      <c r="B2271" s="257">
        <f>IF(ISNUMBER(C2271),YEAR(C2271),"")</f>
        <v/>
      </c>
      <c r="C2271" s="808">
        <f>C2270+1</f>
        <v/>
      </c>
      <c r="D2271" s="809" t="n"/>
      <c r="E2271" s="810" t="n">
        <v>0.0175</v>
      </c>
      <c r="F2271" s="809" t="n"/>
      <c r="G2271" s="811" t="n">
        <v>0.0207</v>
      </c>
      <c r="H2271" s="810" t="n"/>
      <c r="I2271" s="809" t="n"/>
      <c r="J2271" s="810" t="n">
        <v>0.0112</v>
      </c>
      <c r="K2271" s="809" t="n"/>
      <c r="L2271" s="810" t="n">
        <v>0.0311</v>
      </c>
      <c r="M2271" s="959">
        <f>IF(SUM(D2271:E2271)&gt;0,IFERROR(AVERAGE(D2242:E2271),""),"")</f>
        <v/>
      </c>
      <c r="N2271" s="959">
        <f>IF(SUM(F2271:H2271)&gt;0,IFERROR(AVERAGE(F2242:H2271),""),"")</f>
        <v/>
      </c>
      <c r="O2271" s="959">
        <f>IF(SUM(I2271:J2271)&gt;0,IFERROR(AVERAGE(I2242:J2271),""),"")</f>
        <v/>
      </c>
      <c r="P2271" s="959">
        <f>IF(SUM(K2271:L2271)&gt;0,IFERROR(AVERAGE(K2242:L2271),""),"")</f>
        <v/>
      </c>
      <c r="Q2271" s="813">
        <f>IFERROR(AVERAGE(D2271:E2271),"")</f>
        <v/>
      </c>
      <c r="R2271" s="813">
        <f>IFERROR(AVERAGE(F2271:H2271),"")</f>
        <v/>
      </c>
      <c r="S2271" s="813">
        <f>IFERROR(AVERAGE(I2271:J2271),"")</f>
        <v/>
      </c>
      <c r="T2271" s="813">
        <f>IFERROR(AVERAGE(K2271:L2271),"")</f>
        <v/>
      </c>
      <c r="V2271" s="813">
        <f>AVERAGE(Q2271:T2271)</f>
        <v/>
      </c>
      <c r="W2271" s="445" t="n"/>
      <c r="X2271" s="257" t="n"/>
      <c r="Y2271" s="266" t="n">
        <v>324</v>
      </c>
    </row>
    <row r="2272" ht="17.45" customHeight="1">
      <c r="A2272" s="257">
        <f>IF(ISNUMBER(C2272),MONTH(C2272),"")</f>
        <v/>
      </c>
      <c r="B2272" s="257">
        <f>IF(ISNUMBER(C2272),YEAR(C2272),"")</f>
        <v/>
      </c>
      <c r="C2272" s="808">
        <f>C2271+1</f>
        <v/>
      </c>
      <c r="D2272" s="809" t="n">
        <v>0.009889999999999999</v>
      </c>
      <c r="E2272" s="810" t="n"/>
      <c r="F2272" s="809" t="n">
        <v>0.0073</v>
      </c>
      <c r="G2272" s="811" t="n"/>
      <c r="H2272" s="810" t="n"/>
      <c r="I2272" s="809" t="n">
        <v>0.00669</v>
      </c>
      <c r="J2272" s="810" t="n"/>
      <c r="K2272" s="809" t="n">
        <v>0.0143</v>
      </c>
      <c r="L2272" s="810" t="n"/>
      <c r="M2272" s="959">
        <f>IF(SUM(D2272:E2272)&gt;0,IFERROR(AVERAGE(D2243:E2272),""),"")</f>
        <v/>
      </c>
      <c r="N2272" s="959">
        <f>IF(SUM(F2272:H2272)&gt;0,IFERROR(AVERAGE(F2243:H2272),""),"")</f>
        <v/>
      </c>
      <c r="O2272" s="959">
        <f>IF(SUM(I2272:J2272)&gt;0,IFERROR(AVERAGE(I2243:J2272),""),"")</f>
        <v/>
      </c>
      <c r="P2272" s="959">
        <f>IF(SUM(K2272:L2272)&gt;0,IFERROR(AVERAGE(K2243:L2272),""),"")</f>
        <v/>
      </c>
      <c r="Q2272" s="813">
        <f>IFERROR(AVERAGE(D2272:E2272),"")</f>
        <v/>
      </c>
      <c r="R2272" s="813">
        <f>IFERROR(AVERAGE(F2272:H2272),"")</f>
        <v/>
      </c>
      <c r="S2272" s="813">
        <f>IFERROR(AVERAGE(I2272:J2272),"")</f>
        <v/>
      </c>
      <c r="T2272" s="813">
        <f>IFERROR(AVERAGE(K2272:L2272),"")</f>
        <v/>
      </c>
      <c r="V2272" s="813">
        <f>AVERAGE(Q2272:T2272)</f>
        <v/>
      </c>
      <c r="W2272" s="445" t="n"/>
      <c r="X2272" s="797">
        <f>AVERAGE(Q2271:T2272)</f>
        <v/>
      </c>
      <c r="Y2272" s="266" t="n">
        <v>324</v>
      </c>
    </row>
    <row r="2273" ht="17.45" customHeight="1">
      <c r="A2273" s="257">
        <f>IF(ISNUMBER(C2273),MONTH(C2273),"")</f>
        <v/>
      </c>
      <c r="B2273" s="257">
        <f>IF(ISNUMBER(C2273),YEAR(C2273),"")</f>
        <v/>
      </c>
      <c r="C2273" s="791">
        <f>C2272+1</f>
        <v/>
      </c>
      <c r="D2273" s="792" t="n"/>
      <c r="E2273" s="793" t="n">
        <v>0.0236</v>
      </c>
      <c r="F2273" s="792" t="n"/>
      <c r="G2273" s="794" t="n">
        <v>0.0324</v>
      </c>
      <c r="H2273" s="793" t="n"/>
      <c r="I2273" s="792" t="n"/>
      <c r="J2273" s="793" t="n">
        <v>0.0365</v>
      </c>
      <c r="K2273" s="792" t="n"/>
      <c r="L2273" s="793" t="n">
        <v>0.0432</v>
      </c>
      <c r="M2273" s="796">
        <f>IF(SUM(D2273:E2273)&gt;0,IFERROR(AVERAGE(D2244:E2273),""),"")</f>
        <v/>
      </c>
      <c r="N2273" s="796">
        <f>IF(SUM(F2273:H2273)&gt;0,IFERROR(AVERAGE(F2244:H2273),""),"")</f>
        <v/>
      </c>
      <c r="O2273" s="796">
        <f>IF(SUM(I2273:J2273)&gt;0,IFERROR(AVERAGE(I2244:J2273),""),"")</f>
        <v/>
      </c>
      <c r="P2273" s="796">
        <f>IF(SUM(K2273:L2273)&gt;0,IFERROR(AVERAGE(K2244:L2273),""),"")</f>
        <v/>
      </c>
      <c r="Q2273" s="797">
        <f>IFERROR(AVERAGE(D2273:E2273),"")</f>
        <v/>
      </c>
      <c r="R2273" s="797">
        <f>IFERROR(AVERAGE(F2273:H2273),"")</f>
        <v/>
      </c>
      <c r="S2273" s="797">
        <f>IFERROR(AVERAGE(I2273:J2273),"")</f>
        <v/>
      </c>
      <c r="T2273" s="797">
        <f>IFERROR(AVERAGE(K2273:L2273),"")</f>
        <v/>
      </c>
      <c r="W2273" s="797">
        <f>AVERAGE(Q2273:T2273)</f>
        <v/>
      </c>
    </row>
    <row r="2274" ht="17.45" customHeight="1">
      <c r="A2274" s="257">
        <f>IF(ISNUMBER(C2274),MONTH(C2274),"")</f>
        <v/>
      </c>
      <c r="B2274" s="257">
        <f>IF(ISNUMBER(C2274),YEAR(C2274),"")</f>
        <v/>
      </c>
      <c r="C2274" s="791">
        <f>C2273+1</f>
        <v/>
      </c>
      <c r="D2274" s="792" t="n">
        <v>0.0341</v>
      </c>
      <c r="E2274" s="793" t="n"/>
      <c r="F2274" s="792" t="n"/>
      <c r="G2274" s="794" t="n"/>
      <c r="H2274" s="793" t="n">
        <v>0.0371</v>
      </c>
      <c r="I2274" s="792" t="n">
        <v>0.0344</v>
      </c>
      <c r="J2274" s="793" t="n"/>
      <c r="K2274" s="792" t="n">
        <v>0.0457</v>
      </c>
      <c r="L2274" s="793" t="n"/>
      <c r="M2274" s="796">
        <f>IF(SUM(D2274:E2274)&gt;0,IFERROR(AVERAGE(D2245:E2274),""),"")</f>
        <v/>
      </c>
      <c r="N2274" s="796">
        <f>IF(SUM(F2274:H2274)&gt;0,IFERROR(AVERAGE(F2245:H2274),""),"")</f>
        <v/>
      </c>
      <c r="O2274" s="796">
        <f>IF(SUM(I2274:J2274)&gt;0,IFERROR(AVERAGE(I2245:J2274),""),"")</f>
        <v/>
      </c>
      <c r="P2274" s="796">
        <f>IF(SUM(K2274:L2274)&gt;0,IFERROR(AVERAGE(K2245:L2274),""),"")</f>
        <v/>
      </c>
      <c r="Q2274" s="797">
        <f>IFERROR(AVERAGE(D2274:E2274),"")</f>
        <v/>
      </c>
      <c r="R2274" s="797">
        <f>IFERROR(AVERAGE(F2274:H2274),"")</f>
        <v/>
      </c>
      <c r="S2274" s="797">
        <f>IFERROR(AVERAGE(I2274:J2274),"")</f>
        <v/>
      </c>
      <c r="T2274" s="797">
        <f>IFERROR(AVERAGE(K2274:L2274),"")</f>
        <v/>
      </c>
      <c r="W2274" s="797">
        <f>AVERAGE(Q2274:T2274)</f>
        <v/>
      </c>
    </row>
    <row r="2275" ht="17.45" customHeight="1">
      <c r="A2275" s="257">
        <f>IF(ISNUMBER(C2275),MONTH(C2275),"")</f>
        <v/>
      </c>
      <c r="B2275" s="257">
        <f>IF(ISNUMBER(C2275),YEAR(C2275),"")</f>
        <v/>
      </c>
      <c r="C2275" s="791">
        <f>C2274+1</f>
        <v/>
      </c>
      <c r="D2275" s="792" t="n"/>
      <c r="E2275" s="793" t="n">
        <v>0.0392</v>
      </c>
      <c r="F2275" s="792" t="n"/>
      <c r="G2275" s="794" t="n">
        <v>0.0362</v>
      </c>
      <c r="H2275" s="793" t="n"/>
      <c r="I2275" s="792" t="n"/>
      <c r="J2275" s="793" t="n">
        <v>0.0485</v>
      </c>
      <c r="K2275" s="792" t="n"/>
      <c r="L2275" s="793" t="n">
        <v>0.0512</v>
      </c>
      <c r="M2275" s="796">
        <f>IF(SUM(D2275:E2275)&gt;0,IFERROR(AVERAGE(D2246:E2275),""),"")</f>
        <v/>
      </c>
      <c r="N2275" s="796">
        <f>IF(SUM(F2275:H2275)&gt;0,IFERROR(AVERAGE(F2246:H2275),""),"")</f>
        <v/>
      </c>
      <c r="O2275" s="796">
        <f>IF(SUM(I2275:J2275)&gt;0,IFERROR(AVERAGE(I2246:J2275),""),"")</f>
        <v/>
      </c>
      <c r="P2275" s="796">
        <f>IF(SUM(K2275:L2275)&gt;0,IFERROR(AVERAGE(K2246:L2275),""),"")</f>
        <v/>
      </c>
      <c r="Q2275" s="797">
        <f>IFERROR(AVERAGE(D2275:E2275),"")</f>
        <v/>
      </c>
      <c r="R2275" s="797">
        <f>IFERROR(AVERAGE(F2275:H2275),"")</f>
        <v/>
      </c>
      <c r="S2275" s="797">
        <f>IFERROR(AVERAGE(I2275:J2275),"")</f>
        <v/>
      </c>
      <c r="T2275" s="797">
        <f>IFERROR(AVERAGE(K2275:L2275),"")</f>
        <v/>
      </c>
      <c r="W2275" s="797">
        <f>AVERAGE(Q2275:T2275)</f>
        <v/>
      </c>
    </row>
    <row r="2276" ht="17.45" customHeight="1">
      <c r="A2276" s="257">
        <f>IF(ISNUMBER(C2276),MONTH(C2276),"")</f>
        <v/>
      </c>
      <c r="B2276" s="257">
        <f>IF(ISNUMBER(C2276),YEAR(C2276),"")</f>
        <v/>
      </c>
      <c r="C2276" s="861">
        <f>C2275+1</f>
        <v/>
      </c>
      <c r="D2276" s="803" t="n">
        <v>0.0702</v>
      </c>
      <c r="E2276" s="804" t="n"/>
      <c r="F2276" s="803" t="n">
        <v>0.0351</v>
      </c>
      <c r="G2276" s="805" t="n"/>
      <c r="H2276" s="804" t="n">
        <v>0.036</v>
      </c>
      <c r="I2276" s="803" t="n">
        <v>0.0247</v>
      </c>
      <c r="J2276" s="804" t="n"/>
      <c r="K2276" s="803" t="n">
        <v>0.028</v>
      </c>
      <c r="L2276" s="804" t="n"/>
      <c r="M2276" s="796">
        <f>IF(SUM(D2276:E2276)&gt;0,IFERROR(AVERAGE(D2247:E2276),""),"")</f>
        <v/>
      </c>
      <c r="N2276" s="796">
        <f>IF(SUM(F2276:H2276)&gt;0,IFERROR(AVERAGE(F2247:H2276),""),"")</f>
        <v/>
      </c>
      <c r="O2276" s="796">
        <f>IF(SUM(I2276:J2276)&gt;0,IFERROR(AVERAGE(I2247:J2276),""),"")</f>
        <v/>
      </c>
      <c r="P2276" s="796">
        <f>IF(SUM(K2276:L2276)&gt;0,IFERROR(AVERAGE(K2247:L2276),""),"")</f>
        <v/>
      </c>
      <c r="Q2276" s="797">
        <f>IFERROR(AVERAGE(D2276:E2276),"")</f>
        <v/>
      </c>
      <c r="R2276" s="797">
        <f>IFERROR(AVERAGE(F2276:H2276),"")</f>
        <v/>
      </c>
      <c r="S2276" s="797">
        <f>IFERROR(AVERAGE(I2276:J2276),"")</f>
        <v/>
      </c>
      <c r="T2276" s="797">
        <f>IFERROR(AVERAGE(K2276:L2276),"")</f>
        <v/>
      </c>
      <c r="W2276" s="797">
        <f>AVERAGE(Q2276:T2276)</f>
        <v/>
      </c>
    </row>
    <row r="2277" ht="17.45" customHeight="1">
      <c r="A2277" s="257">
        <f>IF(ISNUMBER(C2277),MONTH(C2277),"")</f>
        <v/>
      </c>
      <c r="B2277" s="257">
        <f>IF(ISNUMBER(C2277),YEAR(C2277),"")</f>
        <v/>
      </c>
      <c r="C2277" s="791">
        <f>C2276+1</f>
        <v/>
      </c>
      <c r="D2277" s="792" t="n"/>
      <c r="E2277" s="793" t="n">
        <v>0.0476</v>
      </c>
      <c r="F2277" s="792" t="n"/>
      <c r="G2277" s="794" t="n">
        <v>0.0259</v>
      </c>
      <c r="H2277" s="793" t="n"/>
      <c r="I2277" s="792" t="n"/>
      <c r="J2277" s="793" t="n">
        <v>0.0438</v>
      </c>
      <c r="K2277" s="792" t="n"/>
      <c r="L2277" s="793" t="n">
        <v>0.0506</v>
      </c>
      <c r="M2277" s="796">
        <f>IF(SUM(D2277:E2277)&gt;0,IFERROR(AVERAGE(D2248:E2277),""),"")</f>
        <v/>
      </c>
      <c r="N2277" s="796">
        <f>IF(SUM(F2277:H2277)&gt;0,IFERROR(AVERAGE(F2248:H2277),""),"")</f>
        <v/>
      </c>
      <c r="O2277" s="796">
        <f>IF(SUM(I2277:J2277)&gt;0,IFERROR(AVERAGE(I2248:J2277),""),"")</f>
        <v/>
      </c>
      <c r="P2277" s="796">
        <f>IF(SUM(K2277:L2277)&gt;0,IFERROR(AVERAGE(K2248:L2277),""),"")</f>
        <v/>
      </c>
      <c r="Q2277" s="797">
        <f>IFERROR(AVERAGE(D2277:E2277),"")</f>
        <v/>
      </c>
      <c r="R2277" s="797">
        <f>IFERROR(AVERAGE(F2277:H2277),"")</f>
        <v/>
      </c>
      <c r="S2277" s="797">
        <f>IFERROR(AVERAGE(I2277:J2277),"")</f>
        <v/>
      </c>
      <c r="T2277" s="797">
        <f>IFERROR(AVERAGE(K2277:L2277),"")</f>
        <v/>
      </c>
      <c r="W2277" s="797">
        <f>AVERAGE(Q2277:T2277)</f>
        <v/>
      </c>
      <c r="X2277" s="797">
        <f>AVERAGE(Q2273:T2277)</f>
        <v/>
      </c>
      <c r="Y2277" s="266" t="n">
        <v>325</v>
      </c>
    </row>
    <row r="2278" ht="17.45" customHeight="1">
      <c r="A2278" s="257">
        <f>IF(ISNUMBER(C2278),MONTH(C2278),"")</f>
        <v/>
      </c>
      <c r="B2278" s="257">
        <f>IF(ISNUMBER(C2278),YEAR(C2278),"")</f>
        <v/>
      </c>
      <c r="C2278" s="808">
        <f>C2277+1</f>
        <v/>
      </c>
      <c r="D2278" s="809" t="n">
        <v>0.0633</v>
      </c>
      <c r="E2278" s="810" t="n"/>
      <c r="F2278" s="809" t="n">
        <v>0.00702</v>
      </c>
      <c r="G2278" s="811" t="n"/>
      <c r="H2278" s="810" t="n"/>
      <c r="I2278" s="809" t="n">
        <v>0.00915</v>
      </c>
      <c r="J2278" s="810" t="n"/>
      <c r="K2278" s="809" t="n">
        <v>0.0521</v>
      </c>
      <c r="L2278" s="810" t="n"/>
      <c r="M2278" s="959">
        <f>IF(SUM(D2278:E2278)&gt;0,IFERROR(AVERAGE(D2249:E2278),""),"")</f>
        <v/>
      </c>
      <c r="N2278" s="959">
        <f>IF(SUM(F2278:H2278)&gt;0,IFERROR(AVERAGE(F2249:H2278),""),"")</f>
        <v/>
      </c>
      <c r="O2278" s="959">
        <f>IF(SUM(I2278:J2278)&gt;0,IFERROR(AVERAGE(I2249:J2278),""),"")</f>
        <v/>
      </c>
      <c r="P2278" s="959">
        <f>IF(SUM(K2278:L2278)&gt;0,IFERROR(AVERAGE(K2249:L2278),""),"")</f>
        <v/>
      </c>
      <c r="Q2278" s="813">
        <f>IFERROR(AVERAGE(D2278:E2278),"")</f>
        <v/>
      </c>
      <c r="R2278" s="813">
        <f>IFERROR(AVERAGE(F2278:H2278),"")</f>
        <v/>
      </c>
      <c r="S2278" s="813">
        <f>IFERROR(AVERAGE(I2278:J2278),"")</f>
        <v/>
      </c>
      <c r="T2278" s="813">
        <f>IFERROR(AVERAGE(K2278:L2278),"")</f>
        <v/>
      </c>
      <c r="V2278" s="813">
        <f>AVERAGE(Q2278:T2278)</f>
        <v/>
      </c>
      <c r="W2278" s="445" t="n"/>
      <c r="X2278" s="257" t="n"/>
      <c r="Y2278" s="266" t="n">
        <v>325</v>
      </c>
    </row>
    <row r="2279" ht="17.45" customHeight="1">
      <c r="A2279" s="257">
        <f>IF(ISNUMBER(C2279),MONTH(C2279),"")</f>
        <v/>
      </c>
      <c r="B2279" s="257">
        <f>IF(ISNUMBER(C2279),YEAR(C2279),"")</f>
        <v/>
      </c>
      <c r="C2279" s="808">
        <f>C2278+1</f>
        <v/>
      </c>
      <c r="D2279" s="809" t="n"/>
      <c r="E2279" s="900" t="n">
        <v>0.0789</v>
      </c>
      <c r="F2279" s="809" t="n"/>
      <c r="G2279" s="811" t="n">
        <v>0.0243</v>
      </c>
      <c r="H2279" s="810" t="n"/>
      <c r="I2279" s="809" t="n"/>
      <c r="J2279" s="810" t="n">
        <v>0.0074</v>
      </c>
      <c r="K2279" s="809" t="n"/>
      <c r="L2279" s="810" t="n">
        <v>0.0145</v>
      </c>
      <c r="M2279" s="959">
        <f>IF(SUM(D2279:E2279)&gt;0,IFERROR(AVERAGE(D2250:E2279),""),"")</f>
        <v/>
      </c>
      <c r="N2279" s="959">
        <f>IF(SUM(F2279:H2279)&gt;0,IFERROR(AVERAGE(F2250:H2279),""),"")</f>
        <v/>
      </c>
      <c r="O2279" s="959">
        <f>IF(SUM(I2279:J2279)&gt;0,IFERROR(AVERAGE(I2250:J2279),""),"")</f>
        <v/>
      </c>
      <c r="P2279" s="959">
        <f>IF(SUM(K2279:L2279)&gt;0,IFERROR(AVERAGE(K2250:L2279),""),"")</f>
        <v/>
      </c>
      <c r="Q2279" s="893">
        <f>IFERROR(AVERAGE(D2279:E2279),"")</f>
        <v/>
      </c>
      <c r="R2279" s="813">
        <f>IFERROR(AVERAGE(F2279:H2279),"")</f>
        <v/>
      </c>
      <c r="S2279" s="813">
        <f>IFERROR(AVERAGE(I2279:J2279),"")</f>
        <v/>
      </c>
      <c r="T2279" s="813">
        <f>IFERROR(AVERAGE(K2279:L2279),"")</f>
        <v/>
      </c>
      <c r="V2279" s="813">
        <f>AVERAGE(Q2279:T2279)</f>
        <v/>
      </c>
      <c r="W2279" s="445" t="n"/>
      <c r="X2279" s="797">
        <f>AVERAGE(Q2278:T2279)</f>
        <v/>
      </c>
      <c r="Y2279" s="266" t="n">
        <v>325</v>
      </c>
    </row>
    <row r="2280" ht="17.45" customHeight="1">
      <c r="A2280" s="257">
        <f>IF(ISNUMBER(C2280),MONTH(C2280),"")</f>
        <v/>
      </c>
      <c r="B2280" s="257">
        <f>IF(ISNUMBER(C2280),YEAR(C2280),"")</f>
        <v/>
      </c>
      <c r="C2280" s="791">
        <f>C2279+1</f>
        <v/>
      </c>
      <c r="D2280" s="792" t="n">
        <v>0.0272</v>
      </c>
      <c r="E2280" s="793" t="n"/>
      <c r="F2280" s="792" t="n"/>
      <c r="G2280" s="794" t="n"/>
      <c r="H2280" s="793" t="n">
        <v>0.0179</v>
      </c>
      <c r="I2280" s="792" t="n">
        <v>0.0199</v>
      </c>
      <c r="J2280" s="793" t="n"/>
      <c r="K2280" s="792" t="n">
        <v>0.059</v>
      </c>
      <c r="L2280" s="793" t="n"/>
      <c r="M2280" s="796">
        <f>IF(SUM(D2280:E2280)&gt;0,IFERROR(AVERAGE(D2251:E2280),""),"")</f>
        <v/>
      </c>
      <c r="N2280" s="796">
        <f>IF(SUM(F2280:H2280)&gt;0,IFERROR(AVERAGE(F2251:H2280),""),"")</f>
        <v/>
      </c>
      <c r="O2280" s="796">
        <f>IF(SUM(I2280:J2280)&gt;0,IFERROR(AVERAGE(I2251:J2280),""),"")</f>
        <v/>
      </c>
      <c r="P2280" s="796">
        <f>IF(SUM(K2280:L2280)&gt;0,IFERROR(AVERAGE(K2251:L2280),""),"")</f>
        <v/>
      </c>
      <c r="Q2280" s="797">
        <f>IFERROR(AVERAGE(D2280:E2280),"")</f>
        <v/>
      </c>
      <c r="R2280" s="797">
        <f>IFERROR(AVERAGE(F2280:H2280),"")</f>
        <v/>
      </c>
      <c r="S2280" s="797">
        <f>IFERROR(AVERAGE(I2280:J2280),"")</f>
        <v/>
      </c>
      <c r="T2280" s="797">
        <f>IFERROR(AVERAGE(K2280:L2280),"")</f>
        <v/>
      </c>
      <c r="W2280" s="797">
        <f>AVERAGE(Q2280:T2280)</f>
        <v/>
      </c>
    </row>
    <row r="2281" ht="17.45" customHeight="1">
      <c r="A2281" s="257">
        <f>IF(ISNUMBER(C2281),MONTH(C2281),"")</f>
        <v/>
      </c>
      <c r="B2281" s="257">
        <f>IF(ISNUMBER(C2281),YEAR(C2281),"")</f>
        <v/>
      </c>
      <c r="C2281" s="791">
        <f>C2280+1</f>
        <v/>
      </c>
      <c r="D2281" s="792" t="n"/>
      <c r="E2281" s="793" t="n">
        <v>0.057</v>
      </c>
      <c r="F2281" s="792" t="n"/>
      <c r="G2281" s="794" t="n">
        <v>0.0297</v>
      </c>
      <c r="H2281" s="793" t="n"/>
      <c r="I2281" s="792" t="n"/>
      <c r="J2281" s="793" t="n">
        <v>0.0339</v>
      </c>
      <c r="K2281" s="792" t="n"/>
      <c r="L2281" s="793" t="n">
        <v>0.0462</v>
      </c>
      <c r="M2281" s="796">
        <f>IF(SUM(D2281:E2281)&gt;0,IFERROR(AVERAGE(D2252:E2281),""),"")</f>
        <v/>
      </c>
      <c r="N2281" s="796">
        <f>IF(SUM(F2281:H2281)&gt;0,IFERROR(AVERAGE(F2252:H2281),""),"")</f>
        <v/>
      </c>
      <c r="O2281" s="796">
        <f>IF(SUM(I2281:J2281)&gt;0,IFERROR(AVERAGE(I2252:J2281),""),"")</f>
        <v/>
      </c>
      <c r="P2281" s="796">
        <f>IF(SUM(K2281:L2281)&gt;0,IFERROR(AVERAGE(K2252:L2281),""),"")</f>
        <v/>
      </c>
      <c r="Q2281" s="797">
        <f>IFERROR(AVERAGE(D2281:E2281),"")</f>
        <v/>
      </c>
      <c r="R2281" s="797">
        <f>IFERROR(AVERAGE(F2281:H2281),"")</f>
        <v/>
      </c>
      <c r="S2281" s="797">
        <f>IFERROR(AVERAGE(I2281:J2281),"")</f>
        <v/>
      </c>
      <c r="T2281" s="797">
        <f>IFERROR(AVERAGE(K2281:L2281),"")</f>
        <v/>
      </c>
      <c r="W2281" s="797">
        <f>AVERAGE(Q2281:T2281)</f>
        <v/>
      </c>
    </row>
    <row r="2282" ht="17.45" customHeight="1">
      <c r="A2282" s="257">
        <f>IF(ISNUMBER(C2282),MONTH(C2282),"")</f>
        <v/>
      </c>
      <c r="B2282" s="257">
        <f>IF(ISNUMBER(C2282),YEAR(C2282),"")</f>
        <v/>
      </c>
      <c r="C2282" s="861">
        <f>C2281+1</f>
        <v/>
      </c>
      <c r="D2282" s="864" t="n">
        <v>0.0924</v>
      </c>
      <c r="E2282" s="804" t="n"/>
      <c r="F2282" s="803" t="n">
        <v>0.0253</v>
      </c>
      <c r="G2282" s="805" t="n"/>
      <c r="H2282" s="804" t="n">
        <v>0.0304</v>
      </c>
      <c r="I2282" s="803" t="n">
        <v>0.042</v>
      </c>
      <c r="J2282" s="804" t="n"/>
      <c r="K2282" s="803" t="n">
        <v>0.0312</v>
      </c>
      <c r="L2282" s="804" t="n"/>
      <c r="M2282" s="796">
        <f>IF(SUM(D2282:E2282)&gt;0,IFERROR(AVERAGE(D2253:E2282),""),"")</f>
        <v/>
      </c>
      <c r="N2282" s="796">
        <f>IF(SUM(F2282:H2282)&gt;0,IFERROR(AVERAGE(F2253:H2282),""),"")</f>
        <v/>
      </c>
      <c r="O2282" s="796">
        <f>IF(SUM(I2282:J2282)&gt;0,IFERROR(AVERAGE(I2253:J2282),""),"")</f>
        <v/>
      </c>
      <c r="P2282" s="796">
        <f>IF(SUM(K2282:L2282)&gt;0,IFERROR(AVERAGE(K2253:L2282),""),"")</f>
        <v/>
      </c>
      <c r="Q2282" s="876">
        <f>IFERROR(AVERAGE(D2282:E2282),"")</f>
        <v/>
      </c>
      <c r="R2282" s="797">
        <f>IFERROR(AVERAGE(F2282:H2282),"")</f>
        <v/>
      </c>
      <c r="S2282" s="797">
        <f>IFERROR(AVERAGE(I2282:J2282),"")</f>
        <v/>
      </c>
      <c r="T2282" s="797">
        <f>IFERROR(AVERAGE(K2282:L2282),"")</f>
        <v/>
      </c>
      <c r="W2282" s="797">
        <f>AVERAGE(Q2282:T2282)</f>
        <v/>
      </c>
    </row>
    <row r="2283" ht="17.45" customHeight="1" thickBot="1">
      <c r="A2283" s="257">
        <f>IF(ISNUMBER(C2283),MONTH(C2283),"")</f>
        <v/>
      </c>
      <c r="B2283" s="257">
        <f>IF(ISNUMBER(C2283),YEAR(C2283),"")</f>
        <v/>
      </c>
      <c r="C2283" s="791">
        <f>C2282+1</f>
        <v/>
      </c>
      <c r="D2283" s="792" t="n"/>
      <c r="E2283" s="793" t="n">
        <v>0.0468</v>
      </c>
      <c r="F2283" s="792" t="n"/>
      <c r="G2283" s="794" t="n">
        <v>0.0288</v>
      </c>
      <c r="H2283" s="793" t="n"/>
      <c r="I2283" s="792" t="n"/>
      <c r="J2283" s="793" t="n">
        <v>0.0291</v>
      </c>
      <c r="K2283" s="792" t="n"/>
      <c r="L2283" s="793" t="n">
        <v>0.0379</v>
      </c>
      <c r="M2283" s="796">
        <f>IF(SUM(D2283:E2283)&gt;0,IFERROR(AVERAGE(D2254:E2283),""),"")</f>
        <v/>
      </c>
      <c r="N2283" s="796">
        <f>IF(SUM(F2283:H2283)&gt;0,IFERROR(AVERAGE(F2254:H2283),""),"")</f>
        <v/>
      </c>
      <c r="O2283" s="796">
        <f>IF(SUM(I2283:J2283)&gt;0,IFERROR(AVERAGE(I2254:J2283),""),"")</f>
        <v/>
      </c>
      <c r="P2283" s="796">
        <f>IF(SUM(K2283:L2283)&gt;0,IFERROR(AVERAGE(K2254:L2283),""),"")</f>
        <v/>
      </c>
      <c r="Q2283" s="797">
        <f>IFERROR(AVERAGE(D2283:E2283),"")</f>
        <v/>
      </c>
      <c r="R2283" s="797">
        <f>IFERROR(AVERAGE(F2283:H2283),"")</f>
        <v/>
      </c>
      <c r="S2283" s="797">
        <f>IFERROR(AVERAGE(I2283:J2283),"")</f>
        <v/>
      </c>
      <c r="T2283" s="797">
        <f>IFERROR(AVERAGE(K2283:L2283),"")</f>
        <v/>
      </c>
      <c r="W2283" s="797">
        <f>AVERAGE(Q2283:T2283)</f>
        <v/>
      </c>
    </row>
    <row r="2284" ht="17.45" customHeight="1" thickBot="1">
      <c r="A2284" s="257">
        <f>IF(ISNUMBER(C2284),MONTH(C2284),"")</f>
        <v/>
      </c>
      <c r="B2284" s="257">
        <f>IF(ISNUMBER(C2284),YEAR(C2284),"")</f>
        <v/>
      </c>
      <c r="C2284" s="791">
        <f>C2283+1</f>
        <v/>
      </c>
      <c r="D2284" s="792" t="n">
        <v>0.0256</v>
      </c>
      <c r="E2284" s="793" t="n"/>
      <c r="F2284" s="792" t="n">
        <v>0.0133</v>
      </c>
      <c r="G2284" s="794" t="n"/>
      <c r="H2284" s="793" t="n"/>
      <c r="I2284" s="792" t="n">
        <v>0.0181</v>
      </c>
      <c r="J2284" s="793" t="n"/>
      <c r="K2284" s="792" t="n">
        <v>0.0494</v>
      </c>
      <c r="L2284" s="793" t="n"/>
      <c r="M2284" s="796">
        <f>IF(SUM(D2284:E2284)&gt;0,IFERROR(AVERAGE(D2255:E2284),""),"")</f>
        <v/>
      </c>
      <c r="N2284" s="796">
        <f>IF(SUM(F2284:H2284)&gt;0,IFERROR(AVERAGE(F2255:H2284),""),"")</f>
        <v/>
      </c>
      <c r="O2284" s="796">
        <f>IF(SUM(I2284:J2284)&gt;0,IFERROR(AVERAGE(I2255:J2284),""),"")</f>
        <v/>
      </c>
      <c r="P2284" s="796">
        <f>IF(SUM(K2284:L2284)&gt;0,IFERROR(AVERAGE(K2255:L2284),""),"")</f>
        <v/>
      </c>
      <c r="Q2284" s="797">
        <f>IFERROR(AVERAGE(D2284:E2284),"")</f>
        <v/>
      </c>
      <c r="R2284" s="797">
        <f>IFERROR(AVERAGE(F2284:H2284),"")</f>
        <v/>
      </c>
      <c r="S2284" s="797">
        <f>IFERROR(AVERAGE(I2284:J2284),"")</f>
        <v/>
      </c>
      <c r="T2284" s="797">
        <f>IFERROR(AVERAGE(K2284:L2284),"")</f>
        <v/>
      </c>
      <c r="W2284" s="797">
        <f>AVERAGE(Q2284:T2284)</f>
        <v/>
      </c>
      <c r="X2284" s="797">
        <f>AVERAGE(Q2280:T2284)</f>
        <v/>
      </c>
      <c r="Y2284" s="266" t="n">
        <v>326</v>
      </c>
      <c r="Z2284" s="514" t="inlineStr">
        <is>
          <t>MARCH</t>
        </is>
      </c>
      <c r="AA2284" s="515" t="n">
        <v>2024</v>
      </c>
      <c r="AB2284" s="516" t="n"/>
      <c r="AC2284" s="516" t="n"/>
      <c r="AD2284" s="516" t="n"/>
    </row>
    <row r="2285" ht="17.45" customHeight="1">
      <c r="A2285" s="257">
        <f>IF(ISNUMBER(C2285),MONTH(C2285),"")</f>
        <v/>
      </c>
      <c r="B2285" s="257">
        <f>IF(ISNUMBER(C2285),YEAR(C2285),"")</f>
        <v/>
      </c>
      <c r="C2285" s="808">
        <f>C2284+1</f>
        <v/>
      </c>
      <c r="D2285" s="809" t="n"/>
      <c r="E2285" s="810" t="n">
        <v>0.0137</v>
      </c>
      <c r="F2285" s="809" t="n"/>
      <c r="G2285" s="811" t="n">
        <v>0.008030000000000001</v>
      </c>
      <c r="H2285" s="810" t="n"/>
      <c r="I2285" s="809" t="n"/>
      <c r="J2285" s="810" t="n">
        <v>0.00471</v>
      </c>
      <c r="K2285" s="809" t="n"/>
      <c r="L2285" s="810" t="n">
        <v>0.009140000000000001</v>
      </c>
      <c r="M2285" s="959">
        <f>IF(SUM(D2285:E2285)&gt;0,IFERROR(AVERAGE(D2256:E2285),""),"")</f>
        <v/>
      </c>
      <c r="N2285" s="959">
        <f>IF(SUM(F2285:H2285)&gt;0,IFERROR(AVERAGE(F2256:H2285),""),"")</f>
        <v/>
      </c>
      <c r="O2285" s="959">
        <f>IF(SUM(I2285:J2285)&gt;0,IFERROR(AVERAGE(I2256:J2285),""),"")</f>
        <v/>
      </c>
      <c r="P2285" s="959">
        <f>IF(SUM(K2285:L2285)&gt;0,IFERROR(AVERAGE(K2256:L2285),""),"")</f>
        <v/>
      </c>
      <c r="Q2285" s="813">
        <f>IFERROR(AVERAGE(D2285:E2285),"")</f>
        <v/>
      </c>
      <c r="R2285" s="813">
        <f>IFERROR(AVERAGE(F2285:H2285),"")</f>
        <v/>
      </c>
      <c r="S2285" s="813">
        <f>IFERROR(AVERAGE(I2285:J2285),"")</f>
        <v/>
      </c>
      <c r="T2285" s="813">
        <f>IFERROR(AVERAGE(K2285:L2285),"")</f>
        <v/>
      </c>
      <c r="V2285" s="813">
        <f>AVERAGE(Q2285:T2285)</f>
        <v/>
      </c>
      <c r="W2285" s="445" t="n"/>
      <c r="X2285" s="257" t="n"/>
      <c r="Y2285" s="266" t="n">
        <v>326</v>
      </c>
      <c r="Z2285" s="517" t="inlineStr">
        <is>
          <t>Parameter</t>
        </is>
      </c>
      <c r="AA2285" s="517" t="inlineStr">
        <is>
          <t>Station 1</t>
        </is>
      </c>
      <c r="AB2285" s="517" t="inlineStr">
        <is>
          <t>Station 2</t>
        </is>
      </c>
      <c r="AC2285" s="517" t="inlineStr">
        <is>
          <t>Station 4</t>
        </is>
      </c>
      <c r="AD2285" s="517" t="inlineStr">
        <is>
          <t>Station 5</t>
        </is>
      </c>
    </row>
    <row r="2286" ht="17.45" customHeight="1" thickBot="1">
      <c r="A2286" s="257">
        <f>IF(ISNUMBER(C2286),MONTH(C2286),"")</f>
        <v/>
      </c>
      <c r="B2286" s="257">
        <f>IF(ISNUMBER(C2286),YEAR(C2286),"")</f>
        <v/>
      </c>
      <c r="C2286" s="877">
        <f>C2285+1</f>
        <v/>
      </c>
      <c r="D2286" s="878" t="n">
        <v>0.00531</v>
      </c>
      <c r="E2286" s="879" t="n"/>
      <c r="F2286" s="878" t="n"/>
      <c r="G2286" s="881" t="n"/>
      <c r="H2286" s="879" t="n">
        <v>0.00275</v>
      </c>
      <c r="I2286" s="878" t="n">
        <v>0.0036</v>
      </c>
      <c r="J2286" s="879" t="n"/>
      <c r="K2286" s="878" t="n">
        <v>0.00611</v>
      </c>
      <c r="L2286" s="879" t="n"/>
      <c r="M2286" s="959">
        <f>IF(SUM(D2286:E2286)&gt;0,IFERROR(AVERAGE(D2257:E2286),""),"")</f>
        <v/>
      </c>
      <c r="N2286" s="959">
        <f>IF(SUM(F2286:H2286)&gt;0,IFERROR(AVERAGE(F2257:H2286),""),"")</f>
        <v/>
      </c>
      <c r="O2286" s="959">
        <f>IF(SUM(I2286:J2286)&gt;0,IFERROR(AVERAGE(I2257:J2286),""),"")</f>
        <v/>
      </c>
      <c r="P2286" s="959">
        <f>IF(SUM(K2286:L2286)&gt;0,IFERROR(AVERAGE(K2257:L2286),""),"")</f>
        <v/>
      </c>
      <c r="Q2286" s="813">
        <f>IFERROR(AVERAGE(D2286:E2286),"")</f>
        <v/>
      </c>
      <c r="R2286" s="813">
        <f>IFERROR(AVERAGE(F2286:H2286),"")</f>
        <v/>
      </c>
      <c r="S2286" s="813">
        <f>IFERROR(AVERAGE(I2286:J2286),"")</f>
        <v/>
      </c>
      <c r="T2286" s="813">
        <f>IFERROR(AVERAGE(K2286:L2286),"")</f>
        <v/>
      </c>
      <c r="V2286" s="813">
        <f>AVERAGE(Q2286:T2286)</f>
        <v/>
      </c>
      <c r="W2286" s="445" t="n"/>
      <c r="X2286" s="797">
        <f>AVERAGE(Q2285:T2286)</f>
        <v/>
      </c>
      <c r="Y2286" s="266" t="n">
        <v>326</v>
      </c>
      <c r="Z2286" s="518" t="inlineStr">
        <is>
          <t>Average</t>
        </is>
      </c>
      <c r="AA2286" s="928">
        <f>AVERAGE(D2256:E2286)</f>
        <v/>
      </c>
      <c r="AB2286" s="928">
        <f>AVERAGE(F2256:H2286)</f>
        <v/>
      </c>
      <c r="AC2286" s="928">
        <f>AVERAGE(I2256:J2286)</f>
        <v/>
      </c>
      <c r="AD2286" s="928">
        <f>AVERAGE(K2256:L2286)</f>
        <v/>
      </c>
    </row>
    <row r="2287" ht="17.45" customHeight="1">
      <c r="A2287" s="257">
        <f>IF(ISNUMBER(C2287),MONTH(C2287),"")</f>
        <v/>
      </c>
      <c r="B2287" s="257">
        <f>IF(ISNUMBER(C2287),YEAR(C2287),"")</f>
        <v/>
      </c>
      <c r="C2287" s="831">
        <f>C2286+1</f>
        <v/>
      </c>
      <c r="D2287" s="832" t="n"/>
      <c r="E2287" s="833" t="n">
        <v>0.0336</v>
      </c>
      <c r="F2287" s="832" t="n"/>
      <c r="G2287" s="834" t="n">
        <v>0.0423</v>
      </c>
      <c r="H2287" s="833" t="n"/>
      <c r="I2287" s="832" t="n"/>
      <c r="J2287" s="833" t="n">
        <v>0.0225</v>
      </c>
      <c r="K2287" s="832" t="n"/>
      <c r="L2287" s="833" t="n">
        <v>0.0338</v>
      </c>
      <c r="M2287" s="796">
        <f>IF(SUM(D2287:E2287)&gt;0,IFERROR(AVERAGE(D2258:E2287),""),"")</f>
        <v/>
      </c>
      <c r="N2287" s="796">
        <f>IF(SUM(F2287:H2287)&gt;0,IFERROR(AVERAGE(F2258:H2287),""),"")</f>
        <v/>
      </c>
      <c r="O2287" s="796">
        <f>IF(SUM(I2287:J2287)&gt;0,IFERROR(AVERAGE(I2258:J2287),""),"")</f>
        <v/>
      </c>
      <c r="P2287" s="796">
        <f>IF(SUM(K2287:L2287)&gt;0,IFERROR(AVERAGE(K2258:L2287),""),"")</f>
        <v/>
      </c>
      <c r="Q2287" s="797">
        <f>IFERROR(AVERAGE(D2287:E2287),"")</f>
        <v/>
      </c>
      <c r="R2287" s="797">
        <f>IFERROR(AVERAGE(F2287:H2287),"")</f>
        <v/>
      </c>
      <c r="S2287" s="797">
        <f>IFERROR(AVERAGE(I2287:J2287),"")</f>
        <v/>
      </c>
      <c r="T2287" s="797">
        <f>IFERROR(AVERAGE(K2287:L2287),"")</f>
        <v/>
      </c>
      <c r="W2287" s="797">
        <f>AVERAGE(Q2287:T2287)</f>
        <v/>
      </c>
      <c r="Z2287" s="518" t="inlineStr">
        <is>
          <t>Maximum</t>
        </is>
      </c>
      <c r="AA2287" s="928">
        <f>MAX(D2256:E2286)</f>
        <v/>
      </c>
      <c r="AB2287" s="928">
        <f>MAX(F2256:H2286)</f>
        <v/>
      </c>
      <c r="AC2287" s="928">
        <f>MAX(I2256:J2286)</f>
        <v/>
      </c>
      <c r="AD2287" s="928">
        <f>MAX(K2256:L2286)</f>
        <v/>
      </c>
    </row>
    <row r="2288" ht="17.45" customHeight="1" thickBot="1">
      <c r="A2288" s="257">
        <f>IF(ISNUMBER(C2288),MONTH(C2288),"")</f>
        <v/>
      </c>
      <c r="B2288" s="257">
        <f>IF(ISNUMBER(C2288),YEAR(C2288),"")</f>
        <v/>
      </c>
      <c r="C2288" s="861">
        <f>C2287+1</f>
        <v/>
      </c>
      <c r="D2288" s="803" t="n">
        <v>0.0294</v>
      </c>
      <c r="E2288" s="804" t="n"/>
      <c r="F2288" s="803" t="n">
        <v>0.0333</v>
      </c>
      <c r="G2288" s="805" t="n"/>
      <c r="H2288" s="804" t="n">
        <v>0.0382</v>
      </c>
      <c r="I2288" s="803" t="n">
        <v>0.0356</v>
      </c>
      <c r="J2288" s="804" t="n"/>
      <c r="K2288" s="803" t="n">
        <v>0.027</v>
      </c>
      <c r="L2288" s="804" t="n"/>
      <c r="M2288" s="796">
        <f>IF(SUM(D2288:E2288)&gt;0,IFERROR(AVERAGE(D2259:E2288),""),"")</f>
        <v/>
      </c>
      <c r="N2288" s="796">
        <f>IF(SUM(F2288:H2288)&gt;0,IFERROR(AVERAGE(F2259:H2288),""),"")</f>
        <v/>
      </c>
      <c r="O2288" s="796">
        <f>IF(SUM(I2288:J2288)&gt;0,IFERROR(AVERAGE(I2259:J2288),""),"")</f>
        <v/>
      </c>
      <c r="P2288" s="796">
        <f>IF(SUM(K2288:L2288)&gt;0,IFERROR(AVERAGE(K2259:L2288),""),"")</f>
        <v/>
      </c>
      <c r="Q2288" s="797">
        <f>IFERROR(AVERAGE(D2288:E2288),"")</f>
        <v/>
      </c>
      <c r="R2288" s="797">
        <f>IFERROR(AVERAGE(F2288:H2288),"")</f>
        <v/>
      </c>
      <c r="S2288" s="797">
        <f>IFERROR(AVERAGE(I2288:J2288),"")</f>
        <v/>
      </c>
      <c r="T2288" s="797">
        <f>IFERROR(AVERAGE(K2288:L2288),"")</f>
        <v/>
      </c>
      <c r="W2288" s="797">
        <f>AVERAGE(Q2288:T2288)</f>
        <v/>
      </c>
      <c r="Z2288" s="520" t="inlineStr">
        <is>
          <t># DAYS &gt; 0.075</t>
        </is>
      </c>
      <c r="AA2288" s="521">
        <f>COUNTIF(D2256:E2286,"&gt;=0.075")</f>
        <v/>
      </c>
      <c r="AB2288" s="521">
        <f>COUNTIF(F2256:H2286,"&gt;=0.075")</f>
        <v/>
      </c>
      <c r="AC2288" s="521">
        <f>COUNTIF(I2256:J2286,"&gt;=0.075")</f>
        <v/>
      </c>
      <c r="AD2288" s="521">
        <f>COUNTIF(K2256:L2286,"&gt;=0.075")</f>
        <v/>
      </c>
    </row>
    <row r="2289" ht="17.45" customHeight="1" thickBot="1">
      <c r="A2289" s="257">
        <f>IF(ISNUMBER(C2289),MONTH(C2289),"")</f>
        <v/>
      </c>
      <c r="B2289" s="257">
        <f>IF(ISNUMBER(C2289),YEAR(C2289),"")</f>
        <v/>
      </c>
      <c r="C2289" s="791">
        <f>C2288+1</f>
        <v/>
      </c>
      <c r="D2289" s="792" t="n"/>
      <c r="E2289" s="865" t="n">
        <v>0.101</v>
      </c>
      <c r="F2289" s="792" t="n"/>
      <c r="G2289" s="794" t="n">
        <v>0.0427</v>
      </c>
      <c r="H2289" s="793" t="n"/>
      <c r="I2289" s="792" t="n"/>
      <c r="J2289" s="793" t="n">
        <v>0.0421</v>
      </c>
      <c r="K2289" s="792" t="n"/>
      <c r="L2289" s="793" t="n">
        <v>0.0535</v>
      </c>
      <c r="M2289" s="796">
        <f>IF(SUM(D2289:E2289)&gt;0,IFERROR(AVERAGE(D2260:E2289),""),"")</f>
        <v/>
      </c>
      <c r="N2289" s="796">
        <f>IF(SUM(F2289:H2289)&gt;0,IFERROR(AVERAGE(F2260:H2289),""),"")</f>
        <v/>
      </c>
      <c r="O2289" s="796">
        <f>IF(SUM(I2289:J2289)&gt;0,IFERROR(AVERAGE(I2260:J2289),""),"")</f>
        <v/>
      </c>
      <c r="P2289" s="796">
        <f>IF(SUM(K2289:L2289)&gt;0,IFERROR(AVERAGE(K2260:L2289),""),"")</f>
        <v/>
      </c>
      <c r="Q2289" s="797">
        <f>IFERROR(AVERAGE(D2289:E2289),"")</f>
        <v/>
      </c>
      <c r="R2289" s="797">
        <f>IFERROR(AVERAGE(F2289:H2289),"")</f>
        <v/>
      </c>
      <c r="S2289" s="797">
        <f>IFERROR(AVERAGE(I2289:J2289),"")</f>
        <v/>
      </c>
      <c r="T2289" s="797">
        <f>IFERROR(AVERAGE(K2289:L2289),"")</f>
        <v/>
      </c>
      <c r="W2289" s="797">
        <f>AVERAGE(Q2289:T2289)</f>
        <v/>
      </c>
      <c r="AC2289" s="664">
        <f>SUM(AA2288:AD2288)</f>
        <v/>
      </c>
      <c r="AD2289" s="929">
        <f>AVERAGE(AA2286:AD2286)</f>
        <v/>
      </c>
    </row>
    <row r="2290" ht="17.45" customHeight="1">
      <c r="A2290" s="257">
        <f>IF(ISNUMBER(C2290),MONTH(C2290),"")</f>
        <v/>
      </c>
      <c r="B2290" s="257">
        <f>IF(ISNUMBER(C2290),YEAR(C2290),"")</f>
        <v/>
      </c>
      <c r="C2290" s="791">
        <f>C2289+1</f>
        <v/>
      </c>
      <c r="D2290" s="792" t="n">
        <v>0.0703</v>
      </c>
      <c r="E2290" s="793" t="n"/>
      <c r="F2290" s="792" t="n">
        <v>0.0225</v>
      </c>
      <c r="G2290" s="794" t="n"/>
      <c r="H2290" s="793" t="n"/>
      <c r="I2290" s="792" t="n">
        <v>0.0247</v>
      </c>
      <c r="J2290" s="793" t="n"/>
      <c r="K2290" s="899" t="n">
        <v>0.0964</v>
      </c>
      <c r="L2290" s="793" t="n"/>
      <c r="M2290" s="796">
        <f>IF(SUM(D2290:E2290)&gt;0,IFERROR(AVERAGE(D2261:E2290),""),"")</f>
        <v/>
      </c>
      <c r="N2290" s="796">
        <f>IF(SUM(F2290:H2290)&gt;0,IFERROR(AVERAGE(F2261:H2290),""),"")</f>
        <v/>
      </c>
      <c r="O2290" s="796">
        <f>IF(SUM(I2290:J2290)&gt;0,IFERROR(AVERAGE(I2261:J2290),""),"")</f>
        <v/>
      </c>
      <c r="P2290" s="796">
        <f>IF(SUM(K2290:L2290)&gt;0,IFERROR(AVERAGE(K2261:L2290),""),"")</f>
        <v/>
      </c>
      <c r="Q2290" s="797">
        <f>IFERROR(AVERAGE(D2290:E2290),"")</f>
        <v/>
      </c>
      <c r="R2290" s="797">
        <f>IFERROR(AVERAGE(F2290:H2290),"")</f>
        <v/>
      </c>
      <c r="S2290" s="797">
        <f>IFERROR(AVERAGE(I2290:J2290),"")</f>
        <v/>
      </c>
      <c r="T2290" s="876">
        <f>IFERROR(AVERAGE(K2290:L2290),"")</f>
        <v/>
      </c>
      <c r="W2290" s="797">
        <f>AVERAGE(Q2290:T2290)</f>
        <v/>
      </c>
      <c r="AA2290" s="605">
        <f>AA2286-AA2255</f>
        <v/>
      </c>
      <c r="AB2290" s="605">
        <f>AB2286-AB2255</f>
        <v/>
      </c>
      <c r="AC2290" s="605">
        <f>AC2286-AC2255</f>
        <v/>
      </c>
      <c r="AD2290" s="605">
        <f>AD2286-AD2255</f>
        <v/>
      </c>
    </row>
    <row r="2291" ht="17.45" customHeight="1">
      <c r="A2291" s="257">
        <f>IF(ISNUMBER(C2291),MONTH(C2291),"")</f>
        <v/>
      </c>
      <c r="B2291" s="257">
        <f>IF(ISNUMBER(C2291),YEAR(C2291),"")</f>
        <v/>
      </c>
      <c r="C2291" s="791">
        <f>C2290+1</f>
        <v/>
      </c>
      <c r="D2291" s="792" t="n"/>
      <c r="E2291" s="865" t="n">
        <v>0.209</v>
      </c>
      <c r="F2291" s="792" t="n"/>
      <c r="G2291" s="794" t="n">
        <v>0.0371</v>
      </c>
      <c r="H2291" s="793" t="n"/>
      <c r="I2291" s="792" t="n"/>
      <c r="J2291" s="793" t="n">
        <v>0.0175</v>
      </c>
      <c r="K2291" s="792" t="n"/>
      <c r="L2291" s="793" t="n">
        <v>0.0199</v>
      </c>
      <c r="M2291" s="796">
        <f>IF(SUM(D2291:E2291)&gt;0,IFERROR(AVERAGE(D2262:E2291),""),"")</f>
        <v/>
      </c>
      <c r="N2291" s="796">
        <f>IF(SUM(F2291:H2291)&gt;0,IFERROR(AVERAGE(F2262:H2291),""),"")</f>
        <v/>
      </c>
      <c r="O2291" s="796">
        <f>IF(SUM(I2291:J2291)&gt;0,IFERROR(AVERAGE(I2262:J2291),""),"")</f>
        <v/>
      </c>
      <c r="P2291" s="796">
        <f>IF(SUM(K2291:L2291)&gt;0,IFERROR(AVERAGE(K2262:L2291),""),"")</f>
        <v/>
      </c>
      <c r="Q2291" s="876">
        <f>IFERROR(AVERAGE(D2291:E2291),"")</f>
        <v/>
      </c>
      <c r="R2291" s="797">
        <f>IFERROR(AVERAGE(F2291:H2291),"")</f>
        <v/>
      </c>
      <c r="S2291" s="797">
        <f>IFERROR(AVERAGE(I2291:J2291),"")</f>
        <v/>
      </c>
      <c r="T2291" s="797">
        <f>IFERROR(AVERAGE(K2291:L2291),"")</f>
        <v/>
      </c>
      <c r="W2291" s="797">
        <f>AVERAGE(Q2291:T2291)</f>
        <v/>
      </c>
      <c r="X2291" s="797">
        <f>AVERAGE(Q2287:T2291)</f>
        <v/>
      </c>
      <c r="Y2291" s="266" t="n">
        <v>327</v>
      </c>
      <c r="AD2291" s="605">
        <f>AD2289-AD2258</f>
        <v/>
      </c>
    </row>
    <row r="2292" ht="17.45" customHeight="1">
      <c r="A2292" s="257">
        <f>IF(ISNUMBER(C2292),MONTH(C2292),"")</f>
        <v/>
      </c>
      <c r="B2292" s="257">
        <f>IF(ISNUMBER(C2292),YEAR(C2292),"")</f>
        <v/>
      </c>
      <c r="C2292" s="808">
        <f>C2291+1</f>
        <v/>
      </c>
      <c r="D2292" s="809" t="n">
        <v>0.0202</v>
      </c>
      <c r="E2292" s="810" t="n"/>
      <c r="F2292" s="809" t="n"/>
      <c r="G2292" s="811" t="n"/>
      <c r="H2292" s="810" t="n">
        <v>0.0146</v>
      </c>
      <c r="I2292" s="809" t="n">
        <v>0.0126</v>
      </c>
      <c r="J2292" s="810" t="n"/>
      <c r="K2292" s="809" t="n">
        <v>0.0223</v>
      </c>
      <c r="L2292" s="810" t="n"/>
      <c r="M2292" s="959">
        <f>IF(SUM(D2292:E2292)&gt;0,IFERROR(AVERAGE(D2263:E2292),""),"")</f>
        <v/>
      </c>
      <c r="N2292" s="959">
        <f>IF(SUM(F2292:H2292)&gt;0,IFERROR(AVERAGE(F2263:H2292),""),"")</f>
        <v/>
      </c>
      <c r="O2292" s="959">
        <f>IF(SUM(I2292:J2292)&gt;0,IFERROR(AVERAGE(I2263:J2292),""),"")</f>
        <v/>
      </c>
      <c r="P2292" s="959">
        <f>IF(SUM(K2292:L2292)&gt;0,IFERROR(AVERAGE(K2263:L2292),""),"")</f>
        <v/>
      </c>
      <c r="Q2292" s="813">
        <f>IFERROR(AVERAGE(D2292:E2292),"")</f>
        <v/>
      </c>
      <c r="R2292" s="813">
        <f>IFERROR(AVERAGE(F2292:H2292),"")</f>
        <v/>
      </c>
      <c r="S2292" s="813">
        <f>IFERROR(AVERAGE(I2292:J2292),"")</f>
        <v/>
      </c>
      <c r="T2292" s="813">
        <f>IFERROR(AVERAGE(K2292:L2292),"")</f>
        <v/>
      </c>
      <c r="V2292" s="813">
        <f>AVERAGE(Q2292:T2292)</f>
        <v/>
      </c>
      <c r="W2292" s="445" t="n"/>
      <c r="X2292" s="257" t="n"/>
      <c r="Y2292" s="266" t="n">
        <v>327</v>
      </c>
    </row>
    <row r="2293" ht="17.45" customHeight="1">
      <c r="A2293" s="257">
        <f>IF(ISNUMBER(C2293),MONTH(C2293),"")</f>
        <v/>
      </c>
      <c r="B2293" s="257">
        <f>IF(ISNUMBER(C2293),YEAR(C2293),"")</f>
        <v/>
      </c>
      <c r="C2293" s="808">
        <f>C2292+1</f>
        <v/>
      </c>
      <c r="D2293" s="809" t="n"/>
      <c r="E2293" s="810" t="n">
        <v>0.0188</v>
      </c>
      <c r="F2293" s="809" t="n"/>
      <c r="G2293" s="811" t="n">
        <v>0.008460000000000001</v>
      </c>
      <c r="H2293" s="810" t="n"/>
      <c r="I2293" s="809" t="n"/>
      <c r="J2293" s="810" t="n">
        <v>0.00778</v>
      </c>
      <c r="K2293" s="809" t="n"/>
      <c r="L2293" s="810" t="n">
        <v>0.0231</v>
      </c>
      <c r="M2293" s="959">
        <f>IF(SUM(D2293:E2293)&gt;0,IFERROR(AVERAGE(D2264:E2293),""),"")</f>
        <v/>
      </c>
      <c r="N2293" s="959">
        <f>IF(SUM(F2293:H2293)&gt;0,IFERROR(AVERAGE(F2264:H2293),""),"")</f>
        <v/>
      </c>
      <c r="O2293" s="959">
        <f>IF(SUM(I2293:J2293)&gt;0,IFERROR(AVERAGE(I2264:J2293),""),"")</f>
        <v/>
      </c>
      <c r="P2293" s="959">
        <f>IF(SUM(K2293:L2293)&gt;0,IFERROR(AVERAGE(K2264:L2293),""),"")</f>
        <v/>
      </c>
      <c r="Q2293" s="813">
        <f>IFERROR(AVERAGE(D2293:E2293),"")</f>
        <v/>
      </c>
      <c r="R2293" s="813">
        <f>IFERROR(AVERAGE(F2293:H2293),"")</f>
        <v/>
      </c>
      <c r="S2293" s="813">
        <f>IFERROR(AVERAGE(I2293:J2293),"")</f>
        <v/>
      </c>
      <c r="T2293" s="813">
        <f>IFERROR(AVERAGE(K2293:L2293),"")</f>
        <v/>
      </c>
      <c r="V2293" s="813">
        <f>AVERAGE(Q2293:T2293)</f>
        <v/>
      </c>
      <c r="W2293" s="445" t="n"/>
      <c r="X2293" s="797">
        <f>AVERAGE(Q2292:T2293)</f>
        <v/>
      </c>
      <c r="Y2293" s="266" t="n">
        <v>327</v>
      </c>
    </row>
    <row r="2294" ht="17.45" customHeight="1">
      <c r="A2294" s="257">
        <f>IF(ISNUMBER(C2294),MONTH(C2294),"")</f>
        <v/>
      </c>
      <c r="B2294" s="257">
        <f>IF(ISNUMBER(C2294),YEAR(C2294),"")</f>
        <v/>
      </c>
      <c r="C2294" s="861">
        <f>C2293+1</f>
        <v/>
      </c>
      <c r="D2294" s="803" t="n">
        <v>0.0524</v>
      </c>
      <c r="E2294" s="804" t="n"/>
      <c r="F2294" s="803" t="n">
        <v>0.0342</v>
      </c>
      <c r="G2294" s="805" t="n"/>
      <c r="H2294" s="804" t="n">
        <v>0.0306</v>
      </c>
      <c r="I2294" s="803" t="n">
        <v>0.0342</v>
      </c>
      <c r="J2294" s="804" t="n"/>
      <c r="K2294" s="803" t="n">
        <v>0.0314</v>
      </c>
      <c r="L2294" s="804" t="n"/>
      <c r="M2294" s="796">
        <f>IF(SUM(D2294:E2294)&gt;0,IFERROR(AVERAGE(D2265:E2294),""),"")</f>
        <v/>
      </c>
      <c r="N2294" s="796">
        <f>IF(SUM(F2294:H2294)&gt;0,IFERROR(AVERAGE(F2265:H2294),""),"")</f>
        <v/>
      </c>
      <c r="O2294" s="796">
        <f>IF(SUM(I2294:J2294)&gt;0,IFERROR(AVERAGE(I2265:J2294),""),"")</f>
        <v/>
      </c>
      <c r="P2294" s="796">
        <f>IF(SUM(K2294:L2294)&gt;0,IFERROR(AVERAGE(K2265:L2294),""),"")</f>
        <v/>
      </c>
      <c r="Q2294" s="797">
        <f>IFERROR(AVERAGE(D2294:E2294),"")</f>
        <v/>
      </c>
      <c r="R2294" s="797">
        <f>IFERROR(AVERAGE(F2294:H2294),"")</f>
        <v/>
      </c>
      <c r="S2294" s="797">
        <f>IFERROR(AVERAGE(I2294:J2294),"")</f>
        <v/>
      </c>
      <c r="T2294" s="797">
        <f>IFERROR(AVERAGE(K2294:L2294),"")</f>
        <v/>
      </c>
      <c r="W2294" s="797">
        <f>AVERAGE(Q2294:T2294)</f>
        <v/>
      </c>
    </row>
    <row r="2295" ht="17.45" customHeight="1">
      <c r="A2295" s="257">
        <f>IF(ISNUMBER(C2295),MONTH(C2295),"")</f>
        <v/>
      </c>
      <c r="B2295" s="257">
        <f>IF(ISNUMBER(C2295),YEAR(C2295),"")</f>
        <v/>
      </c>
      <c r="C2295" s="791">
        <f>C2294+1</f>
        <v/>
      </c>
      <c r="D2295" s="792" t="n"/>
      <c r="E2295" s="793" t="n">
        <v>0.07199999999999999</v>
      </c>
      <c r="F2295" s="792" t="n"/>
      <c r="G2295" s="794" t="n">
        <v>0.0444</v>
      </c>
      <c r="H2295" s="793" t="n"/>
      <c r="I2295" s="792" t="n"/>
      <c r="J2295" s="793" t="n">
        <v>0.0384</v>
      </c>
      <c r="K2295" s="792" t="n"/>
      <c r="L2295" s="793" t="n">
        <v>0.054</v>
      </c>
      <c r="M2295" s="796">
        <f>IF(SUM(D2295:E2295)&gt;0,IFERROR(AVERAGE(D2266:E2295),""),"")</f>
        <v/>
      </c>
      <c r="N2295" s="796">
        <f>IF(SUM(F2295:H2295)&gt;0,IFERROR(AVERAGE(F2266:H2295),""),"")</f>
        <v/>
      </c>
      <c r="O2295" s="796">
        <f>IF(SUM(I2295:J2295)&gt;0,IFERROR(AVERAGE(I2266:J2295),""),"")</f>
        <v/>
      </c>
      <c r="P2295" s="796">
        <f>IF(SUM(K2295:L2295)&gt;0,IFERROR(AVERAGE(K2266:L2295),""),"")</f>
        <v/>
      </c>
      <c r="Q2295" s="797">
        <f>IFERROR(AVERAGE(D2295:E2295),"")</f>
        <v/>
      </c>
      <c r="R2295" s="797">
        <f>IFERROR(AVERAGE(F2295:H2295),"")</f>
        <v/>
      </c>
      <c r="S2295" s="797">
        <f>IFERROR(AVERAGE(I2295:J2295),"")</f>
        <v/>
      </c>
      <c r="T2295" s="797">
        <f>IFERROR(AVERAGE(K2295:L2295),"")</f>
        <v/>
      </c>
      <c r="W2295" s="797">
        <f>AVERAGE(Q2295:T2295)</f>
        <v/>
      </c>
    </row>
    <row r="2296" ht="17.45" customHeight="1">
      <c r="A2296" s="257">
        <f>IF(ISNUMBER(C2296),MONTH(C2296),"")</f>
        <v/>
      </c>
      <c r="B2296" s="257">
        <f>IF(ISNUMBER(C2296),YEAR(C2296),"")</f>
        <v/>
      </c>
      <c r="C2296" s="791">
        <f>C2295+1</f>
        <v/>
      </c>
      <c r="D2296" s="792" t="n">
        <v>0.00763</v>
      </c>
      <c r="E2296" s="793" t="n"/>
      <c r="F2296" s="792" t="n">
        <v>0.013</v>
      </c>
      <c r="G2296" s="794" t="n"/>
      <c r="H2296" s="793" t="n"/>
      <c r="I2296" s="792" t="n">
        <v>0.0105</v>
      </c>
      <c r="J2296" s="793" t="n"/>
      <c r="K2296" s="792" t="n">
        <v>0.0104</v>
      </c>
      <c r="L2296" s="793" t="n"/>
      <c r="M2296" s="796">
        <f>IF(SUM(D2296:E2296)&gt;0,IFERROR(AVERAGE(D2267:E2296),""),"")</f>
        <v/>
      </c>
      <c r="N2296" s="796">
        <f>IF(SUM(F2296:H2296)&gt;0,IFERROR(AVERAGE(F2267:H2296),""),"")</f>
        <v/>
      </c>
      <c r="O2296" s="796">
        <f>IF(SUM(I2296:J2296)&gt;0,IFERROR(AVERAGE(I2267:J2296),""),"")</f>
        <v/>
      </c>
      <c r="P2296" s="796">
        <f>IF(SUM(K2296:L2296)&gt;0,IFERROR(AVERAGE(K2267:L2296),""),"")</f>
        <v/>
      </c>
      <c r="Q2296" s="797">
        <f>IFERROR(AVERAGE(D2296:E2296),"")</f>
        <v/>
      </c>
      <c r="R2296" s="797">
        <f>IFERROR(AVERAGE(F2296:H2296),"")</f>
        <v/>
      </c>
      <c r="S2296" s="797">
        <f>IFERROR(AVERAGE(I2296:J2296),"")</f>
        <v/>
      </c>
      <c r="T2296" s="797">
        <f>IFERROR(AVERAGE(K2296:L2296),"")</f>
        <v/>
      </c>
      <c r="W2296" s="797">
        <f>AVERAGE(Q2296:T2296)</f>
        <v/>
      </c>
    </row>
    <row r="2297" ht="17.45" customHeight="1">
      <c r="A2297" s="257">
        <f>IF(ISNUMBER(C2297),MONTH(C2297),"")</f>
        <v/>
      </c>
      <c r="B2297" s="257">
        <f>IF(ISNUMBER(C2297),YEAR(C2297),"")</f>
        <v/>
      </c>
      <c r="C2297" s="791">
        <f>C2296+1</f>
        <v/>
      </c>
      <c r="D2297" s="792" t="n"/>
      <c r="E2297" s="793" t="n">
        <v>0.06</v>
      </c>
      <c r="F2297" s="792" t="n"/>
      <c r="G2297" s="794" t="n">
        <v>0.0515</v>
      </c>
      <c r="H2297" s="793" t="n"/>
      <c r="I2297" s="792" t="n"/>
      <c r="J2297" s="793" t="n">
        <v>0.0402</v>
      </c>
      <c r="K2297" s="792" t="n"/>
      <c r="L2297" s="793" t="n">
        <v>0.054</v>
      </c>
      <c r="M2297" s="796">
        <f>IF(SUM(D2297:E2297)&gt;0,IFERROR(AVERAGE(D2268:E2297),""),"")</f>
        <v/>
      </c>
      <c r="N2297" s="796">
        <f>IF(SUM(F2297:H2297)&gt;0,IFERROR(AVERAGE(F2268:H2297),""),"")</f>
        <v/>
      </c>
      <c r="O2297" s="796">
        <f>IF(SUM(I2297:J2297)&gt;0,IFERROR(AVERAGE(I2268:J2297),""),"")</f>
        <v/>
      </c>
      <c r="P2297" s="796">
        <f>IF(SUM(K2297:L2297)&gt;0,IFERROR(AVERAGE(K2268:L2297),""),"")</f>
        <v/>
      </c>
      <c r="Q2297" s="797">
        <f>IFERROR(AVERAGE(D2297:E2297),"")</f>
        <v/>
      </c>
      <c r="R2297" s="797">
        <f>IFERROR(AVERAGE(F2297:H2297),"")</f>
        <v/>
      </c>
      <c r="S2297" s="797">
        <f>IFERROR(AVERAGE(I2297:J2297),"")</f>
        <v/>
      </c>
      <c r="T2297" s="797">
        <f>IFERROR(AVERAGE(K2297:L2297),"")</f>
        <v/>
      </c>
      <c r="W2297" s="797">
        <f>AVERAGE(Q2297:T2297)</f>
        <v/>
      </c>
    </row>
    <row r="2298" ht="17.45" customHeight="1">
      <c r="A2298" s="257">
        <f>IF(ISNUMBER(C2298),MONTH(C2298),"")</f>
        <v/>
      </c>
      <c r="B2298" s="257">
        <f>IF(ISNUMBER(C2298),YEAR(C2298),"")</f>
        <v/>
      </c>
      <c r="C2298" s="791">
        <f>C2297+1</f>
        <v/>
      </c>
      <c r="D2298" s="849" t="n">
        <v>0.0178</v>
      </c>
      <c r="E2298" s="850" t="n"/>
      <c r="F2298" s="849" t="n"/>
      <c r="G2298" s="851" t="n"/>
      <c r="H2298" s="850" t="n">
        <v>0.0226</v>
      </c>
      <c r="I2298" s="849" t="n">
        <v>0.0295</v>
      </c>
      <c r="J2298" s="850" t="n"/>
      <c r="K2298" s="849" t="n">
        <v>0.0615</v>
      </c>
      <c r="L2298" s="850" t="n"/>
      <c r="M2298" s="796">
        <f>IF(SUM(D2298:E2298)&gt;0,IFERROR(AVERAGE(D2269:E2298),""),"")</f>
        <v/>
      </c>
      <c r="N2298" s="796">
        <f>IF(SUM(F2298:H2298)&gt;0,IFERROR(AVERAGE(F2269:H2298),""),"")</f>
        <v/>
      </c>
      <c r="O2298" s="796">
        <f>IF(SUM(I2298:J2298)&gt;0,IFERROR(AVERAGE(I2269:J2298),""),"")</f>
        <v/>
      </c>
      <c r="P2298" s="796">
        <f>IF(SUM(K2298:L2298)&gt;0,IFERROR(AVERAGE(K2269:L2298),""),"")</f>
        <v/>
      </c>
      <c r="Q2298" s="797">
        <f>IFERROR(AVERAGE(D2298:E2298),"")</f>
        <v/>
      </c>
      <c r="R2298" s="797">
        <f>IFERROR(AVERAGE(F2298:H2298),"")</f>
        <v/>
      </c>
      <c r="S2298" s="797">
        <f>IFERROR(AVERAGE(I2298:J2298),"")</f>
        <v/>
      </c>
      <c r="T2298" s="797">
        <f>IFERROR(AVERAGE(K2298:L2298),"")</f>
        <v/>
      </c>
      <c r="W2298" s="797">
        <f>AVERAGE(Q2298:T2298)</f>
        <v/>
      </c>
      <c r="X2298" s="797">
        <f>AVERAGE(Q2294:T2298)</f>
        <v/>
      </c>
      <c r="Y2298" s="266" t="n">
        <v>328</v>
      </c>
    </row>
    <row r="2299" ht="17.45" customHeight="1">
      <c r="A2299" s="257">
        <f>IF(ISNUMBER(C2299),MONTH(C2299),"")</f>
        <v/>
      </c>
      <c r="B2299" s="257">
        <f>IF(ISNUMBER(C2299),YEAR(C2299),"")</f>
        <v/>
      </c>
      <c r="C2299" s="808">
        <f>C2298+1</f>
        <v/>
      </c>
      <c r="D2299" s="844" t="n"/>
      <c r="E2299" s="845" t="n">
        <v>0.0151</v>
      </c>
      <c r="F2299" s="844" t="n"/>
      <c r="G2299" s="846" t="n">
        <v>0.0586</v>
      </c>
      <c r="H2299" s="845" t="n"/>
      <c r="I2299" s="844" t="n"/>
      <c r="J2299" s="845" t="n">
        <v>0.0113</v>
      </c>
      <c r="K2299" s="844" t="n"/>
      <c r="L2299" s="845" t="n">
        <v>0.0188</v>
      </c>
      <c r="M2299" s="959">
        <f>IF(SUM(D2299:E2299)&gt;0,IFERROR(AVERAGE(D2270:E2299),""),"")</f>
        <v/>
      </c>
      <c r="N2299" s="959">
        <f>IF(SUM(F2299:H2299)&gt;0,IFERROR(AVERAGE(F2270:H2299),""),"")</f>
        <v/>
      </c>
      <c r="O2299" s="959">
        <f>IF(SUM(I2299:J2299)&gt;0,IFERROR(AVERAGE(I2270:J2299),""),"")</f>
        <v/>
      </c>
      <c r="P2299" s="959">
        <f>IF(SUM(K2299:L2299)&gt;0,IFERROR(AVERAGE(K2270:L2299),""),"")</f>
        <v/>
      </c>
      <c r="Q2299" s="813">
        <f>IFERROR(AVERAGE(D2299:E2299),"")</f>
        <v/>
      </c>
      <c r="R2299" s="813">
        <f>IFERROR(AVERAGE(F2299:H2299),"")</f>
        <v/>
      </c>
      <c r="S2299" s="813">
        <f>IFERROR(AVERAGE(I2299:J2299),"")</f>
        <v/>
      </c>
      <c r="T2299" s="813">
        <f>IFERROR(AVERAGE(K2299:L2299),"")</f>
        <v/>
      </c>
      <c r="V2299" s="813">
        <f>AVERAGE(Q2299:T2299)</f>
        <v/>
      </c>
      <c r="W2299" s="445" t="n"/>
      <c r="X2299" s="257" t="n"/>
      <c r="Y2299" s="266" t="n">
        <v>328</v>
      </c>
    </row>
    <row r="2300" ht="17.45" customHeight="1">
      <c r="A2300" s="257">
        <f>IF(ISNUMBER(C2300),MONTH(C2300),"")</f>
        <v/>
      </c>
      <c r="B2300" s="257">
        <f>IF(ISNUMBER(C2300),YEAR(C2300),"")</f>
        <v/>
      </c>
      <c r="C2300" s="861">
        <f>C2299+1</f>
        <v/>
      </c>
      <c r="D2300" s="809" t="n">
        <v>0.0058</v>
      </c>
      <c r="E2300" s="810" t="n"/>
      <c r="F2300" s="809" t="n">
        <v>0.0104</v>
      </c>
      <c r="G2300" s="811" t="n"/>
      <c r="H2300" s="810" t="n">
        <v>0.0105</v>
      </c>
      <c r="I2300" s="809" t="n">
        <v>0.00422</v>
      </c>
      <c r="J2300" s="810" t="n"/>
      <c r="K2300" s="809" t="n">
        <v>0.009220000000000001</v>
      </c>
      <c r="L2300" s="810" t="n"/>
      <c r="M2300" s="959">
        <f>IF(SUM(D2300:E2300)&gt;0,IFERROR(AVERAGE(D2271:E2300),""),"")</f>
        <v/>
      </c>
      <c r="N2300" s="959">
        <f>IF(SUM(F2300:H2300)&gt;0,IFERROR(AVERAGE(F2271:H2300),""),"")</f>
        <v/>
      </c>
      <c r="O2300" s="959">
        <f>IF(SUM(I2300:J2300)&gt;0,IFERROR(AVERAGE(I2271:J2300),""),"")</f>
        <v/>
      </c>
      <c r="P2300" s="959">
        <f>IF(SUM(K2300:L2300)&gt;0,IFERROR(AVERAGE(K2271:L2300),""),"")</f>
        <v/>
      </c>
      <c r="Q2300" s="813">
        <f>IFERROR(AVERAGE(D2300:E2300),"")</f>
        <v/>
      </c>
      <c r="R2300" s="813">
        <f>IFERROR(AVERAGE(F2300:H2300),"")</f>
        <v/>
      </c>
      <c r="S2300" s="813">
        <f>IFERROR(AVERAGE(I2300:J2300),"")</f>
        <v/>
      </c>
      <c r="T2300" s="813">
        <f>IFERROR(AVERAGE(K2300:L2300),"")</f>
        <v/>
      </c>
      <c r="V2300" s="813">
        <f>AVERAGE(Q2300:T2300)</f>
        <v/>
      </c>
      <c r="W2300" s="445" t="n"/>
      <c r="X2300" s="797">
        <f>AVERAGE(Q2299:T2300)</f>
        <v/>
      </c>
      <c r="Y2300" s="266" t="n">
        <v>328</v>
      </c>
    </row>
    <row r="2301" ht="17.45" customHeight="1">
      <c r="A2301" s="257">
        <f>IF(ISNUMBER(C2301),MONTH(C2301),"")</f>
        <v/>
      </c>
      <c r="B2301" s="257">
        <f>IF(ISNUMBER(C2301),YEAR(C2301),"")</f>
        <v/>
      </c>
      <c r="C2301" s="791">
        <f>C2300+1</f>
        <v/>
      </c>
      <c r="D2301" s="792" t="n"/>
      <c r="E2301" s="793" t="n">
        <v>0.0258</v>
      </c>
      <c r="F2301" s="792" t="n"/>
      <c r="G2301" s="794" t="n">
        <v>0.0268</v>
      </c>
      <c r="H2301" s="793" t="n"/>
      <c r="I2301" s="792" t="n"/>
      <c r="J2301" s="793" t="n">
        <v>0.0181</v>
      </c>
      <c r="K2301" s="792" t="n"/>
      <c r="L2301" s="793" t="n">
        <v>0.0188</v>
      </c>
      <c r="M2301" s="796">
        <f>IF(SUM(D2301:E2301)&gt;0,IFERROR(AVERAGE(D2272:E2301),""),"")</f>
        <v/>
      </c>
      <c r="N2301" s="796">
        <f>IF(SUM(F2301:H2301)&gt;0,IFERROR(AVERAGE(F2272:H2301),""),"")</f>
        <v/>
      </c>
      <c r="O2301" s="796">
        <f>IF(SUM(I2301:J2301)&gt;0,IFERROR(AVERAGE(I2272:J2301),""),"")</f>
        <v/>
      </c>
      <c r="P2301" s="796">
        <f>IF(SUM(K2301:L2301)&gt;0,IFERROR(AVERAGE(K2272:L2301),""),"")</f>
        <v/>
      </c>
      <c r="Q2301" s="797">
        <f>IFERROR(AVERAGE(D2301:E2301),"")</f>
        <v/>
      </c>
      <c r="R2301" s="797">
        <f>IFERROR(AVERAGE(F2301:H2301),"")</f>
        <v/>
      </c>
      <c r="S2301" s="797">
        <f>IFERROR(AVERAGE(I2301:J2301),"")</f>
        <v/>
      </c>
      <c r="T2301" s="797">
        <f>IFERROR(AVERAGE(K2301:L2301),"")</f>
        <v/>
      </c>
      <c r="W2301" s="797">
        <f>AVERAGE(Q2301:T2301)</f>
        <v/>
      </c>
    </row>
    <row r="2302" ht="17.45" customHeight="1">
      <c r="A2302" s="257">
        <f>IF(ISNUMBER(C2302),MONTH(C2302),"")</f>
        <v/>
      </c>
      <c r="B2302" s="257">
        <f>IF(ISNUMBER(C2302),YEAR(C2302),"")</f>
        <v/>
      </c>
      <c r="C2302" s="791">
        <f>C2301+1</f>
        <v/>
      </c>
      <c r="D2302" s="792" t="n">
        <v>0.0323</v>
      </c>
      <c r="E2302" s="793" t="n"/>
      <c r="F2302" s="792" t="n">
        <v>0.033</v>
      </c>
      <c r="G2302" s="794" t="n"/>
      <c r="H2302" s="793" t="n"/>
      <c r="I2302" s="792" t="n">
        <v>0.0357</v>
      </c>
      <c r="J2302" s="793" t="n"/>
      <c r="K2302" s="792" t="n">
        <v>0.0361</v>
      </c>
      <c r="L2302" s="793" t="n"/>
      <c r="M2302" s="796">
        <f>IF(SUM(D2302:E2302)&gt;0,IFERROR(AVERAGE(D2273:E2302),""),"")</f>
        <v/>
      </c>
      <c r="N2302" s="796">
        <f>IF(SUM(F2302:H2302)&gt;0,IFERROR(AVERAGE(F2273:H2302),""),"")</f>
        <v/>
      </c>
      <c r="O2302" s="796">
        <f>IF(SUM(I2302:J2302)&gt;0,IFERROR(AVERAGE(I2273:J2302),""),"")</f>
        <v/>
      </c>
      <c r="P2302" s="796">
        <f>IF(SUM(K2302:L2302)&gt;0,IFERROR(AVERAGE(K2273:L2302),""),"")</f>
        <v/>
      </c>
      <c r="Q2302" s="797">
        <f>IFERROR(AVERAGE(D2302:E2302),"")</f>
        <v/>
      </c>
      <c r="R2302" s="797">
        <f>IFERROR(AVERAGE(F2302:H2302),"")</f>
        <v/>
      </c>
      <c r="S2302" s="797">
        <f>IFERROR(AVERAGE(I2302:J2302),"")</f>
        <v/>
      </c>
      <c r="T2302" s="797">
        <f>IFERROR(AVERAGE(K2302:L2302),"")</f>
        <v/>
      </c>
      <c r="W2302" s="797">
        <f>AVERAGE(Q2302:T2302)</f>
        <v/>
      </c>
    </row>
    <row r="2303" ht="17.45" customHeight="1">
      <c r="A2303" s="257">
        <f>IF(ISNUMBER(C2303),MONTH(C2303),"")</f>
        <v/>
      </c>
      <c r="B2303" s="257">
        <f>IF(ISNUMBER(C2303),YEAR(C2303),"")</f>
        <v/>
      </c>
      <c r="C2303" s="791">
        <f>C2302+1</f>
        <v/>
      </c>
      <c r="D2303" s="792" t="n"/>
      <c r="E2303" s="793" t="n">
        <v>0.0287</v>
      </c>
      <c r="F2303" s="792" t="n"/>
      <c r="G2303" s="794" t="n">
        <v>0.0369</v>
      </c>
      <c r="H2303" s="793" t="n"/>
      <c r="I2303" s="792" t="n"/>
      <c r="J2303" s="793" t="n">
        <v>0.0322</v>
      </c>
      <c r="K2303" s="792" t="n"/>
      <c r="L2303" s="793" t="n">
        <v>0.0382</v>
      </c>
      <c r="M2303" s="796">
        <f>IF(SUM(D2303:E2303)&gt;0,IFERROR(AVERAGE(D2274:E2303),""),"")</f>
        <v/>
      </c>
      <c r="N2303" s="796">
        <f>IF(SUM(F2303:H2303)&gt;0,IFERROR(AVERAGE(F2274:H2303),""),"")</f>
        <v/>
      </c>
      <c r="O2303" s="796">
        <f>IF(SUM(I2303:J2303)&gt;0,IFERROR(AVERAGE(I2274:J2303),""),"")</f>
        <v/>
      </c>
      <c r="P2303" s="796">
        <f>IF(SUM(K2303:L2303)&gt;0,IFERROR(AVERAGE(K2274:L2303),""),"")</f>
        <v/>
      </c>
      <c r="Q2303" s="797">
        <f>IFERROR(AVERAGE(D2303:E2303),"")</f>
        <v/>
      </c>
      <c r="R2303" s="797">
        <f>IFERROR(AVERAGE(F2303:H2303),"")</f>
        <v/>
      </c>
      <c r="S2303" s="797">
        <f>IFERROR(AVERAGE(I2303:J2303),"")</f>
        <v/>
      </c>
      <c r="T2303" s="797">
        <f>IFERROR(AVERAGE(K2303:L2303),"")</f>
        <v/>
      </c>
      <c r="W2303" s="797">
        <f>AVERAGE(Q2303:T2303)</f>
        <v/>
      </c>
    </row>
    <row r="2304" ht="17.45" customHeight="1">
      <c r="A2304" s="257">
        <f>IF(ISNUMBER(C2304),MONTH(C2304),"")</f>
        <v/>
      </c>
      <c r="B2304" s="257">
        <f>IF(ISNUMBER(C2304),YEAR(C2304),"")</f>
        <v/>
      </c>
      <c r="C2304" s="791">
        <f>C2303+1</f>
        <v/>
      </c>
      <c r="D2304" s="792" t="n">
        <v>0.0346</v>
      </c>
      <c r="E2304" s="793" t="n"/>
      <c r="F2304" s="792" t="n"/>
      <c r="G2304" s="794" t="n"/>
      <c r="H2304" s="793" t="n">
        <v>0.0178</v>
      </c>
      <c r="I2304" s="792" t="n">
        <v>0.0266</v>
      </c>
      <c r="J2304" s="793" t="n"/>
      <c r="K2304" s="792" t="n">
        <v>0.0327</v>
      </c>
      <c r="L2304" s="793" t="n"/>
      <c r="M2304" s="796">
        <f>IF(SUM(D2304:E2304)&gt;0,IFERROR(AVERAGE(D2275:E2304),""),"")</f>
        <v/>
      </c>
      <c r="N2304" s="796">
        <f>IF(SUM(F2304:H2304)&gt;0,IFERROR(AVERAGE(F2275:H2304),""),"")</f>
        <v/>
      </c>
      <c r="O2304" s="796">
        <f>IF(SUM(I2304:J2304)&gt;0,IFERROR(AVERAGE(I2275:J2304),""),"")</f>
        <v/>
      </c>
      <c r="P2304" s="796">
        <f>IF(SUM(K2304:L2304)&gt;0,IFERROR(AVERAGE(K2275:L2304),""),"")</f>
        <v/>
      </c>
      <c r="Q2304" s="797">
        <f>IFERROR(AVERAGE(D2304:E2304),"")</f>
        <v/>
      </c>
      <c r="R2304" s="797">
        <f>IFERROR(AVERAGE(F2304:H2304),"")</f>
        <v/>
      </c>
      <c r="S2304" s="797">
        <f>IFERROR(AVERAGE(I2304:J2304),"")</f>
        <v/>
      </c>
      <c r="T2304" s="797">
        <f>IFERROR(AVERAGE(K2304:L2304),"")</f>
        <v/>
      </c>
      <c r="W2304" s="797">
        <f>AVERAGE(Q2304:T2304)</f>
        <v/>
      </c>
    </row>
    <row r="2305" ht="17.45" customHeight="1">
      <c r="A2305" s="257">
        <f>IF(ISNUMBER(C2305),MONTH(C2305),"")</f>
        <v/>
      </c>
      <c r="B2305" s="257">
        <f>IF(ISNUMBER(C2305),YEAR(C2305),"")</f>
        <v/>
      </c>
      <c r="C2305" s="791">
        <f>C2304+1</f>
        <v/>
      </c>
      <c r="D2305" s="792" t="n"/>
      <c r="E2305" s="793" t="n">
        <v>0.0264</v>
      </c>
      <c r="F2305" s="792" t="n"/>
      <c r="G2305" s="794" t="n">
        <v>0.0247</v>
      </c>
      <c r="H2305" s="793" t="n"/>
      <c r="I2305" s="792" t="n"/>
      <c r="J2305" s="793" t="n">
        <v>0.0295</v>
      </c>
      <c r="K2305" s="792" t="n"/>
      <c r="L2305" s="793" t="n">
        <v>0.035</v>
      </c>
      <c r="M2305" s="796">
        <f>IF(SUM(D2305:E2305)&gt;0,IFERROR(AVERAGE(D2276:E2305),""),"")</f>
        <v/>
      </c>
      <c r="N2305" s="796">
        <f>IF(SUM(F2305:H2305)&gt;0,IFERROR(AVERAGE(F2276:H2305),""),"")</f>
        <v/>
      </c>
      <c r="O2305" s="796">
        <f>IF(SUM(I2305:J2305)&gt;0,IFERROR(AVERAGE(I2276:J2305),""),"")</f>
        <v/>
      </c>
      <c r="P2305" s="796">
        <f>IF(SUM(K2305:L2305)&gt;0,IFERROR(AVERAGE(K2276:L2305),""),"")</f>
        <v/>
      </c>
      <c r="Q2305" s="797">
        <f>IFERROR(AVERAGE(D2305:E2305),"")</f>
        <v/>
      </c>
      <c r="R2305" s="797">
        <f>IFERROR(AVERAGE(F2305:H2305),"")</f>
        <v/>
      </c>
      <c r="S2305" s="797">
        <f>IFERROR(AVERAGE(I2305:J2305),"")</f>
        <v/>
      </c>
      <c r="T2305" s="797">
        <f>IFERROR(AVERAGE(K2305:L2305),"")</f>
        <v/>
      </c>
      <c r="W2305" s="797">
        <f>AVERAGE(Q2305:T2305)</f>
        <v/>
      </c>
      <c r="X2305" s="797">
        <f>AVERAGE(Q2301:T2305)</f>
        <v/>
      </c>
      <c r="Y2305" s="266" t="n">
        <v>329</v>
      </c>
    </row>
    <row r="2306" ht="17.45" customHeight="1">
      <c r="A2306" s="257">
        <f>IF(ISNUMBER(C2306),MONTH(C2306),"")</f>
        <v/>
      </c>
      <c r="B2306" s="257">
        <f>IF(ISNUMBER(C2306),YEAR(C2306),"")</f>
        <v/>
      </c>
      <c r="C2306" s="861">
        <f>C2305+1</f>
        <v/>
      </c>
      <c r="D2306" s="809" t="n">
        <v>0.0106</v>
      </c>
      <c r="E2306" s="810" t="n"/>
      <c r="F2306" s="809" t="n">
        <v>0.0166</v>
      </c>
      <c r="G2306" s="811" t="n"/>
      <c r="H2306" s="810" t="n">
        <v>0.0173</v>
      </c>
      <c r="I2306" s="809" t="n">
        <v>0.0108</v>
      </c>
      <c r="J2306" s="810" t="n"/>
      <c r="K2306" s="809" t="n">
        <v>0.0132</v>
      </c>
      <c r="L2306" s="810" t="n"/>
      <c r="M2306" s="959">
        <f>IF(SUM(D2306:E2306)&gt;0,IFERROR(AVERAGE(D2277:E2306),""),"")</f>
        <v/>
      </c>
      <c r="N2306" s="959">
        <f>IF(SUM(F2306:H2306)&gt;0,IFERROR(AVERAGE(F2277:H2306),""),"")</f>
        <v/>
      </c>
      <c r="O2306" s="959">
        <f>IF(SUM(I2306:J2306)&gt;0,IFERROR(AVERAGE(I2277:J2306),""),"")</f>
        <v/>
      </c>
      <c r="P2306" s="959">
        <f>IF(SUM(K2306:L2306)&gt;0,IFERROR(AVERAGE(K2277:L2306),""),"")</f>
        <v/>
      </c>
      <c r="Q2306" s="813">
        <f>IFERROR(AVERAGE(D2306:E2306),"")</f>
        <v/>
      </c>
      <c r="R2306" s="813">
        <f>IFERROR(AVERAGE(F2306:H2306),"")</f>
        <v/>
      </c>
      <c r="S2306" s="813">
        <f>IFERROR(AVERAGE(I2306:J2306),"")</f>
        <v/>
      </c>
      <c r="T2306" s="813">
        <f>IFERROR(AVERAGE(K2306:L2306),"")</f>
        <v/>
      </c>
      <c r="V2306" s="813">
        <f>AVERAGE(Q2306:T2306)</f>
        <v/>
      </c>
      <c r="W2306" s="445" t="n"/>
      <c r="X2306" s="257" t="n"/>
      <c r="Y2306" s="266" t="n">
        <v>329</v>
      </c>
    </row>
    <row r="2307" ht="17.45" customHeight="1">
      <c r="A2307" s="257">
        <f>IF(ISNUMBER(C2307),MONTH(C2307),"")</f>
        <v/>
      </c>
      <c r="B2307" s="257">
        <f>IF(ISNUMBER(C2307),YEAR(C2307),"")</f>
        <v/>
      </c>
      <c r="C2307" s="808">
        <f>C2306+1</f>
        <v/>
      </c>
      <c r="D2307" s="809" t="n"/>
      <c r="E2307" s="810" t="n">
        <v>0.0205</v>
      </c>
      <c r="F2307" s="809" t="n"/>
      <c r="G2307" s="811" t="n">
        <v>0.0158</v>
      </c>
      <c r="H2307" s="810" t="n"/>
      <c r="I2307" s="809" t="n"/>
      <c r="J2307" s="810" t="n">
        <v>0.008019999999999999</v>
      </c>
      <c r="K2307" s="809" t="n"/>
      <c r="L2307" s="810" t="n">
        <v>0.0114</v>
      </c>
      <c r="M2307" s="959">
        <f>IF(SUM(D2307:E2307)&gt;0,IFERROR(AVERAGE(D2278:E2307),""),"")</f>
        <v/>
      </c>
      <c r="N2307" s="959">
        <f>IF(SUM(F2307:H2307)&gt;0,IFERROR(AVERAGE(F2278:H2307),""),"")</f>
        <v/>
      </c>
      <c r="O2307" s="959">
        <f>IF(SUM(I2307:J2307)&gt;0,IFERROR(AVERAGE(I2278:J2307),""),"")</f>
        <v/>
      </c>
      <c r="P2307" s="959">
        <f>IF(SUM(K2307:L2307)&gt;0,IFERROR(AVERAGE(K2278:L2307),""),"")</f>
        <v/>
      </c>
      <c r="Q2307" s="813">
        <f>IFERROR(AVERAGE(D2307:E2307),"")</f>
        <v/>
      </c>
      <c r="R2307" s="813">
        <f>IFERROR(AVERAGE(F2307:H2307),"")</f>
        <v/>
      </c>
      <c r="S2307" s="813">
        <f>IFERROR(AVERAGE(I2307:J2307),"")</f>
        <v/>
      </c>
      <c r="T2307" s="813">
        <f>IFERROR(AVERAGE(K2307:L2307),"")</f>
        <v/>
      </c>
      <c r="V2307" s="813">
        <f>AVERAGE(Q2307:T2307)</f>
        <v/>
      </c>
      <c r="W2307" s="445" t="n"/>
      <c r="X2307" s="797">
        <f>AVERAGE(Q2306:T2307)</f>
        <v/>
      </c>
      <c r="Y2307" s="266" t="n">
        <v>329</v>
      </c>
    </row>
    <row r="2308" ht="17.45" customHeight="1">
      <c r="A2308" s="257">
        <f>IF(ISNUMBER(C2308),MONTH(C2308),"")</f>
        <v/>
      </c>
      <c r="B2308" s="257">
        <f>IF(ISNUMBER(C2308),YEAR(C2308),"")</f>
        <v/>
      </c>
      <c r="C2308" s="791">
        <f>C2307+1</f>
        <v/>
      </c>
      <c r="D2308" s="792" t="n">
        <v>0.0424</v>
      </c>
      <c r="E2308" s="793" t="n"/>
      <c r="F2308" s="792" t="n">
        <v>0.0226</v>
      </c>
      <c r="G2308" s="794" t="n"/>
      <c r="H2308" s="793" t="n"/>
      <c r="I2308" s="792" t="n">
        <v>0.0194</v>
      </c>
      <c r="J2308" s="793" t="n"/>
      <c r="K2308" s="792" t="n">
        <v>0.0517</v>
      </c>
      <c r="L2308" s="793" t="n"/>
      <c r="M2308" s="796">
        <f>IF(SUM(D2308:E2308)&gt;0,IFERROR(AVERAGE(D2279:E2308),""),"")</f>
        <v/>
      </c>
      <c r="N2308" s="796">
        <f>IF(SUM(F2308:H2308)&gt;0,IFERROR(AVERAGE(F2279:H2308),""),"")</f>
        <v/>
      </c>
      <c r="O2308" s="796">
        <f>IF(SUM(I2308:J2308)&gt;0,IFERROR(AVERAGE(I2279:J2308),""),"")</f>
        <v/>
      </c>
      <c r="P2308" s="796">
        <f>IF(SUM(K2308:L2308)&gt;0,IFERROR(AVERAGE(K2279:L2308),""),"")</f>
        <v/>
      </c>
      <c r="Q2308" s="797">
        <f>IFERROR(AVERAGE(D2308:E2308),"")</f>
        <v/>
      </c>
      <c r="R2308" s="797">
        <f>IFERROR(AVERAGE(F2308:H2308),"")</f>
        <v/>
      </c>
      <c r="S2308" s="797">
        <f>IFERROR(AVERAGE(I2308:J2308),"")</f>
        <v/>
      </c>
      <c r="T2308" s="797">
        <f>IFERROR(AVERAGE(K2308:L2308),"")</f>
        <v/>
      </c>
      <c r="W2308" s="797">
        <f>AVERAGE(Q2308:T2308)</f>
        <v/>
      </c>
    </row>
    <row r="2309" ht="17.45" customHeight="1">
      <c r="A2309" s="257">
        <f>IF(ISNUMBER(C2309),MONTH(C2309),"")</f>
        <v/>
      </c>
      <c r="B2309" s="257">
        <f>IF(ISNUMBER(C2309),YEAR(C2309),"")</f>
        <v/>
      </c>
      <c r="C2309" s="791">
        <f>C2308+1</f>
        <v/>
      </c>
      <c r="D2309" s="792" t="n"/>
      <c r="E2309" s="793" t="n">
        <v>0.0445</v>
      </c>
      <c r="F2309" s="792" t="n"/>
      <c r="G2309" s="794" t="n">
        <v>0.0329</v>
      </c>
      <c r="H2309" s="793" t="n"/>
      <c r="I2309" s="792" t="n"/>
      <c r="J2309" s="793" t="n">
        <v>0.0256</v>
      </c>
      <c r="K2309" s="792" t="n"/>
      <c r="L2309" s="793" t="n">
        <v>0.0497</v>
      </c>
      <c r="M2309" s="796">
        <f>IF(SUM(D2309:E2309)&gt;0,IFERROR(AVERAGE(D2280:E2309),""),"")</f>
        <v/>
      </c>
      <c r="N2309" s="796">
        <f>IF(SUM(F2309:H2309)&gt;0,IFERROR(AVERAGE(F2280:H2309),""),"")</f>
        <v/>
      </c>
      <c r="O2309" s="796">
        <f>IF(SUM(I2309:J2309)&gt;0,IFERROR(AVERAGE(I2280:J2309),""),"")</f>
        <v/>
      </c>
      <c r="P2309" s="796">
        <f>IF(SUM(K2309:L2309)&gt;0,IFERROR(AVERAGE(K2280:L2309),""),"")</f>
        <v/>
      </c>
      <c r="Q2309" s="797">
        <f>IFERROR(AVERAGE(D2309:E2309),"")</f>
        <v/>
      </c>
      <c r="R2309" s="797">
        <f>IFERROR(AVERAGE(F2309:H2309),"")</f>
        <v/>
      </c>
      <c r="S2309" s="797">
        <f>IFERROR(AVERAGE(I2309:J2309),"")</f>
        <v/>
      </c>
      <c r="T2309" s="797">
        <f>IFERROR(AVERAGE(K2309:L2309),"")</f>
        <v/>
      </c>
      <c r="W2309" s="797">
        <f>AVERAGE(Q2309:T2309)</f>
        <v/>
      </c>
    </row>
    <row r="2310" ht="17.45" customHeight="1">
      <c r="A2310" s="257">
        <f>IF(ISNUMBER(C2310),MONTH(C2310),"")</f>
        <v/>
      </c>
      <c r="B2310" s="257">
        <f>IF(ISNUMBER(C2310),YEAR(C2310),"")</f>
        <v/>
      </c>
      <c r="C2310" s="791">
        <f>C2309+1</f>
        <v/>
      </c>
      <c r="D2310" s="792" t="n">
        <v>0.0422</v>
      </c>
      <c r="E2310" s="793" t="n"/>
      <c r="F2310" s="792" t="n"/>
      <c r="G2310" s="794" t="n"/>
      <c r="H2310" s="793" t="n">
        <v>0.0259</v>
      </c>
      <c r="I2310" s="792" t="n">
        <v>0.0297</v>
      </c>
      <c r="J2310" s="793" t="n"/>
      <c r="K2310" s="792" t="n">
        <v>0.045</v>
      </c>
      <c r="L2310" s="793" t="n"/>
      <c r="M2310" s="796">
        <f>IF(SUM(D2310:E2310)&gt;0,IFERROR(AVERAGE(D2281:E2310),""),"")</f>
        <v/>
      </c>
      <c r="N2310" s="796">
        <f>IF(SUM(F2310:H2310)&gt;0,IFERROR(AVERAGE(F2281:H2310),""),"")</f>
        <v/>
      </c>
      <c r="O2310" s="796">
        <f>IF(SUM(I2310:J2310)&gt;0,IFERROR(AVERAGE(I2281:J2310),""),"")</f>
        <v/>
      </c>
      <c r="P2310" s="796">
        <f>IF(SUM(K2310:L2310)&gt;0,IFERROR(AVERAGE(K2281:L2310),""),"")</f>
        <v/>
      </c>
      <c r="Q2310" s="797">
        <f>IFERROR(AVERAGE(D2310:E2310),"")</f>
        <v/>
      </c>
      <c r="R2310" s="797">
        <f>IFERROR(AVERAGE(F2310:H2310),"")</f>
        <v/>
      </c>
      <c r="S2310" s="797">
        <f>IFERROR(AVERAGE(I2310:J2310),"")</f>
        <v/>
      </c>
      <c r="T2310" s="797">
        <f>IFERROR(AVERAGE(K2310:L2310),"")</f>
        <v/>
      </c>
      <c r="W2310" s="797">
        <f>AVERAGE(Q2310:T2310)</f>
        <v/>
      </c>
    </row>
    <row r="2311" ht="17.45" customHeight="1">
      <c r="A2311" s="257">
        <f>IF(ISNUMBER(C2311),MONTH(C2311),"")</f>
        <v/>
      </c>
      <c r="B2311" s="257">
        <f>IF(ISNUMBER(C2311),YEAR(C2311),"")</f>
        <v/>
      </c>
      <c r="C2311" s="791">
        <f>C2310+1</f>
        <v/>
      </c>
      <c r="D2311" s="792" t="n"/>
      <c r="E2311" s="793" t="n">
        <v>0.0602</v>
      </c>
      <c r="F2311" s="792" t="n"/>
      <c r="G2311" s="794" t="n">
        <v>0.0288</v>
      </c>
      <c r="H2311" s="793" t="n"/>
      <c r="I2311" s="792" t="n"/>
      <c r="J2311" s="793" t="n">
        <v>0.018</v>
      </c>
      <c r="K2311" s="792" t="n"/>
      <c r="L2311" s="865" t="n">
        <v>0.0916</v>
      </c>
      <c r="M2311" s="796">
        <f>IF(SUM(D2311:E2311)&gt;0,IFERROR(AVERAGE(D2282:E2311),""),"")</f>
        <v/>
      </c>
      <c r="N2311" s="796">
        <f>IF(SUM(F2311:H2311)&gt;0,IFERROR(AVERAGE(F2282:H2311),""),"")</f>
        <v/>
      </c>
      <c r="O2311" s="796">
        <f>IF(SUM(I2311:J2311)&gt;0,IFERROR(AVERAGE(I2282:J2311),""),"")</f>
        <v/>
      </c>
      <c r="P2311" s="796">
        <f>IF(SUM(K2311:L2311)&gt;0,IFERROR(AVERAGE(K2282:L2311),""),"")</f>
        <v/>
      </c>
      <c r="Q2311" s="797">
        <f>IFERROR(AVERAGE(D2311:E2311),"")</f>
        <v/>
      </c>
      <c r="R2311" s="797">
        <f>IFERROR(AVERAGE(F2311:H2311),"")</f>
        <v/>
      </c>
      <c r="S2311" s="797">
        <f>IFERROR(AVERAGE(I2311:J2311),"")</f>
        <v/>
      </c>
      <c r="T2311" s="876">
        <f>IFERROR(AVERAGE(K2311:L2311),"")</f>
        <v/>
      </c>
      <c r="W2311" s="797">
        <f>AVERAGE(Q2311:T2311)</f>
        <v/>
      </c>
    </row>
    <row r="2312" ht="17.45" customHeight="1">
      <c r="A2312" s="257">
        <f>IF(ISNUMBER(C2312),MONTH(C2312),"")</f>
        <v/>
      </c>
      <c r="B2312" s="257">
        <f>IF(ISNUMBER(C2312),YEAR(C2312),"")</f>
        <v/>
      </c>
      <c r="C2312" s="861">
        <f>C2311+1</f>
        <v/>
      </c>
      <c r="D2312" s="803" t="n">
        <v>0.0553</v>
      </c>
      <c r="E2312" s="804" t="n"/>
      <c r="F2312" s="803" t="n">
        <v>0.0227</v>
      </c>
      <c r="G2312" s="805" t="n"/>
      <c r="H2312" s="804" t="n">
        <v>0.0225</v>
      </c>
      <c r="I2312" s="803" t="n">
        <v>0.0261</v>
      </c>
      <c r="J2312" s="804" t="n"/>
      <c r="K2312" s="803" t="n">
        <v>0.0485</v>
      </c>
      <c r="L2312" s="804" t="n"/>
      <c r="M2312" s="796">
        <f>IF(SUM(D2312:E2312)&gt;0,IFERROR(AVERAGE(D2283:E2312),""),"")</f>
        <v/>
      </c>
      <c r="N2312" s="796">
        <f>IF(SUM(F2312:H2312)&gt;0,IFERROR(AVERAGE(F2283:H2312),""),"")</f>
        <v/>
      </c>
      <c r="O2312" s="796">
        <f>IF(SUM(I2312:J2312)&gt;0,IFERROR(AVERAGE(I2283:J2312),""),"")</f>
        <v/>
      </c>
      <c r="P2312" s="796">
        <f>IF(SUM(K2312:L2312)&gt;0,IFERROR(AVERAGE(K2283:L2312),""),"")</f>
        <v/>
      </c>
      <c r="Q2312" s="797">
        <f>IFERROR(AVERAGE(D2312:E2312),"")</f>
        <v/>
      </c>
      <c r="R2312" s="797">
        <f>IFERROR(AVERAGE(F2312:H2312),"")</f>
        <v/>
      </c>
      <c r="S2312" s="797">
        <f>IFERROR(AVERAGE(I2312:J2312),"")</f>
        <v/>
      </c>
      <c r="T2312" s="797">
        <f>IFERROR(AVERAGE(K2312:L2312),"")</f>
        <v/>
      </c>
      <c r="W2312" s="797">
        <f>AVERAGE(Q2312:T2312)</f>
        <v/>
      </c>
      <c r="X2312" s="797">
        <f>AVERAGE(Q2308:T2312)</f>
        <v/>
      </c>
      <c r="Y2312" s="266" t="n">
        <v>330</v>
      </c>
    </row>
    <row r="2313" ht="17.45" customHeight="1" thickBot="1">
      <c r="A2313" s="257">
        <f>IF(ISNUMBER(C2313),MONTH(C2313),"")</f>
        <v/>
      </c>
      <c r="B2313" s="257">
        <f>IF(ISNUMBER(C2313),YEAR(C2313),"")</f>
        <v/>
      </c>
      <c r="C2313" s="808">
        <f>C2312+1</f>
        <v/>
      </c>
      <c r="D2313" s="809" t="n"/>
      <c r="E2313" s="810" t="n">
        <v>0.0157</v>
      </c>
      <c r="F2313" s="809" t="n"/>
      <c r="G2313" s="811" t="n">
        <v>0.0113</v>
      </c>
      <c r="H2313" s="810" t="n"/>
      <c r="I2313" s="809" t="n"/>
      <c r="J2313" s="810" t="n">
        <v>0.00859</v>
      </c>
      <c r="K2313" s="809" t="n"/>
      <c r="L2313" s="810" t="n">
        <v>0.0285</v>
      </c>
      <c r="M2313" s="959">
        <f>IF(SUM(D2313:E2313)&gt;0,IFERROR(AVERAGE(D2284:E2313),""),"")</f>
        <v/>
      </c>
      <c r="N2313" s="959">
        <f>IF(SUM(F2313:H2313)&gt;0,IFERROR(AVERAGE(F2284:H2313),""),"")</f>
        <v/>
      </c>
      <c r="O2313" s="959">
        <f>IF(SUM(I2313:J2313)&gt;0,IFERROR(AVERAGE(I2284:J2313),""),"")</f>
        <v/>
      </c>
      <c r="P2313" s="959">
        <f>IF(SUM(K2313:L2313)&gt;0,IFERROR(AVERAGE(K2284:L2313),""),"")</f>
        <v/>
      </c>
      <c r="Q2313" s="813">
        <f>IFERROR(AVERAGE(D2313:E2313),"")</f>
        <v/>
      </c>
      <c r="R2313" s="813">
        <f>IFERROR(AVERAGE(F2313:H2313),"")</f>
        <v/>
      </c>
      <c r="S2313" s="813">
        <f>IFERROR(AVERAGE(I2313:J2313),"")</f>
        <v/>
      </c>
      <c r="T2313" s="813">
        <f>IFERROR(AVERAGE(K2313:L2313),"")</f>
        <v/>
      </c>
      <c r="V2313" s="813">
        <f>AVERAGE(Q2313:T2313)</f>
        <v/>
      </c>
      <c r="W2313" s="445" t="n"/>
      <c r="X2313" s="257" t="n"/>
      <c r="Y2313" s="266" t="n">
        <v>330</v>
      </c>
    </row>
    <row r="2314" ht="17.45" customHeight="1" thickBot="1">
      <c r="A2314" s="257">
        <f>IF(ISNUMBER(C2314),MONTH(C2314),"")</f>
        <v/>
      </c>
      <c r="B2314" s="257">
        <f>IF(ISNUMBER(C2314),YEAR(C2314),"")</f>
        <v/>
      </c>
      <c r="C2314" s="808">
        <f>C2313+1</f>
        <v/>
      </c>
      <c r="D2314" s="809" t="n">
        <v>0.0172</v>
      </c>
      <c r="E2314" s="810" t="n"/>
      <c r="F2314" s="809" t="n">
        <v>0.0143</v>
      </c>
      <c r="G2314" s="811" t="n"/>
      <c r="H2314" s="810" t="n"/>
      <c r="I2314" s="809" t="n">
        <v>0.00737</v>
      </c>
      <c r="J2314" s="810" t="n"/>
      <c r="K2314" s="809" t="n">
        <v>0.0159</v>
      </c>
      <c r="L2314" s="810" t="n"/>
      <c r="M2314" s="959">
        <f>IF(SUM(D2314:E2314)&gt;0,IFERROR(AVERAGE(D2285:E2314),""),"")</f>
        <v/>
      </c>
      <c r="N2314" s="959">
        <f>IF(SUM(F2314:H2314)&gt;0,IFERROR(AVERAGE(F2285:H2314),""),"")</f>
        <v/>
      </c>
      <c r="O2314" s="959">
        <f>IF(SUM(I2314:J2314)&gt;0,IFERROR(AVERAGE(I2285:J2314),""),"")</f>
        <v/>
      </c>
      <c r="P2314" s="959">
        <f>IF(SUM(K2314:L2314)&gt;0,IFERROR(AVERAGE(K2285:L2314),""),"")</f>
        <v/>
      </c>
      <c r="Q2314" s="813">
        <f>IFERROR(AVERAGE(D2314:E2314),"")</f>
        <v/>
      </c>
      <c r="R2314" s="813">
        <f>IFERROR(AVERAGE(F2314:H2314),"")</f>
        <v/>
      </c>
      <c r="S2314" s="813">
        <f>IFERROR(AVERAGE(I2314:J2314),"")</f>
        <v/>
      </c>
      <c r="T2314" s="813">
        <f>IFERROR(AVERAGE(K2314:L2314),"")</f>
        <v/>
      </c>
      <c r="V2314" s="813">
        <f>AVERAGE(Q2314:T2314)</f>
        <v/>
      </c>
      <c r="W2314" s="445" t="n"/>
      <c r="X2314" s="797">
        <f>AVERAGE(Q2313:T2314)</f>
        <v/>
      </c>
      <c r="Y2314" s="266" t="n">
        <v>330</v>
      </c>
      <c r="Z2314" s="514" t="inlineStr">
        <is>
          <t>APRIL</t>
        </is>
      </c>
      <c r="AA2314" s="515" t="n">
        <v>2024</v>
      </c>
      <c r="AB2314" s="516" t="n"/>
      <c r="AC2314" s="516" t="n"/>
      <c r="AD2314" s="516" t="n"/>
    </row>
    <row r="2315" ht="17.45" customHeight="1">
      <c r="A2315" s="257">
        <f>IF(ISNUMBER(C2315),MONTH(C2315),"")</f>
        <v/>
      </c>
      <c r="B2315" s="257">
        <f>IF(ISNUMBER(C2315),YEAR(C2315),"")</f>
        <v/>
      </c>
      <c r="C2315" s="791">
        <f>C2314+1</f>
        <v/>
      </c>
      <c r="D2315" s="792" t="n"/>
      <c r="E2315" s="793" t="n">
        <v>0.0644</v>
      </c>
      <c r="F2315" s="792" t="n"/>
      <c r="G2315" s="794" t="n">
        <v>0.0351</v>
      </c>
      <c r="H2315" s="793" t="n"/>
      <c r="I2315" s="792" t="n"/>
      <c r="J2315" s="793" t="n">
        <v>0.0235</v>
      </c>
      <c r="K2315" s="792" t="n"/>
      <c r="L2315" s="793" t="n">
        <v>0.0595</v>
      </c>
      <c r="M2315" s="796">
        <f>IF(SUM(D2315:E2315)&gt;0,IFERROR(AVERAGE(D2286:E2315),""),"")</f>
        <v/>
      </c>
      <c r="N2315" s="796">
        <f>IF(SUM(F2315:H2315)&gt;0,IFERROR(AVERAGE(F2286:H2315),""),"")</f>
        <v/>
      </c>
      <c r="O2315" s="796">
        <f>IF(SUM(I2315:J2315)&gt;0,IFERROR(AVERAGE(I2286:J2315),""),"")</f>
        <v/>
      </c>
      <c r="P2315" s="796">
        <f>IF(SUM(K2315:L2315)&gt;0,IFERROR(AVERAGE(K2286:L2315),""),"")</f>
        <v/>
      </c>
      <c r="Q2315" s="797">
        <f>IFERROR(AVERAGE(D2315:E2315),"")</f>
        <v/>
      </c>
      <c r="R2315" s="797">
        <f>IFERROR(AVERAGE(F2315:H2315),"")</f>
        <v/>
      </c>
      <c r="S2315" s="797">
        <f>IFERROR(AVERAGE(I2315:J2315),"")</f>
        <v/>
      </c>
      <c r="T2315" s="797">
        <f>IFERROR(AVERAGE(K2315:L2315),"")</f>
        <v/>
      </c>
      <c r="W2315" s="797">
        <f>AVERAGE(Q2315:T2315)</f>
        <v/>
      </c>
      <c r="Z2315" s="517" t="inlineStr">
        <is>
          <t>Parameter</t>
        </is>
      </c>
      <c r="AA2315" s="517" t="inlineStr">
        <is>
          <t>Station 1</t>
        </is>
      </c>
      <c r="AB2315" s="517" t="inlineStr">
        <is>
          <t>Station 2</t>
        </is>
      </c>
      <c r="AC2315" s="517" t="inlineStr">
        <is>
          <t>Station 4</t>
        </is>
      </c>
      <c r="AD2315" s="517" t="inlineStr">
        <is>
          <t>Station 5</t>
        </is>
      </c>
    </row>
    <row r="2316" ht="17.45" customHeight="1">
      <c r="A2316" s="257">
        <f>IF(ISNUMBER(C2316),MONTH(C2316),"")</f>
        <v/>
      </c>
      <c r="B2316" s="257">
        <f>IF(ISNUMBER(C2316),YEAR(C2316),"")</f>
        <v/>
      </c>
      <c r="C2316" s="791">
        <f>C2315+1</f>
        <v/>
      </c>
      <c r="D2316" s="792" t="n">
        <v>0.0474</v>
      </c>
      <c r="E2316" s="793" t="n"/>
      <c r="F2316" s="792" t="n"/>
      <c r="G2316" s="794" t="n"/>
      <c r="H2316" s="793" t="n">
        <v>0.0232</v>
      </c>
      <c r="I2316" s="792" t="n">
        <v>0.0301</v>
      </c>
      <c r="J2316" s="793" t="n"/>
      <c r="K2316" s="792" t="n">
        <v>0.06</v>
      </c>
      <c r="L2316" s="793" t="n"/>
      <c r="M2316" s="796">
        <f>IF(SUM(D2316:E2316)&gt;0,IFERROR(AVERAGE(D2287:E2316),""),"")</f>
        <v/>
      </c>
      <c r="N2316" s="796">
        <f>IF(SUM(F2316:H2316)&gt;0,IFERROR(AVERAGE(F2287:H2316),""),"")</f>
        <v/>
      </c>
      <c r="O2316" s="796">
        <f>IF(SUM(I2316:J2316)&gt;0,IFERROR(AVERAGE(I2287:J2316),""),"")</f>
        <v/>
      </c>
      <c r="P2316" s="796">
        <f>IF(SUM(K2316:L2316)&gt;0,IFERROR(AVERAGE(K2287:L2316),""),"")</f>
        <v/>
      </c>
      <c r="Q2316" s="797">
        <f>IFERROR(AVERAGE(D2316:E2316),"")</f>
        <v/>
      </c>
      <c r="R2316" s="797">
        <f>IFERROR(AVERAGE(F2316:H2316),"")</f>
        <v/>
      </c>
      <c r="S2316" s="797">
        <f>IFERROR(AVERAGE(I2316:J2316),"")</f>
        <v/>
      </c>
      <c r="T2316" s="797">
        <f>IFERROR(AVERAGE(K2316:L2316),"")</f>
        <v/>
      </c>
      <c r="W2316" s="797">
        <f>AVERAGE(Q2316:T2316)</f>
        <v/>
      </c>
      <c r="Z2316" s="518" t="inlineStr">
        <is>
          <t>Average</t>
        </is>
      </c>
      <c r="AA2316" s="928">
        <f>AVERAGE(D2287:E2316)</f>
        <v/>
      </c>
      <c r="AB2316" s="928">
        <f>AVERAGE(F2287:H2316)</f>
        <v/>
      </c>
      <c r="AC2316" s="928">
        <f>AVERAGE(I2287:J2316)</f>
        <v/>
      </c>
      <c r="AD2316" s="928">
        <f>AVERAGE(K2287:L2316)</f>
        <v/>
      </c>
    </row>
    <row r="2317" ht="17.45" customHeight="1">
      <c r="A2317" s="257">
        <f>IF(ISNUMBER(C2317),MONTH(C2317),"")</f>
        <v/>
      </c>
      <c r="B2317" s="257">
        <f>IF(ISNUMBER(C2317),YEAR(C2317),"")</f>
        <v/>
      </c>
      <c r="C2317" s="791">
        <f>C2316+1</f>
        <v/>
      </c>
      <c r="D2317" s="792" t="n"/>
      <c r="E2317" s="793" t="n">
        <v>0.0711</v>
      </c>
      <c r="F2317" s="792" t="n"/>
      <c r="G2317" s="794" t="n">
        <v>0.0445</v>
      </c>
      <c r="H2317" s="793" t="n"/>
      <c r="I2317" s="792" t="n"/>
      <c r="J2317" s="793" t="n">
        <v>0.0351</v>
      </c>
      <c r="K2317" s="792" t="n"/>
      <c r="L2317" s="793" t="n">
        <v>0.0537</v>
      </c>
      <c r="M2317" s="796">
        <f>IF(SUM(D2317:E2317)&gt;0,IFERROR(AVERAGE(D2288:E2317),""),"")</f>
        <v/>
      </c>
      <c r="N2317" s="796">
        <f>IF(SUM(F2317:H2317)&gt;0,IFERROR(AVERAGE(F2288:H2317),""),"")</f>
        <v/>
      </c>
      <c r="O2317" s="796">
        <f>IF(SUM(I2317:J2317)&gt;0,IFERROR(AVERAGE(I2288:J2317),""),"")</f>
        <v/>
      </c>
      <c r="P2317" s="796">
        <f>IF(SUM(K2317:L2317)&gt;0,IFERROR(AVERAGE(K2288:L2317),""),"")</f>
        <v/>
      </c>
      <c r="Q2317" s="797">
        <f>IFERROR(AVERAGE(D2317:E2317),"")</f>
        <v/>
      </c>
      <c r="R2317" s="797">
        <f>IFERROR(AVERAGE(F2317:H2317),"")</f>
        <v/>
      </c>
      <c r="S2317" s="797">
        <f>IFERROR(AVERAGE(I2317:J2317),"")</f>
        <v/>
      </c>
      <c r="T2317" s="797">
        <f>IFERROR(AVERAGE(K2317:L2317),"")</f>
        <v/>
      </c>
      <c r="W2317" s="797">
        <f>AVERAGE(Q2317:T2317)</f>
        <v/>
      </c>
      <c r="Z2317" s="518" t="inlineStr">
        <is>
          <t>Maximum</t>
        </is>
      </c>
      <c r="AA2317" s="928">
        <f>MAX(D2287:E2316)</f>
        <v/>
      </c>
      <c r="AB2317" s="928">
        <f>MAX(F2287:H2316)</f>
        <v/>
      </c>
      <c r="AC2317" s="928">
        <f>MAX(I2287:J2316)</f>
        <v/>
      </c>
      <c r="AD2317" s="928">
        <f>MAX(K2287:L2316)</f>
        <v/>
      </c>
    </row>
    <row r="2318" ht="17.45" customHeight="1" thickBot="1">
      <c r="A2318" s="257">
        <f>IF(ISNUMBER(C2318),MONTH(C2318),"")</f>
        <v/>
      </c>
      <c r="B2318" s="257">
        <f>IF(ISNUMBER(C2318),YEAR(C2318),"")</f>
        <v/>
      </c>
      <c r="C2318" s="861">
        <f>C2317+1</f>
        <v/>
      </c>
      <c r="D2318" s="803" t="n">
        <v>0.0259</v>
      </c>
      <c r="E2318" s="804" t="n"/>
      <c r="F2318" s="803" t="n">
        <v>0.0189</v>
      </c>
      <c r="G2318" s="805" t="n"/>
      <c r="H2318" s="804" t="n">
        <v>0.0201</v>
      </c>
      <c r="I2318" s="803" t="n">
        <v>0.0194</v>
      </c>
      <c r="J2318" s="804" t="n"/>
      <c r="K2318" s="803" t="n">
        <v>0.0249</v>
      </c>
      <c r="L2318" s="804" t="n"/>
      <c r="M2318" s="796">
        <f>IF(SUM(D2318:E2318)&gt;0,IFERROR(AVERAGE(D2289:E2318),""),"")</f>
        <v/>
      </c>
      <c r="N2318" s="796">
        <f>IF(SUM(F2318:H2318)&gt;0,IFERROR(AVERAGE(F2289:H2318),""),"")</f>
        <v/>
      </c>
      <c r="O2318" s="796">
        <f>IF(SUM(I2318:J2318)&gt;0,IFERROR(AVERAGE(I2289:J2318),""),"")</f>
        <v/>
      </c>
      <c r="P2318" s="796">
        <f>IF(SUM(K2318:L2318)&gt;0,IFERROR(AVERAGE(K2289:L2318),""),"")</f>
        <v/>
      </c>
      <c r="Q2318" s="797">
        <f>IFERROR(AVERAGE(D2318:E2318),"")</f>
        <v/>
      </c>
      <c r="R2318" s="797">
        <f>IFERROR(AVERAGE(F2318:H2318),"")</f>
        <v/>
      </c>
      <c r="S2318" s="797">
        <f>IFERROR(AVERAGE(I2318:J2318),"")</f>
        <v/>
      </c>
      <c r="T2318" s="797">
        <f>IFERROR(AVERAGE(K2318:L2318),"")</f>
        <v/>
      </c>
      <c r="W2318" s="797">
        <f>AVERAGE(Q2318:T2318)</f>
        <v/>
      </c>
      <c r="Z2318" s="520" t="inlineStr">
        <is>
          <t># DAYS &gt; 0.075</t>
        </is>
      </c>
      <c r="AA2318" s="521">
        <f>COUNTIF(D2287:E2316,"&gt;=0.075")</f>
        <v/>
      </c>
      <c r="AB2318" s="521">
        <f>COUNTIF(F2287:H2316,"&gt;=0.075")</f>
        <v/>
      </c>
      <c r="AC2318" s="521">
        <f>COUNTIF(I2287:J2316,"&gt;=0.075")</f>
        <v/>
      </c>
      <c r="AD2318" s="521">
        <f>COUNTIF(K2287:L2316,"&gt;=0.075")</f>
        <v/>
      </c>
    </row>
    <row r="2319" ht="17.45" customHeight="1" thickBot="1">
      <c r="A2319" s="257">
        <f>IF(ISNUMBER(C2319),MONTH(C2319),"")</f>
        <v/>
      </c>
      <c r="B2319" s="257">
        <f>IF(ISNUMBER(C2319),YEAR(C2319),"")</f>
        <v/>
      </c>
      <c r="C2319" s="791">
        <f>C2318+1</f>
        <v/>
      </c>
      <c r="D2319" s="792" t="n"/>
      <c r="E2319" s="793" t="n">
        <v>0.0249</v>
      </c>
      <c r="F2319" s="792" t="n"/>
      <c r="G2319" s="794" t="n">
        <v>0.0156</v>
      </c>
      <c r="H2319" s="793" t="n"/>
      <c r="I2319" s="792" t="n"/>
      <c r="J2319" s="793" t="n">
        <v>0.0202</v>
      </c>
      <c r="K2319" s="792" t="n"/>
      <c r="L2319" s="793" t="n">
        <v>0.0348</v>
      </c>
      <c r="M2319" s="796">
        <f>IF(SUM(D2319:E2319)&gt;0,IFERROR(AVERAGE(D2290:E2319),""),"")</f>
        <v/>
      </c>
      <c r="N2319" s="796">
        <f>IF(SUM(F2319:H2319)&gt;0,IFERROR(AVERAGE(F2290:H2319),""),"")</f>
        <v/>
      </c>
      <c r="O2319" s="796">
        <f>IF(SUM(I2319:J2319)&gt;0,IFERROR(AVERAGE(I2290:J2319),""),"")</f>
        <v/>
      </c>
      <c r="P2319" s="796">
        <f>IF(SUM(K2319:L2319)&gt;0,IFERROR(AVERAGE(K2290:L2319),""),"")</f>
        <v/>
      </c>
      <c r="Q2319" s="797">
        <f>IFERROR(AVERAGE(D2319:E2319),"")</f>
        <v/>
      </c>
      <c r="R2319" s="797">
        <f>IFERROR(AVERAGE(F2319:H2319),"")</f>
        <v/>
      </c>
      <c r="S2319" s="797">
        <f>IFERROR(AVERAGE(I2319:J2319),"")</f>
        <v/>
      </c>
      <c r="T2319" s="797">
        <f>IFERROR(AVERAGE(K2319:L2319),"")</f>
        <v/>
      </c>
      <c r="W2319" s="797">
        <f>AVERAGE(Q2319:T2319)</f>
        <v/>
      </c>
      <c r="X2319" s="797">
        <f>AVERAGE(Q2315:T2319)</f>
        <v/>
      </c>
      <c r="Y2319" s="266" t="n">
        <v>331</v>
      </c>
      <c r="AC2319" s="664">
        <f>SUM(AA2318:AD2318)</f>
        <v/>
      </c>
      <c r="AD2319" s="929">
        <f>AVERAGE(AA2316:AD2316)</f>
        <v/>
      </c>
    </row>
    <row r="2320" ht="17.45" customHeight="1">
      <c r="A2320" s="257">
        <f>IF(ISNUMBER(C2320),MONTH(C2320),"")</f>
        <v/>
      </c>
      <c r="B2320" s="257">
        <f>IF(ISNUMBER(C2320),YEAR(C2320),"")</f>
        <v/>
      </c>
      <c r="C2320" s="808">
        <f>C2319+1</f>
        <v/>
      </c>
      <c r="D2320" s="809" t="n">
        <v>0.013</v>
      </c>
      <c r="E2320" s="810" t="n"/>
      <c r="F2320" s="809" t="n">
        <v>0.011</v>
      </c>
      <c r="G2320" s="811" t="n"/>
      <c r="H2320" s="810" t="n"/>
      <c r="I2320" s="809" t="n">
        <v>0.00694</v>
      </c>
      <c r="J2320" s="810" t="n"/>
      <c r="K2320" s="809" t="n">
        <v>0.0138</v>
      </c>
      <c r="L2320" s="810" t="n"/>
      <c r="M2320" s="959">
        <f>IF(SUM(D2320:E2320)&gt;0,IFERROR(AVERAGE(D2291:E2320),""),"")</f>
        <v/>
      </c>
      <c r="N2320" s="959">
        <f>IF(SUM(F2320:H2320)&gt;0,IFERROR(AVERAGE(F2291:H2320),""),"")</f>
        <v/>
      </c>
      <c r="O2320" s="959">
        <f>IF(SUM(I2320:J2320)&gt;0,IFERROR(AVERAGE(I2291:J2320),""),"")</f>
        <v/>
      </c>
      <c r="P2320" s="959">
        <f>IF(SUM(K2320:L2320)&gt;0,IFERROR(AVERAGE(K2291:L2320),""),"")</f>
        <v/>
      </c>
      <c r="Q2320" s="813">
        <f>IFERROR(AVERAGE(D2320:E2320),"")</f>
        <v/>
      </c>
      <c r="R2320" s="813">
        <f>IFERROR(AVERAGE(F2320:H2320),"")</f>
        <v/>
      </c>
      <c r="S2320" s="813">
        <f>IFERROR(AVERAGE(I2320:J2320),"")</f>
        <v/>
      </c>
      <c r="T2320" s="813">
        <f>IFERROR(AVERAGE(K2320:L2320),"")</f>
        <v/>
      </c>
      <c r="V2320" s="813">
        <f>AVERAGE(Q2320:T2320)</f>
        <v/>
      </c>
      <c r="W2320" s="445" t="n"/>
      <c r="X2320" s="257" t="n"/>
      <c r="Y2320" s="266" t="n">
        <v>331</v>
      </c>
      <c r="AA2320" s="605">
        <f>AA2316-AA2286</f>
        <v/>
      </c>
      <c r="AB2320" s="605">
        <f>AB2316-AB2286</f>
        <v/>
      </c>
      <c r="AC2320" s="605">
        <f>AC2316-AC2286</f>
        <v/>
      </c>
      <c r="AD2320" s="605">
        <f>AD2316-AD2286</f>
        <v/>
      </c>
    </row>
    <row r="2321" ht="17.45" customHeight="1">
      <c r="A2321" s="257">
        <f>IF(ISNUMBER(C2321),MONTH(C2321),"")</f>
        <v/>
      </c>
      <c r="B2321" s="257">
        <f>IF(ISNUMBER(C2321),YEAR(C2321),"")</f>
        <v/>
      </c>
      <c r="C2321" s="808">
        <f>C2320+1</f>
        <v/>
      </c>
      <c r="D2321" s="809" t="n"/>
      <c r="E2321" s="810" t="n">
        <v>0.0225</v>
      </c>
      <c r="F2321" s="809" t="n"/>
      <c r="G2321" s="811" t="n">
        <v>0.0105</v>
      </c>
      <c r="H2321" s="810" t="n"/>
      <c r="I2321" s="809" t="n"/>
      <c r="J2321" s="810" t="n">
        <v>0.00351</v>
      </c>
      <c r="K2321" s="809" t="n"/>
      <c r="L2321" s="810" t="n">
        <v>0.0326</v>
      </c>
      <c r="M2321" s="959">
        <f>IF(SUM(D2321:E2321)&gt;0,IFERROR(AVERAGE(D2292:E2321),""),"")</f>
        <v/>
      </c>
      <c r="N2321" s="959">
        <f>IF(SUM(F2321:H2321)&gt;0,IFERROR(AVERAGE(F2292:H2321),""),"")</f>
        <v/>
      </c>
      <c r="O2321" s="959">
        <f>IF(SUM(I2321:J2321)&gt;0,IFERROR(AVERAGE(I2292:J2321),""),"")</f>
        <v/>
      </c>
      <c r="P2321" s="959">
        <f>IF(SUM(K2321:L2321)&gt;0,IFERROR(AVERAGE(K2292:L2321),""),"")</f>
        <v/>
      </c>
      <c r="Q2321" s="813">
        <f>IFERROR(AVERAGE(D2321:E2321),"")</f>
        <v/>
      </c>
      <c r="R2321" s="813">
        <f>IFERROR(AVERAGE(F2321:H2321),"")</f>
        <v/>
      </c>
      <c r="S2321" s="813">
        <f>IFERROR(AVERAGE(I2321:J2321),"")</f>
        <v/>
      </c>
      <c r="T2321" s="813">
        <f>IFERROR(AVERAGE(K2321:L2321),"")</f>
        <v/>
      </c>
      <c r="V2321" s="813">
        <f>AVERAGE(Q2321:T2321)</f>
        <v/>
      </c>
      <c r="W2321" s="445" t="n"/>
      <c r="X2321" s="797">
        <f>AVERAGE(Q2320:T2321)</f>
        <v/>
      </c>
      <c r="Y2321" s="266" t="n">
        <v>331</v>
      </c>
      <c r="AD2321" s="605">
        <f>AD2319-AD2289</f>
        <v/>
      </c>
    </row>
    <row r="2322" ht="17.45" customHeight="1">
      <c r="A2322" s="257">
        <f>IF(ISNUMBER(C2322),MONTH(C2322),"")</f>
        <v/>
      </c>
      <c r="B2322" s="257">
        <f>IF(ISNUMBER(C2322),YEAR(C2322),"")</f>
        <v/>
      </c>
      <c r="C2322" s="791">
        <f>C2321+1</f>
        <v/>
      </c>
      <c r="D2322" s="792" t="n">
        <v>0.0397</v>
      </c>
      <c r="E2322" s="793" t="n"/>
      <c r="F2322" s="792" t="n"/>
      <c r="G2322" s="794" t="n"/>
      <c r="H2322" s="793" t="n">
        <v>0.0583</v>
      </c>
      <c r="I2322" s="792" t="n">
        <v>0.0228</v>
      </c>
      <c r="J2322" s="793" t="n"/>
      <c r="K2322" s="792" t="n">
        <v>0.0389</v>
      </c>
      <c r="L2322" s="793" t="n"/>
      <c r="M2322" s="796">
        <f>IF(SUM(D2322:E2322)&gt;0,IFERROR(AVERAGE(D2293:E2322),""),"")</f>
        <v/>
      </c>
      <c r="N2322" s="796">
        <f>IF(SUM(F2322:H2322)&gt;0,IFERROR(AVERAGE(F2293:H2322),""),"")</f>
        <v/>
      </c>
      <c r="O2322" s="796">
        <f>IF(SUM(I2322:J2322)&gt;0,IFERROR(AVERAGE(I2293:J2322),""),"")</f>
        <v/>
      </c>
      <c r="P2322" s="796">
        <f>IF(SUM(K2322:L2322)&gt;0,IFERROR(AVERAGE(K2293:L2322),""),"")</f>
        <v/>
      </c>
      <c r="Q2322" s="797">
        <f>IFERROR(AVERAGE(D2322:E2322),"")</f>
        <v/>
      </c>
      <c r="R2322" s="797">
        <f>IFERROR(AVERAGE(F2322:H2322),"")</f>
        <v/>
      </c>
      <c r="S2322" s="797">
        <f>IFERROR(AVERAGE(I2322:J2322),"")</f>
        <v/>
      </c>
      <c r="T2322" s="797">
        <f>IFERROR(AVERAGE(K2322:L2322),"")</f>
        <v/>
      </c>
      <c r="W2322" s="797">
        <f>AVERAGE(Q2322:T2322)</f>
        <v/>
      </c>
    </row>
    <row r="2323" ht="17.45" customHeight="1">
      <c r="A2323" s="257">
        <f>IF(ISNUMBER(C2323),MONTH(C2323),"")</f>
        <v/>
      </c>
      <c r="B2323" s="257">
        <f>IF(ISNUMBER(C2323),YEAR(C2323),"")</f>
        <v/>
      </c>
      <c r="C2323" s="791">
        <f>C2322+1</f>
        <v/>
      </c>
      <c r="D2323" s="792" t="n"/>
      <c r="E2323" s="793" t="n">
        <v>0.0387</v>
      </c>
      <c r="F2323" s="792" t="n"/>
      <c r="G2323" s="794" t="n">
        <v>0.0336</v>
      </c>
      <c r="H2323" s="793" t="n"/>
      <c r="I2323" s="792" t="n"/>
      <c r="J2323" s="793" t="n">
        <v>0.0246</v>
      </c>
      <c r="K2323" s="792" t="n"/>
      <c r="L2323" s="793" t="n">
        <v>0.0578</v>
      </c>
      <c r="M2323" s="796">
        <f>IF(SUM(D2323:E2323)&gt;0,IFERROR(AVERAGE(D2294:E2323),""),"")</f>
        <v/>
      </c>
      <c r="N2323" s="796">
        <f>IF(SUM(F2323:H2323)&gt;0,IFERROR(AVERAGE(F2294:H2323),""),"")</f>
        <v/>
      </c>
      <c r="O2323" s="796">
        <f>IF(SUM(I2323:J2323)&gt;0,IFERROR(AVERAGE(I2294:J2323),""),"")</f>
        <v/>
      </c>
      <c r="P2323" s="796">
        <f>IF(SUM(K2323:L2323)&gt;0,IFERROR(AVERAGE(K2294:L2323),""),"")</f>
        <v/>
      </c>
      <c r="Q2323" s="797">
        <f>IFERROR(AVERAGE(D2323:E2323),"")</f>
        <v/>
      </c>
      <c r="R2323" s="797">
        <f>IFERROR(AVERAGE(F2323:H2323),"")</f>
        <v/>
      </c>
      <c r="S2323" s="797">
        <f>IFERROR(AVERAGE(I2323:J2323),"")</f>
        <v/>
      </c>
      <c r="T2323" s="797">
        <f>IFERROR(AVERAGE(K2323:L2323),"")</f>
        <v/>
      </c>
      <c r="W2323" s="797">
        <f>AVERAGE(Q2323:T2323)</f>
        <v/>
      </c>
    </row>
    <row r="2324" ht="17.45" customHeight="1">
      <c r="A2324" s="257">
        <f>IF(ISNUMBER(C2324),MONTH(C2324),"")</f>
        <v/>
      </c>
      <c r="B2324" s="257">
        <f>IF(ISNUMBER(C2324),YEAR(C2324),"")</f>
        <v/>
      </c>
      <c r="C2324" s="861">
        <f>C2323+1</f>
        <v/>
      </c>
      <c r="D2324" s="803" t="n">
        <v>0.0391</v>
      </c>
      <c r="E2324" s="804" t="n"/>
      <c r="F2324" s="803" t="n">
        <v>0.0202</v>
      </c>
      <c r="G2324" s="805" t="n"/>
      <c r="H2324" s="804" t="n">
        <v>0.0228</v>
      </c>
      <c r="I2324" s="803" t="n">
        <v>0.0212</v>
      </c>
      <c r="J2324" s="804" t="n"/>
      <c r="K2324" s="803" t="n">
        <v>0.0393</v>
      </c>
      <c r="L2324" s="804" t="n"/>
      <c r="M2324" s="796">
        <f>IF(SUM(D2324:E2324)&gt;0,IFERROR(AVERAGE(D2295:E2324),""),"")</f>
        <v/>
      </c>
      <c r="N2324" s="796">
        <f>IF(SUM(F2324:H2324)&gt;0,IFERROR(AVERAGE(F2295:H2324),""),"")</f>
        <v/>
      </c>
      <c r="O2324" s="796">
        <f>IF(SUM(I2324:J2324)&gt;0,IFERROR(AVERAGE(I2295:J2324),""),"")</f>
        <v/>
      </c>
      <c r="P2324" s="796">
        <f>IF(SUM(K2324:L2324)&gt;0,IFERROR(AVERAGE(K2295:L2324),""),"")</f>
        <v/>
      </c>
      <c r="Q2324" s="797">
        <f>IFERROR(AVERAGE(D2324:E2324),"")</f>
        <v/>
      </c>
      <c r="R2324" s="797">
        <f>IFERROR(AVERAGE(F2324:H2324),"")</f>
        <v/>
      </c>
      <c r="S2324" s="797">
        <f>IFERROR(AVERAGE(I2324:J2324),"")</f>
        <v/>
      </c>
      <c r="T2324" s="797">
        <f>IFERROR(AVERAGE(K2324:L2324),"")</f>
        <v/>
      </c>
      <c r="W2324" s="797">
        <f>AVERAGE(Q2324:T2324)</f>
        <v/>
      </c>
    </row>
    <row r="2325" ht="17.45" customHeight="1">
      <c r="A2325" s="257">
        <f>IF(ISNUMBER(C2325),MONTH(C2325),"")</f>
        <v/>
      </c>
      <c r="B2325" s="257">
        <f>IF(ISNUMBER(C2325),YEAR(C2325),"")</f>
        <v/>
      </c>
      <c r="C2325" s="791">
        <f>C2324+1</f>
        <v/>
      </c>
      <c r="D2325" s="792" t="n"/>
      <c r="E2325" s="793" t="n">
        <v>0.0261</v>
      </c>
      <c r="F2325" s="792" t="n"/>
      <c r="G2325" s="794" t="n">
        <v>0.0352</v>
      </c>
      <c r="H2325" s="793" t="n"/>
      <c r="I2325" s="792" t="n"/>
      <c r="J2325" s="793" t="n">
        <v>0.0294</v>
      </c>
      <c r="K2325" s="792" t="n"/>
      <c r="L2325" s="793" t="n">
        <v>0.0444</v>
      </c>
      <c r="M2325" s="796">
        <f>IF(SUM(D2325:E2325)&gt;0,IFERROR(AVERAGE(D2296:E2325),""),"")</f>
        <v/>
      </c>
      <c r="N2325" s="796">
        <f>IF(SUM(F2325:H2325)&gt;0,IFERROR(AVERAGE(F2296:H2325),""),"")</f>
        <v/>
      </c>
      <c r="O2325" s="796">
        <f>IF(SUM(I2325:J2325)&gt;0,IFERROR(AVERAGE(I2296:J2325),""),"")</f>
        <v/>
      </c>
      <c r="P2325" s="796">
        <f>IF(SUM(K2325:L2325)&gt;0,IFERROR(AVERAGE(K2296:L2325),""),"")</f>
        <v/>
      </c>
      <c r="Q2325" s="797">
        <f>IFERROR(AVERAGE(D2325:E2325),"")</f>
        <v/>
      </c>
      <c r="R2325" s="797">
        <f>IFERROR(AVERAGE(F2325:H2325),"")</f>
        <v/>
      </c>
      <c r="S2325" s="797">
        <f>IFERROR(AVERAGE(I2325:J2325),"")</f>
        <v/>
      </c>
      <c r="T2325" s="797">
        <f>IFERROR(AVERAGE(K2325:L2325),"")</f>
        <v/>
      </c>
      <c r="W2325" s="797">
        <f>AVERAGE(Q2325:T2325)</f>
        <v/>
      </c>
    </row>
    <row r="2326" ht="17.45" customHeight="1">
      <c r="A2326" s="257">
        <f>IF(ISNUMBER(C2326),MONTH(C2326),"")</f>
        <v/>
      </c>
      <c r="B2326" s="257">
        <f>IF(ISNUMBER(C2326),YEAR(C2326),"")</f>
        <v/>
      </c>
      <c r="C2326" s="791">
        <f>C2325+1</f>
        <v/>
      </c>
      <c r="D2326" s="792" t="n">
        <v>0.033</v>
      </c>
      <c r="E2326" s="793" t="n"/>
      <c r="F2326" s="792" t="n">
        <v>0.0327</v>
      </c>
      <c r="G2326" s="794" t="n"/>
      <c r="H2326" s="793" t="n"/>
      <c r="I2326" s="792" t="n">
        <v>0.028</v>
      </c>
      <c r="J2326" s="793" t="n"/>
      <c r="K2326" s="792" t="n">
        <v>0.0173</v>
      </c>
      <c r="L2326" s="793" t="n"/>
      <c r="M2326" s="796">
        <f>IF(SUM(D2326:E2326)&gt;0,IFERROR(AVERAGE(D2297:E2326),""),"")</f>
        <v/>
      </c>
      <c r="N2326" s="796">
        <f>IF(SUM(F2326:H2326)&gt;0,IFERROR(AVERAGE(F2297:H2326),""),"")</f>
        <v/>
      </c>
      <c r="O2326" s="796">
        <f>IF(SUM(I2326:J2326)&gt;0,IFERROR(AVERAGE(I2297:J2326),""),"")</f>
        <v/>
      </c>
      <c r="P2326" s="796">
        <f>IF(SUM(K2326:L2326)&gt;0,IFERROR(AVERAGE(K2297:L2326),""),"")</f>
        <v/>
      </c>
      <c r="Q2326" s="797">
        <f>IFERROR(AVERAGE(D2326:E2326),"")</f>
        <v/>
      </c>
      <c r="R2326" s="797">
        <f>IFERROR(AVERAGE(F2326:H2326),"")</f>
        <v/>
      </c>
      <c r="S2326" s="797">
        <f>IFERROR(AVERAGE(I2326:J2326),"")</f>
        <v/>
      </c>
      <c r="T2326" s="797">
        <f>IFERROR(AVERAGE(K2326:L2326),"")</f>
        <v/>
      </c>
      <c r="W2326" s="797">
        <f>AVERAGE(Q2326:T2326)</f>
        <v/>
      </c>
      <c r="X2326" s="797">
        <f>AVERAGE(Q2322:T2326)</f>
        <v/>
      </c>
      <c r="Y2326" s="266" t="n">
        <v>332</v>
      </c>
    </row>
    <row r="2327" ht="17.45" customHeight="1">
      <c r="A2327" s="257">
        <f>IF(ISNUMBER(C2327),MONTH(C2327),"")</f>
        <v/>
      </c>
      <c r="B2327" s="257">
        <f>IF(ISNUMBER(C2327),YEAR(C2327),"")</f>
        <v/>
      </c>
      <c r="C2327" s="808">
        <f>C2326+1</f>
        <v/>
      </c>
      <c r="D2327" s="809" t="n"/>
      <c r="E2327" s="810" t="n">
        <v>0.0293</v>
      </c>
      <c r="F2327" s="809" t="n"/>
      <c r="G2327" s="811" t="n">
        <v>0.0192</v>
      </c>
      <c r="H2327" s="810" t="n"/>
      <c r="I2327" s="809" t="n"/>
      <c r="J2327" s="810" t="n">
        <v>0.009730000000000001</v>
      </c>
      <c r="K2327" s="809" t="n"/>
      <c r="L2327" s="810" t="n">
        <v>0.0274</v>
      </c>
      <c r="M2327" s="959">
        <f>IF(SUM(D2327:E2327)&gt;0,IFERROR(AVERAGE(D2298:E2327),""),"")</f>
        <v/>
      </c>
      <c r="N2327" s="959">
        <f>IF(SUM(F2327:H2327)&gt;0,IFERROR(AVERAGE(F2298:H2327),""),"")</f>
        <v/>
      </c>
      <c r="O2327" s="959">
        <f>IF(SUM(I2327:J2327)&gt;0,IFERROR(AVERAGE(I2298:J2327),""),"")</f>
        <v/>
      </c>
      <c r="P2327" s="959">
        <f>IF(SUM(K2327:L2327)&gt;0,IFERROR(AVERAGE(K2298:L2327),""),"")</f>
        <v/>
      </c>
      <c r="Q2327" s="813">
        <f>IFERROR(AVERAGE(D2327:E2327),"")</f>
        <v/>
      </c>
      <c r="R2327" s="813">
        <f>IFERROR(AVERAGE(F2327:H2327),"")</f>
        <v/>
      </c>
      <c r="S2327" s="813">
        <f>IFERROR(AVERAGE(I2327:J2327),"")</f>
        <v/>
      </c>
      <c r="T2327" s="813">
        <f>IFERROR(AVERAGE(K2327:L2327),"")</f>
        <v/>
      </c>
      <c r="V2327" s="813">
        <f>AVERAGE(Q2327:T2327)</f>
        <v/>
      </c>
      <c r="W2327" s="445" t="n"/>
      <c r="X2327" s="257" t="n"/>
      <c r="Y2327" s="266" t="n">
        <v>332</v>
      </c>
    </row>
    <row r="2328" ht="17.45" customHeight="1">
      <c r="A2328" s="257">
        <f>IF(ISNUMBER(C2328),MONTH(C2328),"")</f>
        <v/>
      </c>
      <c r="B2328" s="257">
        <f>IF(ISNUMBER(C2328),YEAR(C2328),"")</f>
        <v/>
      </c>
      <c r="C2328" s="808">
        <f>C2327+1</f>
        <v/>
      </c>
      <c r="D2328" s="809" t="n">
        <v>0.0198</v>
      </c>
      <c r="E2328" s="810" t="n"/>
      <c r="F2328" s="809" t="n"/>
      <c r="G2328" s="811" t="n"/>
      <c r="H2328" s="810" t="n">
        <v>0.0118</v>
      </c>
      <c r="I2328" s="809" t="n">
        <v>0.00694</v>
      </c>
      <c r="J2328" s="810" t="n"/>
      <c r="K2328" s="809" t="n">
        <v>0.015</v>
      </c>
      <c r="L2328" s="810" t="n"/>
      <c r="M2328" s="959">
        <f>IF(SUM(D2328:E2328)&gt;0,IFERROR(AVERAGE(D2299:E2328),""),"")</f>
        <v/>
      </c>
      <c r="N2328" s="959">
        <f>IF(SUM(F2328:H2328)&gt;0,IFERROR(AVERAGE(F2299:H2328),""),"")</f>
        <v/>
      </c>
      <c r="O2328" s="959">
        <f>IF(SUM(I2328:J2328)&gt;0,IFERROR(AVERAGE(I2299:J2328),""),"")</f>
        <v/>
      </c>
      <c r="P2328" s="959">
        <f>IF(SUM(K2328:L2328)&gt;0,IFERROR(AVERAGE(K2299:L2328),""),"")</f>
        <v/>
      </c>
      <c r="Q2328" s="813">
        <f>IFERROR(AVERAGE(D2328:E2328),"")</f>
        <v/>
      </c>
      <c r="R2328" s="813">
        <f>IFERROR(AVERAGE(F2328:H2328),"")</f>
        <v/>
      </c>
      <c r="S2328" s="813">
        <f>IFERROR(AVERAGE(I2328:J2328),"")</f>
        <v/>
      </c>
      <c r="T2328" s="813">
        <f>IFERROR(AVERAGE(K2328:L2328),"")</f>
        <v/>
      </c>
      <c r="V2328" s="813">
        <f>AVERAGE(Q2328:T2328)</f>
        <v/>
      </c>
      <c r="W2328" s="445" t="n"/>
      <c r="X2328" s="797">
        <f>AVERAGE(Q2327:T2328)</f>
        <v/>
      </c>
      <c r="Y2328" s="266" t="n">
        <v>332</v>
      </c>
    </row>
    <row r="2329" ht="17.45" customHeight="1">
      <c r="A2329" s="257">
        <f>IF(ISNUMBER(C2329),MONTH(C2329),"")</f>
        <v/>
      </c>
      <c r="B2329" s="257">
        <f>IF(ISNUMBER(C2329),YEAR(C2329),"")</f>
        <v/>
      </c>
      <c r="C2329" s="791">
        <f>C2328+1</f>
        <v/>
      </c>
      <c r="D2329" s="792" t="n"/>
      <c r="E2329" s="793" t="n">
        <v>0.0485</v>
      </c>
      <c r="F2329" s="792" t="n"/>
      <c r="G2329" s="932" t="n">
        <v>0.0793</v>
      </c>
      <c r="H2329" s="793" t="n"/>
      <c r="I2329" s="792" t="n"/>
      <c r="J2329" s="793" t="n">
        <v>0.053</v>
      </c>
      <c r="K2329" s="792" t="n"/>
      <c r="L2329" s="865" t="n">
        <v>0.0741</v>
      </c>
      <c r="M2329" s="796">
        <f>IF(SUM(D2329:E2329)&gt;0,IFERROR(AVERAGE(D2300:E2329),""),"")</f>
        <v/>
      </c>
      <c r="N2329" s="796">
        <f>IF(SUM(F2329:H2329)&gt;0,IFERROR(AVERAGE(F2300:H2329),""),"")</f>
        <v/>
      </c>
      <c r="O2329" s="796">
        <f>IF(SUM(I2329:J2329)&gt;0,IFERROR(AVERAGE(I2300:J2329),""),"")</f>
        <v/>
      </c>
      <c r="P2329" s="796">
        <f>IF(SUM(K2329:L2329)&gt;0,IFERROR(AVERAGE(K2300:L2329),""),"")</f>
        <v/>
      </c>
      <c r="Q2329" s="797">
        <f>IFERROR(AVERAGE(D2329:E2329),"")</f>
        <v/>
      </c>
      <c r="R2329" s="876">
        <f>IFERROR(AVERAGE(F2329:H2329),"")</f>
        <v/>
      </c>
      <c r="S2329" s="797">
        <f>IFERROR(AVERAGE(I2329:J2329),"")</f>
        <v/>
      </c>
      <c r="T2329" s="876">
        <f>IFERROR(AVERAGE(K2329:L2329),"")</f>
        <v/>
      </c>
      <c r="W2329" s="797">
        <f>AVERAGE(Q2329:T2329)</f>
        <v/>
      </c>
    </row>
    <row r="2330" ht="17.45" customHeight="1">
      <c r="A2330" s="257">
        <f>IF(ISNUMBER(C2330),MONTH(C2330),"")</f>
        <v/>
      </c>
      <c r="B2330" s="257">
        <f>IF(ISNUMBER(C2330),YEAR(C2330),"")</f>
        <v/>
      </c>
      <c r="C2330" s="861">
        <f>C2329+1</f>
        <v/>
      </c>
      <c r="D2330" s="803" t="n">
        <v>0.0433</v>
      </c>
      <c r="E2330" s="804" t="n"/>
      <c r="F2330" s="803" t="n">
        <v>0.0241</v>
      </c>
      <c r="G2330" s="805" t="n"/>
      <c r="H2330" s="804" t="n">
        <v>0.0256</v>
      </c>
      <c r="I2330" s="803" t="n">
        <v>0.0231</v>
      </c>
      <c r="J2330" s="804" t="n"/>
      <c r="K2330" s="803" t="n">
        <v>0.0317</v>
      </c>
      <c r="L2330" s="804" t="n"/>
      <c r="M2330" s="796">
        <f>IF(SUM(D2330:E2330)&gt;0,IFERROR(AVERAGE(D2301:E2330),""),"")</f>
        <v/>
      </c>
      <c r="N2330" s="796">
        <f>IF(SUM(F2330:H2330)&gt;0,IFERROR(AVERAGE(F2301:H2330),""),"")</f>
        <v/>
      </c>
      <c r="O2330" s="796">
        <f>IF(SUM(I2330:J2330)&gt;0,IFERROR(AVERAGE(I2301:J2330),""),"")</f>
        <v/>
      </c>
      <c r="P2330" s="796">
        <f>IF(SUM(K2330:L2330)&gt;0,IFERROR(AVERAGE(K2301:L2330),""),"")</f>
        <v/>
      </c>
      <c r="Q2330" s="797">
        <f>IFERROR(AVERAGE(D2330:E2330),"")</f>
        <v/>
      </c>
      <c r="R2330" s="797">
        <f>IFERROR(AVERAGE(F2330:H2330),"")</f>
        <v/>
      </c>
      <c r="S2330" s="797">
        <f>IFERROR(AVERAGE(I2330:J2330),"")</f>
        <v/>
      </c>
      <c r="T2330" s="797">
        <f>IFERROR(AVERAGE(K2330:L2330),"")</f>
        <v/>
      </c>
      <c r="W2330" s="797">
        <f>AVERAGE(Q2330:T2330)</f>
        <v/>
      </c>
    </row>
    <row r="2331" ht="17.45" customHeight="1">
      <c r="A2331" s="257">
        <f>IF(ISNUMBER(C2331),MONTH(C2331),"")</f>
        <v/>
      </c>
      <c r="B2331" s="257">
        <f>IF(ISNUMBER(C2331),YEAR(C2331),"")</f>
        <v/>
      </c>
      <c r="C2331" s="791">
        <f>C2330+1</f>
        <v/>
      </c>
      <c r="D2331" s="792" t="n"/>
      <c r="E2331" s="793" t="n">
        <v>0.0323</v>
      </c>
      <c r="F2331" s="792" t="n"/>
      <c r="G2331" s="794" t="n">
        <v>0.0279</v>
      </c>
      <c r="H2331" s="793" t="n"/>
      <c r="I2331" s="792" t="n"/>
      <c r="J2331" s="793" t="n">
        <v>0.0266</v>
      </c>
      <c r="K2331" s="792" t="n"/>
      <c r="L2331" s="793" t="n">
        <v>0.0494</v>
      </c>
      <c r="M2331" s="796">
        <f>IF(SUM(D2331:E2331)&gt;0,IFERROR(AVERAGE(D2302:E2331),""),"")</f>
        <v/>
      </c>
      <c r="N2331" s="796">
        <f>IF(SUM(F2331:H2331)&gt;0,IFERROR(AVERAGE(F2302:H2331),""),"")</f>
        <v/>
      </c>
      <c r="O2331" s="796">
        <f>IF(SUM(I2331:J2331)&gt;0,IFERROR(AVERAGE(I2302:J2331),""),"")</f>
        <v/>
      </c>
      <c r="P2331" s="796">
        <f>IF(SUM(K2331:L2331)&gt;0,IFERROR(AVERAGE(K2302:L2331),""),"")</f>
        <v/>
      </c>
      <c r="Q2331" s="797">
        <f>IFERROR(AVERAGE(D2331:E2331),"")</f>
        <v/>
      </c>
      <c r="R2331" s="797">
        <f>IFERROR(AVERAGE(F2331:H2331),"")</f>
        <v/>
      </c>
      <c r="S2331" s="797">
        <f>IFERROR(AVERAGE(I2331:J2331),"")</f>
        <v/>
      </c>
      <c r="T2331" s="797">
        <f>IFERROR(AVERAGE(K2331:L2331),"")</f>
        <v/>
      </c>
      <c r="W2331" s="797">
        <f>AVERAGE(Q2331:T2331)</f>
        <v/>
      </c>
    </row>
    <row r="2332" ht="17.45" customHeight="1">
      <c r="A2332" s="257">
        <f>IF(ISNUMBER(C2332),MONTH(C2332),"")</f>
        <v/>
      </c>
      <c r="B2332" s="257">
        <f>IF(ISNUMBER(C2332),YEAR(C2332),"")</f>
        <v/>
      </c>
      <c r="C2332" s="791">
        <f>C2331+1</f>
        <v/>
      </c>
      <c r="D2332" s="792" t="n">
        <v>0.0563</v>
      </c>
      <c r="E2332" s="793" t="n"/>
      <c r="F2332" s="792" t="n">
        <v>0.0347</v>
      </c>
      <c r="G2332" s="794" t="n"/>
      <c r="H2332" s="793" t="n"/>
      <c r="I2332" s="792" t="n">
        <v>0.0215</v>
      </c>
      <c r="J2332" s="793" t="n"/>
      <c r="K2332" s="792" t="n">
        <v>0.0259</v>
      </c>
      <c r="L2332" s="793" t="n"/>
      <c r="M2332" s="796">
        <f>IF(SUM(D2332:E2332)&gt;0,IFERROR(AVERAGE(D2303:E2332),""),"")</f>
        <v/>
      </c>
      <c r="N2332" s="796">
        <f>IF(SUM(F2332:H2332)&gt;0,IFERROR(AVERAGE(F2303:H2332),""),"")</f>
        <v/>
      </c>
      <c r="O2332" s="796">
        <f>IF(SUM(I2332:J2332)&gt;0,IFERROR(AVERAGE(I2303:J2332),""),"")</f>
        <v/>
      </c>
      <c r="P2332" s="796">
        <f>IF(SUM(K2332:L2332)&gt;0,IFERROR(AVERAGE(K2303:L2332),""),"")</f>
        <v/>
      </c>
      <c r="Q2332" s="797">
        <f>IFERROR(AVERAGE(D2332:E2332),"")</f>
        <v/>
      </c>
      <c r="R2332" s="797">
        <f>IFERROR(AVERAGE(F2332:H2332),"")</f>
        <v/>
      </c>
      <c r="S2332" s="797">
        <f>IFERROR(AVERAGE(I2332:J2332),"")</f>
        <v/>
      </c>
      <c r="T2332" s="797">
        <f>IFERROR(AVERAGE(K2332:L2332),"")</f>
        <v/>
      </c>
      <c r="W2332" s="797">
        <f>AVERAGE(Q2332:T2332)</f>
        <v/>
      </c>
    </row>
    <row r="2333" ht="17.45" customHeight="1">
      <c r="A2333" s="257">
        <f>IF(ISNUMBER(C2333),MONTH(C2333),"")</f>
        <v/>
      </c>
      <c r="B2333" s="257">
        <f>IF(ISNUMBER(C2333),YEAR(C2333),"")</f>
        <v/>
      </c>
      <c r="C2333" s="791">
        <f>C2332+1</f>
        <v/>
      </c>
      <c r="D2333" s="792" t="n"/>
      <c r="E2333" s="793" t="n">
        <v>0.0401</v>
      </c>
      <c r="F2333" s="792" t="n"/>
      <c r="G2333" s="794" t="n">
        <v>0.0221</v>
      </c>
      <c r="H2333" s="793" t="n"/>
      <c r="I2333" s="792" t="n"/>
      <c r="J2333" s="793" t="n">
        <v>0.02</v>
      </c>
      <c r="K2333" s="792" t="n"/>
      <c r="L2333" s="793" t="n">
        <v>0.0299</v>
      </c>
      <c r="M2333" s="796">
        <f>IF(SUM(D2333:E2333)&gt;0,IFERROR(AVERAGE(D2304:E2333),""),"")</f>
        <v/>
      </c>
      <c r="N2333" s="796">
        <f>IF(SUM(F2333:H2333)&gt;0,IFERROR(AVERAGE(F2304:H2333),""),"")</f>
        <v/>
      </c>
      <c r="O2333" s="796">
        <f>IF(SUM(I2333:J2333)&gt;0,IFERROR(AVERAGE(I2304:J2333),""),"")</f>
        <v/>
      </c>
      <c r="P2333" s="796">
        <f>IF(SUM(K2333:L2333)&gt;0,IFERROR(AVERAGE(K2304:L2333),""),"")</f>
        <v/>
      </c>
      <c r="Q2333" s="797">
        <f>IFERROR(AVERAGE(D2333:E2333),"")</f>
        <v/>
      </c>
      <c r="R2333" s="797">
        <f>IFERROR(AVERAGE(F2333:H2333),"")</f>
        <v/>
      </c>
      <c r="S2333" s="797">
        <f>IFERROR(AVERAGE(I2333:J2333),"")</f>
        <v/>
      </c>
      <c r="T2333" s="797">
        <f>IFERROR(AVERAGE(K2333:L2333),"")</f>
        <v/>
      </c>
      <c r="W2333" s="797">
        <f>AVERAGE(Q2333:T2333)</f>
        <v/>
      </c>
      <c r="X2333" s="797">
        <f>AVERAGE(Q2329:T2333)</f>
        <v/>
      </c>
      <c r="Y2333" s="266" t="n">
        <v>333</v>
      </c>
    </row>
    <row r="2334" ht="17.45" customHeight="1">
      <c r="A2334" s="257">
        <f>IF(ISNUMBER(C2334),MONTH(C2334),"")</f>
        <v/>
      </c>
      <c r="B2334" s="257">
        <f>IF(ISNUMBER(C2334),YEAR(C2334),"")</f>
        <v/>
      </c>
      <c r="C2334" s="808">
        <f>C2333+1</f>
        <v/>
      </c>
      <c r="D2334" s="809" t="n">
        <v>0.0324</v>
      </c>
      <c r="E2334" s="810" t="n"/>
      <c r="F2334" s="809" t="n"/>
      <c r="G2334" s="811" t="n"/>
      <c r="H2334" s="810" t="n">
        <v>0.0466</v>
      </c>
      <c r="I2334" s="809" t="n">
        <v>0.00976</v>
      </c>
      <c r="J2334" s="810" t="n"/>
      <c r="K2334" s="809" t="n">
        <v>0.0172</v>
      </c>
      <c r="L2334" s="810" t="n"/>
      <c r="M2334" s="959">
        <f>IF(SUM(D2334:E2334)&gt;0,IFERROR(AVERAGE(D2305:E2334),""),"")</f>
        <v/>
      </c>
      <c r="N2334" s="959">
        <f>IF(SUM(F2334:H2334)&gt;0,IFERROR(AVERAGE(F2305:H2334),""),"")</f>
        <v/>
      </c>
      <c r="O2334" s="959">
        <f>IF(SUM(I2334:J2334)&gt;0,IFERROR(AVERAGE(I2305:J2334),""),"")</f>
        <v/>
      </c>
      <c r="P2334" s="959">
        <f>IF(SUM(K2334:L2334)&gt;0,IFERROR(AVERAGE(K2305:L2334),""),"")</f>
        <v/>
      </c>
      <c r="Q2334" s="813">
        <f>IFERROR(AVERAGE(D2334:E2334),"")</f>
        <v/>
      </c>
      <c r="R2334" s="813">
        <f>IFERROR(AVERAGE(F2334:H2334),"")</f>
        <v/>
      </c>
      <c r="S2334" s="813">
        <f>IFERROR(AVERAGE(I2334:J2334),"")</f>
        <v/>
      </c>
      <c r="T2334" s="813">
        <f>IFERROR(AVERAGE(K2334:L2334),"")</f>
        <v/>
      </c>
      <c r="V2334" s="813">
        <f>AVERAGE(Q2334:T2334)</f>
        <v/>
      </c>
      <c r="W2334" s="445" t="n"/>
      <c r="X2334" s="257" t="n"/>
      <c r="Y2334" s="266" t="n">
        <v>333</v>
      </c>
    </row>
    <row r="2335" ht="17.45" customHeight="1">
      <c r="A2335" s="257">
        <f>IF(ISNUMBER(C2335),MONTH(C2335),"")</f>
        <v/>
      </c>
      <c r="B2335" s="257">
        <f>IF(ISNUMBER(C2335),YEAR(C2335),"")</f>
        <v/>
      </c>
      <c r="C2335" s="808">
        <f>C2334+1</f>
        <v/>
      </c>
      <c r="D2335" s="809" t="n"/>
      <c r="E2335" s="810" t="n">
        <v>0.0252</v>
      </c>
      <c r="F2335" s="809" t="n"/>
      <c r="G2335" s="811" t="n">
        <v>0.0176</v>
      </c>
      <c r="H2335" s="810" t="n"/>
      <c r="I2335" s="809" t="n"/>
      <c r="J2335" s="810" t="n">
        <v>0.0131</v>
      </c>
      <c r="K2335" s="809" t="n"/>
      <c r="L2335" s="810" t="n">
        <v>0.0201</v>
      </c>
      <c r="M2335" s="959">
        <f>IF(SUM(D2335:E2335)&gt;0,IFERROR(AVERAGE(D2306:E2335),""),"")</f>
        <v/>
      </c>
      <c r="N2335" s="959">
        <f>IF(SUM(F2335:H2335)&gt;0,IFERROR(AVERAGE(F2306:H2335),""),"")</f>
        <v/>
      </c>
      <c r="O2335" s="959">
        <f>IF(SUM(I2335:J2335)&gt;0,IFERROR(AVERAGE(I2306:J2335),""),"")</f>
        <v/>
      </c>
      <c r="P2335" s="959">
        <f>IF(SUM(K2335:L2335)&gt;0,IFERROR(AVERAGE(K2306:L2335),""),"")</f>
        <v/>
      </c>
      <c r="Q2335" s="813">
        <f>IFERROR(AVERAGE(D2335:E2335),"")</f>
        <v/>
      </c>
      <c r="R2335" s="813">
        <f>IFERROR(AVERAGE(F2335:H2335),"")</f>
        <v/>
      </c>
      <c r="S2335" s="813">
        <f>IFERROR(AVERAGE(I2335:J2335),"")</f>
        <v/>
      </c>
      <c r="T2335" s="813">
        <f>IFERROR(AVERAGE(K2335:L2335),"")</f>
        <v/>
      </c>
      <c r="V2335" s="813">
        <f>AVERAGE(Q2335:T2335)</f>
        <v/>
      </c>
      <c r="W2335" s="445" t="n"/>
      <c r="X2335" s="797">
        <f>AVERAGE(Q2334:T2335)</f>
        <v/>
      </c>
      <c r="Y2335" s="266" t="n">
        <v>333</v>
      </c>
    </row>
    <row r="2336" ht="17.45" customHeight="1">
      <c r="A2336" s="257">
        <f>IF(ISNUMBER(C2336),MONTH(C2336),"")</f>
        <v/>
      </c>
      <c r="B2336" s="257">
        <f>IF(ISNUMBER(C2336),YEAR(C2336),"")</f>
        <v/>
      </c>
      <c r="C2336" s="861">
        <f>C2335+1</f>
        <v/>
      </c>
      <c r="D2336" s="803" t="n">
        <v>0.0547</v>
      </c>
      <c r="E2336" s="804" t="n"/>
      <c r="F2336" s="803" t="n">
        <v>0.0304</v>
      </c>
      <c r="G2336" s="805" t="n"/>
      <c r="H2336" s="804" t="n">
        <v>0.0306</v>
      </c>
      <c r="I2336" s="803" t="n">
        <v>0.0325</v>
      </c>
      <c r="J2336" s="804" t="n"/>
      <c r="K2336" s="806" t="n">
        <v>0.0272</v>
      </c>
      <c r="L2336" s="804" t="n"/>
      <c r="M2336" s="796">
        <f>IF(SUM(D2336:E2336)&gt;0,IFERROR(AVERAGE(D2307:E2336),""),"")</f>
        <v/>
      </c>
      <c r="N2336" s="796">
        <f>IF(SUM(F2336:H2336)&gt;0,IFERROR(AVERAGE(F2307:H2336),""),"")</f>
        <v/>
      </c>
      <c r="O2336" s="796">
        <f>IF(SUM(I2336:J2336)&gt;0,IFERROR(AVERAGE(I2307:J2336),""),"")</f>
        <v/>
      </c>
      <c r="P2336" s="796">
        <f>IF(SUM(K2336:L2336)&gt;0,IFERROR(AVERAGE(K2307:L2336),""),"")</f>
        <v/>
      </c>
      <c r="Q2336" s="797">
        <f>IFERROR(AVERAGE(D2336:E2336),"")</f>
        <v/>
      </c>
      <c r="R2336" s="797">
        <f>IFERROR(AVERAGE(F2336:H2336),"")</f>
        <v/>
      </c>
      <c r="S2336" s="797">
        <f>IFERROR(AVERAGE(I2336:J2336),"")</f>
        <v/>
      </c>
      <c r="T2336" s="797">
        <f>IFERROR(AVERAGE(K2336:L2336),"")</f>
        <v/>
      </c>
      <c r="W2336" s="797">
        <f>AVERAGE(Q2336:T2336)</f>
        <v/>
      </c>
    </row>
    <row r="2337" ht="17.45" customHeight="1">
      <c r="A2337" s="257">
        <f>IF(ISNUMBER(C2337),MONTH(C2337),"")</f>
        <v/>
      </c>
      <c r="B2337" s="257">
        <f>IF(ISNUMBER(C2337),YEAR(C2337),"")</f>
        <v/>
      </c>
      <c r="C2337" s="791">
        <f>C2336+1</f>
        <v/>
      </c>
      <c r="D2337" s="792" t="n"/>
      <c r="E2337" s="793" t="n">
        <v>0.0697</v>
      </c>
      <c r="F2337" s="792" t="n"/>
      <c r="G2337" s="794" t="n">
        <v>0.0408</v>
      </c>
      <c r="H2337" s="793" t="n"/>
      <c r="I2337" s="792" t="n"/>
      <c r="J2337" s="793" t="n">
        <v>0.0317</v>
      </c>
      <c r="K2337" s="795" t="n"/>
      <c r="L2337" s="793" t="n">
        <v>0.0379</v>
      </c>
      <c r="M2337" s="796">
        <f>IF(SUM(D2337:E2337)&gt;0,IFERROR(AVERAGE(D2308:E2337),""),"")</f>
        <v/>
      </c>
      <c r="N2337" s="796">
        <f>IF(SUM(F2337:H2337)&gt;0,IFERROR(AVERAGE(F2308:H2337),""),"")</f>
        <v/>
      </c>
      <c r="O2337" s="796">
        <f>IF(SUM(I2337:J2337)&gt;0,IFERROR(AVERAGE(I2308:J2337),""),"")</f>
        <v/>
      </c>
      <c r="P2337" s="796">
        <f>IF(SUM(K2337:L2337)&gt;0,IFERROR(AVERAGE(K2308:L2337),""),"")</f>
        <v/>
      </c>
      <c r="Q2337" s="797">
        <f>IFERROR(AVERAGE(D2337:E2337),"")</f>
        <v/>
      </c>
      <c r="R2337" s="797">
        <f>IFERROR(AVERAGE(F2337:H2337),"")</f>
        <v/>
      </c>
      <c r="S2337" s="797">
        <f>IFERROR(AVERAGE(I2337:J2337),"")</f>
        <v/>
      </c>
      <c r="T2337" s="797">
        <f>IFERROR(AVERAGE(K2337:L2337),"")</f>
        <v/>
      </c>
      <c r="W2337" s="797">
        <f>AVERAGE(Q2337:T2337)</f>
        <v/>
      </c>
    </row>
    <row r="2338" ht="17.45" customHeight="1">
      <c r="A2338" s="257">
        <f>IF(ISNUMBER(C2338),MONTH(C2338),"")</f>
        <v/>
      </c>
      <c r="B2338" s="257">
        <f>IF(ISNUMBER(C2338),YEAR(C2338),"")</f>
        <v/>
      </c>
      <c r="C2338" s="791">
        <f>C2337+1</f>
        <v/>
      </c>
      <c r="D2338" s="792" t="n">
        <v>0.039</v>
      </c>
      <c r="E2338" s="793" t="n"/>
      <c r="F2338" s="792" t="n">
        <v>0.0287</v>
      </c>
      <c r="G2338" s="794" t="n"/>
      <c r="H2338" s="793" t="n"/>
      <c r="I2338" s="792" t="n">
        <v>0.0497</v>
      </c>
      <c r="J2338" s="793" t="n"/>
      <c r="K2338" s="795" t="n">
        <v>0.0297</v>
      </c>
      <c r="L2338" s="793" t="n"/>
      <c r="M2338" s="796">
        <f>IF(SUM(D2338:E2338)&gt;0,IFERROR(AVERAGE(D2309:E2338),""),"")</f>
        <v/>
      </c>
      <c r="N2338" s="796">
        <f>IF(SUM(F2338:H2338)&gt;0,IFERROR(AVERAGE(F2309:H2338),""),"")</f>
        <v/>
      </c>
      <c r="O2338" s="796">
        <f>IF(SUM(I2338:J2338)&gt;0,IFERROR(AVERAGE(I2309:J2338),""),"")</f>
        <v/>
      </c>
      <c r="P2338" s="796">
        <f>IF(SUM(K2338:L2338)&gt;0,IFERROR(AVERAGE(K2309:L2338),""),"")</f>
        <v/>
      </c>
      <c r="Q2338" s="797">
        <f>IFERROR(AVERAGE(D2338:E2338),"")</f>
        <v/>
      </c>
      <c r="R2338" s="797">
        <f>IFERROR(AVERAGE(F2338:H2338),"")</f>
        <v/>
      </c>
      <c r="S2338" s="797">
        <f>IFERROR(AVERAGE(I2338:J2338),"")</f>
        <v/>
      </c>
      <c r="T2338" s="797">
        <f>IFERROR(AVERAGE(K2338:L2338),"")</f>
        <v/>
      </c>
      <c r="W2338" s="797">
        <f>AVERAGE(Q2338:T2338)</f>
        <v/>
      </c>
    </row>
    <row r="2339" ht="17.45" customHeight="1">
      <c r="A2339" s="257">
        <f>IF(ISNUMBER(C2339),MONTH(C2339),"")</f>
        <v/>
      </c>
      <c r="B2339" s="257">
        <f>IF(ISNUMBER(C2339),YEAR(C2339),"")</f>
        <v/>
      </c>
      <c r="C2339" s="791">
        <f>C2338+1</f>
        <v/>
      </c>
      <c r="D2339" s="792" t="n"/>
      <c r="E2339" s="793" t="n">
        <v>0.0406</v>
      </c>
      <c r="F2339" s="792" t="n"/>
      <c r="G2339" s="794" t="n">
        <v>0.0349</v>
      </c>
      <c r="H2339" s="793" t="n"/>
      <c r="I2339" s="792" t="n"/>
      <c r="J2339" s="793" t="n">
        <v>0.0209</v>
      </c>
      <c r="K2339" s="795" t="n"/>
      <c r="L2339" s="793" t="n">
        <v>0.0431</v>
      </c>
      <c r="M2339" s="796">
        <f>IF(SUM(D2339:E2339)&gt;0,IFERROR(AVERAGE(D2310:E2339),""),"")</f>
        <v/>
      </c>
      <c r="N2339" s="796">
        <f>IF(SUM(F2339:H2339)&gt;0,IFERROR(AVERAGE(F2310:H2339),""),"")</f>
        <v/>
      </c>
      <c r="O2339" s="796">
        <f>IF(SUM(I2339:J2339)&gt;0,IFERROR(AVERAGE(I2310:J2339),""),"")</f>
        <v/>
      </c>
      <c r="P2339" s="796">
        <f>IF(SUM(K2339:L2339)&gt;0,IFERROR(AVERAGE(K2310:L2339),""),"")</f>
        <v/>
      </c>
      <c r="Q2339" s="797">
        <f>IFERROR(AVERAGE(D2339:E2339),"")</f>
        <v/>
      </c>
      <c r="R2339" s="797">
        <f>IFERROR(AVERAGE(F2339:H2339),"")</f>
        <v/>
      </c>
      <c r="S2339" s="797">
        <f>IFERROR(AVERAGE(I2339:J2339),"")</f>
        <v/>
      </c>
      <c r="T2339" s="797">
        <f>IFERROR(AVERAGE(K2339:L2339),"")</f>
        <v/>
      </c>
      <c r="W2339" s="797">
        <f>AVERAGE(Q2339:T2339)</f>
        <v/>
      </c>
    </row>
    <row r="2340" ht="17.45" customHeight="1">
      <c r="A2340" s="257">
        <f>IF(ISNUMBER(C2340),MONTH(C2340),"")</f>
        <v/>
      </c>
      <c r="B2340" s="257">
        <f>IF(ISNUMBER(C2340),YEAR(C2340),"")</f>
        <v/>
      </c>
      <c r="C2340" s="791">
        <f>C2339+1</f>
        <v/>
      </c>
      <c r="D2340" s="792" t="n">
        <v>0.0357</v>
      </c>
      <c r="E2340" s="793" t="n"/>
      <c r="F2340" s="792" t="n"/>
      <c r="G2340" s="794" t="n"/>
      <c r="H2340" s="793" t="n">
        <v>0.0175</v>
      </c>
      <c r="I2340" s="792" t="n">
        <v>0.0228</v>
      </c>
      <c r="J2340" s="793" t="n"/>
      <c r="K2340" s="795" t="n">
        <v>0.0413</v>
      </c>
      <c r="L2340" s="793" t="n"/>
      <c r="M2340" s="796">
        <f>IF(SUM(D2340:E2340)&gt;0,IFERROR(AVERAGE(D2311:E2340),""),"")</f>
        <v/>
      </c>
      <c r="N2340" s="796">
        <f>IF(SUM(F2340:H2340)&gt;0,IFERROR(AVERAGE(F2311:H2340),""),"")</f>
        <v/>
      </c>
      <c r="O2340" s="796">
        <f>IF(SUM(I2340:J2340)&gt;0,IFERROR(AVERAGE(I2311:J2340),""),"")</f>
        <v/>
      </c>
      <c r="P2340" s="796">
        <f>IF(SUM(K2340:L2340)&gt;0,IFERROR(AVERAGE(K2311:L2340),""),"")</f>
        <v/>
      </c>
      <c r="Q2340" s="797">
        <f>IFERROR(AVERAGE(D2340:E2340),"")</f>
        <v/>
      </c>
      <c r="R2340" s="797">
        <f>IFERROR(AVERAGE(F2340:H2340),"")</f>
        <v/>
      </c>
      <c r="S2340" s="797">
        <f>IFERROR(AVERAGE(I2340:J2340),"")</f>
        <v/>
      </c>
      <c r="T2340" s="797">
        <f>IFERROR(AVERAGE(K2340:L2340),"")</f>
        <v/>
      </c>
      <c r="W2340" s="797">
        <f>AVERAGE(Q2340:T2340)</f>
        <v/>
      </c>
      <c r="X2340" s="797">
        <f>AVERAGE(Q2336:T2340)</f>
        <v/>
      </c>
      <c r="Y2340" s="266" t="n">
        <v>334</v>
      </c>
    </row>
    <row r="2341" ht="17.45" customHeight="1">
      <c r="A2341" s="257">
        <f>IF(ISNUMBER(C2341),MONTH(C2341),"")</f>
        <v/>
      </c>
      <c r="B2341" s="257">
        <f>IF(ISNUMBER(C2341),YEAR(C2341),"")</f>
        <v/>
      </c>
      <c r="C2341" s="808">
        <f>C2340+1</f>
        <v/>
      </c>
      <c r="D2341" s="809" t="n"/>
      <c r="E2341" s="810" t="n">
        <v>0.0248</v>
      </c>
      <c r="F2341" s="809" t="n"/>
      <c r="G2341" s="811" t="n">
        <v>0.0188</v>
      </c>
      <c r="H2341" s="810" t="n"/>
      <c r="I2341" s="809" t="n"/>
      <c r="J2341" s="810" t="n">
        <v>0.0063</v>
      </c>
      <c r="K2341" s="812" t="n"/>
      <c r="L2341" s="810" t="n">
        <v>0.054</v>
      </c>
      <c r="M2341" s="959">
        <f>IF(SUM(D2341:E2341)&gt;0,IFERROR(AVERAGE(D2312:E2341),""),"")</f>
        <v/>
      </c>
      <c r="N2341" s="959">
        <f>IF(SUM(F2341:H2341)&gt;0,IFERROR(AVERAGE(F2312:H2341),""),"")</f>
        <v/>
      </c>
      <c r="O2341" s="959">
        <f>IF(SUM(I2341:J2341)&gt;0,IFERROR(AVERAGE(I2312:J2341),""),"")</f>
        <v/>
      </c>
      <c r="P2341" s="959">
        <f>IF(SUM(K2341:L2341)&gt;0,IFERROR(AVERAGE(K2312:L2341),""),"")</f>
        <v/>
      </c>
      <c r="Q2341" s="813">
        <f>IFERROR(AVERAGE(D2341:E2341),"")</f>
        <v/>
      </c>
      <c r="R2341" s="813">
        <f>IFERROR(AVERAGE(F2341:H2341),"")</f>
        <v/>
      </c>
      <c r="S2341" s="813">
        <f>IFERROR(AVERAGE(I2341:J2341),"")</f>
        <v/>
      </c>
      <c r="T2341" s="813">
        <f>IFERROR(AVERAGE(K2341:L2341),"")</f>
        <v/>
      </c>
      <c r="V2341" s="813">
        <f>AVERAGE(Q2341:T2341)</f>
        <v/>
      </c>
      <c r="W2341" s="445" t="n"/>
      <c r="X2341" s="257" t="n"/>
      <c r="Y2341" s="266" t="n">
        <v>334</v>
      </c>
    </row>
    <row r="2342" ht="17.45" customHeight="1">
      <c r="A2342" s="257">
        <f>IF(ISNUMBER(C2342),MONTH(C2342),"")</f>
        <v/>
      </c>
      <c r="B2342" s="257">
        <f>IF(ISNUMBER(C2342),YEAR(C2342),"")</f>
        <v/>
      </c>
      <c r="C2342" s="861">
        <f>C2341+1</f>
        <v/>
      </c>
      <c r="D2342" s="844" t="n">
        <v>0.0746</v>
      </c>
      <c r="E2342" s="845" t="n"/>
      <c r="F2342" s="844" t="n">
        <v>0.0352</v>
      </c>
      <c r="G2342" s="846" t="n"/>
      <c r="H2342" s="845" t="n">
        <v>0.038</v>
      </c>
      <c r="I2342" s="844" t="n">
        <v>0.0162</v>
      </c>
      <c r="J2342" s="845" t="n"/>
      <c r="K2342" s="844" t="n">
        <v>0.0442</v>
      </c>
      <c r="L2342" s="845" t="n"/>
      <c r="M2342" s="959">
        <f>IF(SUM(D2342:E2342)&gt;0,IFERROR(AVERAGE(D2313:E2342),""),"")</f>
        <v/>
      </c>
      <c r="N2342" s="959">
        <f>IF(SUM(F2342:H2342)&gt;0,IFERROR(AVERAGE(F2313:H2342),""),"")</f>
        <v/>
      </c>
      <c r="O2342" s="959">
        <f>IF(SUM(I2342:J2342)&gt;0,IFERROR(AVERAGE(I2313:J2342),""),"")</f>
        <v/>
      </c>
      <c r="P2342" s="959">
        <f>IF(SUM(K2342:L2342)&gt;0,IFERROR(AVERAGE(K2313:L2342),""),"")</f>
        <v/>
      </c>
      <c r="Q2342" s="813">
        <f>IFERROR(AVERAGE(D2342:E2342),"")</f>
        <v/>
      </c>
      <c r="R2342" s="813">
        <f>IFERROR(AVERAGE(F2342:H2342),"")</f>
        <v/>
      </c>
      <c r="S2342" s="813">
        <f>IFERROR(AVERAGE(I2342:J2342),"")</f>
        <v/>
      </c>
      <c r="T2342" s="813">
        <f>IFERROR(AVERAGE(K2342:L2342),"")</f>
        <v/>
      </c>
      <c r="V2342" s="813">
        <f>AVERAGE(Q2342:T2342)</f>
        <v/>
      </c>
      <c r="W2342" s="445" t="n"/>
      <c r="X2342" s="797">
        <f>AVERAGE(Q2341:T2342)</f>
        <v/>
      </c>
      <c r="Y2342" s="266" t="n">
        <v>334</v>
      </c>
    </row>
    <row r="2343" ht="17.45" customHeight="1">
      <c r="A2343" s="257">
        <f>IF(ISNUMBER(C2343),MONTH(C2343),"")</f>
        <v/>
      </c>
      <c r="B2343" s="257">
        <f>IF(ISNUMBER(C2343),YEAR(C2343),"")</f>
        <v/>
      </c>
      <c r="C2343" s="791">
        <f>C2342+1</f>
        <v/>
      </c>
      <c r="D2343" s="792" t="n"/>
      <c r="E2343" s="793" t="n">
        <v>0.0304</v>
      </c>
      <c r="F2343" s="792" t="n"/>
      <c r="G2343" s="794" t="n">
        <v>0.0125</v>
      </c>
      <c r="H2343" s="793" t="n"/>
      <c r="I2343" s="792" t="n"/>
      <c r="J2343" s="793" t="n">
        <v>0.0138</v>
      </c>
      <c r="K2343" s="795" t="n"/>
      <c r="L2343" s="865" t="n">
        <v>0.09039999999999999</v>
      </c>
      <c r="M2343" s="796">
        <f>IF(SUM(D2343:E2343)&gt;0,IFERROR(AVERAGE(D2314:E2343),""),"")</f>
        <v/>
      </c>
      <c r="N2343" s="796">
        <f>IF(SUM(F2343:H2343)&gt;0,IFERROR(AVERAGE(F2314:H2343),""),"")</f>
        <v/>
      </c>
      <c r="O2343" s="796">
        <f>IF(SUM(I2343:J2343)&gt;0,IFERROR(AVERAGE(I2314:J2343),""),"")</f>
        <v/>
      </c>
      <c r="P2343" s="796">
        <f>IF(SUM(K2343:L2343)&gt;0,IFERROR(AVERAGE(K2314:L2343),""),"")</f>
        <v/>
      </c>
      <c r="Q2343" s="797">
        <f>IFERROR(AVERAGE(D2343:E2343),"")</f>
        <v/>
      </c>
      <c r="R2343" s="797">
        <f>IFERROR(AVERAGE(F2343:H2343),"")</f>
        <v/>
      </c>
      <c r="S2343" s="797">
        <f>IFERROR(AVERAGE(I2343:J2343),"")</f>
        <v/>
      </c>
      <c r="T2343" s="876">
        <f>IFERROR(AVERAGE(K2343:L2343),"")</f>
        <v/>
      </c>
      <c r="W2343" s="797">
        <f>AVERAGE(Q2343:T2343)</f>
        <v/>
      </c>
    </row>
    <row r="2344" ht="17.45" customHeight="1" thickBot="1">
      <c r="A2344" s="257">
        <f>IF(ISNUMBER(C2344),MONTH(C2344),"")</f>
        <v/>
      </c>
      <c r="B2344" s="257">
        <f>IF(ISNUMBER(C2344),YEAR(C2344),"")</f>
        <v/>
      </c>
      <c r="C2344" s="791">
        <f>C2343+1</f>
        <v/>
      </c>
      <c r="D2344" s="849" t="n">
        <v>0.0456</v>
      </c>
      <c r="E2344" s="850" t="n"/>
      <c r="F2344" s="849" t="n">
        <v>0.0214</v>
      </c>
      <c r="G2344" s="851" t="n"/>
      <c r="H2344" s="850" t="n"/>
      <c r="I2344" s="849" t="n">
        <v>0.0235</v>
      </c>
      <c r="J2344" s="850" t="n"/>
      <c r="K2344" s="849" t="n">
        <v>0.0465</v>
      </c>
      <c r="L2344" s="850" t="n"/>
      <c r="M2344" s="796">
        <f>IF(SUM(D2344:E2344)&gt;0,IFERROR(AVERAGE(D2315:E2344),""),"")</f>
        <v/>
      </c>
      <c r="N2344" s="796">
        <f>IF(SUM(F2344:H2344)&gt;0,IFERROR(AVERAGE(F2315:H2344),""),"")</f>
        <v/>
      </c>
      <c r="O2344" s="796">
        <f>IF(SUM(I2344:J2344)&gt;0,IFERROR(AVERAGE(I2315:J2344),""),"")</f>
        <v/>
      </c>
      <c r="P2344" s="796">
        <f>IF(SUM(K2344:L2344)&gt;0,IFERROR(AVERAGE(K2315:L2344),""),"")</f>
        <v/>
      </c>
      <c r="Q2344" s="797">
        <f>IFERROR(AVERAGE(D2344:E2344),"")</f>
        <v/>
      </c>
      <c r="R2344" s="797">
        <f>IFERROR(AVERAGE(F2344:H2344),"")</f>
        <v/>
      </c>
      <c r="S2344" s="797">
        <f>IFERROR(AVERAGE(I2344:J2344),"")</f>
        <v/>
      </c>
      <c r="T2344" s="797">
        <f>IFERROR(AVERAGE(K2344:L2344),"")</f>
        <v/>
      </c>
      <c r="W2344" s="797">
        <f>AVERAGE(Q2344:T2344)</f>
        <v/>
      </c>
    </row>
    <row r="2345" ht="17.45" customHeight="1" thickBot="1">
      <c r="A2345" s="257">
        <f>IF(ISNUMBER(C2345),MONTH(C2345),"")</f>
        <v/>
      </c>
      <c r="B2345" s="257">
        <f>IF(ISNUMBER(C2345),YEAR(C2345),"")</f>
        <v/>
      </c>
      <c r="C2345" s="791">
        <f>C2344+1</f>
        <v/>
      </c>
      <c r="D2345" s="849" t="n"/>
      <c r="E2345" s="850" t="n">
        <v>0.034</v>
      </c>
      <c r="F2345" s="849" t="n"/>
      <c r="G2345" s="851" t="n">
        <v>0.0214</v>
      </c>
      <c r="H2345" s="850" t="n"/>
      <c r="I2345" s="849" t="n"/>
      <c r="J2345" s="850" t="n">
        <v>0.027</v>
      </c>
      <c r="K2345" s="849" t="n"/>
      <c r="L2345" s="850" t="n">
        <v>0.0461</v>
      </c>
      <c r="M2345" s="796">
        <f>IF(SUM(D2345:E2345)&gt;0,IFERROR(AVERAGE(D2316:E2345),""),"")</f>
        <v/>
      </c>
      <c r="N2345" s="796">
        <f>IF(SUM(F2345:H2345)&gt;0,IFERROR(AVERAGE(F2316:H2345),""),"")</f>
        <v/>
      </c>
      <c r="O2345" s="796">
        <f>IF(SUM(I2345:J2345)&gt;0,IFERROR(AVERAGE(I2316:J2345),""),"")</f>
        <v/>
      </c>
      <c r="P2345" s="796">
        <f>IF(SUM(K2345:L2345)&gt;0,IFERROR(AVERAGE(K2316:L2345),""),"")</f>
        <v/>
      </c>
      <c r="Q2345" s="797">
        <f>IFERROR(AVERAGE(D2345:E2345),"")</f>
        <v/>
      </c>
      <c r="R2345" s="797">
        <f>IFERROR(AVERAGE(F2345:H2345),"")</f>
        <v/>
      </c>
      <c r="S2345" s="797">
        <f>IFERROR(AVERAGE(I2345:J2345),"")</f>
        <v/>
      </c>
      <c r="T2345" s="797">
        <f>IFERROR(AVERAGE(K2345:L2345),"")</f>
        <v/>
      </c>
      <c r="W2345" s="797">
        <f>AVERAGE(Q2345:T2345)</f>
        <v/>
      </c>
      <c r="Z2345" s="514" t="inlineStr">
        <is>
          <t>MAY</t>
        </is>
      </c>
      <c r="AA2345" s="515" t="n">
        <v>2024</v>
      </c>
      <c r="AB2345" s="516" t="n"/>
      <c r="AC2345" s="516" t="n"/>
      <c r="AD2345" s="516" t="n"/>
    </row>
    <row r="2346" ht="17.45" customHeight="1">
      <c r="A2346" s="257">
        <f>IF(ISNUMBER(C2346),MONTH(C2346),"")</f>
        <v/>
      </c>
      <c r="B2346" s="257">
        <f>IF(ISNUMBER(C2346),YEAR(C2346),"")</f>
        <v/>
      </c>
      <c r="C2346" s="791">
        <f>C2345+1</f>
        <v/>
      </c>
      <c r="D2346" s="792" t="n">
        <v>0.0478</v>
      </c>
      <c r="E2346" s="793" t="n"/>
      <c r="F2346" s="792" t="n"/>
      <c r="G2346" s="794" t="n"/>
      <c r="H2346" s="793" t="n">
        <v>0.0371</v>
      </c>
      <c r="I2346" s="792" t="n">
        <v>0.0337</v>
      </c>
      <c r="J2346" s="793" t="n"/>
      <c r="K2346" s="792" t="n">
        <v>0.0338</v>
      </c>
      <c r="L2346" s="793" t="n"/>
      <c r="M2346" s="796">
        <f>IF(SUM(D2346:E2346)&gt;0,IFERROR(AVERAGE(D2317:E2346),""),"")</f>
        <v/>
      </c>
      <c r="N2346" s="796">
        <f>IF(SUM(F2346:H2346)&gt;0,IFERROR(AVERAGE(F2317:H2346),""),"")</f>
        <v/>
      </c>
      <c r="O2346" s="796">
        <f>IF(SUM(I2346:J2346)&gt;0,IFERROR(AVERAGE(I2317:J2346),""),"")</f>
        <v/>
      </c>
      <c r="P2346" s="796">
        <f>IF(SUM(K2346:L2346)&gt;0,IFERROR(AVERAGE(K2317:L2346),""),"")</f>
        <v/>
      </c>
      <c r="Q2346" s="797">
        <f>IFERROR(AVERAGE(D2346:E2346),"")</f>
        <v/>
      </c>
      <c r="R2346" s="797">
        <f>IFERROR(AVERAGE(F2346:H2346),"")</f>
        <v/>
      </c>
      <c r="S2346" s="797">
        <f>IFERROR(AVERAGE(I2346:J2346),"")</f>
        <v/>
      </c>
      <c r="T2346" s="797">
        <f>IFERROR(AVERAGE(K2346:L2346),"")</f>
        <v/>
      </c>
      <c r="W2346" s="797">
        <f>AVERAGE(Q2346:T2346)</f>
        <v/>
      </c>
      <c r="Z2346" s="517" t="inlineStr">
        <is>
          <t>Parameter</t>
        </is>
      </c>
      <c r="AA2346" s="517" t="inlineStr">
        <is>
          <t>Station 1</t>
        </is>
      </c>
      <c r="AB2346" s="517" t="inlineStr">
        <is>
          <t>Station 2</t>
        </is>
      </c>
      <c r="AC2346" s="517" t="inlineStr">
        <is>
          <t>Station 4</t>
        </is>
      </c>
      <c r="AD2346" s="517" t="inlineStr">
        <is>
          <t>Station 5</t>
        </is>
      </c>
    </row>
    <row r="2347" ht="17.45" customHeight="1">
      <c r="A2347" s="257">
        <f>IF(ISNUMBER(C2347),MONTH(C2347),"")</f>
        <v/>
      </c>
      <c r="B2347" s="257">
        <f>IF(ISNUMBER(C2347),YEAR(C2347),"")</f>
        <v/>
      </c>
      <c r="C2347" s="791">
        <f>C2346+1</f>
        <v/>
      </c>
      <c r="D2347" s="792" t="n"/>
      <c r="E2347" s="793" t="n">
        <v>0.0313</v>
      </c>
      <c r="F2347" s="792" t="n"/>
      <c r="G2347" s="794" t="n">
        <v>0.0197</v>
      </c>
      <c r="H2347" s="793" t="n"/>
      <c r="I2347" s="792" t="n"/>
      <c r="J2347" s="793" t="n">
        <v>0.0251</v>
      </c>
      <c r="K2347" s="792" t="n"/>
      <c r="L2347" s="793" t="n">
        <v>0.0448</v>
      </c>
      <c r="M2347" s="796">
        <f>IF(SUM(D2347:E2347)&gt;0,IFERROR(AVERAGE(D2318:E2347),""),"")</f>
        <v/>
      </c>
      <c r="N2347" s="796">
        <f>IF(SUM(F2347:H2347)&gt;0,IFERROR(AVERAGE(F2318:H2347),""),"")</f>
        <v/>
      </c>
      <c r="O2347" s="796">
        <f>IF(SUM(I2347:J2347)&gt;0,IFERROR(AVERAGE(I2318:J2347),""),"")</f>
        <v/>
      </c>
      <c r="P2347" s="796">
        <f>IF(SUM(K2347:L2347)&gt;0,IFERROR(AVERAGE(K2318:L2347),""),"")</f>
        <v/>
      </c>
      <c r="Q2347" s="797">
        <f>IFERROR(AVERAGE(D2347:E2347),"")</f>
        <v/>
      </c>
      <c r="R2347" s="797">
        <f>IFERROR(AVERAGE(F2347:H2347),"")</f>
        <v/>
      </c>
      <c r="S2347" s="797">
        <f>IFERROR(AVERAGE(I2347:J2347),"")</f>
        <v/>
      </c>
      <c r="T2347" s="797">
        <f>IFERROR(AVERAGE(K2347:L2347),"")</f>
        <v/>
      </c>
      <c r="W2347" s="797">
        <f>AVERAGE(Q2347:T2347)</f>
        <v/>
      </c>
      <c r="X2347" s="797">
        <f>AVERAGE(Q2343:T2347)</f>
        <v/>
      </c>
      <c r="Y2347" s="266" t="n">
        <v>335</v>
      </c>
      <c r="Z2347" s="518" t="inlineStr">
        <is>
          <t>Average</t>
        </is>
      </c>
      <c r="AA2347" s="928">
        <f>AVERAGE(D2317:E2347)</f>
        <v/>
      </c>
      <c r="AB2347" s="928">
        <f>AVERAGE(F2317:H2347)</f>
        <v/>
      </c>
      <c r="AC2347" s="928">
        <f>AVERAGE(I2317:J2347)</f>
        <v/>
      </c>
      <c r="AD2347" s="928">
        <f>AVERAGE(K2317:L2347)</f>
        <v/>
      </c>
    </row>
    <row r="2348" ht="17.45" customHeight="1">
      <c r="A2348" s="257">
        <f>IF(ISNUMBER(C2348),MONTH(C2348),"")</f>
        <v/>
      </c>
      <c r="B2348" s="257">
        <f>IF(ISNUMBER(C2348),YEAR(C2348),"")</f>
        <v/>
      </c>
      <c r="C2348" s="861">
        <f>C2347+1</f>
        <v/>
      </c>
      <c r="D2348" s="809" t="n">
        <v>0.0243</v>
      </c>
      <c r="E2348" s="810" t="n"/>
      <c r="F2348" s="809" t="n">
        <v>0.0179</v>
      </c>
      <c r="G2348" s="811" t="n"/>
      <c r="H2348" s="810" t="n">
        <v>0.0184</v>
      </c>
      <c r="I2348" s="809" t="n">
        <v>0.00933</v>
      </c>
      <c r="J2348" s="810" t="n"/>
      <c r="K2348" s="809" t="n">
        <v>0.0244</v>
      </c>
      <c r="L2348" s="810" t="n"/>
      <c r="M2348" s="959">
        <f>IF(SUM(D2348:E2348)&gt;0,IFERROR(AVERAGE(D2319:E2348),""),"")</f>
        <v/>
      </c>
      <c r="N2348" s="959">
        <f>IF(SUM(F2348:H2348)&gt;0,IFERROR(AVERAGE(F2319:H2348),""),"")</f>
        <v/>
      </c>
      <c r="O2348" s="959">
        <f>IF(SUM(I2348:J2348)&gt;0,IFERROR(AVERAGE(I2319:J2348),""),"")</f>
        <v/>
      </c>
      <c r="P2348" s="959">
        <f>IF(SUM(K2348:L2348)&gt;0,IFERROR(AVERAGE(K2319:L2348),""),"")</f>
        <v/>
      </c>
      <c r="Q2348" s="813">
        <f>IFERROR(AVERAGE(D2348:E2348),"")</f>
        <v/>
      </c>
      <c r="R2348" s="813">
        <f>IFERROR(AVERAGE(F2348:H2348),"")</f>
        <v/>
      </c>
      <c r="S2348" s="813">
        <f>IFERROR(AVERAGE(I2348:J2348),"")</f>
        <v/>
      </c>
      <c r="T2348" s="813">
        <f>IFERROR(AVERAGE(K2348:L2348),"")</f>
        <v/>
      </c>
      <c r="V2348" s="813">
        <f>AVERAGE(Q2348:T2348)</f>
        <v/>
      </c>
      <c r="W2348" s="445" t="n"/>
      <c r="X2348" s="257" t="n"/>
      <c r="Y2348" s="266" t="n">
        <v>335</v>
      </c>
      <c r="Z2348" s="518" t="inlineStr">
        <is>
          <t>Maximum</t>
        </is>
      </c>
      <c r="AA2348" s="928">
        <f>MAX(D2317:E2347)</f>
        <v/>
      </c>
      <c r="AB2348" s="928">
        <f>MAX(F2317:H2347)</f>
        <v/>
      </c>
      <c r="AC2348" s="928">
        <f>MAX(I2317:J2347)</f>
        <v/>
      </c>
      <c r="AD2348" s="928">
        <f>MAX(K2317:L2347)</f>
        <v/>
      </c>
    </row>
    <row r="2349" ht="17.45" customHeight="1" thickBot="1">
      <c r="A2349" s="257">
        <f>IF(ISNUMBER(C2349),MONTH(C2349),"")</f>
        <v/>
      </c>
      <c r="B2349" s="257">
        <f>IF(ISNUMBER(C2349),YEAR(C2349),"")</f>
        <v/>
      </c>
      <c r="C2349" s="808">
        <f>C2348+1</f>
        <v/>
      </c>
      <c r="D2349" s="809" t="n"/>
      <c r="E2349" s="810" t="n">
        <v>0.0158</v>
      </c>
      <c r="F2349" s="809" t="n"/>
      <c r="G2349" s="811" t="n">
        <v>0.0126</v>
      </c>
      <c r="H2349" s="810" t="n"/>
      <c r="I2349" s="809" t="n"/>
      <c r="J2349" s="810" t="n">
        <v>0.00457</v>
      </c>
      <c r="K2349" s="809" t="n"/>
      <c r="L2349" s="810" t="n">
        <v>0.0308</v>
      </c>
      <c r="M2349" s="959">
        <f>IF(SUM(D2349:E2349)&gt;0,IFERROR(AVERAGE(D2320:E2349),""),"")</f>
        <v/>
      </c>
      <c r="N2349" s="959">
        <f>IF(SUM(F2349:H2349)&gt;0,IFERROR(AVERAGE(F2320:H2349),""),"")</f>
        <v/>
      </c>
      <c r="O2349" s="959">
        <f>IF(SUM(I2349:J2349)&gt;0,IFERROR(AVERAGE(I2320:J2349),""),"")</f>
        <v/>
      </c>
      <c r="P2349" s="959">
        <f>IF(SUM(K2349:L2349)&gt;0,IFERROR(AVERAGE(K2320:L2349),""),"")</f>
        <v/>
      </c>
      <c r="Q2349" s="813">
        <f>IFERROR(AVERAGE(D2349:E2349),"")</f>
        <v/>
      </c>
      <c r="R2349" s="813">
        <f>IFERROR(AVERAGE(F2349:H2349),"")</f>
        <v/>
      </c>
      <c r="S2349" s="813">
        <f>IFERROR(AVERAGE(I2349:J2349),"")</f>
        <v/>
      </c>
      <c r="T2349" s="813">
        <f>IFERROR(AVERAGE(K2349:L2349),"")</f>
        <v/>
      </c>
      <c r="V2349" s="813">
        <f>AVERAGE(Q2349:T2349)</f>
        <v/>
      </c>
      <c r="W2349" s="445" t="n"/>
      <c r="X2349" s="797">
        <f>AVERAGE(Q2348:T2349)</f>
        <v/>
      </c>
      <c r="Y2349" s="266" t="n">
        <v>335</v>
      </c>
      <c r="Z2349" s="520" t="inlineStr">
        <is>
          <t># DAYS &gt; 0.075</t>
        </is>
      </c>
      <c r="AA2349" s="521">
        <f>COUNTIF(D2317:E2347,"&gt;=0.075")</f>
        <v/>
      </c>
      <c r="AB2349" s="521">
        <f>COUNTIF(F2317:H2347,"&gt;=0.075")</f>
        <v/>
      </c>
      <c r="AC2349" s="521">
        <f>COUNTIF(I2317:J2347,"&gt;=0.075")</f>
        <v/>
      </c>
      <c r="AD2349" s="521">
        <f>COUNTIF(K2317:L2347,"&gt;=0.075")</f>
        <v/>
      </c>
    </row>
    <row r="2350" ht="17.45" customHeight="1" thickBot="1">
      <c r="A2350" s="257">
        <f>IF(ISNUMBER(C2350),MONTH(C2350),"")</f>
        <v/>
      </c>
      <c r="B2350" s="257">
        <f>IF(ISNUMBER(C2350),YEAR(C2350),"")</f>
        <v/>
      </c>
      <c r="C2350" s="791">
        <f>C2349+1</f>
        <v/>
      </c>
      <c r="D2350" s="792" t="n">
        <v>0.0268</v>
      </c>
      <c r="E2350" s="793" t="n"/>
      <c r="F2350" s="792" t="n">
        <v>0.028</v>
      </c>
      <c r="G2350" s="794" t="n"/>
      <c r="H2350" s="793" t="n"/>
      <c r="I2350" s="792" t="n">
        <v>0.0314</v>
      </c>
      <c r="J2350" s="793" t="n"/>
      <c r="K2350" s="792" t="n">
        <v>0.0337</v>
      </c>
      <c r="L2350" s="793" t="n"/>
      <c r="M2350" s="796">
        <f>IF(SUM(D2350:E2350)&gt;0,IFERROR(AVERAGE(D2321:E2350),""),"")</f>
        <v/>
      </c>
      <c r="N2350" s="796">
        <f>IF(SUM(F2350:H2350)&gt;0,IFERROR(AVERAGE(F2321:H2350),""),"")</f>
        <v/>
      </c>
      <c r="O2350" s="796">
        <f>IF(SUM(I2350:J2350)&gt;0,IFERROR(AVERAGE(I2321:J2350),""),"")</f>
        <v/>
      </c>
      <c r="P2350" s="796">
        <f>IF(SUM(K2350:L2350)&gt;0,IFERROR(AVERAGE(K2321:L2350),""),"")</f>
        <v/>
      </c>
      <c r="Q2350" s="797">
        <f>IFERROR(AVERAGE(D2350:E2350),"")</f>
        <v/>
      </c>
      <c r="R2350" s="797">
        <f>IFERROR(AVERAGE(F2350:H2350),"")</f>
        <v/>
      </c>
      <c r="S2350" s="797">
        <f>IFERROR(AVERAGE(I2350:J2350),"")</f>
        <v/>
      </c>
      <c r="T2350" s="797">
        <f>IFERROR(AVERAGE(K2350:L2350),"")</f>
        <v/>
      </c>
      <c r="W2350" s="797">
        <f>AVERAGE(Q2350:T2350)</f>
        <v/>
      </c>
      <c r="AC2350" s="664">
        <f>SUM(AA2349:AD2349)</f>
        <v/>
      </c>
      <c r="AD2350" s="929">
        <f>AVERAGE(AA2347:AD2347)</f>
        <v/>
      </c>
    </row>
    <row r="2351" ht="17.45" customHeight="1">
      <c r="A2351" s="257">
        <f>IF(ISNUMBER(C2351),MONTH(C2351),"")</f>
        <v/>
      </c>
      <c r="B2351" s="257">
        <f>IF(ISNUMBER(C2351),YEAR(C2351),"")</f>
        <v/>
      </c>
      <c r="C2351" s="791">
        <f>C2350+1</f>
        <v/>
      </c>
      <c r="D2351" s="792" t="n"/>
      <c r="E2351" s="793" t="n">
        <v>0.0391</v>
      </c>
      <c r="F2351" s="792" t="n"/>
      <c r="G2351" s="794" t="n">
        <v>0.0318</v>
      </c>
      <c r="H2351" s="793" t="n"/>
      <c r="I2351" s="792" t="n"/>
      <c r="J2351" s="793" t="n">
        <v>0.0274</v>
      </c>
      <c r="K2351" s="792" t="n"/>
      <c r="L2351" s="793" t="n">
        <v>0.0473</v>
      </c>
      <c r="M2351" s="796">
        <f>IF(SUM(D2351:E2351)&gt;0,IFERROR(AVERAGE(D2322:E2351),""),"")</f>
        <v/>
      </c>
      <c r="N2351" s="796">
        <f>IF(SUM(F2351:H2351)&gt;0,IFERROR(AVERAGE(F2322:H2351),""),"")</f>
        <v/>
      </c>
      <c r="O2351" s="796">
        <f>IF(SUM(I2351:J2351)&gt;0,IFERROR(AVERAGE(I2322:J2351),""),"")</f>
        <v/>
      </c>
      <c r="P2351" s="796">
        <f>IF(SUM(K2351:L2351)&gt;0,IFERROR(AVERAGE(K2322:L2351),""),"")</f>
        <v/>
      </c>
      <c r="Q2351" s="797">
        <f>IFERROR(AVERAGE(D2351:E2351),"")</f>
        <v/>
      </c>
      <c r="R2351" s="797">
        <f>IFERROR(AVERAGE(F2351:H2351),"")</f>
        <v/>
      </c>
      <c r="S2351" s="797">
        <f>IFERROR(AVERAGE(I2351:J2351),"")</f>
        <v/>
      </c>
      <c r="T2351" s="797">
        <f>IFERROR(AVERAGE(K2351:L2351),"")</f>
        <v/>
      </c>
      <c r="W2351" s="797">
        <f>AVERAGE(Q2351:T2351)</f>
        <v/>
      </c>
      <c r="AA2351" s="605">
        <f>AA2347-AA2316</f>
        <v/>
      </c>
      <c r="AB2351" s="605">
        <f>AB2347-AB2316</f>
        <v/>
      </c>
      <c r="AC2351" s="605">
        <f>AC2347-AC2316</f>
        <v/>
      </c>
      <c r="AD2351" s="605">
        <f>AD2347-AD2316</f>
        <v/>
      </c>
    </row>
    <row r="2352" ht="17.45" customHeight="1">
      <c r="A2352" s="257">
        <f>IF(ISNUMBER(C2352),MONTH(C2352),"")</f>
        <v/>
      </c>
      <c r="B2352" s="257">
        <f>IF(ISNUMBER(C2352),YEAR(C2352),"")</f>
        <v/>
      </c>
      <c r="C2352" s="791">
        <f>C2351+1</f>
        <v/>
      </c>
      <c r="D2352" s="792" t="n">
        <v>0.0502</v>
      </c>
      <c r="E2352" s="793" t="n"/>
      <c r="F2352" s="792" t="n"/>
      <c r="G2352" s="794" t="n"/>
      <c r="H2352" s="793" t="n">
        <v>0.0315</v>
      </c>
      <c r="I2352" s="792" t="n">
        <v>0.0298</v>
      </c>
      <c r="J2352" s="793" t="n"/>
      <c r="K2352" s="792" t="n">
        <v>0.0366</v>
      </c>
      <c r="L2352" s="793" t="n"/>
      <c r="M2352" s="796">
        <f>IF(SUM(D2352:E2352)&gt;0,IFERROR(AVERAGE(D2323:E2352),""),"")</f>
        <v/>
      </c>
      <c r="N2352" s="796">
        <f>IF(SUM(F2352:H2352)&gt;0,IFERROR(AVERAGE(F2323:H2352),""),"")</f>
        <v/>
      </c>
      <c r="O2352" s="796">
        <f>IF(SUM(I2352:J2352)&gt;0,IFERROR(AVERAGE(I2323:J2352),""),"")</f>
        <v/>
      </c>
      <c r="P2352" s="796">
        <f>IF(SUM(K2352:L2352)&gt;0,IFERROR(AVERAGE(K2323:L2352),""),"")</f>
        <v/>
      </c>
      <c r="Q2352" s="797">
        <f>IFERROR(AVERAGE(D2352:E2352),"")</f>
        <v/>
      </c>
      <c r="R2352" s="797">
        <f>IFERROR(AVERAGE(F2352:H2352),"")</f>
        <v/>
      </c>
      <c r="S2352" s="797">
        <f>IFERROR(AVERAGE(I2352:J2352),"")</f>
        <v/>
      </c>
      <c r="T2352" s="797">
        <f>IFERROR(AVERAGE(K2352:L2352),"")</f>
        <v/>
      </c>
      <c r="W2352" s="797">
        <f>AVERAGE(Q2352:T2352)</f>
        <v/>
      </c>
      <c r="AD2352" s="605">
        <f>AD2350-AD2319</f>
        <v/>
      </c>
    </row>
    <row r="2353" ht="17.45" customHeight="1">
      <c r="A2353" s="257">
        <f>IF(ISNUMBER(C2353),MONTH(C2353),"")</f>
        <v/>
      </c>
      <c r="B2353" s="257">
        <f>IF(ISNUMBER(C2353),YEAR(C2353),"")</f>
        <v/>
      </c>
      <c r="C2353" s="791">
        <f>C2352+1</f>
        <v/>
      </c>
      <c r="D2353" s="792" t="n"/>
      <c r="E2353" s="793" t="n">
        <v>0.0461</v>
      </c>
      <c r="F2353" s="792" t="n"/>
      <c r="G2353" s="794" t="n">
        <v>0.0331</v>
      </c>
      <c r="H2353" s="793" t="n"/>
      <c r="I2353" s="792" t="n"/>
      <c r="J2353" s="793" t="n">
        <v>0.0282</v>
      </c>
      <c r="K2353" s="792" t="n"/>
      <c r="L2353" s="793" t="n">
        <v>0.0587</v>
      </c>
      <c r="M2353" s="796">
        <f>IF(SUM(D2353:E2353)&gt;0,IFERROR(AVERAGE(D2324:E2353),""),"")</f>
        <v/>
      </c>
      <c r="N2353" s="796">
        <f>IF(SUM(F2353:H2353)&gt;0,IFERROR(AVERAGE(F2324:H2353),""),"")</f>
        <v/>
      </c>
      <c r="O2353" s="796">
        <f>IF(SUM(I2353:J2353)&gt;0,IFERROR(AVERAGE(I2324:J2353),""),"")</f>
        <v/>
      </c>
      <c r="P2353" s="796">
        <f>IF(SUM(K2353:L2353)&gt;0,IFERROR(AVERAGE(K2324:L2353),""),"")</f>
        <v/>
      </c>
      <c r="Q2353" s="797">
        <f>IFERROR(AVERAGE(D2353:E2353),"")</f>
        <v/>
      </c>
      <c r="R2353" s="797">
        <f>IFERROR(AVERAGE(F2353:H2353),"")</f>
        <v/>
      </c>
      <c r="S2353" s="797">
        <f>IFERROR(AVERAGE(I2353:J2353),"")</f>
        <v/>
      </c>
      <c r="T2353" s="797">
        <f>IFERROR(AVERAGE(K2353:L2353),"")</f>
        <v/>
      </c>
      <c r="W2353" s="797">
        <f>AVERAGE(Q2353:T2353)</f>
        <v/>
      </c>
    </row>
    <row r="2354" ht="17.45" customHeight="1">
      <c r="A2354" s="257">
        <f>IF(ISNUMBER(C2354),MONTH(C2354),"")</f>
        <v/>
      </c>
      <c r="B2354" s="257">
        <f>IF(ISNUMBER(C2354),YEAR(C2354),"")</f>
        <v/>
      </c>
      <c r="C2354" s="861">
        <f>C2353+1</f>
        <v/>
      </c>
      <c r="D2354" s="803" t="n">
        <v>0.029</v>
      </c>
      <c r="E2354" s="804" t="n"/>
      <c r="F2354" s="803" t="n">
        <v>0.0185</v>
      </c>
      <c r="G2354" s="805" t="n"/>
      <c r="H2354" s="804" t="n">
        <v>0.0163</v>
      </c>
      <c r="I2354" s="803" t="n">
        <v>0.0192</v>
      </c>
      <c r="J2354" s="804" t="n"/>
      <c r="K2354" s="803" t="n">
        <v>0.0356</v>
      </c>
      <c r="L2354" s="804" t="n"/>
      <c r="M2354" s="796">
        <f>IF(SUM(D2354:E2354)&gt;0,IFERROR(AVERAGE(D2325:E2354),""),"")</f>
        <v/>
      </c>
      <c r="N2354" s="796">
        <f>IF(SUM(F2354:H2354)&gt;0,IFERROR(AVERAGE(F2325:H2354),""),"")</f>
        <v/>
      </c>
      <c r="O2354" s="796">
        <f>IF(SUM(I2354:J2354)&gt;0,IFERROR(AVERAGE(I2325:J2354),""),"")</f>
        <v/>
      </c>
      <c r="P2354" s="796">
        <f>IF(SUM(K2354:L2354)&gt;0,IFERROR(AVERAGE(K2325:L2354),""),"")</f>
        <v/>
      </c>
      <c r="Q2354" s="797">
        <f>IFERROR(AVERAGE(D2354:E2354),"")</f>
        <v/>
      </c>
      <c r="R2354" s="797">
        <f>IFERROR(AVERAGE(F2354:H2354),"")</f>
        <v/>
      </c>
      <c r="S2354" s="797">
        <f>IFERROR(AVERAGE(I2354:J2354),"")</f>
        <v/>
      </c>
      <c r="T2354" s="797">
        <f>IFERROR(AVERAGE(K2354:L2354),"")</f>
        <v/>
      </c>
      <c r="W2354" s="797">
        <f>AVERAGE(Q2354:T2354)</f>
        <v/>
      </c>
      <c r="X2354" s="797">
        <f>AVERAGE(Q2350:T2354)</f>
        <v/>
      </c>
      <c r="Y2354" s="266" t="n">
        <v>336</v>
      </c>
    </row>
    <row r="2355" ht="17.45" customHeight="1">
      <c r="A2355" s="257">
        <f>IF(ISNUMBER(C2355),MONTH(C2355),"")</f>
        <v/>
      </c>
      <c r="B2355" s="257">
        <f>IF(ISNUMBER(C2355),YEAR(C2355),"")</f>
        <v/>
      </c>
      <c r="C2355" s="808">
        <f>C2354+1</f>
        <v/>
      </c>
      <c r="D2355" s="844" t="n"/>
      <c r="E2355" s="845" t="n">
        <v>0.0216</v>
      </c>
      <c r="F2355" s="844" t="n"/>
      <c r="G2355" s="846" t="n">
        <v>0.0136</v>
      </c>
      <c r="H2355" s="845" t="n"/>
      <c r="I2355" s="844" t="n"/>
      <c r="J2355" s="845" t="n">
        <v>0.00648</v>
      </c>
      <c r="K2355" s="844" t="n"/>
      <c r="L2355" s="845" t="n">
        <v>0.023</v>
      </c>
      <c r="M2355" s="959">
        <f>IF(SUM(D2355:E2355)&gt;0,IFERROR(AVERAGE(D2326:E2355),""),"")</f>
        <v/>
      </c>
      <c r="N2355" s="959">
        <f>IF(SUM(F2355:H2355)&gt;0,IFERROR(AVERAGE(F2326:H2355),""),"")</f>
        <v/>
      </c>
      <c r="O2355" s="959">
        <f>IF(SUM(I2355:J2355)&gt;0,IFERROR(AVERAGE(I2326:J2355),""),"")</f>
        <v/>
      </c>
      <c r="P2355" s="959">
        <f>IF(SUM(K2355:L2355)&gt;0,IFERROR(AVERAGE(K2326:L2355),""),"")</f>
        <v/>
      </c>
      <c r="Q2355" s="813">
        <f>IFERROR(AVERAGE(D2355:E2355),"")</f>
        <v/>
      </c>
      <c r="R2355" s="813">
        <f>IFERROR(AVERAGE(F2355:H2355),"")</f>
        <v/>
      </c>
      <c r="S2355" s="813">
        <f>IFERROR(AVERAGE(I2355:J2355),"")</f>
        <v/>
      </c>
      <c r="T2355" s="813">
        <f>IFERROR(AVERAGE(K2355:L2355),"")</f>
        <v/>
      </c>
      <c r="V2355" s="813">
        <f>AVERAGE(Q2355:T2355)</f>
        <v/>
      </c>
      <c r="W2355" s="445" t="n"/>
      <c r="X2355" s="257" t="n"/>
      <c r="Y2355" s="266" t="n">
        <v>336</v>
      </c>
    </row>
    <row r="2356" ht="17.45" customHeight="1">
      <c r="A2356" s="257">
        <f>IF(ISNUMBER(C2356),MONTH(C2356),"")</f>
        <v/>
      </c>
      <c r="B2356" s="257">
        <f>IF(ISNUMBER(C2356),YEAR(C2356),"")</f>
        <v/>
      </c>
      <c r="C2356" s="808">
        <f>C2355+1</f>
        <v/>
      </c>
      <c r="D2356" s="844" t="n">
        <v>0.012</v>
      </c>
      <c r="E2356" s="845" t="n"/>
      <c r="F2356" s="844" t="n">
        <v>0.0113</v>
      </c>
      <c r="G2356" s="846" t="n"/>
      <c r="H2356" s="845" t="n"/>
      <c r="I2356" s="844" t="n">
        <v>0.00395</v>
      </c>
      <c r="J2356" s="845" t="n"/>
      <c r="K2356" s="844" t="n">
        <v>0.0149</v>
      </c>
      <c r="L2356" s="845" t="n"/>
      <c r="M2356" s="959">
        <f>IF(SUM(D2356:E2356)&gt;0,IFERROR(AVERAGE(D2327:E2356),""),"")</f>
        <v/>
      </c>
      <c r="N2356" s="959">
        <f>IF(SUM(F2356:H2356)&gt;0,IFERROR(AVERAGE(F2327:H2356),""),"")</f>
        <v/>
      </c>
      <c r="O2356" s="959">
        <f>IF(SUM(I2356:J2356)&gt;0,IFERROR(AVERAGE(I2327:J2356),""),"")</f>
        <v/>
      </c>
      <c r="P2356" s="959">
        <f>IF(SUM(K2356:L2356)&gt;0,IFERROR(AVERAGE(K2327:L2356),""),"")</f>
        <v/>
      </c>
      <c r="Q2356" s="813">
        <f>IFERROR(AVERAGE(D2356:E2356),"")</f>
        <v/>
      </c>
      <c r="R2356" s="813">
        <f>IFERROR(AVERAGE(F2356:H2356),"")</f>
        <v/>
      </c>
      <c r="S2356" s="813">
        <f>IFERROR(AVERAGE(I2356:J2356),"")</f>
        <v/>
      </c>
      <c r="T2356" s="813">
        <f>IFERROR(AVERAGE(K2356:L2356),"")</f>
        <v/>
      </c>
      <c r="V2356" s="813">
        <f>AVERAGE(Q2356:T2356)</f>
        <v/>
      </c>
      <c r="W2356" s="445" t="n"/>
      <c r="X2356" s="797">
        <f>AVERAGE(Q2355:T2356)</f>
        <v/>
      </c>
      <c r="Y2356" s="266" t="n">
        <v>336</v>
      </c>
    </row>
    <row r="2357" ht="17.45" customHeight="1">
      <c r="A2357" s="257">
        <f>IF(ISNUMBER(C2357),MONTH(C2357),"")</f>
        <v/>
      </c>
      <c r="B2357" s="257">
        <f>IF(ISNUMBER(C2357),YEAR(C2357),"")</f>
        <v/>
      </c>
      <c r="C2357" s="791">
        <f>C2356+1</f>
        <v/>
      </c>
      <c r="D2357" s="792" t="n"/>
      <c r="E2357" s="793" t="n">
        <v>0.0272</v>
      </c>
      <c r="F2357" s="792" t="n"/>
      <c r="G2357" s="794" t="n">
        <v>0.0287</v>
      </c>
      <c r="H2357" s="793" t="n"/>
      <c r="I2357" s="792" t="n"/>
      <c r="J2357" s="793" t="n">
        <v>0.0255</v>
      </c>
      <c r="K2357" s="792" t="n"/>
      <c r="L2357" s="793" t="n">
        <v>0.0235</v>
      </c>
      <c r="M2357" s="796">
        <f>IF(SUM(D2357:E2357)&gt;0,IFERROR(AVERAGE(D2328:E2357),""),"")</f>
        <v/>
      </c>
      <c r="N2357" s="796">
        <f>IF(SUM(F2357:H2357)&gt;0,IFERROR(AVERAGE(F2328:H2357),""),"")</f>
        <v/>
      </c>
      <c r="O2357" s="796">
        <f>IF(SUM(I2357:J2357)&gt;0,IFERROR(AVERAGE(I2328:J2357),""),"")</f>
        <v/>
      </c>
      <c r="P2357" s="796">
        <f>IF(SUM(K2357:L2357)&gt;0,IFERROR(AVERAGE(K2328:L2357),""),"")</f>
        <v/>
      </c>
      <c r="Q2357" s="797">
        <f>IFERROR(AVERAGE(D2357:E2357),"")</f>
        <v/>
      </c>
      <c r="R2357" s="797">
        <f>IFERROR(AVERAGE(F2357:H2357),"")</f>
        <v/>
      </c>
      <c r="S2357" s="797">
        <f>IFERROR(AVERAGE(I2357:J2357),"")</f>
        <v/>
      </c>
      <c r="T2357" s="797">
        <f>IFERROR(AVERAGE(K2357:L2357),"")</f>
        <v/>
      </c>
      <c r="W2357" s="797">
        <f>AVERAGE(Q2357:T2357)</f>
        <v/>
      </c>
    </row>
    <row r="2358" ht="17.45" customHeight="1">
      <c r="A2358" s="257">
        <f>IF(ISNUMBER(C2358),MONTH(C2358),"")</f>
        <v/>
      </c>
      <c r="B2358" s="257">
        <f>IF(ISNUMBER(C2358),YEAR(C2358),"")</f>
        <v/>
      </c>
      <c r="C2358" s="791">
        <f>C2357+1</f>
        <v/>
      </c>
      <c r="D2358" s="792" t="n">
        <v>0.0367</v>
      </c>
      <c r="E2358" s="793" t="n"/>
      <c r="F2358" s="792" t="n"/>
      <c r="G2358" s="794" t="n"/>
      <c r="H2358" s="793" t="n">
        <v>0.0232</v>
      </c>
      <c r="I2358" s="792" t="n">
        <v>0.0231</v>
      </c>
      <c r="J2358" s="793" t="n"/>
      <c r="K2358" s="792" t="n">
        <v>0.0322</v>
      </c>
      <c r="L2358" s="793" t="n"/>
      <c r="M2358" s="796">
        <f>IF(SUM(D2358:E2358)&gt;0,IFERROR(AVERAGE(D2329:E2358),""),"")</f>
        <v/>
      </c>
      <c r="N2358" s="796">
        <f>IF(SUM(F2358:H2358)&gt;0,IFERROR(AVERAGE(F2329:H2358),""),"")</f>
        <v/>
      </c>
      <c r="O2358" s="796">
        <f>IF(SUM(I2358:J2358)&gt;0,IFERROR(AVERAGE(I2329:J2358),""),"")</f>
        <v/>
      </c>
      <c r="P2358" s="796">
        <f>IF(SUM(K2358:L2358)&gt;0,IFERROR(AVERAGE(K2329:L2358),""),"")</f>
        <v/>
      </c>
      <c r="Q2358" s="797">
        <f>IFERROR(AVERAGE(D2358:E2358),"")</f>
        <v/>
      </c>
      <c r="R2358" s="797">
        <f>IFERROR(AVERAGE(F2358:H2358),"")</f>
        <v/>
      </c>
      <c r="S2358" s="797">
        <f>IFERROR(AVERAGE(I2358:J2358),"")</f>
        <v/>
      </c>
      <c r="T2358" s="797">
        <f>IFERROR(AVERAGE(K2358:L2358),"")</f>
        <v/>
      </c>
      <c r="W2358" s="797">
        <f>AVERAGE(Q2358:T2358)</f>
        <v/>
      </c>
    </row>
    <row r="2359" ht="17.45" customHeight="1">
      <c r="A2359" s="257">
        <f>IF(ISNUMBER(C2359),MONTH(C2359),"")</f>
        <v/>
      </c>
      <c r="B2359" s="257">
        <f>IF(ISNUMBER(C2359),YEAR(C2359),"")</f>
        <v/>
      </c>
      <c r="C2359" s="791">
        <f>C2358+1</f>
        <v/>
      </c>
      <c r="D2359" s="792" t="n"/>
      <c r="E2359" s="793" t="n">
        <v>0.0378</v>
      </c>
      <c r="F2359" s="792" t="n"/>
      <c r="G2359" s="794" t="n">
        <v>0.0316</v>
      </c>
      <c r="H2359" s="793" t="n"/>
      <c r="I2359" s="792" t="n"/>
      <c r="J2359" s="793" t="n">
        <v>0.036</v>
      </c>
      <c r="K2359" s="792" t="n"/>
      <c r="L2359" s="793" t="n">
        <v>0.047</v>
      </c>
      <c r="M2359" s="796">
        <f>IF(SUM(D2359:E2359)&gt;0,IFERROR(AVERAGE(D2330:E2359),""),"")</f>
        <v/>
      </c>
      <c r="N2359" s="796">
        <f>IF(SUM(F2359:H2359)&gt;0,IFERROR(AVERAGE(F2330:H2359),""),"")</f>
        <v/>
      </c>
      <c r="O2359" s="796">
        <f>IF(SUM(I2359:J2359)&gt;0,IFERROR(AVERAGE(I2330:J2359),""),"")</f>
        <v/>
      </c>
      <c r="P2359" s="796">
        <f>IF(SUM(K2359:L2359)&gt;0,IFERROR(AVERAGE(K2330:L2359),""),"")</f>
        <v/>
      </c>
      <c r="Q2359" s="797">
        <f>IFERROR(AVERAGE(D2359:E2359),"")</f>
        <v/>
      </c>
      <c r="R2359" s="797">
        <f>IFERROR(AVERAGE(F2359:H2359),"")</f>
        <v/>
      </c>
      <c r="S2359" s="797">
        <f>IFERROR(AVERAGE(I2359:J2359),"")</f>
        <v/>
      </c>
      <c r="T2359" s="797">
        <f>IFERROR(AVERAGE(K2359:L2359),"")</f>
        <v/>
      </c>
      <c r="W2359" s="797">
        <f>AVERAGE(Q2359:T2359)</f>
        <v/>
      </c>
    </row>
    <row r="2360" ht="17.45" customHeight="1">
      <c r="A2360" s="257">
        <f>IF(ISNUMBER(C2360),MONTH(C2360),"")</f>
        <v/>
      </c>
      <c r="B2360" s="257">
        <f>IF(ISNUMBER(C2360),YEAR(C2360),"")</f>
        <v/>
      </c>
      <c r="C2360" s="861">
        <f>C2359+1</f>
        <v/>
      </c>
      <c r="D2360" s="803" t="n">
        <v>0.0509</v>
      </c>
      <c r="E2360" s="804" t="n"/>
      <c r="F2360" s="803" t="n">
        <v>0.0266</v>
      </c>
      <c r="G2360" s="805" t="n"/>
      <c r="H2360" s="804" t="n">
        <v>0.0285</v>
      </c>
      <c r="I2360" s="803" t="n">
        <v>0.0286</v>
      </c>
      <c r="J2360" s="804" t="n"/>
      <c r="K2360" s="803" t="n">
        <v>0.0273</v>
      </c>
      <c r="L2360" s="804" t="n"/>
      <c r="M2360" s="796">
        <f>IF(SUM(D2360:E2360)&gt;0,IFERROR(AVERAGE(D2331:E2360),""),"")</f>
        <v/>
      </c>
      <c r="N2360" s="796">
        <f>IF(SUM(F2360:H2360)&gt;0,IFERROR(AVERAGE(F2331:H2360),""),"")</f>
        <v/>
      </c>
      <c r="O2360" s="796">
        <f>IF(SUM(I2360:J2360)&gt;0,IFERROR(AVERAGE(I2331:J2360),""),"")</f>
        <v/>
      </c>
      <c r="P2360" s="796">
        <f>IF(SUM(K2360:L2360)&gt;0,IFERROR(AVERAGE(K2331:L2360),""),"")</f>
        <v/>
      </c>
      <c r="Q2360" s="797">
        <f>IFERROR(AVERAGE(D2360:E2360),"")</f>
        <v/>
      </c>
      <c r="R2360" s="797">
        <f>IFERROR(AVERAGE(F2360:H2360),"")</f>
        <v/>
      </c>
      <c r="S2360" s="797">
        <f>IFERROR(AVERAGE(I2360:J2360),"")</f>
        <v/>
      </c>
      <c r="T2360" s="797">
        <f>IFERROR(AVERAGE(K2360:L2360),"")</f>
        <v/>
      </c>
      <c r="W2360" s="797">
        <f>AVERAGE(Q2360:T2360)</f>
        <v/>
      </c>
    </row>
    <row r="2361" ht="17.45" customHeight="1">
      <c r="A2361" s="257">
        <f>IF(ISNUMBER(C2361),MONTH(C2361),"")</f>
        <v/>
      </c>
      <c r="B2361" s="257">
        <f>IF(ISNUMBER(C2361),YEAR(C2361),"")</f>
        <v/>
      </c>
      <c r="C2361" s="791">
        <f>C2360+1</f>
        <v/>
      </c>
      <c r="D2361" s="792" t="n"/>
      <c r="E2361" s="793" t="n">
        <v>0.0343</v>
      </c>
      <c r="F2361" s="792" t="n"/>
      <c r="G2361" s="794" t="n">
        <v>0.0428</v>
      </c>
      <c r="H2361" s="793" t="n"/>
      <c r="I2361" s="792" t="n"/>
      <c r="J2361" s="793" t="n">
        <v>0.0327</v>
      </c>
      <c r="K2361" s="792" t="n"/>
      <c r="L2361" s="793" t="n">
        <v>0.0327</v>
      </c>
      <c r="M2361" s="796">
        <f>IF(SUM(D2361:E2361)&gt;0,IFERROR(AVERAGE(D2332:E2361),""),"")</f>
        <v/>
      </c>
      <c r="N2361" s="796">
        <f>IF(SUM(F2361:H2361)&gt;0,IFERROR(AVERAGE(F2332:H2361),""),"")</f>
        <v/>
      </c>
      <c r="O2361" s="796">
        <f>IF(SUM(I2361:J2361)&gt;0,IFERROR(AVERAGE(I2332:J2361),""),"")</f>
        <v/>
      </c>
      <c r="P2361" s="796">
        <f>IF(SUM(K2361:L2361)&gt;0,IFERROR(AVERAGE(K2332:L2361),""),"")</f>
        <v/>
      </c>
      <c r="Q2361" s="797">
        <f>IFERROR(AVERAGE(D2361:E2361),"")</f>
        <v/>
      </c>
      <c r="R2361" s="797">
        <f>IFERROR(AVERAGE(F2361:H2361),"")</f>
        <v/>
      </c>
      <c r="S2361" s="797">
        <f>IFERROR(AVERAGE(I2361:J2361),"")</f>
        <v/>
      </c>
      <c r="T2361" s="797">
        <f>IFERROR(AVERAGE(K2361:L2361),"")</f>
        <v/>
      </c>
      <c r="W2361" s="797">
        <f>AVERAGE(Q2361:T2361)</f>
        <v/>
      </c>
      <c r="X2361" s="797">
        <f>AVERAGE(Q2357:T2361)</f>
        <v/>
      </c>
      <c r="Y2361" s="266" t="n">
        <v>337</v>
      </c>
    </row>
    <row r="2362" ht="17.45" customHeight="1">
      <c r="A2362" s="257">
        <f>IF(ISNUMBER(C2362),MONTH(C2362),"")</f>
        <v/>
      </c>
      <c r="B2362" s="257">
        <f>IF(ISNUMBER(C2362),YEAR(C2362),"")</f>
        <v/>
      </c>
      <c r="C2362" s="808">
        <f>C2361+1</f>
        <v/>
      </c>
      <c r="D2362" s="809" t="n">
        <v>0.0377</v>
      </c>
      <c r="E2362" s="810" t="n"/>
      <c r="F2362" s="809" t="n">
        <v>0.0199</v>
      </c>
      <c r="G2362" s="811" t="n"/>
      <c r="H2362" s="810" t="n"/>
      <c r="I2362" s="809" t="n">
        <v>0.0203</v>
      </c>
      <c r="J2362" s="810" t="n"/>
      <c r="K2362" s="809" t="n">
        <v>0.026</v>
      </c>
      <c r="L2362" s="810" t="n"/>
      <c r="M2362" s="959">
        <f>IF(SUM(D2362:E2362)&gt;0,IFERROR(AVERAGE(D2333:E2362),""),"")</f>
        <v/>
      </c>
      <c r="N2362" s="959">
        <f>IF(SUM(F2362:H2362)&gt;0,IFERROR(AVERAGE(F2333:H2362),""),"")</f>
        <v/>
      </c>
      <c r="O2362" s="959">
        <f>IF(SUM(I2362:J2362)&gt;0,IFERROR(AVERAGE(I2333:J2362),""),"")</f>
        <v/>
      </c>
      <c r="P2362" s="959">
        <f>IF(SUM(K2362:L2362)&gt;0,IFERROR(AVERAGE(K2333:L2362),""),"")</f>
        <v/>
      </c>
      <c r="Q2362" s="813">
        <f>IFERROR(AVERAGE(D2362:E2362),"")</f>
        <v/>
      </c>
      <c r="R2362" s="813">
        <f>IFERROR(AVERAGE(F2362:H2362),"")</f>
        <v/>
      </c>
      <c r="S2362" s="813">
        <f>IFERROR(AVERAGE(I2362:J2362),"")</f>
        <v/>
      </c>
      <c r="T2362" s="813">
        <f>IFERROR(AVERAGE(K2362:L2362),"")</f>
        <v/>
      </c>
      <c r="V2362" s="813">
        <f>AVERAGE(Q2362:T2362)</f>
        <v/>
      </c>
      <c r="W2362" s="445" t="n"/>
      <c r="X2362" s="257" t="n"/>
      <c r="Y2362" s="266" t="n">
        <v>337</v>
      </c>
    </row>
    <row r="2363" ht="17.45" customHeight="1">
      <c r="C2363" s="808">
        <f>C2362+1</f>
        <v/>
      </c>
      <c r="D2363" s="809" t="n"/>
      <c r="E2363" s="810" t="n">
        <v>0.0365</v>
      </c>
      <c r="F2363" s="809" t="n"/>
      <c r="G2363" s="811" t="n">
        <v>0.0147</v>
      </c>
      <c r="H2363" s="810" t="n"/>
      <c r="I2363" s="809" t="n"/>
      <c r="J2363" s="810" t="n">
        <v>0.00847</v>
      </c>
      <c r="K2363" s="809" t="n"/>
      <c r="L2363" s="810" t="n">
        <v>0.033</v>
      </c>
      <c r="M2363" s="959">
        <f>IF(SUM(D2363:E2363)&gt;0,IFERROR(AVERAGE(D2334:E2363),""),"")</f>
        <v/>
      </c>
      <c r="N2363" s="959">
        <f>IF(SUM(F2363:H2363)&gt;0,IFERROR(AVERAGE(F2334:H2363),""),"")</f>
        <v/>
      </c>
      <c r="O2363" s="959">
        <f>IF(SUM(I2363:J2363)&gt;0,IFERROR(AVERAGE(I2334:J2363),""),"")</f>
        <v/>
      </c>
      <c r="P2363" s="959">
        <f>IF(SUM(K2363:L2363)&gt;0,IFERROR(AVERAGE(K2334:L2363),""),"")</f>
        <v/>
      </c>
      <c r="Q2363" s="813">
        <f>IFERROR(AVERAGE(D2363:E2363),"")</f>
        <v/>
      </c>
      <c r="R2363" s="813">
        <f>IFERROR(AVERAGE(F2363:H2363),"")</f>
        <v/>
      </c>
      <c r="S2363" s="813">
        <f>IFERROR(AVERAGE(I2363:J2363),"")</f>
        <v/>
      </c>
      <c r="T2363" s="813">
        <f>IFERROR(AVERAGE(K2363:L2363),"")</f>
        <v/>
      </c>
      <c r="V2363" s="813">
        <f>AVERAGE(Q2363:T2363)</f>
        <v/>
      </c>
      <c r="W2363" s="445" t="n"/>
      <c r="X2363" s="797">
        <f>AVERAGE(Q2362:T2363)</f>
        <v/>
      </c>
      <c r="Y2363" s="266" t="n">
        <v>337</v>
      </c>
    </row>
    <row r="2364" ht="17.45" customHeight="1">
      <c r="C2364" s="791">
        <f>C2363+1</f>
        <v/>
      </c>
      <c r="D2364" s="849" t="n">
        <v>0.07340000000000001</v>
      </c>
      <c r="E2364" s="850" t="n"/>
      <c r="F2364" s="849" t="n"/>
      <c r="G2364" s="851" t="n"/>
      <c r="H2364" s="850" t="n">
        <v>0.0291</v>
      </c>
      <c r="I2364" s="849" t="n">
        <v>0.0356</v>
      </c>
      <c r="J2364" s="850" t="n"/>
      <c r="K2364" s="849" t="n">
        <v>0.051</v>
      </c>
      <c r="L2364" s="850" t="n"/>
      <c r="M2364" s="796">
        <f>IF(SUM(D2364:E2364)&gt;0,IFERROR(AVERAGE(D2335:E2364),""),"")</f>
        <v/>
      </c>
      <c r="N2364" s="796">
        <f>IF(SUM(F2364:H2364)&gt;0,IFERROR(AVERAGE(F2335:H2364),""),"")</f>
        <v/>
      </c>
      <c r="O2364" s="796">
        <f>IF(SUM(I2364:J2364)&gt;0,IFERROR(AVERAGE(I2335:J2364),""),"")</f>
        <v/>
      </c>
      <c r="P2364" s="796">
        <f>IF(SUM(K2364:L2364)&gt;0,IFERROR(AVERAGE(K2335:L2364),""),"")</f>
        <v/>
      </c>
      <c r="Q2364" s="797">
        <f>IFERROR(AVERAGE(D2364:E2364),"")</f>
        <v/>
      </c>
      <c r="R2364" s="797">
        <f>IFERROR(AVERAGE(F2364:H2364),"")</f>
        <v/>
      </c>
      <c r="S2364" s="797">
        <f>IFERROR(AVERAGE(I2364:J2364),"")</f>
        <v/>
      </c>
      <c r="T2364" s="797">
        <f>IFERROR(AVERAGE(K2364:L2364),"")</f>
        <v/>
      </c>
      <c r="W2364" s="797">
        <f>AVERAGE(Q2364:T2364)</f>
        <v/>
      </c>
    </row>
    <row r="2365" ht="17.45" customHeight="1">
      <c r="C2365" s="791">
        <f>C2364+1</f>
        <v/>
      </c>
      <c r="D2365" s="792" t="n"/>
      <c r="E2365" s="793" t="n">
        <v>0.034</v>
      </c>
      <c r="F2365" s="792" t="n"/>
      <c r="G2365" s="794" t="n">
        <v>0.0273</v>
      </c>
      <c r="H2365" s="793" t="n"/>
      <c r="I2365" s="792" t="n"/>
      <c r="J2365" s="793" t="n">
        <v>0.026</v>
      </c>
      <c r="K2365" s="792" t="n"/>
      <c r="L2365" s="793" t="n">
        <v>0.045</v>
      </c>
      <c r="M2365" s="796">
        <f>IF(SUM(D2365:E2365)&gt;0,IFERROR(AVERAGE(D2336:E2365),""),"")</f>
        <v/>
      </c>
      <c r="N2365" s="796">
        <f>IF(SUM(F2365:H2365)&gt;0,IFERROR(AVERAGE(F2336:H2365),""),"")</f>
        <v/>
      </c>
      <c r="O2365" s="796">
        <f>IF(SUM(I2365:J2365)&gt;0,IFERROR(AVERAGE(I2336:J2365),""),"")</f>
        <v/>
      </c>
      <c r="P2365" s="796">
        <f>IF(SUM(K2365:L2365)&gt;0,IFERROR(AVERAGE(K2336:L2365),""),"")</f>
        <v/>
      </c>
      <c r="Q2365" s="797">
        <f>IFERROR(AVERAGE(D2365:E2365),"")</f>
        <v/>
      </c>
      <c r="R2365" s="797">
        <f>IFERROR(AVERAGE(F2365:H2365),"")</f>
        <v/>
      </c>
      <c r="S2365" s="797">
        <f>IFERROR(AVERAGE(I2365:J2365),"")</f>
        <v/>
      </c>
      <c r="T2365" s="797">
        <f>IFERROR(AVERAGE(K2365:L2365),"")</f>
        <v/>
      </c>
      <c r="W2365" s="797">
        <f>AVERAGE(Q2365:T2365)</f>
        <v/>
      </c>
    </row>
    <row r="2366" ht="17.45" customHeight="1">
      <c r="C2366" s="861">
        <f>C2365+1</f>
        <v/>
      </c>
      <c r="D2366" s="864" t="n">
        <v>0.07530000000000001</v>
      </c>
      <c r="E2366" s="804" t="n"/>
      <c r="F2366" s="803" t="n">
        <v>0.0335</v>
      </c>
      <c r="G2366" s="805" t="n"/>
      <c r="H2366" s="804" t="n">
        <v>0.0327</v>
      </c>
      <c r="I2366" s="803" t="n">
        <v>0.0363</v>
      </c>
      <c r="J2366" s="804" t="n"/>
      <c r="K2366" s="803" t="n">
        <v>0.0363</v>
      </c>
      <c r="L2366" s="804" t="n"/>
      <c r="M2366" s="796">
        <f>IF(SUM(D2366:E2366)&gt;0,IFERROR(AVERAGE(D2337:E2366),""),"")</f>
        <v/>
      </c>
      <c r="N2366" s="796">
        <f>IF(SUM(F2366:H2366)&gt;0,IFERROR(AVERAGE(F2337:H2366),""),"")</f>
        <v/>
      </c>
      <c r="O2366" s="796">
        <f>IF(SUM(I2366:J2366)&gt;0,IFERROR(AVERAGE(I2337:J2366),""),"")</f>
        <v/>
      </c>
      <c r="P2366" s="796">
        <f>IF(SUM(K2366:L2366)&gt;0,IFERROR(AVERAGE(K2337:L2366),""),"")</f>
        <v/>
      </c>
      <c r="Q2366" s="797">
        <f>IFERROR(AVERAGE(D2366:E2366),"")</f>
        <v/>
      </c>
      <c r="R2366" s="797">
        <f>IFERROR(AVERAGE(F2366:H2366),"")</f>
        <v/>
      </c>
      <c r="S2366" s="797">
        <f>IFERROR(AVERAGE(I2366:J2366),"")</f>
        <v/>
      </c>
      <c r="T2366" s="797">
        <f>IFERROR(AVERAGE(K2366:L2366),"")</f>
        <v/>
      </c>
      <c r="W2366" s="797">
        <f>AVERAGE(Q2366:T2366)</f>
        <v/>
      </c>
    </row>
    <row r="2367" ht="17.45" customHeight="1">
      <c r="C2367" s="791">
        <f>C2366+1</f>
        <v/>
      </c>
      <c r="D2367" s="792" t="n"/>
      <c r="E2367" s="793" t="n">
        <v>0.0319</v>
      </c>
      <c r="F2367" s="792" t="n"/>
      <c r="G2367" s="794" t="n">
        <v>0.0372</v>
      </c>
      <c r="H2367" s="793" t="n"/>
      <c r="I2367" s="792" t="n"/>
      <c r="J2367" s="793" t="n">
        <v>0.0327</v>
      </c>
      <c r="K2367" s="792" t="n"/>
      <c r="L2367" s="793" t="n">
        <v>0.0497</v>
      </c>
      <c r="M2367" s="796">
        <f>IF(SUM(D2367:E2367)&gt;0,IFERROR(AVERAGE(D2338:E2367),""),"")</f>
        <v/>
      </c>
      <c r="N2367" s="796">
        <f>IF(SUM(F2367:H2367)&gt;0,IFERROR(AVERAGE(F2338:H2367),""),"")</f>
        <v/>
      </c>
      <c r="O2367" s="796">
        <f>IF(SUM(I2367:J2367)&gt;0,IFERROR(AVERAGE(I2338:J2367),""),"")</f>
        <v/>
      </c>
      <c r="P2367" s="796">
        <f>IF(SUM(K2367:L2367)&gt;0,IFERROR(AVERAGE(K2338:L2367),""),"")</f>
        <v/>
      </c>
      <c r="Q2367" s="797">
        <f>IFERROR(AVERAGE(D2367:E2367),"")</f>
        <v/>
      </c>
      <c r="R2367" s="797">
        <f>IFERROR(AVERAGE(F2367:H2367),"")</f>
        <v/>
      </c>
      <c r="S2367" s="797">
        <f>IFERROR(AVERAGE(I2367:J2367),"")</f>
        <v/>
      </c>
      <c r="T2367" s="797">
        <f>IFERROR(AVERAGE(K2367:L2367),"")</f>
        <v/>
      </c>
      <c r="W2367" s="797">
        <f>AVERAGE(Q2367:T2367)</f>
        <v/>
      </c>
    </row>
    <row r="2368" ht="17.45" customHeight="1">
      <c r="C2368" s="791">
        <f>C2367+1</f>
        <v/>
      </c>
      <c r="D2368" s="792" t="n">
        <v>0.0284</v>
      </c>
      <c r="E2368" s="793" t="n"/>
      <c r="F2368" s="792" t="n">
        <v>0.0364</v>
      </c>
      <c r="G2368" s="794" t="n"/>
      <c r="H2368" s="793" t="n"/>
      <c r="I2368" s="792" t="n">
        <v>0.0308</v>
      </c>
      <c r="J2368" s="793" t="n"/>
      <c r="K2368" s="792" t="n">
        <v>0.0207</v>
      </c>
      <c r="L2368" s="793" t="n"/>
      <c r="M2368" s="796">
        <f>IF(SUM(D2368:E2368)&gt;0,IFERROR(AVERAGE(D2339:E2368),""),"")</f>
        <v/>
      </c>
      <c r="N2368" s="796">
        <f>IF(SUM(F2368:H2368)&gt;0,IFERROR(AVERAGE(F2339:H2368),""),"")</f>
        <v/>
      </c>
      <c r="O2368" s="796">
        <f>IF(SUM(I2368:J2368)&gt;0,IFERROR(AVERAGE(I2339:J2368),""),"")</f>
        <v/>
      </c>
      <c r="P2368" s="796">
        <f>IF(SUM(K2368:L2368)&gt;0,IFERROR(AVERAGE(K2339:L2368),""),"")</f>
        <v/>
      </c>
      <c r="Q2368" s="797">
        <f>IFERROR(AVERAGE(D2368:E2368),"")</f>
        <v/>
      </c>
      <c r="R2368" s="797">
        <f>IFERROR(AVERAGE(F2368:H2368),"")</f>
        <v/>
      </c>
      <c r="S2368" s="797">
        <f>IFERROR(AVERAGE(I2368:J2368),"")</f>
        <v/>
      </c>
      <c r="T2368" s="797">
        <f>IFERROR(AVERAGE(K2368:L2368),"")</f>
        <v/>
      </c>
      <c r="W2368" s="797">
        <f>AVERAGE(Q2368:T2368)</f>
        <v/>
      </c>
      <c r="X2368" s="797">
        <f>AVERAGE(Q2364:T2368)</f>
        <v/>
      </c>
      <c r="Y2368" s="266" t="n">
        <v>338</v>
      </c>
    </row>
    <row r="2369" ht="17.45" customHeight="1">
      <c r="C2369" s="808">
        <f>C2368+1</f>
        <v/>
      </c>
      <c r="D2369" s="809" t="n"/>
      <c r="E2369" s="810" t="n">
        <v>0.0158</v>
      </c>
      <c r="F2369" s="809" t="n"/>
      <c r="G2369" s="811" t="n">
        <v>0.03</v>
      </c>
      <c r="H2369" s="810" t="n"/>
      <c r="I2369" s="809" t="n"/>
      <c r="J2369" s="810" t="n">
        <v>0.0147</v>
      </c>
      <c r="K2369" s="809" t="n"/>
      <c r="L2369" s="810" t="n">
        <v>0.0187</v>
      </c>
      <c r="M2369" s="959">
        <f>IF(SUM(D2369:E2369)&gt;0,IFERROR(AVERAGE(D2340:E2369),""),"")</f>
        <v/>
      </c>
      <c r="N2369" s="959">
        <f>IF(SUM(F2369:H2369)&gt;0,IFERROR(AVERAGE(F2340:H2369),""),"")</f>
        <v/>
      </c>
      <c r="O2369" s="959">
        <f>IF(SUM(I2369:J2369)&gt;0,IFERROR(AVERAGE(I2340:J2369),""),"")</f>
        <v/>
      </c>
      <c r="P2369" s="959">
        <f>IF(SUM(K2369:L2369)&gt;0,IFERROR(AVERAGE(K2340:L2369),""),"")</f>
        <v/>
      </c>
      <c r="Q2369" s="813">
        <f>IFERROR(AVERAGE(D2369:E2369),"")</f>
        <v/>
      </c>
      <c r="R2369" s="813">
        <f>IFERROR(AVERAGE(F2369:H2369),"")</f>
        <v/>
      </c>
      <c r="S2369" s="813">
        <f>IFERROR(AVERAGE(I2369:J2369),"")</f>
        <v/>
      </c>
      <c r="T2369" s="813">
        <f>IFERROR(AVERAGE(K2369:L2369),"")</f>
        <v/>
      </c>
      <c r="V2369" s="813">
        <f>AVERAGE(Q2369:T2369)</f>
        <v/>
      </c>
      <c r="W2369" s="445" t="n"/>
      <c r="X2369" s="257" t="n"/>
      <c r="Y2369" s="266" t="n">
        <v>338</v>
      </c>
    </row>
    <row r="2370" ht="17.45" customHeight="1">
      <c r="C2370" s="808">
        <f>C2369+1</f>
        <v/>
      </c>
      <c r="D2370" s="809" t="n">
        <v>0.018</v>
      </c>
      <c r="E2370" s="810" t="n"/>
      <c r="F2370" s="809" t="n"/>
      <c r="G2370" s="811" t="n"/>
      <c r="H2370" s="810" t="n">
        <v>0.0236</v>
      </c>
      <c r="I2370" s="809" t="n">
        <v>0.0113</v>
      </c>
      <c r="J2370" s="810" t="n"/>
      <c r="K2370" s="809" t="n">
        <v>0.0135</v>
      </c>
      <c r="L2370" s="810" t="n"/>
      <c r="M2370" s="959">
        <f>IF(SUM(D2370:E2370)&gt;0,IFERROR(AVERAGE(D2341:E2370),""),"")</f>
        <v/>
      </c>
      <c r="N2370" s="959">
        <f>IF(SUM(F2370:H2370)&gt;0,IFERROR(AVERAGE(F2341:H2370),""),"")</f>
        <v/>
      </c>
      <c r="O2370" s="959">
        <f>IF(SUM(I2370:J2370)&gt;0,IFERROR(AVERAGE(I2341:J2370),""),"")</f>
        <v/>
      </c>
      <c r="P2370" s="959">
        <f>IF(SUM(K2370:L2370)&gt;0,IFERROR(AVERAGE(K2341:L2370),""),"")</f>
        <v/>
      </c>
      <c r="Q2370" s="813">
        <f>IFERROR(AVERAGE(D2370:E2370),"")</f>
        <v/>
      </c>
      <c r="R2370" s="813">
        <f>IFERROR(AVERAGE(F2370:H2370),"")</f>
        <v/>
      </c>
      <c r="S2370" s="813">
        <f>IFERROR(AVERAGE(I2370:J2370),"")</f>
        <v/>
      </c>
      <c r="T2370" s="813">
        <f>IFERROR(AVERAGE(K2370:L2370),"")</f>
        <v/>
      </c>
      <c r="V2370" s="813">
        <f>AVERAGE(Q2370:T2370)</f>
        <v/>
      </c>
      <c r="W2370" s="445" t="n"/>
      <c r="X2370" s="797">
        <f>AVERAGE(Q2369:T2370)</f>
        <v/>
      </c>
      <c r="Y2370" s="266" t="n">
        <v>338</v>
      </c>
    </row>
    <row r="2371" ht="17.45" customHeight="1">
      <c r="C2371" s="791">
        <f>C2370+1</f>
        <v/>
      </c>
      <c r="D2371" s="792" t="n"/>
      <c r="E2371" s="793" t="n">
        <v>0.0608</v>
      </c>
      <c r="F2371" s="792" t="n"/>
      <c r="G2371" s="794" t="n">
        <v>0.036</v>
      </c>
      <c r="H2371" s="793" t="n"/>
      <c r="I2371" s="792" t="n"/>
      <c r="J2371" s="793" t="n">
        <v>0.0346</v>
      </c>
      <c r="K2371" s="792" t="n"/>
      <c r="L2371" s="793" t="n">
        <v>0.0303</v>
      </c>
      <c r="M2371" s="796">
        <f>IF(SUM(D2371:E2371)&gt;0,IFERROR(AVERAGE(D2342:E2371),""),"")</f>
        <v/>
      </c>
      <c r="N2371" s="796">
        <f>IF(SUM(F2371:H2371)&gt;0,IFERROR(AVERAGE(F2342:H2371),""),"")</f>
        <v/>
      </c>
      <c r="O2371" s="796">
        <f>IF(SUM(I2371:J2371)&gt;0,IFERROR(AVERAGE(I2342:J2371),""),"")</f>
        <v/>
      </c>
      <c r="P2371" s="796">
        <f>IF(SUM(K2371:L2371)&gt;0,IFERROR(AVERAGE(K2342:L2371),""),"")</f>
        <v/>
      </c>
      <c r="Q2371" s="797">
        <f>IFERROR(AVERAGE(D2371:E2371),"")</f>
        <v/>
      </c>
      <c r="R2371" s="797">
        <f>IFERROR(AVERAGE(F2371:H2371),"")</f>
        <v/>
      </c>
      <c r="S2371" s="797">
        <f>IFERROR(AVERAGE(I2371:J2371),"")</f>
        <v/>
      </c>
      <c r="T2371" s="797">
        <f>IFERROR(AVERAGE(K2371:L2371),"")</f>
        <v/>
      </c>
      <c r="W2371" s="797">
        <f>AVERAGE(Q2371:T2371)</f>
        <v/>
      </c>
    </row>
    <row r="2372" ht="17.45" customHeight="1">
      <c r="C2372" s="861">
        <f>C2371+1</f>
        <v/>
      </c>
      <c r="D2372" s="803" t="n">
        <v>0.0439</v>
      </c>
      <c r="E2372" s="804" t="n"/>
      <c r="F2372" s="803" t="n">
        <v>0.035</v>
      </c>
      <c r="G2372" s="805" t="n"/>
      <c r="H2372" s="804" t="n">
        <v>0.033</v>
      </c>
      <c r="I2372" s="803" t="n">
        <v>0.0409</v>
      </c>
      <c r="J2372" s="804" t="n"/>
      <c r="K2372" s="803" t="n">
        <v>0.0304</v>
      </c>
      <c r="L2372" s="804" t="n"/>
      <c r="M2372" s="796">
        <f>IF(SUM(D2372:E2372)&gt;0,IFERROR(AVERAGE(D2343:E2372),""),"")</f>
        <v/>
      </c>
      <c r="N2372" s="796">
        <f>IF(SUM(F2372:H2372)&gt;0,IFERROR(AVERAGE(F2343:H2372),""),"")</f>
        <v/>
      </c>
      <c r="O2372" s="796">
        <f>IF(SUM(I2372:J2372)&gt;0,IFERROR(AVERAGE(I2343:J2372),""),"")</f>
        <v/>
      </c>
      <c r="P2372" s="796">
        <f>IF(SUM(K2372:L2372)&gt;0,IFERROR(AVERAGE(K2343:L2372),""),"")</f>
        <v/>
      </c>
      <c r="Q2372" s="797">
        <f>IFERROR(AVERAGE(D2372:E2372),"")</f>
        <v/>
      </c>
      <c r="R2372" s="797">
        <f>IFERROR(AVERAGE(F2372:H2372),"")</f>
        <v/>
      </c>
      <c r="S2372" s="797">
        <f>IFERROR(AVERAGE(I2372:J2372),"")</f>
        <v/>
      </c>
      <c r="T2372" s="797">
        <f>IFERROR(AVERAGE(K2372:L2372),"")</f>
        <v/>
      </c>
      <c r="W2372" s="797">
        <f>AVERAGE(Q2372:T2372)</f>
        <v/>
      </c>
    </row>
    <row r="2373" ht="17.45" customHeight="1">
      <c r="C2373" s="791">
        <f>C2372+1</f>
        <v/>
      </c>
      <c r="D2373" s="792" t="n"/>
      <c r="E2373" s="793" t="n">
        <v>0.0594</v>
      </c>
      <c r="F2373" s="792" t="n"/>
      <c r="G2373" s="794" t="n">
        <v>0.0219</v>
      </c>
      <c r="H2373" s="793" t="n"/>
      <c r="I2373" s="792" t="n"/>
      <c r="J2373" s="793" t="n">
        <v>0.0325</v>
      </c>
      <c r="K2373" s="792" t="n"/>
      <c r="L2373" s="793" t="n">
        <v>0.0429</v>
      </c>
      <c r="M2373" s="796">
        <f>IF(SUM(D2373:E2373)&gt;0,IFERROR(AVERAGE(D2344:E2373),""),"")</f>
        <v/>
      </c>
      <c r="N2373" s="796">
        <f>IF(SUM(F2373:H2373)&gt;0,IFERROR(AVERAGE(F2344:H2373),""),"")</f>
        <v/>
      </c>
      <c r="O2373" s="796">
        <f>IF(SUM(I2373:J2373)&gt;0,IFERROR(AVERAGE(I2344:J2373),""),"")</f>
        <v/>
      </c>
      <c r="P2373" s="796">
        <f>IF(SUM(K2373:L2373)&gt;0,IFERROR(AVERAGE(K2344:L2373),""),"")</f>
        <v/>
      </c>
      <c r="Q2373" s="797">
        <f>IFERROR(AVERAGE(D2373:E2373),"")</f>
        <v/>
      </c>
      <c r="R2373" s="797">
        <f>IFERROR(AVERAGE(F2373:H2373),"")</f>
        <v/>
      </c>
      <c r="S2373" s="797">
        <f>IFERROR(AVERAGE(I2373:J2373),"")</f>
        <v/>
      </c>
      <c r="T2373" s="797">
        <f>IFERROR(AVERAGE(K2373:L2373),"")</f>
        <v/>
      </c>
      <c r="W2373" s="797">
        <f>AVERAGE(Q2373:T2373)</f>
        <v/>
      </c>
    </row>
    <row r="2374" ht="17.45" customHeight="1" thickBot="1">
      <c r="C2374" s="791">
        <f>C2373+1</f>
        <v/>
      </c>
      <c r="D2374" s="792" t="n">
        <v>0.0692</v>
      </c>
      <c r="E2374" s="793" t="n"/>
      <c r="F2374" s="792" t="n">
        <v>0.024</v>
      </c>
      <c r="G2374" s="794" t="n"/>
      <c r="H2374" s="793" t="n"/>
      <c r="I2374" s="792" t="n">
        <v>0.0362</v>
      </c>
      <c r="J2374" s="793" t="n"/>
      <c r="K2374" s="792" t="n">
        <v>0.0342</v>
      </c>
      <c r="L2374" s="793" t="n"/>
      <c r="M2374" s="796">
        <f>IF(SUM(D2374:E2374)&gt;0,IFERROR(AVERAGE(D2345:E2374),""),"")</f>
        <v/>
      </c>
      <c r="N2374" s="796">
        <f>IF(SUM(F2374:H2374)&gt;0,IFERROR(AVERAGE(F2345:H2374),""),"")</f>
        <v/>
      </c>
      <c r="O2374" s="796">
        <f>IF(SUM(I2374:J2374)&gt;0,IFERROR(AVERAGE(I2345:J2374),""),"")</f>
        <v/>
      </c>
      <c r="P2374" s="796">
        <f>IF(SUM(K2374:L2374)&gt;0,IFERROR(AVERAGE(K2345:L2374),""),"")</f>
        <v/>
      </c>
      <c r="Q2374" s="797">
        <f>IFERROR(AVERAGE(D2374:E2374),"")</f>
        <v/>
      </c>
      <c r="R2374" s="797">
        <f>IFERROR(AVERAGE(F2374:H2374),"")</f>
        <v/>
      </c>
      <c r="S2374" s="797">
        <f>IFERROR(AVERAGE(I2374:J2374),"")</f>
        <v/>
      </c>
      <c r="T2374" s="797">
        <f>IFERROR(AVERAGE(K2374:L2374),"")</f>
        <v/>
      </c>
      <c r="W2374" s="797">
        <f>AVERAGE(Q2374:T2374)</f>
        <v/>
      </c>
    </row>
    <row r="2375" ht="17.45" customHeight="1" thickBot="1">
      <c r="C2375" s="791">
        <f>C2374+1</f>
        <v/>
      </c>
      <c r="D2375" s="792" t="n"/>
      <c r="E2375" s="793" t="n">
        <v>0.0619</v>
      </c>
      <c r="F2375" s="792" t="n"/>
      <c r="G2375" s="932" t="n">
        <v>0.0779</v>
      </c>
      <c r="H2375" s="793" t="n"/>
      <c r="I2375" s="792" t="n"/>
      <c r="J2375" s="793" t="n">
        <v>0.0243</v>
      </c>
      <c r="K2375" s="792" t="n"/>
      <c r="L2375" s="793" t="n">
        <v>0.0374</v>
      </c>
      <c r="M2375" s="796">
        <f>IF(SUM(D2375:E2375)&gt;0,IFERROR(AVERAGE(D2346:E2375),""),"")</f>
        <v/>
      </c>
      <c r="N2375" s="796">
        <f>IF(SUM(F2375:H2375)&gt;0,IFERROR(AVERAGE(F2346:H2375),""),"")</f>
        <v/>
      </c>
      <c r="O2375" s="796">
        <f>IF(SUM(I2375:J2375)&gt;0,IFERROR(AVERAGE(I2346:J2375),""),"")</f>
        <v/>
      </c>
      <c r="P2375" s="796">
        <f>IF(SUM(K2375:L2375)&gt;0,IFERROR(AVERAGE(K2346:L2375),""),"")</f>
        <v/>
      </c>
      <c r="Q2375" s="797">
        <f>IFERROR(AVERAGE(D2375:E2375),"")</f>
        <v/>
      </c>
      <c r="R2375" s="876">
        <f>IFERROR(AVERAGE(F2375:H2375),"")</f>
        <v/>
      </c>
      <c r="S2375" s="797">
        <f>IFERROR(AVERAGE(I2375:J2375),"")</f>
        <v/>
      </c>
      <c r="T2375" s="797">
        <f>IFERROR(AVERAGE(K2375:L2375),"")</f>
        <v/>
      </c>
      <c r="W2375" s="797">
        <f>AVERAGE(Q2375:T2375)</f>
        <v/>
      </c>
      <c r="X2375" s="797">
        <f>AVERAGE(Q2371:T2375)</f>
        <v/>
      </c>
      <c r="Y2375" s="266" t="n">
        <v>339</v>
      </c>
      <c r="Z2375" s="514" t="inlineStr">
        <is>
          <t>JUNE</t>
        </is>
      </c>
      <c r="AA2375" s="515" t="n">
        <v>2024</v>
      </c>
      <c r="AB2375" s="516" t="n"/>
      <c r="AC2375" s="516" t="n"/>
      <c r="AD2375" s="516" t="n"/>
    </row>
    <row r="2376" ht="17.45" customHeight="1">
      <c r="C2376" s="808">
        <f>C2375+1</f>
        <v/>
      </c>
      <c r="D2376" s="809" t="n">
        <v>0.029</v>
      </c>
      <c r="E2376" s="810" t="n"/>
      <c r="F2376" s="809" t="n"/>
      <c r="G2376" s="811" t="n"/>
      <c r="H2376" s="810" t="n">
        <v>0.0247</v>
      </c>
      <c r="I2376" s="809" t="n">
        <v>0.0119</v>
      </c>
      <c r="J2376" s="810" t="n"/>
      <c r="K2376" s="809" t="n">
        <v>0.0179</v>
      </c>
      <c r="L2376" s="810" t="n"/>
      <c r="M2376" s="959">
        <f>IF(SUM(D2376:E2376)&gt;0,IFERROR(AVERAGE(D2347:E2376),""),"")</f>
        <v/>
      </c>
      <c r="N2376" s="959">
        <f>IF(SUM(F2376:H2376)&gt;0,IFERROR(AVERAGE(F2347:H2376),""),"")</f>
        <v/>
      </c>
      <c r="O2376" s="959">
        <f>IF(SUM(I2376:J2376)&gt;0,IFERROR(AVERAGE(I2347:J2376),""),"")</f>
        <v/>
      </c>
      <c r="P2376" s="959">
        <f>IF(SUM(K2376:L2376)&gt;0,IFERROR(AVERAGE(K2347:L2376),""),"")</f>
        <v/>
      </c>
      <c r="Q2376" s="813">
        <f>IFERROR(AVERAGE(D2376:E2376),"")</f>
        <v/>
      </c>
      <c r="R2376" s="813">
        <f>IFERROR(AVERAGE(F2376:H2376),"")</f>
        <v/>
      </c>
      <c r="S2376" s="813">
        <f>IFERROR(AVERAGE(I2376:J2376),"")</f>
        <v/>
      </c>
      <c r="T2376" s="813">
        <f>IFERROR(AVERAGE(K2376:L2376),"")</f>
        <v/>
      </c>
      <c r="V2376" s="813">
        <f>AVERAGE(Q2376:T2376)</f>
        <v/>
      </c>
      <c r="W2376" s="445" t="n"/>
      <c r="X2376" s="257" t="n"/>
      <c r="Y2376" s="266" t="n">
        <v>339</v>
      </c>
      <c r="Z2376" s="517" t="inlineStr">
        <is>
          <t>Parameter</t>
        </is>
      </c>
      <c r="AA2376" s="517" t="inlineStr">
        <is>
          <t>Station 1</t>
        </is>
      </c>
      <c r="AB2376" s="517" t="inlineStr">
        <is>
          <t>Station 2</t>
        </is>
      </c>
      <c r="AC2376" s="517" t="inlineStr">
        <is>
          <t>Station 4</t>
        </is>
      </c>
      <c r="AD2376" s="517" t="inlineStr">
        <is>
          <t>Station 5</t>
        </is>
      </c>
    </row>
    <row r="2377" ht="17.45" customHeight="1">
      <c r="C2377" s="808">
        <f>C2376+1</f>
        <v/>
      </c>
      <c r="D2377" s="809" t="n"/>
      <c r="E2377" s="810" t="n">
        <v>0.0309</v>
      </c>
      <c r="F2377" s="809" t="n"/>
      <c r="G2377" s="811" t="n">
        <v>0.0196</v>
      </c>
      <c r="H2377" s="810" t="n"/>
      <c r="I2377" s="809" t="n"/>
      <c r="J2377" s="810" t="n">
        <v>0.0104</v>
      </c>
      <c r="K2377" s="809" t="n"/>
      <c r="L2377" s="810" t="n">
        <v>0.0182</v>
      </c>
      <c r="M2377" s="959">
        <f>IF(SUM(D2377:E2377)&gt;0,IFERROR(AVERAGE(D2348:E2377),""),"")</f>
        <v/>
      </c>
      <c r="N2377" s="959">
        <f>IF(SUM(F2377:H2377)&gt;0,IFERROR(AVERAGE(F2348:H2377),""),"")</f>
        <v/>
      </c>
      <c r="O2377" s="959">
        <f>IF(SUM(I2377:J2377)&gt;0,IFERROR(AVERAGE(I2348:J2377),""),"")</f>
        <v/>
      </c>
      <c r="P2377" s="959">
        <f>IF(SUM(K2377:L2377)&gt;0,IFERROR(AVERAGE(K2348:L2377),""),"")</f>
        <v/>
      </c>
      <c r="Q2377" s="813">
        <f>IFERROR(AVERAGE(D2377:E2377),"")</f>
        <v/>
      </c>
      <c r="R2377" s="813">
        <f>IFERROR(AVERAGE(F2377:H2377),"")</f>
        <v/>
      </c>
      <c r="S2377" s="813">
        <f>IFERROR(AVERAGE(I2377:J2377),"")</f>
        <v/>
      </c>
      <c r="T2377" s="813">
        <f>IFERROR(AVERAGE(K2377:L2377),"")</f>
        <v/>
      </c>
      <c r="V2377" s="813">
        <f>AVERAGE(Q2377:T2377)</f>
        <v/>
      </c>
      <c r="W2377" s="445" t="n"/>
      <c r="X2377" s="797">
        <f>AVERAGE(Q2376:T2377)</f>
        <v/>
      </c>
      <c r="Y2377" s="266" t="n">
        <v>339</v>
      </c>
      <c r="Z2377" s="518" t="inlineStr">
        <is>
          <t>Average</t>
        </is>
      </c>
      <c r="AA2377" s="928">
        <f>AVERAGE(D2348:E2377)</f>
        <v/>
      </c>
      <c r="AB2377" s="928">
        <f>AVERAGE(F2348:H2377)</f>
        <v/>
      </c>
      <c r="AC2377" s="928">
        <f>AVERAGE(I2348:J2377)</f>
        <v/>
      </c>
      <c r="AD2377" s="928">
        <f>AVERAGE(K2348:L2377)</f>
        <v/>
      </c>
    </row>
    <row r="2378" ht="17.45" customHeight="1">
      <c r="C2378" s="861">
        <f>C2377+1</f>
        <v/>
      </c>
      <c r="D2378" s="803" t="n">
        <v>0.0513</v>
      </c>
      <c r="E2378" s="804" t="n"/>
      <c r="F2378" s="803" t="n">
        <v>0.0324</v>
      </c>
      <c r="G2378" s="805" t="n"/>
      <c r="H2378" s="804" t="n">
        <v>0.0315</v>
      </c>
      <c r="I2378" s="803" t="n">
        <v>0.0284</v>
      </c>
      <c r="J2378" s="804" t="n"/>
      <c r="K2378" s="803" t="n">
        <v>0.0274</v>
      </c>
      <c r="L2378" s="804" t="n"/>
      <c r="M2378" s="796">
        <f>IF(SUM(D2378:E2378)&gt;0,IFERROR(AVERAGE(D2349:E2378),""),"")</f>
        <v/>
      </c>
      <c r="N2378" s="796">
        <f>IF(SUM(F2378:H2378)&gt;0,IFERROR(AVERAGE(F2349:H2378),""),"")</f>
        <v/>
      </c>
      <c r="O2378" s="796">
        <f>IF(SUM(I2378:J2378)&gt;0,IFERROR(AVERAGE(I2349:J2378),""),"")</f>
        <v/>
      </c>
      <c r="P2378" s="796">
        <f>IF(SUM(K2378:L2378)&gt;0,IFERROR(AVERAGE(K2349:L2378),""),"")</f>
        <v/>
      </c>
      <c r="Q2378" s="797">
        <f>IFERROR(AVERAGE(D2378:E2378),"")</f>
        <v/>
      </c>
      <c r="R2378" s="797">
        <f>IFERROR(AVERAGE(F2378:H2378),"")</f>
        <v/>
      </c>
      <c r="S2378" s="797">
        <f>IFERROR(AVERAGE(I2378:J2378),"")</f>
        <v/>
      </c>
      <c r="T2378" s="797">
        <f>IFERROR(AVERAGE(K2378:L2378),"")</f>
        <v/>
      </c>
      <c r="W2378" s="797">
        <f>AVERAGE(Q2378:T2378)</f>
        <v/>
      </c>
      <c r="Z2378" s="518" t="inlineStr">
        <is>
          <t>Maximum</t>
        </is>
      </c>
      <c r="AA2378" s="928">
        <f>MAX(D2348:E2377)</f>
        <v/>
      </c>
      <c r="AB2378" s="928">
        <f>MAX(F2348:H2377)</f>
        <v/>
      </c>
      <c r="AC2378" s="928">
        <f>MAX(I2348:J2377)</f>
        <v/>
      </c>
      <c r="AD2378" s="928">
        <f>MAX(K2348:L2377)</f>
        <v/>
      </c>
    </row>
    <row r="2379" ht="17.45" customHeight="1" thickBot="1">
      <c r="C2379" s="791">
        <f>C2378+1</f>
        <v/>
      </c>
      <c r="D2379" s="792" t="n"/>
      <c r="E2379" s="865" t="n">
        <v>0.0577</v>
      </c>
      <c r="F2379" s="792" t="n"/>
      <c r="G2379" s="794" t="n">
        <v>0.0434</v>
      </c>
      <c r="H2379" s="793" t="n"/>
      <c r="I2379" s="792" t="n"/>
      <c r="J2379" s="793" t="n">
        <v>0.039</v>
      </c>
      <c r="K2379" s="792" t="n"/>
      <c r="L2379" s="793" t="n">
        <v>0.0352</v>
      </c>
      <c r="M2379" s="796">
        <f>IF(SUM(D2379:E2379)&gt;0,IFERROR(AVERAGE(D2350:E2379),""),"")</f>
        <v/>
      </c>
      <c r="N2379" s="796">
        <f>IF(SUM(F2379:H2379)&gt;0,IFERROR(AVERAGE(F2350:H2379),""),"")</f>
        <v/>
      </c>
      <c r="O2379" s="796">
        <f>IF(SUM(I2379:J2379)&gt;0,IFERROR(AVERAGE(I2350:J2379),""),"")</f>
        <v/>
      </c>
      <c r="P2379" s="796">
        <f>IF(SUM(K2379:L2379)&gt;0,IFERROR(AVERAGE(K2350:L2379),""),"")</f>
        <v/>
      </c>
      <c r="Q2379" s="797">
        <f>IFERROR(AVERAGE(D2379:E2379),"")</f>
        <v/>
      </c>
      <c r="R2379" s="797">
        <f>IFERROR(AVERAGE(F2379:H2379),"")</f>
        <v/>
      </c>
      <c r="S2379" s="797">
        <f>IFERROR(AVERAGE(I2379:J2379),"")</f>
        <v/>
      </c>
      <c r="T2379" s="797">
        <f>IFERROR(AVERAGE(K2379:L2379),"")</f>
        <v/>
      </c>
      <c r="W2379" s="797">
        <f>AVERAGE(Q2379:T2379)</f>
        <v/>
      </c>
      <c r="Z2379" s="520" t="inlineStr">
        <is>
          <t># DAYS &gt; 0.075</t>
        </is>
      </c>
      <c r="AA2379" s="521">
        <f>COUNTIF(D2348:E2377,"&gt;=0.075")</f>
        <v/>
      </c>
      <c r="AB2379" s="521">
        <f>COUNTIF(F2348:H2377,"&gt;=0.075")</f>
        <v/>
      </c>
      <c r="AC2379" s="521">
        <f>COUNTIF(I2348:J2377,"&gt;=0.075")</f>
        <v/>
      </c>
      <c r="AD2379" s="521">
        <f>COUNTIF(K2348:L2377,"&gt;=0.075")</f>
        <v/>
      </c>
    </row>
    <row r="2380" ht="17.45" customHeight="1" thickBot="1">
      <c r="C2380" s="791">
        <f>C2379+1</f>
        <v/>
      </c>
      <c r="D2380" s="899" t="n">
        <v>0.056</v>
      </c>
      <c r="E2380" s="793" t="n"/>
      <c r="F2380" s="899" t="n">
        <v>0.0659</v>
      </c>
      <c r="G2380" s="794" t="n"/>
      <c r="H2380" s="793" t="n"/>
      <c r="I2380" s="899" t="n">
        <v>0.0638</v>
      </c>
      <c r="J2380" s="793" t="n"/>
      <c r="K2380" s="792" t="n">
        <v>0.0229</v>
      </c>
      <c r="L2380" s="793" t="n"/>
      <c r="M2380" s="796">
        <f>IF(SUM(D2380:E2380)&gt;0,IFERROR(AVERAGE(D2351:E2380),""),"")</f>
        <v/>
      </c>
      <c r="N2380" s="796">
        <f>IF(SUM(F2380:H2380)&gt;0,IFERROR(AVERAGE(F2351:H2380),""),"")</f>
        <v/>
      </c>
      <c r="O2380" s="796">
        <f>IF(SUM(I2380:J2380)&gt;0,IFERROR(AVERAGE(I2351:J2380),""),"")</f>
        <v/>
      </c>
      <c r="P2380" s="796">
        <f>IF(SUM(K2380:L2380)&gt;0,IFERROR(AVERAGE(K2351:L2380),""),"")</f>
        <v/>
      </c>
      <c r="Q2380" s="797">
        <f>IFERROR(AVERAGE(D2380:E2380),"")</f>
        <v/>
      </c>
      <c r="R2380" s="797">
        <f>IFERROR(AVERAGE(F2380:H2380),"")</f>
        <v/>
      </c>
      <c r="S2380" s="797">
        <f>IFERROR(AVERAGE(I2380:J2380),"")</f>
        <v/>
      </c>
      <c r="T2380" s="797">
        <f>IFERROR(AVERAGE(K2380:L2380),"")</f>
        <v/>
      </c>
      <c r="W2380" s="797">
        <f>AVERAGE(Q2380:T2380)</f>
        <v/>
      </c>
      <c r="AC2380" s="664">
        <f>SUM(AA2379:AD2379)</f>
        <v/>
      </c>
      <c r="AD2380" s="929">
        <f>AVERAGE(AA2377:AD2377)</f>
        <v/>
      </c>
    </row>
    <row r="2381" ht="17.45" customHeight="1">
      <c r="C2381" s="791">
        <f>C2380+1</f>
        <v/>
      </c>
      <c r="D2381" s="792" t="n"/>
      <c r="E2381" s="793" t="n">
        <v>0.0232</v>
      </c>
      <c r="F2381" s="792" t="n"/>
      <c r="G2381" s="794" t="n">
        <v>0.0386</v>
      </c>
      <c r="H2381" s="793" t="n"/>
      <c r="I2381" s="792" t="n"/>
      <c r="J2381" s="793" t="n">
        <v>0.0194</v>
      </c>
      <c r="K2381" s="792" t="n"/>
      <c r="L2381" s="793" t="n">
        <v>0.0244</v>
      </c>
      <c r="M2381" s="796">
        <f>IF(SUM(D2381:E2381)&gt;0,IFERROR(AVERAGE(D2352:E2381),""),"")</f>
        <v/>
      </c>
      <c r="N2381" s="796">
        <f>IF(SUM(F2381:H2381)&gt;0,IFERROR(AVERAGE(F2352:H2381),""),"")</f>
        <v/>
      </c>
      <c r="O2381" s="796">
        <f>IF(SUM(I2381:J2381)&gt;0,IFERROR(AVERAGE(I2352:J2381),""),"")</f>
        <v/>
      </c>
      <c r="P2381" s="796">
        <f>IF(SUM(K2381:L2381)&gt;0,IFERROR(AVERAGE(K2352:L2381),""),"")</f>
        <v/>
      </c>
      <c r="Q2381" s="797">
        <f>IFERROR(AVERAGE(D2381:E2381),"")</f>
        <v/>
      </c>
      <c r="R2381" s="797">
        <f>IFERROR(AVERAGE(F2381:H2381),"")</f>
        <v/>
      </c>
      <c r="S2381" s="797">
        <f>IFERROR(AVERAGE(I2381:J2381),"")</f>
        <v/>
      </c>
      <c r="T2381" s="797">
        <f>IFERROR(AVERAGE(K2381:L2381),"")</f>
        <v/>
      </c>
      <c r="W2381" s="797">
        <f>AVERAGE(Q2381:T2381)</f>
        <v/>
      </c>
      <c r="AA2381" s="605">
        <f>AA2377-AA2347</f>
        <v/>
      </c>
      <c r="AB2381" s="605">
        <f>AB2377-AB2347</f>
        <v/>
      </c>
      <c r="AC2381" s="605">
        <f>AC2377-AC2347</f>
        <v/>
      </c>
      <c r="AD2381" s="605">
        <f>AD2377-AD2347</f>
        <v/>
      </c>
    </row>
    <row r="2382" ht="17.45" customHeight="1">
      <c r="C2382" s="791">
        <f>C2381+1</f>
        <v/>
      </c>
      <c r="D2382" s="899" t="n">
        <v>0.0568</v>
      </c>
      <c r="E2382" s="793" t="n"/>
      <c r="F2382" s="792" t="n"/>
      <c r="G2382" s="794" t="n"/>
      <c r="H2382" s="793" t="n">
        <v>0.0395</v>
      </c>
      <c r="I2382" s="792" t="n">
        <v>0.0415</v>
      </c>
      <c r="J2382" s="793" t="n"/>
      <c r="K2382" s="792" t="n">
        <v>0.0301</v>
      </c>
      <c r="L2382" s="793" t="n"/>
      <c r="M2382" s="796">
        <f>IF(SUM(D2382:E2382)&gt;0,IFERROR(AVERAGE(D2353:E2382),""),"")</f>
        <v/>
      </c>
      <c r="N2382" s="796">
        <f>IF(SUM(F2382:H2382)&gt;0,IFERROR(AVERAGE(F2353:H2382),""),"")</f>
        <v/>
      </c>
      <c r="O2382" s="796">
        <f>IF(SUM(I2382:J2382)&gt;0,IFERROR(AVERAGE(I2353:J2382),""),"")</f>
        <v/>
      </c>
      <c r="P2382" s="796">
        <f>IF(SUM(K2382:L2382)&gt;0,IFERROR(AVERAGE(K2353:L2382),""),"")</f>
        <v/>
      </c>
      <c r="Q2382" s="797">
        <f>IFERROR(AVERAGE(D2382:E2382),"")</f>
        <v/>
      </c>
      <c r="R2382" s="797">
        <f>IFERROR(AVERAGE(F2382:H2382),"")</f>
        <v/>
      </c>
      <c r="S2382" s="797">
        <f>IFERROR(AVERAGE(I2382:J2382),"")</f>
        <v/>
      </c>
      <c r="T2382" s="797">
        <f>IFERROR(AVERAGE(K2382:L2382),"")</f>
        <v/>
      </c>
      <c r="W2382" s="797">
        <f>AVERAGE(Q2382:T2382)</f>
        <v/>
      </c>
      <c r="X2382" s="797">
        <f>AVERAGE(Q2378:T2382)</f>
        <v/>
      </c>
      <c r="Y2382" s="266" t="n">
        <v>340</v>
      </c>
      <c r="AD2382" s="605">
        <f>AD2380-AD2350</f>
        <v/>
      </c>
    </row>
    <row r="2383" ht="17.45" customHeight="1">
      <c r="C2383" s="808">
        <f>C2382+1</f>
        <v/>
      </c>
      <c r="D2383" s="809" t="n"/>
      <c r="E2383" s="810" t="n">
        <v>0.0389</v>
      </c>
      <c r="F2383" s="809" t="n"/>
      <c r="G2383" s="811" t="n">
        <v>0.02</v>
      </c>
      <c r="H2383" s="810" t="n"/>
      <c r="I2383" s="809" t="n"/>
      <c r="J2383" s="810" t="n">
        <v>0.0116</v>
      </c>
      <c r="K2383" s="809" t="n"/>
      <c r="L2383" s="810" t="n">
        <v>0.0227</v>
      </c>
      <c r="M2383" s="959">
        <f>IF(SUM(D2383:E2383)&gt;0,IFERROR(AVERAGE(D2354:E2383),""),"")</f>
        <v/>
      </c>
      <c r="N2383" s="959">
        <f>IF(SUM(F2383:H2383)&gt;0,IFERROR(AVERAGE(F2354:H2383),""),"")</f>
        <v/>
      </c>
      <c r="O2383" s="959">
        <f>IF(SUM(I2383:J2383)&gt;0,IFERROR(AVERAGE(I2354:J2383),""),"")</f>
        <v/>
      </c>
      <c r="P2383" s="959">
        <f>IF(SUM(K2383:L2383)&gt;0,IFERROR(AVERAGE(K2354:L2383),""),"")</f>
        <v/>
      </c>
      <c r="Q2383" s="813">
        <f>IFERROR(AVERAGE(D2383:E2383),"")</f>
        <v/>
      </c>
      <c r="R2383" s="813">
        <f>IFERROR(AVERAGE(F2383:H2383),"")</f>
        <v/>
      </c>
      <c r="S2383" s="813">
        <f>IFERROR(AVERAGE(I2383:J2383),"")</f>
        <v/>
      </c>
      <c r="T2383" s="813">
        <f>IFERROR(AVERAGE(K2383:L2383),"")</f>
        <v/>
      </c>
      <c r="V2383" s="813">
        <f>AVERAGE(Q2383:T2383)</f>
        <v/>
      </c>
      <c r="W2383" s="445" t="n"/>
      <c r="X2383" s="257" t="n"/>
      <c r="Y2383" s="266" t="n">
        <v>340</v>
      </c>
    </row>
    <row r="2384" ht="17.45" customHeight="1">
      <c r="C2384" s="861">
        <f>C2383+1</f>
        <v/>
      </c>
      <c r="D2384" s="809" t="n">
        <v>0.0253</v>
      </c>
      <c r="E2384" s="810" t="n"/>
      <c r="F2384" s="809" t="n">
        <v>0.0251</v>
      </c>
      <c r="G2384" s="811" t="n"/>
      <c r="H2384" s="810" t="n">
        <v>0.0235</v>
      </c>
      <c r="I2384" s="809" t="n">
        <v>0.00941</v>
      </c>
      <c r="J2384" s="810" t="n"/>
      <c r="K2384" s="809" t="n">
        <v>0.0264</v>
      </c>
      <c r="L2384" s="810" t="n"/>
      <c r="M2384" s="959">
        <f>IF(SUM(D2384:E2384)&gt;0,IFERROR(AVERAGE(D2355:E2384),""),"")</f>
        <v/>
      </c>
      <c r="N2384" s="959">
        <f>IF(SUM(F2384:H2384)&gt;0,IFERROR(AVERAGE(F2355:H2384),""),"")</f>
        <v/>
      </c>
      <c r="O2384" s="959">
        <f>IF(SUM(I2384:J2384)&gt;0,IFERROR(AVERAGE(I2355:J2384),""),"")</f>
        <v/>
      </c>
      <c r="P2384" s="959">
        <f>IF(SUM(K2384:L2384)&gt;0,IFERROR(AVERAGE(K2355:L2384),""),"")</f>
        <v/>
      </c>
      <c r="Q2384" s="813">
        <f>IFERROR(AVERAGE(D2384:E2384),"")</f>
        <v/>
      </c>
      <c r="R2384" s="813">
        <f>IFERROR(AVERAGE(F2384:H2384),"")</f>
        <v/>
      </c>
      <c r="S2384" s="813">
        <f>IFERROR(AVERAGE(I2384:J2384),"")</f>
        <v/>
      </c>
      <c r="T2384" s="813">
        <f>IFERROR(AVERAGE(K2384:L2384),"")</f>
        <v/>
      </c>
      <c r="V2384" s="813">
        <f>AVERAGE(Q2384:T2384)</f>
        <v/>
      </c>
      <c r="W2384" s="445" t="n"/>
      <c r="X2384" s="797">
        <f>AVERAGE(Q2383:T2384)</f>
        <v/>
      </c>
      <c r="Y2384" s="266" t="n">
        <v>340</v>
      </c>
    </row>
    <row r="2385" ht="17.45" customHeight="1">
      <c r="C2385" s="791">
        <f>C2384+1</f>
        <v/>
      </c>
      <c r="D2385" s="792" t="n"/>
      <c r="E2385" s="865" t="n">
        <v>0.07530000000000001</v>
      </c>
      <c r="F2385" s="792" t="n"/>
      <c r="G2385" s="794" t="n">
        <v>0.0585</v>
      </c>
      <c r="H2385" s="793" t="n"/>
      <c r="I2385" s="792" t="n"/>
      <c r="J2385" s="793" t="n">
        <v>0.0407</v>
      </c>
      <c r="K2385" s="792" t="n"/>
      <c r="L2385" s="793" t="n">
        <v>0.0615</v>
      </c>
      <c r="M2385" s="796">
        <f>IF(SUM(D2385:E2385)&gt;0,IFERROR(AVERAGE(D2356:E2385),""),"")</f>
        <v/>
      </c>
      <c r="N2385" s="796">
        <f>IF(SUM(F2385:H2385)&gt;0,IFERROR(AVERAGE(F2356:H2385),""),"")</f>
        <v/>
      </c>
      <c r="O2385" s="796">
        <f>IF(SUM(I2385:J2385)&gt;0,IFERROR(AVERAGE(I2356:J2385),""),"")</f>
        <v/>
      </c>
      <c r="P2385" s="796">
        <f>IF(SUM(K2385:L2385)&gt;0,IFERROR(AVERAGE(K2356:L2385),""),"")</f>
        <v/>
      </c>
      <c r="Q2385" s="876">
        <f>IFERROR(AVERAGE(D2385:E2385),"")</f>
        <v/>
      </c>
      <c r="R2385" s="797">
        <f>IFERROR(AVERAGE(F2385:H2385),"")</f>
        <v/>
      </c>
      <c r="S2385" s="797">
        <f>IFERROR(AVERAGE(I2385:J2385),"")</f>
        <v/>
      </c>
      <c r="T2385" s="797">
        <f>IFERROR(AVERAGE(K2385:L2385),"")</f>
        <v/>
      </c>
      <c r="W2385" s="797">
        <f>AVERAGE(Q2385:T2385)</f>
        <v/>
      </c>
    </row>
    <row r="2386" ht="17.45" customHeight="1">
      <c r="C2386" s="791">
        <f>C2385+1</f>
        <v/>
      </c>
      <c r="D2386" s="792" t="n">
        <v>0.0602</v>
      </c>
      <c r="E2386" s="793" t="n"/>
      <c r="F2386" s="792" t="n">
        <v>0.0664</v>
      </c>
      <c r="G2386" s="794" t="n"/>
      <c r="H2386" s="793" t="n"/>
      <c r="I2386" s="792" t="n">
        <v>0.0432</v>
      </c>
      <c r="J2386" s="793" t="n"/>
      <c r="K2386" s="792" t="n">
        <v>0.0397</v>
      </c>
      <c r="L2386" s="793" t="n"/>
      <c r="M2386" s="796">
        <f>IF(SUM(D2386:E2386)&gt;0,IFERROR(AVERAGE(D2357:E2386),""),"")</f>
        <v/>
      </c>
      <c r="N2386" s="796">
        <f>IF(SUM(F2386:H2386)&gt;0,IFERROR(AVERAGE(F2357:H2386),""),"")</f>
        <v/>
      </c>
      <c r="O2386" s="796">
        <f>IF(SUM(I2386:J2386)&gt;0,IFERROR(AVERAGE(I2357:J2386),""),"")</f>
        <v/>
      </c>
      <c r="P2386" s="796">
        <f>IF(SUM(K2386:L2386)&gt;0,IFERROR(AVERAGE(K2357:L2386),""),"")</f>
        <v/>
      </c>
      <c r="Q2386" s="797">
        <f>IFERROR(AVERAGE(D2386:E2386),"")</f>
        <v/>
      </c>
      <c r="R2386" s="797">
        <f>IFERROR(AVERAGE(F2386:H2386),"")</f>
        <v/>
      </c>
      <c r="S2386" s="797">
        <f>IFERROR(AVERAGE(I2386:J2386),"")</f>
        <v/>
      </c>
      <c r="T2386" s="797">
        <f>IFERROR(AVERAGE(K2386:L2386),"")</f>
        <v/>
      </c>
      <c r="W2386" s="797">
        <f>AVERAGE(Q2386:T2386)</f>
        <v/>
      </c>
    </row>
    <row r="2387" ht="17.45" customHeight="1">
      <c r="C2387" s="791">
        <f>C2386+1</f>
        <v/>
      </c>
      <c r="D2387" s="849" t="n"/>
      <c r="E2387" s="901" t="n">
        <v>0.078</v>
      </c>
      <c r="F2387" s="849" t="n"/>
      <c r="G2387" s="851" t="n">
        <v>0.0678</v>
      </c>
      <c r="H2387" s="850" t="n"/>
      <c r="I2387" s="849" t="n"/>
      <c r="J2387" s="850" t="n">
        <v>0.0415</v>
      </c>
      <c r="K2387" s="849" t="n"/>
      <c r="L2387" s="850" t="n">
        <v>0.0446</v>
      </c>
      <c r="M2387" s="796">
        <f>IF(SUM(D2387:E2387)&gt;0,IFERROR(AVERAGE(D2358:E2387),""),"")</f>
        <v/>
      </c>
      <c r="N2387" s="796">
        <f>IF(SUM(F2387:H2387)&gt;0,IFERROR(AVERAGE(F2358:H2387),""),"")</f>
        <v/>
      </c>
      <c r="O2387" s="796">
        <f>IF(SUM(I2387:J2387)&gt;0,IFERROR(AVERAGE(I2358:J2387),""),"")</f>
        <v/>
      </c>
      <c r="P2387" s="796">
        <f>IF(SUM(K2387:L2387)&gt;0,IFERROR(AVERAGE(K2358:L2387),""),"")</f>
        <v/>
      </c>
      <c r="Q2387" s="876">
        <f>IFERROR(AVERAGE(D2387:E2387),"")</f>
        <v/>
      </c>
      <c r="R2387" s="797">
        <f>IFERROR(AVERAGE(F2387:H2387),"")</f>
        <v/>
      </c>
      <c r="S2387" s="797">
        <f>IFERROR(AVERAGE(I2387:J2387),"")</f>
        <v/>
      </c>
      <c r="T2387" s="797">
        <f>IFERROR(AVERAGE(K2387:L2387),"")</f>
        <v/>
      </c>
      <c r="W2387" s="797">
        <f>AVERAGE(Q2387:T2387)</f>
        <v/>
      </c>
    </row>
    <row r="2388" ht="17.45" customHeight="1">
      <c r="C2388" s="791">
        <f>C2387+1</f>
        <v/>
      </c>
      <c r="D2388" s="792" t="n">
        <v>0.0547</v>
      </c>
      <c r="E2388" s="793" t="n"/>
      <c r="F2388" s="792" t="n"/>
      <c r="G2388" s="794" t="n"/>
      <c r="H2388" s="793" t="n">
        <v>0.0535</v>
      </c>
      <c r="I2388" s="792" t="n">
        <v>0.0401</v>
      </c>
      <c r="J2388" s="793" t="n"/>
      <c r="K2388" s="792" t="n">
        <v>0.0602</v>
      </c>
      <c r="L2388" s="793" t="n"/>
      <c r="M2388" s="796">
        <f>IF(SUM(D2388:E2388)&gt;0,IFERROR(AVERAGE(D2359:E2388),""),"")</f>
        <v/>
      </c>
      <c r="N2388" s="796">
        <f>IF(SUM(F2388:H2388)&gt;0,IFERROR(AVERAGE(F2359:H2388),""),"")</f>
        <v/>
      </c>
      <c r="O2388" s="796">
        <f>IF(SUM(I2388:J2388)&gt;0,IFERROR(AVERAGE(I2359:J2388),""),"")</f>
        <v/>
      </c>
      <c r="P2388" s="796">
        <f>IF(SUM(K2388:L2388)&gt;0,IFERROR(AVERAGE(K2359:L2388),""),"")</f>
        <v/>
      </c>
      <c r="Q2388" s="797">
        <f>IFERROR(AVERAGE(D2388:E2388),"")</f>
        <v/>
      </c>
      <c r="R2388" s="797">
        <f>IFERROR(AVERAGE(F2388:H2388),"")</f>
        <v/>
      </c>
      <c r="S2388" s="797">
        <f>IFERROR(AVERAGE(I2388:J2388),"")</f>
        <v/>
      </c>
      <c r="T2388" s="797">
        <f>IFERROR(AVERAGE(K2388:L2388),"")</f>
        <v/>
      </c>
      <c r="W2388" s="797">
        <f>AVERAGE(Q2388:T2388)</f>
        <v/>
      </c>
    </row>
    <row r="2389" ht="17.45" customHeight="1">
      <c r="C2389" s="791">
        <f>C2388+1</f>
        <v/>
      </c>
      <c r="D2389" s="792" t="n"/>
      <c r="E2389" s="793" t="n">
        <v>0.0407</v>
      </c>
      <c r="F2389" s="792" t="n"/>
      <c r="G2389" s="794" t="n">
        <v>0.0621</v>
      </c>
      <c r="H2389" s="793" t="n"/>
      <c r="I2389" s="792" t="n"/>
      <c r="J2389" s="793" t="n">
        <v>0.039</v>
      </c>
      <c r="K2389" s="792" t="n"/>
      <c r="L2389" s="793" t="n">
        <v>0.0617</v>
      </c>
      <c r="M2389" s="796">
        <f>IF(SUM(D2389:E2389)&gt;0,IFERROR(AVERAGE(D2360:E2389),""),"")</f>
        <v/>
      </c>
      <c r="N2389" s="796">
        <f>IF(SUM(F2389:H2389)&gt;0,IFERROR(AVERAGE(F2360:H2389),""),"")</f>
        <v/>
      </c>
      <c r="O2389" s="796">
        <f>IF(SUM(I2389:J2389)&gt;0,IFERROR(AVERAGE(I2360:J2389),""),"")</f>
        <v/>
      </c>
      <c r="P2389" s="796">
        <f>IF(SUM(K2389:L2389)&gt;0,IFERROR(AVERAGE(K2360:L2389),""),"")</f>
        <v/>
      </c>
      <c r="Q2389" s="797">
        <f>IFERROR(AVERAGE(D2389:E2389),"")</f>
        <v/>
      </c>
      <c r="R2389" s="797">
        <f>IFERROR(AVERAGE(F2389:H2389),"")</f>
        <v/>
      </c>
      <c r="S2389" s="797">
        <f>IFERROR(AVERAGE(I2389:J2389),"")</f>
        <v/>
      </c>
      <c r="T2389" s="797">
        <f>IFERROR(AVERAGE(K2389:L2389),"")</f>
        <v/>
      </c>
      <c r="W2389" s="797">
        <f>AVERAGE(Q2389:T2389)</f>
        <v/>
      </c>
      <c r="X2389" s="797">
        <f>AVERAGE(Q2385:T2389)</f>
        <v/>
      </c>
      <c r="Y2389" s="266" t="n">
        <v>341</v>
      </c>
    </row>
    <row r="2390" ht="17.45" customHeight="1">
      <c r="C2390" s="861">
        <f>C2389+1</f>
        <v/>
      </c>
      <c r="D2390" s="809" t="n">
        <v>0.0269</v>
      </c>
      <c r="E2390" s="810" t="n"/>
      <c r="F2390" s="809" t="n">
        <v>0.0323</v>
      </c>
      <c r="G2390" s="811" t="n"/>
      <c r="H2390" s="810" t="n">
        <v>0.0306</v>
      </c>
      <c r="I2390" s="809" t="n">
        <v>0.0193</v>
      </c>
      <c r="J2390" s="810" t="n"/>
      <c r="K2390" s="809" t="n">
        <v>0.0306</v>
      </c>
      <c r="L2390" s="810" t="n"/>
      <c r="M2390" s="959">
        <f>IF(SUM(D2390:E2390)&gt;0,IFERROR(AVERAGE(D2361:E2390),""),"")</f>
        <v/>
      </c>
      <c r="N2390" s="959">
        <f>IF(SUM(F2390:H2390)&gt;0,IFERROR(AVERAGE(F2361:H2390),""),"")</f>
        <v/>
      </c>
      <c r="O2390" s="959">
        <f>IF(SUM(I2390:J2390)&gt;0,IFERROR(AVERAGE(I2361:J2390),""),"")</f>
        <v/>
      </c>
      <c r="P2390" s="959">
        <f>IF(SUM(K2390:L2390)&gt;0,IFERROR(AVERAGE(K2361:L2390),""),"")</f>
        <v/>
      </c>
      <c r="Q2390" s="813">
        <f>IFERROR(AVERAGE(D2390:E2390),"")</f>
        <v/>
      </c>
      <c r="R2390" s="813">
        <f>IFERROR(AVERAGE(F2390:H2390),"")</f>
        <v/>
      </c>
      <c r="S2390" s="813">
        <f>IFERROR(AVERAGE(I2390:J2390),"")</f>
        <v/>
      </c>
      <c r="T2390" s="813">
        <f>IFERROR(AVERAGE(K2390:L2390),"")</f>
        <v/>
      </c>
      <c r="V2390" s="813">
        <f>AVERAGE(Q2390:T2390)</f>
        <v/>
      </c>
      <c r="W2390" s="445" t="n"/>
      <c r="X2390" s="257" t="n"/>
      <c r="Y2390" s="266" t="n">
        <v>341</v>
      </c>
    </row>
    <row r="2391" ht="17.45" customHeight="1">
      <c r="C2391" s="808">
        <f>C2390+1</f>
        <v/>
      </c>
      <c r="D2391" s="809" t="n"/>
      <c r="E2391" s="810" t="n">
        <v>0.0203</v>
      </c>
      <c r="F2391" s="809" t="n"/>
      <c r="G2391" s="811" t="n">
        <v>0.0314</v>
      </c>
      <c r="H2391" s="810" t="n"/>
      <c r="I2391" s="809" t="n"/>
      <c r="J2391" s="810" t="n">
        <v>0.0136</v>
      </c>
      <c r="K2391" s="809" t="n"/>
      <c r="L2391" s="810" t="n">
        <v>0.0252</v>
      </c>
      <c r="M2391" s="959">
        <f>IF(SUM(D2391:E2391)&gt;0,IFERROR(AVERAGE(D2362:E2391),""),"")</f>
        <v/>
      </c>
      <c r="N2391" s="959">
        <f>IF(SUM(F2391:H2391)&gt;0,IFERROR(AVERAGE(F2362:H2391),""),"")</f>
        <v/>
      </c>
      <c r="O2391" s="959">
        <f>IF(SUM(I2391:J2391)&gt;0,IFERROR(AVERAGE(I2362:J2391),""),"")</f>
        <v/>
      </c>
      <c r="P2391" s="959">
        <f>IF(SUM(K2391:L2391)&gt;0,IFERROR(AVERAGE(K2362:L2391),""),"")</f>
        <v/>
      </c>
      <c r="Q2391" s="813">
        <f>IFERROR(AVERAGE(D2391:E2391),"")</f>
        <v/>
      </c>
      <c r="R2391" s="813">
        <f>IFERROR(AVERAGE(F2391:H2391),"")</f>
        <v/>
      </c>
      <c r="S2391" s="813">
        <f>IFERROR(AVERAGE(I2391:J2391),"")</f>
        <v/>
      </c>
      <c r="T2391" s="813">
        <f>IFERROR(AVERAGE(K2391:L2391),"")</f>
        <v/>
      </c>
      <c r="V2391" s="813">
        <f>AVERAGE(Q2391:T2391)</f>
        <v/>
      </c>
      <c r="W2391" s="445" t="n"/>
      <c r="X2391" s="797">
        <f>AVERAGE(Q2390:T2391)</f>
        <v/>
      </c>
      <c r="Y2391" s="266" t="n">
        <v>341</v>
      </c>
    </row>
    <row r="2392" ht="17.45" customHeight="1">
      <c r="C2392" s="791">
        <f>C2391+1</f>
        <v/>
      </c>
      <c r="D2392" s="792" t="n">
        <v>0.0459</v>
      </c>
      <c r="E2392" s="793" t="n"/>
      <c r="F2392" s="792" t="n">
        <v>0.0673</v>
      </c>
      <c r="G2392" s="794" t="n"/>
      <c r="H2392" s="793" t="n"/>
      <c r="I2392" s="792" t="n">
        <v>0.0374</v>
      </c>
      <c r="J2392" s="793" t="n"/>
      <c r="K2392" s="792" t="n">
        <v>0.0216</v>
      </c>
      <c r="L2392" s="793" t="n"/>
      <c r="M2392" s="796">
        <f>IF(SUM(D2392:E2392)&gt;0,IFERROR(AVERAGE(D2363:E2392),""),"")</f>
        <v/>
      </c>
      <c r="N2392" s="796">
        <f>IF(SUM(F2392:H2392)&gt;0,IFERROR(AVERAGE(F2363:H2392),""),"")</f>
        <v/>
      </c>
      <c r="O2392" s="796">
        <f>IF(SUM(I2392:J2392)&gt;0,IFERROR(AVERAGE(I2363:J2392),""),"")</f>
        <v/>
      </c>
      <c r="P2392" s="796">
        <f>IF(SUM(K2392:L2392)&gt;0,IFERROR(AVERAGE(K2363:L2392),""),"")</f>
        <v/>
      </c>
      <c r="Q2392" s="797">
        <f>IFERROR(AVERAGE(D2392:E2392),"")</f>
        <v/>
      </c>
      <c r="R2392" s="797">
        <f>IFERROR(AVERAGE(F2392:H2392),"")</f>
        <v/>
      </c>
      <c r="S2392" s="797">
        <f>IFERROR(AVERAGE(I2392:J2392),"")</f>
        <v/>
      </c>
      <c r="T2392" s="797">
        <f>IFERROR(AVERAGE(K2392:L2392),"")</f>
        <v/>
      </c>
      <c r="W2392" s="797">
        <f>AVERAGE(Q2392:T2392)</f>
        <v/>
      </c>
    </row>
    <row r="2393" ht="17.45" customHeight="1">
      <c r="C2393" s="791">
        <f>C2392+1</f>
        <v/>
      </c>
      <c r="D2393" s="792" t="n"/>
      <c r="E2393" s="793" t="n">
        <v>0.0507</v>
      </c>
      <c r="F2393" s="792" t="n"/>
      <c r="G2393" s="794" t="n">
        <v>0.0635</v>
      </c>
      <c r="H2393" s="793" t="n"/>
      <c r="I2393" s="792" t="n"/>
      <c r="J2393" s="793" t="n">
        <v>0.0344</v>
      </c>
      <c r="K2393" s="792" t="n"/>
      <c r="L2393" s="793" t="n">
        <v>0.0464</v>
      </c>
      <c r="M2393" s="796">
        <f>IF(SUM(D2393:E2393)&gt;0,IFERROR(AVERAGE(D2364:E2393),""),"")</f>
        <v/>
      </c>
      <c r="N2393" s="796">
        <f>IF(SUM(F2393:H2393)&gt;0,IFERROR(AVERAGE(F2364:H2393),""),"")</f>
        <v/>
      </c>
      <c r="O2393" s="796">
        <f>IF(SUM(I2393:J2393)&gt;0,IFERROR(AVERAGE(I2364:J2393),""),"")</f>
        <v/>
      </c>
      <c r="P2393" s="796">
        <f>IF(SUM(K2393:L2393)&gt;0,IFERROR(AVERAGE(K2364:L2393),""),"")</f>
        <v/>
      </c>
      <c r="Q2393" s="797">
        <f>IFERROR(AVERAGE(D2393:E2393),"")</f>
        <v/>
      </c>
      <c r="R2393" s="797">
        <f>IFERROR(AVERAGE(F2393:H2393),"")</f>
        <v/>
      </c>
      <c r="S2393" s="797">
        <f>IFERROR(AVERAGE(I2393:J2393),"")</f>
        <v/>
      </c>
      <c r="T2393" s="797">
        <f>IFERROR(AVERAGE(K2393:L2393),"")</f>
        <v/>
      </c>
      <c r="W2393" s="797">
        <f>AVERAGE(Q2393:T2393)</f>
        <v/>
      </c>
    </row>
    <row r="2394" ht="17.45" customHeight="1">
      <c r="C2394" s="791">
        <f>C2393+1</f>
        <v/>
      </c>
      <c r="D2394" s="792" t="n">
        <v>0.0672</v>
      </c>
      <c r="E2394" s="793" t="n"/>
      <c r="F2394" s="792" t="n"/>
      <c r="G2394" s="794" t="n"/>
      <c r="H2394" s="793" t="n">
        <v>0.0603</v>
      </c>
      <c r="I2394" s="792" t="n">
        <v>0.0393</v>
      </c>
      <c r="J2394" s="793" t="n"/>
      <c r="K2394" s="792" t="n">
        <v>0.0417</v>
      </c>
      <c r="L2394" s="793" t="n"/>
      <c r="M2394" s="796">
        <f>IF(SUM(D2394:E2394)&gt;0,IFERROR(AVERAGE(D2365:E2394),""),"")</f>
        <v/>
      </c>
      <c r="N2394" s="796">
        <f>IF(SUM(F2394:H2394)&gt;0,IFERROR(AVERAGE(F2365:H2394),""),"")</f>
        <v/>
      </c>
      <c r="O2394" s="796">
        <f>IF(SUM(I2394:J2394)&gt;0,IFERROR(AVERAGE(I2365:J2394),""),"")</f>
        <v/>
      </c>
      <c r="P2394" s="796">
        <f>IF(SUM(K2394:L2394)&gt;0,IFERROR(AVERAGE(K2365:L2394),""),"")</f>
        <v/>
      </c>
      <c r="Q2394" s="797">
        <f>IFERROR(AVERAGE(D2394:E2394),"")</f>
        <v/>
      </c>
      <c r="R2394" s="797">
        <f>IFERROR(AVERAGE(F2394:H2394),"")</f>
        <v/>
      </c>
      <c r="S2394" s="797">
        <f>IFERROR(AVERAGE(I2394:J2394),"")</f>
        <v/>
      </c>
      <c r="T2394" s="797">
        <f>IFERROR(AVERAGE(K2394:L2394),"")</f>
        <v/>
      </c>
      <c r="W2394" s="797">
        <f>AVERAGE(Q2394:T2394)</f>
        <v/>
      </c>
    </row>
    <row r="2395" ht="17.45" customHeight="1">
      <c r="C2395" s="791">
        <f>C2394+1</f>
        <v/>
      </c>
      <c r="D2395" s="792" t="n"/>
      <c r="E2395" s="793" t="n">
        <v>0.0523</v>
      </c>
      <c r="F2395" s="792" t="n"/>
      <c r="G2395" s="794" t="n">
        <v>0.0416</v>
      </c>
      <c r="H2395" s="793" t="n"/>
      <c r="I2395" s="792" t="n"/>
      <c r="J2395" s="793" t="n">
        <v>0.0347</v>
      </c>
      <c r="K2395" s="792" t="n"/>
      <c r="L2395" s="793" t="n">
        <v>0.0489</v>
      </c>
      <c r="M2395" s="796">
        <f>IF(SUM(D2395:E2395)&gt;0,IFERROR(AVERAGE(D2366:E2395),""),"")</f>
        <v/>
      </c>
      <c r="N2395" s="796">
        <f>IF(SUM(F2395:H2395)&gt;0,IFERROR(AVERAGE(F2366:H2395),""),"")</f>
        <v/>
      </c>
      <c r="O2395" s="796">
        <f>IF(SUM(I2395:J2395)&gt;0,IFERROR(AVERAGE(I2366:J2395),""),"")</f>
        <v/>
      </c>
      <c r="P2395" s="796">
        <f>IF(SUM(K2395:L2395)&gt;0,IFERROR(AVERAGE(K2366:L2395),""),"")</f>
        <v/>
      </c>
      <c r="Q2395" s="797">
        <f>IFERROR(AVERAGE(D2395:E2395),"")</f>
        <v/>
      </c>
      <c r="R2395" s="797">
        <f>IFERROR(AVERAGE(F2395:H2395),"")</f>
        <v/>
      </c>
      <c r="S2395" s="797">
        <f>IFERROR(AVERAGE(I2395:J2395),"")</f>
        <v/>
      </c>
      <c r="T2395" s="797">
        <f>IFERROR(AVERAGE(K2395:L2395),"")</f>
        <v/>
      </c>
      <c r="W2395" s="797">
        <f>AVERAGE(Q2395:T2395)</f>
        <v/>
      </c>
    </row>
    <row r="2396" ht="17.45" customHeight="1">
      <c r="C2396" s="861">
        <f>C2395+1</f>
        <v/>
      </c>
      <c r="D2396" s="803" t="n">
        <v>0.0418</v>
      </c>
      <c r="E2396" s="804" t="n"/>
      <c r="F2396" s="803" t="n">
        <v>0.0419</v>
      </c>
      <c r="G2396" s="805" t="n"/>
      <c r="H2396" s="804" t="n">
        <v>0.0447</v>
      </c>
      <c r="I2396" s="803" t="n">
        <v>0.0397</v>
      </c>
      <c r="J2396" s="804" t="n"/>
      <c r="K2396" s="803" t="n">
        <v>0.0282</v>
      </c>
      <c r="L2396" s="804" t="n"/>
      <c r="M2396" s="796">
        <f>IF(SUM(D2396:E2396)&gt;0,IFERROR(AVERAGE(D2367:E2396),""),"")</f>
        <v/>
      </c>
      <c r="N2396" s="796">
        <f>IF(SUM(F2396:H2396)&gt;0,IFERROR(AVERAGE(F2367:H2396),""),"")</f>
        <v/>
      </c>
      <c r="O2396" s="796">
        <f>IF(SUM(I2396:J2396)&gt;0,IFERROR(AVERAGE(I2367:J2396),""),"")</f>
        <v/>
      </c>
      <c r="P2396" s="796">
        <f>IF(SUM(K2396:L2396)&gt;0,IFERROR(AVERAGE(K2367:L2396),""),"")</f>
        <v/>
      </c>
      <c r="Q2396" s="797">
        <f>IFERROR(AVERAGE(D2396:E2396),"")</f>
        <v/>
      </c>
      <c r="R2396" s="797">
        <f>IFERROR(AVERAGE(F2396:H2396),"")</f>
        <v/>
      </c>
      <c r="S2396" s="797">
        <f>IFERROR(AVERAGE(I2396:J2396),"")</f>
        <v/>
      </c>
      <c r="T2396" s="797">
        <f>IFERROR(AVERAGE(K2396:L2396),"")</f>
        <v/>
      </c>
      <c r="W2396" s="797">
        <f>AVERAGE(Q2396:T2396)</f>
        <v/>
      </c>
      <c r="X2396" s="797">
        <f>AVERAGE(Q2392:T2396)</f>
        <v/>
      </c>
      <c r="Y2396" s="266" t="n">
        <v>342</v>
      </c>
    </row>
    <row r="2397" ht="17.45" customHeight="1">
      <c r="C2397" s="808">
        <f>C2396+1</f>
        <v/>
      </c>
      <c r="D2397" s="844" t="n"/>
      <c r="E2397" s="845" t="n">
        <v>0.0198</v>
      </c>
      <c r="F2397" s="844" t="n"/>
      <c r="G2397" s="846" t="n">
        <v>0.0336</v>
      </c>
      <c r="H2397" s="845" t="n"/>
      <c r="I2397" s="844" t="n"/>
      <c r="J2397" s="845" t="n">
        <v>0.0144</v>
      </c>
      <c r="K2397" s="844" t="n"/>
      <c r="L2397" s="845" t="n">
        <v>0.0269</v>
      </c>
      <c r="M2397" s="959">
        <f>IF(SUM(D2397:E2397)&gt;0,IFERROR(AVERAGE(D2368:E2397),""),"")</f>
        <v/>
      </c>
      <c r="N2397" s="959">
        <f>IF(SUM(F2397:H2397)&gt;0,IFERROR(AVERAGE(F2368:H2397),""),"")</f>
        <v/>
      </c>
      <c r="O2397" s="959">
        <f>IF(SUM(I2397:J2397)&gt;0,IFERROR(AVERAGE(I2368:J2397),""),"")</f>
        <v/>
      </c>
      <c r="P2397" s="959">
        <f>IF(SUM(K2397:L2397)&gt;0,IFERROR(AVERAGE(K2368:L2397),""),"")</f>
        <v/>
      </c>
      <c r="Q2397" s="813">
        <f>IFERROR(AVERAGE(D2397:E2397),"")</f>
        <v/>
      </c>
      <c r="R2397" s="813">
        <f>IFERROR(AVERAGE(F2397:H2397),"")</f>
        <v/>
      </c>
      <c r="S2397" s="813">
        <f>IFERROR(AVERAGE(I2397:J2397),"")</f>
        <v/>
      </c>
      <c r="T2397" s="813">
        <f>IFERROR(AVERAGE(K2397:L2397),"")</f>
        <v/>
      </c>
      <c r="V2397" s="813">
        <f>AVERAGE(Q2397:T2397)</f>
        <v/>
      </c>
      <c r="W2397" s="445" t="n"/>
      <c r="X2397" s="257" t="n"/>
      <c r="Y2397" s="266" t="n">
        <v>342</v>
      </c>
    </row>
    <row r="2398" ht="17.45" customHeight="1">
      <c r="C2398" s="808">
        <f>C2397+1</f>
        <v/>
      </c>
      <c r="D2398" s="844" t="n">
        <v>0.0241</v>
      </c>
      <c r="E2398" s="845" t="n"/>
      <c r="F2398" s="844" t="n">
        <v>0.0228</v>
      </c>
      <c r="G2398" s="846" t="n"/>
      <c r="H2398" s="845" t="n"/>
      <c r="I2398" s="844" t="n">
        <v>0.00983</v>
      </c>
      <c r="J2398" s="845" t="n"/>
      <c r="K2398" s="844" t="n">
        <v>0.0223</v>
      </c>
      <c r="L2398" s="845" t="n"/>
      <c r="M2398" s="959">
        <f>IF(SUM(D2398:E2398)&gt;0,IFERROR(AVERAGE(D2369:E2398),""),"")</f>
        <v/>
      </c>
      <c r="N2398" s="959">
        <f>IF(SUM(F2398:H2398)&gt;0,IFERROR(AVERAGE(F2369:H2398),""),"")</f>
        <v/>
      </c>
      <c r="O2398" s="959">
        <f>IF(SUM(I2398:J2398)&gt;0,IFERROR(AVERAGE(I2369:J2398),""),"")</f>
        <v/>
      </c>
      <c r="P2398" s="959">
        <f>IF(SUM(K2398:L2398)&gt;0,IFERROR(AVERAGE(K2369:L2398),""),"")</f>
        <v/>
      </c>
      <c r="Q2398" s="813">
        <f>IFERROR(AVERAGE(D2398:E2398),"")</f>
        <v/>
      </c>
      <c r="R2398" s="813">
        <f>IFERROR(AVERAGE(F2398:H2398),"")</f>
        <v/>
      </c>
      <c r="S2398" s="813">
        <f>IFERROR(AVERAGE(I2398:J2398),"")</f>
        <v/>
      </c>
      <c r="T2398" s="813">
        <f>IFERROR(AVERAGE(K2398:L2398),"")</f>
        <v/>
      </c>
      <c r="V2398" s="813">
        <f>AVERAGE(Q2398:T2398)</f>
        <v/>
      </c>
      <c r="W2398" s="445" t="n"/>
      <c r="X2398" s="797">
        <f>AVERAGE(Q2397:T2398)</f>
        <v/>
      </c>
      <c r="Y2398" s="266" t="n">
        <v>342</v>
      </c>
    </row>
    <row r="2399" ht="17.45" customHeight="1">
      <c r="C2399" s="791">
        <f>C2398+1</f>
        <v/>
      </c>
      <c r="D2399" s="792" t="n"/>
      <c r="E2399" s="793" t="n">
        <v>0.047</v>
      </c>
      <c r="F2399" s="792" t="n"/>
      <c r="G2399" s="794" t="n">
        <v>0.0465</v>
      </c>
      <c r="H2399" s="793" t="n"/>
      <c r="I2399" s="792" t="n"/>
      <c r="J2399" s="793" t="n">
        <v>0.0388</v>
      </c>
      <c r="K2399" s="792" t="n"/>
      <c r="L2399" s="793" t="n">
        <v>0.0504</v>
      </c>
      <c r="M2399" s="796">
        <f>IF(SUM(D2399:E2399)&gt;0,IFERROR(AVERAGE(D2370:E2399),""),"")</f>
        <v/>
      </c>
      <c r="N2399" s="796">
        <f>IF(SUM(F2399:H2399)&gt;0,IFERROR(AVERAGE(F2370:H2399),""),"")</f>
        <v/>
      </c>
      <c r="O2399" s="796">
        <f>IF(SUM(I2399:J2399)&gt;0,IFERROR(AVERAGE(I2370:J2399),""),"")</f>
        <v/>
      </c>
      <c r="P2399" s="796">
        <f>IF(SUM(K2399:L2399)&gt;0,IFERROR(AVERAGE(K2370:L2399),""),"")</f>
        <v/>
      </c>
      <c r="Q2399" s="797">
        <f>IFERROR(AVERAGE(D2399:E2399),"")</f>
        <v/>
      </c>
      <c r="R2399" s="797">
        <f>IFERROR(AVERAGE(F2399:H2399),"")</f>
        <v/>
      </c>
      <c r="S2399" s="797">
        <f>IFERROR(AVERAGE(I2399:J2399),"")</f>
        <v/>
      </c>
      <c r="T2399" s="797">
        <f>IFERROR(AVERAGE(K2399:L2399),"")</f>
        <v/>
      </c>
      <c r="W2399" s="797">
        <f>AVERAGE(Q2399:T2399)</f>
        <v/>
      </c>
    </row>
    <row r="2400" ht="17.45" customHeight="1">
      <c r="C2400" s="791">
        <f>C2399+1</f>
        <v/>
      </c>
      <c r="D2400" s="792" t="n">
        <v>0.058</v>
      </c>
      <c r="E2400" s="793" t="n"/>
      <c r="F2400" s="792" t="n"/>
      <c r="G2400" s="794" t="n"/>
      <c r="H2400" s="793" t="n">
        <v>0.0462</v>
      </c>
      <c r="I2400" s="792" t="n">
        <v>0.0505</v>
      </c>
      <c r="J2400" s="793" t="n"/>
      <c r="K2400" s="792" t="n">
        <v>0.0329</v>
      </c>
      <c r="L2400" s="793" t="n"/>
      <c r="M2400" s="796">
        <f>IF(SUM(D2400:E2400)&gt;0,IFERROR(AVERAGE(D2371:E2400),""),"")</f>
        <v/>
      </c>
      <c r="N2400" s="796">
        <f>IF(SUM(F2400:H2400)&gt;0,IFERROR(AVERAGE(F2371:H2400),""),"")</f>
        <v/>
      </c>
      <c r="O2400" s="796">
        <f>IF(SUM(I2400:J2400)&gt;0,IFERROR(AVERAGE(I2371:J2400),""),"")</f>
        <v/>
      </c>
      <c r="P2400" s="796">
        <f>IF(SUM(K2400:L2400)&gt;0,IFERROR(AVERAGE(K2371:L2400),""),"")</f>
        <v/>
      </c>
      <c r="Q2400" s="797">
        <f>IFERROR(AVERAGE(D2400:E2400),"")</f>
        <v/>
      </c>
      <c r="R2400" s="797">
        <f>IFERROR(AVERAGE(F2400:H2400),"")</f>
        <v/>
      </c>
      <c r="S2400" s="797">
        <f>IFERROR(AVERAGE(I2400:J2400),"")</f>
        <v/>
      </c>
      <c r="T2400" s="797">
        <f>IFERROR(AVERAGE(K2400:L2400),"")</f>
        <v/>
      </c>
      <c r="W2400" s="797">
        <f>AVERAGE(Q2400:T2400)</f>
        <v/>
      </c>
    </row>
    <row r="2401" ht="17.45" customHeight="1">
      <c r="C2401" s="791">
        <f>C2400+1</f>
        <v/>
      </c>
      <c r="D2401" s="792" t="n"/>
      <c r="E2401" s="793" t="n">
        <v>0.0459</v>
      </c>
      <c r="F2401" s="792" t="n"/>
      <c r="G2401" s="794" t="n">
        <v>0.0588</v>
      </c>
      <c r="H2401" s="793" t="n"/>
      <c r="I2401" s="792" t="n"/>
      <c r="J2401" s="793" t="n">
        <v>0.0416</v>
      </c>
      <c r="K2401" s="792" t="n"/>
      <c r="L2401" s="793" t="n">
        <v>0.0404</v>
      </c>
      <c r="M2401" s="796">
        <f>IF(SUM(D2401:E2401)&gt;0,IFERROR(AVERAGE(D2372:E2401),""),"")</f>
        <v/>
      </c>
      <c r="N2401" s="796">
        <f>IF(SUM(F2401:H2401)&gt;0,IFERROR(AVERAGE(F2372:H2401),""),"")</f>
        <v/>
      </c>
      <c r="O2401" s="796">
        <f>IF(SUM(I2401:J2401)&gt;0,IFERROR(AVERAGE(I2372:J2401),""),"")</f>
        <v/>
      </c>
      <c r="P2401" s="796">
        <f>IF(SUM(K2401:L2401)&gt;0,IFERROR(AVERAGE(K2372:L2401),""),"")</f>
        <v/>
      </c>
      <c r="Q2401" s="797">
        <f>IFERROR(AVERAGE(D2401:E2401),"")</f>
        <v/>
      </c>
      <c r="R2401" s="797">
        <f>IFERROR(AVERAGE(F2401:H2401),"")</f>
        <v/>
      </c>
      <c r="S2401" s="797">
        <f>IFERROR(AVERAGE(I2401:J2401),"")</f>
        <v/>
      </c>
      <c r="T2401" s="797">
        <f>IFERROR(AVERAGE(K2401:L2401),"")</f>
        <v/>
      </c>
      <c r="W2401" s="797">
        <f>AVERAGE(Q2401:T2401)</f>
        <v/>
      </c>
    </row>
    <row r="2402" ht="17.45" customHeight="1">
      <c r="C2402" s="861">
        <f>C2401+1</f>
        <v/>
      </c>
      <c r="D2402" s="803" t="n">
        <v>0.0413</v>
      </c>
      <c r="E2402" s="804" t="n"/>
      <c r="F2402" s="803" t="n">
        <v>0.0606</v>
      </c>
      <c r="G2402" s="805" t="n"/>
      <c r="H2402" s="804" t="n">
        <v>0.063</v>
      </c>
      <c r="I2402" s="803" t="n">
        <v>0.0592</v>
      </c>
      <c r="J2402" s="804" t="n"/>
      <c r="K2402" s="803" t="n">
        <v>0.033</v>
      </c>
      <c r="L2402" s="804" t="n"/>
      <c r="M2402" s="796">
        <f>IF(SUM(D2402:E2402)&gt;0,IFERROR(AVERAGE(D2373:E2402),""),"")</f>
        <v/>
      </c>
      <c r="N2402" s="796">
        <f>IF(SUM(F2402:H2402)&gt;0,IFERROR(AVERAGE(F2373:H2402),""),"")</f>
        <v/>
      </c>
      <c r="O2402" s="796">
        <f>IF(SUM(I2402:J2402)&gt;0,IFERROR(AVERAGE(I2373:J2402),""),"")</f>
        <v/>
      </c>
      <c r="P2402" s="796">
        <f>IF(SUM(K2402:L2402)&gt;0,IFERROR(AVERAGE(K2373:L2402),""),"")</f>
        <v/>
      </c>
      <c r="Q2402" s="797">
        <f>IFERROR(AVERAGE(D2402:E2402),"")</f>
        <v/>
      </c>
      <c r="R2402" s="797">
        <f>IFERROR(AVERAGE(F2402:H2402),"")</f>
        <v/>
      </c>
      <c r="S2402" s="797">
        <f>IFERROR(AVERAGE(I2402:J2402),"")</f>
        <v/>
      </c>
      <c r="T2402" s="797">
        <f>IFERROR(AVERAGE(K2402:L2402),"")</f>
        <v/>
      </c>
      <c r="W2402" s="797">
        <f>AVERAGE(Q2402:T2402)</f>
        <v/>
      </c>
    </row>
    <row r="2403" ht="17.45" customHeight="1">
      <c r="C2403" s="791">
        <f>C2402+1</f>
        <v/>
      </c>
      <c r="D2403" s="792" t="n"/>
      <c r="E2403" s="865" t="n">
        <v>0.077</v>
      </c>
      <c r="F2403" s="792" t="n"/>
      <c r="G2403" s="794" t="n">
        <v>0.0354</v>
      </c>
      <c r="H2403" s="793" t="n"/>
      <c r="I2403" s="792" t="n"/>
      <c r="J2403" s="793" t="n">
        <v>0.034</v>
      </c>
      <c r="K2403" s="792" t="n"/>
      <c r="L2403" s="793" t="n">
        <v>0.0559</v>
      </c>
      <c r="M2403" s="796">
        <f>IF(SUM(D2403:E2403)&gt;0,IFERROR(AVERAGE(D2374:E2403),""),"")</f>
        <v/>
      </c>
      <c r="N2403" s="796">
        <f>IF(SUM(F2403:H2403)&gt;0,IFERROR(AVERAGE(F2374:H2403),""),"")</f>
        <v/>
      </c>
      <c r="O2403" s="796">
        <f>IF(SUM(I2403:J2403)&gt;0,IFERROR(AVERAGE(I2374:J2403),""),"")</f>
        <v/>
      </c>
      <c r="P2403" s="796">
        <f>IF(SUM(K2403:L2403)&gt;0,IFERROR(AVERAGE(K2374:L2403),""),"")</f>
        <v/>
      </c>
      <c r="Q2403" s="876">
        <f>IFERROR(AVERAGE(D2403:E2403),"")</f>
        <v/>
      </c>
      <c r="R2403" s="797">
        <f>IFERROR(AVERAGE(F2403:H2403),"")</f>
        <v/>
      </c>
      <c r="S2403" s="797">
        <f>IFERROR(AVERAGE(I2403:J2403),"")</f>
        <v/>
      </c>
      <c r="T2403" s="797">
        <f>IFERROR(AVERAGE(K2403:L2403),"")</f>
        <v/>
      </c>
      <c r="W2403" s="797">
        <f>AVERAGE(Q2403:T2403)</f>
        <v/>
      </c>
      <c r="X2403" s="797">
        <f>AVERAGE(Q2399:T2403)</f>
        <v/>
      </c>
      <c r="Y2403" s="266" t="n">
        <v>343</v>
      </c>
    </row>
    <row r="2404" ht="17.45" customHeight="1">
      <c r="C2404" s="808">
        <f>C2403+1</f>
        <v/>
      </c>
      <c r="D2404" s="809" t="n">
        <v>0.0357</v>
      </c>
      <c r="E2404" s="810" t="n"/>
      <c r="F2404" s="809" t="n">
        <v>0.0218</v>
      </c>
      <c r="G2404" s="811" t="n"/>
      <c r="H2404" s="810" t="n"/>
      <c r="I2404" s="809" t="n">
        <v>0.0124</v>
      </c>
      <c r="J2404" s="810" t="n"/>
      <c r="K2404" s="809" t="n">
        <v>0.0211</v>
      </c>
      <c r="L2404" s="810" t="n"/>
      <c r="M2404" s="959">
        <f>IF(SUM(D2404:E2404)&gt;0,IFERROR(AVERAGE(D2375:E2404),""),"")</f>
        <v/>
      </c>
      <c r="N2404" s="959">
        <f>IF(SUM(F2404:H2404)&gt;0,IFERROR(AVERAGE(F2375:H2404),""),"")</f>
        <v/>
      </c>
      <c r="O2404" s="959">
        <f>IF(SUM(I2404:J2404)&gt;0,IFERROR(AVERAGE(I2375:J2404),""),"")</f>
        <v/>
      </c>
      <c r="P2404" s="959">
        <f>IF(SUM(K2404:L2404)&gt;0,IFERROR(AVERAGE(K2375:L2404),""),"")</f>
        <v/>
      </c>
      <c r="Q2404" s="813">
        <f>IFERROR(AVERAGE(D2404:E2404),"")</f>
        <v/>
      </c>
      <c r="R2404" s="813">
        <f>IFERROR(AVERAGE(F2404:H2404),"")</f>
        <v/>
      </c>
      <c r="S2404" s="813">
        <f>IFERROR(AVERAGE(I2404:J2404),"")</f>
        <v/>
      </c>
      <c r="T2404" s="813">
        <f>IFERROR(AVERAGE(K2404:L2404),"")</f>
        <v/>
      </c>
      <c r="V2404" s="813">
        <f>AVERAGE(Q2404:T2404)</f>
        <v/>
      </c>
      <c r="W2404" s="445" t="n"/>
      <c r="X2404" s="257" t="n"/>
      <c r="Y2404" s="266" t="n">
        <v>343</v>
      </c>
    </row>
    <row r="2405" ht="17.45" customHeight="1" thickBot="1">
      <c r="C2405" s="808">
        <f>C2404+1</f>
        <v/>
      </c>
      <c r="D2405" s="809" t="n"/>
      <c r="E2405" s="810" t="n">
        <v>0.0349</v>
      </c>
      <c r="F2405" s="809" t="n"/>
      <c r="G2405" s="811" t="n">
        <v>0.0672</v>
      </c>
      <c r="H2405" s="810" t="n"/>
      <c r="I2405" s="809" t="n"/>
      <c r="J2405" s="810" t="n">
        <v>0.0101</v>
      </c>
      <c r="K2405" s="809" t="n"/>
      <c r="L2405" s="810" t="n">
        <v>0.0281</v>
      </c>
      <c r="M2405" s="959">
        <f>IF(SUM(D2405:E2405)&gt;0,IFERROR(AVERAGE(D2376:E2405),""),"")</f>
        <v/>
      </c>
      <c r="N2405" s="959">
        <f>IF(SUM(F2405:H2405)&gt;0,IFERROR(AVERAGE(F2376:H2405),""),"")</f>
        <v/>
      </c>
      <c r="O2405" s="959">
        <f>IF(SUM(I2405:J2405)&gt;0,IFERROR(AVERAGE(I2376:J2405),""),"")</f>
        <v/>
      </c>
      <c r="P2405" s="959">
        <f>IF(SUM(K2405:L2405)&gt;0,IFERROR(AVERAGE(K2376:L2405),""),"")</f>
        <v/>
      </c>
      <c r="Q2405" s="813">
        <f>IFERROR(AVERAGE(D2405:E2405),"")</f>
        <v/>
      </c>
      <c r="R2405" s="813">
        <f>IFERROR(AVERAGE(F2405:H2405),"")</f>
        <v/>
      </c>
      <c r="S2405" s="813">
        <f>IFERROR(AVERAGE(I2405:J2405),"")</f>
        <v/>
      </c>
      <c r="T2405" s="813">
        <f>IFERROR(AVERAGE(K2405:L2405),"")</f>
        <v/>
      </c>
      <c r="V2405" s="813">
        <f>AVERAGE(Q2405:T2405)</f>
        <v/>
      </c>
      <c r="W2405" s="445" t="n"/>
      <c r="X2405" s="797">
        <f>AVERAGE(Q2404:T2405)</f>
        <v/>
      </c>
      <c r="Y2405" s="266" t="n">
        <v>343</v>
      </c>
    </row>
    <row r="2406" ht="17.45" customHeight="1" thickBot="1">
      <c r="C2406" s="791">
        <f>C2405+1</f>
        <v/>
      </c>
      <c r="D2406" s="792" t="n">
        <v>0.0742</v>
      </c>
      <c r="E2406" s="793" t="n"/>
      <c r="F2406" s="792" t="n"/>
      <c r="G2406" s="794" t="n"/>
      <c r="H2406" s="793" t="n">
        <v>0.05</v>
      </c>
      <c r="I2406" s="792" t="n">
        <v>0.0395</v>
      </c>
      <c r="J2406" s="793" t="n"/>
      <c r="K2406" s="792" t="n">
        <v>0.0253</v>
      </c>
      <c r="L2406" s="793" t="n"/>
      <c r="M2406" s="796">
        <f>IF(SUM(D2406:E2406)&gt;0,IFERROR(AVERAGE(D2377:E2406),""),"")</f>
        <v/>
      </c>
      <c r="N2406" s="796">
        <f>IF(SUM(F2406:H2406)&gt;0,IFERROR(AVERAGE(F2377:H2406),""),"")</f>
        <v/>
      </c>
      <c r="O2406" s="796">
        <f>IF(SUM(I2406:J2406)&gt;0,IFERROR(AVERAGE(I2377:J2406),""),"")</f>
        <v/>
      </c>
      <c r="P2406" s="796">
        <f>IF(SUM(K2406:L2406)&gt;0,IFERROR(AVERAGE(K2377:L2406),""),"")</f>
        <v/>
      </c>
      <c r="Q2406" s="797">
        <f>IFERROR(AVERAGE(D2406:E2406),"")</f>
        <v/>
      </c>
      <c r="R2406" s="797">
        <f>IFERROR(AVERAGE(F2406:H2406),"")</f>
        <v/>
      </c>
      <c r="S2406" s="797">
        <f>IFERROR(AVERAGE(I2406:J2406),"")</f>
        <v/>
      </c>
      <c r="T2406" s="797">
        <f>IFERROR(AVERAGE(K2406:L2406),"")</f>
        <v/>
      </c>
      <c r="W2406" s="797">
        <f>AVERAGE(Q2406:T2406)</f>
        <v/>
      </c>
      <c r="Z2406" s="514" t="inlineStr">
        <is>
          <t>JULY</t>
        </is>
      </c>
      <c r="AA2406" s="515" t="n">
        <v>2024</v>
      </c>
      <c r="AB2406" s="516" t="n"/>
      <c r="AC2406" s="516" t="n"/>
      <c r="AD2406" s="516" t="n"/>
    </row>
    <row r="2407" ht="17.45" customHeight="1">
      <c r="C2407" s="791">
        <f>C2406+1</f>
        <v/>
      </c>
      <c r="D2407" s="849" t="n"/>
      <c r="E2407" s="850" t="n">
        <v>0.0487</v>
      </c>
      <c r="F2407" s="849" t="n"/>
      <c r="G2407" s="851" t="n">
        <v>0.0711</v>
      </c>
      <c r="H2407" s="850" t="n"/>
      <c r="I2407" s="849" t="n"/>
      <c r="J2407" s="850" t="n">
        <v>0.0443</v>
      </c>
      <c r="K2407" s="849" t="n"/>
      <c r="L2407" s="850" t="n">
        <v>0.05</v>
      </c>
      <c r="M2407" s="796">
        <f>IF(SUM(D2407:E2407)&gt;0,IFERROR(AVERAGE(D2378:E2407),""),"")</f>
        <v/>
      </c>
      <c r="N2407" s="796">
        <f>IF(SUM(F2407:H2407)&gt;0,IFERROR(AVERAGE(F2378:H2407),""),"")</f>
        <v/>
      </c>
      <c r="O2407" s="796">
        <f>IF(SUM(I2407:J2407)&gt;0,IFERROR(AVERAGE(I2378:J2407),""),"")</f>
        <v/>
      </c>
      <c r="P2407" s="796">
        <f>IF(SUM(K2407:L2407)&gt;0,IFERROR(AVERAGE(K2378:L2407),""),"")</f>
        <v/>
      </c>
      <c r="Q2407" s="797">
        <f>IFERROR(AVERAGE(D2407:E2407),"")</f>
        <v/>
      </c>
      <c r="R2407" s="797">
        <f>IFERROR(AVERAGE(F2407:H2407),"")</f>
        <v/>
      </c>
      <c r="S2407" s="797">
        <f>IFERROR(AVERAGE(I2407:J2407),"")</f>
        <v/>
      </c>
      <c r="T2407" s="797">
        <f>IFERROR(AVERAGE(K2407:L2407),"")</f>
        <v/>
      </c>
      <c r="W2407" s="797">
        <f>AVERAGE(Q2407:T2407)</f>
        <v/>
      </c>
      <c r="Z2407" s="517" t="inlineStr">
        <is>
          <t>Parameter</t>
        </is>
      </c>
      <c r="AA2407" s="517" t="inlineStr">
        <is>
          <t>Station 1</t>
        </is>
      </c>
      <c r="AB2407" s="517" t="inlineStr">
        <is>
          <t>Station 2</t>
        </is>
      </c>
      <c r="AC2407" s="517" t="inlineStr">
        <is>
          <t>Station 4</t>
        </is>
      </c>
      <c r="AD2407" s="517" t="inlineStr">
        <is>
          <t>Station 5</t>
        </is>
      </c>
    </row>
    <row r="2408" ht="17.45" customHeight="1">
      <c r="C2408" s="861">
        <f>C2407+1</f>
        <v/>
      </c>
      <c r="D2408" s="803" t="n">
        <v>0.0387</v>
      </c>
      <c r="E2408" s="804" t="n"/>
      <c r="F2408" s="864" t="n">
        <v>0.0851</v>
      </c>
      <c r="G2408" s="805" t="n"/>
      <c r="H2408" s="952" t="n">
        <v>0.08359999999999999</v>
      </c>
      <c r="I2408" s="803" t="n">
        <v>0.0507</v>
      </c>
      <c r="J2408" s="804" t="n"/>
      <c r="K2408" s="803" t="n">
        <v>0.0255</v>
      </c>
      <c r="L2408" s="804" t="n"/>
      <c r="M2408" s="796">
        <f>IF(SUM(D2408:E2408)&gt;0,IFERROR(AVERAGE(D2379:E2408),""),"")</f>
        <v/>
      </c>
      <c r="N2408" s="796">
        <f>IF(SUM(F2408:H2408)&gt;0,IFERROR(AVERAGE(F2379:H2408),""),"")</f>
        <v/>
      </c>
      <c r="O2408" s="796">
        <f>IF(SUM(I2408:J2408)&gt;0,IFERROR(AVERAGE(I2379:J2408),""),"")</f>
        <v/>
      </c>
      <c r="P2408" s="796">
        <f>IF(SUM(K2408:L2408)&gt;0,IFERROR(AVERAGE(K2379:L2408),""),"")</f>
        <v/>
      </c>
      <c r="Q2408" s="797">
        <f>IFERROR(AVERAGE(D2408:E2408),"")</f>
        <v/>
      </c>
      <c r="R2408" s="876">
        <f>IFERROR(AVERAGE(F2408:H2408),"")</f>
        <v/>
      </c>
      <c r="S2408" s="797">
        <f>IFERROR(AVERAGE(I2408:J2408),"")</f>
        <v/>
      </c>
      <c r="T2408" s="797">
        <f>IFERROR(AVERAGE(K2408:L2408),"")</f>
        <v/>
      </c>
      <c r="W2408" s="797">
        <f>AVERAGE(Q2408:T2408)</f>
        <v/>
      </c>
      <c r="Z2408" s="518" t="inlineStr">
        <is>
          <t>Average</t>
        </is>
      </c>
      <c r="AA2408" s="928">
        <f>AVERAGE(D2378:E2408)</f>
        <v/>
      </c>
      <c r="AB2408" s="928">
        <f>AVERAGE(F2378:H2408)</f>
        <v/>
      </c>
      <c r="AC2408" s="928">
        <f>AVERAGE(I2378:J2408)</f>
        <v/>
      </c>
      <c r="AD2408" s="928">
        <f>AVERAGE(K2378:L2408)</f>
        <v/>
      </c>
    </row>
    <row r="2409" ht="17.45" customHeight="1">
      <c r="C2409" s="791">
        <f>C2408+1</f>
        <v/>
      </c>
      <c r="D2409" s="792" t="n"/>
      <c r="E2409" s="793" t="n">
        <v>0.0467</v>
      </c>
      <c r="F2409" s="792" t="n"/>
      <c r="G2409" s="794" t="n">
        <v>0.0639</v>
      </c>
      <c r="H2409" s="793" t="n"/>
      <c r="I2409" s="792" t="n"/>
      <c r="J2409" s="793" t="n">
        <v>0.0663</v>
      </c>
      <c r="K2409" s="792" t="n"/>
      <c r="L2409" s="793" t="n">
        <v>0.039</v>
      </c>
      <c r="M2409" s="796">
        <f>IF(SUM(D2409:E2409)&gt;0,IFERROR(AVERAGE(D2380:E2409),""),"")</f>
        <v/>
      </c>
      <c r="N2409" s="796">
        <f>IF(SUM(F2409:H2409)&gt;0,IFERROR(AVERAGE(F2380:H2409),""),"")</f>
        <v/>
      </c>
      <c r="O2409" s="796">
        <f>IF(SUM(I2409:J2409)&gt;0,IFERROR(AVERAGE(I2380:J2409),""),"")</f>
        <v/>
      </c>
      <c r="P2409" s="796">
        <f>IF(SUM(K2409:L2409)&gt;0,IFERROR(AVERAGE(K2380:L2409),""),"")</f>
        <v/>
      </c>
      <c r="Q2409" s="797">
        <f>IFERROR(AVERAGE(D2409:E2409),"")</f>
        <v/>
      </c>
      <c r="R2409" s="797">
        <f>IFERROR(AVERAGE(F2409:H2409),"")</f>
        <v/>
      </c>
      <c r="S2409" s="797">
        <f>IFERROR(AVERAGE(I2409:J2409),"")</f>
        <v/>
      </c>
      <c r="T2409" s="797">
        <f>IFERROR(AVERAGE(K2409:L2409),"")</f>
        <v/>
      </c>
      <c r="W2409" s="797">
        <f>AVERAGE(Q2409:T2409)</f>
        <v/>
      </c>
      <c r="Z2409" s="518" t="inlineStr">
        <is>
          <t>Maximum</t>
        </is>
      </c>
      <c r="AA2409" s="928">
        <f>MAX(D2378:E2408)</f>
        <v/>
      </c>
      <c r="AB2409" s="928">
        <f>MAX(F2378:H2408)</f>
        <v/>
      </c>
      <c r="AC2409" s="928">
        <f>MAX(I2378:J2408)</f>
        <v/>
      </c>
      <c r="AD2409" s="928">
        <f>MAX(K2378:L2408)</f>
        <v/>
      </c>
    </row>
    <row r="2410" ht="17.45" customHeight="1" thickBot="1">
      <c r="C2410" s="791">
        <f>C2409+1</f>
        <v/>
      </c>
      <c r="D2410" s="792" t="n">
        <v>0.054</v>
      </c>
      <c r="E2410" s="793" t="n"/>
      <c r="F2410" s="792" t="n">
        <v>0.0668</v>
      </c>
      <c r="G2410" s="794" t="n"/>
      <c r="H2410" s="793" t="n"/>
      <c r="I2410" s="792" t="n">
        <v>0.0386</v>
      </c>
      <c r="J2410" s="793" t="n"/>
      <c r="K2410" s="792" t="n">
        <v>0.0305</v>
      </c>
      <c r="L2410" s="793" t="n"/>
      <c r="M2410" s="796">
        <f>IF(SUM(D2410:E2410)&gt;0,IFERROR(AVERAGE(D2381:E2410),""),"")</f>
        <v/>
      </c>
      <c r="N2410" s="796">
        <f>IF(SUM(F2410:H2410)&gt;0,IFERROR(AVERAGE(F2381:H2410),""),"")</f>
        <v/>
      </c>
      <c r="O2410" s="796">
        <f>IF(SUM(I2410:J2410)&gt;0,IFERROR(AVERAGE(I2381:J2410),""),"")</f>
        <v/>
      </c>
      <c r="P2410" s="796">
        <f>IF(SUM(K2410:L2410)&gt;0,IFERROR(AVERAGE(K2381:L2410),""),"")</f>
        <v/>
      </c>
      <c r="Q2410" s="797">
        <f>IFERROR(AVERAGE(D2410:E2410),"")</f>
        <v/>
      </c>
      <c r="R2410" s="797">
        <f>IFERROR(AVERAGE(F2410:H2410),"")</f>
        <v/>
      </c>
      <c r="S2410" s="797">
        <f>IFERROR(AVERAGE(I2410:J2410),"")</f>
        <v/>
      </c>
      <c r="T2410" s="797">
        <f>IFERROR(AVERAGE(K2410:L2410),"")</f>
        <v/>
      </c>
      <c r="W2410" s="797">
        <f>AVERAGE(Q2410:T2410)</f>
        <v/>
      </c>
      <c r="X2410" s="797">
        <f>AVERAGE(Q2406:T2410)</f>
        <v/>
      </c>
      <c r="Y2410" s="266" t="n">
        <v>344</v>
      </c>
      <c r="Z2410" s="520" t="inlineStr">
        <is>
          <t># DAYS &gt; 0.075</t>
        </is>
      </c>
      <c r="AA2410" s="521">
        <f>COUNTIF(D2378:E2408,"&gt;=0.075")</f>
        <v/>
      </c>
      <c r="AB2410" s="521">
        <f>COUNTIF(F2378:H2408,"&gt;=0.075")</f>
        <v/>
      </c>
      <c r="AC2410" s="521">
        <f>COUNTIF(I2378:J2408,"&gt;=0.075")</f>
        <v/>
      </c>
      <c r="AD2410" s="521">
        <f>COUNTIF(K2378:L2408,"&gt;=0.075")</f>
        <v/>
      </c>
    </row>
    <row r="2411" ht="17.45" customHeight="1" thickBot="1">
      <c r="C2411" s="808">
        <f>C2410+1</f>
        <v/>
      </c>
      <c r="D2411" s="809" t="n"/>
      <c r="E2411" s="810" t="n">
        <v>0.0235</v>
      </c>
      <c r="F2411" s="809" t="n"/>
      <c r="G2411" s="811" t="n">
        <v>0.0456</v>
      </c>
      <c r="H2411" s="810" t="n"/>
      <c r="I2411" s="809" t="n"/>
      <c r="J2411" s="810" t="n">
        <v>0.0307</v>
      </c>
      <c r="K2411" s="809" t="n"/>
      <c r="L2411" s="810" t="n">
        <v>0.0271</v>
      </c>
      <c r="M2411" s="959">
        <f>IF(SUM(D2411:E2411)&gt;0,IFERROR(AVERAGE(D2382:E2411),""),"")</f>
        <v/>
      </c>
      <c r="N2411" s="959">
        <f>IF(SUM(F2411:H2411)&gt;0,IFERROR(AVERAGE(F2382:H2411),""),"")</f>
        <v/>
      </c>
      <c r="O2411" s="959">
        <f>IF(SUM(I2411:J2411)&gt;0,IFERROR(AVERAGE(I2382:J2411),""),"")</f>
        <v/>
      </c>
      <c r="P2411" s="959">
        <f>IF(SUM(K2411:L2411)&gt;0,IFERROR(AVERAGE(K2382:L2411),""),"")</f>
        <v/>
      </c>
      <c r="Q2411" s="813">
        <f>IFERROR(AVERAGE(D2411:E2411),"")</f>
        <v/>
      </c>
      <c r="R2411" s="813">
        <f>IFERROR(AVERAGE(F2411:H2411),"")</f>
        <v/>
      </c>
      <c r="S2411" s="813">
        <f>IFERROR(AVERAGE(I2411:J2411),"")</f>
        <v/>
      </c>
      <c r="T2411" s="813">
        <f>IFERROR(AVERAGE(K2411:L2411),"")</f>
        <v/>
      </c>
      <c r="V2411" s="813">
        <f>AVERAGE(Q2411:T2411)</f>
        <v/>
      </c>
      <c r="W2411" s="445" t="n"/>
      <c r="X2411" s="257" t="n"/>
      <c r="Y2411" s="266" t="n">
        <v>344</v>
      </c>
      <c r="AC2411" s="664">
        <f>SUM(AA2410:AD2410)</f>
        <v/>
      </c>
      <c r="AD2411" s="929">
        <f>AVERAGE(AA2408:AD2408)</f>
        <v/>
      </c>
    </row>
    <row r="2412" ht="17.45" customHeight="1">
      <c r="C2412" s="808">
        <f>C2411+1</f>
        <v/>
      </c>
      <c r="D2412" s="809" t="n">
        <v>0.0176</v>
      </c>
      <c r="E2412" s="810" t="n"/>
      <c r="F2412" s="809" t="n"/>
      <c r="G2412" s="811" t="n"/>
      <c r="H2412" s="810" t="n">
        <v>0.0252</v>
      </c>
      <c r="I2412" s="809" t="n">
        <v>0.0105</v>
      </c>
      <c r="J2412" s="810" t="n"/>
      <c r="K2412" s="809" t="n">
        <v>0.016</v>
      </c>
      <c r="L2412" s="810" t="n"/>
      <c r="M2412" s="959">
        <f>IF(SUM(D2412:E2412)&gt;0,IFERROR(AVERAGE(D2383:E2412),""),"")</f>
        <v/>
      </c>
      <c r="N2412" s="959">
        <f>IF(SUM(F2412:H2412)&gt;0,IFERROR(AVERAGE(F2383:H2412),""),"")</f>
        <v/>
      </c>
      <c r="O2412" s="959">
        <f>IF(SUM(I2412:J2412)&gt;0,IFERROR(AVERAGE(I2383:J2412),""),"")</f>
        <v/>
      </c>
      <c r="P2412" s="959">
        <f>IF(SUM(K2412:L2412)&gt;0,IFERROR(AVERAGE(K2383:L2412),""),"")</f>
        <v/>
      </c>
      <c r="Q2412" s="813">
        <f>IFERROR(AVERAGE(D2412:E2412),"")</f>
        <v/>
      </c>
      <c r="R2412" s="813">
        <f>IFERROR(AVERAGE(F2412:H2412),"")</f>
        <v/>
      </c>
      <c r="S2412" s="813">
        <f>IFERROR(AVERAGE(I2412:J2412),"")</f>
        <v/>
      </c>
      <c r="T2412" s="813">
        <f>IFERROR(AVERAGE(K2412:L2412),"")</f>
        <v/>
      </c>
      <c r="V2412" s="813">
        <f>AVERAGE(Q2412:T2412)</f>
        <v/>
      </c>
      <c r="W2412" s="445" t="n"/>
      <c r="X2412" s="797">
        <f>AVERAGE(Q2411:T2412)</f>
        <v/>
      </c>
      <c r="Y2412" s="266" t="n">
        <v>344</v>
      </c>
      <c r="AA2412" s="605">
        <f>AA2408-AA2377</f>
        <v/>
      </c>
      <c r="AB2412" s="605">
        <f>AB2408-AB2377</f>
        <v/>
      </c>
      <c r="AC2412" s="605">
        <f>AC2408-AC2377</f>
        <v/>
      </c>
      <c r="AD2412" s="605">
        <f>AD2408-AD2377</f>
        <v/>
      </c>
    </row>
    <row r="2413" ht="17.45" customHeight="1">
      <c r="C2413" s="791">
        <f>C2412+1</f>
        <v/>
      </c>
      <c r="D2413" s="792" t="n"/>
      <c r="E2413" s="793" t="n">
        <v>0.0499</v>
      </c>
      <c r="F2413" s="792" t="n"/>
      <c r="G2413" s="794" t="n">
        <v>0.065</v>
      </c>
      <c r="H2413" s="793" t="n"/>
      <c r="I2413" s="792" t="n"/>
      <c r="J2413" s="793" t="n">
        <v>0.051</v>
      </c>
      <c r="K2413" s="792" t="n"/>
      <c r="L2413" s="793" t="n">
        <v>0.0376</v>
      </c>
      <c r="M2413" s="796">
        <f>IF(SUM(D2413:E2413)&gt;0,IFERROR(AVERAGE(D2384:E2413),""),"")</f>
        <v/>
      </c>
      <c r="N2413" s="796">
        <f>IF(SUM(F2413:H2413)&gt;0,IFERROR(AVERAGE(F2384:H2413),""),"")</f>
        <v/>
      </c>
      <c r="O2413" s="796">
        <f>IF(SUM(I2413:J2413)&gt;0,IFERROR(AVERAGE(I2384:J2413),""),"")</f>
        <v/>
      </c>
      <c r="P2413" s="796">
        <f>IF(SUM(K2413:L2413)&gt;0,IFERROR(AVERAGE(K2384:L2413),""),"")</f>
        <v/>
      </c>
      <c r="Q2413" s="797">
        <f>IFERROR(AVERAGE(D2413:E2413),"")</f>
        <v/>
      </c>
      <c r="R2413" s="797">
        <f>IFERROR(AVERAGE(F2413:H2413),"")</f>
        <v/>
      </c>
      <c r="S2413" s="797">
        <f>IFERROR(AVERAGE(I2413:J2413),"")</f>
        <v/>
      </c>
      <c r="T2413" s="797">
        <f>IFERROR(AVERAGE(K2413:L2413),"")</f>
        <v/>
      </c>
      <c r="W2413" s="797">
        <f>AVERAGE(Q2413:T2413)</f>
        <v/>
      </c>
      <c r="AD2413" s="605">
        <f>AD2411-AD2380</f>
        <v/>
      </c>
    </row>
    <row r="2414" ht="17.45" customHeight="1">
      <c r="C2414" s="861">
        <f>C2413+1</f>
        <v/>
      </c>
      <c r="D2414" s="864" t="n">
        <v>0.076</v>
      </c>
      <c r="E2414" s="804" t="n"/>
      <c r="F2414" s="864" t="n">
        <v>0.07149999999999999</v>
      </c>
      <c r="G2414" s="805" t="n"/>
      <c r="H2414" s="804" t="n">
        <v>0.068</v>
      </c>
      <c r="I2414" s="864" t="n">
        <v>0.0793</v>
      </c>
      <c r="J2414" s="804" t="n"/>
      <c r="K2414" s="803" t="n">
        <v>0.042</v>
      </c>
      <c r="L2414" s="804" t="n"/>
      <c r="M2414" s="796">
        <f>IF(SUM(D2414:E2414)&gt;0,IFERROR(AVERAGE(D2385:E2414),""),"")</f>
        <v/>
      </c>
      <c r="N2414" s="796">
        <f>IF(SUM(F2414:H2414)&gt;0,IFERROR(AVERAGE(F2385:H2414),""),"")</f>
        <v/>
      </c>
      <c r="O2414" s="796">
        <f>IF(SUM(I2414:J2414)&gt;0,IFERROR(AVERAGE(I2385:J2414),""),"")</f>
        <v/>
      </c>
      <c r="P2414" s="796">
        <f>IF(SUM(K2414:L2414)&gt;0,IFERROR(AVERAGE(K2385:L2414),""),"")</f>
        <v/>
      </c>
      <c r="Q2414" s="876">
        <f>IFERROR(AVERAGE(D2414:E2414),"")</f>
        <v/>
      </c>
      <c r="R2414" s="797">
        <f>IFERROR(AVERAGE(F2414:H2414),"")</f>
        <v/>
      </c>
      <c r="S2414" s="876">
        <f>IFERROR(AVERAGE(I2414:J2414),"")</f>
        <v/>
      </c>
      <c r="T2414" s="797">
        <f>IFERROR(AVERAGE(K2414:L2414),"")</f>
        <v/>
      </c>
      <c r="W2414" s="797">
        <f>AVERAGE(Q2414:T2414)</f>
        <v/>
      </c>
    </row>
    <row r="2415" ht="17.45" customHeight="1">
      <c r="C2415" s="791">
        <f>C2414+1</f>
        <v/>
      </c>
      <c r="D2415" s="792" t="n"/>
      <c r="E2415" s="793" t="n">
        <v>0.0669</v>
      </c>
      <c r="F2415" s="792" t="n"/>
      <c r="G2415" s="794" t="n">
        <v>0.06510000000000001</v>
      </c>
      <c r="H2415" s="793" t="n"/>
      <c r="I2415" s="792" t="n"/>
      <c r="J2415" s="793" t="n">
        <v>0.0649</v>
      </c>
      <c r="K2415" s="792" t="n"/>
      <c r="L2415" s="865" t="n">
        <v>0.07240000000000001</v>
      </c>
      <c r="M2415" s="796">
        <f>IF(SUM(D2415:E2415)&gt;0,IFERROR(AVERAGE(D2386:E2415),""),"")</f>
        <v/>
      </c>
      <c r="N2415" s="796">
        <f>IF(SUM(F2415:H2415)&gt;0,IFERROR(AVERAGE(F2386:H2415),""),"")</f>
        <v/>
      </c>
      <c r="O2415" s="796">
        <f>IF(SUM(I2415:J2415)&gt;0,IFERROR(AVERAGE(I2386:J2415),""),"")</f>
        <v/>
      </c>
      <c r="P2415" s="796">
        <f>IF(SUM(K2415:L2415)&gt;0,IFERROR(AVERAGE(K2386:L2415),""),"")</f>
        <v/>
      </c>
      <c r="Q2415" s="797">
        <f>IFERROR(AVERAGE(D2415:E2415),"")</f>
        <v/>
      </c>
      <c r="R2415" s="797">
        <f>IFERROR(AVERAGE(F2415:H2415),"")</f>
        <v/>
      </c>
      <c r="S2415" s="797">
        <f>IFERROR(AVERAGE(I2415:J2415),"")</f>
        <v/>
      </c>
      <c r="T2415" s="876">
        <f>IFERROR(AVERAGE(K2415:L2415),"")</f>
        <v/>
      </c>
      <c r="W2415" s="797">
        <f>AVERAGE(Q2415:T2415)</f>
        <v/>
      </c>
    </row>
    <row r="2416" ht="17.45" customHeight="1">
      <c r="C2416" s="791">
        <f>C2415+1</f>
        <v/>
      </c>
      <c r="D2416" s="899" t="n">
        <v>0.0737</v>
      </c>
      <c r="E2416" s="793" t="n"/>
      <c r="F2416" s="792" t="n">
        <v>0.0488</v>
      </c>
      <c r="G2416" s="794" t="n"/>
      <c r="H2416" s="793" t="n"/>
      <c r="I2416" s="792" t="n">
        <v>0.0593</v>
      </c>
      <c r="J2416" s="793" t="n"/>
      <c r="K2416" s="792" t="n">
        <v>0.0383</v>
      </c>
      <c r="L2416" s="793" t="n"/>
      <c r="M2416" s="796">
        <f>IF(SUM(D2416:E2416)&gt;0,IFERROR(AVERAGE(D2387:E2416),""),"")</f>
        <v/>
      </c>
      <c r="N2416" s="796">
        <f>IF(SUM(F2416:H2416)&gt;0,IFERROR(AVERAGE(F2387:H2416),""),"")</f>
        <v/>
      </c>
      <c r="O2416" s="796">
        <f>IF(SUM(I2416:J2416)&gt;0,IFERROR(AVERAGE(I2387:J2416),""),"")</f>
        <v/>
      </c>
      <c r="P2416" s="796">
        <f>IF(SUM(K2416:L2416)&gt;0,IFERROR(AVERAGE(K2387:L2416),""),"")</f>
        <v/>
      </c>
      <c r="Q2416" s="876">
        <f>IFERROR(AVERAGE(D2416:E2416),"")</f>
        <v/>
      </c>
      <c r="R2416" s="797">
        <f>IFERROR(AVERAGE(F2416:H2416),"")</f>
        <v/>
      </c>
      <c r="S2416" s="797">
        <f>IFERROR(AVERAGE(I2416:J2416),"")</f>
        <v/>
      </c>
      <c r="T2416" s="797">
        <f>IFERROR(AVERAGE(K2416:L2416),"")</f>
        <v/>
      </c>
      <c r="W2416" s="797">
        <f>AVERAGE(Q2416:T2416)</f>
        <v/>
      </c>
    </row>
    <row r="2417" ht="17.45" customHeight="1">
      <c r="C2417" s="791">
        <f>C2416+1</f>
        <v/>
      </c>
      <c r="D2417" s="792" t="n"/>
      <c r="E2417" s="793" t="n">
        <v>0.0552</v>
      </c>
      <c r="F2417" s="792" t="n"/>
      <c r="G2417" s="794" t="n">
        <v>0.0728</v>
      </c>
      <c r="H2417" s="793" t="n"/>
      <c r="I2417" s="792" t="n"/>
      <c r="J2417" s="865" t="n">
        <v>0.079</v>
      </c>
      <c r="K2417" s="792" t="n"/>
      <c r="L2417" s="793" t="n">
        <v>0.0331</v>
      </c>
      <c r="M2417" s="796">
        <f>IF(SUM(D2417:E2417)&gt;0,IFERROR(AVERAGE(D2388:E2417),""),"")</f>
        <v/>
      </c>
      <c r="N2417" s="796">
        <f>IF(SUM(F2417:H2417)&gt;0,IFERROR(AVERAGE(F2388:H2417),""),"")</f>
        <v/>
      </c>
      <c r="O2417" s="796">
        <f>IF(SUM(I2417:J2417)&gt;0,IFERROR(AVERAGE(I2388:J2417),""),"")</f>
        <v/>
      </c>
      <c r="P2417" s="796">
        <f>IF(SUM(K2417:L2417)&gt;0,IFERROR(AVERAGE(K2388:L2417),""),"")</f>
        <v/>
      </c>
      <c r="Q2417" s="797">
        <f>IFERROR(AVERAGE(D2417:E2417),"")</f>
        <v/>
      </c>
      <c r="R2417" s="797">
        <f>IFERROR(AVERAGE(F2417:H2417),"")</f>
        <v/>
      </c>
      <c r="S2417" s="876">
        <f>IFERROR(AVERAGE(I2417:J2417),"")</f>
        <v/>
      </c>
      <c r="T2417" s="797">
        <f>IFERROR(AVERAGE(K2417:L2417),"")</f>
        <v/>
      </c>
      <c r="W2417" s="797">
        <f>AVERAGE(Q2417:T2417)</f>
        <v/>
      </c>
      <c r="X2417" s="797">
        <f>AVERAGE(Q2413:T2417)</f>
        <v/>
      </c>
      <c r="Y2417" s="266" t="n">
        <v>345</v>
      </c>
    </row>
    <row r="2418" ht="17.45" customHeight="1">
      <c r="C2418" s="808">
        <f>C2417+1</f>
        <v/>
      </c>
      <c r="D2418" s="809" t="n">
        <v>0.0343</v>
      </c>
      <c r="E2418" s="810" t="n"/>
      <c r="F2418" s="809" t="n"/>
      <c r="G2418" s="811" t="n"/>
      <c r="H2418" s="810" t="n">
        <v>0.0441</v>
      </c>
      <c r="I2418" s="809" t="n">
        <v>0.0294</v>
      </c>
      <c r="J2418" s="810" t="n"/>
      <c r="K2418" s="809" t="n">
        <v>0.0251</v>
      </c>
      <c r="L2418" s="810" t="n"/>
      <c r="M2418" s="959">
        <f>IF(SUM(D2418:E2418)&gt;0,IFERROR(AVERAGE(D2389:E2418),""),"")</f>
        <v/>
      </c>
      <c r="N2418" s="959">
        <f>IF(SUM(F2418:H2418)&gt;0,IFERROR(AVERAGE(F2389:H2418),""),"")</f>
        <v/>
      </c>
      <c r="O2418" s="959">
        <f>IF(SUM(I2418:J2418)&gt;0,IFERROR(AVERAGE(I2389:J2418),""),"")</f>
        <v/>
      </c>
      <c r="P2418" s="959">
        <f>IF(SUM(K2418:L2418)&gt;0,IFERROR(AVERAGE(K2389:L2418),""),"")</f>
        <v/>
      </c>
      <c r="Q2418" s="813">
        <f>IFERROR(AVERAGE(D2418:E2418),"")</f>
        <v/>
      </c>
      <c r="R2418" s="813">
        <f>IFERROR(AVERAGE(F2418:H2418),"")</f>
        <v/>
      </c>
      <c r="S2418" s="813">
        <f>IFERROR(AVERAGE(I2418:J2418),"")</f>
        <v/>
      </c>
      <c r="T2418" s="813">
        <f>IFERROR(AVERAGE(K2418:L2418),"")</f>
        <v/>
      </c>
      <c r="V2418" s="813">
        <f>AVERAGE(Q2418:T2418)</f>
        <v/>
      </c>
      <c r="W2418" s="445" t="n"/>
      <c r="X2418" s="257" t="n"/>
      <c r="Y2418" s="266" t="n">
        <v>345</v>
      </c>
    </row>
    <row r="2419" ht="17.45" customHeight="1">
      <c r="C2419" s="808">
        <f>C2418+1</f>
        <v/>
      </c>
      <c r="D2419" s="809" t="n"/>
      <c r="E2419" s="810" t="n">
        <v>0.039</v>
      </c>
      <c r="F2419" s="809" t="n"/>
      <c r="G2419" s="811" t="n">
        <v>0.0257</v>
      </c>
      <c r="H2419" s="810" t="n"/>
      <c r="I2419" s="809" t="n"/>
      <c r="J2419" s="810" t="n">
        <v>0.0131</v>
      </c>
      <c r="K2419" s="809" t="n"/>
      <c r="L2419" s="810" t="n">
        <v>0.0363</v>
      </c>
      <c r="M2419" s="959">
        <f>IF(SUM(D2419:E2419)&gt;0,IFERROR(AVERAGE(D2390:E2419),""),"")</f>
        <v/>
      </c>
      <c r="N2419" s="959">
        <f>IF(SUM(F2419:H2419)&gt;0,IFERROR(AVERAGE(F2390:H2419),""),"")</f>
        <v/>
      </c>
      <c r="O2419" s="959">
        <f>IF(SUM(I2419:J2419)&gt;0,IFERROR(AVERAGE(I2390:J2419),""),"")</f>
        <v/>
      </c>
      <c r="P2419" s="959">
        <f>IF(SUM(K2419:L2419)&gt;0,IFERROR(AVERAGE(K2390:L2419),""),"")</f>
        <v/>
      </c>
      <c r="Q2419" s="813">
        <f>IFERROR(AVERAGE(D2419:E2419),"")</f>
        <v/>
      </c>
      <c r="R2419" s="813">
        <f>IFERROR(AVERAGE(F2419:H2419),"")</f>
        <v/>
      </c>
      <c r="S2419" s="813">
        <f>IFERROR(AVERAGE(I2419:J2419),"")</f>
        <v/>
      </c>
      <c r="T2419" s="813">
        <f>IFERROR(AVERAGE(K2419:L2419),"")</f>
        <v/>
      </c>
      <c r="V2419" s="813">
        <f>AVERAGE(Q2419:T2419)</f>
        <v/>
      </c>
      <c r="W2419" s="445" t="n"/>
      <c r="X2419" s="797">
        <f>AVERAGE(Q2418:T2419)</f>
        <v/>
      </c>
      <c r="Y2419" s="266" t="n">
        <v>345</v>
      </c>
    </row>
    <row r="2420" ht="17.45" customHeight="1">
      <c r="C2420" s="861">
        <f>C2419+1</f>
        <v/>
      </c>
      <c r="D2420" s="864" t="n">
        <v>0.125</v>
      </c>
      <c r="E2420" s="804" t="n"/>
      <c r="F2420" s="803" t="n">
        <v>0.07000000000000001</v>
      </c>
      <c r="G2420" s="805" t="n"/>
      <c r="H2420" s="804" t="n">
        <v>0.06850000000000001</v>
      </c>
      <c r="I2420" s="803" t="n">
        <v>0.0492</v>
      </c>
      <c r="J2420" s="804" t="n"/>
      <c r="K2420" s="803" t="n">
        <v>0.0488</v>
      </c>
      <c r="L2420" s="804" t="n"/>
      <c r="M2420" s="796">
        <f>IF(SUM(D2420:E2420)&gt;0,IFERROR(AVERAGE(D2391:E2420),""),"")</f>
        <v/>
      </c>
      <c r="N2420" s="796">
        <f>IF(SUM(F2420:H2420)&gt;0,IFERROR(AVERAGE(F2391:H2420),""),"")</f>
        <v/>
      </c>
      <c r="O2420" s="796">
        <f>IF(SUM(I2420:J2420)&gt;0,IFERROR(AVERAGE(I2391:J2420),""),"")</f>
        <v/>
      </c>
      <c r="P2420" s="796">
        <f>IF(SUM(K2420:L2420)&gt;0,IFERROR(AVERAGE(K2391:L2420),""),"")</f>
        <v/>
      </c>
      <c r="Q2420" s="876">
        <f>IFERROR(AVERAGE(D2420:E2420),"")</f>
        <v/>
      </c>
      <c r="R2420" s="797">
        <f>IFERROR(AVERAGE(F2420:H2420),"")</f>
        <v/>
      </c>
      <c r="S2420" s="797">
        <f>IFERROR(AVERAGE(I2420:J2420),"")</f>
        <v/>
      </c>
      <c r="T2420" s="797">
        <f>IFERROR(AVERAGE(K2420:L2420),"")</f>
        <v/>
      </c>
      <c r="W2420" s="797">
        <f>AVERAGE(Q2420:T2420)</f>
        <v/>
      </c>
    </row>
    <row r="2421" ht="17.45" customHeight="1">
      <c r="C2421" s="791">
        <f>C2420+1</f>
        <v/>
      </c>
      <c r="D2421" s="792" t="n"/>
      <c r="E2421" s="865" t="n">
        <v>0.0877</v>
      </c>
      <c r="F2421" s="792" t="n"/>
      <c r="G2421" s="932" t="n">
        <v>0.09719999999999999</v>
      </c>
      <c r="H2421" s="793" t="n"/>
      <c r="I2421" s="792" t="n"/>
      <c r="J2421" s="865" t="n">
        <v>0.0766</v>
      </c>
      <c r="K2421" s="792" t="n"/>
      <c r="L2421" s="793" t="n">
        <v>0.0423</v>
      </c>
      <c r="M2421" s="796">
        <f>IF(SUM(D2421:E2421)&gt;0,IFERROR(AVERAGE(D2392:E2421),""),"")</f>
        <v/>
      </c>
      <c r="N2421" s="796">
        <f>IF(SUM(F2421:H2421)&gt;0,IFERROR(AVERAGE(F2392:H2421),""),"")</f>
        <v/>
      </c>
      <c r="O2421" s="796">
        <f>IF(SUM(I2421:J2421)&gt;0,IFERROR(AVERAGE(I2392:J2421),""),"")</f>
        <v/>
      </c>
      <c r="P2421" s="796">
        <f>IF(SUM(K2421:L2421)&gt;0,IFERROR(AVERAGE(K2392:L2421),""),"")</f>
        <v/>
      </c>
      <c r="Q2421" s="876">
        <f>IFERROR(AVERAGE(D2421:E2421),"")</f>
        <v/>
      </c>
      <c r="R2421" s="876">
        <f>IFERROR(AVERAGE(F2421:H2421),"")</f>
        <v/>
      </c>
      <c r="S2421" s="876">
        <f>IFERROR(AVERAGE(I2421:J2421),"")</f>
        <v/>
      </c>
      <c r="T2421" s="797">
        <f>IFERROR(AVERAGE(K2421:L2421),"")</f>
        <v/>
      </c>
      <c r="W2421" s="797">
        <f>AVERAGE(Q2421:T2421)</f>
        <v/>
      </c>
    </row>
    <row r="2422" ht="17.45" customHeight="1">
      <c r="C2422" s="791">
        <f>C2421+1</f>
        <v/>
      </c>
      <c r="D2422" s="899" t="n">
        <v>0.0766</v>
      </c>
      <c r="E2422" s="793" t="n"/>
      <c r="F2422" s="792" t="n">
        <v>0.0677</v>
      </c>
      <c r="G2422" s="794" t="n"/>
      <c r="H2422" s="793" t="n"/>
      <c r="I2422" s="792" t="n">
        <v>0.0583</v>
      </c>
      <c r="J2422" s="793" t="n"/>
      <c r="K2422" s="792" t="n">
        <v>0.0415</v>
      </c>
      <c r="L2422" s="793" t="n"/>
      <c r="M2422" s="796">
        <f>IF(SUM(D2422:E2422)&gt;0,IFERROR(AVERAGE(D2393:E2422),""),"")</f>
        <v/>
      </c>
      <c r="N2422" s="796">
        <f>IF(SUM(F2422:H2422)&gt;0,IFERROR(AVERAGE(F2393:H2422),""),"")</f>
        <v/>
      </c>
      <c r="O2422" s="796">
        <f>IF(SUM(I2422:J2422)&gt;0,IFERROR(AVERAGE(I2393:J2422),""),"")</f>
        <v/>
      </c>
      <c r="P2422" s="796">
        <f>IF(SUM(K2422:L2422)&gt;0,IFERROR(AVERAGE(K2393:L2422),""),"")</f>
        <v/>
      </c>
      <c r="Q2422" s="876">
        <f>IFERROR(AVERAGE(D2422:E2422),"")</f>
        <v/>
      </c>
      <c r="R2422" s="797">
        <f>IFERROR(AVERAGE(F2422:H2422),"")</f>
        <v/>
      </c>
      <c r="S2422" s="797">
        <f>IFERROR(AVERAGE(I2422:J2422),"")</f>
        <v/>
      </c>
      <c r="T2422" s="797">
        <f>IFERROR(AVERAGE(K2422:L2422),"")</f>
        <v/>
      </c>
      <c r="W2422" s="797">
        <f>AVERAGE(Q2422:T2422)</f>
        <v/>
      </c>
    </row>
    <row r="2423" ht="17.45" customHeight="1">
      <c r="C2423" s="791">
        <f>C2422+1</f>
        <v/>
      </c>
      <c r="D2423" s="792" t="n"/>
      <c r="E2423" s="793" t="n">
        <v>0.0552</v>
      </c>
      <c r="F2423" s="792" t="n"/>
      <c r="G2423" s="932" t="n">
        <v>0.0876</v>
      </c>
      <c r="H2423" s="793" t="n"/>
      <c r="I2423" s="792" t="n"/>
      <c r="J2423" s="793" t="n">
        <v>0.054</v>
      </c>
      <c r="K2423" s="792" t="n"/>
      <c r="L2423" s="793" t="n">
        <v>0.0525</v>
      </c>
      <c r="M2423" s="796">
        <f>IF(SUM(D2423:E2423)&gt;0,IFERROR(AVERAGE(D2394:E2423),""),"")</f>
        <v/>
      </c>
      <c r="N2423" s="796">
        <f>IF(SUM(F2423:H2423)&gt;0,IFERROR(AVERAGE(F2394:H2423),""),"")</f>
        <v/>
      </c>
      <c r="O2423" s="796">
        <f>IF(SUM(I2423:J2423)&gt;0,IFERROR(AVERAGE(I2394:J2423),""),"")</f>
        <v/>
      </c>
      <c r="P2423" s="796">
        <f>IF(SUM(K2423:L2423)&gt;0,IFERROR(AVERAGE(K2394:L2423),""),"")</f>
        <v/>
      </c>
      <c r="Q2423" s="797">
        <f>IFERROR(AVERAGE(D2423:E2423),"")</f>
        <v/>
      </c>
      <c r="R2423" s="876">
        <f>IFERROR(AVERAGE(F2423:H2423),"")</f>
        <v/>
      </c>
      <c r="S2423" s="797">
        <f>IFERROR(AVERAGE(I2423:J2423),"")</f>
        <v/>
      </c>
      <c r="T2423" s="797">
        <f>IFERROR(AVERAGE(K2423:L2423),"")</f>
        <v/>
      </c>
      <c r="W2423" s="797">
        <f>AVERAGE(Q2423:T2423)</f>
        <v/>
      </c>
    </row>
    <row r="2424" ht="17.45" customHeight="1">
      <c r="C2424" s="791">
        <f>C2423+1</f>
        <v/>
      </c>
      <c r="D2424" s="792" t="n">
        <v>0.0443</v>
      </c>
      <c r="E2424" s="793" t="n"/>
      <c r="F2424" s="792" t="n"/>
      <c r="G2424" s="794" t="n"/>
      <c r="H2424" s="793" t="n">
        <v>0.0484</v>
      </c>
      <c r="I2424" s="792" t="n">
        <v>0.0414</v>
      </c>
      <c r="J2424" s="793" t="n"/>
      <c r="K2424" s="792" t="n">
        <v>0.0411</v>
      </c>
      <c r="L2424" s="793" t="n"/>
      <c r="M2424" s="796">
        <f>IF(SUM(D2424:E2424)&gt;0,IFERROR(AVERAGE(D2395:E2424),""),"")</f>
        <v/>
      </c>
      <c r="N2424" s="796">
        <f>IF(SUM(F2424:H2424)&gt;0,IFERROR(AVERAGE(F2395:H2424),""),"")</f>
        <v/>
      </c>
      <c r="O2424" s="796">
        <f>IF(SUM(I2424:J2424)&gt;0,IFERROR(AVERAGE(I2395:J2424),""),"")</f>
        <v/>
      </c>
      <c r="P2424" s="796">
        <f>IF(SUM(K2424:L2424)&gt;0,IFERROR(AVERAGE(K2395:L2424),""),"")</f>
        <v/>
      </c>
      <c r="Q2424" s="797">
        <f>IFERROR(AVERAGE(D2424:E2424),"")</f>
        <v/>
      </c>
      <c r="R2424" s="797">
        <f>IFERROR(AVERAGE(F2424:H2424),"")</f>
        <v/>
      </c>
      <c r="S2424" s="797">
        <f>IFERROR(AVERAGE(I2424:J2424),"")</f>
        <v/>
      </c>
      <c r="T2424" s="797">
        <f>IFERROR(AVERAGE(K2424:L2424),"")</f>
        <v/>
      </c>
      <c r="W2424" s="797">
        <f>AVERAGE(Q2424:T2424)</f>
        <v/>
      </c>
      <c r="X2424" s="797">
        <f>AVERAGE(Q2420:T2424)</f>
        <v/>
      </c>
      <c r="Y2424" s="266" t="n">
        <v>346</v>
      </c>
    </row>
    <row r="2425" ht="17.45" customHeight="1">
      <c r="C2425" s="808">
        <f>C2424+1</f>
        <v/>
      </c>
      <c r="D2425" s="809" t="n"/>
      <c r="E2425" s="810" t="n">
        <v>0.042</v>
      </c>
      <c r="F2425" s="809" t="n"/>
      <c r="G2425" s="811" t="n">
        <v>0.0328</v>
      </c>
      <c r="H2425" s="810" t="n"/>
      <c r="I2425" s="809" t="n"/>
      <c r="J2425" s="810" t="n">
        <v>0.0131</v>
      </c>
      <c r="K2425" s="809" t="n"/>
      <c r="L2425" s="810" t="n">
        <v>0.0402</v>
      </c>
      <c r="M2425" s="959">
        <f>IF(SUM(D2425:E2425)&gt;0,IFERROR(AVERAGE(D2396:E2425),""),"")</f>
        <v/>
      </c>
      <c r="N2425" s="959">
        <f>IF(SUM(F2425:H2425)&gt;0,IFERROR(AVERAGE(F2396:H2425),""),"")</f>
        <v/>
      </c>
      <c r="O2425" s="959">
        <f>IF(SUM(I2425:J2425)&gt;0,IFERROR(AVERAGE(I2396:J2425),""),"")</f>
        <v/>
      </c>
      <c r="P2425" s="959">
        <f>IF(SUM(K2425:L2425)&gt;0,IFERROR(AVERAGE(K2396:L2425),""),"")</f>
        <v/>
      </c>
      <c r="Q2425" s="813">
        <f>IFERROR(AVERAGE(D2425:E2425),"")</f>
        <v/>
      </c>
      <c r="R2425" s="813">
        <f>IFERROR(AVERAGE(F2425:H2425),"")</f>
        <v/>
      </c>
      <c r="S2425" s="813">
        <f>IFERROR(AVERAGE(I2425:J2425),"")</f>
        <v/>
      </c>
      <c r="T2425" s="813">
        <f>IFERROR(AVERAGE(K2425:L2425),"")</f>
        <v/>
      </c>
      <c r="V2425" s="813">
        <f>AVERAGE(Q2425:T2425)</f>
        <v/>
      </c>
      <c r="W2425" s="445" t="n"/>
      <c r="X2425" s="257" t="n"/>
      <c r="Y2425" s="266" t="n">
        <v>346</v>
      </c>
    </row>
    <row r="2426" ht="17.45" customHeight="1">
      <c r="C2426" s="861">
        <f>C2425+1</f>
        <v/>
      </c>
      <c r="D2426" s="809" t="n">
        <v>0.0525</v>
      </c>
      <c r="E2426" s="810" t="n"/>
      <c r="F2426" s="809" t="n">
        <v>0.0453</v>
      </c>
      <c r="G2426" s="811" t="n"/>
      <c r="H2426" s="810" t="n">
        <v>0.0473</v>
      </c>
      <c r="I2426" s="809" t="n">
        <v>0.0104</v>
      </c>
      <c r="J2426" s="810" t="n"/>
      <c r="K2426" s="809" t="n">
        <v>0.0139</v>
      </c>
      <c r="L2426" s="810" t="n"/>
      <c r="M2426" s="959">
        <f>IF(SUM(D2426:E2426)&gt;0,IFERROR(AVERAGE(D2397:E2426),""),"")</f>
        <v/>
      </c>
      <c r="N2426" s="959">
        <f>IF(SUM(F2426:H2426)&gt;0,IFERROR(AVERAGE(F2397:H2426),""),"")</f>
        <v/>
      </c>
      <c r="O2426" s="959">
        <f>IF(SUM(I2426:J2426)&gt;0,IFERROR(AVERAGE(I2397:J2426),""),"")</f>
        <v/>
      </c>
      <c r="P2426" s="959">
        <f>IF(SUM(K2426:L2426)&gt;0,IFERROR(AVERAGE(K2397:L2426),""),"")</f>
        <v/>
      </c>
      <c r="Q2426" s="813">
        <f>IFERROR(AVERAGE(D2426:E2426),"")</f>
        <v/>
      </c>
      <c r="R2426" s="813">
        <f>IFERROR(AVERAGE(F2426:H2426),"")</f>
        <v/>
      </c>
      <c r="S2426" s="813">
        <f>IFERROR(AVERAGE(I2426:J2426),"")</f>
        <v/>
      </c>
      <c r="T2426" s="813">
        <f>IFERROR(AVERAGE(K2426:L2426),"")</f>
        <v/>
      </c>
      <c r="V2426" s="813">
        <f>AVERAGE(Q2426:T2426)</f>
        <v/>
      </c>
      <c r="W2426" s="445" t="n"/>
      <c r="X2426" s="797">
        <f>AVERAGE(Q2425:T2426)</f>
        <v/>
      </c>
      <c r="Y2426" s="266" t="n">
        <v>346</v>
      </c>
    </row>
    <row r="2427" ht="17.45" customHeight="1">
      <c r="C2427" s="791">
        <f>C2426+1</f>
        <v/>
      </c>
      <c r="D2427" s="792" t="n"/>
      <c r="E2427" s="793" t="n">
        <v>0.0493</v>
      </c>
      <c r="F2427" s="792" t="n"/>
      <c r="G2427" s="932" t="n">
        <v>0.09320000000000001</v>
      </c>
      <c r="H2427" s="793" t="n"/>
      <c r="I2427" s="792" t="n"/>
      <c r="J2427" s="793" t="n">
        <v>0.044</v>
      </c>
      <c r="K2427" s="792" t="n"/>
      <c r="L2427" s="793" t="n">
        <v>0.0407</v>
      </c>
      <c r="M2427" s="796">
        <f>IF(SUM(D2427:E2427)&gt;0,IFERROR(AVERAGE(D2398:E2427),""),"")</f>
        <v/>
      </c>
      <c r="N2427" s="796">
        <f>IF(SUM(F2427:H2427)&gt;0,IFERROR(AVERAGE(F2398:H2427),""),"")</f>
        <v/>
      </c>
      <c r="O2427" s="796">
        <f>IF(SUM(I2427:J2427)&gt;0,IFERROR(AVERAGE(I2398:J2427),""),"")</f>
        <v/>
      </c>
      <c r="P2427" s="796">
        <f>IF(SUM(K2427:L2427)&gt;0,IFERROR(AVERAGE(K2398:L2427),""),"")</f>
        <v/>
      </c>
      <c r="Q2427" s="797">
        <f>IFERROR(AVERAGE(D2427:E2427),"")</f>
        <v/>
      </c>
      <c r="R2427" s="876">
        <f>IFERROR(AVERAGE(F2427:H2427),"")</f>
        <v/>
      </c>
      <c r="S2427" s="797">
        <f>IFERROR(AVERAGE(I2427:J2427),"")</f>
        <v/>
      </c>
      <c r="T2427" s="797">
        <f>IFERROR(AVERAGE(K2427:L2427),"")</f>
        <v/>
      </c>
      <c r="W2427" s="797">
        <f>AVERAGE(Q2427:T2427)</f>
        <v/>
      </c>
    </row>
    <row r="2428" ht="17.45" customHeight="1">
      <c r="C2428" s="791">
        <f>C2427+1</f>
        <v/>
      </c>
      <c r="D2428" s="792" t="n">
        <v>0.0484</v>
      </c>
      <c r="E2428" s="793" t="n"/>
      <c r="F2428" s="792" t="n">
        <v>0.0456</v>
      </c>
      <c r="G2428" s="794" t="n"/>
      <c r="H2428" s="793" t="n"/>
      <c r="I2428" s="792" t="n">
        <v>0.0394</v>
      </c>
      <c r="J2428" s="793" t="n"/>
      <c r="K2428" s="792" t="n">
        <v>0.0455</v>
      </c>
      <c r="L2428" s="793" t="n"/>
      <c r="M2428" s="796">
        <f>IF(SUM(D2428:E2428)&gt;0,IFERROR(AVERAGE(D2399:E2428),""),"")</f>
        <v/>
      </c>
      <c r="N2428" s="796">
        <f>IF(SUM(F2428:H2428)&gt;0,IFERROR(AVERAGE(F2399:H2428),""),"")</f>
        <v/>
      </c>
      <c r="O2428" s="796">
        <f>IF(SUM(I2428:J2428)&gt;0,IFERROR(AVERAGE(I2399:J2428),""),"")</f>
        <v/>
      </c>
      <c r="P2428" s="796">
        <f>IF(SUM(K2428:L2428)&gt;0,IFERROR(AVERAGE(K2399:L2428),""),"")</f>
        <v/>
      </c>
      <c r="Q2428" s="797">
        <f>IFERROR(AVERAGE(D2428:E2428),"")</f>
        <v/>
      </c>
      <c r="R2428" s="797">
        <f>IFERROR(AVERAGE(F2428:H2428),"")</f>
        <v/>
      </c>
      <c r="S2428" s="797">
        <f>IFERROR(AVERAGE(I2428:J2428),"")</f>
        <v/>
      </c>
      <c r="T2428" s="797">
        <f>IFERROR(AVERAGE(K2428:L2428),"")</f>
        <v/>
      </c>
      <c r="W2428" s="797">
        <f>AVERAGE(Q2428:T2428)</f>
        <v/>
      </c>
    </row>
    <row r="2429" ht="17.45" customHeight="1">
      <c r="C2429" s="791">
        <f>C2428+1</f>
        <v/>
      </c>
      <c r="D2429" s="849" t="n"/>
      <c r="E2429" s="850" t="n">
        <v>0.0299</v>
      </c>
      <c r="F2429" s="849" t="n"/>
      <c r="G2429" s="851" t="n">
        <v>0.0425</v>
      </c>
      <c r="H2429" s="850" t="n"/>
      <c r="I2429" s="849" t="n"/>
      <c r="J2429" s="850" t="n">
        <v>0.0293</v>
      </c>
      <c r="K2429" s="849" t="n"/>
      <c r="L2429" s="850" t="n">
        <v>0.0411</v>
      </c>
      <c r="M2429" s="796">
        <f>IF(SUM(D2429:E2429)&gt;0,IFERROR(AVERAGE(D2400:E2429),""),"")</f>
        <v/>
      </c>
      <c r="N2429" s="796">
        <f>IF(SUM(F2429:H2429)&gt;0,IFERROR(AVERAGE(F2400:H2429),""),"")</f>
        <v/>
      </c>
      <c r="O2429" s="796">
        <f>IF(SUM(I2429:J2429)&gt;0,IFERROR(AVERAGE(I2400:J2429),""),"")</f>
        <v/>
      </c>
      <c r="P2429" s="796">
        <f>IF(SUM(K2429:L2429)&gt;0,IFERROR(AVERAGE(K2400:L2429),""),"")</f>
        <v/>
      </c>
      <c r="Q2429" s="797">
        <f>IFERROR(AVERAGE(D2429:E2429),"")</f>
        <v/>
      </c>
      <c r="R2429" s="797">
        <f>IFERROR(AVERAGE(F2429:H2429),"")</f>
        <v/>
      </c>
      <c r="S2429" s="797">
        <f>IFERROR(AVERAGE(I2429:J2429),"")</f>
        <v/>
      </c>
      <c r="T2429" s="797">
        <f>IFERROR(AVERAGE(K2429:L2429),"")</f>
        <v/>
      </c>
      <c r="W2429" s="797">
        <f>AVERAGE(Q2429:T2429)</f>
        <v/>
      </c>
    </row>
    <row r="2430" ht="17.45" customHeight="1">
      <c r="C2430" s="791">
        <f>C2429+1</f>
        <v/>
      </c>
      <c r="D2430" s="849" t="n">
        <v>0.0444</v>
      </c>
      <c r="E2430" s="850" t="n"/>
      <c r="F2430" s="849" t="n"/>
      <c r="G2430" s="851" t="n"/>
      <c r="H2430" s="850" t="n">
        <v>0.0447</v>
      </c>
      <c r="I2430" s="849" t="n">
        <v>0.0313</v>
      </c>
      <c r="J2430" s="850" t="n"/>
      <c r="K2430" s="849" t="n">
        <v>0.0345</v>
      </c>
      <c r="L2430" s="850" t="n"/>
      <c r="M2430" s="796">
        <f>IF(SUM(D2430:E2430)&gt;0,IFERROR(AVERAGE(D2401:E2430),""),"")</f>
        <v/>
      </c>
      <c r="N2430" s="796">
        <f>IF(SUM(F2430:H2430)&gt;0,IFERROR(AVERAGE(F2401:H2430),""),"")</f>
        <v/>
      </c>
      <c r="O2430" s="796">
        <f>IF(SUM(I2430:J2430)&gt;0,IFERROR(AVERAGE(I2401:J2430),""),"")</f>
        <v/>
      </c>
      <c r="P2430" s="796">
        <f>IF(SUM(K2430:L2430)&gt;0,IFERROR(AVERAGE(K2401:L2430),""),"")</f>
        <v/>
      </c>
      <c r="Q2430" s="797">
        <f>IFERROR(AVERAGE(D2430:E2430),"")</f>
        <v/>
      </c>
      <c r="R2430" s="797">
        <f>IFERROR(AVERAGE(F2430:H2430),"")</f>
        <v/>
      </c>
      <c r="S2430" s="797">
        <f>IFERROR(AVERAGE(I2430:J2430),"")</f>
        <v/>
      </c>
      <c r="T2430" s="797">
        <f>IFERROR(AVERAGE(K2430:L2430),"")</f>
        <v/>
      </c>
      <c r="W2430" s="797">
        <f>AVERAGE(Q2430:T2430)</f>
        <v/>
      </c>
    </row>
    <row r="2431" ht="17.45" customHeight="1">
      <c r="C2431" s="791">
        <f>C2430+1</f>
        <v/>
      </c>
      <c r="D2431" s="792" t="n"/>
      <c r="E2431" s="793" t="n">
        <v>0.0424</v>
      </c>
      <c r="F2431" s="792" t="n"/>
      <c r="G2431" s="794" t="n">
        <v>0.037</v>
      </c>
      <c r="H2431" s="793" t="n"/>
      <c r="I2431" s="792" t="n"/>
      <c r="J2431" s="793" t="n">
        <v>0.0285</v>
      </c>
      <c r="K2431" s="792" t="n"/>
      <c r="L2431" s="793" t="n">
        <v>0.0654</v>
      </c>
      <c r="M2431" s="796">
        <f>IF(SUM(D2431:E2431)&gt;0,IFERROR(AVERAGE(D2402:E2431),""),"")</f>
        <v/>
      </c>
      <c r="N2431" s="796">
        <f>IF(SUM(F2431:H2431)&gt;0,IFERROR(AVERAGE(F2402:H2431),""),"")</f>
        <v/>
      </c>
      <c r="O2431" s="796">
        <f>IF(SUM(I2431:J2431)&gt;0,IFERROR(AVERAGE(I2402:J2431),""),"")</f>
        <v/>
      </c>
      <c r="P2431" s="796">
        <f>IF(SUM(K2431:L2431)&gt;0,IFERROR(AVERAGE(K2402:L2431),""),"")</f>
        <v/>
      </c>
      <c r="Q2431" s="797">
        <f>IFERROR(AVERAGE(D2431:E2431),"")</f>
        <v/>
      </c>
      <c r="R2431" s="797">
        <f>IFERROR(AVERAGE(F2431:H2431),"")</f>
        <v/>
      </c>
      <c r="S2431" s="797">
        <f>IFERROR(AVERAGE(I2431:J2431),"")</f>
        <v/>
      </c>
      <c r="T2431" s="797">
        <f>IFERROR(AVERAGE(K2431:L2431),"")</f>
        <v/>
      </c>
      <c r="W2431" s="797">
        <f>AVERAGE(Q2431:T2431)</f>
        <v/>
      </c>
      <c r="X2431" s="797">
        <f>AVERAGE(Q2427:T2431)</f>
        <v/>
      </c>
      <c r="Y2431" s="266" t="n">
        <v>347</v>
      </c>
    </row>
    <row r="2432" ht="17.45" customHeight="1">
      <c r="C2432" s="861">
        <f>C2431+1</f>
        <v/>
      </c>
      <c r="D2432" s="809" t="n">
        <v>0.0437</v>
      </c>
      <c r="E2432" s="810" t="n"/>
      <c r="F2432" s="809" t="n">
        <v>0.0174</v>
      </c>
      <c r="G2432" s="811" t="n"/>
      <c r="H2432" s="810" t="n">
        <v>0.0191</v>
      </c>
      <c r="I2432" s="809" t="n">
        <v>0.0155</v>
      </c>
      <c r="J2432" s="810" t="n"/>
      <c r="K2432" s="809" t="n">
        <v>0.0355</v>
      </c>
      <c r="L2432" s="810" t="n"/>
      <c r="M2432" s="959">
        <f>IF(SUM(D2432:E2432)&gt;0,IFERROR(AVERAGE(D2403:E2432),""),"")</f>
        <v/>
      </c>
      <c r="N2432" s="959">
        <f>IF(SUM(F2432:H2432)&gt;0,IFERROR(AVERAGE(F2403:H2432),""),"")</f>
        <v/>
      </c>
      <c r="O2432" s="959">
        <f>IF(SUM(I2432:J2432)&gt;0,IFERROR(AVERAGE(I2403:J2432),""),"")</f>
        <v/>
      </c>
      <c r="P2432" s="959">
        <f>IF(SUM(K2432:L2432)&gt;0,IFERROR(AVERAGE(K2403:L2432),""),"")</f>
        <v/>
      </c>
      <c r="Q2432" s="813">
        <f>IFERROR(AVERAGE(D2432:E2432),"")</f>
        <v/>
      </c>
      <c r="R2432" s="813">
        <f>IFERROR(AVERAGE(F2432:H2432),"")</f>
        <v/>
      </c>
      <c r="S2432" s="813">
        <f>IFERROR(AVERAGE(I2432:J2432),"")</f>
        <v/>
      </c>
      <c r="T2432" s="813">
        <f>IFERROR(AVERAGE(K2432:L2432),"")</f>
        <v/>
      </c>
      <c r="V2432" s="813">
        <f>AVERAGE(Q2432:T2432)</f>
        <v/>
      </c>
      <c r="W2432" s="445" t="n"/>
      <c r="X2432" s="257" t="n"/>
      <c r="Y2432" s="266" t="n">
        <v>347</v>
      </c>
    </row>
    <row r="2433" ht="17.45" customHeight="1">
      <c r="C2433" s="808">
        <f>C2432+1</f>
        <v/>
      </c>
      <c r="D2433" s="809" t="n"/>
      <c r="E2433" s="810" t="n">
        <v>0.0161</v>
      </c>
      <c r="F2433" s="809" t="n"/>
      <c r="G2433" s="811" t="n">
        <v>0.0232</v>
      </c>
      <c r="H2433" s="810" t="n"/>
      <c r="I2433" s="809" t="n"/>
      <c r="J2433" s="810" t="n">
        <v>0.0112</v>
      </c>
      <c r="K2433" s="809" t="n"/>
      <c r="L2433" s="810" t="n">
        <v>0.0342</v>
      </c>
      <c r="M2433" s="959">
        <f>IF(SUM(D2433:E2433)&gt;0,IFERROR(AVERAGE(D2404:E2433),""),"")</f>
        <v/>
      </c>
      <c r="N2433" s="959">
        <f>IF(SUM(F2433:H2433)&gt;0,IFERROR(AVERAGE(F2404:H2433),""),"")</f>
        <v/>
      </c>
      <c r="O2433" s="959">
        <f>IF(SUM(I2433:J2433)&gt;0,IFERROR(AVERAGE(I2404:J2433),""),"")</f>
        <v/>
      </c>
      <c r="P2433" s="959">
        <f>IF(SUM(K2433:L2433)&gt;0,IFERROR(AVERAGE(K2404:L2433),""),"")</f>
        <v/>
      </c>
      <c r="Q2433" s="813">
        <f>IFERROR(AVERAGE(D2433:E2433),"")</f>
        <v/>
      </c>
      <c r="R2433" s="813">
        <f>IFERROR(AVERAGE(F2433:H2433),"")</f>
        <v/>
      </c>
      <c r="S2433" s="813">
        <f>IFERROR(AVERAGE(I2433:J2433),"")</f>
        <v/>
      </c>
      <c r="T2433" s="813">
        <f>IFERROR(AVERAGE(K2433:L2433),"")</f>
        <v/>
      </c>
      <c r="V2433" s="813">
        <f>AVERAGE(Q2433:T2433)</f>
        <v/>
      </c>
      <c r="W2433" s="445" t="n"/>
      <c r="X2433" s="797">
        <f>AVERAGE(Q2432:T2433)</f>
        <v/>
      </c>
      <c r="Y2433" s="266" t="n">
        <v>347</v>
      </c>
    </row>
    <row r="2434" ht="17.45" customHeight="1">
      <c r="C2434" s="791">
        <f>C2433+1</f>
        <v/>
      </c>
      <c r="D2434" s="792" t="n">
        <v>0.0355</v>
      </c>
      <c r="E2434" s="793" t="n"/>
      <c r="F2434" s="792" t="n">
        <v>0.0479</v>
      </c>
      <c r="G2434" s="794" t="n"/>
      <c r="H2434" s="793" t="n"/>
      <c r="I2434" s="792" t="n">
        <v>0.042</v>
      </c>
      <c r="J2434" s="793" t="n"/>
      <c r="K2434" s="792" t="n">
        <v>0.0311</v>
      </c>
      <c r="L2434" s="793" t="n"/>
      <c r="M2434" s="796">
        <f>IF(SUM(D2434:E2434)&gt;0,IFERROR(AVERAGE(D2405:E2434),""),"")</f>
        <v/>
      </c>
      <c r="N2434" s="796">
        <f>IF(SUM(F2434:H2434)&gt;0,IFERROR(AVERAGE(F2405:H2434),""),"")</f>
        <v/>
      </c>
      <c r="O2434" s="796">
        <f>IF(SUM(I2434:J2434)&gt;0,IFERROR(AVERAGE(I2405:J2434),""),"")</f>
        <v/>
      </c>
      <c r="P2434" s="796">
        <f>IF(SUM(K2434:L2434)&gt;0,IFERROR(AVERAGE(K2405:L2434),""),"")</f>
        <v/>
      </c>
      <c r="Q2434" s="797">
        <f>IFERROR(AVERAGE(D2434:E2434),"")</f>
        <v/>
      </c>
      <c r="R2434" s="797">
        <f>IFERROR(AVERAGE(F2434:H2434),"")</f>
        <v/>
      </c>
      <c r="S2434" s="797">
        <f>IFERROR(AVERAGE(I2434:J2434),"")</f>
        <v/>
      </c>
      <c r="T2434" s="797">
        <f>IFERROR(AVERAGE(K2434:L2434),"")</f>
        <v/>
      </c>
      <c r="W2434" s="797">
        <f>AVERAGE(Q2434:T2434)</f>
        <v/>
      </c>
    </row>
    <row r="2435" ht="17.45" customHeight="1">
      <c r="C2435" s="791">
        <f>C2434+1</f>
        <v/>
      </c>
      <c r="D2435" s="792" t="n"/>
      <c r="E2435" s="793" t="n">
        <v>0.0488</v>
      </c>
      <c r="F2435" s="792" t="n"/>
      <c r="G2435" s="794" t="n">
        <v>0.0456</v>
      </c>
      <c r="H2435" s="793" t="n"/>
      <c r="I2435" s="792" t="n"/>
      <c r="J2435" s="793" t="n">
        <v>0.0487</v>
      </c>
      <c r="K2435" s="792" t="n"/>
      <c r="L2435" s="793" t="n">
        <v>0.0523</v>
      </c>
      <c r="M2435" s="796">
        <f>IF(SUM(D2435:E2435)&gt;0,IFERROR(AVERAGE(D2406:E2435),""),"")</f>
        <v/>
      </c>
      <c r="N2435" s="796">
        <f>IF(SUM(F2435:H2435)&gt;0,IFERROR(AVERAGE(F2406:H2435),""),"")</f>
        <v/>
      </c>
      <c r="O2435" s="796">
        <f>IF(SUM(I2435:J2435)&gt;0,IFERROR(AVERAGE(I2406:J2435),""),"")</f>
        <v/>
      </c>
      <c r="P2435" s="796">
        <f>IF(SUM(K2435:L2435)&gt;0,IFERROR(AVERAGE(K2406:L2435),""),"")</f>
        <v/>
      </c>
      <c r="Q2435" s="797">
        <f>IFERROR(AVERAGE(D2435:E2435),"")</f>
        <v/>
      </c>
      <c r="R2435" s="797">
        <f>IFERROR(AVERAGE(F2435:H2435),"")</f>
        <v/>
      </c>
      <c r="S2435" s="797">
        <f>IFERROR(AVERAGE(I2435:J2435),"")</f>
        <v/>
      </c>
      <c r="T2435" s="797">
        <f>IFERROR(AVERAGE(K2435:L2435),"")</f>
        <v/>
      </c>
      <c r="W2435" s="797">
        <f>AVERAGE(Q2435:T2435)</f>
        <v/>
      </c>
    </row>
    <row r="2436" ht="17.45" customHeight="1" thickBot="1">
      <c r="C2436" s="791">
        <f>C2435+1</f>
        <v/>
      </c>
      <c r="D2436" s="792" t="n">
        <v>0.0376</v>
      </c>
      <c r="E2436" s="793" t="n"/>
      <c r="F2436" s="792" t="n"/>
      <c r="G2436" s="794" t="n"/>
      <c r="H2436" s="793" t="n">
        <v>0.046</v>
      </c>
      <c r="I2436" s="792" t="n">
        <v>0.0387</v>
      </c>
      <c r="J2436" s="793" t="n"/>
      <c r="K2436" s="792" t="n">
        <v>0.0261</v>
      </c>
      <c r="L2436" s="793" t="n"/>
      <c r="M2436" s="796">
        <f>IF(SUM(D2436:E2436)&gt;0,IFERROR(AVERAGE(D2407:E2436),""),"")</f>
        <v/>
      </c>
      <c r="N2436" s="796">
        <f>IF(SUM(F2436:H2436)&gt;0,IFERROR(AVERAGE(F2407:H2436),""),"")</f>
        <v/>
      </c>
      <c r="O2436" s="796">
        <f>IF(SUM(I2436:J2436)&gt;0,IFERROR(AVERAGE(I2407:J2436),""),"")</f>
        <v/>
      </c>
      <c r="P2436" s="796">
        <f>IF(SUM(K2436:L2436)&gt;0,IFERROR(AVERAGE(K2407:L2436),""),"")</f>
        <v/>
      </c>
      <c r="Q2436" s="797">
        <f>IFERROR(AVERAGE(D2436:E2436),"")</f>
        <v/>
      </c>
      <c r="R2436" s="797">
        <f>IFERROR(AVERAGE(F2436:H2436),"")</f>
        <v/>
      </c>
      <c r="S2436" s="797">
        <f>IFERROR(AVERAGE(I2436:J2436),"")</f>
        <v/>
      </c>
      <c r="T2436" s="797">
        <f>IFERROR(AVERAGE(K2436:L2436),"")</f>
        <v/>
      </c>
      <c r="W2436" s="797">
        <f>AVERAGE(Q2436:T2436)</f>
        <v/>
      </c>
    </row>
    <row r="2437" ht="17.45" customHeight="1" thickBot="1">
      <c r="C2437" s="791">
        <f>C2436+1</f>
        <v/>
      </c>
      <c r="D2437" s="792" t="n"/>
      <c r="E2437" s="793" t="n">
        <v>0.0343</v>
      </c>
      <c r="F2437" s="792" t="n"/>
      <c r="G2437" s="794" t="n">
        <v>0.0497</v>
      </c>
      <c r="H2437" s="793" t="n"/>
      <c r="I2437" s="792" t="n"/>
      <c r="J2437" s="793" t="n">
        <v>0.0342</v>
      </c>
      <c r="K2437" s="792" t="n"/>
      <c r="L2437" s="793" t="n">
        <v>0.031</v>
      </c>
      <c r="M2437" s="796">
        <f>IF(SUM(D2437:E2437)&gt;0,IFERROR(AVERAGE(D2408:E2437),""),"")</f>
        <v/>
      </c>
      <c r="N2437" s="796">
        <f>IF(SUM(F2437:H2437)&gt;0,IFERROR(AVERAGE(F2408:H2437),""),"")</f>
        <v/>
      </c>
      <c r="O2437" s="796">
        <f>IF(SUM(I2437:J2437)&gt;0,IFERROR(AVERAGE(I2408:J2437),""),"")</f>
        <v/>
      </c>
      <c r="P2437" s="796">
        <f>IF(SUM(K2437:L2437)&gt;0,IFERROR(AVERAGE(K2408:L2437),""),"")</f>
        <v/>
      </c>
      <c r="Q2437" s="797">
        <f>IFERROR(AVERAGE(D2437:E2437),"")</f>
        <v/>
      </c>
      <c r="R2437" s="797">
        <f>IFERROR(AVERAGE(F2437:H2437),"")</f>
        <v/>
      </c>
      <c r="S2437" s="797">
        <f>IFERROR(AVERAGE(I2437:J2437),"")</f>
        <v/>
      </c>
      <c r="T2437" s="797">
        <f>IFERROR(AVERAGE(K2437:L2437),"")</f>
        <v/>
      </c>
      <c r="W2437" s="797">
        <f>AVERAGE(Q2437:T2437)</f>
        <v/>
      </c>
      <c r="Z2437" s="514" t="inlineStr">
        <is>
          <t>AUGUST</t>
        </is>
      </c>
      <c r="AA2437" s="515" t="n">
        <v>2024</v>
      </c>
      <c r="AB2437" s="516" t="n"/>
      <c r="AC2437" s="516" t="n"/>
      <c r="AD2437" s="516" t="n"/>
    </row>
    <row r="2438" ht="17.45" customHeight="1">
      <c r="C2438" s="861">
        <f>C2437+1</f>
        <v/>
      </c>
      <c r="D2438" s="803" t="n">
        <v>0.0297</v>
      </c>
      <c r="E2438" s="804" t="n"/>
      <c r="F2438" s="803" t="n">
        <v>0.0352</v>
      </c>
      <c r="G2438" s="805" t="n"/>
      <c r="H2438" s="804" t="n">
        <v>0.0336</v>
      </c>
      <c r="I2438" s="803" t="n">
        <v>0.0313</v>
      </c>
      <c r="J2438" s="804" t="n"/>
      <c r="K2438" s="803" t="n">
        <v>0.0283</v>
      </c>
      <c r="L2438" s="804" t="n"/>
      <c r="M2438" s="796">
        <f>IF(SUM(D2438:E2438)&gt;0,IFERROR(AVERAGE(D2409:E2438),""),"")</f>
        <v/>
      </c>
      <c r="N2438" s="796">
        <f>IF(SUM(F2438:H2438)&gt;0,IFERROR(AVERAGE(F2409:H2438),""),"")</f>
        <v/>
      </c>
      <c r="O2438" s="796">
        <f>IF(SUM(I2438:J2438)&gt;0,IFERROR(AVERAGE(I2409:J2438),""),"")</f>
        <v/>
      </c>
      <c r="P2438" s="796">
        <f>IF(SUM(K2438:L2438)&gt;0,IFERROR(AVERAGE(K2409:L2438),""),"")</f>
        <v/>
      </c>
      <c r="Q2438" s="797">
        <f>IFERROR(AVERAGE(D2438:E2438),"")</f>
        <v/>
      </c>
      <c r="R2438" s="797">
        <f>IFERROR(AVERAGE(F2438:H2438),"")</f>
        <v/>
      </c>
      <c r="S2438" s="797">
        <f>IFERROR(AVERAGE(I2438:J2438),"")</f>
        <v/>
      </c>
      <c r="T2438" s="797">
        <f>IFERROR(AVERAGE(K2438:L2438),"")</f>
        <v/>
      </c>
      <c r="W2438" s="797">
        <f>AVERAGE(Q2438:T2438)</f>
        <v/>
      </c>
      <c r="X2438" s="797">
        <f>AVERAGE(Q2434:T2438)</f>
        <v/>
      </c>
      <c r="Y2438" s="266" t="n">
        <v>348</v>
      </c>
      <c r="Z2438" s="517" t="inlineStr">
        <is>
          <t>Parameter</t>
        </is>
      </c>
      <c r="AA2438" s="517" t="inlineStr">
        <is>
          <t>Station 1</t>
        </is>
      </c>
      <c r="AB2438" s="517" t="inlineStr">
        <is>
          <t>Station 2</t>
        </is>
      </c>
      <c r="AC2438" s="517" t="inlineStr">
        <is>
          <t>Station 4</t>
        </is>
      </c>
      <c r="AD2438" s="517" t="inlineStr">
        <is>
          <t>Station 5</t>
        </is>
      </c>
    </row>
    <row r="2439" ht="17.45" customHeight="1">
      <c r="C2439" s="808">
        <f>C2438+1</f>
        <v/>
      </c>
      <c r="D2439" s="809" t="n"/>
      <c r="E2439" s="810" t="n">
        <v>0.0253</v>
      </c>
      <c r="F2439" s="809" t="n"/>
      <c r="G2439" s="811" t="n">
        <v>0.0278</v>
      </c>
      <c r="H2439" s="810" t="n"/>
      <c r="I2439" s="809" t="n"/>
      <c r="J2439" s="810" t="n">
        <v>0.0177</v>
      </c>
      <c r="K2439" s="809" t="n"/>
      <c r="L2439" s="810" t="n">
        <v>0.0245</v>
      </c>
      <c r="M2439" s="959">
        <f>IF(SUM(D2439:E2439)&gt;0,IFERROR(AVERAGE(D2410:E2439),""),"")</f>
        <v/>
      </c>
      <c r="N2439" s="959">
        <f>IF(SUM(F2439:H2439)&gt;0,IFERROR(AVERAGE(F2410:H2439),""),"")</f>
        <v/>
      </c>
      <c r="O2439" s="959">
        <f>IF(SUM(I2439:J2439)&gt;0,IFERROR(AVERAGE(I2410:J2439),""),"")</f>
        <v/>
      </c>
      <c r="P2439" s="959">
        <f>IF(SUM(K2439:L2439)&gt;0,IFERROR(AVERAGE(K2410:L2439),""),"")</f>
        <v/>
      </c>
      <c r="Q2439" s="813">
        <f>IFERROR(AVERAGE(D2439:E2439),"")</f>
        <v/>
      </c>
      <c r="R2439" s="813">
        <f>IFERROR(AVERAGE(F2439:H2439),"")</f>
        <v/>
      </c>
      <c r="S2439" s="813">
        <f>IFERROR(AVERAGE(I2439:J2439),"")</f>
        <v/>
      </c>
      <c r="T2439" s="813">
        <f>IFERROR(AVERAGE(K2439:L2439),"")</f>
        <v/>
      </c>
      <c r="V2439" s="813">
        <f>AVERAGE(Q2439:T2439)</f>
        <v/>
      </c>
      <c r="W2439" s="445" t="n"/>
      <c r="X2439" s="257" t="n"/>
      <c r="Y2439" s="266" t="n">
        <v>348</v>
      </c>
      <c r="Z2439" s="518" t="inlineStr">
        <is>
          <t>Average</t>
        </is>
      </c>
      <c r="AA2439" s="928">
        <f>AVERAGE(D2409:E2439)</f>
        <v/>
      </c>
      <c r="AB2439" s="928">
        <f>AVERAGE(F2409:H2439)</f>
        <v/>
      </c>
      <c r="AC2439" s="928">
        <f>AVERAGE(I2409:J2439)</f>
        <v/>
      </c>
      <c r="AD2439" s="928">
        <f>AVERAGE(K2409:L2439)</f>
        <v/>
      </c>
    </row>
    <row r="2440" ht="17.45" customHeight="1">
      <c r="C2440" s="808">
        <f>C2439+1</f>
        <v/>
      </c>
      <c r="D2440" s="809" t="n">
        <v>0.0264</v>
      </c>
      <c r="E2440" s="810" t="n"/>
      <c r="F2440" s="809" t="n">
        <v>0.0205</v>
      </c>
      <c r="G2440" s="811" t="n"/>
      <c r="H2440" s="810" t="n"/>
      <c r="I2440" s="809" t="n">
        <v>0.0115</v>
      </c>
      <c r="J2440" s="810" t="n"/>
      <c r="K2440" s="809" t="n">
        <v>0.0151</v>
      </c>
      <c r="L2440" s="810" t="n"/>
      <c r="M2440" s="959">
        <f>IF(SUM(D2440:E2440)&gt;0,IFERROR(AVERAGE(D2411:E2440),""),"")</f>
        <v/>
      </c>
      <c r="N2440" s="959">
        <f>IF(SUM(F2440:H2440)&gt;0,IFERROR(AVERAGE(F2411:H2440),""),"")</f>
        <v/>
      </c>
      <c r="O2440" s="959">
        <f>IF(SUM(I2440:J2440)&gt;0,IFERROR(AVERAGE(I2411:J2440),""),"")</f>
        <v/>
      </c>
      <c r="P2440" s="959">
        <f>IF(SUM(K2440:L2440)&gt;0,IFERROR(AVERAGE(K2411:L2440),""),"")</f>
        <v/>
      </c>
      <c r="Q2440" s="813">
        <f>IFERROR(AVERAGE(D2440:E2440),"")</f>
        <v/>
      </c>
      <c r="R2440" s="813">
        <f>IFERROR(AVERAGE(F2440:H2440),"")</f>
        <v/>
      </c>
      <c r="S2440" s="813">
        <f>IFERROR(AVERAGE(I2440:J2440),"")</f>
        <v/>
      </c>
      <c r="T2440" s="813">
        <f>IFERROR(AVERAGE(K2440:L2440),"")</f>
        <v/>
      </c>
      <c r="V2440" s="813">
        <f>AVERAGE(Q2440:T2440)</f>
        <v/>
      </c>
      <c r="W2440" s="445" t="n"/>
      <c r="X2440" s="797">
        <f>AVERAGE(Q2439:T2440)</f>
        <v/>
      </c>
      <c r="Y2440" s="266" t="n">
        <v>348</v>
      </c>
      <c r="Z2440" s="518" t="inlineStr">
        <is>
          <t>Maximum</t>
        </is>
      </c>
      <c r="AA2440" s="928">
        <f>MAX(D2409:E2439)</f>
        <v/>
      </c>
      <c r="AB2440" s="928">
        <f>MAX(F2409:H2439)</f>
        <v/>
      </c>
      <c r="AC2440" s="928">
        <f>MAX(I2409:J2439)</f>
        <v/>
      </c>
      <c r="AD2440" s="928">
        <f>MAX(K2409:L2439)</f>
        <v/>
      </c>
    </row>
    <row r="2441" ht="17.45" customHeight="1" thickBot="1">
      <c r="C2441" s="791">
        <f>C2440+1</f>
        <v/>
      </c>
      <c r="D2441" s="792" t="n"/>
      <c r="E2441" s="793" t="n">
        <v>0.0114</v>
      </c>
      <c r="F2441" s="792" t="n"/>
      <c r="G2441" s="794" t="n">
        <v>0.0215</v>
      </c>
      <c r="H2441" s="793" t="n"/>
      <c r="I2441" s="792" t="n"/>
      <c r="J2441" s="793" t="n">
        <v>0.0133</v>
      </c>
      <c r="K2441" s="792" t="n"/>
      <c r="L2441" s="793" t="n">
        <v>0.0169</v>
      </c>
      <c r="M2441" s="796">
        <f>IF(SUM(D2441:E2441)&gt;0,IFERROR(AVERAGE(D2412:E2441),""),"")</f>
        <v/>
      </c>
      <c r="N2441" s="796">
        <f>IF(SUM(F2441:H2441)&gt;0,IFERROR(AVERAGE(F2412:H2441),""),"")</f>
        <v/>
      </c>
      <c r="O2441" s="796">
        <f>IF(SUM(I2441:J2441)&gt;0,IFERROR(AVERAGE(I2412:J2441),""),"")</f>
        <v/>
      </c>
      <c r="P2441" s="796">
        <f>IF(SUM(K2441:L2441)&gt;0,IFERROR(AVERAGE(K2412:L2441),""),"")</f>
        <v/>
      </c>
      <c r="Q2441" s="797">
        <f>IFERROR(AVERAGE(D2441:E2441),"")</f>
        <v/>
      </c>
      <c r="R2441" s="797">
        <f>IFERROR(AVERAGE(F2441:H2441),"")</f>
        <v/>
      </c>
      <c r="S2441" s="797">
        <f>IFERROR(AVERAGE(I2441:J2441),"")</f>
        <v/>
      </c>
      <c r="T2441" s="797">
        <f>IFERROR(AVERAGE(K2441:L2441),"")</f>
        <v/>
      </c>
      <c r="W2441" s="797">
        <f>AVERAGE(Q2441:T2441)</f>
        <v/>
      </c>
      <c r="Z2441" s="520" t="inlineStr">
        <is>
          <t># DAYS &gt; 0.075</t>
        </is>
      </c>
      <c r="AA2441" s="521">
        <f>COUNTIF(D2409:E2439,"&gt;=0.075")</f>
        <v/>
      </c>
      <c r="AB2441" s="521">
        <f>COUNTIF(F2409:H2439,"&gt;=0.075")</f>
        <v/>
      </c>
      <c r="AC2441" s="521">
        <f>COUNTIF(I2409:J2439,"&gt;=0.075")</f>
        <v/>
      </c>
      <c r="AD2441" s="521">
        <f>COUNTIF(K2409:L2439,"&gt;=0.075")</f>
        <v/>
      </c>
    </row>
    <row r="2442" ht="17.45" customHeight="1" thickBot="1">
      <c r="C2442" s="791">
        <f>C2441+1</f>
        <v/>
      </c>
      <c r="D2442" s="792" t="n">
        <v>0.0321</v>
      </c>
      <c r="E2442" s="793" t="n"/>
      <c r="F2442" s="792" t="n"/>
      <c r="G2442" s="794" t="n"/>
      <c r="H2442" s="793" t="n">
        <v>0.047</v>
      </c>
      <c r="I2442" s="792" t="n">
        <v>0.0415</v>
      </c>
      <c r="J2442" s="793" t="n"/>
      <c r="K2442" s="792" t="n">
        <v>0.0226</v>
      </c>
      <c r="L2442" s="793" t="n"/>
      <c r="M2442" s="796">
        <f>IF(SUM(D2442:E2442)&gt;0,IFERROR(AVERAGE(D2413:E2442),""),"")</f>
        <v/>
      </c>
      <c r="N2442" s="796">
        <f>IF(SUM(F2442:H2442)&gt;0,IFERROR(AVERAGE(F2413:H2442),""),"")</f>
        <v/>
      </c>
      <c r="O2442" s="796">
        <f>IF(SUM(I2442:J2442)&gt;0,IFERROR(AVERAGE(I2413:J2442),""),"")</f>
        <v/>
      </c>
      <c r="P2442" s="796">
        <f>IF(SUM(K2442:L2442)&gt;0,IFERROR(AVERAGE(K2413:L2442),""),"")</f>
        <v/>
      </c>
      <c r="Q2442" s="797">
        <f>IFERROR(AVERAGE(D2442:E2442),"")</f>
        <v/>
      </c>
      <c r="R2442" s="797">
        <f>IFERROR(AVERAGE(F2442:H2442),"")</f>
        <v/>
      </c>
      <c r="S2442" s="797">
        <f>IFERROR(AVERAGE(I2442:J2442),"")</f>
        <v/>
      </c>
      <c r="T2442" s="797">
        <f>IFERROR(AVERAGE(K2442:L2442),"")</f>
        <v/>
      </c>
      <c r="W2442" s="797">
        <f>AVERAGE(Q2442:T2442)</f>
        <v/>
      </c>
      <c r="AC2442" s="664">
        <f>SUM(AA2441:AD2441)</f>
        <v/>
      </c>
      <c r="AD2442" s="929">
        <f>AVERAGE(AA2439:AD2439)</f>
        <v/>
      </c>
    </row>
    <row r="2443" ht="17.45" customHeight="1">
      <c r="C2443" s="791">
        <f>C2442+1</f>
        <v/>
      </c>
      <c r="D2443" s="792" t="n"/>
      <c r="E2443" s="793" t="n">
        <v>0.0369</v>
      </c>
      <c r="F2443" s="792" t="n"/>
      <c r="G2443" s="794" t="n">
        <v>0.0489</v>
      </c>
      <c r="H2443" s="793" t="n"/>
      <c r="I2443" s="792" t="n"/>
      <c r="J2443" s="793" t="n">
        <v>0.0429</v>
      </c>
      <c r="K2443" s="792" t="n"/>
      <c r="L2443" s="793" t="n">
        <v>0.0288</v>
      </c>
      <c r="M2443" s="796">
        <f>IF(SUM(D2443:E2443)&gt;0,IFERROR(AVERAGE(D2414:E2443),""),"")</f>
        <v/>
      </c>
      <c r="N2443" s="796">
        <f>IF(SUM(F2443:H2443)&gt;0,IFERROR(AVERAGE(F2414:H2443),""),"")</f>
        <v/>
      </c>
      <c r="O2443" s="796">
        <f>IF(SUM(I2443:J2443)&gt;0,IFERROR(AVERAGE(I2414:J2443),""),"")</f>
        <v/>
      </c>
      <c r="P2443" s="796">
        <f>IF(SUM(K2443:L2443)&gt;0,IFERROR(AVERAGE(K2414:L2443),""),"")</f>
        <v/>
      </c>
      <c r="Q2443" s="797">
        <f>IFERROR(AVERAGE(D2443:E2443),"")</f>
        <v/>
      </c>
      <c r="R2443" s="797">
        <f>IFERROR(AVERAGE(F2443:H2443),"")</f>
        <v/>
      </c>
      <c r="S2443" s="797">
        <f>IFERROR(AVERAGE(I2443:J2443),"")</f>
        <v/>
      </c>
      <c r="T2443" s="797">
        <f>IFERROR(AVERAGE(K2443:L2443),"")</f>
        <v/>
      </c>
      <c r="W2443" s="797">
        <f>AVERAGE(Q2443:T2443)</f>
        <v/>
      </c>
      <c r="AA2443" s="605">
        <f>AA2439-AA2408</f>
        <v/>
      </c>
      <c r="AB2443" s="605">
        <f>AB2439-AB2408</f>
        <v/>
      </c>
      <c r="AC2443" s="605">
        <f>AC2439-AC2408</f>
        <v/>
      </c>
      <c r="AD2443" s="605">
        <f>AD2439-AD2408</f>
        <v/>
      </c>
    </row>
    <row r="2444" ht="17.45" customHeight="1">
      <c r="C2444" s="861">
        <f>C2443+1</f>
        <v/>
      </c>
      <c r="D2444" s="803" t="n">
        <v>0.0483</v>
      </c>
      <c r="E2444" s="804" t="n"/>
      <c r="F2444" s="803" t="n">
        <v>0.0534</v>
      </c>
      <c r="G2444" s="805" t="n"/>
      <c r="H2444" s="804" t="n">
        <v>0.0526</v>
      </c>
      <c r="I2444" s="803" t="n">
        <v>0.0585</v>
      </c>
      <c r="J2444" s="804" t="n"/>
      <c r="K2444" s="803" t="n">
        <v>0.038</v>
      </c>
      <c r="L2444" s="804" t="n"/>
      <c r="M2444" s="796">
        <f>IF(SUM(D2444:E2444)&gt;0,IFERROR(AVERAGE(D2415:E2444),""),"")</f>
        <v/>
      </c>
      <c r="N2444" s="796">
        <f>IF(SUM(F2444:H2444)&gt;0,IFERROR(AVERAGE(F2415:H2444),""),"")</f>
        <v/>
      </c>
      <c r="O2444" s="796">
        <f>IF(SUM(I2444:J2444)&gt;0,IFERROR(AVERAGE(I2415:J2444),""),"")</f>
        <v/>
      </c>
      <c r="P2444" s="796">
        <f>IF(SUM(K2444:L2444)&gt;0,IFERROR(AVERAGE(K2415:L2444),""),"")</f>
        <v/>
      </c>
      <c r="Q2444" s="797">
        <f>IFERROR(AVERAGE(D2444:E2444),"")</f>
        <v/>
      </c>
      <c r="R2444" s="797">
        <f>IFERROR(AVERAGE(F2444:H2444),"")</f>
        <v/>
      </c>
      <c r="S2444" s="797">
        <f>IFERROR(AVERAGE(I2444:J2444),"")</f>
        <v/>
      </c>
      <c r="T2444" s="797">
        <f>IFERROR(AVERAGE(K2444:L2444),"")</f>
        <v/>
      </c>
      <c r="W2444" s="797">
        <f>AVERAGE(Q2444:T2444)</f>
        <v/>
      </c>
      <c r="AD2444" s="605">
        <f>AD2442-AD2411</f>
        <v/>
      </c>
    </row>
    <row r="2445" ht="17.45" customHeight="1">
      <c r="C2445" s="791">
        <f>C2444+1</f>
        <v/>
      </c>
      <c r="D2445" s="792" t="n"/>
      <c r="E2445" s="793" t="n">
        <v>0.0403</v>
      </c>
      <c r="F2445" s="792" t="n"/>
      <c r="G2445" s="794" t="n">
        <v>0.0552</v>
      </c>
      <c r="H2445" s="793" t="n"/>
      <c r="I2445" s="792" t="n"/>
      <c r="J2445" s="793" t="n">
        <v>0.046</v>
      </c>
      <c r="K2445" s="792" t="n"/>
      <c r="L2445" s="793" t="n">
        <v>0.0479</v>
      </c>
      <c r="M2445" s="796">
        <f>IF(SUM(D2445:E2445)&gt;0,IFERROR(AVERAGE(D2416:E2445),""),"")</f>
        <v/>
      </c>
      <c r="N2445" s="796">
        <f>IF(SUM(F2445:H2445)&gt;0,IFERROR(AVERAGE(F2416:H2445),""),"")</f>
        <v/>
      </c>
      <c r="O2445" s="796">
        <f>IF(SUM(I2445:J2445)&gt;0,IFERROR(AVERAGE(I2416:J2445),""),"")</f>
        <v/>
      </c>
      <c r="P2445" s="796">
        <f>IF(SUM(K2445:L2445)&gt;0,IFERROR(AVERAGE(K2416:L2445),""),"")</f>
        <v/>
      </c>
      <c r="Q2445" s="797">
        <f>IFERROR(AVERAGE(D2445:E2445),"")</f>
        <v/>
      </c>
      <c r="R2445" s="797">
        <f>IFERROR(AVERAGE(F2445:H2445),"")</f>
        <v/>
      </c>
      <c r="S2445" s="797">
        <f>IFERROR(AVERAGE(I2445:J2445),"")</f>
        <v/>
      </c>
      <c r="T2445" s="797">
        <f>IFERROR(AVERAGE(K2445:L2445),"")</f>
        <v/>
      </c>
      <c r="W2445" s="797">
        <f>AVERAGE(Q2445:T2445)</f>
        <v/>
      </c>
      <c r="X2445" s="797">
        <f>AVERAGE(Q2441:T2445)</f>
        <v/>
      </c>
      <c r="Y2445" s="266" t="n">
        <v>349</v>
      </c>
    </row>
    <row r="2446" ht="17.45" customHeight="1">
      <c r="C2446" s="808">
        <f>C2445+1</f>
        <v/>
      </c>
      <c r="D2446" s="809" t="n">
        <v>0.0194</v>
      </c>
      <c r="E2446" s="810" t="n"/>
      <c r="F2446" s="809" t="n">
        <v>0.0365</v>
      </c>
      <c r="G2446" s="811" t="n"/>
      <c r="H2446" s="810" t="n"/>
      <c r="I2446" s="809" t="n">
        <v>0.0197</v>
      </c>
      <c r="J2446" s="810" t="n"/>
      <c r="K2446" s="809" t="n">
        <v>0.0236</v>
      </c>
      <c r="L2446" s="810" t="n"/>
      <c r="M2446" s="959">
        <f>IF(SUM(D2446:E2446)&gt;0,IFERROR(AVERAGE(D2417:E2446),""),"")</f>
        <v/>
      </c>
      <c r="N2446" s="959">
        <f>IF(SUM(F2446:H2446)&gt;0,IFERROR(AVERAGE(F2417:H2446),""),"")</f>
        <v/>
      </c>
      <c r="O2446" s="959">
        <f>IF(SUM(I2446:J2446)&gt;0,IFERROR(AVERAGE(I2417:J2446),""),"")</f>
        <v/>
      </c>
      <c r="P2446" s="959">
        <f>IF(SUM(K2446:L2446)&gt;0,IFERROR(AVERAGE(K2417:L2446),""),"")</f>
        <v/>
      </c>
      <c r="Q2446" s="813">
        <f>IFERROR(AVERAGE(D2446:E2446),"")</f>
        <v/>
      </c>
      <c r="R2446" s="813">
        <f>IFERROR(AVERAGE(F2446:H2446),"")</f>
        <v/>
      </c>
      <c r="S2446" s="813">
        <f>IFERROR(AVERAGE(I2446:J2446),"")</f>
        <v/>
      </c>
      <c r="T2446" s="813">
        <f>IFERROR(AVERAGE(K2446:L2446),"")</f>
        <v/>
      </c>
      <c r="V2446" s="813">
        <f>AVERAGE(Q2446:T2446)</f>
        <v/>
      </c>
      <c r="W2446" s="445" t="n"/>
      <c r="X2446" s="257" t="n"/>
      <c r="Y2446" s="266" t="n">
        <v>349</v>
      </c>
    </row>
    <row r="2447" ht="17.45" customHeight="1">
      <c r="C2447" s="808">
        <f>C2446+1</f>
        <v/>
      </c>
      <c r="D2447" s="809" t="n"/>
      <c r="E2447" s="810" t="n">
        <v>0.0161</v>
      </c>
      <c r="F2447" s="809" t="n"/>
      <c r="G2447" s="811" t="n">
        <v>0.0209</v>
      </c>
      <c r="H2447" s="810" t="n"/>
      <c r="I2447" s="809" t="n"/>
      <c r="J2447" s="810" t="n">
        <v>0.0101</v>
      </c>
      <c r="K2447" s="809" t="n"/>
      <c r="L2447" s="810" t="n">
        <v>0.0213</v>
      </c>
      <c r="M2447" s="959">
        <f>IF(SUM(D2447:E2447)&gt;0,IFERROR(AVERAGE(D2418:E2447),""),"")</f>
        <v/>
      </c>
      <c r="N2447" s="959">
        <f>IF(SUM(F2447:H2447)&gt;0,IFERROR(AVERAGE(F2418:H2447),""),"")</f>
        <v/>
      </c>
      <c r="O2447" s="959">
        <f>IF(SUM(I2447:J2447)&gt;0,IFERROR(AVERAGE(I2418:J2447),""),"")</f>
        <v/>
      </c>
      <c r="P2447" s="959">
        <f>IF(SUM(K2447:L2447)&gt;0,IFERROR(AVERAGE(K2418:L2447),""),"")</f>
        <v/>
      </c>
      <c r="Q2447" s="813">
        <f>IFERROR(AVERAGE(D2447:E2447),"")</f>
        <v/>
      </c>
      <c r="R2447" s="813">
        <f>IFERROR(AVERAGE(F2447:H2447),"")</f>
        <v/>
      </c>
      <c r="S2447" s="813">
        <f>IFERROR(AVERAGE(I2447:J2447),"")</f>
        <v/>
      </c>
      <c r="T2447" s="813">
        <f>IFERROR(AVERAGE(K2447:L2447),"")</f>
        <v/>
      </c>
      <c r="V2447" s="813">
        <f>AVERAGE(Q2447:T2447)</f>
        <v/>
      </c>
      <c r="W2447" s="445" t="n"/>
      <c r="X2447" s="797">
        <f>AVERAGE(Q2446:T2447)</f>
        <v/>
      </c>
      <c r="Y2447" s="266" t="n">
        <v>349</v>
      </c>
    </row>
    <row r="2448" ht="17.45" customHeight="1">
      <c r="C2448" s="791">
        <f>C2447+1</f>
        <v/>
      </c>
      <c r="D2448" s="899" t="n">
        <v>0.111</v>
      </c>
      <c r="E2448" s="793" t="n"/>
      <c r="F2448" s="792" t="n"/>
      <c r="G2448" s="794" t="n"/>
      <c r="H2448" s="793" t="n">
        <v>0.0609</v>
      </c>
      <c r="I2448" s="792" t="n">
        <v>0.0497</v>
      </c>
      <c r="J2448" s="793" t="n"/>
      <c r="K2448" s="792" t="n">
        <v>0.0434</v>
      </c>
      <c r="L2448" s="793" t="n"/>
      <c r="M2448" s="796">
        <f>IF(SUM(D2448:E2448)&gt;0,IFERROR(AVERAGE(D2419:E2448),""),"")</f>
        <v/>
      </c>
      <c r="N2448" s="796">
        <f>IF(SUM(F2448:H2448)&gt;0,IFERROR(AVERAGE(F2419:H2448),""),"")</f>
        <v/>
      </c>
      <c r="O2448" s="796">
        <f>IF(SUM(I2448:J2448)&gt;0,IFERROR(AVERAGE(I2419:J2448),""),"")</f>
        <v/>
      </c>
      <c r="P2448" s="796">
        <f>IF(SUM(K2448:L2448)&gt;0,IFERROR(AVERAGE(K2419:L2448),""),"")</f>
        <v/>
      </c>
      <c r="Q2448" s="876">
        <f>IFERROR(AVERAGE(D2448:E2448),"")</f>
        <v/>
      </c>
      <c r="R2448" s="797">
        <f>IFERROR(AVERAGE(F2448:H2448),"")</f>
        <v/>
      </c>
      <c r="S2448" s="797">
        <f>IFERROR(AVERAGE(I2448:J2448),"")</f>
        <v/>
      </c>
      <c r="T2448" s="797">
        <f>IFERROR(AVERAGE(K2448:L2448),"")</f>
        <v/>
      </c>
      <c r="W2448" s="797">
        <f>AVERAGE(Q2448:T2448)</f>
        <v/>
      </c>
    </row>
    <row r="2449" ht="17.45" customHeight="1">
      <c r="C2449" s="791">
        <f>C2448+1</f>
        <v/>
      </c>
      <c r="D2449" s="792" t="n"/>
      <c r="E2449" s="793" t="n">
        <v>0.064</v>
      </c>
      <c r="F2449" s="792" t="n"/>
      <c r="G2449" s="932" t="n">
        <v>0.0789</v>
      </c>
      <c r="H2449" s="793" t="n"/>
      <c r="I2449" s="792" t="n"/>
      <c r="J2449" s="793" t="n">
        <v>0.06279999999999999</v>
      </c>
      <c r="K2449" s="792" t="n"/>
      <c r="L2449" s="793" t="n">
        <v>0.061</v>
      </c>
      <c r="M2449" s="796">
        <f>IF(SUM(D2449:E2449)&gt;0,IFERROR(AVERAGE(D2420:E2449),""),"")</f>
        <v/>
      </c>
      <c r="N2449" s="796">
        <f>IF(SUM(F2449:H2449)&gt;0,IFERROR(AVERAGE(F2420:H2449),""),"")</f>
        <v/>
      </c>
      <c r="O2449" s="796">
        <f>IF(SUM(I2449:J2449)&gt;0,IFERROR(AVERAGE(I2420:J2449),""),"")</f>
        <v/>
      </c>
      <c r="P2449" s="796">
        <f>IF(SUM(K2449:L2449)&gt;0,IFERROR(AVERAGE(K2420:L2449),""),"")</f>
        <v/>
      </c>
      <c r="Q2449" s="797">
        <f>IFERROR(AVERAGE(D2449:E2449),"")</f>
        <v/>
      </c>
      <c r="R2449" s="876">
        <f>IFERROR(AVERAGE(F2449:H2449),"")</f>
        <v/>
      </c>
      <c r="S2449" s="797">
        <f>IFERROR(AVERAGE(I2449:J2449),"")</f>
        <v/>
      </c>
      <c r="T2449" s="797">
        <f>IFERROR(AVERAGE(K2449:L2449),"")</f>
        <v/>
      </c>
      <c r="W2449" s="797">
        <f>AVERAGE(Q2449:T2449)</f>
        <v/>
      </c>
    </row>
    <row r="2450" ht="17.45" customHeight="1">
      <c r="C2450" s="861">
        <f>C2449+1</f>
        <v/>
      </c>
      <c r="D2450" s="864" t="n">
        <v>0.0733</v>
      </c>
      <c r="E2450" s="804" t="n"/>
      <c r="F2450" s="803" t="n">
        <v>0.0358</v>
      </c>
      <c r="G2450" s="805" t="n"/>
      <c r="H2450" s="804" t="n">
        <v>0.0418</v>
      </c>
      <c r="I2450" s="803" t="n">
        <v>0.0373</v>
      </c>
      <c r="J2450" s="804" t="n"/>
      <c r="K2450" s="803" t="n">
        <v>0.0601</v>
      </c>
      <c r="L2450" s="804" t="n"/>
      <c r="M2450" s="796">
        <f>IF(SUM(D2450:E2450)&gt;0,IFERROR(AVERAGE(D2421:E2450),""),"")</f>
        <v/>
      </c>
      <c r="N2450" s="796">
        <f>IF(SUM(F2450:H2450)&gt;0,IFERROR(AVERAGE(F2421:H2450),""),"")</f>
        <v/>
      </c>
      <c r="O2450" s="796">
        <f>IF(SUM(I2450:J2450)&gt;0,IFERROR(AVERAGE(I2421:J2450),""),"")</f>
        <v/>
      </c>
      <c r="P2450" s="796">
        <f>IF(SUM(K2450:L2450)&gt;0,IFERROR(AVERAGE(K2421:L2450),""),"")</f>
        <v/>
      </c>
      <c r="Q2450" s="876">
        <f>IFERROR(AVERAGE(D2450:E2450),"")</f>
        <v/>
      </c>
      <c r="R2450" s="797">
        <f>IFERROR(AVERAGE(F2450:H2450),"")</f>
        <v/>
      </c>
      <c r="S2450" s="797">
        <f>IFERROR(AVERAGE(I2450:J2450),"")</f>
        <v/>
      </c>
      <c r="T2450" s="797">
        <f>IFERROR(AVERAGE(K2450:L2450),"")</f>
        <v/>
      </c>
      <c r="W2450" s="797">
        <f>AVERAGE(Q2450:T2450)</f>
        <v/>
      </c>
    </row>
    <row r="2451" ht="17.45" customHeight="1">
      <c r="C2451" s="791">
        <f>C2450+1</f>
        <v/>
      </c>
      <c r="D2451" s="792" t="n"/>
      <c r="E2451" s="793" t="n">
        <v>0.0682</v>
      </c>
      <c r="F2451" s="792" t="n"/>
      <c r="G2451" s="794" t="n">
        <v>0.0398</v>
      </c>
      <c r="H2451" s="793" t="n"/>
      <c r="I2451" s="792" t="n"/>
      <c r="J2451" s="793" t="n">
        <v>0.0336</v>
      </c>
      <c r="K2451" s="792" t="n"/>
      <c r="L2451" s="865" t="n">
        <v>0.07580000000000001</v>
      </c>
      <c r="M2451" s="796">
        <f>IF(SUM(D2451:E2451)&gt;0,IFERROR(AVERAGE(D2422:E2451),""),"")</f>
        <v/>
      </c>
      <c r="N2451" s="796">
        <f>IF(SUM(F2451:H2451)&gt;0,IFERROR(AVERAGE(F2422:H2451),""),"")</f>
        <v/>
      </c>
      <c r="O2451" s="796">
        <f>IF(SUM(I2451:J2451)&gt;0,IFERROR(AVERAGE(I2422:J2451),""),"")</f>
        <v/>
      </c>
      <c r="P2451" s="796">
        <f>IF(SUM(K2451:L2451)&gt;0,IFERROR(AVERAGE(K2422:L2451),""),"")</f>
        <v/>
      </c>
      <c r="Q2451" s="797">
        <f>IFERROR(AVERAGE(D2451:E2451),"")</f>
        <v/>
      </c>
      <c r="R2451" s="797">
        <f>IFERROR(AVERAGE(F2451:H2451),"")</f>
        <v/>
      </c>
      <c r="S2451" s="797">
        <f>IFERROR(AVERAGE(I2451:J2451),"")</f>
        <v/>
      </c>
      <c r="T2451" s="876">
        <f>IFERROR(AVERAGE(K2451:L2451),"")</f>
        <v/>
      </c>
      <c r="W2451" s="797">
        <f>AVERAGE(Q2451:T2451)</f>
        <v/>
      </c>
    </row>
    <row r="2452" ht="17.45" customHeight="1">
      <c r="C2452" s="791">
        <f>C2451+1</f>
        <v/>
      </c>
      <c r="D2452" s="792" t="n">
        <v>0.0444</v>
      </c>
      <c r="E2452" s="793" t="n"/>
      <c r="F2452" s="792" t="n">
        <v>0.0272</v>
      </c>
      <c r="G2452" s="794" t="n"/>
      <c r="H2452" s="793" t="n"/>
      <c r="I2452" s="792" t="n">
        <v>0.0368</v>
      </c>
      <c r="J2452" s="793" t="n"/>
      <c r="K2452" s="792" t="n">
        <v>0.0341</v>
      </c>
      <c r="L2452" s="793" t="n"/>
      <c r="M2452" s="796">
        <f>IF(SUM(D2452:E2452)&gt;0,IFERROR(AVERAGE(D2423:E2452),""),"")</f>
        <v/>
      </c>
      <c r="N2452" s="796">
        <f>IF(SUM(F2452:H2452)&gt;0,IFERROR(AVERAGE(F2423:H2452),""),"")</f>
        <v/>
      </c>
      <c r="O2452" s="796">
        <f>IF(SUM(I2452:J2452)&gt;0,IFERROR(AVERAGE(I2423:J2452),""),"")</f>
        <v/>
      </c>
      <c r="P2452" s="796">
        <f>IF(SUM(K2452:L2452)&gt;0,IFERROR(AVERAGE(K2423:L2452),""),"")</f>
        <v/>
      </c>
      <c r="Q2452" s="797">
        <f>IFERROR(AVERAGE(D2452:E2452),"")</f>
        <v/>
      </c>
      <c r="R2452" s="797">
        <f>IFERROR(AVERAGE(F2452:H2452),"")</f>
        <v/>
      </c>
      <c r="S2452" s="797">
        <f>IFERROR(AVERAGE(I2452:J2452),"")</f>
        <v/>
      </c>
      <c r="T2452" s="797">
        <f>IFERROR(AVERAGE(K2452:L2452),"")</f>
        <v/>
      </c>
      <c r="W2452" s="797">
        <f>AVERAGE(Q2452:T2452)</f>
        <v/>
      </c>
      <c r="X2452" s="797">
        <f>AVERAGE(Q2448:T2452)</f>
        <v/>
      </c>
      <c r="Y2452" s="266" t="n">
        <v>350</v>
      </c>
    </row>
    <row r="2453" ht="17.45" customHeight="1">
      <c r="C2453" s="808">
        <f>C2452+1</f>
        <v/>
      </c>
      <c r="D2453" s="809" t="n"/>
      <c r="E2453" s="810" t="n">
        <v>0.0301</v>
      </c>
      <c r="F2453" s="809" t="n"/>
      <c r="G2453" s="811" t="n">
        <v>0.0137</v>
      </c>
      <c r="H2453" s="810" t="n"/>
      <c r="I2453" s="809" t="n"/>
      <c r="J2453" s="810" t="n">
        <v>0.0154</v>
      </c>
      <c r="K2453" s="809" t="n"/>
      <c r="L2453" s="810" t="n">
        <v>0.0273</v>
      </c>
      <c r="M2453" s="959">
        <f>IF(SUM(D2453:E2453)&gt;0,IFERROR(AVERAGE(D2424:E2453),""),"")</f>
        <v/>
      </c>
      <c r="N2453" s="959">
        <f>IF(SUM(F2453:H2453)&gt;0,IFERROR(AVERAGE(F2424:H2453),""),"")</f>
        <v/>
      </c>
      <c r="O2453" s="959">
        <f>IF(SUM(I2453:J2453)&gt;0,IFERROR(AVERAGE(I2424:J2453),""),"")</f>
        <v/>
      </c>
      <c r="P2453" s="959">
        <f>IF(SUM(K2453:L2453)&gt;0,IFERROR(AVERAGE(K2424:L2453),""),"")</f>
        <v/>
      </c>
      <c r="Q2453" s="813">
        <f>IFERROR(AVERAGE(D2453:E2453),"")</f>
        <v/>
      </c>
      <c r="R2453" s="813">
        <f>IFERROR(AVERAGE(F2453:H2453),"")</f>
        <v/>
      </c>
      <c r="S2453" s="813">
        <f>IFERROR(AVERAGE(I2453:J2453),"")</f>
        <v/>
      </c>
      <c r="T2453" s="813">
        <f>IFERROR(AVERAGE(K2453:L2453),"")</f>
        <v/>
      </c>
      <c r="V2453" s="813">
        <f>AVERAGE(Q2453:T2453)</f>
        <v/>
      </c>
      <c r="W2453" s="445" t="n"/>
      <c r="X2453" s="257" t="n"/>
      <c r="Y2453" s="266" t="n">
        <v>350</v>
      </c>
    </row>
    <row r="2454" ht="17.45" customHeight="1">
      <c r="C2454" s="808">
        <f>C2453+1</f>
        <v/>
      </c>
      <c r="D2454" s="809" t="n">
        <v>0.0113</v>
      </c>
      <c r="E2454" s="810" t="n"/>
      <c r="F2454" s="809" t="n"/>
      <c r="G2454" s="811" t="n"/>
      <c r="H2454" s="810" t="n">
        <v>0.0102</v>
      </c>
      <c r="I2454" s="809" t="n">
        <v>0.009769999999999999</v>
      </c>
      <c r="J2454" s="810" t="n"/>
      <c r="K2454" s="809" t="n">
        <v>0.0121</v>
      </c>
      <c r="L2454" s="810" t="n"/>
      <c r="M2454" s="959">
        <f>IF(SUM(D2454:E2454)&gt;0,IFERROR(AVERAGE(D2425:E2454),""),"")</f>
        <v/>
      </c>
      <c r="N2454" s="959">
        <f>IF(SUM(F2454:H2454)&gt;0,IFERROR(AVERAGE(F2425:H2454),""),"")</f>
        <v/>
      </c>
      <c r="O2454" s="959">
        <f>IF(SUM(I2454:J2454)&gt;0,IFERROR(AVERAGE(I2425:J2454),""),"")</f>
        <v/>
      </c>
      <c r="P2454" s="959">
        <f>IF(SUM(K2454:L2454)&gt;0,IFERROR(AVERAGE(K2425:L2454),""),"")</f>
        <v/>
      </c>
      <c r="Q2454" s="813">
        <f>IFERROR(AVERAGE(D2454:E2454),"")</f>
        <v/>
      </c>
      <c r="R2454" s="813">
        <f>IFERROR(AVERAGE(F2454:H2454),"")</f>
        <v/>
      </c>
      <c r="S2454" s="813">
        <f>IFERROR(AVERAGE(I2454:J2454),"")</f>
        <v/>
      </c>
      <c r="T2454" s="813">
        <f>IFERROR(AVERAGE(K2454:L2454),"")</f>
        <v/>
      </c>
      <c r="V2454" s="813">
        <f>AVERAGE(Q2454:T2454)</f>
        <v/>
      </c>
      <c r="W2454" s="445" t="n"/>
      <c r="X2454" s="797">
        <f>AVERAGE(Q2453:T2454)</f>
        <v/>
      </c>
      <c r="Y2454" s="266" t="n">
        <v>350</v>
      </c>
    </row>
    <row r="2455" ht="17.45" customHeight="1">
      <c r="C2455" s="791">
        <f>C2454+1</f>
        <v/>
      </c>
      <c r="D2455" s="792" t="n"/>
      <c r="E2455" s="793" t="n">
        <v>0.0583</v>
      </c>
      <c r="F2455" s="792" t="n"/>
      <c r="G2455" s="794" t="n">
        <v>0.0284</v>
      </c>
      <c r="H2455" s="793" t="n"/>
      <c r="I2455" s="792" t="n"/>
      <c r="J2455" s="793" t="n">
        <v>0.0274</v>
      </c>
      <c r="K2455" s="792" t="n"/>
      <c r="L2455" s="793" t="n">
        <v>0.0542</v>
      </c>
      <c r="M2455" s="796">
        <f>IF(SUM(D2455:E2455)&gt;0,IFERROR(AVERAGE(D2426:E2455),""),"")</f>
        <v/>
      </c>
      <c r="N2455" s="796">
        <f>IF(SUM(F2455:H2455)&gt;0,IFERROR(AVERAGE(F2426:H2455),""),"")</f>
        <v/>
      </c>
      <c r="O2455" s="796">
        <f>IF(SUM(I2455:J2455)&gt;0,IFERROR(AVERAGE(I2426:J2455),""),"")</f>
        <v/>
      </c>
      <c r="P2455" s="796">
        <f>IF(SUM(K2455:L2455)&gt;0,IFERROR(AVERAGE(K2426:L2455),""),"")</f>
        <v/>
      </c>
      <c r="Q2455" s="797">
        <f>IFERROR(AVERAGE(D2455:E2455),"")</f>
        <v/>
      </c>
      <c r="R2455" s="797">
        <f>IFERROR(AVERAGE(F2455:H2455),"")</f>
        <v/>
      </c>
      <c r="S2455" s="797">
        <f>IFERROR(AVERAGE(I2455:J2455),"")</f>
        <v/>
      </c>
      <c r="T2455" s="797">
        <f>IFERROR(AVERAGE(K2455:L2455),"")</f>
        <v/>
      </c>
      <c r="W2455" s="797">
        <f>AVERAGE(Q2455:T2455)</f>
        <v/>
      </c>
    </row>
    <row r="2456" ht="17.45" customHeight="1">
      <c r="C2456" s="861">
        <f>C2455+1</f>
        <v/>
      </c>
      <c r="D2456" s="803" t="n">
        <v>0.0387</v>
      </c>
      <c r="E2456" s="804" t="n"/>
      <c r="F2456" s="803" t="n">
        <v>0.0316</v>
      </c>
      <c r="G2456" s="805" t="n"/>
      <c r="H2456" s="804" t="n">
        <v>0.0311</v>
      </c>
      <c r="I2456" s="803" t="n">
        <v>0.0268</v>
      </c>
      <c r="J2456" s="804" t="n"/>
      <c r="K2456" s="803" t="n">
        <v>0.0317</v>
      </c>
      <c r="L2456" s="804" t="n"/>
      <c r="M2456" s="796">
        <f>IF(SUM(D2456:E2456)&gt;0,IFERROR(AVERAGE(D2427:E2456),""),"")</f>
        <v/>
      </c>
      <c r="N2456" s="796">
        <f>IF(SUM(F2456:H2456)&gt;0,IFERROR(AVERAGE(F2427:H2456),""),"")</f>
        <v/>
      </c>
      <c r="O2456" s="796">
        <f>IF(SUM(I2456:J2456)&gt;0,IFERROR(AVERAGE(I2427:J2456),""),"")</f>
        <v/>
      </c>
      <c r="P2456" s="796">
        <f>IF(SUM(K2456:L2456)&gt;0,IFERROR(AVERAGE(K2427:L2456),""),"")</f>
        <v/>
      </c>
      <c r="Q2456" s="797">
        <f>IFERROR(AVERAGE(D2456:E2456),"")</f>
        <v/>
      </c>
      <c r="R2456" s="797">
        <f>IFERROR(AVERAGE(F2456:H2456),"")</f>
        <v/>
      </c>
      <c r="S2456" s="797">
        <f>IFERROR(AVERAGE(I2456:J2456),"")</f>
        <v/>
      </c>
      <c r="T2456" s="797">
        <f>IFERROR(AVERAGE(K2456:L2456),"")</f>
        <v/>
      </c>
      <c r="W2456" s="797">
        <f>AVERAGE(Q2456:T2456)</f>
        <v/>
      </c>
    </row>
    <row r="2457" ht="17.45" customHeight="1">
      <c r="C2457" s="791">
        <f>C2456+1</f>
        <v/>
      </c>
      <c r="D2457" s="792" t="n"/>
      <c r="E2457" s="793" t="n">
        <v>0.0312</v>
      </c>
      <c r="F2457" s="792" t="n"/>
      <c r="G2457" s="794" t="n">
        <v>0.0232</v>
      </c>
      <c r="H2457" s="793" t="n"/>
      <c r="I2457" s="792" t="n"/>
      <c r="J2457" s="793" t="n">
        <v>0.0392</v>
      </c>
      <c r="K2457" s="792" t="n"/>
      <c r="L2457" s="793" t="n">
        <v>0.0425</v>
      </c>
      <c r="M2457" s="796">
        <f>IF(SUM(D2457:E2457)&gt;0,IFERROR(AVERAGE(D2428:E2457),""),"")</f>
        <v/>
      </c>
      <c r="N2457" s="796">
        <f>IF(SUM(F2457:H2457)&gt;0,IFERROR(AVERAGE(F2428:H2457),""),"")</f>
        <v/>
      </c>
      <c r="O2457" s="796">
        <f>IF(SUM(I2457:J2457)&gt;0,IFERROR(AVERAGE(I2428:J2457),""),"")</f>
        <v/>
      </c>
      <c r="P2457" s="796">
        <f>IF(SUM(K2457:L2457)&gt;0,IFERROR(AVERAGE(K2428:L2457),""),"")</f>
        <v/>
      </c>
      <c r="Q2457" s="797">
        <f>IFERROR(AVERAGE(D2457:E2457),"")</f>
        <v/>
      </c>
      <c r="R2457" s="797">
        <f>IFERROR(AVERAGE(F2457:H2457),"")</f>
        <v/>
      </c>
      <c r="S2457" s="797">
        <f>IFERROR(AVERAGE(I2457:J2457),"")</f>
        <v/>
      </c>
      <c r="T2457" s="797">
        <f>IFERROR(AVERAGE(K2457:L2457),"")</f>
        <v/>
      </c>
      <c r="W2457" s="797">
        <f>AVERAGE(Q2457:T2457)</f>
        <v/>
      </c>
    </row>
    <row r="2458" ht="17.45" customHeight="1">
      <c r="C2458" s="791">
        <f>C2457+1</f>
        <v/>
      </c>
      <c r="D2458" s="792" t="n">
        <v>0.0474</v>
      </c>
      <c r="E2458" s="793" t="n"/>
      <c r="F2458" s="792" t="n">
        <v>0.0304</v>
      </c>
      <c r="G2458" s="794" t="n"/>
      <c r="H2458" s="793" t="n"/>
      <c r="I2458" s="792" t="n">
        <v>0.0274</v>
      </c>
      <c r="J2458" s="793" t="n"/>
      <c r="K2458" s="792" t="n">
        <v>0.0231</v>
      </c>
      <c r="L2458" s="793" t="n"/>
      <c r="M2458" s="796">
        <f>IF(SUM(D2458:E2458)&gt;0,IFERROR(AVERAGE(D2429:E2458),""),"")</f>
        <v/>
      </c>
      <c r="N2458" s="796">
        <f>IF(SUM(F2458:H2458)&gt;0,IFERROR(AVERAGE(F2429:H2458),""),"")</f>
        <v/>
      </c>
      <c r="O2458" s="796">
        <f>IF(SUM(I2458:J2458)&gt;0,IFERROR(AVERAGE(I2429:J2458),""),"")</f>
        <v/>
      </c>
      <c r="P2458" s="796">
        <f>IF(SUM(K2458:L2458)&gt;0,IFERROR(AVERAGE(K2429:L2458),""),"")</f>
        <v/>
      </c>
      <c r="Q2458" s="797">
        <f>IFERROR(AVERAGE(D2458:E2458),"")</f>
        <v/>
      </c>
      <c r="R2458" s="797">
        <f>IFERROR(AVERAGE(F2458:H2458),"")</f>
        <v/>
      </c>
      <c r="S2458" s="797">
        <f>IFERROR(AVERAGE(I2458:J2458),"")</f>
        <v/>
      </c>
      <c r="T2458" s="797">
        <f>IFERROR(AVERAGE(K2458:L2458),"")</f>
        <v/>
      </c>
      <c r="W2458" s="797">
        <f>AVERAGE(Q2458:T2458)</f>
        <v/>
      </c>
    </row>
    <row r="2459" ht="17.45" customHeight="1">
      <c r="C2459" s="791">
        <f>C2458+1</f>
        <v/>
      </c>
      <c r="D2459" s="792" t="n"/>
      <c r="E2459" s="793" t="n">
        <v>0.0346</v>
      </c>
      <c r="F2459" s="792" t="n"/>
      <c r="G2459" s="794" t="n">
        <v>0.0416</v>
      </c>
      <c r="H2459" s="793" t="n"/>
      <c r="I2459" s="792" t="n"/>
      <c r="J2459" s="793" t="n">
        <v>0.0456</v>
      </c>
      <c r="K2459" s="792" t="n"/>
      <c r="L2459" s="793" t="n">
        <v>0.0368</v>
      </c>
      <c r="M2459" s="796">
        <f>IF(SUM(D2459:E2459)&gt;0,IFERROR(AVERAGE(D2430:E2459),""),"")</f>
        <v/>
      </c>
      <c r="N2459" s="796">
        <f>IF(SUM(F2459:H2459)&gt;0,IFERROR(AVERAGE(F2430:H2459),""),"")</f>
        <v/>
      </c>
      <c r="O2459" s="796">
        <f>IF(SUM(I2459:J2459)&gt;0,IFERROR(AVERAGE(I2430:J2459),""),"")</f>
        <v/>
      </c>
      <c r="P2459" s="796">
        <f>IF(SUM(K2459:L2459)&gt;0,IFERROR(AVERAGE(K2430:L2459),""),"")</f>
        <v/>
      </c>
      <c r="Q2459" s="797">
        <f>IFERROR(AVERAGE(D2459:E2459),"")</f>
        <v/>
      </c>
      <c r="R2459" s="797">
        <f>IFERROR(AVERAGE(F2459:H2459),"")</f>
        <v/>
      </c>
      <c r="S2459" s="797">
        <f>IFERROR(AVERAGE(I2459:J2459),"")</f>
        <v/>
      </c>
      <c r="T2459" s="797">
        <f>IFERROR(AVERAGE(K2459:L2459),"")</f>
        <v/>
      </c>
      <c r="W2459" s="797">
        <f>AVERAGE(Q2459:T2459)</f>
        <v/>
      </c>
      <c r="X2459" s="797">
        <f>AVERAGE(Q2455:T2459)</f>
        <v/>
      </c>
      <c r="Y2459" s="266" t="n">
        <v>351</v>
      </c>
    </row>
    <row r="2460" ht="17.45" customHeight="1">
      <c r="C2460" s="808">
        <f>C2459+1</f>
        <v/>
      </c>
      <c r="D2460" s="809" t="n">
        <v>0.0133</v>
      </c>
      <c r="E2460" s="810" t="n"/>
      <c r="F2460" s="809" t="n"/>
      <c r="G2460" s="811" t="n"/>
      <c r="H2460" s="810" t="n">
        <v>0.011</v>
      </c>
      <c r="I2460" s="809" t="n">
        <v>0.00954</v>
      </c>
      <c r="J2460" s="810" t="n"/>
      <c r="K2460" s="809" t="n">
        <v>0.0172</v>
      </c>
      <c r="L2460" s="810" t="n"/>
      <c r="M2460" s="959">
        <f>IF(SUM(D2460:E2460)&gt;0,IFERROR(AVERAGE(D2431:E2460),""),"")</f>
        <v/>
      </c>
      <c r="N2460" s="959">
        <f>IF(SUM(F2460:H2460)&gt;0,IFERROR(AVERAGE(F2431:H2460),""),"")</f>
        <v/>
      </c>
      <c r="O2460" s="959">
        <f>IF(SUM(I2460:J2460)&gt;0,IFERROR(AVERAGE(I2431:J2460),""),"")</f>
        <v/>
      </c>
      <c r="P2460" s="959">
        <f>IF(SUM(K2460:L2460)&gt;0,IFERROR(AVERAGE(K2431:L2460),""),"")</f>
        <v/>
      </c>
      <c r="Q2460" s="813">
        <f>IFERROR(AVERAGE(D2460:E2460),"")</f>
        <v/>
      </c>
      <c r="R2460" s="813">
        <f>IFERROR(AVERAGE(F2460:H2460),"")</f>
        <v/>
      </c>
      <c r="S2460" s="813">
        <f>IFERROR(AVERAGE(I2460:J2460),"")</f>
        <v/>
      </c>
      <c r="T2460" s="813">
        <f>IFERROR(AVERAGE(K2460:L2460),"")</f>
        <v/>
      </c>
      <c r="V2460" s="813">
        <f>AVERAGE(Q2460:T2460)</f>
        <v/>
      </c>
      <c r="W2460" s="445" t="n"/>
      <c r="X2460" s="257" t="n"/>
      <c r="Y2460" s="266" t="n">
        <v>351</v>
      </c>
    </row>
    <row r="2461" ht="17.45" customHeight="1">
      <c r="C2461" s="808">
        <f>C2460+1</f>
        <v/>
      </c>
      <c r="D2461" s="809" t="n"/>
      <c r="E2461" s="810" t="n">
        <v>0.00808</v>
      </c>
      <c r="F2461" s="809" t="n"/>
      <c r="G2461" s="811" t="n">
        <v>0.0157</v>
      </c>
      <c r="H2461" s="810" t="n"/>
      <c r="I2461" s="809" t="n"/>
      <c r="J2461" s="810" t="n">
        <v>0.00834</v>
      </c>
      <c r="K2461" s="809" t="n"/>
      <c r="L2461" s="810" t="n">
        <v>0.0141</v>
      </c>
      <c r="M2461" s="959">
        <f>IF(SUM(D2461:E2461)&gt;0,IFERROR(AVERAGE(D2432:E2461),""),"")</f>
        <v/>
      </c>
      <c r="N2461" s="959">
        <f>IF(SUM(F2461:H2461)&gt;0,IFERROR(AVERAGE(F2432:H2461),""),"")</f>
        <v/>
      </c>
      <c r="O2461" s="959">
        <f>IF(SUM(I2461:J2461)&gt;0,IFERROR(AVERAGE(I2432:J2461),""),"")</f>
        <v/>
      </c>
      <c r="P2461" s="959">
        <f>IF(SUM(K2461:L2461)&gt;0,IFERROR(AVERAGE(K2432:L2461),""),"")</f>
        <v/>
      </c>
      <c r="Q2461" s="813">
        <f>IFERROR(AVERAGE(D2461:E2461),"")</f>
        <v/>
      </c>
      <c r="R2461" s="813">
        <f>IFERROR(AVERAGE(F2461:H2461),"")</f>
        <v/>
      </c>
      <c r="S2461" s="813">
        <f>IFERROR(AVERAGE(I2461:J2461),"")</f>
        <v/>
      </c>
      <c r="T2461" s="813">
        <f>IFERROR(AVERAGE(K2461:L2461),"")</f>
        <v/>
      </c>
      <c r="V2461" s="813">
        <f>AVERAGE(Q2461:T2461)</f>
        <v/>
      </c>
      <c r="W2461" s="445" t="n"/>
      <c r="X2461" s="797">
        <f>AVERAGE(Q2460:T2461)</f>
        <v/>
      </c>
      <c r="Y2461" s="266" t="n">
        <v>351</v>
      </c>
    </row>
    <row r="2462" ht="17.45" customHeight="1">
      <c r="C2462" s="861">
        <f>C2461+1</f>
        <v/>
      </c>
      <c r="D2462" s="803" t="n">
        <v>0.019</v>
      </c>
      <c r="E2462" s="804" t="n"/>
      <c r="F2462" s="803" t="n">
        <v>0.0383</v>
      </c>
      <c r="G2462" s="805" t="n"/>
      <c r="H2462" s="804" t="n">
        <v>0.0368</v>
      </c>
      <c r="I2462" s="803" t="n">
        <v>0.0315</v>
      </c>
      <c r="J2462" s="804" t="n"/>
      <c r="K2462" s="803" t="n">
        <v>0.0235</v>
      </c>
      <c r="L2462" s="804" t="n"/>
      <c r="M2462" s="796">
        <f>IF(SUM(D2462:E2462)&gt;0,IFERROR(AVERAGE(D2433:E2462),""),"")</f>
        <v/>
      </c>
      <c r="N2462" s="796">
        <f>IF(SUM(F2462:H2462)&gt;0,IFERROR(AVERAGE(F2433:H2462),""),"")</f>
        <v/>
      </c>
      <c r="O2462" s="796">
        <f>IF(SUM(I2462:J2462)&gt;0,IFERROR(AVERAGE(I2433:J2462),""),"")</f>
        <v/>
      </c>
      <c r="P2462" s="796">
        <f>IF(SUM(K2462:L2462)&gt;0,IFERROR(AVERAGE(K2433:L2462),""),"")</f>
        <v/>
      </c>
      <c r="Q2462" s="797">
        <f>IFERROR(AVERAGE(D2462:E2462),"")</f>
        <v/>
      </c>
      <c r="R2462" s="797">
        <f>IFERROR(AVERAGE(F2462:H2462),"")</f>
        <v/>
      </c>
      <c r="S2462" s="797">
        <f>IFERROR(AVERAGE(I2462:J2462),"")</f>
        <v/>
      </c>
      <c r="T2462" s="797">
        <f>IFERROR(AVERAGE(K2462:L2462),"")</f>
        <v/>
      </c>
      <c r="W2462" s="797">
        <f>AVERAGE(Q2462:T2462)</f>
        <v/>
      </c>
    </row>
    <row r="2463" ht="17.45" customHeight="1">
      <c r="C2463" s="791">
        <f>C2462+1</f>
        <v/>
      </c>
      <c r="D2463" s="792" t="n"/>
      <c r="E2463" s="793" t="n">
        <v>0.0228</v>
      </c>
      <c r="F2463" s="792" t="n"/>
      <c r="G2463" s="794" t="n">
        <v>0.0431</v>
      </c>
      <c r="H2463" s="793" t="n"/>
      <c r="I2463" s="792" t="n"/>
      <c r="J2463" s="793" t="n">
        <v>0.0305</v>
      </c>
      <c r="K2463" s="792" t="n"/>
      <c r="L2463" s="793" t="n">
        <v>0.0338</v>
      </c>
      <c r="M2463" s="796">
        <f>IF(SUM(D2463:E2463)&gt;0,IFERROR(AVERAGE(D2434:E2463),""),"")</f>
        <v/>
      </c>
      <c r="N2463" s="796">
        <f>IF(SUM(F2463:H2463)&gt;0,IFERROR(AVERAGE(F2434:H2463),""),"")</f>
        <v/>
      </c>
      <c r="O2463" s="796">
        <f>IF(SUM(I2463:J2463)&gt;0,IFERROR(AVERAGE(I2434:J2463),""),"")</f>
        <v/>
      </c>
      <c r="P2463" s="796">
        <f>IF(SUM(K2463:L2463)&gt;0,IFERROR(AVERAGE(K2434:L2463),""),"")</f>
        <v/>
      </c>
      <c r="Q2463" s="797">
        <f>IFERROR(AVERAGE(D2463:E2463),"")</f>
        <v/>
      </c>
      <c r="R2463" s="797">
        <f>IFERROR(AVERAGE(F2463:H2463),"")</f>
        <v/>
      </c>
      <c r="S2463" s="797">
        <f>IFERROR(AVERAGE(I2463:J2463),"")</f>
        <v/>
      </c>
      <c r="T2463" s="797">
        <f>IFERROR(AVERAGE(K2463:L2463),"")</f>
        <v/>
      </c>
      <c r="W2463" s="797">
        <f>AVERAGE(Q2463:T2463)</f>
        <v/>
      </c>
    </row>
    <row r="2464" ht="17.45" customHeight="1">
      <c r="C2464" s="791">
        <f>C2463+1</f>
        <v/>
      </c>
      <c r="D2464" s="792" t="n">
        <v>0.0363</v>
      </c>
      <c r="E2464" s="793" t="n"/>
      <c r="F2464" s="792" t="n">
        <v>0.0485</v>
      </c>
      <c r="G2464" s="794" t="n"/>
      <c r="H2464" s="793" t="n"/>
      <c r="I2464" s="792" t="n">
        <v>0.0372</v>
      </c>
      <c r="J2464" s="793" t="n"/>
      <c r="K2464" s="792" t="n">
        <v>0.0267</v>
      </c>
      <c r="L2464" s="793" t="n"/>
      <c r="M2464" s="796">
        <f>IF(SUM(D2464:E2464)&gt;0,IFERROR(AVERAGE(D2435:E2464),""),"")</f>
        <v/>
      </c>
      <c r="N2464" s="796">
        <f>IF(SUM(F2464:H2464)&gt;0,IFERROR(AVERAGE(F2435:H2464),""),"")</f>
        <v/>
      </c>
      <c r="O2464" s="796">
        <f>IF(SUM(I2464:J2464)&gt;0,IFERROR(AVERAGE(I2435:J2464),""),"")</f>
        <v/>
      </c>
      <c r="P2464" s="796">
        <f>IF(SUM(K2464:L2464)&gt;0,IFERROR(AVERAGE(K2435:L2464),""),"")</f>
        <v/>
      </c>
      <c r="Q2464" s="797">
        <f>IFERROR(AVERAGE(D2464:E2464),"")</f>
        <v/>
      </c>
      <c r="R2464" s="797">
        <f>IFERROR(AVERAGE(F2464:H2464),"")</f>
        <v/>
      </c>
      <c r="S2464" s="797">
        <f>IFERROR(AVERAGE(I2464:J2464),"")</f>
        <v/>
      </c>
      <c r="T2464" s="797">
        <f>IFERROR(AVERAGE(K2464:L2464),"")</f>
        <v/>
      </c>
      <c r="W2464" s="797">
        <f>AVERAGE(Q2464:T2464)</f>
        <v/>
      </c>
    </row>
    <row r="2465" ht="17.45" customHeight="1">
      <c r="C2465" s="791">
        <f>C2464+1</f>
        <v/>
      </c>
      <c r="D2465" s="792" t="n"/>
      <c r="E2465" s="793" t="n">
        <v>0.0315</v>
      </c>
      <c r="F2465" s="792" t="n"/>
      <c r="G2465" s="794" t="n">
        <v>0.0417</v>
      </c>
      <c r="H2465" s="793" t="n"/>
      <c r="I2465" s="792" t="n"/>
      <c r="J2465" s="793" t="n">
        <v>0.0297</v>
      </c>
      <c r="K2465" s="792" t="n"/>
      <c r="L2465" s="793" t="n">
        <v>0.0343</v>
      </c>
      <c r="M2465" s="796">
        <f>IF(SUM(D2465:E2465)&gt;0,IFERROR(AVERAGE(D2436:E2465),""),"")</f>
        <v/>
      </c>
      <c r="N2465" s="796">
        <f>IF(SUM(F2465:H2465)&gt;0,IFERROR(AVERAGE(F2436:H2465),""),"")</f>
        <v/>
      </c>
      <c r="O2465" s="796">
        <f>IF(SUM(I2465:J2465)&gt;0,IFERROR(AVERAGE(I2436:J2465),""),"")</f>
        <v/>
      </c>
      <c r="P2465" s="796">
        <f>IF(SUM(K2465:L2465)&gt;0,IFERROR(AVERAGE(K2436:L2465),""),"")</f>
        <v/>
      </c>
      <c r="Q2465" s="797">
        <f>IFERROR(AVERAGE(D2465:E2465),"")</f>
        <v/>
      </c>
      <c r="R2465" s="797">
        <f>IFERROR(AVERAGE(F2465:H2465),"")</f>
        <v/>
      </c>
      <c r="S2465" s="797">
        <f>IFERROR(AVERAGE(I2465:J2465),"")</f>
        <v/>
      </c>
      <c r="T2465" s="797">
        <f>IFERROR(AVERAGE(K2465:L2465),"")</f>
        <v/>
      </c>
      <c r="W2465" s="797">
        <f>AVERAGE(Q2465:T2465)</f>
        <v/>
      </c>
    </row>
    <row r="2466" ht="17.45" customHeight="1" thickBot="1">
      <c r="C2466" s="791">
        <f>C2465+1</f>
        <v/>
      </c>
      <c r="D2466" s="792" t="n">
        <v>0.0461</v>
      </c>
      <c r="E2466" s="793" t="n"/>
      <c r="F2466" s="792" t="n"/>
      <c r="G2466" s="794" t="n"/>
      <c r="H2466" s="865" t="n">
        <v>0.0804</v>
      </c>
      <c r="I2466" s="792" t="n">
        <v>0.0326</v>
      </c>
      <c r="J2466" s="793" t="n"/>
      <c r="K2466" s="792" t="n">
        <v>0.0253</v>
      </c>
      <c r="L2466" s="793" t="n"/>
      <c r="M2466" s="796">
        <f>IF(SUM(D2466:E2466)&gt;0,IFERROR(AVERAGE(D2437:E2466),""),"")</f>
        <v/>
      </c>
      <c r="N2466" s="796">
        <f>IF(SUM(F2466:H2466)&gt;0,IFERROR(AVERAGE(F2437:H2466),""),"")</f>
        <v/>
      </c>
      <c r="O2466" s="796">
        <f>IF(SUM(I2466:J2466)&gt;0,IFERROR(AVERAGE(I2437:J2466),""),"")</f>
        <v/>
      </c>
      <c r="P2466" s="796">
        <f>IF(SUM(K2466:L2466)&gt;0,IFERROR(AVERAGE(K2437:L2466),""),"")</f>
        <v/>
      </c>
      <c r="Q2466" s="797">
        <f>IFERROR(AVERAGE(D2466:E2466),"")</f>
        <v/>
      </c>
      <c r="R2466" s="797">
        <f>IFERROR(AVERAGE(F2466:H2466),"")</f>
        <v/>
      </c>
      <c r="S2466" s="797">
        <f>IFERROR(AVERAGE(I2466:J2466),"")</f>
        <v/>
      </c>
      <c r="T2466" s="797">
        <f>IFERROR(AVERAGE(K2466:L2466),"")</f>
        <v/>
      </c>
      <c r="W2466" s="797">
        <f>AVERAGE(Q2466:T2466)</f>
        <v/>
      </c>
      <c r="X2466" s="797">
        <f>AVERAGE(Q2462:T2466)</f>
        <v/>
      </c>
      <c r="Y2466" s="266" t="n">
        <v>352</v>
      </c>
    </row>
    <row r="2467" ht="17.45" customHeight="1" thickBot="1">
      <c r="C2467" s="808">
        <f>C2466+1</f>
        <v/>
      </c>
      <c r="D2467" s="809" t="n"/>
      <c r="E2467" s="810" t="n">
        <v>0.0164</v>
      </c>
      <c r="F2467" s="809" t="n"/>
      <c r="G2467" s="811" t="n">
        <v>0.0266</v>
      </c>
      <c r="H2467" s="810" t="n"/>
      <c r="I2467" s="809" t="n"/>
      <c r="J2467" s="810" t="n">
        <v>0.015</v>
      </c>
      <c r="K2467" s="809" t="n"/>
      <c r="L2467" s="810" t="n">
        <v>0.0235</v>
      </c>
      <c r="M2467" s="959">
        <f>IF(SUM(D2467:E2467)&gt;0,IFERROR(AVERAGE(D2438:E2467),""),"")</f>
        <v/>
      </c>
      <c r="N2467" s="959">
        <f>IF(SUM(F2467:H2467)&gt;0,IFERROR(AVERAGE(F2438:H2467),""),"")</f>
        <v/>
      </c>
      <c r="O2467" s="959">
        <f>IF(SUM(I2467:J2467)&gt;0,IFERROR(AVERAGE(I2438:J2467),""),"")</f>
        <v/>
      </c>
      <c r="P2467" s="959">
        <f>IF(SUM(K2467:L2467)&gt;0,IFERROR(AVERAGE(K2438:L2467),""),"")</f>
        <v/>
      </c>
      <c r="Q2467" s="813">
        <f>IFERROR(AVERAGE(D2467:E2467),"")</f>
        <v/>
      </c>
      <c r="R2467" s="813">
        <f>IFERROR(AVERAGE(F2467:H2467),"")</f>
        <v/>
      </c>
      <c r="S2467" s="813">
        <f>IFERROR(AVERAGE(I2467:J2467),"")</f>
        <v/>
      </c>
      <c r="T2467" s="813">
        <f>IFERROR(AVERAGE(K2467:L2467),"")</f>
        <v/>
      </c>
      <c r="V2467" s="813">
        <f>AVERAGE(Q2467:T2467)</f>
        <v/>
      </c>
      <c r="W2467" s="445" t="n"/>
      <c r="X2467" s="257" t="n"/>
      <c r="Y2467" s="266" t="n">
        <v>352</v>
      </c>
      <c r="Z2467" s="514" t="inlineStr">
        <is>
          <t>SEPTEMBER</t>
        </is>
      </c>
      <c r="AA2467" s="515" t="n">
        <v>2024</v>
      </c>
      <c r="AB2467" s="516" t="n"/>
      <c r="AC2467" s="516" t="n"/>
      <c r="AD2467" s="516" t="n"/>
    </row>
    <row r="2468" ht="17.45" customHeight="1">
      <c r="C2468" s="861">
        <f>C2467+1</f>
        <v/>
      </c>
      <c r="D2468" s="809" t="n">
        <v>0.0112</v>
      </c>
      <c r="E2468" s="810" t="n"/>
      <c r="F2468" s="809" t="n">
        <v>0.0199</v>
      </c>
      <c r="G2468" s="811" t="n"/>
      <c r="H2468" s="810" t="n">
        <v>0.0227</v>
      </c>
      <c r="I2468" s="809" t="n">
        <v>0.00784</v>
      </c>
      <c r="J2468" s="810" t="n"/>
      <c r="K2468" s="809" t="n">
        <v>0.0147</v>
      </c>
      <c r="L2468" s="810" t="n"/>
      <c r="M2468" s="959">
        <f>IF(SUM(D2468:E2468)&gt;0,IFERROR(AVERAGE(D2439:E2468),""),"")</f>
        <v/>
      </c>
      <c r="N2468" s="959">
        <f>IF(SUM(F2468:H2468)&gt;0,IFERROR(AVERAGE(F2439:H2468),""),"")</f>
        <v/>
      </c>
      <c r="O2468" s="959">
        <f>IF(SUM(I2468:J2468)&gt;0,IFERROR(AVERAGE(I2439:J2468),""),"")</f>
        <v/>
      </c>
      <c r="P2468" s="959">
        <f>IF(SUM(K2468:L2468)&gt;0,IFERROR(AVERAGE(K2439:L2468),""),"")</f>
        <v/>
      </c>
      <c r="Q2468" s="813">
        <f>IFERROR(AVERAGE(D2468:E2468),"")</f>
        <v/>
      </c>
      <c r="R2468" s="813">
        <f>IFERROR(AVERAGE(F2468:H2468),"")</f>
        <v/>
      </c>
      <c r="S2468" s="813">
        <f>IFERROR(AVERAGE(I2468:J2468),"")</f>
        <v/>
      </c>
      <c r="T2468" s="813">
        <f>IFERROR(AVERAGE(K2468:L2468),"")</f>
        <v/>
      </c>
      <c r="V2468" s="813">
        <f>AVERAGE(Q2468:T2468)</f>
        <v/>
      </c>
      <c r="W2468" s="445" t="n"/>
      <c r="X2468" s="797">
        <f>AVERAGE(Q2467:T2468)</f>
        <v/>
      </c>
      <c r="Y2468" s="266" t="n">
        <v>352</v>
      </c>
      <c r="Z2468" s="517" t="inlineStr">
        <is>
          <t>Parameter</t>
        </is>
      </c>
      <c r="AA2468" s="517" t="inlineStr">
        <is>
          <t>Station 1</t>
        </is>
      </c>
      <c r="AB2468" s="517" t="inlineStr">
        <is>
          <t>Station 2</t>
        </is>
      </c>
      <c r="AC2468" s="517" t="inlineStr">
        <is>
          <t>Station 4</t>
        </is>
      </c>
      <c r="AD2468" s="517" t="inlineStr">
        <is>
          <t>Station 5</t>
        </is>
      </c>
    </row>
    <row r="2469" ht="17.45" customHeight="1">
      <c r="C2469" s="791">
        <f>C2468+1</f>
        <v/>
      </c>
      <c r="D2469" s="792" t="n"/>
      <c r="E2469" s="793" t="n">
        <v>0.0288</v>
      </c>
      <c r="F2469" s="792" t="n"/>
      <c r="G2469" s="794" t="n">
        <v>0.0384</v>
      </c>
      <c r="H2469" s="793" t="n"/>
      <c r="I2469" s="792" t="n"/>
      <c r="J2469" s="793" t="n">
        <v>0.0391</v>
      </c>
      <c r="K2469" s="792" t="n"/>
      <c r="L2469" s="793" t="n">
        <v>0.0452</v>
      </c>
      <c r="M2469" s="796">
        <f>IF(SUM(D2469:E2469)&gt;0,IFERROR(AVERAGE(D2440:E2469),""),"")</f>
        <v/>
      </c>
      <c r="N2469" s="796">
        <f>IF(SUM(F2469:H2469)&gt;0,IFERROR(AVERAGE(F2440:H2469),""),"")</f>
        <v/>
      </c>
      <c r="O2469" s="796">
        <f>IF(SUM(I2469:J2469)&gt;0,IFERROR(AVERAGE(I2440:J2469),""),"")</f>
        <v/>
      </c>
      <c r="P2469" s="796">
        <f>IF(SUM(K2469:L2469)&gt;0,IFERROR(AVERAGE(K2440:L2469),""),"")</f>
        <v/>
      </c>
      <c r="Q2469" s="797">
        <f>IFERROR(AVERAGE(D2469:E2469),"")</f>
        <v/>
      </c>
      <c r="R2469" s="797">
        <f>IFERROR(AVERAGE(F2469:H2469),"")</f>
        <v/>
      </c>
      <c r="S2469" s="797">
        <f>IFERROR(AVERAGE(I2469:J2469),"")</f>
        <v/>
      </c>
      <c r="T2469" s="797">
        <f>IFERROR(AVERAGE(K2469:L2469),"")</f>
        <v/>
      </c>
      <c r="W2469" s="797">
        <f>AVERAGE(Q2469:T2469)</f>
        <v/>
      </c>
      <c r="Z2469" s="518" t="inlineStr">
        <is>
          <t>Average</t>
        </is>
      </c>
      <c r="AA2469" s="928">
        <f>AVERAGE(D2440:E2469)</f>
        <v/>
      </c>
      <c r="AB2469" s="928">
        <f>AVERAGE(F2440:H2469)</f>
        <v/>
      </c>
      <c r="AC2469" s="928">
        <f>AVERAGE(I2440:J2469)</f>
        <v/>
      </c>
      <c r="AD2469" s="928">
        <f>AVERAGE(K2440:L2469)</f>
        <v/>
      </c>
    </row>
    <row r="2470" ht="17.45" customHeight="1">
      <c r="C2470" s="791">
        <f>C2469+1</f>
        <v/>
      </c>
      <c r="D2470" s="792" t="n">
        <v>0.0255</v>
      </c>
      <c r="E2470" s="793" t="n"/>
      <c r="F2470" s="792" t="n">
        <v>0.0454</v>
      </c>
      <c r="G2470" s="794" t="n"/>
      <c r="H2470" s="793" t="n"/>
      <c r="I2470" s="792" t="n">
        <v>0.0474</v>
      </c>
      <c r="J2470" s="793" t="n"/>
      <c r="K2470" s="792" t="n">
        <v>0.0233</v>
      </c>
      <c r="L2470" s="793" t="n"/>
      <c r="M2470" s="796">
        <f>IF(SUM(D2470:E2470)&gt;0,IFERROR(AVERAGE(D2441:E2470),""),"")</f>
        <v/>
      </c>
      <c r="N2470" s="796">
        <f>IF(SUM(F2470:H2470)&gt;0,IFERROR(AVERAGE(F2441:H2470),""),"")</f>
        <v/>
      </c>
      <c r="O2470" s="796">
        <f>IF(SUM(I2470:J2470)&gt;0,IFERROR(AVERAGE(I2441:J2470),""),"")</f>
        <v/>
      </c>
      <c r="P2470" s="796">
        <f>IF(SUM(K2470:L2470)&gt;0,IFERROR(AVERAGE(K2441:L2470),""),"")</f>
        <v/>
      </c>
      <c r="Q2470" s="797">
        <f>IFERROR(AVERAGE(D2470:E2470),"")</f>
        <v/>
      </c>
      <c r="R2470" s="797">
        <f>IFERROR(AVERAGE(F2470:H2470),"")</f>
        <v/>
      </c>
      <c r="S2470" s="797">
        <f>IFERROR(AVERAGE(I2470:J2470),"")</f>
        <v/>
      </c>
      <c r="T2470" s="797">
        <f>IFERROR(AVERAGE(K2470:L2470),"")</f>
        <v/>
      </c>
      <c r="W2470" s="797">
        <f>AVERAGE(Q2470:T2470)</f>
        <v/>
      </c>
      <c r="Z2470" s="518" t="inlineStr">
        <is>
          <t>Maximum</t>
        </is>
      </c>
      <c r="AA2470" s="928">
        <f>MAX(D2440:E2469)</f>
        <v/>
      </c>
      <c r="AB2470" s="928">
        <f>MAX(F2440:H2469)</f>
        <v/>
      </c>
      <c r="AC2470" s="928">
        <f>MAX(I2440:J2469)</f>
        <v/>
      </c>
      <c r="AD2470" s="928">
        <f>MAX(K2440:L2469)</f>
        <v/>
      </c>
    </row>
    <row r="2471" ht="17.45" customHeight="1" thickBot="1">
      <c r="C2471" s="791">
        <f>C2470+1</f>
        <v/>
      </c>
      <c r="D2471" s="792" t="n"/>
      <c r="E2471" s="793" t="n">
        <v>0.0291</v>
      </c>
      <c r="F2471" s="792" t="n"/>
      <c r="G2471" s="794" t="n">
        <v>0.0408</v>
      </c>
      <c r="H2471" s="793" t="n"/>
      <c r="I2471" s="792" t="n"/>
      <c r="J2471" s="793" t="n">
        <v>0.0502</v>
      </c>
      <c r="K2471" s="792" t="n"/>
      <c r="L2471" s="793" t="n">
        <v>0.0358</v>
      </c>
      <c r="M2471" s="796">
        <f>IF(SUM(D2471:E2471)&gt;0,IFERROR(AVERAGE(D2442:E2471),""),"")</f>
        <v/>
      </c>
      <c r="N2471" s="796">
        <f>IF(SUM(F2471:H2471)&gt;0,IFERROR(AVERAGE(F2442:H2471),""),"")</f>
        <v/>
      </c>
      <c r="O2471" s="796">
        <f>IF(SUM(I2471:J2471)&gt;0,IFERROR(AVERAGE(I2442:J2471),""),"")</f>
        <v/>
      </c>
      <c r="P2471" s="796">
        <f>IF(SUM(K2471:L2471)&gt;0,IFERROR(AVERAGE(K2442:L2471),""),"")</f>
        <v/>
      </c>
      <c r="Q2471" s="797">
        <f>IFERROR(AVERAGE(D2471:E2471),"")</f>
        <v/>
      </c>
      <c r="R2471" s="797">
        <f>IFERROR(AVERAGE(F2471:H2471),"")</f>
        <v/>
      </c>
      <c r="S2471" s="797">
        <f>IFERROR(AVERAGE(I2471:J2471),"")</f>
        <v/>
      </c>
      <c r="T2471" s="797">
        <f>IFERROR(AVERAGE(K2471:L2471),"")</f>
        <v/>
      </c>
      <c r="W2471" s="797">
        <f>AVERAGE(Q2471:T2471)</f>
        <v/>
      </c>
      <c r="Z2471" s="520" t="inlineStr">
        <is>
          <t># DAYS &gt; 0.075</t>
        </is>
      </c>
      <c r="AA2471" s="521">
        <f>COUNTIF(D2440:E2469,"&gt;=0.075")</f>
        <v/>
      </c>
      <c r="AB2471" s="521">
        <f>COUNTIF(F2440:H2469,"&gt;=0.075")</f>
        <v/>
      </c>
      <c r="AC2471" s="521">
        <f>COUNTIF(I2440:J2469,"&gt;=0.075")</f>
        <v/>
      </c>
      <c r="AD2471" s="521">
        <f>COUNTIF(K2440:L2469,"&gt;=0.075")</f>
        <v/>
      </c>
    </row>
    <row r="2472" ht="17.45" customHeight="1" thickBot="1">
      <c r="C2472" s="791">
        <f>C2471+1</f>
        <v/>
      </c>
      <c r="D2472" s="792" t="n">
        <v>0.035</v>
      </c>
      <c r="E2472" s="793" t="n"/>
      <c r="F2472" s="792" t="n"/>
      <c r="G2472" s="794" t="n"/>
      <c r="H2472" s="793" t="n">
        <v>0.0412</v>
      </c>
      <c r="I2472" s="792" t="n">
        <v>0.0357</v>
      </c>
      <c r="J2472" s="793" t="n"/>
      <c r="K2472" s="792" t="n">
        <v>0.0256</v>
      </c>
      <c r="L2472" s="793" t="n"/>
      <c r="M2472" s="796">
        <f>IF(SUM(D2472:E2472)&gt;0,IFERROR(AVERAGE(D2443:E2472),""),"")</f>
        <v/>
      </c>
      <c r="N2472" s="796">
        <f>IF(SUM(F2472:H2472)&gt;0,IFERROR(AVERAGE(F2443:H2472),""),"")</f>
        <v/>
      </c>
      <c r="O2472" s="796">
        <f>IF(SUM(I2472:J2472)&gt;0,IFERROR(AVERAGE(I2443:J2472),""),"")</f>
        <v/>
      </c>
      <c r="P2472" s="796">
        <f>IF(SUM(K2472:L2472)&gt;0,IFERROR(AVERAGE(K2443:L2472),""),"")</f>
        <v/>
      </c>
      <c r="Q2472" s="797">
        <f>IFERROR(AVERAGE(D2472:E2472),"")</f>
        <v/>
      </c>
      <c r="R2472" s="797">
        <f>IFERROR(AVERAGE(F2472:H2472),"")</f>
        <v/>
      </c>
      <c r="S2472" s="797">
        <f>IFERROR(AVERAGE(I2472:J2472),"")</f>
        <v/>
      </c>
      <c r="T2472" s="797">
        <f>IFERROR(AVERAGE(K2472:L2472),"")</f>
        <v/>
      </c>
      <c r="W2472" s="797">
        <f>AVERAGE(Q2472:T2472)</f>
        <v/>
      </c>
      <c r="AC2472" s="664">
        <f>SUM(AA2471:AD2471)</f>
        <v/>
      </c>
      <c r="AD2472" s="929">
        <f>AVERAGE(AA2469:AD2469)</f>
        <v/>
      </c>
    </row>
    <row r="2473" ht="17.45" customHeight="1">
      <c r="C2473" s="791">
        <f>C2472+1</f>
        <v/>
      </c>
      <c r="D2473" s="792" t="n"/>
      <c r="E2473" s="793" t="n">
        <v>0.0262</v>
      </c>
      <c r="F2473" s="792" t="n"/>
      <c r="G2473" s="794" t="n">
        <v>0.0333</v>
      </c>
      <c r="H2473" s="793" t="n"/>
      <c r="I2473" s="792" t="n"/>
      <c r="J2473" s="793" t="n">
        <v>0.0345</v>
      </c>
      <c r="K2473" s="792" t="n"/>
      <c r="L2473" s="793" t="n">
        <v>0.0315</v>
      </c>
      <c r="M2473" s="796">
        <f>IF(SUM(D2473:E2473)&gt;0,IFERROR(AVERAGE(D2444:E2473),""),"")</f>
        <v/>
      </c>
      <c r="N2473" s="796">
        <f>IF(SUM(F2473:H2473)&gt;0,IFERROR(AVERAGE(F2444:H2473),""),"")</f>
        <v/>
      </c>
      <c r="O2473" s="796">
        <f>IF(SUM(I2473:J2473)&gt;0,IFERROR(AVERAGE(I2444:J2473),""),"")</f>
        <v/>
      </c>
      <c r="P2473" s="796">
        <f>IF(SUM(K2473:L2473)&gt;0,IFERROR(AVERAGE(K2444:L2473),""),"")</f>
        <v/>
      </c>
      <c r="Q2473" s="797">
        <f>IFERROR(AVERAGE(D2473:E2473),"")</f>
        <v/>
      </c>
      <c r="R2473" s="797">
        <f>IFERROR(AVERAGE(F2473:H2473),"")</f>
        <v/>
      </c>
      <c r="S2473" s="797">
        <f>IFERROR(AVERAGE(I2473:J2473),"")</f>
        <v/>
      </c>
      <c r="T2473" s="797">
        <f>IFERROR(AVERAGE(K2473:L2473),"")</f>
        <v/>
      </c>
      <c r="W2473" s="797">
        <f>AVERAGE(Q2473:T2473)</f>
        <v/>
      </c>
      <c r="X2473" s="797">
        <f>AVERAGE(Q2469:T2473)</f>
        <v/>
      </c>
      <c r="Y2473" s="266" t="n">
        <v>353</v>
      </c>
      <c r="AA2473" s="605">
        <f>AA2469-AA2439</f>
        <v/>
      </c>
      <c r="AB2473" s="605">
        <f>AB2469-AB2439</f>
        <v/>
      </c>
      <c r="AC2473" s="605">
        <f>AC2469-AC2439</f>
        <v/>
      </c>
      <c r="AD2473" s="605">
        <f>AD2469-AD2439</f>
        <v/>
      </c>
    </row>
    <row r="2474" ht="17.45" customHeight="1">
      <c r="C2474" s="861">
        <f>C2473+1</f>
        <v/>
      </c>
      <c r="D2474" s="803" t="n">
        <v>0.0163</v>
      </c>
      <c r="E2474" s="804" t="n"/>
      <c r="F2474" s="803" t="n">
        <v>0.032</v>
      </c>
      <c r="G2474" s="805" t="n"/>
      <c r="H2474" s="804" t="n">
        <v>0.0294</v>
      </c>
      <c r="I2474" s="803" t="n">
        <v>0.0155</v>
      </c>
      <c r="J2474" s="804" t="n"/>
      <c r="K2474" s="803" t="n">
        <v>0.0137</v>
      </c>
      <c r="L2474" s="804" t="n"/>
      <c r="M2474" s="959">
        <f>IF(SUM(D2474:E2474)&gt;0,IFERROR(AVERAGE(D2445:E2474),""),"")</f>
        <v/>
      </c>
      <c r="N2474" s="959">
        <f>IF(SUM(F2474:H2474)&gt;0,IFERROR(AVERAGE(F2445:H2474),""),"")</f>
        <v/>
      </c>
      <c r="O2474" s="959">
        <f>IF(SUM(I2474:J2474)&gt;0,IFERROR(AVERAGE(I2445:J2474),""),"")</f>
        <v/>
      </c>
      <c r="P2474" s="959">
        <f>IF(SUM(K2474:L2474)&gt;0,IFERROR(AVERAGE(K2445:L2474),""),"")</f>
        <v/>
      </c>
      <c r="Q2474" s="813">
        <f>IFERROR(AVERAGE(D2474:E2474),"")</f>
        <v/>
      </c>
      <c r="R2474" s="813">
        <f>IFERROR(AVERAGE(F2474:H2474),"")</f>
        <v/>
      </c>
      <c r="S2474" s="813">
        <f>IFERROR(AVERAGE(I2474:J2474),"")</f>
        <v/>
      </c>
      <c r="T2474" s="813">
        <f>IFERROR(AVERAGE(K2474:L2474),"")</f>
        <v/>
      </c>
      <c r="V2474" s="813">
        <f>AVERAGE(Q2474:T2474)</f>
        <v/>
      </c>
      <c r="W2474" s="445" t="n"/>
      <c r="X2474" s="257" t="n"/>
      <c r="Y2474" s="266" t="n">
        <v>353</v>
      </c>
      <c r="AD2474" s="605">
        <f>AD2472-AD2442</f>
        <v/>
      </c>
    </row>
    <row r="2475" ht="17.45" customHeight="1">
      <c r="C2475" s="808">
        <f>C2474+1</f>
        <v/>
      </c>
      <c r="D2475" s="809" t="n"/>
      <c r="E2475" s="810" t="n">
        <v>0.0273</v>
      </c>
      <c r="F2475" s="809" t="n"/>
      <c r="G2475" s="811" t="n">
        <v>0.0261</v>
      </c>
      <c r="H2475" s="810" t="n"/>
      <c r="I2475" s="809" t="n"/>
      <c r="J2475" s="810" t="n">
        <v>0.0112</v>
      </c>
      <c r="K2475" s="809" t="n"/>
      <c r="L2475" s="810" t="n">
        <v>0.0149</v>
      </c>
      <c r="M2475" s="959">
        <f>IF(SUM(D2475:E2475)&gt;0,IFERROR(AVERAGE(D2446:E2475),""),"")</f>
        <v/>
      </c>
      <c r="N2475" s="959">
        <f>IF(SUM(F2475:H2475)&gt;0,IFERROR(AVERAGE(F2446:H2475),""),"")</f>
        <v/>
      </c>
      <c r="O2475" s="959">
        <f>IF(SUM(I2475:J2475)&gt;0,IFERROR(AVERAGE(I2446:J2475),""),"")</f>
        <v/>
      </c>
      <c r="P2475" s="959">
        <f>IF(SUM(K2475:L2475)&gt;0,IFERROR(AVERAGE(K2446:L2475),""),"")</f>
        <v/>
      </c>
      <c r="Q2475" s="813">
        <f>IFERROR(AVERAGE(D2475:E2475),"")</f>
        <v/>
      </c>
      <c r="R2475" s="813">
        <f>IFERROR(AVERAGE(F2475:H2475),"")</f>
        <v/>
      </c>
      <c r="S2475" s="813">
        <f>IFERROR(AVERAGE(I2475:J2475),"")</f>
        <v/>
      </c>
      <c r="T2475" s="813">
        <f>IFERROR(AVERAGE(K2475:L2475),"")</f>
        <v/>
      </c>
      <c r="V2475" s="813">
        <f>AVERAGE(Q2475:T2475)</f>
        <v/>
      </c>
      <c r="W2475" s="445" t="n"/>
      <c r="X2475" s="797">
        <f>AVERAGE(Q2474:T2475)</f>
        <v/>
      </c>
      <c r="Y2475" s="266" t="n">
        <v>353</v>
      </c>
    </row>
    <row r="2476" ht="17.45" customHeight="1">
      <c r="C2476" s="791">
        <f>C2475+1</f>
        <v/>
      </c>
      <c r="D2476" s="792" t="n">
        <v>0.0252</v>
      </c>
      <c r="E2476" s="793" t="n"/>
      <c r="F2476" s="899" t="n">
        <v>0.08690000000000001</v>
      </c>
      <c r="G2476" s="794" t="n"/>
      <c r="H2476" s="793" t="n"/>
      <c r="I2476" s="792" t="n">
        <v>0.0418</v>
      </c>
      <c r="J2476" s="793" t="n"/>
      <c r="K2476" s="792" t="n">
        <v>0.0188</v>
      </c>
      <c r="L2476" s="793" t="n"/>
      <c r="M2476" s="796">
        <f>IF(SUM(D2476:E2476)&gt;0,IFERROR(AVERAGE(D2447:E2476),""),"")</f>
        <v/>
      </c>
      <c r="N2476" s="796">
        <f>IF(SUM(F2476:H2476)&gt;0,IFERROR(AVERAGE(F2447:H2476),""),"")</f>
        <v/>
      </c>
      <c r="O2476" s="796">
        <f>IF(SUM(I2476:J2476)&gt;0,IFERROR(AVERAGE(I2447:J2476),""),"")</f>
        <v/>
      </c>
      <c r="P2476" s="796">
        <f>IF(SUM(K2476:L2476)&gt;0,IFERROR(AVERAGE(K2447:L2476),""),"")</f>
        <v/>
      </c>
      <c r="Q2476" s="797">
        <f>IFERROR(AVERAGE(D2476:E2476),"")</f>
        <v/>
      </c>
      <c r="R2476" s="876">
        <f>IFERROR(AVERAGE(F2476:H2476),"")</f>
        <v/>
      </c>
      <c r="S2476" s="797">
        <f>IFERROR(AVERAGE(I2476:J2476),"")</f>
        <v/>
      </c>
      <c r="T2476" s="797">
        <f>IFERROR(AVERAGE(K2476:L2476),"")</f>
        <v/>
      </c>
      <c r="W2476" s="797">
        <f>AVERAGE(Q2476:T2476)</f>
        <v/>
      </c>
    </row>
    <row r="2477" ht="17.45" customHeight="1">
      <c r="C2477" s="791">
        <f>C2476+1</f>
        <v/>
      </c>
      <c r="D2477" s="849" t="n"/>
      <c r="E2477" s="850" t="n">
        <v>0.0246</v>
      </c>
      <c r="F2477" s="849" t="n"/>
      <c r="G2477" s="851" t="n">
        <v>0.06900000000000001</v>
      </c>
      <c r="H2477" s="850" t="n"/>
      <c r="I2477" s="849" t="n"/>
      <c r="J2477" s="901" t="n">
        <v>0.0925</v>
      </c>
      <c r="K2477" s="849" t="n"/>
      <c r="L2477" s="850" t="n">
        <v>0.0305</v>
      </c>
      <c r="M2477" s="796">
        <f>IF(SUM(D2477:E2477)&gt;0,IFERROR(AVERAGE(D2448:E2477),""),"")</f>
        <v/>
      </c>
      <c r="N2477" s="796">
        <f>IF(SUM(F2477:H2477)&gt;0,IFERROR(AVERAGE(F2448:H2477),""),"")</f>
        <v/>
      </c>
      <c r="O2477" s="796">
        <f>IF(SUM(I2477:J2477)&gt;0,IFERROR(AVERAGE(I2448:J2477),""),"")</f>
        <v/>
      </c>
      <c r="P2477" s="796">
        <f>IF(SUM(K2477:L2477)&gt;0,IFERROR(AVERAGE(K2448:L2477),""),"")</f>
        <v/>
      </c>
      <c r="Q2477" s="797">
        <f>IFERROR(AVERAGE(D2477:E2477),"")</f>
        <v/>
      </c>
      <c r="R2477" s="797">
        <f>IFERROR(AVERAGE(F2477:H2477),"")</f>
        <v/>
      </c>
      <c r="S2477" s="876">
        <f>IFERROR(AVERAGE(I2477:J2477),"")</f>
        <v/>
      </c>
      <c r="T2477" s="797">
        <f>IFERROR(AVERAGE(K2477:L2477),"")</f>
        <v/>
      </c>
      <c r="W2477" s="797">
        <f>AVERAGE(Q2477:T2477)</f>
        <v/>
      </c>
    </row>
    <row r="2478" ht="17.45" customHeight="1">
      <c r="C2478" s="791">
        <f>C2477+1</f>
        <v/>
      </c>
      <c r="D2478" s="792" t="n">
        <v>0.0278</v>
      </c>
      <c r="E2478" s="793" t="n"/>
      <c r="F2478" s="792" t="n"/>
      <c r="G2478" s="794" t="n"/>
      <c r="H2478" s="793" t="n">
        <v>0.0377</v>
      </c>
      <c r="I2478" s="792" t="n">
        <v>0.0471</v>
      </c>
      <c r="J2478" s="793" t="n"/>
      <c r="K2478" s="792" t="n">
        <v>0.0272</v>
      </c>
      <c r="L2478" s="793" t="n"/>
      <c r="M2478" s="796">
        <f>IF(SUM(D2478:E2478)&gt;0,IFERROR(AVERAGE(D2449:E2478),""),"")</f>
        <v/>
      </c>
      <c r="N2478" s="796">
        <f>IF(SUM(F2478:H2478)&gt;0,IFERROR(AVERAGE(F2449:H2478),""),"")</f>
        <v/>
      </c>
      <c r="O2478" s="796">
        <f>IF(SUM(I2478:J2478)&gt;0,IFERROR(AVERAGE(I2449:J2478),""),"")</f>
        <v/>
      </c>
      <c r="P2478" s="796">
        <f>IF(SUM(K2478:L2478)&gt;0,IFERROR(AVERAGE(K2449:L2478),""),"")</f>
        <v/>
      </c>
      <c r="Q2478" s="797">
        <f>IFERROR(AVERAGE(D2478:E2478),"")</f>
        <v/>
      </c>
      <c r="R2478" s="797">
        <f>IFERROR(AVERAGE(F2478:H2478),"")</f>
        <v/>
      </c>
      <c r="S2478" s="797">
        <f>IFERROR(AVERAGE(I2478:J2478),"")</f>
        <v/>
      </c>
      <c r="T2478" s="797">
        <f>IFERROR(AVERAGE(K2478:L2478),"")</f>
        <v/>
      </c>
      <c r="W2478" s="797">
        <f>AVERAGE(Q2478:T2478)</f>
        <v/>
      </c>
    </row>
    <row r="2479" ht="17.45" customHeight="1">
      <c r="C2479" s="791">
        <f>C2478+1</f>
        <v/>
      </c>
      <c r="D2479" s="792" t="n"/>
      <c r="E2479" s="793" t="n">
        <v>0.0353</v>
      </c>
      <c r="F2479" s="792" t="n"/>
      <c r="G2479" s="794" t="n">
        <v>0.0388</v>
      </c>
      <c r="H2479" s="793" t="n"/>
      <c r="I2479" s="792" t="n"/>
      <c r="J2479" s="793" t="n">
        <v>0.0507</v>
      </c>
      <c r="K2479" s="792" t="n"/>
      <c r="L2479" s="793" t="n">
        <v>0.042</v>
      </c>
      <c r="M2479" s="796">
        <f>IF(SUM(D2479:E2479)&gt;0,IFERROR(AVERAGE(D2450:E2479),""),"")</f>
        <v/>
      </c>
      <c r="N2479" s="796">
        <f>IF(SUM(F2479:H2479)&gt;0,IFERROR(AVERAGE(F2450:H2479),""),"")</f>
        <v/>
      </c>
      <c r="O2479" s="796">
        <f>IF(SUM(I2479:J2479)&gt;0,IFERROR(AVERAGE(I2450:J2479),""),"")</f>
        <v/>
      </c>
      <c r="P2479" s="796">
        <f>IF(SUM(K2479:L2479)&gt;0,IFERROR(AVERAGE(K2450:L2479),""),"")</f>
        <v/>
      </c>
      <c r="Q2479" s="797">
        <f>IFERROR(AVERAGE(D2479:E2479),"")</f>
        <v/>
      </c>
      <c r="R2479" s="797">
        <f>IFERROR(AVERAGE(F2479:H2479),"")</f>
        <v/>
      </c>
      <c r="S2479" s="797">
        <f>IFERROR(AVERAGE(I2479:J2479),"")</f>
        <v/>
      </c>
      <c r="T2479" s="797">
        <f>IFERROR(AVERAGE(K2479:L2479),"")</f>
        <v/>
      </c>
      <c r="W2479" s="797">
        <f>AVERAGE(Q2479:T2479)</f>
        <v/>
      </c>
    </row>
    <row r="2480" ht="17.45" customHeight="1">
      <c r="C2480" s="861">
        <f>C2479+1</f>
        <v/>
      </c>
      <c r="D2480" s="803" t="n">
        <v>0.0386</v>
      </c>
      <c r="E2480" s="804" t="n"/>
      <c r="F2480" s="803" t="n">
        <v>0.0394</v>
      </c>
      <c r="G2480" s="805" t="n"/>
      <c r="H2480" s="804" t="n">
        <v>0.0403</v>
      </c>
      <c r="I2480" s="803" t="n">
        <v>0.0406</v>
      </c>
      <c r="J2480" s="804" t="n"/>
      <c r="K2480" s="803" t="n">
        <v>0.0353</v>
      </c>
      <c r="L2480" s="804" t="n"/>
      <c r="M2480" s="796">
        <f>IF(SUM(D2480:E2480)&gt;0,IFERROR(AVERAGE(D2451:E2480),""),"")</f>
        <v/>
      </c>
      <c r="N2480" s="796">
        <f>IF(SUM(F2480:H2480)&gt;0,IFERROR(AVERAGE(F2451:H2480),""),"")</f>
        <v/>
      </c>
      <c r="O2480" s="796">
        <f>IF(SUM(I2480:J2480)&gt;0,IFERROR(AVERAGE(I2451:J2480),""),"")</f>
        <v/>
      </c>
      <c r="P2480" s="796">
        <f>IF(SUM(K2480:L2480)&gt;0,IFERROR(AVERAGE(K2451:L2480),""),"")</f>
        <v/>
      </c>
      <c r="Q2480" s="797">
        <f>IFERROR(AVERAGE(D2480:E2480),"")</f>
        <v/>
      </c>
      <c r="R2480" s="797">
        <f>IFERROR(AVERAGE(F2480:H2480),"")</f>
        <v/>
      </c>
      <c r="S2480" s="797">
        <f>IFERROR(AVERAGE(I2480:J2480),"")</f>
        <v/>
      </c>
      <c r="T2480" s="797">
        <f>IFERROR(AVERAGE(K2480:L2480),"")</f>
        <v/>
      </c>
      <c r="W2480" s="797">
        <f>AVERAGE(Q2480:T2480)</f>
        <v/>
      </c>
      <c r="X2480" s="797">
        <f>AVERAGE(Q2476:T2480)</f>
        <v/>
      </c>
      <c r="Y2480" s="266" t="n">
        <v>354</v>
      </c>
    </row>
    <row r="2481" ht="17.45" customHeight="1">
      <c r="C2481" s="808">
        <f>C2480+1</f>
        <v/>
      </c>
      <c r="D2481" s="809" t="n"/>
      <c r="E2481" s="810" t="n">
        <v>0.0359</v>
      </c>
      <c r="F2481" s="809" t="n"/>
      <c r="G2481" s="811" t="n">
        <v>0.0242</v>
      </c>
      <c r="H2481" s="810" t="n"/>
      <c r="I2481" s="809" t="n"/>
      <c r="J2481" s="810" t="n">
        <v>0.0208</v>
      </c>
      <c r="K2481" s="809" t="n"/>
      <c r="L2481" s="900" t="n">
        <v>0.403</v>
      </c>
      <c r="M2481" s="959">
        <f>IF(SUM(D2481:E2481)&gt;0,IFERROR(AVERAGE(D2452:E2481),""),"")</f>
        <v/>
      </c>
      <c r="N2481" s="959">
        <f>IF(SUM(F2481:H2481)&gt;0,IFERROR(AVERAGE(F2452:H2481),""),"")</f>
        <v/>
      </c>
      <c r="O2481" s="959">
        <f>IF(SUM(I2481:J2481)&gt;0,IFERROR(AVERAGE(I2452:J2481),""),"")</f>
        <v/>
      </c>
      <c r="P2481" s="959">
        <f>IF(SUM(K2481:L2481)&gt;0,IFERROR(AVERAGE(K2452:L2481),""),"")</f>
        <v/>
      </c>
      <c r="Q2481" s="813">
        <f>IFERROR(AVERAGE(D2481:E2481),"")</f>
        <v/>
      </c>
      <c r="R2481" s="813">
        <f>IFERROR(AVERAGE(F2481:H2481),"")</f>
        <v/>
      </c>
      <c r="S2481" s="813">
        <f>IFERROR(AVERAGE(I2481:J2481),"")</f>
        <v/>
      </c>
      <c r="T2481" s="893">
        <f>IFERROR(AVERAGE(K2481:L2481),"")</f>
        <v/>
      </c>
      <c r="V2481" s="813">
        <f>AVERAGE(Q2481:T2481)</f>
        <v/>
      </c>
      <c r="W2481" s="445" t="n"/>
      <c r="X2481" s="257" t="n"/>
      <c r="Y2481" s="266" t="n">
        <v>354</v>
      </c>
    </row>
    <row r="2482" ht="17.45" customHeight="1">
      <c r="C2482" s="808">
        <f>C2481+1</f>
        <v/>
      </c>
      <c r="D2482" s="809" t="n">
        <v>0.0262</v>
      </c>
      <c r="E2482" s="810" t="n"/>
      <c r="F2482" s="809" t="n">
        <v>0.014</v>
      </c>
      <c r="G2482" s="811" t="n"/>
      <c r="H2482" s="810" t="n"/>
      <c r="I2482" s="809" t="n">
        <v>0.0112</v>
      </c>
      <c r="J2482" s="810" t="n"/>
      <c r="K2482" s="809" t="n">
        <v>0.039</v>
      </c>
      <c r="L2482" s="810" t="n"/>
      <c r="M2482" s="959">
        <f>IF(SUM(D2482:E2482)&gt;0,IFERROR(AVERAGE(D2453:E2482),""),"")</f>
        <v/>
      </c>
      <c r="N2482" s="959">
        <f>IF(SUM(F2482:H2482)&gt;0,IFERROR(AVERAGE(F2453:H2482),""),"")</f>
        <v/>
      </c>
      <c r="O2482" s="959">
        <f>IF(SUM(I2482:J2482)&gt;0,IFERROR(AVERAGE(I2453:J2482),""),"")</f>
        <v/>
      </c>
      <c r="P2482" s="959">
        <f>IF(SUM(K2482:L2482)&gt;0,IFERROR(AVERAGE(K2453:L2482),""),"")</f>
        <v/>
      </c>
      <c r="Q2482" s="813">
        <f>IFERROR(AVERAGE(D2482:E2482),"")</f>
        <v/>
      </c>
      <c r="R2482" s="813">
        <f>IFERROR(AVERAGE(F2482:H2482),"")</f>
        <v/>
      </c>
      <c r="S2482" s="813">
        <f>IFERROR(AVERAGE(I2482:J2482),"")</f>
        <v/>
      </c>
      <c r="T2482" s="813">
        <f>IFERROR(AVERAGE(K2482:L2482),"")</f>
        <v/>
      </c>
      <c r="V2482" s="813">
        <f>AVERAGE(Q2482:T2482)</f>
        <v/>
      </c>
      <c r="W2482" s="445" t="n"/>
      <c r="X2482" s="797">
        <f>AVERAGE(Q2481:T2482)</f>
        <v/>
      </c>
      <c r="Y2482" s="266" t="n">
        <v>354</v>
      </c>
    </row>
    <row r="2483" ht="17.45" customHeight="1">
      <c r="C2483" s="791">
        <f>C2482+1</f>
        <v/>
      </c>
      <c r="D2483" s="792" t="n"/>
      <c r="E2483" s="793" t="n">
        <v>0.0259</v>
      </c>
      <c r="F2483" s="792" t="n"/>
      <c r="G2483" s="794" t="n">
        <v>0.0222</v>
      </c>
      <c r="H2483" s="793" t="n"/>
      <c r="I2483" s="792" t="n"/>
      <c r="J2483" s="793" t="n">
        <v>0.0206</v>
      </c>
      <c r="K2483" s="792" t="n"/>
      <c r="L2483" s="793" t="n">
        <v>0.0518</v>
      </c>
      <c r="M2483" s="796">
        <f>IF(SUM(D2483:E2483)&gt;0,IFERROR(AVERAGE(D2454:E2483),""),"")</f>
        <v/>
      </c>
      <c r="N2483" s="796">
        <f>IF(SUM(F2483:H2483)&gt;0,IFERROR(AVERAGE(F2454:H2483),""),"")</f>
        <v/>
      </c>
      <c r="O2483" s="796">
        <f>IF(SUM(I2483:J2483)&gt;0,IFERROR(AVERAGE(I2454:J2483),""),"")</f>
        <v/>
      </c>
      <c r="P2483" s="796">
        <f>IF(SUM(K2483:L2483)&gt;0,IFERROR(AVERAGE(K2454:L2483),""),"")</f>
        <v/>
      </c>
      <c r="Q2483" s="797">
        <f>IFERROR(AVERAGE(D2483:E2483),"")</f>
        <v/>
      </c>
      <c r="R2483" s="797">
        <f>IFERROR(AVERAGE(F2483:H2483),"")</f>
        <v/>
      </c>
      <c r="S2483" s="797">
        <f>IFERROR(AVERAGE(I2483:J2483),"")</f>
        <v/>
      </c>
      <c r="T2483" s="797">
        <f>IFERROR(AVERAGE(K2483:L2483),"")</f>
        <v/>
      </c>
      <c r="W2483" s="797">
        <f>AVERAGE(Q2483:T2483)</f>
        <v/>
      </c>
    </row>
    <row r="2484" ht="17.45" customHeight="1">
      <c r="C2484" s="791">
        <f>C2483+1</f>
        <v/>
      </c>
      <c r="D2484" s="792" t="n">
        <v>0.0347</v>
      </c>
      <c r="E2484" s="793" t="n"/>
      <c r="F2484" s="792" t="n"/>
      <c r="G2484" s="794" t="n"/>
      <c r="H2484" s="793" t="n">
        <v>0.0314</v>
      </c>
      <c r="I2484" s="792" t="n">
        <v>0.0378</v>
      </c>
      <c r="J2484" s="793" t="n"/>
      <c r="K2484" s="792" t="n">
        <v>0.0461</v>
      </c>
      <c r="L2484" s="793" t="n"/>
      <c r="M2484" s="796">
        <f>IF(SUM(D2484:E2484)&gt;0,IFERROR(AVERAGE(D2455:E2484),""),"")</f>
        <v/>
      </c>
      <c r="N2484" s="796">
        <f>IF(SUM(F2484:H2484)&gt;0,IFERROR(AVERAGE(F2455:H2484),""),"")</f>
        <v/>
      </c>
      <c r="O2484" s="796">
        <f>IF(SUM(I2484:J2484)&gt;0,IFERROR(AVERAGE(I2455:J2484),""),"")</f>
        <v/>
      </c>
      <c r="P2484" s="796">
        <f>IF(SUM(K2484:L2484)&gt;0,IFERROR(AVERAGE(K2455:L2484),""),"")</f>
        <v/>
      </c>
      <c r="Q2484" s="797">
        <f>IFERROR(AVERAGE(D2484:E2484),"")</f>
        <v/>
      </c>
      <c r="R2484" s="797">
        <f>IFERROR(AVERAGE(F2484:H2484),"")</f>
        <v/>
      </c>
      <c r="S2484" s="797">
        <f>IFERROR(AVERAGE(I2484:J2484),"")</f>
        <v/>
      </c>
      <c r="T2484" s="797">
        <f>IFERROR(AVERAGE(K2484:L2484),"")</f>
        <v/>
      </c>
      <c r="W2484" s="797">
        <f>AVERAGE(Q2484:T2484)</f>
        <v/>
      </c>
    </row>
    <row r="2485" ht="17.45" customHeight="1">
      <c r="C2485" s="791">
        <f>C2484+1</f>
        <v/>
      </c>
      <c r="D2485" s="792" t="n"/>
      <c r="E2485" s="793" t="n">
        <v>0.0322</v>
      </c>
      <c r="F2485" s="792" t="n"/>
      <c r="G2485" s="794" t="n">
        <v>0.0446</v>
      </c>
      <c r="H2485" s="793" t="n"/>
      <c r="I2485" s="792" t="n"/>
      <c r="J2485" s="793" t="n">
        <v>0.0325</v>
      </c>
      <c r="K2485" s="792" t="n"/>
      <c r="L2485" s="793" t="n">
        <v>0.0579</v>
      </c>
      <c r="M2485" s="796">
        <f>IF(SUM(D2485:E2485)&gt;0,IFERROR(AVERAGE(D2456:E2485),""),"")</f>
        <v/>
      </c>
      <c r="N2485" s="796">
        <f>IF(SUM(F2485:H2485)&gt;0,IFERROR(AVERAGE(F2456:H2485),""),"")</f>
        <v/>
      </c>
      <c r="O2485" s="796">
        <f>IF(SUM(I2485:J2485)&gt;0,IFERROR(AVERAGE(I2456:J2485),""),"")</f>
        <v/>
      </c>
      <c r="P2485" s="796">
        <f>IF(SUM(K2485:L2485)&gt;0,IFERROR(AVERAGE(K2456:L2485),""),"")</f>
        <v/>
      </c>
      <c r="Q2485" s="797">
        <f>IFERROR(AVERAGE(D2485:E2485),"")</f>
        <v/>
      </c>
      <c r="R2485" s="797">
        <f>IFERROR(AVERAGE(F2485:H2485),"")</f>
        <v/>
      </c>
      <c r="S2485" s="797">
        <f>IFERROR(AVERAGE(I2485:J2485),"")</f>
        <v/>
      </c>
      <c r="T2485" s="797">
        <f>IFERROR(AVERAGE(K2485:L2485),"")</f>
        <v/>
      </c>
      <c r="W2485" s="797">
        <f>AVERAGE(Q2485:T2485)</f>
        <v/>
      </c>
    </row>
    <row r="2486" ht="17.45" customHeight="1">
      <c r="C2486" s="861">
        <f>C2485+1</f>
        <v/>
      </c>
      <c r="D2486" s="840" t="n">
        <v>0.0347</v>
      </c>
      <c r="E2486" s="841" t="n"/>
      <c r="F2486" s="840" t="n">
        <v>0.0319</v>
      </c>
      <c r="G2486" s="842" t="n"/>
      <c r="H2486" s="841" t="n">
        <v>0.0325</v>
      </c>
      <c r="I2486" s="840" t="n">
        <v>0.0399</v>
      </c>
      <c r="J2486" s="841" t="n"/>
      <c r="K2486" s="930" t="n">
        <v>0.0718</v>
      </c>
      <c r="L2486" s="841" t="n"/>
      <c r="M2486" s="796">
        <f>IF(SUM(D2486:E2486)&gt;0,IFERROR(AVERAGE(D2457:E2486),""),"")</f>
        <v/>
      </c>
      <c r="N2486" s="796">
        <f>IF(SUM(F2486:H2486)&gt;0,IFERROR(AVERAGE(F2457:H2486),""),"")</f>
        <v/>
      </c>
      <c r="O2486" s="796">
        <f>IF(SUM(I2486:J2486)&gt;0,IFERROR(AVERAGE(I2457:J2486),""),"")</f>
        <v/>
      </c>
      <c r="P2486" s="796">
        <f>IF(SUM(K2486:L2486)&gt;0,IFERROR(AVERAGE(K2457:L2486),""),"")</f>
        <v/>
      </c>
      <c r="Q2486" s="797">
        <f>IFERROR(AVERAGE(D2486:E2486),"")</f>
        <v/>
      </c>
      <c r="R2486" s="797">
        <f>IFERROR(AVERAGE(F2486:H2486),"")</f>
        <v/>
      </c>
      <c r="S2486" s="797">
        <f>IFERROR(AVERAGE(I2486:J2486),"")</f>
        <v/>
      </c>
      <c r="T2486" s="797">
        <f>IFERROR(AVERAGE(K2486:L2486),"")</f>
        <v/>
      </c>
      <c r="W2486" s="797">
        <f>AVERAGE(Q2486:T2486)</f>
        <v/>
      </c>
    </row>
    <row r="2487" ht="17.45" customHeight="1">
      <c r="C2487" s="791">
        <f>C2486+1</f>
        <v/>
      </c>
      <c r="D2487" s="849" t="n"/>
      <c r="E2487" s="850" t="n">
        <v>0.0314</v>
      </c>
      <c r="F2487" s="849" t="n"/>
      <c r="G2487" s="851" t="n">
        <v>0.0535</v>
      </c>
      <c r="H2487" s="850" t="n"/>
      <c r="I2487" s="849" t="n"/>
      <c r="J2487" s="850" t="n">
        <v>0.0265</v>
      </c>
      <c r="K2487" s="849" t="n"/>
      <c r="L2487" s="901" t="n">
        <v>0.0723</v>
      </c>
      <c r="M2487" s="796">
        <f>IF(SUM(D2487:E2487)&gt;0,IFERROR(AVERAGE(D2458:E2487),""),"")</f>
        <v/>
      </c>
      <c r="N2487" s="796">
        <f>IF(SUM(F2487:H2487)&gt;0,IFERROR(AVERAGE(F2458:H2487),""),"")</f>
        <v/>
      </c>
      <c r="O2487" s="796">
        <f>IF(SUM(I2487:J2487)&gt;0,IFERROR(AVERAGE(I2458:J2487),""),"")</f>
        <v/>
      </c>
      <c r="P2487" s="796">
        <f>IF(SUM(K2487:L2487)&gt;0,IFERROR(AVERAGE(K2458:L2487),""),"")</f>
        <v/>
      </c>
      <c r="Q2487" s="797">
        <f>IFERROR(AVERAGE(D2487:E2487),"")</f>
        <v/>
      </c>
      <c r="R2487" s="797">
        <f>IFERROR(AVERAGE(F2487:H2487),"")</f>
        <v/>
      </c>
      <c r="S2487" s="797">
        <f>IFERROR(AVERAGE(I2487:J2487),"")</f>
        <v/>
      </c>
      <c r="T2487" s="797">
        <f>IFERROR(AVERAGE(K2487:L2487),"")</f>
        <v/>
      </c>
      <c r="W2487" s="797">
        <f>AVERAGE(Q2487:T2487)</f>
        <v/>
      </c>
      <c r="X2487" s="797">
        <f>AVERAGE(Q2483:T2487)</f>
        <v/>
      </c>
      <c r="Y2487" s="266" t="n">
        <v>355</v>
      </c>
    </row>
    <row r="2488" ht="17.45" customHeight="1">
      <c r="C2488" s="808">
        <f>C2487+1</f>
        <v/>
      </c>
      <c r="D2488" s="844" t="n">
        <v>0.0295</v>
      </c>
      <c r="E2488" s="845" t="n"/>
      <c r="F2488" s="844" t="n">
        <v>0.053</v>
      </c>
      <c r="G2488" s="846" t="n"/>
      <c r="H2488" s="845" t="n"/>
      <c r="I2488" s="844" t="n">
        <v>0.0236</v>
      </c>
      <c r="J2488" s="845" t="n"/>
      <c r="K2488" s="844" t="n">
        <v>0.044</v>
      </c>
      <c r="L2488" s="845" t="n"/>
      <c r="M2488" s="959">
        <f>IF(SUM(D2488:E2488)&gt;0,IFERROR(AVERAGE(D2459:E2488),""),"")</f>
        <v/>
      </c>
      <c r="N2488" s="959">
        <f>IF(SUM(F2488:H2488)&gt;0,IFERROR(AVERAGE(F2459:H2488),""),"")</f>
        <v/>
      </c>
      <c r="O2488" s="959">
        <f>IF(SUM(I2488:J2488)&gt;0,IFERROR(AVERAGE(I2459:J2488),""),"")</f>
        <v/>
      </c>
      <c r="P2488" s="959">
        <f>IF(SUM(K2488:L2488)&gt;0,IFERROR(AVERAGE(K2459:L2488),""),"")</f>
        <v/>
      </c>
      <c r="Q2488" s="813">
        <f>IFERROR(AVERAGE(D2488:E2488),"")</f>
        <v/>
      </c>
      <c r="R2488" s="813">
        <f>IFERROR(AVERAGE(F2488:H2488),"")</f>
        <v/>
      </c>
      <c r="S2488" s="813">
        <f>IFERROR(AVERAGE(I2488:J2488),"")</f>
        <v/>
      </c>
      <c r="T2488" s="813">
        <f>IFERROR(AVERAGE(K2488:L2488),"")</f>
        <v/>
      </c>
      <c r="V2488" s="813">
        <f>AVERAGE(Q2488:T2488)</f>
        <v/>
      </c>
      <c r="W2488" s="445" t="n"/>
      <c r="X2488" s="257" t="n"/>
      <c r="Y2488" s="266" t="n">
        <v>355</v>
      </c>
    </row>
    <row r="2489" ht="17.45" customHeight="1">
      <c r="C2489" s="808">
        <f>C2488+1</f>
        <v/>
      </c>
      <c r="D2489" s="844" t="n"/>
      <c r="E2489" s="845" t="n">
        <v>0.0131</v>
      </c>
      <c r="F2489" s="844" t="n"/>
      <c r="G2489" s="846" t="n">
        <v>0.0183</v>
      </c>
      <c r="H2489" s="845" t="n"/>
      <c r="I2489" s="844" t="n"/>
      <c r="J2489" s="845" t="n">
        <v>0.0095</v>
      </c>
      <c r="K2489" s="844" t="n"/>
      <c r="L2489" s="845" t="n">
        <v>0.0296</v>
      </c>
      <c r="M2489" s="959">
        <f>IF(SUM(D2489:E2489)&gt;0,IFERROR(AVERAGE(D2460:E2489),""),"")</f>
        <v/>
      </c>
      <c r="N2489" s="959">
        <f>IF(SUM(F2489:H2489)&gt;0,IFERROR(AVERAGE(F2460:H2489),""),"")</f>
        <v/>
      </c>
      <c r="O2489" s="959">
        <f>IF(SUM(I2489:J2489)&gt;0,IFERROR(AVERAGE(I2460:J2489),""),"")</f>
        <v/>
      </c>
      <c r="P2489" s="959">
        <f>IF(SUM(K2489:L2489)&gt;0,IFERROR(AVERAGE(K2460:L2489),""),"")</f>
        <v/>
      </c>
      <c r="Q2489" s="813">
        <f>IFERROR(AVERAGE(D2489:E2489),"")</f>
        <v/>
      </c>
      <c r="R2489" s="813">
        <f>IFERROR(AVERAGE(F2489:H2489),"")</f>
        <v/>
      </c>
      <c r="S2489" s="813">
        <f>IFERROR(AVERAGE(I2489:J2489),"")</f>
        <v/>
      </c>
      <c r="T2489" s="813">
        <f>IFERROR(AVERAGE(K2489:L2489),"")</f>
        <v/>
      </c>
      <c r="V2489" s="813">
        <f>AVERAGE(Q2489:T2489)</f>
        <v/>
      </c>
      <c r="W2489" s="445" t="n"/>
      <c r="X2489" s="797">
        <f>AVERAGE(Q2488:T2489)</f>
        <v/>
      </c>
      <c r="Y2489" s="266" t="n">
        <v>355</v>
      </c>
    </row>
    <row r="2490" ht="17.45" customHeight="1">
      <c r="C2490" s="791">
        <f>C2489+1</f>
        <v/>
      </c>
      <c r="D2490" s="792" t="n">
        <v>0.0306</v>
      </c>
      <c r="E2490" s="793" t="n"/>
      <c r="F2490" s="792" t="n"/>
      <c r="G2490" s="794" t="n"/>
      <c r="H2490" s="793" t="n">
        <v>0.0377</v>
      </c>
      <c r="I2490" s="792" t="n">
        <v>0.0391</v>
      </c>
      <c r="J2490" s="793" t="n"/>
      <c r="K2490" s="792" t="n">
        <v>0.0533</v>
      </c>
      <c r="L2490" s="793" t="n"/>
      <c r="M2490" s="796">
        <f>IF(SUM(D2490:E2490)&gt;0,IFERROR(AVERAGE(D2461:E2490),""),"")</f>
        <v/>
      </c>
      <c r="N2490" s="796">
        <f>IF(SUM(F2490:H2490)&gt;0,IFERROR(AVERAGE(F2461:H2490),""),"")</f>
        <v/>
      </c>
      <c r="O2490" s="796">
        <f>IF(SUM(I2490:J2490)&gt;0,IFERROR(AVERAGE(I2461:J2490),""),"")</f>
        <v/>
      </c>
      <c r="P2490" s="796">
        <f>IF(SUM(K2490:L2490)&gt;0,IFERROR(AVERAGE(K2461:L2490),""),"")</f>
        <v/>
      </c>
      <c r="Q2490" s="797">
        <f>IFERROR(AVERAGE(D2490:E2490),"")</f>
        <v/>
      </c>
      <c r="R2490" s="797">
        <f>IFERROR(AVERAGE(F2490:H2490),"")</f>
        <v/>
      </c>
      <c r="S2490" s="797">
        <f>IFERROR(AVERAGE(I2490:J2490),"")</f>
        <v/>
      </c>
      <c r="T2490" s="797">
        <f>IFERROR(AVERAGE(K2490:L2490),"")</f>
        <v/>
      </c>
      <c r="W2490" s="797">
        <f>AVERAGE(Q2490:T2490)</f>
        <v/>
      </c>
    </row>
    <row r="2491" ht="17.45" customHeight="1">
      <c r="C2491" s="791">
        <f>C2490+1</f>
        <v/>
      </c>
      <c r="D2491" s="792" t="n"/>
      <c r="E2491" s="793" t="n">
        <v>0.0263</v>
      </c>
      <c r="F2491" s="792" t="n"/>
      <c r="G2491" s="794" t="n">
        <v>0.0421</v>
      </c>
      <c r="H2491" s="793" t="n"/>
      <c r="I2491" s="792" t="n"/>
      <c r="J2491" s="793" t="n">
        <v>0.0329</v>
      </c>
      <c r="K2491" s="792" t="n"/>
      <c r="L2491" s="793" t="n">
        <v>0.0635</v>
      </c>
      <c r="M2491" s="796">
        <f>IF(SUM(D2491:E2491)&gt;0,IFERROR(AVERAGE(D2462:E2491),""),"")</f>
        <v/>
      </c>
      <c r="N2491" s="796">
        <f>IF(SUM(F2491:H2491)&gt;0,IFERROR(AVERAGE(F2462:H2491),""),"")</f>
        <v/>
      </c>
      <c r="O2491" s="796">
        <f>IF(SUM(I2491:J2491)&gt;0,IFERROR(AVERAGE(I2462:J2491),""),"")</f>
        <v/>
      </c>
      <c r="P2491" s="796">
        <f>IF(SUM(K2491:L2491)&gt;0,IFERROR(AVERAGE(K2462:L2491),""),"")</f>
        <v/>
      </c>
      <c r="Q2491" s="797">
        <f>IFERROR(AVERAGE(D2491:E2491),"")</f>
        <v/>
      </c>
      <c r="R2491" s="797">
        <f>IFERROR(AVERAGE(F2491:H2491),"")</f>
        <v/>
      </c>
      <c r="S2491" s="797">
        <f>IFERROR(AVERAGE(I2491:J2491),"")</f>
        <v/>
      </c>
      <c r="T2491" s="797">
        <f>IFERROR(AVERAGE(K2491:L2491),"")</f>
        <v/>
      </c>
      <c r="W2491" s="797">
        <f>AVERAGE(Q2491:T2491)</f>
        <v/>
      </c>
    </row>
    <row r="2492" ht="17.45" customHeight="1">
      <c r="C2492" s="861">
        <f>C2491+1</f>
        <v/>
      </c>
      <c r="D2492" s="803" t="n">
        <v>0.0442</v>
      </c>
      <c r="E2492" s="804" t="n"/>
      <c r="F2492" s="803" t="n">
        <v>0.0423</v>
      </c>
      <c r="G2492" s="805" t="n"/>
      <c r="H2492" s="804" t="n">
        <v>0.0398</v>
      </c>
      <c r="I2492" s="803" t="n">
        <v>0.039</v>
      </c>
      <c r="J2492" s="804" t="n"/>
      <c r="K2492" s="803" t="n">
        <v>0.0511</v>
      </c>
      <c r="L2492" s="804" t="n"/>
      <c r="M2492" s="796">
        <f>IF(SUM(D2492:E2492)&gt;0,IFERROR(AVERAGE(D2463:E2492),""),"")</f>
        <v/>
      </c>
      <c r="N2492" s="796">
        <f>IF(SUM(F2492:H2492)&gt;0,IFERROR(AVERAGE(F2463:H2492),""),"")</f>
        <v/>
      </c>
      <c r="O2492" s="796">
        <f>IF(SUM(I2492:J2492)&gt;0,IFERROR(AVERAGE(I2463:J2492),""),"")</f>
        <v/>
      </c>
      <c r="P2492" s="796">
        <f>IF(SUM(K2492:L2492)&gt;0,IFERROR(AVERAGE(K2463:L2492),""),"")</f>
        <v/>
      </c>
      <c r="Q2492" s="797">
        <f>IFERROR(AVERAGE(D2492:E2492),"")</f>
        <v/>
      </c>
      <c r="R2492" s="797">
        <f>IFERROR(AVERAGE(F2492:H2492),"")</f>
        <v/>
      </c>
      <c r="S2492" s="797">
        <f>IFERROR(AVERAGE(I2492:J2492),"")</f>
        <v/>
      </c>
      <c r="T2492" s="797">
        <f>IFERROR(AVERAGE(K2492:L2492),"")</f>
        <v/>
      </c>
      <c r="W2492" s="797">
        <f>AVERAGE(Q2492:T2492)</f>
        <v/>
      </c>
    </row>
    <row r="2493" ht="17.45" customHeight="1">
      <c r="C2493" s="791">
        <f>C2492+1</f>
        <v/>
      </c>
      <c r="D2493" s="792" t="n"/>
      <c r="E2493" s="793" t="n">
        <v>0.0293</v>
      </c>
      <c r="F2493" s="792" t="n"/>
      <c r="G2493" s="794" t="n">
        <v>0.0397</v>
      </c>
      <c r="H2493" s="793" t="n"/>
      <c r="I2493" s="792" t="n"/>
      <c r="J2493" s="793" t="n">
        <v>0.0371</v>
      </c>
      <c r="K2493" s="792" t="n"/>
      <c r="L2493" s="793" t="n">
        <v>0.0563</v>
      </c>
      <c r="M2493" s="796">
        <f>IF(SUM(D2493:E2493)&gt;0,IFERROR(AVERAGE(D2464:E2493),""),"")</f>
        <v/>
      </c>
      <c r="N2493" s="796">
        <f>IF(SUM(F2493:H2493)&gt;0,IFERROR(AVERAGE(F2464:H2493),""),"")</f>
        <v/>
      </c>
      <c r="O2493" s="796">
        <f>IF(SUM(I2493:J2493)&gt;0,IFERROR(AVERAGE(I2464:J2493),""),"")</f>
        <v/>
      </c>
      <c r="P2493" s="796">
        <f>IF(SUM(K2493:L2493)&gt;0,IFERROR(AVERAGE(K2464:L2493),""),"")</f>
        <v/>
      </c>
      <c r="Q2493" s="797">
        <f>IFERROR(AVERAGE(D2493:E2493),"")</f>
        <v/>
      </c>
      <c r="R2493" s="797">
        <f>IFERROR(AVERAGE(F2493:H2493),"")</f>
        <v/>
      </c>
      <c r="S2493" s="797">
        <f>IFERROR(AVERAGE(I2493:J2493),"")</f>
        <v/>
      </c>
      <c r="T2493" s="797">
        <f>IFERROR(AVERAGE(K2493:L2493),"")</f>
        <v/>
      </c>
      <c r="W2493" s="797">
        <f>AVERAGE(Q2493:T2493)</f>
        <v/>
      </c>
    </row>
    <row r="2494" ht="17.45" customHeight="1">
      <c r="C2494" s="791">
        <f>C2493+1</f>
        <v/>
      </c>
      <c r="D2494" s="792" t="n">
        <v>0.033</v>
      </c>
      <c r="E2494" s="793" t="n"/>
      <c r="F2494" s="792" t="n">
        <v>0.0424</v>
      </c>
      <c r="G2494" s="794" t="n"/>
      <c r="H2494" s="793" t="n"/>
      <c r="I2494" s="792" t="n">
        <v>0.044</v>
      </c>
      <c r="J2494" s="793" t="n"/>
      <c r="K2494" s="792" t="n">
        <v>0.0514</v>
      </c>
      <c r="L2494" s="793" t="n"/>
      <c r="M2494" s="796">
        <f>IF(SUM(D2494:E2494)&gt;0,IFERROR(AVERAGE(D2465:E2494),""),"")</f>
        <v/>
      </c>
      <c r="N2494" s="796">
        <f>IF(SUM(F2494:H2494)&gt;0,IFERROR(AVERAGE(F2465:H2494),""),"")</f>
        <v/>
      </c>
      <c r="O2494" s="796">
        <f>IF(SUM(I2494:J2494)&gt;0,IFERROR(AVERAGE(I2465:J2494),""),"")</f>
        <v/>
      </c>
      <c r="P2494" s="796">
        <f>IF(SUM(K2494:L2494)&gt;0,IFERROR(AVERAGE(K2465:L2494),""),"")</f>
        <v/>
      </c>
      <c r="Q2494" s="797">
        <f>IFERROR(AVERAGE(D2494:E2494),"")</f>
        <v/>
      </c>
      <c r="R2494" s="797">
        <f>IFERROR(AVERAGE(F2494:H2494),"")</f>
        <v/>
      </c>
      <c r="S2494" s="797">
        <f>IFERROR(AVERAGE(I2494:J2494),"")</f>
        <v/>
      </c>
      <c r="T2494" s="797">
        <f>IFERROR(AVERAGE(K2494:L2494),"")</f>
        <v/>
      </c>
      <c r="W2494" s="797">
        <f>AVERAGE(Q2494:T2494)</f>
        <v/>
      </c>
      <c r="X2494" s="797">
        <f>AVERAGE(Q2490:T2494)</f>
        <v/>
      </c>
      <c r="Y2494" s="266" t="n">
        <v>356</v>
      </c>
    </row>
    <row r="2495" ht="17.45" customHeight="1">
      <c r="C2495" s="808">
        <f>C2494+1</f>
        <v/>
      </c>
      <c r="D2495" s="809" t="n"/>
      <c r="E2495" s="810" t="n">
        <v>0.0199</v>
      </c>
      <c r="F2495" s="809" t="n"/>
      <c r="G2495" s="943" t="n">
        <v>0.114</v>
      </c>
      <c r="H2495" s="810" t="n"/>
      <c r="I2495" s="809" t="n"/>
      <c r="J2495" s="810" t="n">
        <v>0.0168</v>
      </c>
      <c r="K2495" s="809" t="n"/>
      <c r="L2495" s="810" t="n">
        <v>0.0319</v>
      </c>
      <c r="M2495" s="959">
        <f>IF(SUM(D2495:E2495)&gt;0,IFERROR(AVERAGE(D2466:E2495),""),"")</f>
        <v/>
      </c>
      <c r="N2495" s="959">
        <f>IF(SUM(F2495:H2495)&gt;0,IFERROR(AVERAGE(F2466:H2495),""),"")</f>
        <v/>
      </c>
      <c r="O2495" s="959">
        <f>IF(SUM(I2495:J2495)&gt;0,IFERROR(AVERAGE(I2466:J2495),""),"")</f>
        <v/>
      </c>
      <c r="P2495" s="959">
        <f>IF(SUM(K2495:L2495)&gt;0,IFERROR(AVERAGE(K2466:L2495),""),"")</f>
        <v/>
      </c>
      <c r="Q2495" s="813">
        <f>IFERROR(AVERAGE(D2495:E2495),"")</f>
        <v/>
      </c>
      <c r="R2495" s="893">
        <f>IFERROR(AVERAGE(F2495:H2495),"")</f>
        <v/>
      </c>
      <c r="S2495" s="813">
        <f>IFERROR(AVERAGE(I2495:J2495),"")</f>
        <v/>
      </c>
      <c r="T2495" s="813">
        <f>IFERROR(AVERAGE(K2495:L2495),"")</f>
        <v/>
      </c>
      <c r="V2495" s="813">
        <f>AVERAGE(Q2495:T2495)</f>
        <v/>
      </c>
      <c r="W2495" s="445" t="n"/>
      <c r="X2495" s="257" t="n"/>
      <c r="Y2495" s="266" t="n">
        <v>356</v>
      </c>
    </row>
    <row r="2496" ht="17.45" customHeight="1">
      <c r="C2496" s="808">
        <f>C2495+1</f>
        <v/>
      </c>
      <c r="D2496" s="809" t="n">
        <v>0.0134</v>
      </c>
      <c r="E2496" s="810" t="n"/>
      <c r="F2496" s="809" t="n"/>
      <c r="G2496" s="811" t="n"/>
      <c r="H2496" s="810" t="n">
        <v>0.0184</v>
      </c>
      <c r="I2496" s="809" t="n">
        <v>0.0109</v>
      </c>
      <c r="J2496" s="810" t="n"/>
      <c r="K2496" s="809" t="n">
        <v>0.0235</v>
      </c>
      <c r="L2496" s="810" t="n"/>
      <c r="M2496" s="959">
        <f>IF(SUM(D2496:E2496)&gt;0,IFERROR(AVERAGE(D2467:E2496),""),"")</f>
        <v/>
      </c>
      <c r="N2496" s="959">
        <f>IF(SUM(F2496:H2496)&gt;0,IFERROR(AVERAGE(F2467:H2496),""),"")</f>
        <v/>
      </c>
      <c r="O2496" s="959">
        <f>IF(SUM(I2496:J2496)&gt;0,IFERROR(AVERAGE(I2467:J2496),""),"")</f>
        <v/>
      </c>
      <c r="P2496" s="959">
        <f>IF(SUM(K2496:L2496)&gt;0,IFERROR(AVERAGE(K2467:L2496),""),"")</f>
        <v/>
      </c>
      <c r="Q2496" s="813">
        <f>IFERROR(AVERAGE(D2496:E2496),"")</f>
        <v/>
      </c>
      <c r="R2496" s="813">
        <f>IFERROR(AVERAGE(F2496:H2496),"")</f>
        <v/>
      </c>
      <c r="S2496" s="813">
        <f>IFERROR(AVERAGE(I2496:J2496),"")</f>
        <v/>
      </c>
      <c r="T2496" s="813">
        <f>IFERROR(AVERAGE(K2496:L2496),"")</f>
        <v/>
      </c>
      <c r="V2496" s="813">
        <f>AVERAGE(Q2496:T2496)</f>
        <v/>
      </c>
      <c r="W2496" s="445" t="n"/>
      <c r="X2496" s="797">
        <f>AVERAGE(Q2495:T2496)</f>
        <v/>
      </c>
      <c r="Y2496" s="266" t="n">
        <v>356</v>
      </c>
    </row>
    <row r="2497" ht="17.45" customHeight="1" thickBot="1">
      <c r="C2497" s="791">
        <f>C2496+1</f>
        <v/>
      </c>
      <c r="D2497" s="849" t="n"/>
      <c r="E2497" s="850" t="n">
        <v>0.026</v>
      </c>
      <c r="F2497" s="849" t="n"/>
      <c r="G2497" s="851" t="n">
        <v>0.022</v>
      </c>
      <c r="H2497" s="850" t="n"/>
      <c r="I2497" s="849" t="n"/>
      <c r="J2497" s="850" t="n">
        <v>0.0189</v>
      </c>
      <c r="K2497" s="849" t="n"/>
      <c r="L2497" s="850" t="n">
        <v>0.0374</v>
      </c>
      <c r="M2497" s="796">
        <f>IF(SUM(D2497:E2497)&gt;0,IFERROR(AVERAGE(D2468:E2497),""),"")</f>
        <v/>
      </c>
      <c r="N2497" s="796">
        <f>IF(SUM(F2497:H2497)&gt;0,IFERROR(AVERAGE(F2468:H2497),""),"")</f>
        <v/>
      </c>
      <c r="O2497" s="796">
        <f>IF(SUM(I2497:J2497)&gt;0,IFERROR(AVERAGE(I2468:J2497),""),"")</f>
        <v/>
      </c>
      <c r="P2497" s="796">
        <f>IF(SUM(K2497:L2497)&gt;0,IFERROR(AVERAGE(K2468:L2497),""),"")</f>
        <v/>
      </c>
      <c r="Q2497" s="797">
        <f>IFERROR(AVERAGE(D2497:E2497),"")</f>
        <v/>
      </c>
      <c r="R2497" s="797">
        <f>IFERROR(AVERAGE(F2497:H2497),"")</f>
        <v/>
      </c>
      <c r="S2497" s="797">
        <f>IFERROR(AVERAGE(I2497:J2497),"")</f>
        <v/>
      </c>
      <c r="T2497" s="797">
        <f>IFERROR(AVERAGE(K2497:L2497),"")</f>
        <v/>
      </c>
      <c r="W2497" s="797">
        <f>AVERAGE(Q2497:T2497)</f>
        <v/>
      </c>
    </row>
    <row r="2498" ht="17.45" customHeight="1" thickBot="1">
      <c r="C2498" s="861">
        <f>C2497+1</f>
        <v/>
      </c>
      <c r="D2498" s="840" t="n">
        <v>0.0578</v>
      </c>
      <c r="E2498" s="841" t="n"/>
      <c r="F2498" s="840" t="n">
        <v>0.0356</v>
      </c>
      <c r="G2498" s="842" t="n"/>
      <c r="H2498" s="841" t="n">
        <v>0.0389</v>
      </c>
      <c r="I2498" s="840" t="n">
        <v>0.045</v>
      </c>
      <c r="J2498" s="841" t="n"/>
      <c r="K2498" s="840" t="n">
        <v>0.0394</v>
      </c>
      <c r="L2498" s="841" t="n"/>
      <c r="M2498" s="796">
        <f>IF(SUM(D2498:E2498)&gt;0,IFERROR(AVERAGE(D2469:E2498),""),"")</f>
        <v/>
      </c>
      <c r="N2498" s="796">
        <f>IF(SUM(F2498:H2498)&gt;0,IFERROR(AVERAGE(F2469:H2498),""),"")</f>
        <v/>
      </c>
      <c r="O2498" s="796">
        <f>IF(SUM(I2498:J2498)&gt;0,IFERROR(AVERAGE(I2469:J2498),""),"")</f>
        <v/>
      </c>
      <c r="P2498" s="796">
        <f>IF(SUM(K2498:L2498)&gt;0,IFERROR(AVERAGE(K2469:L2498),""),"")</f>
        <v/>
      </c>
      <c r="Q2498" s="797">
        <f>IFERROR(AVERAGE(D2498:E2498),"")</f>
        <v/>
      </c>
      <c r="R2498" s="797">
        <f>IFERROR(AVERAGE(F2498:H2498),"")</f>
        <v/>
      </c>
      <c r="S2498" s="797">
        <f>IFERROR(AVERAGE(I2498:J2498),"")</f>
        <v/>
      </c>
      <c r="T2498" s="797">
        <f>IFERROR(AVERAGE(K2498:L2498),"")</f>
        <v/>
      </c>
      <c r="W2498" s="797">
        <f>AVERAGE(Q2498:T2498)</f>
        <v/>
      </c>
      <c r="Z2498" s="514" t="inlineStr">
        <is>
          <t>OCTOBER</t>
        </is>
      </c>
      <c r="AA2498" s="515" t="n">
        <v>2024</v>
      </c>
      <c r="AB2498" s="516" t="n"/>
      <c r="AC2498" s="516" t="n"/>
      <c r="AD2498" s="516" t="n"/>
    </row>
    <row r="2499" ht="17.45" customHeight="1">
      <c r="C2499" s="791">
        <f>C2498+1</f>
        <v/>
      </c>
      <c r="D2499" s="849" t="n"/>
      <c r="E2499" s="850" t="n">
        <v>0.0211</v>
      </c>
      <c r="F2499" s="849" t="n"/>
      <c r="G2499" s="851" t="n">
        <v>0.033</v>
      </c>
      <c r="H2499" s="850" t="n"/>
      <c r="I2499" s="849" t="n"/>
      <c r="J2499" s="850" t="n">
        <v>0.0334</v>
      </c>
      <c r="K2499" s="849" t="n"/>
      <c r="L2499" s="850" t="n">
        <v>0.0422</v>
      </c>
      <c r="M2499" s="796">
        <f>IF(SUM(D2499:E2499)&gt;0,IFERROR(AVERAGE(D2470:E2499),""),"")</f>
        <v/>
      </c>
      <c r="N2499" s="796">
        <f>IF(SUM(F2499:H2499)&gt;0,IFERROR(AVERAGE(F2470:H2499),""),"")</f>
        <v/>
      </c>
      <c r="O2499" s="796">
        <f>IF(SUM(I2499:J2499)&gt;0,IFERROR(AVERAGE(I2470:J2499),""),"")</f>
        <v/>
      </c>
      <c r="P2499" s="796">
        <f>IF(SUM(K2499:L2499)&gt;0,IFERROR(AVERAGE(K2470:L2499),""),"")</f>
        <v/>
      </c>
      <c r="Q2499" s="797">
        <f>IFERROR(AVERAGE(D2499:E2499),"")</f>
        <v/>
      </c>
      <c r="R2499" s="797">
        <f>IFERROR(AVERAGE(F2499:H2499),"")</f>
        <v/>
      </c>
      <c r="S2499" s="797">
        <f>IFERROR(AVERAGE(I2499:J2499),"")</f>
        <v/>
      </c>
      <c r="T2499" s="797">
        <f>IFERROR(AVERAGE(K2499:L2499),"")</f>
        <v/>
      </c>
      <c r="W2499" s="797">
        <f>AVERAGE(Q2499:T2499)</f>
        <v/>
      </c>
      <c r="Z2499" s="517" t="inlineStr">
        <is>
          <t>Parameter</t>
        </is>
      </c>
      <c r="AA2499" s="517" t="inlineStr">
        <is>
          <t>Station 1</t>
        </is>
      </c>
      <c r="AB2499" s="517" t="inlineStr">
        <is>
          <t>Station 2</t>
        </is>
      </c>
      <c r="AC2499" s="517" t="inlineStr">
        <is>
          <t>Station 4</t>
        </is>
      </c>
      <c r="AD2499" s="517" t="inlineStr">
        <is>
          <t>Station 5</t>
        </is>
      </c>
    </row>
    <row r="2500" ht="17.45" customHeight="1">
      <c r="C2500" s="791">
        <f>C2499+1</f>
        <v/>
      </c>
      <c r="D2500" s="792" t="n">
        <v>0.0268</v>
      </c>
      <c r="E2500" s="793" t="n"/>
      <c r="F2500" s="792" t="n">
        <v>0.033</v>
      </c>
      <c r="G2500" s="794" t="n"/>
      <c r="H2500" s="793" t="n"/>
      <c r="I2500" s="792" t="n">
        <v>0.0286</v>
      </c>
      <c r="J2500" s="793" t="n"/>
      <c r="K2500" s="792" t="n">
        <v>0.0377</v>
      </c>
      <c r="L2500" s="793" t="n"/>
      <c r="M2500" s="796">
        <f>IF(SUM(D2500:E2500)&gt;0,IFERROR(AVERAGE(D2471:E2500),""),"")</f>
        <v/>
      </c>
      <c r="N2500" s="796">
        <f>IF(SUM(F2500:H2500)&gt;0,IFERROR(AVERAGE(F2471:H2500),""),"")</f>
        <v/>
      </c>
      <c r="O2500" s="796">
        <f>IF(SUM(I2500:J2500)&gt;0,IFERROR(AVERAGE(I2471:J2500),""),"")</f>
        <v/>
      </c>
      <c r="P2500" s="796">
        <f>IF(SUM(K2500:L2500)&gt;0,IFERROR(AVERAGE(K2471:L2500),""),"")</f>
        <v/>
      </c>
      <c r="Q2500" s="797">
        <f>IFERROR(AVERAGE(D2500:E2500),"")</f>
        <v/>
      </c>
      <c r="R2500" s="797">
        <f>IFERROR(AVERAGE(F2500:H2500),"")</f>
        <v/>
      </c>
      <c r="S2500" s="797">
        <f>IFERROR(AVERAGE(I2500:J2500),"")</f>
        <v/>
      </c>
      <c r="T2500" s="797">
        <f>IFERROR(AVERAGE(K2500:L2500),"")</f>
        <v/>
      </c>
      <c r="W2500" s="797">
        <f>AVERAGE(Q2500:T2500)</f>
        <v/>
      </c>
      <c r="Z2500" s="518" t="inlineStr">
        <is>
          <t>Average</t>
        </is>
      </c>
      <c r="AA2500" s="928">
        <f>AVERAGE(D2470:E2500)</f>
        <v/>
      </c>
      <c r="AB2500" s="928">
        <f>AVERAGE(F2470:H2500)</f>
        <v/>
      </c>
      <c r="AC2500" s="928">
        <f>AVERAGE(I2470:J2500)</f>
        <v/>
      </c>
      <c r="AD2500" s="928">
        <f>AVERAGE(K2470:L2500)</f>
        <v/>
      </c>
    </row>
    <row r="2501" ht="17.45" customHeight="1">
      <c r="C2501" s="791">
        <f>C2500+1</f>
        <v/>
      </c>
      <c r="D2501" s="792" t="n"/>
      <c r="E2501" s="793" t="n">
        <v>0.0189</v>
      </c>
      <c r="F2501" s="792" t="n"/>
      <c r="G2501" s="794" t="n">
        <v>0.0271</v>
      </c>
      <c r="H2501" s="793" t="n"/>
      <c r="I2501" s="792" t="n"/>
      <c r="J2501" s="793" t="n">
        <v>0.0297</v>
      </c>
      <c r="K2501" s="792" t="n"/>
      <c r="L2501" s="793" t="n">
        <v>0.0361</v>
      </c>
      <c r="M2501" s="796">
        <f>IF(SUM(D2501:E2501)&gt;0,IFERROR(AVERAGE(D2472:E2501),""),"")</f>
        <v/>
      </c>
      <c r="N2501" s="796">
        <f>IF(SUM(F2501:H2501)&gt;0,IFERROR(AVERAGE(F2472:H2501),""),"")</f>
        <v/>
      </c>
      <c r="O2501" s="796">
        <f>IF(SUM(I2501:J2501)&gt;0,IFERROR(AVERAGE(I2472:J2501),""),"")</f>
        <v/>
      </c>
      <c r="P2501" s="796">
        <f>IF(SUM(K2501:L2501)&gt;0,IFERROR(AVERAGE(K2472:L2501),""),"")</f>
        <v/>
      </c>
      <c r="Q2501" s="797">
        <f>IFERROR(AVERAGE(D2501:E2501),"")</f>
        <v/>
      </c>
      <c r="R2501" s="797">
        <f>IFERROR(AVERAGE(F2501:H2501),"")</f>
        <v/>
      </c>
      <c r="S2501" s="797">
        <f>IFERROR(AVERAGE(I2501:J2501),"")</f>
        <v/>
      </c>
      <c r="T2501" s="797">
        <f>IFERROR(AVERAGE(K2501:L2501),"")</f>
        <v/>
      </c>
      <c r="W2501" s="797">
        <f>AVERAGE(Q2501:T2501)</f>
        <v/>
      </c>
      <c r="X2501" s="797">
        <f>AVERAGE(Q2497:T2501)</f>
        <v/>
      </c>
      <c r="Y2501" s="266" t="n">
        <v>357</v>
      </c>
      <c r="Z2501" s="518" t="inlineStr">
        <is>
          <t>Maximum</t>
        </is>
      </c>
      <c r="AA2501" s="928">
        <f>MAX(D2470:E2500)</f>
        <v/>
      </c>
      <c r="AB2501" s="928">
        <f>MAX(F2470:H2500)</f>
        <v/>
      </c>
      <c r="AC2501" s="928">
        <f>MAX(I2470:J2500)</f>
        <v/>
      </c>
      <c r="AD2501" s="928">
        <f>MAX(K2470:L2500)</f>
        <v/>
      </c>
    </row>
    <row r="2502" ht="17.45" customHeight="1" thickBot="1">
      <c r="C2502" s="808">
        <f>C2501+1</f>
        <v/>
      </c>
      <c r="D2502" s="809" t="n">
        <v>0.009950000000000001</v>
      </c>
      <c r="E2502" s="810" t="n"/>
      <c r="F2502" s="809" t="n"/>
      <c r="G2502" s="811" t="n"/>
      <c r="H2502" s="810" t="n">
        <v>0.00852</v>
      </c>
      <c r="I2502" s="809" t="n">
        <v>0.00881</v>
      </c>
      <c r="J2502" s="810" t="n"/>
      <c r="K2502" s="809" t="n">
        <v>0.0312</v>
      </c>
      <c r="L2502" s="810" t="n"/>
      <c r="M2502" s="959">
        <f>IF(SUM(D2502:E2502)&gt;0,IFERROR(AVERAGE(D2473:E2502),""),"")</f>
        <v/>
      </c>
      <c r="N2502" s="959">
        <f>IF(SUM(F2502:H2502)&gt;0,IFERROR(AVERAGE(F2473:H2502),""),"")</f>
        <v/>
      </c>
      <c r="O2502" s="959">
        <f>IF(SUM(I2502:J2502)&gt;0,IFERROR(AVERAGE(I2473:J2502),""),"")</f>
        <v/>
      </c>
      <c r="P2502" s="959">
        <f>IF(SUM(K2502:L2502)&gt;0,IFERROR(AVERAGE(K2473:L2502),""),"")</f>
        <v/>
      </c>
      <c r="Q2502" s="813">
        <f>IFERROR(AVERAGE(D2502:E2502),"")</f>
        <v/>
      </c>
      <c r="R2502" s="813">
        <f>IFERROR(AVERAGE(F2502:H2502),"")</f>
        <v/>
      </c>
      <c r="S2502" s="813">
        <f>IFERROR(AVERAGE(I2502:J2502),"")</f>
        <v/>
      </c>
      <c r="T2502" s="813">
        <f>IFERROR(AVERAGE(K2502:L2502),"")</f>
        <v/>
      </c>
      <c r="V2502" s="813">
        <f>AVERAGE(Q2502:T2502)</f>
        <v/>
      </c>
      <c r="W2502" s="445" t="n"/>
      <c r="X2502" s="257" t="n"/>
      <c r="Y2502" s="266" t="n">
        <v>357</v>
      </c>
      <c r="Z2502" s="520" t="inlineStr">
        <is>
          <t># DAYS &gt; 0.075</t>
        </is>
      </c>
      <c r="AA2502" s="521">
        <f>COUNTIF(D2470:E2500,"&gt;=0.075")</f>
        <v/>
      </c>
      <c r="AB2502" s="521">
        <f>COUNTIF(F2470:H2500,"&gt;=0.075")</f>
        <v/>
      </c>
      <c r="AC2502" s="521">
        <f>COUNTIF(I2470:J2500,"&gt;=0.075")</f>
        <v/>
      </c>
      <c r="AD2502" s="521">
        <f>COUNTIF(K2470:L2500,"&gt;=0.075")</f>
        <v/>
      </c>
    </row>
    <row r="2503" ht="17.45" customHeight="1" thickBot="1">
      <c r="C2503" s="808">
        <f>C2502+1</f>
        <v/>
      </c>
      <c r="D2503" s="809" t="n"/>
      <c r="E2503" s="810" t="n">
        <v>0.0128</v>
      </c>
      <c r="F2503" s="809" t="n"/>
      <c r="G2503" s="811" t="n">
        <v>0.008359999999999999</v>
      </c>
      <c r="H2503" s="810" t="n"/>
      <c r="I2503" s="809" t="n"/>
      <c r="J2503" s="810" t="n">
        <v>0.00592</v>
      </c>
      <c r="K2503" s="809" t="n"/>
      <c r="L2503" s="810" t="n">
        <v>0.0294</v>
      </c>
      <c r="M2503" s="959">
        <f>IF(SUM(D2503:E2503)&gt;0,IFERROR(AVERAGE(D2474:E2503),""),"")</f>
        <v/>
      </c>
      <c r="N2503" s="959">
        <f>IF(SUM(F2503:H2503)&gt;0,IFERROR(AVERAGE(F2474:H2503),""),"")</f>
        <v/>
      </c>
      <c r="O2503" s="959">
        <f>IF(SUM(I2503:J2503)&gt;0,IFERROR(AVERAGE(I2474:J2503),""),"")</f>
        <v/>
      </c>
      <c r="P2503" s="959">
        <f>IF(SUM(K2503:L2503)&gt;0,IFERROR(AVERAGE(K2474:L2503),""),"")</f>
        <v/>
      </c>
      <c r="Q2503" s="813">
        <f>IFERROR(AVERAGE(D2503:E2503),"")</f>
        <v/>
      </c>
      <c r="R2503" s="813">
        <f>IFERROR(AVERAGE(F2503:H2503),"")</f>
        <v/>
      </c>
      <c r="S2503" s="813">
        <f>IFERROR(AVERAGE(I2503:J2503),"")</f>
        <v/>
      </c>
      <c r="T2503" s="813">
        <f>IFERROR(AVERAGE(K2503:L2503),"")</f>
        <v/>
      </c>
      <c r="V2503" s="813">
        <f>AVERAGE(Q2503:T2503)</f>
        <v/>
      </c>
      <c r="W2503" s="445" t="n"/>
      <c r="X2503" s="797">
        <f>AVERAGE(Q2502:T2503)</f>
        <v/>
      </c>
      <c r="Y2503" s="266" t="n">
        <v>357</v>
      </c>
      <c r="AC2503" s="664">
        <f>SUM(AA2502:AD2502)</f>
        <v/>
      </c>
      <c r="AD2503" s="929">
        <f>AVERAGE(AA2500:AD2500)</f>
        <v/>
      </c>
    </row>
    <row r="2504" ht="17.45" customHeight="1">
      <c r="C2504" s="861">
        <f>C2503+1</f>
        <v/>
      </c>
      <c r="D2504" s="803" t="n">
        <v>0.0247</v>
      </c>
      <c r="E2504" s="804" t="n"/>
      <c r="F2504" s="803" t="n">
        <v>0.0368</v>
      </c>
      <c r="G2504" s="805" t="n"/>
      <c r="H2504" s="804" t="n">
        <v>0.0358</v>
      </c>
      <c r="I2504" s="803" t="n">
        <v>0.0515</v>
      </c>
      <c r="J2504" s="804" t="n"/>
      <c r="K2504" s="803" t="n">
        <v>0.0379</v>
      </c>
      <c r="L2504" s="804" t="n"/>
      <c r="M2504" s="796">
        <f>IF(SUM(D2504:E2504)&gt;0,IFERROR(AVERAGE(D2475:E2504),""),"")</f>
        <v/>
      </c>
      <c r="N2504" s="796">
        <f>IF(SUM(F2504:H2504)&gt;0,IFERROR(AVERAGE(F2475:H2504),""),"")</f>
        <v/>
      </c>
      <c r="O2504" s="796">
        <f>IF(SUM(I2504:J2504)&gt;0,IFERROR(AVERAGE(I2475:J2504),""),"")</f>
        <v/>
      </c>
      <c r="P2504" s="796">
        <f>IF(SUM(K2504:L2504)&gt;0,IFERROR(AVERAGE(K2475:L2504),""),"")</f>
        <v/>
      </c>
      <c r="Q2504" s="797">
        <f>IFERROR(AVERAGE(D2504:E2504),"")</f>
        <v/>
      </c>
      <c r="R2504" s="797">
        <f>IFERROR(AVERAGE(F2504:H2504),"")</f>
        <v/>
      </c>
      <c r="S2504" s="797">
        <f>IFERROR(AVERAGE(I2504:J2504),"")</f>
        <v/>
      </c>
      <c r="T2504" s="797">
        <f>IFERROR(AVERAGE(K2504:L2504),"")</f>
        <v/>
      </c>
      <c r="W2504" s="797">
        <f>AVERAGE(Q2504:T2504)</f>
        <v/>
      </c>
      <c r="AA2504" s="605">
        <f>AA2500-AA2469</f>
        <v/>
      </c>
      <c r="AB2504" s="605">
        <f>AB2500-AB2469</f>
        <v/>
      </c>
      <c r="AC2504" s="605">
        <f>AC2500-AC2469</f>
        <v/>
      </c>
      <c r="AD2504" s="605">
        <f>AD2500-AD2469</f>
        <v/>
      </c>
    </row>
    <row r="2505" ht="17.45" customHeight="1">
      <c r="C2505" s="791">
        <f>C2504+1</f>
        <v/>
      </c>
      <c r="D2505" s="792" t="n"/>
      <c r="E2505" s="793" t="n">
        <v>0.028</v>
      </c>
      <c r="F2505" s="792" t="n"/>
      <c r="G2505" s="932" t="n">
        <v>0.0775</v>
      </c>
      <c r="H2505" s="793" t="n"/>
      <c r="I2505" s="792" t="n"/>
      <c r="J2505" s="793" t="n">
        <v>0.0252</v>
      </c>
      <c r="K2505" s="792" t="n"/>
      <c r="L2505" s="865" t="n">
        <v>0.0743</v>
      </c>
      <c r="M2505" s="796">
        <f>IF(SUM(D2505:E2505)&gt;0,IFERROR(AVERAGE(D2476:E2505),""),"")</f>
        <v/>
      </c>
      <c r="N2505" s="796">
        <f>IF(SUM(F2505:H2505)&gt;0,IFERROR(AVERAGE(F2476:H2505),""),"")</f>
        <v/>
      </c>
      <c r="O2505" s="796">
        <f>IF(SUM(I2505:J2505)&gt;0,IFERROR(AVERAGE(I2476:J2505),""),"")</f>
        <v/>
      </c>
      <c r="P2505" s="796">
        <f>IF(SUM(K2505:L2505)&gt;0,IFERROR(AVERAGE(K2476:L2505),""),"")</f>
        <v/>
      </c>
      <c r="Q2505" s="797">
        <f>IFERROR(AVERAGE(D2505:E2505),"")</f>
        <v/>
      </c>
      <c r="R2505" s="876">
        <f>IFERROR(AVERAGE(F2505:H2505),"")</f>
        <v/>
      </c>
      <c r="S2505" s="797">
        <f>IFERROR(AVERAGE(I2505:J2505),"")</f>
        <v/>
      </c>
      <c r="T2505" s="876">
        <f>IFERROR(AVERAGE(K2505:L2505),"")</f>
        <v/>
      </c>
      <c r="W2505" s="797">
        <f>AVERAGE(Q2505:T2505)</f>
        <v/>
      </c>
      <c r="AD2505" s="605">
        <f>AD2503-AD2472</f>
        <v/>
      </c>
    </row>
    <row r="2506" ht="17.45" customHeight="1">
      <c r="C2506" s="791">
        <f>C2505+1</f>
        <v/>
      </c>
      <c r="D2506" s="792" t="n">
        <v>0.0279</v>
      </c>
      <c r="E2506" s="793" t="n"/>
      <c r="F2506" s="899" t="n">
        <v>0.092</v>
      </c>
      <c r="G2506" s="794" t="n"/>
      <c r="H2506" s="793" t="n"/>
      <c r="I2506" s="792" t="n">
        <v>0.0441</v>
      </c>
      <c r="J2506" s="793" t="n"/>
      <c r="K2506" s="899" t="n">
        <v>0.0694</v>
      </c>
      <c r="L2506" s="793" t="n"/>
      <c r="M2506" s="796">
        <f>IF(SUM(D2506:E2506)&gt;0,IFERROR(AVERAGE(D2477:E2506),""),"")</f>
        <v/>
      </c>
      <c r="N2506" s="796">
        <f>IF(SUM(F2506:H2506)&gt;0,IFERROR(AVERAGE(F2477:H2506),""),"")</f>
        <v/>
      </c>
      <c r="O2506" s="796">
        <f>IF(SUM(I2506:J2506)&gt;0,IFERROR(AVERAGE(I2477:J2506),""),"")</f>
        <v/>
      </c>
      <c r="P2506" s="796">
        <f>IF(SUM(K2506:L2506)&gt;0,IFERROR(AVERAGE(K2477:L2506),""),"")</f>
        <v/>
      </c>
      <c r="Q2506" s="797">
        <f>IFERROR(AVERAGE(D2506:E2506),"")</f>
        <v/>
      </c>
      <c r="R2506" s="876">
        <f>IFERROR(AVERAGE(F2506:H2506),"")</f>
        <v/>
      </c>
      <c r="S2506" s="797">
        <f>IFERROR(AVERAGE(I2506:J2506),"")</f>
        <v/>
      </c>
      <c r="T2506" s="876">
        <f>IFERROR(AVERAGE(K2506:L2506),"")</f>
        <v/>
      </c>
      <c r="W2506" s="797">
        <f>AVERAGE(Q2506:T2506)</f>
        <v/>
      </c>
    </row>
    <row r="2507" ht="17.45" customHeight="1">
      <c r="C2507" s="791">
        <f>C2506+1</f>
        <v/>
      </c>
      <c r="D2507" s="792" t="n"/>
      <c r="E2507" s="793" t="n">
        <v>0.0244</v>
      </c>
      <c r="F2507" s="792" t="n"/>
      <c r="G2507" s="794" t="n">
        <v>0.0463</v>
      </c>
      <c r="H2507" s="793" t="n"/>
      <c r="I2507" s="792" t="n"/>
      <c r="J2507" s="793" t="n">
        <v>0.0416</v>
      </c>
      <c r="K2507" s="792" t="n"/>
      <c r="L2507" s="793" t="n">
        <v>0.0582</v>
      </c>
      <c r="M2507" s="796">
        <f>IF(SUM(D2507:E2507)&gt;0,IFERROR(AVERAGE(D2478:E2507),""),"")</f>
        <v/>
      </c>
      <c r="N2507" s="796">
        <f>IF(SUM(F2507:H2507)&gt;0,IFERROR(AVERAGE(F2478:H2507),""),"")</f>
        <v/>
      </c>
      <c r="O2507" s="796">
        <f>IF(SUM(I2507:J2507)&gt;0,IFERROR(AVERAGE(I2478:J2507),""),"")</f>
        <v/>
      </c>
      <c r="P2507" s="796">
        <f>IF(SUM(K2507:L2507)&gt;0,IFERROR(AVERAGE(K2478:L2507),""),"")</f>
        <v/>
      </c>
      <c r="Q2507" s="797">
        <f>IFERROR(AVERAGE(D2507:E2507),"")</f>
        <v/>
      </c>
      <c r="R2507" s="797">
        <f>IFERROR(AVERAGE(F2507:H2507),"")</f>
        <v/>
      </c>
      <c r="S2507" s="797">
        <f>IFERROR(AVERAGE(I2507:J2507),"")</f>
        <v/>
      </c>
      <c r="T2507" s="797">
        <f>IFERROR(AVERAGE(K2507:L2507),"")</f>
        <v/>
      </c>
      <c r="W2507" s="797">
        <f>AVERAGE(Q2507:T2507)</f>
        <v/>
      </c>
    </row>
    <row r="2508" ht="17.45" customHeight="1">
      <c r="C2508" s="791">
        <f>C2507+1</f>
        <v/>
      </c>
      <c r="D2508" s="792" t="n">
        <v>0.02</v>
      </c>
      <c r="E2508" s="793" t="n"/>
      <c r="F2508" s="792" t="n"/>
      <c r="G2508" s="794" t="n"/>
      <c r="H2508" s="793" t="n">
        <v>0.0245</v>
      </c>
      <c r="I2508" s="792" t="n">
        <v>0.0344</v>
      </c>
      <c r="J2508" s="793" t="n"/>
      <c r="K2508" s="792" t="n">
        <v>0.0396</v>
      </c>
      <c r="L2508" s="793" t="n"/>
      <c r="M2508" s="796">
        <f>IF(SUM(D2508:E2508)&gt;0,IFERROR(AVERAGE(D2479:E2508),""),"")</f>
        <v/>
      </c>
      <c r="N2508" s="796">
        <f>IF(SUM(F2508:H2508)&gt;0,IFERROR(AVERAGE(F2479:H2508),""),"")</f>
        <v/>
      </c>
      <c r="O2508" s="796">
        <f>IF(SUM(I2508:J2508)&gt;0,IFERROR(AVERAGE(I2479:J2508),""),"")</f>
        <v/>
      </c>
      <c r="P2508" s="796">
        <f>IF(SUM(K2508:L2508)&gt;0,IFERROR(AVERAGE(K2479:L2508),""),"")</f>
        <v/>
      </c>
      <c r="Q2508" s="797">
        <f>IFERROR(AVERAGE(D2508:E2508),"")</f>
        <v/>
      </c>
      <c r="R2508" s="797">
        <f>IFERROR(AVERAGE(F2508:H2508),"")</f>
        <v/>
      </c>
      <c r="S2508" s="797">
        <f>IFERROR(AVERAGE(I2508:J2508),"")</f>
        <v/>
      </c>
      <c r="T2508" s="797">
        <f>IFERROR(AVERAGE(K2508:L2508),"")</f>
        <v/>
      </c>
      <c r="W2508" s="797">
        <f>AVERAGE(Q2508:T2508)</f>
        <v/>
      </c>
      <c r="X2508" s="797">
        <f>AVERAGE(Q2504:T2508)</f>
        <v/>
      </c>
      <c r="Y2508" s="266" t="n">
        <v>358</v>
      </c>
    </row>
    <row r="2509" ht="17.45" customHeight="1">
      <c r="C2509" s="808">
        <f>C2508+1</f>
        <v/>
      </c>
      <c r="D2509" s="809" t="n"/>
      <c r="E2509" s="810" t="n">
        <v>0.0195</v>
      </c>
      <c r="F2509" s="809" t="n"/>
      <c r="G2509" s="811" t="n">
        <v>0.0191</v>
      </c>
      <c r="H2509" s="810" t="n"/>
      <c r="I2509" s="809" t="n"/>
      <c r="J2509" s="810" t="n">
        <v>0.0182</v>
      </c>
      <c r="K2509" s="809" t="n"/>
      <c r="L2509" s="810" t="n">
        <v>0.0402</v>
      </c>
      <c r="M2509" s="959">
        <f>IF(SUM(D2509:E2509)&gt;0,IFERROR(AVERAGE(D2480:E2509),""),"")</f>
        <v/>
      </c>
      <c r="N2509" s="959">
        <f>IF(SUM(F2509:H2509)&gt;0,IFERROR(AVERAGE(F2480:H2509),""),"")</f>
        <v/>
      </c>
      <c r="O2509" s="959">
        <f>IF(SUM(I2509:J2509)&gt;0,IFERROR(AVERAGE(I2480:J2509),""),"")</f>
        <v/>
      </c>
      <c r="P2509" s="959">
        <f>IF(SUM(K2509:L2509)&gt;0,IFERROR(AVERAGE(K2480:L2509),""),"")</f>
        <v/>
      </c>
      <c r="Q2509" s="813">
        <f>IFERROR(AVERAGE(D2509:E2509),"")</f>
        <v/>
      </c>
      <c r="R2509" s="813">
        <f>IFERROR(AVERAGE(F2509:H2509),"")</f>
        <v/>
      </c>
      <c r="S2509" s="813">
        <f>IFERROR(AVERAGE(I2509:J2509),"")</f>
        <v/>
      </c>
      <c r="T2509" s="813">
        <f>IFERROR(AVERAGE(K2509:L2509),"")</f>
        <v/>
      </c>
      <c r="V2509" s="813">
        <f>AVERAGE(Q2509:T2509)</f>
        <v/>
      </c>
      <c r="W2509" s="445" t="n"/>
      <c r="X2509" s="257" t="n"/>
      <c r="Y2509" s="266" t="n">
        <v>358</v>
      </c>
    </row>
    <row r="2510" ht="17.45" customHeight="1">
      <c r="C2510" s="861">
        <f>C2509+1</f>
        <v/>
      </c>
      <c r="D2510" s="809" t="n">
        <v>0.024</v>
      </c>
      <c r="E2510" s="810" t="n"/>
      <c r="F2510" s="809" t="n">
        <v>0.0344</v>
      </c>
      <c r="G2510" s="811" t="n"/>
      <c r="H2510" s="810" t="n">
        <v>0.0333</v>
      </c>
      <c r="I2510" s="809" t="n">
        <v>0.0152</v>
      </c>
      <c r="J2510" s="810" t="n"/>
      <c r="K2510" s="809" t="n">
        <v>0.0273</v>
      </c>
      <c r="L2510" s="810" t="n"/>
      <c r="M2510" s="959">
        <f>IF(SUM(D2510:E2510)&gt;0,IFERROR(AVERAGE(D2481:E2510),""),"")</f>
        <v/>
      </c>
      <c r="N2510" s="959">
        <f>IF(SUM(F2510:H2510)&gt;0,IFERROR(AVERAGE(F2481:H2510),""),"")</f>
        <v/>
      </c>
      <c r="O2510" s="959">
        <f>IF(SUM(I2510:J2510)&gt;0,IFERROR(AVERAGE(I2481:J2510),""),"")</f>
        <v/>
      </c>
      <c r="P2510" s="959">
        <f>IF(SUM(K2510:L2510)&gt;0,IFERROR(AVERAGE(K2481:L2510),""),"")</f>
        <v/>
      </c>
      <c r="Q2510" s="813">
        <f>IFERROR(AVERAGE(D2510:E2510),"")</f>
        <v/>
      </c>
      <c r="R2510" s="813">
        <f>IFERROR(AVERAGE(F2510:H2510),"")</f>
        <v/>
      </c>
      <c r="S2510" s="813">
        <f>IFERROR(AVERAGE(I2510:J2510),"")</f>
        <v/>
      </c>
      <c r="T2510" s="813">
        <f>IFERROR(AVERAGE(K2510:L2510),"")</f>
        <v/>
      </c>
      <c r="V2510" s="813">
        <f>AVERAGE(Q2510:T2510)</f>
        <v/>
      </c>
      <c r="W2510" s="445" t="n"/>
      <c r="X2510" s="797">
        <f>AVERAGE(Q2509:T2510)</f>
        <v/>
      </c>
      <c r="Y2510" s="266" t="n">
        <v>358</v>
      </c>
    </row>
    <row r="2511" ht="17.45" customHeight="1">
      <c r="C2511" s="791">
        <f>C2510+1</f>
        <v/>
      </c>
      <c r="D2511" s="792" t="n"/>
      <c r="E2511" s="793" t="n">
        <v>0.0405</v>
      </c>
      <c r="F2511" s="792" t="n"/>
      <c r="G2511" s="794" t="n">
        <v>0.0643</v>
      </c>
      <c r="H2511" s="793" t="n"/>
      <c r="I2511" s="792" t="n"/>
      <c r="J2511" s="793" t="n">
        <v>0.0272</v>
      </c>
      <c r="K2511" s="792" t="n"/>
      <c r="L2511" s="865" t="n">
        <v>0.0801</v>
      </c>
      <c r="M2511" s="796">
        <f>IF(SUM(D2511:E2511)&gt;0,IFERROR(AVERAGE(D2482:E2511),""),"")</f>
        <v/>
      </c>
      <c r="N2511" s="796">
        <f>IF(SUM(F2511:H2511)&gt;0,IFERROR(AVERAGE(F2482:H2511),""),"")</f>
        <v/>
      </c>
      <c r="O2511" s="796">
        <f>IF(SUM(I2511:J2511)&gt;0,IFERROR(AVERAGE(I2482:J2511),""),"")</f>
        <v/>
      </c>
      <c r="P2511" s="796">
        <f>IF(SUM(K2511:L2511)&gt;0,IFERROR(AVERAGE(K2482:L2511),""),"")</f>
        <v/>
      </c>
      <c r="Q2511" s="797">
        <f>IFERROR(AVERAGE(D2511:E2511),"")</f>
        <v/>
      </c>
      <c r="R2511" s="797">
        <f>IFERROR(AVERAGE(F2511:H2511),"")</f>
        <v/>
      </c>
      <c r="S2511" s="797">
        <f>IFERROR(AVERAGE(I2511:J2511),"")</f>
        <v/>
      </c>
      <c r="T2511" s="876">
        <f>IFERROR(AVERAGE(K2511:L2511),"")</f>
        <v/>
      </c>
      <c r="W2511" s="797">
        <f>AVERAGE(Q2511:T2511)</f>
        <v/>
      </c>
    </row>
    <row r="2512" ht="17.45" customHeight="1">
      <c r="C2512" s="791">
        <f>C2511+1</f>
        <v/>
      </c>
      <c r="D2512" s="792" t="n">
        <v>0.025</v>
      </c>
      <c r="E2512" s="793" t="n"/>
      <c r="F2512" s="792" t="n">
        <v>0.0203</v>
      </c>
      <c r="G2512" s="794" t="n"/>
      <c r="H2512" s="793" t="n"/>
      <c r="I2512" s="792" t="n">
        <v>0.0154</v>
      </c>
      <c r="J2512" s="793" t="n"/>
      <c r="K2512" s="792" t="n">
        <v>0.0259</v>
      </c>
      <c r="L2512" s="793" t="n"/>
      <c r="M2512" s="796">
        <f>IF(SUM(D2512:E2512)&gt;0,IFERROR(AVERAGE(D2483:E2512),""),"")</f>
        <v/>
      </c>
      <c r="N2512" s="796">
        <f>IF(SUM(F2512:H2512)&gt;0,IFERROR(AVERAGE(F2483:H2512),""),"")</f>
        <v/>
      </c>
      <c r="O2512" s="796">
        <f>IF(SUM(I2512:J2512)&gt;0,IFERROR(AVERAGE(I2483:J2512),""),"")</f>
        <v/>
      </c>
      <c r="P2512" s="796">
        <f>IF(SUM(K2512:L2512)&gt;0,IFERROR(AVERAGE(K2483:L2512),""),"")</f>
        <v/>
      </c>
      <c r="Q2512" s="797">
        <f>IFERROR(AVERAGE(D2512:E2512),"")</f>
        <v/>
      </c>
      <c r="R2512" s="797">
        <f>IFERROR(AVERAGE(F2512:H2512),"")</f>
        <v/>
      </c>
      <c r="S2512" s="797">
        <f>IFERROR(AVERAGE(I2512:J2512),"")</f>
        <v/>
      </c>
      <c r="T2512" s="797">
        <f>IFERROR(AVERAGE(K2512:L2512),"")</f>
        <v/>
      </c>
      <c r="W2512" s="797">
        <f>AVERAGE(Q2512:T2512)</f>
        <v/>
      </c>
    </row>
    <row r="2513" ht="17.45" customHeight="1">
      <c r="C2513" s="791">
        <f>C2512+1</f>
        <v/>
      </c>
      <c r="D2513" s="792" t="n"/>
      <c r="E2513" s="793" t="n">
        <v>0.0592</v>
      </c>
      <c r="F2513" s="792" t="n"/>
      <c r="G2513" s="794" t="n">
        <v>0.0587</v>
      </c>
      <c r="H2513" s="793" t="n"/>
      <c r="I2513" s="792" t="n"/>
      <c r="J2513" s="793" t="n">
        <v>0.0423</v>
      </c>
      <c r="K2513" s="792" t="n"/>
      <c r="L2513" s="865" t="n">
        <v>0.08599999999999999</v>
      </c>
      <c r="M2513" s="796">
        <f>IF(SUM(D2513:E2513)&gt;0,IFERROR(AVERAGE(D2484:E2513),""),"")</f>
        <v/>
      </c>
      <c r="N2513" s="796">
        <f>IF(SUM(F2513:H2513)&gt;0,IFERROR(AVERAGE(F2484:H2513),""),"")</f>
        <v/>
      </c>
      <c r="O2513" s="796">
        <f>IF(SUM(I2513:J2513)&gt;0,IFERROR(AVERAGE(I2484:J2513),""),"")</f>
        <v/>
      </c>
      <c r="P2513" s="796">
        <f>IF(SUM(K2513:L2513)&gt;0,IFERROR(AVERAGE(K2484:L2513),""),"")</f>
        <v/>
      </c>
      <c r="Q2513" s="797">
        <f>IFERROR(AVERAGE(D2513:E2513),"")</f>
        <v/>
      </c>
      <c r="R2513" s="797">
        <f>IFERROR(AVERAGE(F2513:H2513),"")</f>
        <v/>
      </c>
      <c r="S2513" s="797">
        <f>IFERROR(AVERAGE(I2513:J2513),"")</f>
        <v/>
      </c>
      <c r="T2513" s="876">
        <f>IFERROR(AVERAGE(K2513:L2513),"")</f>
        <v/>
      </c>
      <c r="W2513" s="797">
        <f>AVERAGE(Q2513:T2513)</f>
        <v/>
      </c>
    </row>
    <row r="2514" ht="17.45" customHeight="1">
      <c r="C2514" s="791">
        <f>C2513+1</f>
        <v/>
      </c>
      <c r="D2514" s="899" t="n">
        <v>0.0727</v>
      </c>
      <c r="E2514" s="793" t="n"/>
      <c r="F2514" s="792" t="n"/>
      <c r="G2514" s="794" t="n"/>
      <c r="H2514" s="793" t="n">
        <v>0.0507</v>
      </c>
      <c r="I2514" s="792" t="n">
        <v>0.0373</v>
      </c>
      <c r="J2514" s="793" t="n"/>
      <c r="K2514" s="792" t="n">
        <v>0.0669</v>
      </c>
      <c r="L2514" s="793" t="n"/>
      <c r="M2514" s="796">
        <f>IF(SUM(D2514:E2514)&gt;0,IFERROR(AVERAGE(D2485:E2514),""),"")</f>
        <v/>
      </c>
      <c r="N2514" s="796">
        <f>IF(SUM(F2514:H2514)&gt;0,IFERROR(AVERAGE(F2485:H2514),""),"")</f>
        <v/>
      </c>
      <c r="O2514" s="796">
        <f>IF(SUM(I2514:J2514)&gt;0,IFERROR(AVERAGE(I2485:J2514),""),"")</f>
        <v/>
      </c>
      <c r="P2514" s="796">
        <f>IF(SUM(K2514:L2514)&gt;0,IFERROR(AVERAGE(K2485:L2514),""),"")</f>
        <v/>
      </c>
      <c r="Q2514" s="876">
        <f>IFERROR(AVERAGE(D2514:E2514),"")</f>
        <v/>
      </c>
      <c r="R2514" s="797">
        <f>IFERROR(AVERAGE(F2514:H2514),"")</f>
        <v/>
      </c>
      <c r="S2514" s="797">
        <f>IFERROR(AVERAGE(I2514:J2514),"")</f>
        <v/>
      </c>
      <c r="T2514" s="797">
        <f>IFERROR(AVERAGE(K2514:L2514),"")</f>
        <v/>
      </c>
      <c r="W2514" s="797">
        <f>AVERAGE(Q2514:T2514)</f>
        <v/>
      </c>
    </row>
    <row r="2515" ht="17.45" customHeight="1">
      <c r="C2515" s="791">
        <f>C2514+1</f>
        <v/>
      </c>
      <c r="D2515" s="792" t="n"/>
      <c r="E2515" s="793" t="n">
        <v>0.042</v>
      </c>
      <c r="F2515" s="792" t="n"/>
      <c r="G2515" s="794" t="n">
        <v>0.0576</v>
      </c>
      <c r="H2515" s="793" t="n"/>
      <c r="I2515" s="792" t="n"/>
      <c r="J2515" s="793" t="n">
        <v>0.0383</v>
      </c>
      <c r="K2515" s="792" t="n"/>
      <c r="L2515" s="865" t="n">
        <v>0.07099999999999999</v>
      </c>
      <c r="M2515" s="796">
        <f>IF(SUM(D2515:E2515)&gt;0,IFERROR(AVERAGE(D2486:E2515),""),"")</f>
        <v/>
      </c>
      <c r="N2515" s="796">
        <f>IF(SUM(F2515:H2515)&gt;0,IFERROR(AVERAGE(F2486:H2515),""),"")</f>
        <v/>
      </c>
      <c r="O2515" s="796">
        <f>IF(SUM(I2515:J2515)&gt;0,IFERROR(AVERAGE(I2486:J2515),""),"")</f>
        <v/>
      </c>
      <c r="P2515" s="796">
        <f>IF(SUM(K2515:L2515)&gt;0,IFERROR(AVERAGE(K2486:L2515),""),"")</f>
        <v/>
      </c>
      <c r="Q2515" s="797">
        <f>IFERROR(AVERAGE(D2515:E2515),"")</f>
        <v/>
      </c>
      <c r="R2515" s="797">
        <f>IFERROR(AVERAGE(F2515:H2515),"")</f>
        <v/>
      </c>
      <c r="S2515" s="797">
        <f>IFERROR(AVERAGE(I2515:J2515),"")</f>
        <v/>
      </c>
      <c r="T2515" s="876">
        <f>IFERROR(AVERAGE(K2515:L2515),"")</f>
        <v/>
      </c>
      <c r="W2515" s="797">
        <f>AVERAGE(Q2515:T2515)</f>
        <v/>
      </c>
      <c r="X2515" s="797">
        <f>AVERAGE(Q2511:T2515)</f>
        <v/>
      </c>
      <c r="Y2515" s="266" t="n">
        <v>359</v>
      </c>
    </row>
    <row r="2516" ht="17.45" customHeight="1">
      <c r="C2516" s="861">
        <f>C2515+1</f>
        <v/>
      </c>
      <c r="D2516" s="809" t="n">
        <v>0.0181</v>
      </c>
      <c r="E2516" s="810" t="n"/>
      <c r="F2516" s="809" t="n">
        <v>0.0127</v>
      </c>
      <c r="G2516" s="811" t="n"/>
      <c r="H2516" s="810" t="n">
        <v>0.0119</v>
      </c>
      <c r="I2516" s="809" t="n">
        <v>0.009520000000000001</v>
      </c>
      <c r="J2516" s="810" t="n"/>
      <c r="K2516" s="809" t="n">
        <v>0.0247</v>
      </c>
      <c r="L2516" s="810" t="n"/>
      <c r="M2516" s="959">
        <f>IF(SUM(D2516:E2516)&gt;0,IFERROR(AVERAGE(D2487:E2516),""),"")</f>
        <v/>
      </c>
      <c r="N2516" s="959">
        <f>IF(SUM(F2516:H2516)&gt;0,IFERROR(AVERAGE(F2487:H2516),""),"")</f>
        <v/>
      </c>
      <c r="O2516" s="959">
        <f>IF(SUM(I2516:J2516)&gt;0,IFERROR(AVERAGE(I2487:J2516),""),"")</f>
        <v/>
      </c>
      <c r="P2516" s="959">
        <f>IF(SUM(K2516:L2516)&gt;0,IFERROR(AVERAGE(K2487:L2516),""),"")</f>
        <v/>
      </c>
      <c r="Q2516" s="813">
        <f>IFERROR(AVERAGE(D2516:E2516),"")</f>
        <v/>
      </c>
      <c r="R2516" s="813">
        <f>IFERROR(AVERAGE(F2516:H2516),"")</f>
        <v/>
      </c>
      <c r="S2516" s="813">
        <f>IFERROR(AVERAGE(I2516:J2516),"")</f>
        <v/>
      </c>
      <c r="T2516" s="813">
        <f>IFERROR(AVERAGE(K2516:L2516),"")</f>
        <v/>
      </c>
      <c r="V2516" s="813">
        <f>AVERAGE(Q2516:T2516)</f>
        <v/>
      </c>
      <c r="W2516" s="445" t="n"/>
      <c r="X2516" s="257" t="n"/>
      <c r="Y2516" s="266" t="n">
        <v>359</v>
      </c>
    </row>
    <row r="2517" ht="17.45" customHeight="1">
      <c r="C2517" s="808">
        <f>C2516+1</f>
        <v/>
      </c>
      <c r="D2517" s="809" t="n"/>
      <c r="E2517" s="810" t="n">
        <v>0.0134</v>
      </c>
      <c r="F2517" s="809" t="n"/>
      <c r="G2517" s="811" t="n">
        <v>0.0111</v>
      </c>
      <c r="H2517" s="810" t="n"/>
      <c r="I2517" s="809" t="n"/>
      <c r="J2517" s="810" t="n">
        <v>0.00865</v>
      </c>
      <c r="K2517" s="809" t="n"/>
      <c r="L2517" s="810" t="n">
        <v>0.0286</v>
      </c>
      <c r="M2517" s="959">
        <f>IF(SUM(D2517:E2517)&gt;0,IFERROR(AVERAGE(D2488:E2517),""),"")</f>
        <v/>
      </c>
      <c r="N2517" s="959">
        <f>IF(SUM(F2517:H2517)&gt;0,IFERROR(AVERAGE(F2488:H2517),""),"")</f>
        <v/>
      </c>
      <c r="O2517" s="959">
        <f>IF(SUM(I2517:J2517)&gt;0,IFERROR(AVERAGE(I2488:J2517),""),"")</f>
        <v/>
      </c>
      <c r="P2517" s="959">
        <f>IF(SUM(K2517:L2517)&gt;0,IFERROR(AVERAGE(K2488:L2517),""),"")</f>
        <v/>
      </c>
      <c r="Q2517" s="813">
        <f>IFERROR(AVERAGE(D2517:E2517),"")</f>
        <v/>
      </c>
      <c r="R2517" s="813">
        <f>IFERROR(AVERAGE(F2517:H2517),"")</f>
        <v/>
      </c>
      <c r="S2517" s="813">
        <f>IFERROR(AVERAGE(I2517:J2517),"")</f>
        <v/>
      </c>
      <c r="T2517" s="813">
        <f>IFERROR(AVERAGE(K2517:L2517),"")</f>
        <v/>
      </c>
      <c r="V2517" s="813">
        <f>AVERAGE(Q2517:T2517)</f>
        <v/>
      </c>
      <c r="W2517" s="445" t="n"/>
      <c r="X2517" s="797">
        <f>AVERAGE(Q2516:T2517)</f>
        <v/>
      </c>
      <c r="Y2517" s="266" t="n">
        <v>359</v>
      </c>
    </row>
    <row r="2518" ht="17.45" customHeight="1">
      <c r="C2518" s="791">
        <f>C2517+1</f>
        <v/>
      </c>
      <c r="D2518" s="792" t="n">
        <v>0.0275</v>
      </c>
      <c r="E2518" s="793" t="n"/>
      <c r="F2518" s="792" t="n">
        <v>0.0171</v>
      </c>
      <c r="G2518" s="794" t="n"/>
      <c r="H2518" s="793" t="n"/>
      <c r="I2518" s="792" t="n">
        <v>0.0283</v>
      </c>
      <c r="J2518" s="793" t="n"/>
      <c r="K2518" s="792" t="n">
        <v>0.0375</v>
      </c>
      <c r="L2518" s="793" t="n"/>
      <c r="M2518" s="796">
        <f>IF(SUM(D2518:E2518)&gt;0,IFERROR(AVERAGE(D2489:E2518),""),"")</f>
        <v/>
      </c>
      <c r="N2518" s="796">
        <f>IF(SUM(F2518:H2518)&gt;0,IFERROR(AVERAGE(F2489:H2518),""),"")</f>
        <v/>
      </c>
      <c r="O2518" s="796">
        <f>IF(SUM(I2518:J2518)&gt;0,IFERROR(AVERAGE(I2489:J2518),""),"")</f>
        <v/>
      </c>
      <c r="P2518" s="796">
        <f>IF(SUM(K2518:L2518)&gt;0,IFERROR(AVERAGE(K2489:L2518),""),"")</f>
        <v/>
      </c>
      <c r="Q2518" s="797">
        <f>IFERROR(AVERAGE(D2518:E2518),"")</f>
        <v/>
      </c>
      <c r="R2518" s="797">
        <f>IFERROR(AVERAGE(F2518:H2518),"")</f>
        <v/>
      </c>
      <c r="S2518" s="797">
        <f>IFERROR(AVERAGE(I2518:J2518),"")</f>
        <v/>
      </c>
      <c r="T2518" s="797">
        <f>IFERROR(AVERAGE(K2518:L2518),"")</f>
        <v/>
      </c>
      <c r="W2518" s="797">
        <f>AVERAGE(Q2518:T2518)</f>
        <v/>
      </c>
    </row>
    <row r="2519" ht="17.45" customHeight="1">
      <c r="C2519" s="791">
        <f>C2518+1</f>
        <v/>
      </c>
      <c r="D2519" s="792" t="n"/>
      <c r="E2519" s="793" t="n">
        <v>0.0265</v>
      </c>
      <c r="F2519" s="792" t="n"/>
      <c r="G2519" s="794" t="n">
        <v>0.0492</v>
      </c>
      <c r="H2519" s="793" t="n"/>
      <c r="I2519" s="792" t="n"/>
      <c r="J2519" s="793" t="n">
        <v>0.0492</v>
      </c>
      <c r="K2519" s="792" t="n"/>
      <c r="L2519" s="793" t="n">
        <v>0.0425</v>
      </c>
      <c r="M2519" s="796">
        <f>IF(SUM(D2519:E2519)&gt;0,IFERROR(AVERAGE(D2490:E2519),""),"")</f>
        <v/>
      </c>
      <c r="N2519" s="796">
        <f>IF(SUM(F2519:H2519)&gt;0,IFERROR(AVERAGE(F2490:H2519),""),"")</f>
        <v/>
      </c>
      <c r="O2519" s="796">
        <f>IF(SUM(I2519:J2519)&gt;0,IFERROR(AVERAGE(I2490:J2519),""),"")</f>
        <v/>
      </c>
      <c r="P2519" s="796">
        <f>IF(SUM(K2519:L2519)&gt;0,IFERROR(AVERAGE(K2490:L2519),""),"")</f>
        <v/>
      </c>
      <c r="Q2519" s="797">
        <f>IFERROR(AVERAGE(D2519:E2519),"")</f>
        <v/>
      </c>
      <c r="R2519" s="797">
        <f>IFERROR(AVERAGE(F2519:H2519),"")</f>
        <v/>
      </c>
      <c r="S2519" s="797">
        <f>IFERROR(AVERAGE(I2519:J2519),"")</f>
        <v/>
      </c>
      <c r="T2519" s="797">
        <f>IFERROR(AVERAGE(K2519:L2519),"")</f>
        <v/>
      </c>
      <c r="W2519" s="797">
        <f>AVERAGE(Q2519:T2519)</f>
        <v/>
      </c>
    </row>
    <row r="2520" ht="17.45" customHeight="1">
      <c r="C2520" s="791">
        <f>C2519+1</f>
        <v/>
      </c>
      <c r="D2520" s="792" t="n">
        <v>0.0303</v>
      </c>
      <c r="E2520" s="793" t="n"/>
      <c r="F2520" s="792" t="n"/>
      <c r="G2520" s="794" t="n"/>
      <c r="H2520" s="793" t="n">
        <v>0.0323</v>
      </c>
      <c r="I2520" s="792" t="n">
        <v>0.0438</v>
      </c>
      <c r="J2520" s="793" t="n"/>
      <c r="K2520" s="792" t="n">
        <v>0.0561</v>
      </c>
      <c r="L2520" s="793" t="n"/>
      <c r="M2520" s="796">
        <f>IF(SUM(D2520:E2520)&gt;0,IFERROR(AVERAGE(D2491:E2520),""),"")</f>
        <v/>
      </c>
      <c r="N2520" s="796">
        <f>IF(SUM(F2520:H2520)&gt;0,IFERROR(AVERAGE(F2491:H2520),""),"")</f>
        <v/>
      </c>
      <c r="O2520" s="796">
        <f>IF(SUM(I2520:J2520)&gt;0,IFERROR(AVERAGE(I2491:J2520),""),"")</f>
        <v/>
      </c>
      <c r="P2520" s="796">
        <f>IF(SUM(K2520:L2520)&gt;0,IFERROR(AVERAGE(K2491:L2520),""),"")</f>
        <v/>
      </c>
      <c r="Q2520" s="797">
        <f>IFERROR(AVERAGE(D2520:E2520),"")</f>
        <v/>
      </c>
      <c r="R2520" s="797">
        <f>IFERROR(AVERAGE(F2520:H2520),"")</f>
        <v/>
      </c>
      <c r="S2520" s="797">
        <f>IFERROR(AVERAGE(I2520:J2520),"")</f>
        <v/>
      </c>
      <c r="T2520" s="797">
        <f>IFERROR(AVERAGE(K2520:L2520),"")</f>
        <v/>
      </c>
      <c r="W2520" s="797">
        <f>AVERAGE(Q2520:T2520)</f>
        <v/>
      </c>
    </row>
    <row r="2521" ht="17.45" customHeight="1">
      <c r="C2521" s="791">
        <f>C2520+1</f>
        <v/>
      </c>
      <c r="D2521" s="792" t="n"/>
      <c r="E2521" s="793" t="n">
        <v>0.0268</v>
      </c>
      <c r="F2521" s="792" t="n"/>
      <c r="G2521" s="794" t="n">
        <v>0.0324</v>
      </c>
      <c r="H2521" s="793" t="n"/>
      <c r="I2521" s="792" t="n"/>
      <c r="J2521" s="793" t="n">
        <v>0.0459</v>
      </c>
      <c r="K2521" s="792" t="n"/>
      <c r="L2521" s="793" t="n">
        <v>0.0548</v>
      </c>
      <c r="M2521" s="796">
        <f>IF(SUM(D2521:E2521)&gt;0,IFERROR(AVERAGE(D2492:E2521),""),"")</f>
        <v/>
      </c>
      <c r="N2521" s="796">
        <f>IF(SUM(F2521:H2521)&gt;0,IFERROR(AVERAGE(F2492:H2521),""),"")</f>
        <v/>
      </c>
      <c r="O2521" s="796">
        <f>IF(SUM(I2521:J2521)&gt;0,IFERROR(AVERAGE(I2492:J2521),""),"")</f>
        <v/>
      </c>
      <c r="P2521" s="796">
        <f>IF(SUM(K2521:L2521)&gt;0,IFERROR(AVERAGE(K2492:L2521),""),"")</f>
        <v/>
      </c>
      <c r="Q2521" s="797">
        <f>IFERROR(AVERAGE(D2521:E2521),"")</f>
        <v/>
      </c>
      <c r="R2521" s="797">
        <f>IFERROR(AVERAGE(F2521:H2521),"")</f>
        <v/>
      </c>
      <c r="S2521" s="797">
        <f>IFERROR(AVERAGE(I2521:J2521),"")</f>
        <v/>
      </c>
      <c r="T2521" s="797">
        <f>IFERROR(AVERAGE(K2521:L2521),"")</f>
        <v/>
      </c>
      <c r="W2521" s="797">
        <f>AVERAGE(Q2521:T2521)</f>
        <v/>
      </c>
    </row>
    <row r="2522" ht="17.45" customHeight="1">
      <c r="C2522" s="861">
        <f>C2521+1</f>
        <v/>
      </c>
      <c r="D2522" s="803" t="n">
        <v>0.037</v>
      </c>
      <c r="E2522" s="804" t="n"/>
      <c r="F2522" s="803" t="n">
        <v>0.0519</v>
      </c>
      <c r="G2522" s="805" t="n"/>
      <c r="H2522" s="804" t="n">
        <v>0.0521</v>
      </c>
      <c r="I2522" s="803" t="n">
        <v>0.0527</v>
      </c>
      <c r="J2522" s="804" t="n"/>
      <c r="K2522" s="803" t="n">
        <v>0.0436</v>
      </c>
      <c r="L2522" s="804" t="n"/>
      <c r="M2522" s="796">
        <f>IF(SUM(D2522:E2522)&gt;0,IFERROR(AVERAGE(D2493:E2522),""),"")</f>
        <v/>
      </c>
      <c r="N2522" s="796">
        <f>IF(SUM(F2522:H2522)&gt;0,IFERROR(AVERAGE(F2493:H2522),""),"")</f>
        <v/>
      </c>
      <c r="O2522" s="796">
        <f>IF(SUM(I2522:J2522)&gt;0,IFERROR(AVERAGE(I2493:J2522),""),"")</f>
        <v/>
      </c>
      <c r="P2522" s="796">
        <f>IF(SUM(K2522:L2522)&gt;0,IFERROR(AVERAGE(K2493:L2522),""),"")</f>
        <v/>
      </c>
      <c r="Q2522" s="797">
        <f>IFERROR(AVERAGE(D2522:E2522),"")</f>
        <v/>
      </c>
      <c r="R2522" s="797">
        <f>IFERROR(AVERAGE(F2522:H2522),"")</f>
        <v/>
      </c>
      <c r="S2522" s="797">
        <f>IFERROR(AVERAGE(I2522:J2522),"")</f>
        <v/>
      </c>
      <c r="T2522" s="797">
        <f>IFERROR(AVERAGE(K2522:L2522),"")</f>
        <v/>
      </c>
      <c r="W2522" s="797">
        <f>AVERAGE(Q2522:T2522)</f>
        <v/>
      </c>
      <c r="X2522" s="797">
        <f>AVERAGE(Q2518:T2522)</f>
        <v/>
      </c>
      <c r="Y2522" s="266" t="n">
        <v>360</v>
      </c>
    </row>
    <row r="2523" ht="17.45" customHeight="1">
      <c r="C2523" s="808">
        <f>C2522+1</f>
        <v/>
      </c>
      <c r="D2523" s="809" t="n"/>
      <c r="E2523" s="810" t="n">
        <v>0.009809999999999999</v>
      </c>
      <c r="F2523" s="809" t="n"/>
      <c r="G2523" s="811" t="n">
        <v>0.0141</v>
      </c>
      <c r="H2523" s="810" t="n"/>
      <c r="I2523" s="809" t="n"/>
      <c r="J2523" s="810" t="n">
        <v>0.024</v>
      </c>
      <c r="K2523" s="809" t="n"/>
      <c r="L2523" s="810" t="n">
        <v>0.0184</v>
      </c>
      <c r="M2523" s="959">
        <f>IF(SUM(D2523:E2523)&gt;0,IFERROR(AVERAGE(D2494:E2523),""),"")</f>
        <v/>
      </c>
      <c r="N2523" s="959">
        <f>IF(SUM(F2523:H2523)&gt;0,IFERROR(AVERAGE(F2494:H2523),""),"")</f>
        <v/>
      </c>
      <c r="O2523" s="959">
        <f>IF(SUM(I2523:J2523)&gt;0,IFERROR(AVERAGE(I2494:J2523),""),"")</f>
        <v/>
      </c>
      <c r="P2523" s="959">
        <f>IF(SUM(K2523:L2523)&gt;0,IFERROR(AVERAGE(K2494:L2523),""),"")</f>
        <v/>
      </c>
      <c r="Q2523" s="813">
        <f>IFERROR(AVERAGE(D2523:E2523),"")</f>
        <v/>
      </c>
      <c r="R2523" s="813">
        <f>IFERROR(AVERAGE(F2523:H2523),"")</f>
        <v/>
      </c>
      <c r="S2523" s="813">
        <f>IFERROR(AVERAGE(I2523:J2523),"")</f>
        <v/>
      </c>
      <c r="T2523" s="813">
        <f>IFERROR(AVERAGE(K2523:L2523),"")</f>
        <v/>
      </c>
      <c r="V2523" s="813">
        <f>AVERAGE(Q2523:T2523)</f>
        <v/>
      </c>
      <c r="W2523" s="445" t="n"/>
      <c r="X2523" s="257" t="n"/>
      <c r="Y2523" s="266" t="n">
        <v>360</v>
      </c>
    </row>
    <row r="2524" ht="17.45" customHeight="1">
      <c r="C2524" s="808">
        <f>C2523+1</f>
        <v/>
      </c>
      <c r="D2524" s="809" t="n">
        <v>0.0117</v>
      </c>
      <c r="E2524" s="810" t="n"/>
      <c r="F2524" s="809" t="n">
        <v>0.0121</v>
      </c>
      <c r="G2524" s="811" t="n"/>
      <c r="H2524" s="810" t="n"/>
      <c r="I2524" s="809" t="n">
        <v>0.00428</v>
      </c>
      <c r="J2524" s="810" t="n"/>
      <c r="K2524" s="809" t="n">
        <v>0.0117</v>
      </c>
      <c r="L2524" s="810" t="n"/>
      <c r="M2524" s="959">
        <f>IF(SUM(D2524:E2524)&gt;0,IFERROR(AVERAGE(D2495:E2524),""),"")</f>
        <v/>
      </c>
      <c r="N2524" s="959">
        <f>IF(SUM(F2524:H2524)&gt;0,IFERROR(AVERAGE(F2495:H2524),""),"")</f>
        <v/>
      </c>
      <c r="O2524" s="959">
        <f>IF(SUM(I2524:J2524)&gt;0,IFERROR(AVERAGE(I2495:J2524),""),"")</f>
        <v/>
      </c>
      <c r="P2524" s="959">
        <f>IF(SUM(K2524:L2524)&gt;0,IFERROR(AVERAGE(K2495:L2524),""),"")</f>
        <v/>
      </c>
      <c r="Q2524" s="813">
        <f>IFERROR(AVERAGE(D2524:E2524),"")</f>
        <v/>
      </c>
      <c r="R2524" s="813">
        <f>IFERROR(AVERAGE(F2524:H2524),"")</f>
        <v/>
      </c>
      <c r="S2524" s="813">
        <f>IFERROR(AVERAGE(I2524:J2524),"")</f>
        <v/>
      </c>
      <c r="T2524" s="813">
        <f>IFERROR(AVERAGE(K2524:L2524),"")</f>
        <v/>
      </c>
      <c r="V2524" s="813">
        <f>AVERAGE(Q2524:T2524)</f>
        <v/>
      </c>
      <c r="W2524" s="445" t="n"/>
      <c r="X2524" s="797">
        <f>AVERAGE(Q2523:T2524)</f>
        <v/>
      </c>
      <c r="Y2524" s="266" t="n">
        <v>360</v>
      </c>
    </row>
    <row r="2525" ht="17.45" customHeight="1">
      <c r="C2525" s="791">
        <f>C2524+1</f>
        <v/>
      </c>
      <c r="D2525" s="792" t="n"/>
      <c r="E2525" s="793" t="n">
        <v>0.0257</v>
      </c>
      <c r="F2525" s="792" t="n"/>
      <c r="G2525" s="794" t="n">
        <v>0.0393</v>
      </c>
      <c r="H2525" s="793" t="n"/>
      <c r="I2525" s="792" t="n"/>
      <c r="J2525" s="793" t="n">
        <v>0.0387</v>
      </c>
      <c r="K2525" s="792" t="n"/>
      <c r="L2525" s="793" t="n">
        <v>0.0378</v>
      </c>
      <c r="M2525" s="796">
        <f>IF(SUM(D2525:E2525)&gt;0,IFERROR(AVERAGE(D2496:E2525),""),"")</f>
        <v/>
      </c>
      <c r="N2525" s="796">
        <f>IF(SUM(F2525:H2525)&gt;0,IFERROR(AVERAGE(F2496:H2525),""),"")</f>
        <v/>
      </c>
      <c r="O2525" s="796">
        <f>IF(SUM(I2525:J2525)&gt;0,IFERROR(AVERAGE(I2496:J2525),""),"")</f>
        <v/>
      </c>
      <c r="P2525" s="796">
        <f>IF(SUM(K2525:L2525)&gt;0,IFERROR(AVERAGE(K2496:L2525),""),"")</f>
        <v/>
      </c>
      <c r="Q2525" s="797">
        <f>IFERROR(AVERAGE(D2525:E2525),"")</f>
        <v/>
      </c>
      <c r="R2525" s="797">
        <f>IFERROR(AVERAGE(F2525:H2525),"")</f>
        <v/>
      </c>
      <c r="S2525" s="797">
        <f>IFERROR(AVERAGE(I2525:J2525),"")</f>
        <v/>
      </c>
      <c r="T2525" s="797">
        <f>IFERROR(AVERAGE(K2525:L2525),"")</f>
        <v/>
      </c>
      <c r="W2525" s="797">
        <f>AVERAGE(Q2525:T2525)</f>
        <v/>
      </c>
    </row>
    <row r="2526" ht="17.45" customHeight="1">
      <c r="C2526" s="791">
        <f>C2525+1</f>
        <v/>
      </c>
      <c r="D2526" s="792" t="n">
        <v>0.0168</v>
      </c>
      <c r="E2526" s="793" t="n"/>
      <c r="F2526" s="792" t="n"/>
      <c r="G2526" s="794" t="n"/>
      <c r="H2526" s="793" t="n">
        <v>0.0301</v>
      </c>
      <c r="I2526" s="792" t="n">
        <v>0.0554</v>
      </c>
      <c r="J2526" s="793" t="n"/>
      <c r="K2526" s="792" t="n">
        <v>0.0275</v>
      </c>
      <c r="L2526" s="793" t="n"/>
      <c r="M2526" s="796">
        <f>IF(SUM(D2526:E2526)&gt;0,IFERROR(AVERAGE(D2497:E2526),""),"")</f>
        <v/>
      </c>
      <c r="N2526" s="796">
        <f>IF(SUM(F2526:H2526)&gt;0,IFERROR(AVERAGE(F2497:H2526),""),"")</f>
        <v/>
      </c>
      <c r="O2526" s="796">
        <f>IF(SUM(I2526:J2526)&gt;0,IFERROR(AVERAGE(I2497:J2526),""),"")</f>
        <v/>
      </c>
      <c r="P2526" s="796">
        <f>IF(SUM(K2526:L2526)&gt;0,IFERROR(AVERAGE(K2497:L2526),""),"")</f>
        <v/>
      </c>
      <c r="Q2526" s="797">
        <f>IFERROR(AVERAGE(D2526:E2526),"")</f>
        <v/>
      </c>
      <c r="R2526" s="797">
        <f>IFERROR(AVERAGE(F2526:H2526),"")</f>
        <v/>
      </c>
      <c r="S2526" s="797">
        <f>IFERROR(AVERAGE(I2526:J2526),"")</f>
        <v/>
      </c>
      <c r="T2526" s="797">
        <f>IFERROR(AVERAGE(K2526:L2526),"")</f>
        <v/>
      </c>
      <c r="W2526" s="797">
        <f>AVERAGE(Q2526:T2526)</f>
        <v/>
      </c>
    </row>
    <row r="2527" ht="17.45" customHeight="1" thickBot="1">
      <c r="C2527" s="791">
        <f>C2526+1</f>
        <v/>
      </c>
      <c r="D2527" s="792" t="n"/>
      <c r="E2527" s="793" t="n">
        <v>0.0215</v>
      </c>
      <c r="F2527" s="792" t="n"/>
      <c r="G2527" s="794" t="n">
        <v>0.0283</v>
      </c>
      <c r="H2527" s="793" t="n"/>
      <c r="I2527" s="792" t="n"/>
      <c r="J2527" s="793" t="n">
        <v>0.0438</v>
      </c>
      <c r="K2527" s="792" t="n"/>
      <c r="L2527" s="793" t="n">
        <v>0.0399</v>
      </c>
      <c r="M2527" s="796">
        <f>IF(SUM(D2527:E2527)&gt;0,IFERROR(AVERAGE(D2498:E2527),""),"")</f>
        <v/>
      </c>
      <c r="N2527" s="796">
        <f>IF(SUM(F2527:H2527)&gt;0,IFERROR(AVERAGE(F2498:H2527),""),"")</f>
        <v/>
      </c>
      <c r="O2527" s="796">
        <f>IF(SUM(I2527:J2527)&gt;0,IFERROR(AVERAGE(I2498:J2527),""),"")</f>
        <v/>
      </c>
      <c r="P2527" s="796">
        <f>IF(SUM(K2527:L2527)&gt;0,IFERROR(AVERAGE(K2498:L2527),""),"")</f>
        <v/>
      </c>
      <c r="Q2527" s="797">
        <f>IFERROR(AVERAGE(D2527:E2527),"")</f>
        <v/>
      </c>
      <c r="R2527" s="797">
        <f>IFERROR(AVERAGE(F2527:H2527),"")</f>
        <v/>
      </c>
      <c r="S2527" s="797">
        <f>IFERROR(AVERAGE(I2527:J2527),"")</f>
        <v/>
      </c>
      <c r="T2527" s="797">
        <f>IFERROR(AVERAGE(K2527:L2527),"")</f>
        <v/>
      </c>
      <c r="W2527" s="797">
        <f>AVERAGE(Q2527:T2527)</f>
        <v/>
      </c>
    </row>
    <row r="2528" ht="17.45" customHeight="1" thickBot="1">
      <c r="C2528" s="861">
        <f>C2527+1</f>
        <v/>
      </c>
      <c r="D2528" s="803" t="n">
        <v>0.0174</v>
      </c>
      <c r="E2528" s="804" t="n"/>
      <c r="F2528" s="803" t="n">
        <v>0.0136</v>
      </c>
      <c r="G2528" s="805" t="n"/>
      <c r="H2528" s="804" t="n">
        <v>0.0129</v>
      </c>
      <c r="I2528" s="803" t="n">
        <v>0.0123</v>
      </c>
      <c r="J2528" s="804" t="n"/>
      <c r="K2528" s="803" t="n">
        <v>0.06370000000000001</v>
      </c>
      <c r="L2528" s="804" t="n"/>
      <c r="M2528" s="796">
        <f>IF(SUM(D2528:E2528)&gt;0,IFERROR(AVERAGE(D2499:E2528),""),"")</f>
        <v/>
      </c>
      <c r="N2528" s="796">
        <f>IF(SUM(F2528:H2528)&gt;0,IFERROR(AVERAGE(F2499:H2528),""),"")</f>
        <v/>
      </c>
      <c r="O2528" s="796">
        <f>IF(SUM(I2528:J2528)&gt;0,IFERROR(AVERAGE(I2499:J2528),""),"")</f>
        <v/>
      </c>
      <c r="P2528" s="796">
        <f>IF(SUM(K2528:L2528)&gt;0,IFERROR(AVERAGE(K2499:L2528),""),"")</f>
        <v/>
      </c>
      <c r="Q2528" s="797">
        <f>IFERROR(AVERAGE(D2528:E2528),"")</f>
        <v/>
      </c>
      <c r="R2528" s="797">
        <f>IFERROR(AVERAGE(F2528:H2528),"")</f>
        <v/>
      </c>
      <c r="S2528" s="797">
        <f>IFERROR(AVERAGE(I2528:J2528),"")</f>
        <v/>
      </c>
      <c r="T2528" s="797">
        <f>IFERROR(AVERAGE(K2528:L2528),"")</f>
        <v/>
      </c>
      <c r="W2528" s="797">
        <f>AVERAGE(Q2528:T2528)</f>
        <v/>
      </c>
      <c r="Z2528" s="514" t="inlineStr">
        <is>
          <t>NOVEMBER</t>
        </is>
      </c>
      <c r="AA2528" s="515" t="n">
        <v>2024</v>
      </c>
      <c r="AB2528" s="516" t="n"/>
      <c r="AC2528" s="516" t="n"/>
      <c r="AD2528" s="516" t="n"/>
    </row>
    <row r="2529" ht="17.45" customHeight="1">
      <c r="C2529" s="791">
        <f>C2528+1</f>
        <v/>
      </c>
      <c r="D2529" s="792" t="n"/>
      <c r="E2529" s="793" t="n">
        <v>0.0178</v>
      </c>
      <c r="F2529" s="792" t="n"/>
      <c r="G2529" s="794" t="n">
        <v>0.0217</v>
      </c>
      <c r="H2529" s="793" t="n"/>
      <c r="I2529" s="792" t="n"/>
      <c r="J2529" s="793" t="n">
        <v>0.0226</v>
      </c>
      <c r="K2529" s="792" t="n"/>
      <c r="L2529" s="793" t="n">
        <v>0.0343</v>
      </c>
      <c r="M2529" s="796">
        <f>IF(SUM(D2529:E2529)&gt;0,IFERROR(AVERAGE(D2500:E2529),""),"")</f>
        <v/>
      </c>
      <c r="N2529" s="796">
        <f>IF(SUM(F2529:H2529)&gt;0,IFERROR(AVERAGE(F2500:H2529),""),"")</f>
        <v/>
      </c>
      <c r="O2529" s="796">
        <f>IF(SUM(I2529:J2529)&gt;0,IFERROR(AVERAGE(I2500:J2529),""),"")</f>
        <v/>
      </c>
      <c r="P2529" s="796">
        <f>IF(SUM(K2529:L2529)&gt;0,IFERROR(AVERAGE(K2500:L2529),""),"")</f>
        <v/>
      </c>
      <c r="Q2529" s="797">
        <f>IFERROR(AVERAGE(D2529:E2529),"")</f>
        <v/>
      </c>
      <c r="R2529" s="797">
        <f>IFERROR(AVERAGE(F2529:H2529),"")</f>
        <v/>
      </c>
      <c r="S2529" s="797">
        <f>IFERROR(AVERAGE(I2529:J2529),"")</f>
        <v/>
      </c>
      <c r="T2529" s="797">
        <f>IFERROR(AVERAGE(K2529:L2529),"")</f>
        <v/>
      </c>
      <c r="W2529" s="797">
        <f>AVERAGE(Q2529:T2529)</f>
        <v/>
      </c>
      <c r="X2529" s="797">
        <f>AVERAGE(Q2525:T2529)</f>
        <v/>
      </c>
      <c r="Y2529" s="266" t="n">
        <v>361</v>
      </c>
      <c r="Z2529" s="517" t="inlineStr">
        <is>
          <t>Parameter</t>
        </is>
      </c>
      <c r="AA2529" s="517" t="inlineStr">
        <is>
          <t>Station 1</t>
        </is>
      </c>
      <c r="AB2529" s="517" t="inlineStr">
        <is>
          <t>Station 2</t>
        </is>
      </c>
      <c r="AC2529" s="517" t="inlineStr">
        <is>
          <t>Station 4</t>
        </is>
      </c>
      <c r="AD2529" s="517" t="inlineStr">
        <is>
          <t>Station 5</t>
        </is>
      </c>
    </row>
    <row r="2530" ht="17.45" customHeight="1" thickBot="1">
      <c r="C2530" s="877">
        <f>C2529+1</f>
        <v/>
      </c>
      <c r="D2530" s="878" t="n">
        <v>0.0187</v>
      </c>
      <c r="E2530" s="879" t="n"/>
      <c r="F2530" s="878" t="n">
        <v>0.0174</v>
      </c>
      <c r="G2530" s="881" t="n"/>
      <c r="H2530" s="879" t="n"/>
      <c r="I2530" s="878" t="n">
        <v>0.0132</v>
      </c>
      <c r="J2530" s="879" t="n"/>
      <c r="K2530" s="878" t="n">
        <v>0.0295</v>
      </c>
      <c r="L2530" s="879" t="n"/>
      <c r="M2530" s="959">
        <f>IF(SUM(D2530:E2530)&gt;0,IFERROR(AVERAGE(D2501:E2530),""),"")</f>
        <v/>
      </c>
      <c r="N2530" s="959">
        <f>IF(SUM(F2530:H2530)&gt;0,IFERROR(AVERAGE(F2501:H2530),""),"")</f>
        <v/>
      </c>
      <c r="O2530" s="959">
        <f>IF(SUM(I2530:J2530)&gt;0,IFERROR(AVERAGE(I2501:J2530),""),"")</f>
        <v/>
      </c>
      <c r="P2530" s="959">
        <f>IF(SUM(K2530:L2530)&gt;0,IFERROR(AVERAGE(K2501:L2530),""),"")</f>
        <v/>
      </c>
      <c r="Q2530" s="884">
        <f>IFERROR(AVERAGE(D2530:E2530),"")</f>
        <v/>
      </c>
      <c r="R2530" s="884">
        <f>IFERROR(AVERAGE(F2530:H2530),"")</f>
        <v/>
      </c>
      <c r="S2530" s="884">
        <f>IFERROR(AVERAGE(I2530:J2530),"")</f>
        <v/>
      </c>
      <c r="T2530" s="884">
        <f>IFERROR(AVERAGE(K2530:L2530),"")</f>
        <v/>
      </c>
      <c r="U2530" s="315" t="n"/>
      <c r="V2530" s="884">
        <f>AVERAGE(Q2530:T2530)</f>
        <v/>
      </c>
      <c r="W2530" s="467" t="n"/>
      <c r="X2530" s="257" t="n"/>
      <c r="Y2530" s="266" t="n">
        <v>361</v>
      </c>
      <c r="Z2530" s="518" t="inlineStr">
        <is>
          <t>Average</t>
        </is>
      </c>
      <c r="AA2530" s="928">
        <f>AVERAGE(D2501:E2530)</f>
        <v/>
      </c>
      <c r="AB2530" s="928">
        <f>AVERAGE(F2501:H2530)</f>
        <v/>
      </c>
      <c r="AC2530" s="928">
        <f>AVERAGE(I2501:J2530)</f>
        <v/>
      </c>
      <c r="AD2530" s="928">
        <f>AVERAGE(K2501:L2530)</f>
        <v/>
      </c>
    </row>
    <row r="2531" ht="17.45" customHeight="1">
      <c r="C2531" s="885">
        <f>C2530+1</f>
        <v/>
      </c>
      <c r="D2531" s="894" t="n"/>
      <c r="E2531" s="895" t="n">
        <v>0.0169</v>
      </c>
      <c r="F2531" s="894" t="n"/>
      <c r="G2531" s="897" t="n">
        <v>0.0172</v>
      </c>
      <c r="H2531" s="895" t="n"/>
      <c r="I2531" s="894" t="n"/>
      <c r="J2531" s="895" t="n">
        <v>0.0124</v>
      </c>
      <c r="K2531" s="894" t="n"/>
      <c r="L2531" s="895" t="n">
        <v>0.0315</v>
      </c>
      <c r="M2531" s="959">
        <f>IF(SUM(D2531:E2531)&gt;0,IFERROR(AVERAGE(D2502:E2531),""),"")</f>
        <v/>
      </c>
      <c r="N2531" s="959">
        <f>IF(SUM(F2531:H2531)&gt;0,IFERROR(AVERAGE(F2502:H2531),""),"")</f>
        <v/>
      </c>
      <c r="O2531" s="959">
        <f>IF(SUM(I2531:J2531)&gt;0,IFERROR(AVERAGE(I2502:J2531),""),"")</f>
        <v/>
      </c>
      <c r="P2531" s="959">
        <f>IF(SUM(K2531:L2531)&gt;0,IFERROR(AVERAGE(K2502:L2531),""),"")</f>
        <v/>
      </c>
      <c r="Q2531" s="813">
        <f>IFERROR(AVERAGE(D2531:E2531),"")</f>
        <v/>
      </c>
      <c r="R2531" s="813">
        <f>IFERROR(AVERAGE(F2531:H2531),"")</f>
        <v/>
      </c>
      <c r="S2531" s="813">
        <f>IFERROR(AVERAGE(I2531:J2531),"")</f>
        <v/>
      </c>
      <c r="T2531" s="813">
        <f>IFERROR(AVERAGE(K2531:L2531),"")</f>
        <v/>
      </c>
      <c r="V2531" s="813">
        <f>AVERAGE(Q2531:T2531)</f>
        <v/>
      </c>
      <c r="W2531" s="445" t="n"/>
      <c r="X2531" s="797">
        <f>AVERAGE(Q2530:T2531)</f>
        <v/>
      </c>
      <c r="Y2531" s="266" t="n">
        <v>361</v>
      </c>
      <c r="Z2531" s="518" t="inlineStr">
        <is>
          <t>Maximum</t>
        </is>
      </c>
      <c r="AA2531" s="928">
        <f>MAX(D2501:E2530)</f>
        <v/>
      </c>
      <c r="AB2531" s="928">
        <f>MAX(F2501:H2530)</f>
        <v/>
      </c>
      <c r="AC2531" s="928">
        <f>MAX(I2501:J2530)</f>
        <v/>
      </c>
      <c r="AD2531" s="928">
        <f>MAX(K2501:L2530)</f>
        <v/>
      </c>
    </row>
    <row r="2532" ht="17.45" customHeight="1" thickBot="1">
      <c r="C2532" s="791">
        <f>C2531+1</f>
        <v/>
      </c>
      <c r="D2532" s="792" t="n">
        <v>0.0364</v>
      </c>
      <c r="E2532" s="793" t="n"/>
      <c r="F2532" s="792" t="n"/>
      <c r="G2532" s="794" t="n"/>
      <c r="H2532" s="793" t="n">
        <v>0.0333</v>
      </c>
      <c r="I2532" s="792" t="n">
        <v>0.0351</v>
      </c>
      <c r="J2532" s="793" t="n"/>
      <c r="K2532" s="792" t="n">
        <v>0.0555</v>
      </c>
      <c r="L2532" s="793" t="n"/>
      <c r="M2532" s="796">
        <f>IF(SUM(D2532:E2532)&gt;0,IFERROR(AVERAGE(D2503:E2532),""),"")</f>
        <v/>
      </c>
      <c r="N2532" s="796">
        <f>IF(SUM(F2532:H2532)&gt;0,IFERROR(AVERAGE(F2503:H2532),""),"")</f>
        <v/>
      </c>
      <c r="O2532" s="796">
        <f>IF(SUM(I2532:J2532)&gt;0,IFERROR(AVERAGE(I2503:J2532),""),"")</f>
        <v/>
      </c>
      <c r="P2532" s="796">
        <f>IF(SUM(K2532:L2532)&gt;0,IFERROR(AVERAGE(K2503:L2532),""),"")</f>
        <v/>
      </c>
      <c r="Q2532" s="797">
        <f>IFERROR(AVERAGE(D2532:E2532),"")</f>
        <v/>
      </c>
      <c r="R2532" s="797">
        <f>IFERROR(AVERAGE(F2532:H2532),"")</f>
        <v/>
      </c>
      <c r="S2532" s="797">
        <f>IFERROR(AVERAGE(I2532:J2532),"")</f>
        <v/>
      </c>
      <c r="T2532" s="797">
        <f>IFERROR(AVERAGE(K2532:L2532),"")</f>
        <v/>
      </c>
      <c r="W2532" s="797">
        <f>AVERAGE(Q2532:T2532)</f>
        <v/>
      </c>
      <c r="Z2532" s="520" t="inlineStr">
        <is>
          <t># DAYS &gt; 0.075</t>
        </is>
      </c>
      <c r="AA2532" s="521">
        <f>COUNTIF(D2501:E2530,"&gt;=0.075")</f>
        <v/>
      </c>
      <c r="AB2532" s="521">
        <f>COUNTIF(F2501:H2530,"&gt;=0.075")</f>
        <v/>
      </c>
      <c r="AC2532" s="521">
        <f>COUNTIF(I2501:J2530,"&gt;=0.075")</f>
        <v/>
      </c>
      <c r="AD2532" s="521">
        <f>COUNTIF(K2501:L2530,"&gt;=0.075")</f>
        <v/>
      </c>
    </row>
    <row r="2533" ht="17.45" customHeight="1" thickBot="1">
      <c r="C2533" s="791">
        <f>C2532+1</f>
        <v/>
      </c>
      <c r="D2533" s="792" t="n"/>
      <c r="E2533" s="793" t="n">
        <v>0.028</v>
      </c>
      <c r="F2533" s="792" t="n"/>
      <c r="G2533" s="794" t="n">
        <v>0.057</v>
      </c>
      <c r="H2533" s="793" t="n"/>
      <c r="I2533" s="792" t="n"/>
      <c r="J2533" s="793" t="n">
        <v>0.057</v>
      </c>
      <c r="K2533" s="795" t="n"/>
      <c r="L2533" s="793" t="n">
        <v>0.061</v>
      </c>
      <c r="M2533" s="796">
        <f>IF(SUM(D2533:E2533)&gt;0,IFERROR(AVERAGE(D2504:E2533),""),"")</f>
        <v/>
      </c>
      <c r="N2533" s="796">
        <f>IF(SUM(F2533:H2533)&gt;0,IFERROR(AVERAGE(F2504:H2533),""),"")</f>
        <v/>
      </c>
      <c r="O2533" s="796">
        <f>IF(SUM(I2533:J2533)&gt;0,IFERROR(AVERAGE(I2504:J2533),""),"")</f>
        <v/>
      </c>
      <c r="P2533" s="796">
        <f>IF(SUM(K2533:L2533)&gt;0,IFERROR(AVERAGE(K2504:L2533),""),"")</f>
        <v/>
      </c>
      <c r="Q2533" s="797">
        <f>IFERROR(AVERAGE(D2533:E2533),"")</f>
        <v/>
      </c>
      <c r="R2533" s="797">
        <f>IFERROR(AVERAGE(F2533:H2533),"")</f>
        <v/>
      </c>
      <c r="S2533" s="797">
        <f>IFERROR(AVERAGE(I2533:J2533),"")</f>
        <v/>
      </c>
      <c r="T2533" s="797">
        <f>IFERROR(AVERAGE(K2533:L2533),"")</f>
        <v/>
      </c>
      <c r="W2533" s="797">
        <f>AVERAGE(Q2533:T2533)</f>
        <v/>
      </c>
      <c r="AC2533" s="664">
        <f>SUM(AA2532:AD2532)</f>
        <v/>
      </c>
      <c r="AD2533" s="929">
        <f>AVERAGE(AA2530:AD2530)</f>
        <v/>
      </c>
    </row>
    <row r="2534" ht="17.45" customHeight="1">
      <c r="C2534" s="861">
        <f>C2533+1</f>
        <v/>
      </c>
      <c r="D2534" s="803" t="n">
        <v>0.0255</v>
      </c>
      <c r="E2534" s="804" t="n"/>
      <c r="F2534" s="803" t="n">
        <v>0.0311</v>
      </c>
      <c r="G2534" s="805" t="n"/>
      <c r="H2534" s="804" t="n">
        <v>0.03</v>
      </c>
      <c r="I2534" s="803" t="n">
        <v>0.0405</v>
      </c>
      <c r="J2534" s="804" t="n"/>
      <c r="K2534" s="803" t="n">
        <v>0.0289</v>
      </c>
      <c r="L2534" s="804" t="n"/>
      <c r="M2534" s="796">
        <f>IF(SUM(D2534:E2534)&gt;0,IFERROR(AVERAGE(D2505:E2534),""),"")</f>
        <v/>
      </c>
      <c r="N2534" s="796">
        <f>IF(SUM(F2534:H2534)&gt;0,IFERROR(AVERAGE(F2505:H2534),""),"")</f>
        <v/>
      </c>
      <c r="O2534" s="796">
        <f>IF(SUM(I2534:J2534)&gt;0,IFERROR(AVERAGE(I2505:J2534),""),"")</f>
        <v/>
      </c>
      <c r="P2534" s="796">
        <f>IF(SUM(K2534:L2534)&gt;0,IFERROR(AVERAGE(K2505:L2534),""),"")</f>
        <v/>
      </c>
      <c r="Q2534" s="797">
        <f>IFERROR(AVERAGE(D2534:E2534),"")</f>
        <v/>
      </c>
      <c r="R2534" s="797">
        <f>IFERROR(AVERAGE(F2534:H2534),"")</f>
        <v/>
      </c>
      <c r="S2534" s="797">
        <f>IFERROR(AVERAGE(I2534:J2534),"")</f>
        <v/>
      </c>
      <c r="T2534" s="797">
        <f>IFERROR(AVERAGE(K2534:L2534),"")</f>
        <v/>
      </c>
      <c r="W2534" s="797">
        <f>AVERAGE(Q2534:T2534)</f>
        <v/>
      </c>
      <c r="AA2534" s="605">
        <f>AA2530-AA2500</f>
        <v/>
      </c>
      <c r="AB2534" s="605">
        <f>AB2530-AB2500</f>
        <v/>
      </c>
      <c r="AC2534" s="605">
        <f>AC2530-AC2500</f>
        <v/>
      </c>
      <c r="AD2534" s="605">
        <f>AD2530-AD2500</f>
        <v/>
      </c>
    </row>
    <row r="2535" ht="17.45" customHeight="1">
      <c r="C2535" s="791">
        <f>C2534+1</f>
        <v/>
      </c>
      <c r="D2535" s="792" t="n"/>
      <c r="E2535" s="793" t="n">
        <v>0.0314</v>
      </c>
      <c r="F2535" s="792" t="n"/>
      <c r="G2535" s="794" t="n">
        <v>0.0323</v>
      </c>
      <c r="H2535" s="793" t="n"/>
      <c r="I2535" s="792" t="n"/>
      <c r="J2535" s="793" t="n">
        <v>0.0468</v>
      </c>
      <c r="K2535" s="792" t="n"/>
      <c r="L2535" s="793" t="n">
        <v>0.0416</v>
      </c>
      <c r="M2535" s="796">
        <f>IF(SUM(D2535:E2535)&gt;0,IFERROR(AVERAGE(D2506:E2535),""),"")</f>
        <v/>
      </c>
      <c r="N2535" s="796">
        <f>IF(SUM(F2535:H2535)&gt;0,IFERROR(AVERAGE(F2506:H2535),""),"")</f>
        <v/>
      </c>
      <c r="O2535" s="796">
        <f>IF(SUM(I2535:J2535)&gt;0,IFERROR(AVERAGE(I2506:J2535),""),"")</f>
        <v/>
      </c>
      <c r="P2535" s="796">
        <f>IF(SUM(K2535:L2535)&gt;0,IFERROR(AVERAGE(K2506:L2535),""),"")</f>
        <v/>
      </c>
      <c r="Q2535" s="797">
        <f>IFERROR(AVERAGE(D2535:E2535),"")</f>
        <v/>
      </c>
      <c r="R2535" s="797">
        <f>IFERROR(AVERAGE(F2535:H2535),"")</f>
        <v/>
      </c>
      <c r="S2535" s="797">
        <f>IFERROR(AVERAGE(I2535:J2535),"")</f>
        <v/>
      </c>
      <c r="T2535" s="797">
        <f>IFERROR(AVERAGE(K2535:L2535),"")</f>
        <v/>
      </c>
      <c r="W2535" s="797">
        <f>AVERAGE(Q2535:T2535)</f>
        <v/>
      </c>
    </row>
    <row r="2536" ht="17.45" customHeight="1">
      <c r="C2536" s="791">
        <f>C2535+1</f>
        <v/>
      </c>
      <c r="D2536" s="849" t="n">
        <v>0.0316</v>
      </c>
      <c r="E2536" s="850" t="n"/>
      <c r="F2536" s="849" t="n">
        <v>0.0505</v>
      </c>
      <c r="G2536" s="851" t="n"/>
      <c r="H2536" s="850" t="n"/>
      <c r="I2536" s="849" t="n">
        <v>0.055</v>
      </c>
      <c r="J2536" s="850" t="n"/>
      <c r="K2536" s="849" t="n">
        <v>0.0493</v>
      </c>
      <c r="L2536" s="850" t="n"/>
      <c r="M2536" s="796">
        <f>IF(SUM(D2536:E2536)&gt;0,IFERROR(AVERAGE(D2507:E2536),""),"")</f>
        <v/>
      </c>
      <c r="N2536" s="796">
        <f>IF(SUM(F2536:H2536)&gt;0,IFERROR(AVERAGE(F2507:H2536),""),"")</f>
        <v/>
      </c>
      <c r="O2536" s="796">
        <f>IF(SUM(I2536:J2536)&gt;0,IFERROR(AVERAGE(I2507:J2536),""),"")</f>
        <v/>
      </c>
      <c r="P2536" s="796">
        <f>IF(SUM(K2536:L2536)&gt;0,IFERROR(AVERAGE(K2507:L2536),""),"")</f>
        <v/>
      </c>
      <c r="Q2536" s="797">
        <f>IFERROR(AVERAGE(D2536:E2536),"")</f>
        <v/>
      </c>
      <c r="R2536" s="797">
        <f>IFERROR(AVERAGE(F2536:H2536),"")</f>
        <v/>
      </c>
      <c r="S2536" s="797">
        <f>IFERROR(AVERAGE(I2536:J2536),"")</f>
        <v/>
      </c>
      <c r="T2536" s="797">
        <f>IFERROR(AVERAGE(K2536:L2536),"")</f>
        <v/>
      </c>
      <c r="W2536" s="797">
        <f>AVERAGE(Q2536:T2536)</f>
        <v/>
      </c>
      <c r="X2536" s="797">
        <f>AVERAGE(Q2532:T2536)</f>
        <v/>
      </c>
      <c r="Y2536" s="266" t="n">
        <v>362</v>
      </c>
    </row>
    <row r="2537" ht="17.45" customHeight="1">
      <c r="C2537" s="808">
        <f>C2536+1</f>
        <v/>
      </c>
      <c r="D2537" s="844" t="n"/>
      <c r="E2537" s="845" t="n">
        <v>0.0247</v>
      </c>
      <c r="F2537" s="844" t="n"/>
      <c r="G2537" s="846" t="n">
        <v>0.0274</v>
      </c>
      <c r="H2537" s="845" t="n"/>
      <c r="I2537" s="844" t="n"/>
      <c r="J2537" s="845" t="n">
        <v>0.0167</v>
      </c>
      <c r="K2537" s="844" t="n"/>
      <c r="L2537" s="845" t="n">
        <v>0.0392</v>
      </c>
      <c r="M2537" s="959">
        <f>IF(SUM(D2537:E2537)&gt;0,IFERROR(AVERAGE(D2508:E2537),""),"")</f>
        <v/>
      </c>
      <c r="N2537" s="959">
        <f>IF(SUM(F2537:H2537)&gt;0,IFERROR(AVERAGE(F2508:H2537),""),"")</f>
        <v/>
      </c>
      <c r="O2537" s="959">
        <f>IF(SUM(I2537:J2537)&gt;0,IFERROR(AVERAGE(I2508:J2537),""),"")</f>
        <v/>
      </c>
      <c r="P2537" s="959">
        <f>IF(SUM(K2537:L2537)&gt;0,IFERROR(AVERAGE(K2508:L2537),""),"")</f>
        <v/>
      </c>
      <c r="Q2537" s="813">
        <f>IFERROR(AVERAGE(D2537:E2537),"")</f>
        <v/>
      </c>
      <c r="R2537" s="813">
        <f>IFERROR(AVERAGE(F2537:H2537),"")</f>
        <v/>
      </c>
      <c r="S2537" s="813">
        <f>IFERROR(AVERAGE(I2537:J2537),"")</f>
        <v/>
      </c>
      <c r="T2537" s="813">
        <f>IFERROR(AVERAGE(K2537:L2537),"")</f>
        <v/>
      </c>
      <c r="V2537" s="813">
        <f>AVERAGE(Q2537:T2537)</f>
        <v/>
      </c>
      <c r="W2537" s="445" t="n"/>
      <c r="X2537" s="257" t="n"/>
      <c r="Y2537" s="266" t="n">
        <v>362</v>
      </c>
    </row>
    <row r="2538" ht="17.45" customHeight="1">
      <c r="C2538" s="808">
        <f>C2537+1</f>
        <v/>
      </c>
      <c r="D2538" s="844" t="n">
        <v>0.0213</v>
      </c>
      <c r="E2538" s="845" t="n"/>
      <c r="F2538" s="844" t="n"/>
      <c r="G2538" s="846" t="n"/>
      <c r="H2538" s="845" t="n">
        <v>0.016</v>
      </c>
      <c r="I2538" s="844" t="n">
        <v>0.0339</v>
      </c>
      <c r="J2538" s="845" t="n"/>
      <c r="K2538" s="844" t="n">
        <v>0.0332</v>
      </c>
      <c r="L2538" s="845" t="n"/>
      <c r="M2538" s="959">
        <f>IF(SUM(D2538:E2538)&gt;0,IFERROR(AVERAGE(D2509:E2538),""),"")</f>
        <v/>
      </c>
      <c r="N2538" s="959">
        <f>IF(SUM(F2538:H2538)&gt;0,IFERROR(AVERAGE(F2509:H2538),""),"")</f>
        <v/>
      </c>
      <c r="O2538" s="959">
        <f>IF(SUM(I2538:J2538)&gt;0,IFERROR(AVERAGE(I2509:J2538),""),"")</f>
        <v/>
      </c>
      <c r="P2538" s="959">
        <f>IF(SUM(K2538:L2538)&gt;0,IFERROR(AVERAGE(K2509:L2538),""),"")</f>
        <v/>
      </c>
      <c r="Q2538" s="813">
        <f>IFERROR(AVERAGE(D2538:E2538),"")</f>
        <v/>
      </c>
      <c r="R2538" s="813">
        <f>IFERROR(AVERAGE(F2538:H2538),"")</f>
        <v/>
      </c>
      <c r="S2538" s="813">
        <f>IFERROR(AVERAGE(I2538:J2538),"")</f>
        <v/>
      </c>
      <c r="T2538" s="813">
        <f>IFERROR(AVERAGE(K2538:L2538),"")</f>
        <v/>
      </c>
      <c r="V2538" s="813">
        <f>AVERAGE(Q2538:T2538)</f>
        <v/>
      </c>
      <c r="W2538" s="445" t="n"/>
      <c r="X2538" s="797">
        <f>AVERAGE(Q2537:T2538)</f>
        <v/>
      </c>
      <c r="Y2538" s="266" t="n">
        <v>362</v>
      </c>
    </row>
    <row r="2539" ht="17.45" customHeight="1">
      <c r="C2539" s="791">
        <f>C2538+1</f>
        <v/>
      </c>
      <c r="D2539" s="849" t="n"/>
      <c r="E2539" s="850" t="n">
        <v>0.0298</v>
      </c>
      <c r="F2539" s="849" t="n"/>
      <c r="G2539" s="851" t="n">
        <v>0.0401</v>
      </c>
      <c r="H2539" s="850" t="n"/>
      <c r="I2539" s="849" t="n"/>
      <c r="J2539" s="850" t="n">
        <v>0.0587</v>
      </c>
      <c r="K2539" s="849" t="n"/>
      <c r="L2539" s="850" t="n">
        <v>0.0522</v>
      </c>
      <c r="M2539" s="796">
        <f>IF(SUM(D2539:E2539)&gt;0,IFERROR(AVERAGE(D2510:E2539),""),"")</f>
        <v/>
      </c>
      <c r="N2539" s="796">
        <f>IF(SUM(F2539:H2539)&gt;0,IFERROR(AVERAGE(F2510:H2539),""),"")</f>
        <v/>
      </c>
      <c r="O2539" s="796">
        <f>IF(SUM(I2539:J2539)&gt;0,IFERROR(AVERAGE(I2510:J2539),""),"")</f>
        <v/>
      </c>
      <c r="P2539" s="796">
        <f>IF(SUM(K2539:L2539)&gt;0,IFERROR(AVERAGE(K2510:L2539),""),"")</f>
        <v/>
      </c>
      <c r="Q2539" s="797">
        <f>IFERROR(AVERAGE(D2539:E2539),"")</f>
        <v/>
      </c>
      <c r="R2539" s="797">
        <f>IFERROR(AVERAGE(F2539:H2539),"")</f>
        <v/>
      </c>
      <c r="S2539" s="797">
        <f>IFERROR(AVERAGE(I2539:J2539),"")</f>
        <v/>
      </c>
      <c r="T2539" s="797">
        <f>IFERROR(AVERAGE(K2539:L2539),"")</f>
        <v/>
      </c>
      <c r="W2539" s="797">
        <f>AVERAGE(Q2539:T2539)</f>
        <v/>
      </c>
    </row>
    <row r="2540" ht="17.45" customHeight="1">
      <c r="C2540" s="961">
        <f>C2539+1</f>
        <v/>
      </c>
      <c r="D2540" s="840" t="n">
        <v>0.049</v>
      </c>
      <c r="E2540" s="841" t="n"/>
      <c r="F2540" s="930" t="n">
        <v>0.0833</v>
      </c>
      <c r="G2540" s="962" t="n"/>
      <c r="H2540" s="931" t="n">
        <v>0.0814</v>
      </c>
      <c r="I2540" s="840" t="n">
        <v>0.06710000000000001</v>
      </c>
      <c r="J2540" s="841" t="n"/>
      <c r="K2540" s="840" t="n">
        <v>0.06660000000000001</v>
      </c>
      <c r="L2540" s="841" t="n"/>
      <c r="M2540" s="796">
        <f>IF(SUM(D2540:E2540)&gt;0,IFERROR(AVERAGE(D2511:E2540),""),"")</f>
        <v/>
      </c>
      <c r="N2540" s="796">
        <f>IF(SUM(F2540:H2540)&gt;0,IFERROR(AVERAGE(F2511:H2540),""),"")</f>
        <v/>
      </c>
      <c r="O2540" s="796">
        <f>IF(SUM(I2540:J2540)&gt;0,IFERROR(AVERAGE(I2511:J2540),""),"")</f>
        <v/>
      </c>
      <c r="P2540" s="796">
        <f>IF(SUM(K2540:L2540)&gt;0,IFERROR(AVERAGE(K2511:L2540),""),"")</f>
        <v/>
      </c>
      <c r="Q2540" s="797">
        <f>IFERROR(AVERAGE(D2540:E2540),"")</f>
        <v/>
      </c>
      <c r="R2540" s="876">
        <f>IFERROR(AVERAGE(F2540:H2540),"")</f>
        <v/>
      </c>
      <c r="S2540" s="797">
        <f>IFERROR(AVERAGE(I2540:J2540),"")</f>
        <v/>
      </c>
      <c r="T2540" s="797">
        <f>IFERROR(AVERAGE(K2540:L2540),"")</f>
        <v/>
      </c>
      <c r="W2540" s="797">
        <f>AVERAGE(Q2540:T2540)</f>
        <v/>
      </c>
    </row>
    <row r="2541" ht="17.45" customHeight="1">
      <c r="C2541" s="791">
        <f>C2540+1</f>
        <v/>
      </c>
      <c r="D2541" s="849" t="n"/>
      <c r="E2541" s="850" t="n">
        <v>0.0326</v>
      </c>
      <c r="F2541" s="849" t="n"/>
      <c r="G2541" s="851" t="n">
        <v>0.0581</v>
      </c>
      <c r="H2541" s="850" t="n"/>
      <c r="I2541" s="849" t="n"/>
      <c r="J2541" s="850" t="n">
        <v>0.0595</v>
      </c>
      <c r="K2541" s="849" t="n"/>
      <c r="L2541" s="850" t="n">
        <v>0.0663</v>
      </c>
      <c r="M2541" s="796">
        <f>IF(SUM(D2541:E2541)&gt;0,IFERROR(AVERAGE(D2512:E2541),""),"")</f>
        <v/>
      </c>
      <c r="N2541" s="796">
        <f>IF(SUM(F2541:H2541)&gt;0,IFERROR(AVERAGE(F2512:H2541),""),"")</f>
        <v/>
      </c>
      <c r="O2541" s="796">
        <f>IF(SUM(I2541:J2541)&gt;0,IFERROR(AVERAGE(I2512:J2541),""),"")</f>
        <v/>
      </c>
      <c r="P2541" s="796">
        <f>IF(SUM(K2541:L2541)&gt;0,IFERROR(AVERAGE(K2512:L2541),""),"")</f>
        <v/>
      </c>
      <c r="Q2541" s="797">
        <f>IFERROR(AVERAGE(D2541:E2541),"")</f>
        <v/>
      </c>
      <c r="R2541" s="797">
        <f>IFERROR(AVERAGE(F2541:H2541),"")</f>
        <v/>
      </c>
      <c r="S2541" s="797">
        <f>IFERROR(AVERAGE(I2541:J2541),"")</f>
        <v/>
      </c>
      <c r="T2541" s="797">
        <f>IFERROR(AVERAGE(K2541:L2541),"")</f>
        <v/>
      </c>
      <c r="W2541" s="797">
        <f>AVERAGE(Q2541:T2541)</f>
        <v/>
      </c>
    </row>
    <row r="2542" ht="17.45" customHeight="1">
      <c r="C2542" s="791">
        <f>C2541+1</f>
        <v/>
      </c>
      <c r="D2542" s="792" t="n">
        <v>0.0356</v>
      </c>
      <c r="E2542" s="793" t="n"/>
      <c r="F2542" s="792" t="n">
        <v>0.0418</v>
      </c>
      <c r="G2542" s="794" t="n"/>
      <c r="H2542" s="793" t="n"/>
      <c r="I2542" s="792" t="n">
        <v>0.0395</v>
      </c>
      <c r="J2542" s="793" t="n"/>
      <c r="K2542" s="792" t="n">
        <v>0.0648</v>
      </c>
      <c r="L2542" s="793" t="n"/>
      <c r="M2542" s="796">
        <f>IF(SUM(D2542:E2542)&gt;0,IFERROR(AVERAGE(D2513:E2542),""),"")</f>
        <v/>
      </c>
      <c r="N2542" s="796">
        <f>IF(SUM(F2542:H2542)&gt;0,IFERROR(AVERAGE(F2513:H2542),""),"")</f>
        <v/>
      </c>
      <c r="O2542" s="796">
        <f>IF(SUM(I2542:J2542)&gt;0,IFERROR(AVERAGE(I2513:J2542),""),"")</f>
        <v/>
      </c>
      <c r="P2542" s="796">
        <f>IF(SUM(K2542:L2542)&gt;0,IFERROR(AVERAGE(K2513:L2542),""),"")</f>
        <v/>
      </c>
      <c r="Q2542" s="797">
        <f>IFERROR(AVERAGE(D2542:E2542),"")</f>
        <v/>
      </c>
      <c r="R2542" s="797">
        <f>IFERROR(AVERAGE(F2542:H2542),"")</f>
        <v/>
      </c>
      <c r="S2542" s="797">
        <f>IFERROR(AVERAGE(I2542:J2542),"")</f>
        <v/>
      </c>
      <c r="T2542" s="797">
        <f>IFERROR(AVERAGE(K2542:L2542),"")</f>
        <v/>
      </c>
      <c r="W2542" s="797">
        <f>AVERAGE(Q2542:T2542)</f>
        <v/>
      </c>
    </row>
    <row r="2543" ht="17.45" customHeight="1">
      <c r="C2543" s="791">
        <f>C2542+1</f>
        <v/>
      </c>
      <c r="D2543" s="792" t="n"/>
      <c r="E2543" s="793" t="n">
        <v>0.0238</v>
      </c>
      <c r="F2543" s="792" t="n"/>
      <c r="G2543" s="794" t="n">
        <v>0.0397</v>
      </c>
      <c r="H2543" s="793" t="n"/>
      <c r="I2543" s="792" t="n"/>
      <c r="J2543" s="793" t="n">
        <v>0.0284</v>
      </c>
      <c r="K2543" s="792" t="n"/>
      <c r="L2543" s="793" t="n">
        <v>0.0475</v>
      </c>
      <c r="M2543" s="796">
        <f>IF(SUM(D2543:E2543)&gt;0,IFERROR(AVERAGE(D2514:E2543),""),"")</f>
        <v/>
      </c>
      <c r="N2543" s="796">
        <f>IF(SUM(F2543:H2543)&gt;0,IFERROR(AVERAGE(F2514:H2543),""),"")</f>
        <v/>
      </c>
      <c r="O2543" s="796">
        <f>IF(SUM(I2543:J2543)&gt;0,IFERROR(AVERAGE(I2514:J2543),""),"")</f>
        <v/>
      </c>
      <c r="P2543" s="796">
        <f>IF(SUM(K2543:L2543)&gt;0,IFERROR(AVERAGE(K2514:L2543),""),"")</f>
        <v/>
      </c>
      <c r="Q2543" s="797">
        <f>IFERROR(AVERAGE(D2543:E2543),"")</f>
        <v/>
      </c>
      <c r="R2543" s="797">
        <f>IFERROR(AVERAGE(F2543:H2543),"")</f>
        <v/>
      </c>
      <c r="S2543" s="797">
        <f>IFERROR(AVERAGE(I2543:J2543),"")</f>
        <v/>
      </c>
      <c r="T2543" s="797">
        <f>IFERROR(AVERAGE(K2543:L2543),"")</f>
        <v/>
      </c>
      <c r="W2543" s="797">
        <f>AVERAGE(Q2543:T2543)</f>
        <v/>
      </c>
      <c r="X2543" s="797">
        <f>AVERAGE(Q2539:T2543)</f>
        <v/>
      </c>
      <c r="Y2543" s="266" t="n">
        <v>363</v>
      </c>
    </row>
    <row r="2544" ht="17.45" customHeight="1">
      <c r="C2544" s="808">
        <f>C2543+1</f>
        <v/>
      </c>
      <c r="D2544" s="809" t="n">
        <v>0.0159</v>
      </c>
      <c r="E2544" s="810" t="n"/>
      <c r="F2544" s="809" t="n"/>
      <c r="G2544" s="811" t="n"/>
      <c r="H2544" s="810" t="n">
        <v>0.0277</v>
      </c>
      <c r="I2544" s="809" t="n">
        <v>0.0142</v>
      </c>
      <c r="J2544" s="810" t="n"/>
      <c r="K2544" s="809" t="n">
        <v>0.0279</v>
      </c>
      <c r="L2544" s="810" t="n"/>
      <c r="M2544" s="959">
        <f>IF(SUM(D2544:E2544)&gt;0,IFERROR(AVERAGE(D2515:E2544),""),"")</f>
        <v/>
      </c>
      <c r="N2544" s="959">
        <f>IF(SUM(F2544:H2544)&gt;0,IFERROR(AVERAGE(F2515:H2544),""),"")</f>
        <v/>
      </c>
      <c r="O2544" s="959">
        <f>IF(SUM(I2544:J2544)&gt;0,IFERROR(AVERAGE(I2515:J2544),""),"")</f>
        <v/>
      </c>
      <c r="P2544" s="959">
        <f>IF(SUM(K2544:L2544)&gt;0,IFERROR(AVERAGE(K2515:L2544),""),"")</f>
        <v/>
      </c>
      <c r="Q2544" s="813">
        <f>IFERROR(AVERAGE(D2544:E2544),"")</f>
        <v/>
      </c>
      <c r="R2544" s="813">
        <f>IFERROR(AVERAGE(F2544:H2544),"")</f>
        <v/>
      </c>
      <c r="S2544" s="813">
        <f>IFERROR(AVERAGE(I2544:J2544),"")</f>
        <v/>
      </c>
      <c r="T2544" s="813">
        <f>IFERROR(AVERAGE(K2544:L2544),"")</f>
        <v/>
      </c>
      <c r="V2544" s="813">
        <f>AVERAGE(Q2544:T2544)</f>
        <v/>
      </c>
      <c r="W2544" s="445" t="n"/>
      <c r="X2544" s="257" t="n"/>
      <c r="Y2544" s="266" t="n">
        <v>363</v>
      </c>
    </row>
    <row r="2545" ht="17.45" customHeight="1">
      <c r="C2545" s="808">
        <f>C2544+1</f>
        <v/>
      </c>
      <c r="D2545" s="809" t="n"/>
      <c r="E2545" s="810" t="n">
        <v>0.00946</v>
      </c>
      <c r="F2545" s="809" t="n"/>
      <c r="G2545" s="811" t="n">
        <v>0.0126</v>
      </c>
      <c r="H2545" s="810" t="n"/>
      <c r="I2545" s="809" t="n"/>
      <c r="J2545" s="810" t="n">
        <v>0.008800000000000001</v>
      </c>
      <c r="K2545" s="809" t="n"/>
      <c r="L2545" s="810" t="n">
        <v>0.0185</v>
      </c>
      <c r="M2545" s="959">
        <f>IF(SUM(D2545:E2545)&gt;0,IFERROR(AVERAGE(D2516:E2545),""),"")</f>
        <v/>
      </c>
      <c r="N2545" s="959">
        <f>IF(SUM(F2545:H2545)&gt;0,IFERROR(AVERAGE(F2516:H2545),""),"")</f>
        <v/>
      </c>
      <c r="O2545" s="959">
        <f>IF(SUM(I2545:J2545)&gt;0,IFERROR(AVERAGE(I2516:J2545),""),"")</f>
        <v/>
      </c>
      <c r="P2545" s="959">
        <f>IF(SUM(K2545:L2545)&gt;0,IFERROR(AVERAGE(K2516:L2545),""),"")</f>
        <v/>
      </c>
      <c r="Q2545" s="813">
        <f>IFERROR(AVERAGE(D2545:E2545),"")</f>
        <v/>
      </c>
      <c r="R2545" s="813">
        <f>IFERROR(AVERAGE(F2545:H2545),"")</f>
        <v/>
      </c>
      <c r="S2545" s="813">
        <f>IFERROR(AVERAGE(I2545:J2545),"")</f>
        <v/>
      </c>
      <c r="T2545" s="813">
        <f>IFERROR(AVERAGE(K2545:L2545),"")</f>
        <v/>
      </c>
      <c r="V2545" s="813">
        <f>AVERAGE(Q2545:T2545)</f>
        <v/>
      </c>
      <c r="W2545" s="445" t="n"/>
      <c r="X2545" s="797">
        <f>AVERAGE(Q2544:T2545)</f>
        <v/>
      </c>
      <c r="Y2545" s="266" t="n">
        <v>363</v>
      </c>
    </row>
    <row r="2546" ht="17.45" customHeight="1">
      <c r="C2546" s="861">
        <f>C2545+1</f>
        <v/>
      </c>
      <c r="D2546" s="803" t="n">
        <v>0.047</v>
      </c>
      <c r="E2546" s="804" t="n"/>
      <c r="F2546" s="803" t="n">
        <v>0.0388</v>
      </c>
      <c r="G2546" s="805" t="n"/>
      <c r="H2546" s="804" t="n">
        <v>0.0381</v>
      </c>
      <c r="I2546" s="803" t="n">
        <v>0.0502</v>
      </c>
      <c r="J2546" s="804" t="n"/>
      <c r="K2546" s="803" t="n">
        <v>0.0492</v>
      </c>
      <c r="L2546" s="804" t="n"/>
      <c r="M2546" s="796">
        <f>IF(SUM(D2546:E2546)&gt;0,IFERROR(AVERAGE(D2517:E2546),""),"")</f>
        <v/>
      </c>
      <c r="N2546" s="796">
        <f>IF(SUM(F2546:H2546)&gt;0,IFERROR(AVERAGE(F2517:H2546),""),"")</f>
        <v/>
      </c>
      <c r="O2546" s="796">
        <f>IF(SUM(I2546:J2546)&gt;0,IFERROR(AVERAGE(I2517:J2546),""),"")</f>
        <v/>
      </c>
      <c r="P2546" s="796">
        <f>IF(SUM(K2546:L2546)&gt;0,IFERROR(AVERAGE(K2517:L2546),""),"")</f>
        <v/>
      </c>
      <c r="Q2546" s="797">
        <f>IFERROR(AVERAGE(D2546:E2546),"")</f>
        <v/>
      </c>
      <c r="R2546" s="797">
        <f>IFERROR(AVERAGE(F2546:H2546),"")</f>
        <v/>
      </c>
      <c r="S2546" s="797">
        <f>IFERROR(AVERAGE(I2546:J2546),"")</f>
        <v/>
      </c>
      <c r="T2546" s="797">
        <f>IFERROR(AVERAGE(K2546:L2546),"")</f>
        <v/>
      </c>
      <c r="W2546" s="797">
        <f>AVERAGE(Q2546:T2546)</f>
        <v/>
      </c>
    </row>
    <row r="2547" ht="17.45" customHeight="1">
      <c r="C2547" s="791">
        <f>C2546+1</f>
        <v/>
      </c>
      <c r="D2547" s="792" t="n"/>
      <c r="E2547" s="793" t="n">
        <v>0.0371</v>
      </c>
      <c r="F2547" s="792" t="n"/>
      <c r="G2547" s="932" t="n">
        <v>0.111</v>
      </c>
      <c r="H2547" s="793" t="n"/>
      <c r="I2547" s="792" t="n"/>
      <c r="J2547" s="793" t="n">
        <v>0.066</v>
      </c>
      <c r="K2547" s="792" t="n"/>
      <c r="L2547" s="793" t="n">
        <v>0.0613</v>
      </c>
      <c r="M2547" s="796">
        <f>IF(SUM(D2547:E2547)&gt;0,IFERROR(AVERAGE(D2518:E2547),""),"")</f>
        <v/>
      </c>
      <c r="N2547" s="796">
        <f>IF(SUM(F2547:H2547)&gt;0,IFERROR(AVERAGE(F2518:H2547),""),"")</f>
        <v/>
      </c>
      <c r="O2547" s="796">
        <f>IF(SUM(I2547:J2547)&gt;0,IFERROR(AVERAGE(I2518:J2547),""),"")</f>
        <v/>
      </c>
      <c r="P2547" s="796">
        <f>IF(SUM(K2547:L2547)&gt;0,IFERROR(AVERAGE(K2518:L2547),""),"")</f>
        <v/>
      </c>
      <c r="Q2547" s="797">
        <f>IFERROR(AVERAGE(D2547:E2547),"")</f>
        <v/>
      </c>
      <c r="R2547" s="876">
        <f>IFERROR(AVERAGE(F2547:H2547),"")</f>
        <v/>
      </c>
      <c r="S2547" s="797">
        <f>IFERROR(AVERAGE(I2547:J2547),"")</f>
        <v/>
      </c>
      <c r="T2547" s="797">
        <f>IFERROR(AVERAGE(K2547:L2547),"")</f>
        <v/>
      </c>
      <c r="W2547" s="797">
        <f>AVERAGE(Q2547:T2547)</f>
        <v/>
      </c>
    </row>
    <row r="2548" ht="17.45" customHeight="1">
      <c r="C2548" s="791">
        <f>C2547+1</f>
        <v/>
      </c>
      <c r="D2548" s="792" t="n">
        <v>0.0419</v>
      </c>
      <c r="E2548" s="793" t="n"/>
      <c r="F2548" s="792" t="n">
        <v>0.0419</v>
      </c>
      <c r="G2548" s="794" t="n"/>
      <c r="H2548" s="793" t="n"/>
      <c r="I2548" s="792" t="n">
        <v>0.0485</v>
      </c>
      <c r="J2548" s="793" t="n"/>
      <c r="K2548" s="899" t="n">
        <v>0.0751</v>
      </c>
      <c r="L2548" s="793" t="n"/>
      <c r="M2548" s="796">
        <f>IF(SUM(D2548:E2548)&gt;0,IFERROR(AVERAGE(D2519:E2548),""),"")</f>
        <v/>
      </c>
      <c r="N2548" s="796">
        <f>IF(SUM(F2548:H2548)&gt;0,IFERROR(AVERAGE(F2519:H2548),""),"")</f>
        <v/>
      </c>
      <c r="O2548" s="796">
        <f>IF(SUM(I2548:J2548)&gt;0,IFERROR(AVERAGE(I2519:J2548),""),"")</f>
        <v/>
      </c>
      <c r="P2548" s="796">
        <f>IF(SUM(K2548:L2548)&gt;0,IFERROR(AVERAGE(K2519:L2548),""),"")</f>
        <v/>
      </c>
      <c r="Q2548" s="797">
        <f>IFERROR(AVERAGE(D2548:E2548),"")</f>
        <v/>
      </c>
      <c r="R2548" s="797">
        <f>IFERROR(AVERAGE(F2548:H2548),"")</f>
        <v/>
      </c>
      <c r="S2548" s="797">
        <f>IFERROR(AVERAGE(I2548:J2548),"")</f>
        <v/>
      </c>
      <c r="T2548" s="876">
        <f>IFERROR(AVERAGE(K2548:L2548),"")</f>
        <v/>
      </c>
      <c r="W2548" s="797">
        <f>AVERAGE(Q2548:T2548)</f>
        <v/>
      </c>
    </row>
    <row r="2549" ht="17.45" customHeight="1">
      <c r="C2549" s="791">
        <f>C2548+1</f>
        <v/>
      </c>
      <c r="D2549" s="792" t="n"/>
      <c r="E2549" s="793" t="n">
        <v>0.0394</v>
      </c>
      <c r="F2549" s="792" t="n"/>
      <c r="G2549" s="794" t="n">
        <v>0.0482</v>
      </c>
      <c r="H2549" s="793" t="n"/>
      <c r="I2549" s="792" t="n"/>
      <c r="J2549" s="793" t="n">
        <v>0.0699</v>
      </c>
      <c r="K2549" s="792" t="n"/>
      <c r="L2549" s="793" t="n">
        <v>0.06560000000000001</v>
      </c>
      <c r="M2549" s="796">
        <f>IF(SUM(D2549:E2549)&gt;0,IFERROR(AVERAGE(D2520:E2549),""),"")</f>
        <v/>
      </c>
      <c r="N2549" s="796">
        <f>IF(SUM(F2549:H2549)&gt;0,IFERROR(AVERAGE(F2520:H2549),""),"")</f>
        <v/>
      </c>
      <c r="O2549" s="796">
        <f>IF(SUM(I2549:J2549)&gt;0,IFERROR(AVERAGE(I2520:J2549),""),"")</f>
        <v/>
      </c>
      <c r="P2549" s="796">
        <f>IF(SUM(K2549:L2549)&gt;0,IFERROR(AVERAGE(K2520:L2549),""),"")</f>
        <v/>
      </c>
      <c r="Q2549" s="797">
        <f>IFERROR(AVERAGE(D2549:E2549),"")</f>
        <v/>
      </c>
      <c r="R2549" s="797">
        <f>IFERROR(AVERAGE(F2549:H2549),"")</f>
        <v/>
      </c>
      <c r="S2549" s="797">
        <f>IFERROR(AVERAGE(I2549:J2549),"")</f>
        <v/>
      </c>
      <c r="T2549" s="797">
        <f>IFERROR(AVERAGE(K2549:L2549),"")</f>
        <v/>
      </c>
      <c r="W2549" s="797">
        <f>AVERAGE(Q2549:T2549)</f>
        <v/>
      </c>
    </row>
    <row r="2550" ht="17.45" customHeight="1">
      <c r="C2550" s="791">
        <f>C2549+1</f>
        <v/>
      </c>
      <c r="D2550" s="792" t="n">
        <v>0.0355</v>
      </c>
      <c r="E2550" s="793" t="n"/>
      <c r="F2550" s="792" t="n"/>
      <c r="G2550" s="794" t="n"/>
      <c r="H2550" s="793" t="n">
        <v>0.0565</v>
      </c>
      <c r="I2550" s="792" t="n">
        <v>0.0682</v>
      </c>
      <c r="J2550" s="793" t="n"/>
      <c r="K2550" s="792" t="n">
        <v>0.054</v>
      </c>
      <c r="L2550" s="793" t="n"/>
      <c r="M2550" s="796">
        <f>IF(SUM(D2550:E2550)&gt;0,IFERROR(AVERAGE(D2521:E2550),""),"")</f>
        <v/>
      </c>
      <c r="N2550" s="796">
        <f>IF(SUM(F2550:H2550)&gt;0,IFERROR(AVERAGE(F2521:H2550),""),"")</f>
        <v/>
      </c>
      <c r="O2550" s="796">
        <f>IF(SUM(I2550:J2550)&gt;0,IFERROR(AVERAGE(I2521:J2550),""),"")</f>
        <v/>
      </c>
      <c r="P2550" s="796">
        <f>IF(SUM(K2550:L2550)&gt;0,IFERROR(AVERAGE(K2521:L2550),""),"")</f>
        <v/>
      </c>
      <c r="Q2550" s="797">
        <f>IFERROR(AVERAGE(D2550:E2550),"")</f>
        <v/>
      </c>
      <c r="R2550" s="797">
        <f>IFERROR(AVERAGE(F2550:H2550),"")</f>
        <v/>
      </c>
      <c r="S2550" s="797">
        <f>IFERROR(AVERAGE(I2550:J2550),"")</f>
        <v/>
      </c>
      <c r="T2550" s="797">
        <f>IFERROR(AVERAGE(K2550:L2550),"")</f>
        <v/>
      </c>
      <c r="W2550" s="797">
        <f>AVERAGE(Q2550:T2550)</f>
        <v/>
      </c>
      <c r="X2550" s="797">
        <f>AVERAGE(Q2546:T2550)</f>
        <v/>
      </c>
      <c r="Y2550" s="266" t="n">
        <v>364</v>
      </c>
    </row>
    <row r="2551" ht="17.45" customHeight="1">
      <c r="C2551" s="808">
        <f>C2550+1</f>
        <v/>
      </c>
      <c r="D2551" s="809" t="n"/>
      <c r="E2551" s="810" t="n">
        <v>0.0188</v>
      </c>
      <c r="F2551" s="809" t="n"/>
      <c r="G2551" s="811" t="n">
        <v>0.0227</v>
      </c>
      <c r="H2551" s="810" t="n"/>
      <c r="I2551" s="809" t="n"/>
      <c r="J2551" s="810" t="n">
        <v>0.0207</v>
      </c>
      <c r="K2551" s="809" t="n"/>
      <c r="L2551" s="810" t="n">
        <v>0.0268</v>
      </c>
      <c r="M2551" s="959">
        <f>IF(SUM(D2551:E2551)&gt;0,IFERROR(AVERAGE(D2522:E2551),""),"")</f>
        <v/>
      </c>
      <c r="N2551" s="959">
        <f>IF(SUM(F2551:H2551)&gt;0,IFERROR(AVERAGE(F2522:H2551),""),"")</f>
        <v/>
      </c>
      <c r="O2551" s="959">
        <f>IF(SUM(I2551:J2551)&gt;0,IFERROR(AVERAGE(I2522:J2551),""),"")</f>
        <v/>
      </c>
      <c r="P2551" s="959">
        <f>IF(SUM(K2551:L2551)&gt;0,IFERROR(AVERAGE(K2522:L2551),""),"")</f>
        <v/>
      </c>
      <c r="Q2551" s="813">
        <f>IFERROR(AVERAGE(D2551:E2551),"")</f>
        <v/>
      </c>
      <c r="R2551" s="813">
        <f>IFERROR(AVERAGE(F2551:H2551),"")</f>
        <v/>
      </c>
      <c r="S2551" s="813">
        <f>IFERROR(AVERAGE(I2551:J2551),"")</f>
        <v/>
      </c>
      <c r="T2551" s="813">
        <f>IFERROR(AVERAGE(K2551:L2551),"")</f>
        <v/>
      </c>
      <c r="V2551" s="813">
        <f>AVERAGE(Q2551:T2551)</f>
        <v/>
      </c>
      <c r="W2551" s="445" t="n"/>
      <c r="X2551" s="257" t="n"/>
      <c r="Y2551" s="266" t="n">
        <v>364</v>
      </c>
    </row>
    <row r="2552" ht="17.45" customHeight="1">
      <c r="C2552" s="861">
        <f>C2551+1</f>
        <v/>
      </c>
      <c r="D2552" s="809" t="n">
        <v>0.0152</v>
      </c>
      <c r="E2552" s="810" t="n"/>
      <c r="F2552" s="809" t="n">
        <v>0.0138</v>
      </c>
      <c r="G2552" s="811" t="n"/>
      <c r="H2552" s="810" t="n">
        <v>0.0137</v>
      </c>
      <c r="I2552" s="809" t="n">
        <v>0.0127</v>
      </c>
      <c r="J2552" s="810" t="n"/>
      <c r="K2552" s="809" t="n">
        <v>0.0201</v>
      </c>
      <c r="L2552" s="810" t="n"/>
      <c r="M2552" s="959">
        <f>IF(SUM(D2552:E2552)&gt;0,IFERROR(AVERAGE(D2523:E2552),""),"")</f>
        <v/>
      </c>
      <c r="N2552" s="959">
        <f>IF(SUM(F2552:H2552)&gt;0,IFERROR(AVERAGE(F2523:H2552),""),"")</f>
        <v/>
      </c>
      <c r="O2552" s="959">
        <f>IF(SUM(I2552:J2552)&gt;0,IFERROR(AVERAGE(I2523:J2552),""),"")</f>
        <v/>
      </c>
      <c r="P2552" s="959">
        <f>IF(SUM(K2552:L2552)&gt;0,IFERROR(AVERAGE(K2523:L2552),""),"")</f>
        <v/>
      </c>
      <c r="Q2552" s="813">
        <f>IFERROR(AVERAGE(D2552:E2552),"")</f>
        <v/>
      </c>
      <c r="R2552" s="813">
        <f>IFERROR(AVERAGE(F2552:H2552),"")</f>
        <v/>
      </c>
      <c r="S2552" s="813">
        <f>IFERROR(AVERAGE(I2552:J2552),"")</f>
        <v/>
      </c>
      <c r="T2552" s="813">
        <f>IFERROR(AVERAGE(K2552:L2552),"")</f>
        <v/>
      </c>
      <c r="V2552" s="813">
        <f>AVERAGE(Q2552:T2552)</f>
        <v/>
      </c>
      <c r="W2552" s="445" t="n"/>
      <c r="X2552" s="797">
        <f>AVERAGE(Q2551:T2552)</f>
        <v/>
      </c>
      <c r="Y2552" s="266" t="n">
        <v>364</v>
      </c>
    </row>
    <row r="2553" ht="17.45" customHeight="1">
      <c r="C2553" s="791">
        <f>C2552+1</f>
        <v/>
      </c>
      <c r="D2553" s="792" t="n"/>
      <c r="E2553" s="793" t="n">
        <v>0.0206</v>
      </c>
      <c r="F2553" s="792" t="n"/>
      <c r="G2553" s="794" t="n">
        <v>0.0235</v>
      </c>
      <c r="H2553" s="793" t="n"/>
      <c r="I2553" s="792" t="n"/>
      <c r="J2553" s="793" t="n">
        <v>0.0363</v>
      </c>
      <c r="K2553" s="792" t="n"/>
      <c r="L2553" s="793" t="n">
        <v>0.0275</v>
      </c>
      <c r="M2553" s="796">
        <f>IF(SUM(D2553:E2553)&gt;0,IFERROR(AVERAGE(D2524:E2553),""),"")</f>
        <v/>
      </c>
      <c r="N2553" s="796">
        <f>IF(SUM(F2553:H2553)&gt;0,IFERROR(AVERAGE(F2524:H2553),""),"")</f>
        <v/>
      </c>
      <c r="O2553" s="796">
        <f>IF(SUM(I2553:J2553)&gt;0,IFERROR(AVERAGE(I2524:J2553),""),"")</f>
        <v/>
      </c>
      <c r="P2553" s="796">
        <f>IF(SUM(K2553:L2553)&gt;0,IFERROR(AVERAGE(K2524:L2553),""),"")</f>
        <v/>
      </c>
      <c r="Q2553" s="797">
        <f>IFERROR(AVERAGE(D2553:E2553),"")</f>
        <v/>
      </c>
      <c r="R2553" s="797">
        <f>IFERROR(AVERAGE(F2553:H2553),"")</f>
        <v/>
      </c>
      <c r="S2553" s="797">
        <f>IFERROR(AVERAGE(I2553:J2553),"")</f>
        <v/>
      </c>
      <c r="T2553" s="797">
        <f>IFERROR(AVERAGE(K2553:L2553),"")</f>
        <v/>
      </c>
      <c r="W2553" s="797">
        <f>AVERAGE(Q2553:T2553)</f>
        <v/>
      </c>
    </row>
    <row r="2554" ht="17.45" customHeight="1">
      <c r="C2554" s="791">
        <f>C2553+1</f>
        <v/>
      </c>
      <c r="D2554" s="792" t="n">
        <v>0.0111</v>
      </c>
      <c r="E2554" s="793" t="n"/>
      <c r="F2554" s="792" t="n">
        <v>0.0115</v>
      </c>
      <c r="G2554" s="794" t="n"/>
      <c r="H2554" s="793" t="n"/>
      <c r="I2554" s="792" t="n">
        <v>0.0125</v>
      </c>
      <c r="J2554" s="793" t="n"/>
      <c r="K2554" s="792" t="n">
        <v>0.0135</v>
      </c>
      <c r="L2554" s="793" t="n"/>
      <c r="M2554" s="796">
        <f>IF(SUM(D2554:E2554)&gt;0,IFERROR(AVERAGE(D2525:E2554),""),"")</f>
        <v/>
      </c>
      <c r="N2554" s="796">
        <f>IF(SUM(F2554:H2554)&gt;0,IFERROR(AVERAGE(F2525:H2554),""),"")</f>
        <v/>
      </c>
      <c r="O2554" s="796">
        <f>IF(SUM(I2554:J2554)&gt;0,IFERROR(AVERAGE(I2525:J2554),""),"")</f>
        <v/>
      </c>
      <c r="P2554" s="796">
        <f>IF(SUM(K2554:L2554)&gt;0,IFERROR(AVERAGE(K2525:L2554),""),"")</f>
        <v/>
      </c>
      <c r="Q2554" s="797">
        <f>IFERROR(AVERAGE(D2554:E2554),"")</f>
        <v/>
      </c>
      <c r="R2554" s="797">
        <f>IFERROR(AVERAGE(F2554:H2554),"")</f>
        <v/>
      </c>
      <c r="S2554" s="797">
        <f>IFERROR(AVERAGE(I2554:J2554),"")</f>
        <v/>
      </c>
      <c r="T2554" s="797">
        <f>IFERROR(AVERAGE(K2554:L2554),"")</f>
        <v/>
      </c>
      <c r="W2554" s="797">
        <f>AVERAGE(Q2554:T2554)</f>
        <v/>
      </c>
    </row>
    <row r="2555" ht="17.45" customHeight="1">
      <c r="C2555" s="791">
        <f>C2554+1</f>
        <v/>
      </c>
      <c r="D2555" s="792" t="n"/>
      <c r="E2555" s="793" t="n">
        <v>0.0153</v>
      </c>
      <c r="F2555" s="792" t="n"/>
      <c r="G2555" s="794" t="n">
        <v>0.00774</v>
      </c>
      <c r="H2555" s="793" t="n"/>
      <c r="I2555" s="792" t="n"/>
      <c r="J2555" s="793" t="n">
        <v>0.00412</v>
      </c>
      <c r="K2555" s="792" t="n"/>
      <c r="L2555" s="793" t="n">
        <v>0.0155</v>
      </c>
      <c r="M2555" s="796">
        <f>IF(SUM(D2555:E2555)&gt;0,IFERROR(AVERAGE(D2526:E2555),""),"")</f>
        <v/>
      </c>
      <c r="N2555" s="796">
        <f>IF(SUM(F2555:H2555)&gt;0,IFERROR(AVERAGE(F2526:H2555),""),"")</f>
        <v/>
      </c>
      <c r="O2555" s="796">
        <f>IF(SUM(I2555:J2555)&gt;0,IFERROR(AVERAGE(I2526:J2555),""),"")</f>
        <v/>
      </c>
      <c r="P2555" s="796">
        <f>IF(SUM(K2555:L2555)&gt;0,IFERROR(AVERAGE(K2526:L2555),""),"")</f>
        <v/>
      </c>
      <c r="Q2555" s="797">
        <f>IFERROR(AVERAGE(D2555:E2555),"")</f>
        <v/>
      </c>
      <c r="R2555" s="797">
        <f>IFERROR(AVERAGE(F2555:H2555),"")</f>
        <v/>
      </c>
      <c r="S2555" s="797">
        <f>IFERROR(AVERAGE(I2555:J2555),"")</f>
        <v/>
      </c>
      <c r="T2555" s="797">
        <f>IFERROR(AVERAGE(K2555:L2555),"")</f>
        <v/>
      </c>
      <c r="W2555" s="797">
        <f>AVERAGE(Q2555:T2555)</f>
        <v/>
      </c>
    </row>
    <row r="2556" ht="17.45" customHeight="1">
      <c r="C2556" s="791">
        <f>C2555+1</f>
        <v/>
      </c>
      <c r="D2556" s="792" t="n">
        <v>0.0279</v>
      </c>
      <c r="E2556" s="793" t="n"/>
      <c r="F2556" s="792" t="n"/>
      <c r="G2556" s="794" t="n"/>
      <c r="H2556" s="793" t="n">
        <v>0.018</v>
      </c>
      <c r="I2556" s="792" t="n">
        <v>0.0283</v>
      </c>
      <c r="J2556" s="793" t="n"/>
      <c r="K2556" s="792" t="n">
        <v>0.034</v>
      </c>
      <c r="L2556" s="793" t="n"/>
      <c r="M2556" s="796">
        <f>IF(SUM(D2556:E2556)&gt;0,IFERROR(AVERAGE(D2527:E2556),""),"")</f>
        <v/>
      </c>
      <c r="N2556" s="796">
        <f>IF(SUM(F2556:H2556)&gt;0,IFERROR(AVERAGE(F2527:H2556),""),"")</f>
        <v/>
      </c>
      <c r="O2556" s="796">
        <f>IF(SUM(I2556:J2556)&gt;0,IFERROR(AVERAGE(I2527:J2556),""),"")</f>
        <v/>
      </c>
      <c r="P2556" s="796">
        <f>IF(SUM(K2556:L2556)&gt;0,IFERROR(AVERAGE(K2527:L2556),""),"")</f>
        <v/>
      </c>
      <c r="Q2556" s="797">
        <f>IFERROR(AVERAGE(D2556:E2556),"")</f>
        <v/>
      </c>
      <c r="R2556" s="797">
        <f>IFERROR(AVERAGE(F2556:H2556),"")</f>
        <v/>
      </c>
      <c r="S2556" s="797">
        <f>IFERROR(AVERAGE(I2556:J2556),"")</f>
        <v/>
      </c>
      <c r="T2556" s="797">
        <f>IFERROR(AVERAGE(K2556:L2556),"")</f>
        <v/>
      </c>
      <c r="W2556" s="797">
        <f>AVERAGE(Q2556:T2556)</f>
        <v/>
      </c>
    </row>
    <row r="2557" ht="17.45" customHeight="1">
      <c r="C2557" s="791">
        <f>C2556+1</f>
        <v/>
      </c>
      <c r="D2557" s="792" t="n"/>
      <c r="E2557" s="793" t="n">
        <v>0.009220000000000001</v>
      </c>
      <c r="F2557" s="792" t="n"/>
      <c r="G2557" s="794" t="n">
        <v>0.0134</v>
      </c>
      <c r="H2557" s="793" t="n"/>
      <c r="I2557" s="792" t="n"/>
      <c r="J2557" s="793" t="n">
        <v>0.0248</v>
      </c>
      <c r="K2557" s="792" t="n"/>
      <c r="L2557" s="793" t="n">
        <v>0.0233</v>
      </c>
      <c r="M2557" s="796">
        <f>IF(SUM(D2557:E2557)&gt;0,IFERROR(AVERAGE(D2528:E2557),""),"")</f>
        <v/>
      </c>
      <c r="N2557" s="796">
        <f>IF(SUM(F2557:H2557)&gt;0,IFERROR(AVERAGE(F2528:H2557),""),"")</f>
        <v/>
      </c>
      <c r="O2557" s="796">
        <f>IF(SUM(I2557:J2557)&gt;0,IFERROR(AVERAGE(I2528:J2557),""),"")</f>
        <v/>
      </c>
      <c r="P2557" s="796">
        <f>IF(SUM(K2557:L2557)&gt;0,IFERROR(AVERAGE(K2528:L2557),""),"")</f>
        <v/>
      </c>
      <c r="Q2557" s="797">
        <f>IFERROR(AVERAGE(D2557:E2557),"")</f>
        <v/>
      </c>
      <c r="R2557" s="797">
        <f>IFERROR(AVERAGE(F2557:H2557),"")</f>
        <v/>
      </c>
      <c r="S2557" s="797">
        <f>IFERROR(AVERAGE(I2557:J2557),"")</f>
        <v/>
      </c>
      <c r="T2557" s="797">
        <f>IFERROR(AVERAGE(K2557:L2557),"")</f>
        <v/>
      </c>
      <c r="W2557" s="797">
        <f>AVERAGE(Q2557:T2557)</f>
        <v/>
      </c>
      <c r="X2557" s="797">
        <f>AVERAGE(Q2553:T2557)</f>
        <v/>
      </c>
      <c r="Y2557" s="266" t="n">
        <v>365</v>
      </c>
    </row>
    <row r="2558" ht="17.45" customHeight="1" thickBot="1">
      <c r="C2558" s="861">
        <f>C2557+1</f>
        <v/>
      </c>
      <c r="D2558" s="809" t="n">
        <v>0.0131</v>
      </c>
      <c r="E2558" s="810" t="n"/>
      <c r="F2558" s="809" t="n">
        <v>0.009169999999999999</v>
      </c>
      <c r="G2558" s="811" t="n"/>
      <c r="H2558" s="810" t="n">
        <v>0.009549999999999999</v>
      </c>
      <c r="I2558" s="809" t="n">
        <v>0.0136</v>
      </c>
      <c r="J2558" s="810" t="n"/>
      <c r="K2558" s="809" t="n">
        <v>0.0167</v>
      </c>
      <c r="L2558" s="810" t="n"/>
      <c r="M2558" s="959">
        <f>IF(SUM(D2558:E2558)&gt;0,IFERROR(AVERAGE(D2529:E2558),""),"")</f>
        <v/>
      </c>
      <c r="N2558" s="959">
        <f>IF(SUM(F2558:H2558)&gt;0,IFERROR(AVERAGE(F2529:H2558),""),"")</f>
        <v/>
      </c>
      <c r="O2558" s="959">
        <f>IF(SUM(I2558:J2558)&gt;0,IFERROR(AVERAGE(I2529:J2558),""),"")</f>
        <v/>
      </c>
      <c r="P2558" s="959">
        <f>IF(SUM(K2558:L2558)&gt;0,IFERROR(AVERAGE(K2529:L2558),""),"")</f>
        <v/>
      </c>
      <c r="Q2558" s="813">
        <f>IFERROR(AVERAGE(D2558:E2558),"")</f>
        <v/>
      </c>
      <c r="R2558" s="813">
        <f>IFERROR(AVERAGE(F2558:H2558),"")</f>
        <v/>
      </c>
      <c r="S2558" s="813">
        <f>IFERROR(AVERAGE(I2558:J2558),"")</f>
        <v/>
      </c>
      <c r="T2558" s="813">
        <f>IFERROR(AVERAGE(K2558:L2558),"")</f>
        <v/>
      </c>
      <c r="V2558" s="813">
        <f>AVERAGE(Q2558:T2558)</f>
        <v/>
      </c>
      <c r="W2558" s="445" t="n"/>
      <c r="X2558" s="257" t="n"/>
      <c r="Y2558" s="266" t="n">
        <v>365</v>
      </c>
      <c r="AJ2558" s="287" t="inlineStr">
        <is>
          <t>CY 2024</t>
        </is>
      </c>
      <c r="AK2558" s="287" t="inlineStr">
        <is>
          <t>Since 2018</t>
        </is>
      </c>
    </row>
    <row r="2559" ht="17.45" customHeight="1" thickBot="1">
      <c r="C2559" s="808">
        <f>C2558+1</f>
        <v/>
      </c>
      <c r="D2559" s="809" t="n"/>
      <c r="E2559" s="810" t="n">
        <v>0.0172</v>
      </c>
      <c r="F2559" s="809" t="n"/>
      <c r="G2559" s="811" t="n">
        <v>0.0324</v>
      </c>
      <c r="H2559" s="810" t="n"/>
      <c r="I2559" s="809" t="n"/>
      <c r="J2559" s="810" t="n">
        <v>0.0107</v>
      </c>
      <c r="K2559" s="809" t="n"/>
      <c r="L2559" s="810" t="n">
        <v>0.0124</v>
      </c>
      <c r="M2559" s="959">
        <f>IF(SUM(D2559:E2559)&gt;0,IFERROR(AVERAGE(D2530:E2559),""),"")</f>
        <v/>
      </c>
      <c r="N2559" s="959">
        <f>IF(SUM(F2559:H2559)&gt;0,IFERROR(AVERAGE(F2530:H2559),""),"")</f>
        <v/>
      </c>
      <c r="O2559" s="959">
        <f>IF(SUM(I2559:J2559)&gt;0,IFERROR(AVERAGE(I2530:J2559),""),"")</f>
        <v/>
      </c>
      <c r="P2559" s="959">
        <f>IF(SUM(K2559:L2559)&gt;0,IFERROR(AVERAGE(K2530:L2559),""),"")</f>
        <v/>
      </c>
      <c r="Q2559" s="813">
        <f>IFERROR(AVERAGE(D2559:E2559),"")</f>
        <v/>
      </c>
      <c r="R2559" s="813">
        <f>IFERROR(AVERAGE(F2559:H2559),"")</f>
        <v/>
      </c>
      <c r="S2559" s="813">
        <f>IFERROR(AVERAGE(I2559:J2559),"")</f>
        <v/>
      </c>
      <c r="T2559" s="813">
        <f>IFERROR(AVERAGE(K2559:L2559),"")</f>
        <v/>
      </c>
      <c r="V2559" s="813">
        <f>AVERAGE(Q2559:T2559)</f>
        <v/>
      </c>
      <c r="W2559" s="445" t="n"/>
      <c r="X2559" s="797">
        <f>AVERAGE(Q2558:T2559)</f>
        <v/>
      </c>
      <c r="Y2559" s="266" t="n">
        <v>365</v>
      </c>
      <c r="Z2559" s="514" t="inlineStr">
        <is>
          <t>DECEMBER</t>
        </is>
      </c>
      <c r="AA2559" s="515" t="n">
        <v>2024</v>
      </c>
      <c r="AB2559" s="516" t="n"/>
      <c r="AC2559" s="516" t="n"/>
      <c r="AD2559" s="516" t="n"/>
      <c r="AI2559" s="798" t="inlineStr">
        <is>
          <t>max</t>
        </is>
      </c>
      <c r="AJ2559" s="796">
        <f>MAX($D$2196:$L$2561)</f>
        <v/>
      </c>
      <c r="AK2559" s="796">
        <f>MAX($D$5:$L$2561)</f>
        <v/>
      </c>
    </row>
    <row r="2560" ht="17.45" customHeight="1">
      <c r="C2560" s="791">
        <f>C2559+1</f>
        <v/>
      </c>
      <c r="D2560" s="792" t="n">
        <v>0.0129</v>
      </c>
      <c r="E2560" s="793" t="n"/>
      <c r="F2560" s="792" t="n">
        <v>0.0131</v>
      </c>
      <c r="G2560" s="794" t="n"/>
      <c r="H2560" s="793" t="n"/>
      <c r="I2560" s="792" t="n">
        <v>0.0237</v>
      </c>
      <c r="J2560" s="793" t="n"/>
      <c r="K2560" s="792" t="n">
        <v>0.0238</v>
      </c>
      <c r="L2560" s="793" t="n"/>
      <c r="M2560" s="796">
        <f>IF(SUM(D2560:E2560)&gt;0,IFERROR(AVERAGE(D2531:E2560),""),"")</f>
        <v/>
      </c>
      <c r="N2560" s="796">
        <f>IF(SUM(F2560:H2560)&gt;0,IFERROR(AVERAGE(F2531:H2560),""),"")</f>
        <v/>
      </c>
      <c r="O2560" s="796">
        <f>IF(SUM(I2560:J2560)&gt;0,IFERROR(AVERAGE(I2531:J2560),""),"")</f>
        <v/>
      </c>
      <c r="P2560" s="796">
        <f>IF(SUM(K2560:L2560)&gt;0,IFERROR(AVERAGE(K2531:L2560),""),"")</f>
        <v/>
      </c>
      <c r="Q2560" s="797">
        <f>IFERROR(AVERAGE(D2560:E2560),"")</f>
        <v/>
      </c>
      <c r="R2560" s="797">
        <f>IFERROR(AVERAGE(F2560:H2560),"")</f>
        <v/>
      </c>
      <c r="S2560" s="797">
        <f>IFERROR(AVERAGE(I2560:J2560),"")</f>
        <v/>
      </c>
      <c r="T2560" s="797">
        <f>IFERROR(AVERAGE(K2560:L2560),"")</f>
        <v/>
      </c>
      <c r="W2560" s="797">
        <f>AVERAGE(Q2560:T2560)</f>
        <v/>
      </c>
      <c r="Z2560" s="517" t="inlineStr">
        <is>
          <t>Parameter</t>
        </is>
      </c>
      <c r="AA2560" s="517" t="inlineStr">
        <is>
          <t>Station 1</t>
        </is>
      </c>
      <c r="AB2560" s="517" t="inlineStr">
        <is>
          <t>Station 2</t>
        </is>
      </c>
      <c r="AC2560" s="517" t="inlineStr">
        <is>
          <t>Station 4</t>
        </is>
      </c>
      <c r="AD2560" s="517" t="inlineStr">
        <is>
          <t>Station 5</t>
        </is>
      </c>
      <c r="AI2560" s="800" t="inlineStr">
        <is>
          <t>98th percentile</t>
        </is>
      </c>
      <c r="AJ2560" s="801">
        <f>PERCENTILE($D$2196:$L$2561,0.98)</f>
        <v/>
      </c>
      <c r="AK2560" s="801">
        <f>PERCENTILE($D$5:$L$2561,0.98)</f>
        <v/>
      </c>
    </row>
    <row r="2561" ht="17.45" customHeight="1" thickBot="1">
      <c r="C2561" s="824">
        <f>C2560+1</f>
        <v/>
      </c>
      <c r="D2561" s="825" t="n"/>
      <c r="E2561" s="826" t="n">
        <v>0.0136</v>
      </c>
      <c r="F2561" s="825" t="n"/>
      <c r="G2561" s="827" t="n">
        <v>0.0219</v>
      </c>
      <c r="H2561" s="826" t="n"/>
      <c r="I2561" s="825" t="n"/>
      <c r="J2561" s="826" t="n">
        <v>0.0186</v>
      </c>
      <c r="K2561" s="825" t="n"/>
      <c r="L2561" s="826" t="n">
        <v>0.0235</v>
      </c>
      <c r="M2561" s="796">
        <f>IF(SUM(D2561:E2561)&gt;0,IFERROR(AVERAGE(D2532:E2561),""),"")</f>
        <v/>
      </c>
      <c r="N2561" s="796">
        <f>IF(SUM(F2561:H2561)&gt;0,IFERROR(AVERAGE(F2532:H2561),""),"")</f>
        <v/>
      </c>
      <c r="O2561" s="796">
        <f>IF(SUM(I2561:J2561)&gt;0,IFERROR(AVERAGE(I2532:J2561),""),"")</f>
        <v/>
      </c>
      <c r="P2561" s="796">
        <f>IF(SUM(K2561:L2561)&gt;0,IFERROR(AVERAGE(K2532:L2561),""),"")</f>
        <v/>
      </c>
      <c r="Q2561" s="830">
        <f>IFERROR(AVERAGE(D2561:E2561),"")</f>
        <v/>
      </c>
      <c r="R2561" s="830">
        <f>IFERROR(AVERAGE(F2561:H2561),"")</f>
        <v/>
      </c>
      <c r="S2561" s="830">
        <f>IFERROR(AVERAGE(I2561:J2561),"")</f>
        <v/>
      </c>
      <c r="T2561" s="830">
        <f>IFERROR(AVERAGE(K2561:L2561),"")</f>
        <v/>
      </c>
      <c r="U2561" s="315" t="n"/>
      <c r="V2561" s="315" t="n"/>
      <c r="W2561" s="830">
        <f>AVERAGE(Q2561:T2561)</f>
        <v/>
      </c>
      <c r="Z2561" s="518" t="inlineStr">
        <is>
          <t>Average</t>
        </is>
      </c>
      <c r="AA2561" s="928">
        <f>AVERAGE(D2531:E2561)</f>
        <v/>
      </c>
      <c r="AB2561" s="928">
        <f>AVERAGE(F2531:H2561)</f>
        <v/>
      </c>
      <c r="AC2561" s="928">
        <f>AVERAGE(I2531:J2561)</f>
        <v/>
      </c>
      <c r="AD2561" s="928">
        <f>AVERAGE(K2531:L2561)</f>
        <v/>
      </c>
      <c r="AI2561" s="798" t="inlineStr">
        <is>
          <t>95th percentile</t>
        </is>
      </c>
      <c r="AJ2561" s="796">
        <f>PERCENTILE($D$2196:$L$2561,0.95)</f>
        <v/>
      </c>
      <c r="AK2561" s="796">
        <f>PERCENTILE($D$5:$L$2561,0.95)</f>
        <v/>
      </c>
    </row>
    <row r="2562" ht="17.45" customHeight="1">
      <c r="C2562" s="831">
        <f>C2561+1</f>
        <v/>
      </c>
      <c r="D2562" s="832" t="n">
        <v>0.0138</v>
      </c>
      <c r="E2562" s="833" t="n"/>
      <c r="F2562" s="832" t="n"/>
      <c r="G2562" s="834" t="n"/>
      <c r="H2562" s="833" t="n">
        <v>0.0134</v>
      </c>
      <c r="I2562" s="832" t="n">
        <v>0.00992</v>
      </c>
      <c r="J2562" s="833" t="n"/>
      <c r="K2562" s="835" t="n">
        <v>0.0214</v>
      </c>
      <c r="L2562" s="833" t="n"/>
      <c r="M2562" s="796">
        <f>IF(SUM(D2562:E2562)&gt;0,IFERROR(AVERAGE(D2533:E2562),""),"")</f>
        <v/>
      </c>
      <c r="N2562" s="796">
        <f>IF(SUM(F2562:H2562)&gt;0,IFERROR(AVERAGE(F2533:H2562),""),"")</f>
        <v/>
      </c>
      <c r="O2562" s="796">
        <f>IF(SUM(I2562:J2562)&gt;0,IFERROR(AVERAGE(I2533:J2562),""),"")</f>
        <v/>
      </c>
      <c r="P2562" s="796">
        <f>IF(SUM(K2562:L2562)&gt;0,IFERROR(AVERAGE(K2533:L2562),""),"")</f>
        <v/>
      </c>
      <c r="Q2562" s="797">
        <f>IFERROR(AVERAGE(D2562:E2562),"")</f>
        <v/>
      </c>
      <c r="R2562" s="797">
        <f>IFERROR(AVERAGE(F2562:H2562),"")</f>
        <v/>
      </c>
      <c r="S2562" s="797">
        <f>IFERROR(AVERAGE(I2562:J2562),"")</f>
        <v/>
      </c>
      <c r="T2562" s="797">
        <f>IFERROR(AVERAGE(K2562:L2562),"")</f>
        <v/>
      </c>
      <c r="W2562" s="797">
        <f>AVERAGE(Q2562:T2562)</f>
        <v/>
      </c>
      <c r="Z2562" s="518" t="inlineStr">
        <is>
          <t>Maximum</t>
        </is>
      </c>
      <c r="AA2562" s="928">
        <f>MAX(D2531:E2561)</f>
        <v/>
      </c>
      <c r="AB2562" s="928">
        <f>MAX(F2531:H2561)</f>
        <v/>
      </c>
      <c r="AC2562" s="928">
        <f>MAX(I2531:J2561)</f>
        <v/>
      </c>
      <c r="AD2562" s="928">
        <f>MAX(K2531:L2561)</f>
        <v/>
      </c>
      <c r="AI2562" s="798" t="inlineStr">
        <is>
          <t>90th percentile</t>
        </is>
      </c>
      <c r="AJ2562" s="796">
        <f>PERCENTILE($D$2196:$L$2561,0.9)</f>
        <v/>
      </c>
      <c r="AK2562" s="796">
        <f>PERCENTILE($D$5:$L$2561,0.9)</f>
        <v/>
      </c>
    </row>
    <row r="2563" ht="17.45" customHeight="1" thickBot="1">
      <c r="C2563" s="791">
        <f>C2562+1</f>
        <v/>
      </c>
      <c r="D2563" s="792" t="n"/>
      <c r="E2563" s="793" t="n">
        <v>0.0234</v>
      </c>
      <c r="F2563" s="792" t="n"/>
      <c r="G2563" s="794" t="n">
        <v>0.0345</v>
      </c>
      <c r="H2563" s="793" t="n"/>
      <c r="I2563" s="792" t="n"/>
      <c r="J2563" s="793" t="n">
        <v>0.0323</v>
      </c>
      <c r="K2563" s="795" t="n"/>
      <c r="L2563" s="793" t="n">
        <v>0.0601</v>
      </c>
      <c r="M2563" s="796">
        <f>IF(SUM(D2563:E2563)&gt;0,IFERROR(AVERAGE(D2534:E2563),""),"")</f>
        <v/>
      </c>
      <c r="N2563" s="796">
        <f>IF(SUM(F2563:H2563)&gt;0,IFERROR(AVERAGE(F2534:H2563),""),"")</f>
        <v/>
      </c>
      <c r="O2563" s="796">
        <f>IF(SUM(I2563:J2563)&gt;0,IFERROR(AVERAGE(I2534:J2563),""),"")</f>
        <v/>
      </c>
      <c r="P2563" s="796">
        <f>IF(SUM(K2563:L2563)&gt;0,IFERROR(AVERAGE(K2534:L2563),""),"")</f>
        <v/>
      </c>
      <c r="Q2563" s="797">
        <f>IFERROR(AVERAGE(D2563:E2563),"")</f>
        <v/>
      </c>
      <c r="R2563" s="797">
        <f>IFERROR(AVERAGE(F2563:H2563),"")</f>
        <v/>
      </c>
      <c r="S2563" s="797">
        <f>IFERROR(AVERAGE(I2563:J2563),"")</f>
        <v/>
      </c>
      <c r="T2563" s="797">
        <f>IFERROR(AVERAGE(K2563:L2563),"")</f>
        <v/>
      </c>
      <c r="W2563" s="797">
        <f>AVERAGE(Q2563:T2563)</f>
        <v/>
      </c>
      <c r="Z2563" s="520" t="inlineStr">
        <is>
          <t># DAYS &gt; 0.075</t>
        </is>
      </c>
      <c r="AA2563" s="521">
        <f>COUNTIF(D2531:E2561,"&gt;=0.075")</f>
        <v/>
      </c>
      <c r="AB2563" s="521">
        <f>COUNTIF(F2531:H2561,"&gt;=0.075")</f>
        <v/>
      </c>
      <c r="AC2563" s="521">
        <f>COUNTIF(I2531:J2561,"&gt;=0.075")</f>
        <v/>
      </c>
      <c r="AD2563" s="521">
        <f>COUNTIF(K2531:L2561,"&gt;=0.075")</f>
        <v/>
      </c>
    </row>
    <row r="2564" ht="17.45" customHeight="1" thickBot="1">
      <c r="C2564" s="861">
        <f>C2563+1</f>
        <v/>
      </c>
      <c r="D2564" s="803" t="n">
        <v>0.0204</v>
      </c>
      <c r="E2564" s="804" t="n"/>
      <c r="F2564" s="803" t="n">
        <v>0.0282</v>
      </c>
      <c r="G2564" s="805" t="n"/>
      <c r="H2564" s="804" t="n">
        <v>0.0318</v>
      </c>
      <c r="I2564" s="803" t="n">
        <v>0.0378</v>
      </c>
      <c r="J2564" s="804" t="n"/>
      <c r="K2564" s="806" t="n">
        <v>0.0544</v>
      </c>
      <c r="L2564" s="804" t="n"/>
      <c r="M2564" s="796">
        <f>IF(SUM(D2564:E2564)&gt;0,IFERROR(AVERAGE(D2535:E2564),""),"")</f>
        <v/>
      </c>
      <c r="N2564" s="796">
        <f>IF(SUM(F2564:H2564)&gt;0,IFERROR(AVERAGE(F2535:H2564),""),"")</f>
        <v/>
      </c>
      <c r="O2564" s="796">
        <f>IF(SUM(I2564:J2564)&gt;0,IFERROR(AVERAGE(I2535:J2564),""),"")</f>
        <v/>
      </c>
      <c r="P2564" s="796">
        <f>IF(SUM(K2564:L2564)&gt;0,IFERROR(AVERAGE(K2535:L2564),""),"")</f>
        <v/>
      </c>
      <c r="Q2564" s="797">
        <f>IFERROR(AVERAGE(D2564:E2564),"")</f>
        <v/>
      </c>
      <c r="R2564" s="797">
        <f>IFERROR(AVERAGE(F2564:H2564),"")</f>
        <v/>
      </c>
      <c r="S2564" s="797">
        <f>IFERROR(AVERAGE(I2564:J2564),"")</f>
        <v/>
      </c>
      <c r="T2564" s="797">
        <f>IFERROR(AVERAGE(K2564:L2564),"")</f>
        <v/>
      </c>
      <c r="W2564" s="797">
        <f>AVERAGE(Q2564:T2564)</f>
        <v/>
      </c>
      <c r="X2564" s="797">
        <f>AVERAGE(Q2560:T2564)</f>
        <v/>
      </c>
      <c r="Y2564" s="266" t="n">
        <v>366</v>
      </c>
      <c r="AC2564" s="664">
        <f>SUM(AA2563:AD2563)</f>
        <v/>
      </c>
      <c r="AD2564" s="929">
        <f>AVERAGE(AA2561:AD2561)</f>
        <v/>
      </c>
    </row>
    <row r="2565" ht="17.45" customHeight="1" thickBot="1">
      <c r="C2565" s="808">
        <f>C2564+1</f>
        <v/>
      </c>
      <c r="D2565" s="809" t="n"/>
      <c r="E2565" s="810" t="n">
        <v>0.0111</v>
      </c>
      <c r="F2565" s="809" t="n"/>
      <c r="G2565" s="811" t="n">
        <v>0.012</v>
      </c>
      <c r="H2565" s="810" t="n"/>
      <c r="I2565" s="809" t="n"/>
      <c r="J2565" s="810" t="n">
        <v>0.0125</v>
      </c>
      <c r="K2565" s="812" t="n"/>
      <c r="L2565" s="810" t="n">
        <v>0.0234</v>
      </c>
      <c r="M2565" s="959">
        <f>IF(SUM(D2565:E2565)&gt;0,IFERROR(AVERAGE(D2536:E2565),""),"")</f>
        <v/>
      </c>
      <c r="N2565" s="959">
        <f>IF(SUM(F2565:H2565)&gt;0,IFERROR(AVERAGE(F2536:H2565),""),"")</f>
        <v/>
      </c>
      <c r="O2565" s="959">
        <f>IF(SUM(I2565:J2565)&gt;0,IFERROR(AVERAGE(I2536:J2565),""),"")</f>
        <v/>
      </c>
      <c r="P2565" s="959">
        <f>IF(SUM(K2565:L2565)&gt;0,IFERROR(AVERAGE(K2536:L2565),""),"")</f>
        <v/>
      </c>
      <c r="Q2565" s="813">
        <f>IFERROR(AVERAGE(D2565:E2565),"")</f>
        <v/>
      </c>
      <c r="R2565" s="813">
        <f>IFERROR(AVERAGE(F2565:H2565),"")</f>
        <v/>
      </c>
      <c r="S2565" s="813">
        <f>IFERROR(AVERAGE(I2565:J2565),"")</f>
        <v/>
      </c>
      <c r="T2565" s="813">
        <f>IFERROR(AVERAGE(K2565:L2565),"")</f>
        <v/>
      </c>
      <c r="V2565" s="813">
        <f>AVERAGE(Q2565:T2565)</f>
        <v/>
      </c>
      <c r="W2565" s="445" t="n"/>
      <c r="X2565" s="257" t="n"/>
      <c r="Y2565" s="266" t="n">
        <v>366</v>
      </c>
      <c r="AA2565" s="605">
        <f>AA2561-AA2530</f>
        <v/>
      </c>
      <c r="AB2565" s="605">
        <f>AB2561-AB2530</f>
        <v/>
      </c>
      <c r="AC2565" s="605">
        <f>AC2561-AC2530</f>
        <v/>
      </c>
      <c r="AD2565" s="605">
        <f>AD2561-AD2530</f>
        <v/>
      </c>
    </row>
    <row r="2566" ht="17.45" customHeight="1" thickBot="1">
      <c r="C2566" s="808">
        <f>C2565+1</f>
        <v/>
      </c>
      <c r="D2566" s="809" t="n">
        <v>0.0189</v>
      </c>
      <c r="E2566" s="810" t="n"/>
      <c r="F2566" s="809" t="n">
        <v>0.0115</v>
      </c>
      <c r="G2566" s="811" t="n"/>
      <c r="H2566" s="810" t="n"/>
      <c r="I2566" s="809" t="n">
        <v>0.0101</v>
      </c>
      <c r="J2566" s="810" t="n"/>
      <c r="K2566" s="812" t="n">
        <v>0.0215</v>
      </c>
      <c r="L2566" s="810" t="n"/>
      <c r="M2566" s="959">
        <f>IF(SUM(D2566:E2566)&gt;0,IFERROR(AVERAGE(D2537:E2566),""),"")</f>
        <v/>
      </c>
      <c r="N2566" s="959">
        <f>IF(SUM(F2566:H2566)&gt;0,IFERROR(AVERAGE(F2537:H2566),""),"")</f>
        <v/>
      </c>
      <c r="O2566" s="959">
        <f>IF(SUM(I2566:J2566)&gt;0,IFERROR(AVERAGE(I2537:J2566),""),"")</f>
        <v/>
      </c>
      <c r="P2566" s="959">
        <f>IF(SUM(K2566:L2566)&gt;0,IFERROR(AVERAGE(K2537:L2566),""),"")</f>
        <v/>
      </c>
      <c r="Q2566" s="813">
        <f>IFERROR(AVERAGE(D2566:E2566),"")</f>
        <v/>
      </c>
      <c r="R2566" s="813">
        <f>IFERROR(AVERAGE(F2566:H2566),"")</f>
        <v/>
      </c>
      <c r="S2566" s="813">
        <f>IFERROR(AVERAGE(I2566:J2566),"")</f>
        <v/>
      </c>
      <c r="T2566" s="813">
        <f>IFERROR(AVERAGE(K2566:L2566),"")</f>
        <v/>
      </c>
      <c r="V2566" s="813">
        <f>AVERAGE(Q2566:T2566)</f>
        <v/>
      </c>
      <c r="W2566" s="445" t="n"/>
      <c r="X2566" s="797">
        <f>AVERAGE(Q2565:T2566)</f>
        <v/>
      </c>
      <c r="Y2566" s="266" t="n">
        <v>366</v>
      </c>
      <c r="Z2566" s="514" t="inlineStr">
        <is>
          <t>YTD</t>
        </is>
      </c>
      <c r="AA2566" s="515" t="n">
        <v>2024</v>
      </c>
      <c r="AB2566" s="516" t="n"/>
      <c r="AC2566" s="516" t="n"/>
      <c r="AD2566" s="516" t="n"/>
    </row>
    <row r="2567" ht="17.45" customHeight="1">
      <c r="C2567" s="963">
        <f>C2566+1</f>
        <v/>
      </c>
      <c r="D2567" s="792" t="n"/>
      <c r="E2567" s="793" t="n">
        <v>0.0292</v>
      </c>
      <c r="F2567" s="792" t="n"/>
      <c r="G2567" s="794" t="n">
        <v>0.0325</v>
      </c>
      <c r="H2567" s="793" t="n"/>
      <c r="I2567" s="792" t="n"/>
      <c r="J2567" s="793" t="n">
        <v>0.035</v>
      </c>
      <c r="K2567" s="795" t="n"/>
      <c r="L2567" s="793" t="n">
        <v>0.0416</v>
      </c>
      <c r="M2567" s="796">
        <f>IF(SUM(D2567:E2567)&gt;0,IFERROR(AVERAGE(D2538:E2567),""),"")</f>
        <v/>
      </c>
      <c r="N2567" s="796">
        <f>IF(SUM(F2567:H2567)&gt;0,IFERROR(AVERAGE(F2538:H2567),""),"")</f>
        <v/>
      </c>
      <c r="O2567" s="796">
        <f>IF(SUM(I2567:J2567)&gt;0,IFERROR(AVERAGE(I2538:J2567),""),"")</f>
        <v/>
      </c>
      <c r="P2567" s="796">
        <f>IF(SUM(K2567:L2567)&gt;0,IFERROR(AVERAGE(K2538:L2567),""),"")</f>
        <v/>
      </c>
      <c r="Q2567" s="797">
        <f>IFERROR(AVERAGE(D2567:E2567),"")</f>
        <v/>
      </c>
      <c r="R2567" s="797">
        <f>IFERROR(AVERAGE(F2567:H2567),"")</f>
        <v/>
      </c>
      <c r="S2567" s="797">
        <f>IFERROR(AVERAGE(I2567:J2567),"")</f>
        <v/>
      </c>
      <c r="T2567" s="797">
        <f>IFERROR(AVERAGE(K2567:L2567),"")</f>
        <v/>
      </c>
      <c r="W2567" s="797">
        <f>AVERAGE(Q2567:T2567)</f>
        <v/>
      </c>
      <c r="Z2567" s="517" t="inlineStr">
        <is>
          <t>Parameter</t>
        </is>
      </c>
      <c r="AA2567" s="517" t="inlineStr">
        <is>
          <t>Station 1</t>
        </is>
      </c>
      <c r="AB2567" s="517" t="inlineStr">
        <is>
          <t>Station 2</t>
        </is>
      </c>
      <c r="AC2567" s="517" t="inlineStr">
        <is>
          <t>Station 4</t>
        </is>
      </c>
      <c r="AD2567" s="517" t="inlineStr">
        <is>
          <t>Station 5</t>
        </is>
      </c>
    </row>
    <row r="2568" ht="17.45" customHeight="1">
      <c r="C2568" s="791">
        <f>C2567+1</f>
        <v/>
      </c>
      <c r="D2568" s="792" t="n">
        <v>0.0522</v>
      </c>
      <c r="E2568" s="793" t="n"/>
      <c r="F2568" s="792" t="n"/>
      <c r="G2568" s="794" t="n"/>
      <c r="H2568" s="865" t="n">
        <v>0.172</v>
      </c>
      <c r="I2568" s="899" t="n">
        <v>0.187</v>
      </c>
      <c r="J2568" s="793" t="n"/>
      <c r="K2568" s="964" t="n">
        <v>0.0746</v>
      </c>
      <c r="L2568" s="793" t="n"/>
      <c r="M2568" s="796">
        <f>IF(SUM(D2568:E2568)&gt;0,IFERROR(AVERAGE(D2539:E2568),""),"")</f>
        <v/>
      </c>
      <c r="N2568" s="796">
        <f>IF(SUM(F2568:H2568)&gt;0,IFERROR(AVERAGE(F2539:H2568),""),"")</f>
        <v/>
      </c>
      <c r="O2568" s="796">
        <f>IF(SUM(I2568:J2568)&gt;0,IFERROR(AVERAGE(I2539:J2568),""),"")</f>
        <v/>
      </c>
      <c r="P2568" s="796">
        <f>IF(SUM(K2568:L2568)&gt;0,IFERROR(AVERAGE(K2539:L2568),""),"")</f>
        <v/>
      </c>
      <c r="Q2568" s="797">
        <f>IFERROR(AVERAGE(D2568:E2568),"")</f>
        <v/>
      </c>
      <c r="R2568" s="876">
        <f>IFERROR(AVERAGE(F2568:H2568),"")</f>
        <v/>
      </c>
      <c r="S2568" s="876">
        <f>IFERROR(AVERAGE(I2568:J2568),"")</f>
        <v/>
      </c>
      <c r="T2568" s="876">
        <f>IFERROR(AVERAGE(K2568:L2568),"")</f>
        <v/>
      </c>
      <c r="W2568" s="876">
        <f>AVERAGE(Q2568:T2568)</f>
        <v/>
      </c>
      <c r="Z2568" s="518" t="inlineStr">
        <is>
          <t>Average</t>
        </is>
      </c>
      <c r="AA2568" s="928">
        <f>AVERAGE(D2197:E2561)</f>
        <v/>
      </c>
      <c r="AB2568" s="928">
        <f>AVERAGE(F2197:H2561)</f>
        <v/>
      </c>
      <c r="AC2568" s="928">
        <f>AVERAGE(I2197:J2561)</f>
        <v/>
      </c>
      <c r="AD2568" s="928">
        <f>AVERAGE(K2197:L2561)</f>
        <v/>
      </c>
    </row>
    <row r="2569" ht="17.45" customHeight="1">
      <c r="C2569" s="791">
        <f>C2568+1</f>
        <v/>
      </c>
      <c r="D2569" s="792" t="n"/>
      <c r="E2569" s="793" t="n">
        <v>0.0449</v>
      </c>
      <c r="F2569" s="792" t="n"/>
      <c r="G2569" s="794" t="n">
        <v>0.0701</v>
      </c>
      <c r="H2569" s="793" t="n"/>
      <c r="I2569" s="792" t="n"/>
      <c r="J2569" s="865" t="n">
        <v>0.0919</v>
      </c>
      <c r="K2569" s="795" t="n"/>
      <c r="L2569" s="865" t="n">
        <v>0.09</v>
      </c>
      <c r="M2569" s="796">
        <f>IF(SUM(D2569:E2569)&gt;0,IFERROR(AVERAGE(D2540:E2569),""),"")</f>
        <v/>
      </c>
      <c r="N2569" s="796">
        <f>IF(SUM(F2569:H2569)&gt;0,IFERROR(AVERAGE(F2540:H2569),""),"")</f>
        <v/>
      </c>
      <c r="O2569" s="796">
        <f>IF(SUM(I2569:J2569)&gt;0,IFERROR(AVERAGE(I2540:J2569),""),"")</f>
        <v/>
      </c>
      <c r="P2569" s="796">
        <f>IF(SUM(K2569:L2569)&gt;0,IFERROR(AVERAGE(K2540:L2569),""),"")</f>
        <v/>
      </c>
      <c r="Q2569" s="797">
        <f>IFERROR(AVERAGE(D2569:E2569),"")</f>
        <v/>
      </c>
      <c r="R2569" s="797">
        <f>IFERROR(AVERAGE(F2569:H2569),"")</f>
        <v/>
      </c>
      <c r="S2569" s="876">
        <f>IFERROR(AVERAGE(I2569:J2569),"")</f>
        <v/>
      </c>
      <c r="T2569" s="876">
        <f>IFERROR(AVERAGE(K2569:L2569),"")</f>
        <v/>
      </c>
      <c r="W2569" s="876">
        <f>AVERAGE(Q2569:T2569)</f>
        <v/>
      </c>
      <c r="Z2569" s="518" t="inlineStr">
        <is>
          <t>Maximum</t>
        </is>
      </c>
      <c r="AA2569" s="928">
        <f>MAX(D2197:E2561)</f>
        <v/>
      </c>
      <c r="AB2569" s="928">
        <f>MAX(F2197:H2561)</f>
        <v/>
      </c>
      <c r="AC2569" s="928">
        <f>MAX(I2197:J2561)</f>
        <v/>
      </c>
      <c r="AD2569" s="928">
        <f>MAX(K2197:L2561)</f>
        <v/>
      </c>
    </row>
    <row r="2570" ht="17.45" customHeight="1" thickBot="1">
      <c r="C2570" s="961">
        <f>C2569+1</f>
        <v/>
      </c>
      <c r="D2570" s="803" t="n">
        <v>0.0737</v>
      </c>
      <c r="E2570" s="804" t="n"/>
      <c r="F2570" s="864" t="n">
        <v>0.07729999999999999</v>
      </c>
      <c r="G2570" s="805" t="n"/>
      <c r="H2570" s="952" t="n">
        <v>0.0795</v>
      </c>
      <c r="I2570" s="864" t="n">
        <v>0.0868</v>
      </c>
      <c r="J2570" s="804" t="n"/>
      <c r="K2570" s="965" t="n">
        <v>0.0814</v>
      </c>
      <c r="L2570" s="804" t="n"/>
      <c r="M2570" s="796">
        <f>IF(SUM(D2570:E2570)&gt;0,IFERROR(AVERAGE(D2541:E2570),""),"")</f>
        <v/>
      </c>
      <c r="N2570" s="796">
        <f>IF(SUM(F2570:H2570)&gt;0,IFERROR(AVERAGE(F2541:H2570),""),"")</f>
        <v/>
      </c>
      <c r="O2570" s="796">
        <f>IF(SUM(I2570:J2570)&gt;0,IFERROR(AVERAGE(I2541:J2570),""),"")</f>
        <v/>
      </c>
      <c r="P2570" s="796">
        <f>IF(SUM(K2570:L2570)&gt;0,IFERROR(AVERAGE(K2541:L2570),""),"")</f>
        <v/>
      </c>
      <c r="Q2570" s="797">
        <f>IFERROR(AVERAGE(D2570:E2570),"")</f>
        <v/>
      </c>
      <c r="R2570" s="876">
        <f>IFERROR(AVERAGE(F2570:H2570),"")</f>
        <v/>
      </c>
      <c r="S2570" s="876">
        <f>IFERROR(AVERAGE(I2570:J2570),"")</f>
        <v/>
      </c>
      <c r="T2570" s="876">
        <f>IFERROR(AVERAGE(K2570:L2570),"")</f>
        <v/>
      </c>
      <c r="W2570" s="876">
        <f>AVERAGE(Q2570:T2570)</f>
        <v/>
      </c>
      <c r="Z2570" s="520" t="inlineStr">
        <is>
          <t># DAYS &gt; 0.075</t>
        </is>
      </c>
      <c r="AA2570" s="521">
        <f>COUNTIF(D2197:E2561,"&gt;=0.075")</f>
        <v/>
      </c>
      <c r="AB2570" s="521">
        <f>COUNTIF(F2197:H2561,"&gt;=0.075")</f>
        <v/>
      </c>
      <c r="AC2570" s="521">
        <f>COUNTIF(I2197:J2561,"&gt;=0.075")</f>
        <v/>
      </c>
      <c r="AD2570" s="521">
        <f>COUNTIF(K2197:L2561,"&gt;=0.075")</f>
        <v/>
      </c>
    </row>
    <row r="2571" ht="17.45" customHeight="1" thickBot="1">
      <c r="C2571" s="791">
        <f>C2570+1</f>
        <v/>
      </c>
      <c r="D2571" s="792" t="n"/>
      <c r="E2571" s="793" t="n">
        <v>0.0538</v>
      </c>
      <c r="F2571" s="792" t="n"/>
      <c r="G2571" s="932" t="n">
        <v>0.0751</v>
      </c>
      <c r="H2571" s="793" t="n"/>
      <c r="I2571" s="792" t="n"/>
      <c r="J2571" s="865" t="n">
        <v>0.0794</v>
      </c>
      <c r="K2571" s="795" t="n"/>
      <c r="L2571" s="793" t="n">
        <v>0.0683</v>
      </c>
      <c r="M2571" s="796">
        <f>IF(SUM(D2571:E2571)&gt;0,IFERROR(AVERAGE(D2542:E2571),""),"")</f>
        <v/>
      </c>
      <c r="N2571" s="796">
        <f>IF(SUM(F2571:H2571)&gt;0,IFERROR(AVERAGE(F2542:H2571),""),"")</f>
        <v/>
      </c>
      <c r="O2571" s="796">
        <f>IF(SUM(I2571:J2571)&gt;0,IFERROR(AVERAGE(I2542:J2571),""),"")</f>
        <v/>
      </c>
      <c r="P2571" s="796">
        <f>IF(SUM(K2571:L2571)&gt;0,IFERROR(AVERAGE(K2542:L2571),""),"")</f>
        <v/>
      </c>
      <c r="Q2571" s="797">
        <f>IFERROR(AVERAGE(D2571:E2571),"")</f>
        <v/>
      </c>
      <c r="R2571" s="876">
        <f>IFERROR(AVERAGE(F2571:H2571),"")</f>
        <v/>
      </c>
      <c r="S2571" s="876">
        <f>IFERROR(AVERAGE(I2571:J2571),"")</f>
        <v/>
      </c>
      <c r="T2571" s="797">
        <f>IFERROR(AVERAGE(K2571:L2571),"")</f>
        <v/>
      </c>
      <c r="W2571" s="797">
        <f>AVERAGE(Q2571:T2571)</f>
        <v/>
      </c>
      <c r="X2571" s="797">
        <f>AVERAGE(Q2567:T2571)</f>
        <v/>
      </c>
      <c r="Y2571" s="266" t="n">
        <v>367</v>
      </c>
      <c r="AA2571" s="929">
        <f>AVERAGE(I2197:Q2561)</f>
        <v/>
      </c>
      <c r="AC2571" s="664">
        <f>SUM(AA2570:AD2570)</f>
        <v/>
      </c>
      <c r="AD2571" s="929">
        <f>AVERAGE(AA2568:AD2568)</f>
        <v/>
      </c>
    </row>
    <row r="2572" ht="17.45" customHeight="1">
      <c r="C2572" s="808">
        <f>C2571+1</f>
        <v/>
      </c>
      <c r="D2572" s="809" t="n">
        <v>0.0223</v>
      </c>
      <c r="E2572" s="810" t="n"/>
      <c r="F2572" s="809" t="n">
        <v>0.0467</v>
      </c>
      <c r="G2572" s="811" t="n"/>
      <c r="H2572" s="810" t="n"/>
      <c r="I2572" s="809" t="n">
        <v>0.0236</v>
      </c>
      <c r="J2572" s="810" t="n"/>
      <c r="K2572" s="812" t="n">
        <v>0.0471</v>
      </c>
      <c r="L2572" s="810" t="n"/>
      <c r="M2572" s="959">
        <f>IF(SUM(D2572:E2572)&gt;0,IFERROR(AVERAGE(D2543:E2572),""),"")</f>
        <v/>
      </c>
      <c r="N2572" s="959">
        <f>IF(SUM(F2572:H2572)&gt;0,IFERROR(AVERAGE(F2543:H2572),""),"")</f>
        <v/>
      </c>
      <c r="O2572" s="959">
        <f>IF(SUM(I2572:J2572)&gt;0,IFERROR(AVERAGE(I2543:J2572),""),"")</f>
        <v/>
      </c>
      <c r="P2572" s="959">
        <f>IF(SUM(K2572:L2572)&gt;0,IFERROR(AVERAGE(K2543:L2572),""),"")</f>
        <v/>
      </c>
      <c r="Q2572" s="813">
        <f>IFERROR(AVERAGE(D2572:E2572),"")</f>
        <v/>
      </c>
      <c r="R2572" s="813">
        <f>IFERROR(AVERAGE(F2572:H2572),"")</f>
        <v/>
      </c>
      <c r="S2572" s="813">
        <f>IFERROR(AVERAGE(I2572:J2572),"")</f>
        <v/>
      </c>
      <c r="T2572" s="813">
        <f>IFERROR(AVERAGE(K2572:L2572),"")</f>
        <v/>
      </c>
      <c r="V2572" s="813">
        <f>AVERAGE(Q2572:T2572)</f>
        <v/>
      </c>
      <c r="W2572" s="445" t="n"/>
      <c r="X2572" s="257" t="n"/>
      <c r="Y2572" s="266" t="n">
        <v>367</v>
      </c>
      <c r="AA2572" s="605">
        <f>AA2568-AA2202</f>
        <v/>
      </c>
      <c r="AB2572" s="605">
        <f>AB2568-AB2202</f>
        <v/>
      </c>
      <c r="AC2572" s="605">
        <f>AC2568-AC2202</f>
        <v/>
      </c>
      <c r="AD2572" s="605">
        <f>AD2568-AD2202</f>
        <v/>
      </c>
    </row>
    <row r="2573" ht="17.45" customHeight="1">
      <c r="C2573" s="808">
        <f>C2572+1</f>
        <v/>
      </c>
      <c r="D2573" s="809" t="n"/>
      <c r="E2573" s="810" t="n">
        <v>0.0192</v>
      </c>
      <c r="F2573" s="809" t="n"/>
      <c r="G2573" s="811" t="n">
        <v>0.022</v>
      </c>
      <c r="H2573" s="810" t="n"/>
      <c r="I2573" s="809" t="n"/>
      <c r="J2573" s="810" t="n">
        <v>0.0185</v>
      </c>
      <c r="K2573" s="812" t="n"/>
      <c r="L2573" s="810" t="n">
        <v>0.0306</v>
      </c>
      <c r="M2573" s="959">
        <f>IF(SUM(D2573:E2573)&gt;0,IFERROR(AVERAGE(D2544:E2573),""),"")</f>
        <v/>
      </c>
      <c r="N2573" s="959">
        <f>IF(SUM(F2573:H2573)&gt;0,IFERROR(AVERAGE(F2544:H2573),""),"")</f>
        <v/>
      </c>
      <c r="O2573" s="959">
        <f>IF(SUM(I2573:J2573)&gt;0,IFERROR(AVERAGE(I2544:J2573),""),"")</f>
        <v/>
      </c>
      <c r="P2573" s="959">
        <f>IF(SUM(K2573:L2573)&gt;0,IFERROR(AVERAGE(K2544:L2573),""),"")</f>
        <v/>
      </c>
      <c r="Q2573" s="813">
        <f>IFERROR(AVERAGE(D2573:E2573),"")</f>
        <v/>
      </c>
      <c r="R2573" s="813">
        <f>IFERROR(AVERAGE(F2573:H2573),"")</f>
        <v/>
      </c>
      <c r="S2573" s="813">
        <f>IFERROR(AVERAGE(I2573:J2573),"")</f>
        <v/>
      </c>
      <c r="T2573" s="813">
        <f>IFERROR(AVERAGE(K2573:L2573),"")</f>
        <v/>
      </c>
      <c r="V2573" s="813">
        <f>AVERAGE(Q2573:T2573)</f>
        <v/>
      </c>
      <c r="W2573" s="445" t="n"/>
      <c r="X2573" s="797">
        <f>AVERAGE(Q2572:T2573)</f>
        <v/>
      </c>
      <c r="Y2573" s="266" t="n">
        <v>367</v>
      </c>
    </row>
    <row r="2574" ht="17.45" customHeight="1">
      <c r="C2574" s="791">
        <f>C2573+1</f>
        <v/>
      </c>
      <c r="D2574" s="792" t="n">
        <v>0.0263</v>
      </c>
      <c r="E2574" s="793" t="n"/>
      <c r="F2574" s="792" t="n"/>
      <c r="G2574" s="794" t="n"/>
      <c r="H2574" s="793" t="n">
        <v>0.0452</v>
      </c>
      <c r="I2574" s="792" t="n">
        <v>0.0486</v>
      </c>
      <c r="J2574" s="793" t="n"/>
      <c r="K2574" s="964" t="n">
        <v>0.207</v>
      </c>
      <c r="L2574" s="793" t="n"/>
      <c r="M2574" s="796">
        <f>IF(SUM(D2574:E2574)&gt;0,IFERROR(AVERAGE(D2545:E2574),""),"")</f>
        <v/>
      </c>
      <c r="N2574" s="796">
        <f>IF(SUM(F2574:H2574)&gt;0,IFERROR(AVERAGE(F2545:H2574),""),"")</f>
        <v/>
      </c>
      <c r="O2574" s="796">
        <f>IF(SUM(I2574:J2574)&gt;0,IFERROR(AVERAGE(I2545:J2574),""),"")</f>
        <v/>
      </c>
      <c r="P2574" s="796">
        <f>IF(SUM(K2574:L2574)&gt;0,IFERROR(AVERAGE(K2545:L2574),""),"")</f>
        <v/>
      </c>
      <c r="Q2574" s="797">
        <f>IFERROR(AVERAGE(D2574:E2574),"")</f>
        <v/>
      </c>
      <c r="R2574" s="797">
        <f>IFERROR(AVERAGE(F2574:H2574),"")</f>
        <v/>
      </c>
      <c r="S2574" s="797">
        <f>IFERROR(AVERAGE(I2574:J2574),"")</f>
        <v/>
      </c>
      <c r="T2574" s="876">
        <f>IFERROR(AVERAGE(K2574:L2574),"")</f>
        <v/>
      </c>
      <c r="W2574" s="876">
        <f>AVERAGE(Q2574:T2574)</f>
        <v/>
      </c>
    </row>
    <row r="2575" ht="17.45" customHeight="1">
      <c r="C2575" s="791">
        <f>C2574+1</f>
        <v/>
      </c>
      <c r="D2575" s="792" t="n"/>
      <c r="E2575" s="793" t="n">
        <v>0.0222</v>
      </c>
      <c r="F2575" s="792" t="n"/>
      <c r="G2575" s="794" t="n">
        <v>0.043</v>
      </c>
      <c r="H2575" s="793" t="n"/>
      <c r="I2575" s="792" t="n"/>
      <c r="J2575" s="865" t="n">
        <v>0.07439999999999999</v>
      </c>
      <c r="K2575" s="795" t="n"/>
      <c r="L2575" s="793" t="n">
        <v>0.0394</v>
      </c>
      <c r="M2575" s="796">
        <f>IF(SUM(D2575:E2575)&gt;0,IFERROR(AVERAGE(D2546:E2575),""),"")</f>
        <v/>
      </c>
      <c r="N2575" s="796">
        <f>IF(SUM(F2575:H2575)&gt;0,IFERROR(AVERAGE(F2546:H2575),""),"")</f>
        <v/>
      </c>
      <c r="O2575" s="796">
        <f>IF(SUM(I2575:J2575)&gt;0,IFERROR(AVERAGE(I2546:J2575),""),"")</f>
        <v/>
      </c>
      <c r="P2575" s="796">
        <f>IF(SUM(K2575:L2575)&gt;0,IFERROR(AVERAGE(K2546:L2575),""),"")</f>
        <v/>
      </c>
      <c r="Q2575" s="797">
        <f>IFERROR(AVERAGE(D2575:E2575),"")</f>
        <v/>
      </c>
      <c r="R2575" s="797">
        <f>IFERROR(AVERAGE(F2575:H2575),"")</f>
        <v/>
      </c>
      <c r="S2575" s="876">
        <f>IFERROR(AVERAGE(I2575:J2575),"")</f>
        <v/>
      </c>
      <c r="T2575" s="797">
        <f>IFERROR(AVERAGE(K2575:L2575),"")</f>
        <v/>
      </c>
      <c r="W2575" s="797">
        <f>AVERAGE(Q2575:T2575)</f>
        <v/>
      </c>
    </row>
    <row r="2576" ht="17.45" customHeight="1">
      <c r="C2576" s="861">
        <f>C2575+1</f>
        <v/>
      </c>
      <c r="D2576" s="840" t="n">
        <v>0.0358</v>
      </c>
      <c r="E2576" s="841" t="n"/>
      <c r="F2576" s="840" t="n">
        <v>0.033</v>
      </c>
      <c r="G2576" s="842" t="n"/>
      <c r="H2576" s="841" t="n">
        <v>0.0323</v>
      </c>
      <c r="I2576" s="840" t="n">
        <v>0.0503</v>
      </c>
      <c r="J2576" s="841" t="n"/>
      <c r="K2576" s="843" t="n">
        <v>0.0597</v>
      </c>
      <c r="L2576" s="841" t="n"/>
      <c r="M2576" s="796">
        <f>IF(SUM(D2576:E2576)&gt;0,IFERROR(AVERAGE(D2547:E2576),""),"")</f>
        <v/>
      </c>
      <c r="N2576" s="796">
        <f>IF(SUM(F2576:H2576)&gt;0,IFERROR(AVERAGE(F2547:H2576),""),"")</f>
        <v/>
      </c>
      <c r="O2576" s="796">
        <f>IF(SUM(I2576:J2576)&gt;0,IFERROR(AVERAGE(I2547:J2576),""),"")</f>
        <v/>
      </c>
      <c r="P2576" s="796">
        <f>IF(SUM(K2576:L2576)&gt;0,IFERROR(AVERAGE(K2547:L2576),""),"")</f>
        <v/>
      </c>
      <c r="Q2576" s="797">
        <f>IFERROR(AVERAGE(D2576:E2576),"")</f>
        <v/>
      </c>
      <c r="R2576" s="797">
        <f>IFERROR(AVERAGE(F2576:H2576),"")</f>
        <v/>
      </c>
      <c r="S2576" s="797">
        <f>IFERROR(AVERAGE(I2576:J2576),"")</f>
        <v/>
      </c>
      <c r="T2576" s="797">
        <f>IFERROR(AVERAGE(K2576:L2576),"")</f>
        <v/>
      </c>
      <c r="W2576" s="797">
        <f>AVERAGE(Q2576:T2576)</f>
        <v/>
      </c>
    </row>
    <row r="2577" ht="17.45" customHeight="1">
      <c r="C2577" s="791">
        <f>C2576+1</f>
        <v/>
      </c>
      <c r="D2577" s="849" t="n"/>
      <c r="E2577" s="850" t="n">
        <v>0.0279</v>
      </c>
      <c r="F2577" s="849" t="n"/>
      <c r="G2577" s="851" t="n">
        <v>0.0359</v>
      </c>
      <c r="H2577" s="850" t="n"/>
      <c r="I2577" s="849" t="n"/>
      <c r="J2577" s="850" t="n">
        <v>0.0485</v>
      </c>
      <c r="K2577" s="852" t="n"/>
      <c r="L2577" s="901" t="n">
        <v>0.0755</v>
      </c>
      <c r="M2577" s="796">
        <f>IF(SUM(D2577:E2577)&gt;0,IFERROR(AVERAGE(D2548:E2577),""),"")</f>
        <v/>
      </c>
      <c r="N2577" s="796">
        <f>IF(SUM(F2577:H2577)&gt;0,IFERROR(AVERAGE(F2548:H2577),""),"")</f>
        <v/>
      </c>
      <c r="O2577" s="796">
        <f>IF(SUM(I2577:J2577)&gt;0,IFERROR(AVERAGE(I2548:J2577),""),"")</f>
        <v/>
      </c>
      <c r="P2577" s="796">
        <f>IF(SUM(K2577:L2577)&gt;0,IFERROR(AVERAGE(K2548:L2577),""),"")</f>
        <v/>
      </c>
      <c r="Q2577" s="797">
        <f>IFERROR(AVERAGE(D2577:E2577),"")</f>
        <v/>
      </c>
      <c r="R2577" s="797">
        <f>IFERROR(AVERAGE(F2577:H2577),"")</f>
        <v/>
      </c>
      <c r="S2577" s="797">
        <f>IFERROR(AVERAGE(I2577:J2577),"")</f>
        <v/>
      </c>
      <c r="T2577" s="876">
        <f>IFERROR(AVERAGE(K2577:L2577),"")</f>
        <v/>
      </c>
      <c r="W2577" s="797">
        <f>AVERAGE(Q2577:T2577)</f>
        <v/>
      </c>
    </row>
    <row r="2578" ht="17.45" customHeight="1">
      <c r="C2578" s="791">
        <f>C2577+1</f>
        <v/>
      </c>
      <c r="D2578" s="792" t="n">
        <v>0.0204</v>
      </c>
      <c r="E2578" s="793" t="n"/>
      <c r="F2578" s="792" t="n">
        <v>0.0208</v>
      </c>
      <c r="G2578" s="794" t="n"/>
      <c r="H2578" s="793" t="n"/>
      <c r="I2578" s="792" t="n">
        <v>0.0451</v>
      </c>
      <c r="J2578" s="793" t="n"/>
      <c r="K2578" s="795" t="n">
        <v>0.0335</v>
      </c>
      <c r="L2578" s="793" t="n"/>
      <c r="M2578" s="796">
        <f>IF(SUM(D2578:E2578)&gt;0,IFERROR(AVERAGE(D2549:E2578),""),"")</f>
        <v/>
      </c>
      <c r="N2578" s="796">
        <f>IF(SUM(F2578:H2578)&gt;0,IFERROR(AVERAGE(F2549:H2578),""),"")</f>
        <v/>
      </c>
      <c r="O2578" s="796">
        <f>IF(SUM(I2578:J2578)&gt;0,IFERROR(AVERAGE(I2549:J2578),""),"")</f>
        <v/>
      </c>
      <c r="P2578" s="796">
        <f>IF(SUM(K2578:L2578)&gt;0,IFERROR(AVERAGE(K2549:L2578),""),"")</f>
        <v/>
      </c>
      <c r="Q2578" s="797">
        <f>IFERROR(AVERAGE(D2578:E2578),"")</f>
        <v/>
      </c>
      <c r="R2578" s="797">
        <f>IFERROR(AVERAGE(F2578:H2578),"")</f>
        <v/>
      </c>
      <c r="S2578" s="797">
        <f>IFERROR(AVERAGE(I2578:J2578),"")</f>
        <v/>
      </c>
      <c r="T2578" s="797">
        <f>IFERROR(AVERAGE(K2578:L2578),"")</f>
        <v/>
      </c>
      <c r="W2578" s="797">
        <f>AVERAGE(Q2578:T2578)</f>
        <v/>
      </c>
      <c r="X2578" s="797">
        <f>AVERAGE(Q2574:T2578)</f>
        <v/>
      </c>
      <c r="Y2578" s="266" t="n">
        <v>368</v>
      </c>
    </row>
    <row r="2579" ht="17.45" customHeight="1">
      <c r="C2579" s="808">
        <f>C2578+1</f>
        <v/>
      </c>
      <c r="D2579" s="809" t="n"/>
      <c r="E2579" s="810" t="n">
        <v>0.0139</v>
      </c>
      <c r="F2579" s="809" t="n"/>
      <c r="G2579" s="811" t="n">
        <v>0.0106</v>
      </c>
      <c r="H2579" s="810" t="n"/>
      <c r="I2579" s="809" t="n"/>
      <c r="J2579" s="810" t="n">
        <v>0.0125</v>
      </c>
      <c r="K2579" s="812" t="n"/>
      <c r="L2579" s="810" t="n">
        <v>0.0205</v>
      </c>
      <c r="M2579" s="959">
        <f>IF(SUM(D2579:E2579)&gt;0,IFERROR(AVERAGE(D2550:E2579),""),"")</f>
        <v/>
      </c>
      <c r="N2579" s="959">
        <f>IF(SUM(F2579:H2579)&gt;0,IFERROR(AVERAGE(F2550:H2579),""),"")</f>
        <v/>
      </c>
      <c r="O2579" s="959">
        <f>IF(SUM(I2579:J2579)&gt;0,IFERROR(AVERAGE(I2550:J2579),""),"")</f>
        <v/>
      </c>
      <c r="P2579" s="959">
        <f>IF(SUM(K2579:L2579)&gt;0,IFERROR(AVERAGE(K2550:L2579),""),"")</f>
        <v/>
      </c>
      <c r="Q2579" s="813">
        <f>IFERROR(AVERAGE(D2579:E2579),"")</f>
        <v/>
      </c>
      <c r="R2579" s="813">
        <f>IFERROR(AVERAGE(F2579:H2579),"")</f>
        <v/>
      </c>
      <c r="S2579" s="813">
        <f>IFERROR(AVERAGE(I2579:J2579),"")</f>
        <v/>
      </c>
      <c r="T2579" s="813">
        <f>IFERROR(AVERAGE(K2579:L2579),"")</f>
        <v/>
      </c>
      <c r="V2579" s="813">
        <f>AVERAGE(Q2579:T2579)</f>
        <v/>
      </c>
      <c r="W2579" s="445" t="n"/>
      <c r="X2579" s="257" t="n"/>
      <c r="Y2579" s="266" t="n">
        <v>368</v>
      </c>
    </row>
    <row r="2580" ht="17.45" customHeight="1">
      <c r="C2580" s="808">
        <f>C2579+1</f>
        <v/>
      </c>
      <c r="D2580" s="809" t="n">
        <v>0.0135</v>
      </c>
      <c r="E2580" s="810" t="n"/>
      <c r="F2580" s="809" t="n"/>
      <c r="G2580" s="811" t="n"/>
      <c r="H2580" s="810" t="n">
        <v>0.0152</v>
      </c>
      <c r="I2580" s="809" t="n">
        <v>0.0115</v>
      </c>
      <c r="J2580" s="810" t="n"/>
      <c r="K2580" s="812" t="n">
        <v>0.0165</v>
      </c>
      <c r="L2580" s="810" t="n"/>
      <c r="M2580" s="959">
        <f>IF(SUM(D2580:E2580)&gt;0,IFERROR(AVERAGE(D2551:E2580),""),"")</f>
        <v/>
      </c>
      <c r="N2580" s="959">
        <f>IF(SUM(F2580:H2580)&gt;0,IFERROR(AVERAGE(F2551:H2580),""),"")</f>
        <v/>
      </c>
      <c r="O2580" s="959">
        <f>IF(SUM(I2580:J2580)&gt;0,IFERROR(AVERAGE(I2551:J2580),""),"")</f>
        <v/>
      </c>
      <c r="P2580" s="959">
        <f>IF(SUM(K2580:L2580)&gt;0,IFERROR(AVERAGE(K2551:L2580),""),"")</f>
        <v/>
      </c>
      <c r="Q2580" s="813">
        <f>IFERROR(AVERAGE(D2580:E2580),"")</f>
        <v/>
      </c>
      <c r="R2580" s="813">
        <f>IFERROR(AVERAGE(F2580:H2580),"")</f>
        <v/>
      </c>
      <c r="S2580" s="813">
        <f>IFERROR(AVERAGE(I2580:J2580),"")</f>
        <v/>
      </c>
      <c r="T2580" s="813">
        <f>IFERROR(AVERAGE(K2580:L2580),"")</f>
        <v/>
      </c>
      <c r="V2580" s="813">
        <f>AVERAGE(Q2580:T2580)</f>
        <v/>
      </c>
      <c r="W2580" s="445" t="n"/>
      <c r="X2580" s="797">
        <f>AVERAGE(Q2579:T2580)</f>
        <v/>
      </c>
      <c r="Y2580" s="266" t="n">
        <v>368</v>
      </c>
    </row>
    <row r="2581" ht="17.45" customHeight="1">
      <c r="C2581" s="791">
        <f>C2580+1</f>
        <v/>
      </c>
      <c r="D2581" s="792" t="n"/>
      <c r="E2581" s="793" t="n">
        <v>0.0162</v>
      </c>
      <c r="F2581" s="792" t="n"/>
      <c r="G2581" s="794" t="n">
        <v>0.0474</v>
      </c>
      <c r="H2581" s="793" t="n"/>
      <c r="I2581" s="792" t="n"/>
      <c r="J2581" s="793" t="n">
        <v>0.0426</v>
      </c>
      <c r="K2581" s="795" t="n"/>
      <c r="L2581" s="793" t="n">
        <v>0.058</v>
      </c>
      <c r="M2581" s="796">
        <f>IF(SUM(D2581:E2581)&gt;0,IFERROR(AVERAGE(D2552:E2581),""),"")</f>
        <v/>
      </c>
      <c r="N2581" s="796">
        <f>IF(SUM(F2581:H2581)&gt;0,IFERROR(AVERAGE(F2552:H2581),""),"")</f>
        <v/>
      </c>
      <c r="O2581" s="796">
        <f>IF(SUM(I2581:J2581)&gt;0,IFERROR(AVERAGE(I2552:J2581),""),"")</f>
        <v/>
      </c>
      <c r="P2581" s="796">
        <f>IF(SUM(K2581:L2581)&gt;0,IFERROR(AVERAGE(K2552:L2581),""),"")</f>
        <v/>
      </c>
      <c r="Q2581" s="797">
        <f>IFERROR(AVERAGE(D2581:E2581),"")</f>
        <v/>
      </c>
      <c r="R2581" s="797">
        <f>IFERROR(AVERAGE(F2581:H2581),"")</f>
        <v/>
      </c>
      <c r="S2581" s="797">
        <f>IFERROR(AVERAGE(I2581:J2581),"")</f>
        <v/>
      </c>
      <c r="T2581" s="797">
        <f>IFERROR(AVERAGE(K2581:L2581),"")</f>
        <v/>
      </c>
      <c r="W2581" s="797">
        <f>AVERAGE(Q2581:T2581)</f>
        <v/>
      </c>
    </row>
    <row r="2582" ht="17.45" customHeight="1">
      <c r="C2582" s="861">
        <f>C2581+1</f>
        <v/>
      </c>
      <c r="D2582" s="803" t="n">
        <v>0.0271</v>
      </c>
      <c r="E2582" s="804" t="n"/>
      <c r="F2582" s="803" t="n">
        <v>0.0668</v>
      </c>
      <c r="G2582" s="805" t="n"/>
      <c r="H2582" s="804" t="n">
        <v>0.0658</v>
      </c>
      <c r="I2582" s="803" t="n">
        <v>0.0533</v>
      </c>
      <c r="J2582" s="804" t="n"/>
      <c r="K2582" s="806" t="n">
        <v>0.05</v>
      </c>
      <c r="L2582" s="804" t="n"/>
      <c r="M2582" s="796">
        <f>IF(SUM(D2582:E2582)&gt;0,IFERROR(AVERAGE(D2553:E2582),""),"")</f>
        <v/>
      </c>
      <c r="N2582" s="796">
        <f>IF(SUM(F2582:H2582)&gt;0,IFERROR(AVERAGE(F2553:H2582),""),"")</f>
        <v/>
      </c>
      <c r="O2582" s="796">
        <f>IF(SUM(I2582:J2582)&gt;0,IFERROR(AVERAGE(I2553:J2582),""),"")</f>
        <v/>
      </c>
      <c r="P2582" s="796">
        <f>IF(SUM(K2582:L2582)&gt;0,IFERROR(AVERAGE(K2553:L2582),""),"")</f>
        <v/>
      </c>
      <c r="Q2582" s="797">
        <f>IFERROR(AVERAGE(D2582:E2582),"")</f>
        <v/>
      </c>
      <c r="R2582" s="797">
        <f>IFERROR(AVERAGE(F2582:H2582),"")</f>
        <v/>
      </c>
      <c r="S2582" s="797">
        <f>IFERROR(AVERAGE(I2582:J2582),"")</f>
        <v/>
      </c>
      <c r="T2582" s="797">
        <f>IFERROR(AVERAGE(K2582:L2582),"")</f>
        <v/>
      </c>
      <c r="W2582" s="797">
        <f>AVERAGE(Q2582:T2582)</f>
        <v/>
      </c>
    </row>
    <row r="2583" ht="17.45" customHeight="1">
      <c r="C2583" s="791">
        <f>C2582+1</f>
        <v/>
      </c>
      <c r="D2583" s="792" t="n"/>
      <c r="E2583" s="793" t="n">
        <v>0.024</v>
      </c>
      <c r="F2583" s="792" t="n"/>
      <c r="G2583" s="794" t="n">
        <v>0.0392</v>
      </c>
      <c r="H2583" s="793" t="n"/>
      <c r="I2583" s="792" t="n"/>
      <c r="J2583" s="793" t="n">
        <v>0.0496</v>
      </c>
      <c r="K2583" s="795" t="n"/>
      <c r="L2583" s="865" t="n">
        <v>0.0798</v>
      </c>
      <c r="M2583" s="796">
        <f>IF(SUM(D2583:E2583)&gt;0,IFERROR(AVERAGE(D2554:E2583),""),"")</f>
        <v/>
      </c>
      <c r="N2583" s="796">
        <f>IF(SUM(F2583:H2583)&gt;0,IFERROR(AVERAGE(F2554:H2583),""),"")</f>
        <v/>
      </c>
      <c r="O2583" s="796">
        <f>IF(SUM(I2583:J2583)&gt;0,IFERROR(AVERAGE(I2554:J2583),""),"")</f>
        <v/>
      </c>
      <c r="P2583" s="796">
        <f>IF(SUM(K2583:L2583)&gt;0,IFERROR(AVERAGE(K2554:L2583),""),"")</f>
        <v/>
      </c>
      <c r="Q2583" s="797">
        <f>IFERROR(AVERAGE(D2583:E2583),"")</f>
        <v/>
      </c>
      <c r="R2583" s="797">
        <f>IFERROR(AVERAGE(F2583:H2583),"")</f>
        <v/>
      </c>
      <c r="S2583" s="797">
        <f>IFERROR(AVERAGE(I2583:J2583),"")</f>
        <v/>
      </c>
      <c r="T2583" s="876">
        <f>IFERROR(AVERAGE(K2583:L2583),"")</f>
        <v/>
      </c>
      <c r="W2583" s="797">
        <f>AVERAGE(Q2583:T2583)</f>
        <v/>
      </c>
    </row>
    <row r="2584" ht="17.45" customHeight="1">
      <c r="C2584" s="791">
        <f>C2583+1</f>
        <v/>
      </c>
      <c r="D2584" s="792" t="n">
        <v>0.0572</v>
      </c>
      <c r="E2584" s="793" t="n"/>
      <c r="F2584" s="792" t="n">
        <v>0.062</v>
      </c>
      <c r="G2584" s="794" t="n"/>
      <c r="H2584" s="793" t="n"/>
      <c r="I2584" s="792" t="n">
        <v>0.0543</v>
      </c>
      <c r="J2584" s="793" t="n"/>
      <c r="K2584" s="795" t="n">
        <v>0.0552</v>
      </c>
      <c r="L2584" s="793" t="n"/>
      <c r="M2584" s="796">
        <f>IF(SUM(D2584:E2584)&gt;0,IFERROR(AVERAGE(D2555:E2584),""),"")</f>
        <v/>
      </c>
      <c r="N2584" s="796">
        <f>IF(SUM(F2584:H2584)&gt;0,IFERROR(AVERAGE(F2555:H2584),""),"")</f>
        <v/>
      </c>
      <c r="O2584" s="796">
        <f>IF(SUM(I2584:J2584)&gt;0,IFERROR(AVERAGE(I2555:J2584),""),"")</f>
        <v/>
      </c>
      <c r="P2584" s="796">
        <f>IF(SUM(K2584:L2584)&gt;0,IFERROR(AVERAGE(K2555:L2584),""),"")</f>
        <v/>
      </c>
      <c r="Q2584" s="797">
        <f>IFERROR(AVERAGE(D2584:E2584),"")</f>
        <v/>
      </c>
      <c r="R2584" s="797">
        <f>IFERROR(AVERAGE(F2584:H2584),"")</f>
        <v/>
      </c>
      <c r="S2584" s="797">
        <f>IFERROR(AVERAGE(I2584:J2584),"")</f>
        <v/>
      </c>
      <c r="T2584" s="797">
        <f>IFERROR(AVERAGE(K2584:L2584),"")</f>
        <v/>
      </c>
      <c r="W2584" s="797">
        <f>AVERAGE(Q2584:T2584)</f>
        <v/>
      </c>
    </row>
    <row r="2585" ht="17.45" customHeight="1">
      <c r="C2585" s="791">
        <f>C2584+1</f>
        <v/>
      </c>
      <c r="D2585" s="792" t="n"/>
      <c r="E2585" s="793" t="n">
        <v>0.0297</v>
      </c>
      <c r="F2585" s="792" t="n"/>
      <c r="G2585" s="794" t="n">
        <v>0.0548</v>
      </c>
      <c r="H2585" s="793" t="n"/>
      <c r="I2585" s="792" t="n"/>
      <c r="J2585" s="793" t="n">
        <v>0.0497</v>
      </c>
      <c r="K2585" s="795" t="n"/>
      <c r="L2585" s="793" t="n">
        <v>0.0492</v>
      </c>
      <c r="M2585" s="796">
        <f>IF(SUM(D2585:E2585)&gt;0,IFERROR(AVERAGE(D2556:E2585),""),"")</f>
        <v/>
      </c>
      <c r="N2585" s="796">
        <f>IF(SUM(F2585:H2585)&gt;0,IFERROR(AVERAGE(F2556:H2585),""),"")</f>
        <v/>
      </c>
      <c r="O2585" s="796">
        <f>IF(SUM(I2585:J2585)&gt;0,IFERROR(AVERAGE(I2556:J2585),""),"")</f>
        <v/>
      </c>
      <c r="P2585" s="796">
        <f>IF(SUM(K2585:L2585)&gt;0,IFERROR(AVERAGE(K2556:L2585),""),"")</f>
        <v/>
      </c>
      <c r="Q2585" s="797">
        <f>IFERROR(AVERAGE(D2585:E2585),"")</f>
        <v/>
      </c>
      <c r="R2585" s="797">
        <f>IFERROR(AVERAGE(F2585:H2585),"")</f>
        <v/>
      </c>
      <c r="S2585" s="797">
        <f>IFERROR(AVERAGE(I2585:J2585),"")</f>
        <v/>
      </c>
      <c r="T2585" s="797">
        <f>IFERROR(AVERAGE(K2585:L2585),"")</f>
        <v/>
      </c>
      <c r="W2585" s="797">
        <f>AVERAGE(Q2585:T2585)</f>
        <v/>
      </c>
      <c r="X2585" s="797">
        <f>AVERAGE(Q2581:T2585)</f>
        <v/>
      </c>
      <c r="Y2585" s="266" t="n">
        <v>369</v>
      </c>
    </row>
    <row r="2586" ht="17.45" customHeight="1">
      <c r="C2586" s="808">
        <f>C2585+1</f>
        <v/>
      </c>
      <c r="D2586" s="809" t="n">
        <v>0.0146</v>
      </c>
      <c r="E2586" s="810" t="n"/>
      <c r="F2586" s="809" t="n"/>
      <c r="G2586" s="811" t="n"/>
      <c r="H2586" s="810" t="n">
        <v>0.0187</v>
      </c>
      <c r="I2586" s="809" t="n">
        <v>0.0167</v>
      </c>
      <c r="J2586" s="810" t="n"/>
      <c r="K2586" s="812" t="n">
        <v>0.0411</v>
      </c>
      <c r="L2586" s="810" t="n"/>
      <c r="M2586" s="959">
        <f>IF(SUM(D2586:E2586)&gt;0,IFERROR(AVERAGE(D2557:E2586),""),"")</f>
        <v/>
      </c>
      <c r="N2586" s="959">
        <f>IF(SUM(F2586:H2586)&gt;0,IFERROR(AVERAGE(F2557:H2586),""),"")</f>
        <v/>
      </c>
      <c r="O2586" s="959">
        <f>IF(SUM(I2586:J2586)&gt;0,IFERROR(AVERAGE(I2557:J2586),""),"")</f>
        <v/>
      </c>
      <c r="P2586" s="959">
        <f>IF(SUM(K2586:L2586)&gt;0,IFERROR(AVERAGE(K2557:L2586),""),"")</f>
        <v/>
      </c>
      <c r="Q2586" s="813">
        <f>IFERROR(AVERAGE(D2586:E2586),"")</f>
        <v/>
      </c>
      <c r="R2586" s="813">
        <f>IFERROR(AVERAGE(F2586:H2586),"")</f>
        <v/>
      </c>
      <c r="S2586" s="813">
        <f>IFERROR(AVERAGE(I2586:J2586),"")</f>
        <v/>
      </c>
      <c r="T2586" s="813">
        <f>IFERROR(AVERAGE(K2586:L2586),"")</f>
        <v/>
      </c>
      <c r="V2586" s="813">
        <f>AVERAGE(Q2586:T2586)</f>
        <v/>
      </c>
      <c r="W2586" s="445" t="n"/>
      <c r="X2586" s="257" t="n"/>
      <c r="Y2586" s="266" t="n">
        <v>369</v>
      </c>
    </row>
    <row r="2587" ht="17.45" customHeight="1">
      <c r="C2587" s="808">
        <f>C2586+1</f>
        <v/>
      </c>
      <c r="D2587" s="809" t="n"/>
      <c r="E2587" s="810" t="n">
        <v>0.00445</v>
      </c>
      <c r="F2587" s="809" t="n"/>
      <c r="G2587" s="811" t="n">
        <v>0.00601</v>
      </c>
      <c r="H2587" s="810" t="n"/>
      <c r="I2587" s="809" t="n"/>
      <c r="J2587" s="810" t="n">
        <v>0.00491</v>
      </c>
      <c r="K2587" s="812" t="n"/>
      <c r="L2587" s="810" t="n">
        <v>0.0117</v>
      </c>
      <c r="M2587" s="959">
        <f>IF(SUM(D2587:E2587)&gt;0,IFERROR(AVERAGE(D2558:E2587),""),"")</f>
        <v/>
      </c>
      <c r="N2587" s="959">
        <f>IF(SUM(F2587:H2587)&gt;0,IFERROR(AVERAGE(F2558:H2587),""),"")</f>
        <v/>
      </c>
      <c r="O2587" s="959">
        <f>IF(SUM(I2587:J2587)&gt;0,IFERROR(AVERAGE(I2558:J2587),""),"")</f>
        <v/>
      </c>
      <c r="P2587" s="959">
        <f>IF(SUM(K2587:L2587)&gt;0,IFERROR(AVERAGE(K2558:L2587),""),"")</f>
        <v/>
      </c>
      <c r="Q2587" s="813">
        <f>IFERROR(AVERAGE(D2587:E2587),"")</f>
        <v/>
      </c>
      <c r="R2587" s="813">
        <f>IFERROR(AVERAGE(F2587:H2587),"")</f>
        <v/>
      </c>
      <c r="S2587" s="813">
        <f>IFERROR(AVERAGE(I2587:J2587),"")</f>
        <v/>
      </c>
      <c r="T2587" s="813">
        <f>IFERROR(AVERAGE(K2587:L2587),"")</f>
        <v/>
      </c>
      <c r="V2587" s="813">
        <f>AVERAGE(Q2587:T2587)</f>
        <v/>
      </c>
      <c r="W2587" s="445" t="n"/>
      <c r="X2587" s="797">
        <f>AVERAGE(Q2586:T2587)</f>
        <v/>
      </c>
      <c r="Y2587" s="266" t="n">
        <v>369</v>
      </c>
    </row>
    <row r="2588" ht="17.45" customHeight="1">
      <c r="C2588" s="861">
        <f>C2587+1</f>
        <v/>
      </c>
      <c r="D2588" s="803" t="n">
        <v>0.0371</v>
      </c>
      <c r="E2588" s="804" t="n"/>
      <c r="F2588" s="803" t="n">
        <v>0.0119</v>
      </c>
      <c r="G2588" s="805" t="n"/>
      <c r="H2588" s="804" t="n">
        <v>0.0126</v>
      </c>
      <c r="I2588" s="803" t="n">
        <v>0.0233</v>
      </c>
      <c r="J2588" s="804" t="n"/>
      <c r="K2588" s="806" t="n">
        <v>0.0227</v>
      </c>
      <c r="L2588" s="804" t="n"/>
      <c r="M2588" s="796">
        <f>IF(SUM(D2588:E2588)&gt;0,IFERROR(AVERAGE(D2559:E2588),""),"")</f>
        <v/>
      </c>
      <c r="N2588" s="796">
        <f>IF(SUM(F2588:H2588)&gt;0,IFERROR(AVERAGE(F2559:H2588),""),"")</f>
        <v/>
      </c>
      <c r="O2588" s="796">
        <f>IF(SUM(I2588:J2588)&gt;0,IFERROR(AVERAGE(I2559:J2588),""),"")</f>
        <v/>
      </c>
      <c r="P2588" s="796">
        <f>IF(SUM(K2588:L2588)&gt;0,IFERROR(AVERAGE(K2559:L2588),""),"")</f>
        <v/>
      </c>
      <c r="Q2588" s="797">
        <f>IFERROR(AVERAGE(D2588:E2588),"")</f>
        <v/>
      </c>
      <c r="R2588" s="797">
        <f>IFERROR(AVERAGE(F2588:H2588),"")</f>
        <v/>
      </c>
      <c r="S2588" s="797">
        <f>IFERROR(AVERAGE(I2588:J2588),"")</f>
        <v/>
      </c>
      <c r="T2588" s="797">
        <f>IFERROR(AVERAGE(K2588:L2588),"")</f>
        <v/>
      </c>
      <c r="W2588" s="797">
        <f>AVERAGE(Q2588:T2588)</f>
        <v/>
      </c>
    </row>
    <row r="2589" ht="17.45" customHeight="1" thickBot="1">
      <c r="C2589" s="791">
        <f>C2588+1</f>
        <v/>
      </c>
      <c r="D2589" s="792" t="n"/>
      <c r="E2589" s="793" t="n">
        <v>0.0229</v>
      </c>
      <c r="F2589" s="792" t="n"/>
      <c r="G2589" s="794" t="n">
        <v>0.0242</v>
      </c>
      <c r="H2589" s="793" t="n"/>
      <c r="I2589" s="792" t="n"/>
      <c r="J2589" s="793" t="n">
        <v>0.0254</v>
      </c>
      <c r="K2589" s="795" t="n"/>
      <c r="L2589" s="865" t="n">
        <v>0.132</v>
      </c>
      <c r="M2589" s="796">
        <f>IF(SUM(D2589:E2589)&gt;0,IFERROR(AVERAGE(D2560:E2589),""),"")</f>
        <v/>
      </c>
      <c r="N2589" s="796">
        <f>IF(SUM(F2589:H2589)&gt;0,IFERROR(AVERAGE(F2560:H2589),""),"")</f>
        <v/>
      </c>
      <c r="O2589" s="796">
        <f>IF(SUM(I2589:J2589)&gt;0,IFERROR(AVERAGE(I2560:J2589),""),"")</f>
        <v/>
      </c>
      <c r="P2589" s="796">
        <f>IF(SUM(K2589:L2589)&gt;0,IFERROR(AVERAGE(K2560:L2589),""),"")</f>
        <v/>
      </c>
      <c r="Q2589" s="797">
        <f>IFERROR(AVERAGE(D2589:E2589),"")</f>
        <v/>
      </c>
      <c r="R2589" s="797">
        <f>IFERROR(AVERAGE(F2589:H2589),"")</f>
        <v/>
      </c>
      <c r="S2589" s="797">
        <f>IFERROR(AVERAGE(I2589:J2589),"")</f>
        <v/>
      </c>
      <c r="T2589" s="876">
        <f>IFERROR(AVERAGE(K2589:L2589),"")</f>
        <v/>
      </c>
      <c r="W2589" s="797">
        <f>AVERAGE(Q2589:T2589)</f>
        <v/>
      </c>
    </row>
    <row r="2590" ht="17.45" customHeight="1" thickBot="1">
      <c r="C2590" s="791">
        <f>C2589+1</f>
        <v/>
      </c>
      <c r="D2590" s="792" t="n">
        <v>0.011</v>
      </c>
      <c r="E2590" s="793" t="n"/>
      <c r="F2590" s="792" t="n">
        <v>0.00773</v>
      </c>
      <c r="G2590" s="794" t="n"/>
      <c r="H2590" s="793" t="n"/>
      <c r="I2590" s="792" t="n">
        <v>0.00727</v>
      </c>
      <c r="J2590" s="793" t="n"/>
      <c r="K2590" s="795" t="n">
        <v>0.0352</v>
      </c>
      <c r="L2590" s="793" t="n"/>
      <c r="M2590" s="796">
        <f>IF(SUM(D2590:E2590)&gt;0,IFERROR(AVERAGE(D2561:E2590),""),"")</f>
        <v/>
      </c>
      <c r="N2590" s="796">
        <f>IF(SUM(F2590:H2590)&gt;0,IFERROR(AVERAGE(F2561:H2590),""),"")</f>
        <v/>
      </c>
      <c r="O2590" s="796">
        <f>IF(SUM(I2590:J2590)&gt;0,IFERROR(AVERAGE(I2561:J2590),""),"")</f>
        <v/>
      </c>
      <c r="P2590" s="796">
        <f>IF(SUM(K2590:L2590)&gt;0,IFERROR(AVERAGE(K2561:L2590),""),"")</f>
        <v/>
      </c>
      <c r="Q2590" s="797">
        <f>IFERROR(AVERAGE(D2590:E2590),"")</f>
        <v/>
      </c>
      <c r="R2590" s="797">
        <f>IFERROR(AVERAGE(F2590:H2590),"")</f>
        <v/>
      </c>
      <c r="S2590" s="797">
        <f>IFERROR(AVERAGE(I2590:J2590),"")</f>
        <v/>
      </c>
      <c r="T2590" s="797">
        <f>IFERROR(AVERAGE(K2590:L2590),"")</f>
        <v/>
      </c>
      <c r="W2590" s="797">
        <f>AVERAGE(Q2590:T2590)</f>
        <v/>
      </c>
      <c r="Z2590" s="514" t="inlineStr">
        <is>
          <t>JANUARY</t>
        </is>
      </c>
      <c r="AA2590" s="515" t="n">
        <v>2025</v>
      </c>
      <c r="AB2590" s="516" t="n"/>
      <c r="AC2590" s="516" t="n"/>
      <c r="AD2590" s="516" t="n"/>
    </row>
    <row r="2591" ht="17.45" customHeight="1">
      <c r="C2591" s="791">
        <f>C2590+1</f>
        <v/>
      </c>
      <c r="D2591" s="792" t="n"/>
      <c r="E2591" s="793" t="n">
        <v>0.0184</v>
      </c>
      <c r="F2591" s="792" t="n"/>
      <c r="G2591" s="794" t="n">
        <v>0.0269</v>
      </c>
      <c r="H2591" s="793" t="n"/>
      <c r="I2591" s="792" t="n"/>
      <c r="J2591" s="793" t="n">
        <v>0.0387</v>
      </c>
      <c r="K2591" s="795" t="n"/>
      <c r="L2591" s="793" t="n">
        <v>0.0353</v>
      </c>
      <c r="M2591" s="796">
        <f>IF(SUM(D2591:E2591)&gt;0,IFERROR(AVERAGE(D2562:E2591),""),"")</f>
        <v/>
      </c>
      <c r="N2591" s="796">
        <f>IF(SUM(F2591:H2591)&gt;0,IFERROR(AVERAGE(F2562:H2591),""),"")</f>
        <v/>
      </c>
      <c r="O2591" s="796">
        <f>IF(SUM(I2591:J2591)&gt;0,IFERROR(AVERAGE(I2562:J2591),""),"")</f>
        <v/>
      </c>
      <c r="P2591" s="796">
        <f>IF(SUM(K2591:L2591)&gt;0,IFERROR(AVERAGE(K2562:L2591),""),"")</f>
        <v/>
      </c>
      <c r="Q2591" s="797">
        <f>IFERROR(AVERAGE(D2591:E2591),"")</f>
        <v/>
      </c>
      <c r="R2591" s="797">
        <f>IFERROR(AVERAGE(F2591:H2591),"")</f>
        <v/>
      </c>
      <c r="S2591" s="797">
        <f>IFERROR(AVERAGE(I2591:J2591),"")</f>
        <v/>
      </c>
      <c r="T2591" s="797">
        <f>IFERROR(AVERAGE(K2591:L2591),"")</f>
        <v/>
      </c>
      <c r="W2591" s="797">
        <f>AVERAGE(Q2591:T2591)</f>
        <v/>
      </c>
      <c r="Z2591" s="517" t="inlineStr">
        <is>
          <t>Parameter</t>
        </is>
      </c>
      <c r="AA2591" s="517" t="inlineStr">
        <is>
          <t>Station 1</t>
        </is>
      </c>
      <c r="AB2591" s="517" t="inlineStr">
        <is>
          <t>Station 2</t>
        </is>
      </c>
      <c r="AC2591" s="517" t="inlineStr">
        <is>
          <t>Station 4</t>
        </is>
      </c>
      <c r="AD2591" s="517" t="inlineStr">
        <is>
          <t>Station 5</t>
        </is>
      </c>
    </row>
    <row r="2592" ht="17.45" customHeight="1" thickBot="1">
      <c r="C2592" s="824">
        <f>C2591+1</f>
        <v/>
      </c>
      <c r="D2592" s="825" t="n">
        <v>0.0435</v>
      </c>
      <c r="E2592" s="826" t="n"/>
      <c r="F2592" s="825" t="n"/>
      <c r="G2592" s="827" t="n"/>
      <c r="H2592" s="966" t="n">
        <v>0.178</v>
      </c>
      <c r="I2592" s="825" t="n">
        <v>0.0406</v>
      </c>
      <c r="J2592" s="826" t="n"/>
      <c r="K2592" s="828" t="n">
        <v>0.0239</v>
      </c>
      <c r="L2592" s="826" t="n"/>
      <c r="M2592" s="829">
        <f>IF(SUM(D2592:E2592)&gt;0,IFERROR(AVERAGE(D2563:E2592),""),"")</f>
        <v/>
      </c>
      <c r="N2592" s="829">
        <f>IF(SUM(F2592:H2592)&gt;0,IFERROR(AVERAGE(F2563:H2592),""),"")</f>
        <v/>
      </c>
      <c r="O2592" s="829">
        <f>IF(SUM(I2592:J2592)&gt;0,IFERROR(AVERAGE(I2563:J2592),""),"")</f>
        <v/>
      </c>
      <c r="P2592" s="829">
        <f>IF(SUM(K2592:L2592)&gt;0,IFERROR(AVERAGE(K2563:L2592),""),"")</f>
        <v/>
      </c>
      <c r="Q2592" s="830">
        <f>IFERROR(AVERAGE(D2592:E2592),"")</f>
        <v/>
      </c>
      <c r="R2592" s="967">
        <f>IFERROR(AVERAGE(F2592:H2592),"")</f>
        <v/>
      </c>
      <c r="S2592" s="830">
        <f>IFERROR(AVERAGE(I2592:J2592),"")</f>
        <v/>
      </c>
      <c r="T2592" s="830">
        <f>IFERROR(AVERAGE(K2592:L2592),"")</f>
        <v/>
      </c>
      <c r="U2592" s="315" t="n"/>
      <c r="V2592" s="315" t="n"/>
      <c r="W2592" s="967">
        <f>AVERAGE(Q2592:T2592)</f>
        <v/>
      </c>
      <c r="X2592" s="797">
        <f>AVERAGE(Q2588:T2592)</f>
        <v/>
      </c>
      <c r="Y2592" s="266" t="n">
        <v>370</v>
      </c>
      <c r="Z2592" s="518" t="inlineStr">
        <is>
          <t>Average</t>
        </is>
      </c>
      <c r="AA2592" s="928">
        <f>AVERAGE(D2562:E2592)</f>
        <v/>
      </c>
      <c r="AB2592" s="928">
        <f>AVERAGE(F2562:H2592)</f>
        <v/>
      </c>
      <c r="AC2592" s="928">
        <f>AVERAGE(I2562:J2592)</f>
        <v/>
      </c>
      <c r="AD2592" s="928">
        <f>AVERAGE(K2562:L2592)</f>
        <v/>
      </c>
    </row>
    <row r="2593" ht="17.45" customHeight="1">
      <c r="C2593" s="885">
        <f>C2592+1</f>
        <v/>
      </c>
      <c r="D2593" s="894" t="n"/>
      <c r="E2593" s="895" t="n">
        <v>0.0243</v>
      </c>
      <c r="F2593" s="894" t="n"/>
      <c r="G2593" s="897" t="n">
        <v>0.015</v>
      </c>
      <c r="H2593" s="895" t="n"/>
      <c r="I2593" s="894" t="n"/>
      <c r="J2593" s="895" t="n">
        <v>0.0164</v>
      </c>
      <c r="K2593" s="896" t="n"/>
      <c r="L2593" s="895" t="n">
        <v>0.0248</v>
      </c>
      <c r="M2593" s="959">
        <f>IF(SUM(D2593:E2593)&gt;0,IFERROR(AVERAGE(D2564:E2593),""),"")</f>
        <v/>
      </c>
      <c r="N2593" s="959">
        <f>IF(SUM(F2593:H2593)&gt;0,IFERROR(AVERAGE(F2564:H2593),""),"")</f>
        <v/>
      </c>
      <c r="O2593" s="959">
        <f>IF(SUM(I2593:J2593)&gt;0,IFERROR(AVERAGE(I2564:J2593),""),"")</f>
        <v/>
      </c>
      <c r="P2593" s="959">
        <f>IF(SUM(K2593:L2593)&gt;0,IFERROR(AVERAGE(K2564:L2593),""),"")</f>
        <v/>
      </c>
      <c r="Q2593" s="813">
        <f>IFERROR(AVERAGE(D2593:E2593),"")</f>
        <v/>
      </c>
      <c r="R2593" s="813">
        <f>IFERROR(AVERAGE(F2593:H2593),"")</f>
        <v/>
      </c>
      <c r="S2593" s="813">
        <f>IFERROR(AVERAGE(I2593:J2593),"")</f>
        <v/>
      </c>
      <c r="T2593" s="813">
        <f>IFERROR(AVERAGE(K2593:L2593),"")</f>
        <v/>
      </c>
      <c r="V2593" s="813">
        <f>AVERAGE(Q2593:T2593)</f>
        <v/>
      </c>
      <c r="W2593" s="445" t="n"/>
      <c r="X2593" s="257" t="n"/>
      <c r="Y2593" s="266" t="n">
        <v>370</v>
      </c>
      <c r="Z2593" s="518" t="inlineStr">
        <is>
          <t>Maximum</t>
        </is>
      </c>
      <c r="AA2593" s="928">
        <f>MAX(D2562:E2592)</f>
        <v/>
      </c>
      <c r="AB2593" s="928">
        <f>MAX(F2562:H2592)</f>
        <v/>
      </c>
      <c r="AC2593" s="928">
        <f>MAX(I2562:J2592)</f>
        <v/>
      </c>
      <c r="AD2593" s="928">
        <f>MAX(K2562:L2592)</f>
        <v/>
      </c>
    </row>
    <row r="2594" ht="17.45" customHeight="1" thickBot="1">
      <c r="C2594" s="861">
        <f>C2593+1</f>
        <v/>
      </c>
      <c r="D2594" s="809" t="n">
        <v>0.0132</v>
      </c>
      <c r="E2594" s="810" t="n"/>
      <c r="F2594" s="809" t="n">
        <v>0.0149</v>
      </c>
      <c r="G2594" s="811" t="n"/>
      <c r="H2594" s="810" t="n">
        <v>0.0148</v>
      </c>
      <c r="I2594" s="809" t="n">
        <v>0.0112</v>
      </c>
      <c r="J2594" s="810" t="n"/>
      <c r="K2594" s="812" t="n">
        <v>0.0153</v>
      </c>
      <c r="L2594" s="810" t="n"/>
      <c r="M2594" s="959">
        <f>IF(SUM(D2594:E2594)&gt;0,IFERROR(AVERAGE(D2565:E2594),""),"")</f>
        <v/>
      </c>
      <c r="N2594" s="959">
        <f>IF(SUM(F2594:H2594)&gt;0,IFERROR(AVERAGE(F2565:H2594),""),"")</f>
        <v/>
      </c>
      <c r="O2594" s="959">
        <f>IF(SUM(I2594:J2594)&gt;0,IFERROR(AVERAGE(I2565:J2594),""),"")</f>
        <v/>
      </c>
      <c r="P2594" s="959">
        <f>IF(SUM(K2594:L2594)&gt;0,IFERROR(AVERAGE(K2565:L2594),""),"")</f>
        <v/>
      </c>
      <c r="Q2594" s="813">
        <f>IFERROR(AVERAGE(D2594:E2594),"")</f>
        <v/>
      </c>
      <c r="R2594" s="813">
        <f>IFERROR(AVERAGE(F2594:H2594),"")</f>
        <v/>
      </c>
      <c r="S2594" s="813">
        <f>IFERROR(AVERAGE(I2594:J2594),"")</f>
        <v/>
      </c>
      <c r="T2594" s="813">
        <f>IFERROR(AVERAGE(K2594:L2594),"")</f>
        <v/>
      </c>
      <c r="V2594" s="813">
        <f>AVERAGE(Q2594:T2594)</f>
        <v/>
      </c>
      <c r="W2594" s="445" t="n"/>
      <c r="X2594" s="797">
        <f>AVERAGE(Q2593:T2594)</f>
        <v/>
      </c>
      <c r="Y2594" s="266" t="n">
        <v>370</v>
      </c>
      <c r="Z2594" s="520" t="inlineStr">
        <is>
          <t># DAYS &gt; 0.075</t>
        </is>
      </c>
      <c r="AA2594" s="521">
        <f>COUNTIF(D2562:E2592,"&gt;=0.075")</f>
        <v/>
      </c>
      <c r="AB2594" s="521">
        <f>COUNTIF(F2562:H2592,"&gt;=0.075")</f>
        <v/>
      </c>
      <c r="AC2594" s="521">
        <f>COUNTIF(I2562:J2592,"&gt;=0.075")</f>
        <v/>
      </c>
      <c r="AD2594" s="521">
        <f>COUNTIF(K2562:L2592,"&gt;=0.075")</f>
        <v/>
      </c>
    </row>
    <row r="2595" ht="17.45" customHeight="1" thickBot="1">
      <c r="C2595" s="791">
        <f>C2594+1</f>
        <v/>
      </c>
      <c r="D2595" s="792" t="n"/>
      <c r="E2595" s="793" t="n">
        <v>0.0131</v>
      </c>
      <c r="F2595" s="792" t="n"/>
      <c r="G2595" s="794" t="n">
        <v>0.026</v>
      </c>
      <c r="H2595" s="793" t="n"/>
      <c r="I2595" s="792" t="n"/>
      <c r="J2595" s="793" t="n">
        <v>0.038</v>
      </c>
      <c r="K2595" s="795" t="n"/>
      <c r="L2595" s="793" t="n">
        <v>0.0243</v>
      </c>
      <c r="M2595" s="796">
        <f>IF(SUM(D2595:E2595)&gt;0,IFERROR(AVERAGE(D2566:E2595),""),"")</f>
        <v/>
      </c>
      <c r="N2595" s="796">
        <f>IF(SUM(F2595:H2595)&gt;0,IFERROR(AVERAGE(F2566:H2595),""),"")</f>
        <v/>
      </c>
      <c r="O2595" s="796">
        <f>IF(SUM(I2595:J2595)&gt;0,IFERROR(AVERAGE(I2566:J2595),""),"")</f>
        <v/>
      </c>
      <c r="P2595" s="796">
        <f>IF(SUM(K2595:L2595)&gt;0,IFERROR(AVERAGE(K2566:L2595),""),"")</f>
        <v/>
      </c>
      <c r="Q2595" s="797">
        <f>IFERROR(AVERAGE(D2595:E2595),"")</f>
        <v/>
      </c>
      <c r="R2595" s="797">
        <f>IFERROR(AVERAGE(F2595:H2595),"")</f>
        <v/>
      </c>
      <c r="S2595" s="797">
        <f>IFERROR(AVERAGE(I2595:J2595),"")</f>
        <v/>
      </c>
      <c r="T2595" s="797">
        <f>IFERROR(AVERAGE(K2595:L2595),"")</f>
        <v/>
      </c>
      <c r="W2595" s="797">
        <f>AVERAGE(Q2595:T2595)</f>
        <v/>
      </c>
      <c r="AC2595" s="664">
        <f>SUM(AA2594:AD2594)</f>
        <v/>
      </c>
      <c r="AD2595" s="929">
        <f>AVERAGE(AA2592:AD2592)</f>
        <v/>
      </c>
    </row>
    <row r="2596" ht="17.45" customHeight="1">
      <c r="C2596" s="791">
        <f>C2595+1</f>
        <v/>
      </c>
      <c r="D2596" s="792" t="n">
        <v>0.038</v>
      </c>
      <c r="E2596" s="793" t="n"/>
      <c r="F2596" s="792" t="n">
        <v>0.0269</v>
      </c>
      <c r="G2596" s="794" t="n"/>
      <c r="H2596" s="793" t="n"/>
      <c r="I2596" s="792" t="n">
        <v>0.0248</v>
      </c>
      <c r="J2596" s="793" t="n"/>
      <c r="K2596" s="795" t="n">
        <v>0.0362</v>
      </c>
      <c r="L2596" s="793" t="n"/>
      <c r="M2596" s="796">
        <f>IF(SUM(D2596:E2596)&gt;0,IFERROR(AVERAGE(D2567:E2596),""),"")</f>
        <v/>
      </c>
      <c r="N2596" s="796">
        <f>IF(SUM(F2596:H2596)&gt;0,IFERROR(AVERAGE(F2567:H2596),""),"")</f>
        <v/>
      </c>
      <c r="O2596" s="796">
        <f>IF(SUM(I2596:J2596)&gt;0,IFERROR(AVERAGE(I2567:J2596),""),"")</f>
        <v/>
      </c>
      <c r="P2596" s="796">
        <f>IF(SUM(K2596:L2596)&gt;0,IFERROR(AVERAGE(K2567:L2596),""),"")</f>
        <v/>
      </c>
      <c r="Q2596" s="797">
        <f>IFERROR(AVERAGE(D2596:E2596),"")</f>
        <v/>
      </c>
      <c r="R2596" s="797">
        <f>IFERROR(AVERAGE(F2596:H2596),"")</f>
        <v/>
      </c>
      <c r="S2596" s="797">
        <f>IFERROR(AVERAGE(I2596:J2596),"")</f>
        <v/>
      </c>
      <c r="T2596" s="797">
        <f>IFERROR(AVERAGE(K2596:L2596),"")</f>
        <v/>
      </c>
      <c r="W2596" s="797">
        <f>AVERAGE(Q2596:T2596)</f>
        <v/>
      </c>
      <c r="AA2596" s="605">
        <f>AA2592-AA2561</f>
        <v/>
      </c>
      <c r="AB2596" s="605">
        <f>AB2592-AB2561</f>
        <v/>
      </c>
      <c r="AC2596" s="605">
        <f>AC2592-AC2561</f>
        <v/>
      </c>
      <c r="AD2596" s="605">
        <f>AD2592-AD2561</f>
        <v/>
      </c>
    </row>
    <row r="2597" ht="17.45" customHeight="1">
      <c r="C2597" s="791">
        <f>C2596+1</f>
        <v/>
      </c>
      <c r="D2597" s="792" t="n"/>
      <c r="E2597" s="793" t="n">
        <v>0.0406</v>
      </c>
      <c r="F2597" s="792" t="n"/>
      <c r="G2597" s="794" t="n">
        <v>0.0214</v>
      </c>
      <c r="H2597" s="793" t="n"/>
      <c r="I2597" s="792" t="n"/>
      <c r="J2597" s="793" t="n">
        <v>0.0247</v>
      </c>
      <c r="K2597" s="795" t="n"/>
      <c r="L2597" s="793" t="n">
        <v>0.0337</v>
      </c>
      <c r="M2597" s="796">
        <f>IF(SUM(D2597:E2597)&gt;0,IFERROR(AVERAGE(D2568:E2597),""),"")</f>
        <v/>
      </c>
      <c r="N2597" s="796">
        <f>IF(SUM(F2597:H2597)&gt;0,IFERROR(AVERAGE(F2568:H2597),""),"")</f>
        <v/>
      </c>
      <c r="O2597" s="796">
        <f>IF(SUM(I2597:J2597)&gt;0,IFERROR(AVERAGE(I2568:J2597),""),"")</f>
        <v/>
      </c>
      <c r="P2597" s="796">
        <f>IF(SUM(K2597:L2597)&gt;0,IFERROR(AVERAGE(K2568:L2597),""),"")</f>
        <v/>
      </c>
      <c r="Q2597" s="797">
        <f>IFERROR(AVERAGE(D2597:E2597),"")</f>
        <v/>
      </c>
      <c r="R2597" s="797">
        <f>IFERROR(AVERAGE(F2597:H2597),"")</f>
        <v/>
      </c>
      <c r="S2597" s="797">
        <f>IFERROR(AVERAGE(I2597:J2597),"")</f>
        <v/>
      </c>
      <c r="T2597" s="797">
        <f>IFERROR(AVERAGE(K2597:L2597),"")</f>
        <v/>
      </c>
      <c r="W2597" s="797">
        <f>AVERAGE(Q2597:T2597)</f>
        <v/>
      </c>
      <c r="AD2597" s="605">
        <f>AD2595-AD2564</f>
        <v/>
      </c>
    </row>
    <row r="2598" ht="17.45" customHeight="1">
      <c r="C2598" s="791">
        <f>C2597+1</f>
        <v/>
      </c>
      <c r="D2598" s="849" t="n">
        <v>0.0395</v>
      </c>
      <c r="E2598" s="850" t="n"/>
      <c r="F2598" s="849" t="n"/>
      <c r="G2598" s="851" t="n"/>
      <c r="H2598" s="850" t="n">
        <v>0.00967</v>
      </c>
      <c r="I2598" s="849" t="n">
        <v>0.0209</v>
      </c>
      <c r="J2598" s="850" t="n"/>
      <c r="K2598" s="852" t="n">
        <v>0.0318</v>
      </c>
      <c r="L2598" s="850" t="n"/>
      <c r="M2598" s="796">
        <f>IF(SUM(D2598:E2598)&gt;0,IFERROR(AVERAGE(D2569:E2598),""),"")</f>
        <v/>
      </c>
      <c r="N2598" s="796">
        <f>IF(SUM(F2598:H2598)&gt;0,IFERROR(AVERAGE(F2569:H2598),""),"")</f>
        <v/>
      </c>
      <c r="O2598" s="796">
        <f>IF(SUM(I2598:J2598)&gt;0,IFERROR(AVERAGE(I2569:J2598),""),"")</f>
        <v/>
      </c>
      <c r="P2598" s="796">
        <f>IF(SUM(K2598:L2598)&gt;0,IFERROR(AVERAGE(K2569:L2598),""),"")</f>
        <v/>
      </c>
      <c r="Q2598" s="797">
        <f>IFERROR(AVERAGE(D2598:E2598),"")</f>
        <v/>
      </c>
      <c r="R2598" s="797">
        <f>IFERROR(AVERAGE(F2598:H2598),"")</f>
        <v/>
      </c>
      <c r="S2598" s="797">
        <f>IFERROR(AVERAGE(I2598:J2598),"")</f>
        <v/>
      </c>
      <c r="T2598" s="797">
        <f>IFERROR(AVERAGE(K2598:L2598),"")</f>
        <v/>
      </c>
      <c r="W2598" s="797">
        <f>AVERAGE(Q2598:T2598)</f>
        <v/>
      </c>
    </row>
    <row r="2599" ht="17.45" customHeight="1">
      <c r="C2599" s="791">
        <f>C2598+1</f>
        <v/>
      </c>
      <c r="D2599" s="792" t="n"/>
      <c r="E2599" s="793" t="n">
        <v>0.0267</v>
      </c>
      <c r="F2599" s="792" t="n"/>
      <c r="G2599" s="794" t="n">
        <v>0.0145</v>
      </c>
      <c r="H2599" s="793" t="n"/>
      <c r="I2599" s="792" t="n"/>
      <c r="J2599" s="793" t="n">
        <v>0.0304</v>
      </c>
      <c r="K2599" s="795" t="n"/>
      <c r="L2599" s="793" t="n">
        <v>0.0224</v>
      </c>
      <c r="M2599" s="796">
        <f>IF(SUM(D2599:E2599)&gt;0,IFERROR(AVERAGE(D2570:E2599),""),"")</f>
        <v/>
      </c>
      <c r="N2599" s="796">
        <f>IF(SUM(F2599:H2599)&gt;0,IFERROR(AVERAGE(F2570:H2599),""),"")</f>
        <v/>
      </c>
      <c r="O2599" s="796">
        <f>IF(SUM(I2599:J2599)&gt;0,IFERROR(AVERAGE(I2570:J2599),""),"")</f>
        <v/>
      </c>
      <c r="P2599" s="796">
        <f>IF(SUM(K2599:L2599)&gt;0,IFERROR(AVERAGE(K2570:L2599),""),"")</f>
        <v/>
      </c>
      <c r="Q2599" s="797">
        <f>IFERROR(AVERAGE(D2599:E2599),"")</f>
        <v/>
      </c>
      <c r="R2599" s="797">
        <f>IFERROR(AVERAGE(F2599:H2599),"")</f>
        <v/>
      </c>
      <c r="S2599" s="797">
        <f>IFERROR(AVERAGE(I2599:J2599),"")</f>
        <v/>
      </c>
      <c r="T2599" s="797">
        <f>IFERROR(AVERAGE(K2599:L2599),"")</f>
        <v/>
      </c>
      <c r="W2599" s="797">
        <f>AVERAGE(Q2599:T2599)</f>
        <v/>
      </c>
      <c r="X2599" s="797">
        <f>AVERAGE(Q2595:T2599)</f>
        <v/>
      </c>
      <c r="Y2599" s="266" t="n">
        <v>371</v>
      </c>
    </row>
    <row r="2600" ht="17.45" customHeight="1">
      <c r="C2600" s="861">
        <f>C2599+1</f>
        <v/>
      </c>
      <c r="D2600" s="809" t="n">
        <v>0.0204</v>
      </c>
      <c r="E2600" s="810" t="n"/>
      <c r="F2600" s="809" t="n">
        <v>0.0135</v>
      </c>
      <c r="G2600" s="811" t="n"/>
      <c r="H2600" s="810" t="n">
        <v>0.0141</v>
      </c>
      <c r="I2600" s="809" t="n">
        <v>0.0185</v>
      </c>
      <c r="J2600" s="810" t="n"/>
      <c r="K2600" s="812" t="n">
        <v>0.0166</v>
      </c>
      <c r="L2600" s="810" t="n"/>
      <c r="M2600" s="959">
        <f>IF(SUM(D2600:E2600)&gt;0,IFERROR(AVERAGE(D2571:E2600),""),"")</f>
        <v/>
      </c>
      <c r="N2600" s="959">
        <f>IF(SUM(F2600:H2600)&gt;0,IFERROR(AVERAGE(F2571:H2600),""),"")</f>
        <v/>
      </c>
      <c r="O2600" s="959">
        <f>IF(SUM(I2600:J2600)&gt;0,IFERROR(AVERAGE(I2571:J2600),""),"")</f>
        <v/>
      </c>
      <c r="P2600" s="959">
        <f>IF(SUM(K2600:L2600)&gt;0,IFERROR(AVERAGE(K2571:L2600),""),"")</f>
        <v/>
      </c>
      <c r="Q2600" s="813">
        <f>IFERROR(AVERAGE(D2600:E2600),"")</f>
        <v/>
      </c>
      <c r="R2600" s="813">
        <f>IFERROR(AVERAGE(F2600:H2600),"")</f>
        <v/>
      </c>
      <c r="S2600" s="813">
        <f>IFERROR(AVERAGE(I2600:J2600),"")</f>
        <v/>
      </c>
      <c r="T2600" s="813">
        <f>IFERROR(AVERAGE(K2600:L2600),"")</f>
        <v/>
      </c>
      <c r="V2600" s="813">
        <f>AVERAGE(Q2600:T2600)</f>
        <v/>
      </c>
      <c r="W2600" s="445" t="n"/>
      <c r="X2600" s="257" t="n"/>
      <c r="Y2600" s="266" t="n">
        <v>371</v>
      </c>
    </row>
    <row r="2601" ht="17.45" customHeight="1">
      <c r="C2601" s="808">
        <f>C2600+1</f>
        <v/>
      </c>
      <c r="D2601" s="809" t="n"/>
      <c r="E2601" s="810" t="n">
        <v>0.0128</v>
      </c>
      <c r="F2601" s="809" t="n"/>
      <c r="G2601" s="811" t="n">
        <v>0.00773</v>
      </c>
      <c r="H2601" s="810" t="n"/>
      <c r="I2601" s="809" t="n"/>
      <c r="J2601" s="810" t="n">
        <v>0.0117</v>
      </c>
      <c r="K2601" s="812" t="n"/>
      <c r="L2601" s="810" t="n">
        <v>0.0177</v>
      </c>
      <c r="M2601" s="959">
        <f>IF(SUM(D2601:E2601)&gt;0,IFERROR(AVERAGE(D2572:E2601),""),"")</f>
        <v/>
      </c>
      <c r="N2601" s="959">
        <f>IF(SUM(F2601:H2601)&gt;0,IFERROR(AVERAGE(F2572:H2601),""),"")</f>
        <v/>
      </c>
      <c r="O2601" s="959">
        <f>IF(SUM(I2601:J2601)&gt;0,IFERROR(AVERAGE(I2572:J2601),""),"")</f>
        <v/>
      </c>
      <c r="P2601" s="959">
        <f>IF(SUM(K2601:L2601)&gt;0,IFERROR(AVERAGE(K2572:L2601),""),"")</f>
        <v/>
      </c>
      <c r="Q2601" s="813">
        <f>IFERROR(AVERAGE(D2601:E2601),"")</f>
        <v/>
      </c>
      <c r="R2601" s="813">
        <f>IFERROR(AVERAGE(F2601:H2601),"")</f>
        <v/>
      </c>
      <c r="S2601" s="813">
        <f>IFERROR(AVERAGE(I2601:J2601),"")</f>
        <v/>
      </c>
      <c r="T2601" s="813">
        <f>IFERROR(AVERAGE(K2601:L2601),"")</f>
        <v/>
      </c>
      <c r="V2601" s="813">
        <f>AVERAGE(Q2601:T2601)</f>
        <v/>
      </c>
      <c r="W2601" s="445" t="n"/>
      <c r="X2601" s="797">
        <f>AVERAGE(Q2600:T2601)</f>
        <v/>
      </c>
      <c r="Y2601" s="266" t="n">
        <v>371</v>
      </c>
    </row>
    <row r="2602" ht="17.45" customHeight="1">
      <c r="C2602" s="791">
        <f>C2601+1</f>
        <v/>
      </c>
      <c r="D2602" s="792" t="n">
        <v>0.0201</v>
      </c>
      <c r="E2602" s="793" t="n"/>
      <c r="F2602" s="792" t="n">
        <v>0.0186</v>
      </c>
      <c r="G2602" s="794" t="n"/>
      <c r="H2602" s="793" t="n"/>
      <c r="I2602" s="792" t="n">
        <v>0.0464</v>
      </c>
      <c r="J2602" s="793" t="n"/>
      <c r="K2602" s="795" t="n">
        <v>0.039</v>
      </c>
      <c r="L2602" s="793" t="n"/>
      <c r="M2602" s="796">
        <f>IF(SUM(D2602:E2602)&gt;0,IFERROR(AVERAGE(D2573:E2602),""),"")</f>
        <v/>
      </c>
      <c r="N2602" s="796">
        <f>IF(SUM(F2602:H2602)&gt;0,IFERROR(AVERAGE(F2573:H2602),""),"")</f>
        <v/>
      </c>
      <c r="O2602" s="796">
        <f>IF(SUM(I2602:J2602)&gt;0,IFERROR(AVERAGE(I2573:J2602),""),"")</f>
        <v/>
      </c>
      <c r="P2602" s="796">
        <f>IF(SUM(K2602:L2602)&gt;0,IFERROR(AVERAGE(K2573:L2602),""),"")</f>
        <v/>
      </c>
      <c r="Q2602" s="797">
        <f>IFERROR(AVERAGE(D2602:E2602),"")</f>
        <v/>
      </c>
      <c r="R2602" s="797">
        <f>IFERROR(AVERAGE(F2602:H2602),"")</f>
        <v/>
      </c>
      <c r="S2602" s="797">
        <f>IFERROR(AVERAGE(I2602:J2602),"")</f>
        <v/>
      </c>
      <c r="T2602" s="797">
        <f>IFERROR(AVERAGE(K2602:L2602),"")</f>
        <v/>
      </c>
      <c r="W2602" s="797">
        <f>AVERAGE(Q2602:T2602)</f>
        <v/>
      </c>
    </row>
    <row r="2603" ht="17.45" customHeight="1">
      <c r="C2603" s="791">
        <f>C2602+1</f>
        <v/>
      </c>
      <c r="D2603" s="792" t="n"/>
      <c r="E2603" s="793" t="n">
        <v>0.0311</v>
      </c>
      <c r="F2603" s="792" t="n"/>
      <c r="G2603" s="794" t="n">
        <v>0.0279</v>
      </c>
      <c r="H2603" s="793" t="n"/>
      <c r="I2603" s="792" t="n"/>
      <c r="J2603" s="793" t="n">
        <v>0.0504</v>
      </c>
      <c r="K2603" s="795" t="n"/>
      <c r="L2603" s="793" t="n">
        <v>0.0487</v>
      </c>
      <c r="M2603" s="796">
        <f>IF(SUM(D2603:E2603)&gt;0,IFERROR(AVERAGE(D2574:E2603),""),"")</f>
        <v/>
      </c>
      <c r="N2603" s="796">
        <f>IF(SUM(F2603:H2603)&gt;0,IFERROR(AVERAGE(F2574:H2603),""),"")</f>
        <v/>
      </c>
      <c r="O2603" s="796">
        <f>IF(SUM(I2603:J2603)&gt;0,IFERROR(AVERAGE(I2574:J2603),""),"")</f>
        <v/>
      </c>
      <c r="P2603" s="796">
        <f>IF(SUM(K2603:L2603)&gt;0,IFERROR(AVERAGE(K2574:L2603),""),"")</f>
        <v/>
      </c>
      <c r="Q2603" s="797">
        <f>IFERROR(AVERAGE(D2603:E2603),"")</f>
        <v/>
      </c>
      <c r="R2603" s="797">
        <f>IFERROR(AVERAGE(F2603:H2603),"")</f>
        <v/>
      </c>
      <c r="S2603" s="797">
        <f>IFERROR(AVERAGE(I2603:J2603),"")</f>
        <v/>
      </c>
      <c r="T2603" s="797">
        <f>IFERROR(AVERAGE(K2603:L2603),"")</f>
        <v/>
      </c>
      <c r="W2603" s="797">
        <f>AVERAGE(Q2603:T2603)</f>
        <v/>
      </c>
    </row>
    <row r="2604" ht="17.45" customHeight="1">
      <c r="C2604" s="791">
        <f>C2603+1</f>
        <v/>
      </c>
      <c r="D2604" s="792" t="n">
        <v>0.01</v>
      </c>
      <c r="E2604" s="793" t="n"/>
      <c r="F2604" s="792" t="n"/>
      <c r="G2604" s="794" t="n"/>
      <c r="H2604" s="793" t="n">
        <v>0.01</v>
      </c>
      <c r="I2604" s="792" t="n">
        <v>0.021</v>
      </c>
      <c r="J2604" s="793" t="n"/>
      <c r="K2604" s="795" t="n">
        <v>0.023</v>
      </c>
      <c r="L2604" s="793" t="n"/>
      <c r="M2604" s="796">
        <f>IF(SUM(D2604:E2604)&gt;0,IFERROR(AVERAGE(D2575:E2604),""),"")</f>
        <v/>
      </c>
      <c r="N2604" s="796">
        <f>IF(SUM(F2604:H2604)&gt;0,IFERROR(AVERAGE(F2575:H2604),""),"")</f>
        <v/>
      </c>
      <c r="O2604" s="796">
        <f>IF(SUM(I2604:J2604)&gt;0,IFERROR(AVERAGE(I2575:J2604),""),"")</f>
        <v/>
      </c>
      <c r="P2604" s="796">
        <f>IF(SUM(K2604:L2604)&gt;0,IFERROR(AVERAGE(K2575:L2604),""),"")</f>
        <v/>
      </c>
      <c r="Q2604" s="797">
        <f>IFERROR(AVERAGE(D2604:E2604),"")</f>
        <v/>
      </c>
      <c r="R2604" s="797">
        <f>IFERROR(AVERAGE(F2604:H2604),"")</f>
        <v/>
      </c>
      <c r="S2604" s="797">
        <f>IFERROR(AVERAGE(I2604:J2604),"")</f>
        <v/>
      </c>
      <c r="T2604" s="797">
        <f>IFERROR(AVERAGE(K2604:L2604),"")</f>
        <v/>
      </c>
      <c r="W2604" s="797">
        <f>AVERAGE(Q2604:T2604)</f>
        <v/>
      </c>
    </row>
    <row r="2605" ht="17.45" customHeight="1">
      <c r="C2605" s="791">
        <f>C2604+1</f>
        <v/>
      </c>
      <c r="D2605" s="792" t="n"/>
      <c r="E2605" s="793" t="n">
        <v>0.00594</v>
      </c>
      <c r="F2605" s="792" t="n"/>
      <c r="G2605" s="794" t="n">
        <v>0.00405</v>
      </c>
      <c r="H2605" s="793" t="n"/>
      <c r="I2605" s="792" t="n"/>
      <c r="J2605" s="793" t="n">
        <v>0.00324</v>
      </c>
      <c r="K2605" s="795" t="n"/>
      <c r="L2605" s="793" t="n">
        <v>0.026</v>
      </c>
      <c r="M2605" s="796">
        <f>IF(SUM(D2605:E2605)&gt;0,IFERROR(AVERAGE(D2576:E2605),""),"")</f>
        <v/>
      </c>
      <c r="N2605" s="796">
        <f>IF(SUM(F2605:H2605)&gt;0,IFERROR(AVERAGE(F2576:H2605),""),"")</f>
        <v/>
      </c>
      <c r="O2605" s="796">
        <f>IF(SUM(I2605:J2605)&gt;0,IFERROR(AVERAGE(I2576:J2605),""),"")</f>
        <v/>
      </c>
      <c r="P2605" s="796">
        <f>IF(SUM(K2605:L2605)&gt;0,IFERROR(AVERAGE(K2576:L2605),""),"")</f>
        <v/>
      </c>
      <c r="Q2605" s="797">
        <f>IFERROR(AVERAGE(D2605:E2605),"")</f>
        <v/>
      </c>
      <c r="R2605" s="797">
        <f>IFERROR(AVERAGE(F2605:H2605),"")</f>
        <v/>
      </c>
      <c r="S2605" s="797">
        <f>IFERROR(AVERAGE(I2605:J2605),"")</f>
        <v/>
      </c>
      <c r="T2605" s="797">
        <f>IFERROR(AVERAGE(K2605:L2605),"")</f>
        <v/>
      </c>
      <c r="W2605" s="797">
        <f>AVERAGE(Q2605:T2605)</f>
        <v/>
      </c>
    </row>
    <row r="2606" ht="17.45" customHeight="1">
      <c r="C2606" s="861">
        <f>C2605+1</f>
        <v/>
      </c>
      <c r="D2606" s="803" t="n">
        <v>0.0646</v>
      </c>
      <c r="E2606" s="804" t="n"/>
      <c r="F2606" s="803" t="n">
        <v>0.0272</v>
      </c>
      <c r="G2606" s="805" t="n"/>
      <c r="H2606" s="804" t="n">
        <v>0.0215</v>
      </c>
      <c r="I2606" s="803" t="n">
        <v>0.0198</v>
      </c>
      <c r="J2606" s="804" t="n"/>
      <c r="K2606" s="806" t="n">
        <v>0.0193</v>
      </c>
      <c r="L2606" s="804" t="n"/>
      <c r="M2606" s="796">
        <f>IF(SUM(D2606:E2606)&gt;0,IFERROR(AVERAGE(D2577:E2606),""),"")</f>
        <v/>
      </c>
      <c r="N2606" s="796">
        <f>IF(SUM(F2606:H2606)&gt;0,IFERROR(AVERAGE(F2577:H2606),""),"")</f>
        <v/>
      </c>
      <c r="O2606" s="796">
        <f>IF(SUM(I2606:J2606)&gt;0,IFERROR(AVERAGE(I2577:J2606),""),"")</f>
        <v/>
      </c>
      <c r="P2606" s="796">
        <f>IF(SUM(K2606:L2606)&gt;0,IFERROR(AVERAGE(K2577:L2606),""),"")</f>
        <v/>
      </c>
      <c r="Q2606" s="797">
        <f>IFERROR(AVERAGE(D2606:E2606),"")</f>
        <v/>
      </c>
      <c r="R2606" s="797">
        <f>IFERROR(AVERAGE(F2606:H2606),"")</f>
        <v/>
      </c>
      <c r="S2606" s="797">
        <f>IFERROR(AVERAGE(I2606:J2606),"")</f>
        <v/>
      </c>
      <c r="T2606" s="797">
        <f>IFERROR(AVERAGE(K2606:L2606),"")</f>
        <v/>
      </c>
      <c r="W2606" s="797">
        <f>AVERAGE(Q2606:T2606)</f>
        <v/>
      </c>
      <c r="X2606" s="797">
        <f>AVERAGE(Q2602:T2606)</f>
        <v/>
      </c>
      <c r="Y2606" s="266" t="n">
        <v>372</v>
      </c>
    </row>
    <row r="2607" ht="17.45" customHeight="1">
      <c r="C2607" s="808">
        <f>C2606+1</f>
        <v/>
      </c>
      <c r="D2607" s="809" t="n"/>
      <c r="E2607" s="810" t="n">
        <v>0.0224</v>
      </c>
      <c r="F2607" s="809" t="n"/>
      <c r="G2607" s="811" t="n">
        <v>0.027</v>
      </c>
      <c r="H2607" s="810" t="n"/>
      <c r="I2607" s="809" t="n"/>
      <c r="J2607" s="810" t="n">
        <v>0.0177</v>
      </c>
      <c r="K2607" s="812" t="n"/>
      <c r="L2607" s="810" t="n">
        <v>0.018</v>
      </c>
      <c r="M2607" s="959">
        <f>IF(SUM(D2607:E2607)&gt;0,IFERROR(AVERAGE(D2578:E2607),""),"")</f>
        <v/>
      </c>
      <c r="N2607" s="959">
        <f>IF(SUM(F2607:H2607)&gt;0,IFERROR(AVERAGE(F2578:H2607),""),"")</f>
        <v/>
      </c>
      <c r="O2607" s="959">
        <f>IF(SUM(I2607:J2607)&gt;0,IFERROR(AVERAGE(I2578:J2607),""),"")</f>
        <v/>
      </c>
      <c r="P2607" s="959">
        <f>IF(SUM(K2607:L2607)&gt;0,IFERROR(AVERAGE(K2578:L2607),""),"")</f>
        <v/>
      </c>
      <c r="Q2607" s="813">
        <f>IFERROR(AVERAGE(D2607:E2607),"")</f>
        <v/>
      </c>
      <c r="R2607" s="813">
        <f>IFERROR(AVERAGE(F2607:H2607),"")</f>
        <v/>
      </c>
      <c r="S2607" s="813">
        <f>IFERROR(AVERAGE(I2607:J2607),"")</f>
        <v/>
      </c>
      <c r="T2607" s="813">
        <f>IFERROR(AVERAGE(K2607:L2607),"")</f>
        <v/>
      </c>
      <c r="V2607" s="813">
        <f>AVERAGE(Q2607:T2607)</f>
        <v/>
      </c>
      <c r="W2607" s="445" t="n"/>
      <c r="X2607" s="257" t="n"/>
      <c r="Y2607" s="266" t="n">
        <v>372</v>
      </c>
    </row>
    <row r="2608" ht="17.45" customHeight="1">
      <c r="C2608" s="808">
        <f>C2607+1</f>
        <v/>
      </c>
      <c r="D2608" s="809" t="n">
        <v>0.0239</v>
      </c>
      <c r="E2608" s="810" t="n"/>
      <c r="F2608" s="809" t="n">
        <v>0.0416</v>
      </c>
      <c r="G2608" s="811" t="n"/>
      <c r="H2608" s="810" t="n"/>
      <c r="I2608" s="809" t="n">
        <v>0.007820000000000001</v>
      </c>
      <c r="J2608" s="810" t="n"/>
      <c r="K2608" s="812" t="n">
        <v>0.0178</v>
      </c>
      <c r="L2608" s="810" t="n"/>
      <c r="M2608" s="959">
        <f>IF(SUM(D2608:E2608)&gt;0,IFERROR(AVERAGE(D2579:E2608),""),"")</f>
        <v/>
      </c>
      <c r="N2608" s="959">
        <f>IF(SUM(F2608:H2608)&gt;0,IFERROR(AVERAGE(F2579:H2608),""),"")</f>
        <v/>
      </c>
      <c r="O2608" s="959">
        <f>IF(SUM(I2608:J2608)&gt;0,IFERROR(AVERAGE(I2579:J2608),""),"")</f>
        <v/>
      </c>
      <c r="P2608" s="959">
        <f>IF(SUM(K2608:L2608)&gt;0,IFERROR(AVERAGE(K2579:L2608),""),"")</f>
        <v/>
      </c>
      <c r="Q2608" s="813">
        <f>IFERROR(AVERAGE(D2608:E2608),"")</f>
        <v/>
      </c>
      <c r="R2608" s="813">
        <f>IFERROR(AVERAGE(F2608:H2608),"")</f>
        <v/>
      </c>
      <c r="S2608" s="813">
        <f>IFERROR(AVERAGE(I2608:J2608),"")</f>
        <v/>
      </c>
      <c r="T2608" s="813">
        <f>IFERROR(AVERAGE(K2608:L2608),"")</f>
        <v/>
      </c>
      <c r="V2608" s="813">
        <f>AVERAGE(Q2608:T2608)</f>
        <v/>
      </c>
      <c r="W2608" s="445" t="n"/>
      <c r="X2608" s="797">
        <f>AVERAGE(Q2607:T2608)</f>
        <v/>
      </c>
      <c r="Y2608" s="266" t="n">
        <v>372</v>
      </c>
    </row>
    <row r="2609" ht="17.45" customHeight="1">
      <c r="C2609" s="791">
        <f>C2608+1</f>
        <v/>
      </c>
      <c r="D2609" s="792" t="n"/>
      <c r="E2609" s="793" t="n">
        <v>0.0385</v>
      </c>
      <c r="F2609" s="792" t="n"/>
      <c r="G2609" s="794" t="n">
        <v>0.0405</v>
      </c>
      <c r="H2609" s="793" t="n"/>
      <c r="I2609" s="792" t="n"/>
      <c r="J2609" s="793" t="n">
        <v>0.0327</v>
      </c>
      <c r="K2609" s="795" t="n"/>
      <c r="L2609" s="793" t="n">
        <v>0.0596</v>
      </c>
      <c r="M2609" s="796">
        <f>IF(SUM(D2609:E2609)&gt;0,IFERROR(AVERAGE(D2580:E2609),""),"")</f>
        <v/>
      </c>
      <c r="N2609" s="796">
        <f>IF(SUM(F2609:H2609)&gt;0,IFERROR(AVERAGE(F2580:H2609),""),"")</f>
        <v/>
      </c>
      <c r="O2609" s="796">
        <f>IF(SUM(I2609:J2609)&gt;0,IFERROR(AVERAGE(I2580:J2609),""),"")</f>
        <v/>
      </c>
      <c r="P2609" s="796">
        <f>IF(SUM(K2609:L2609)&gt;0,IFERROR(AVERAGE(K2580:L2609),""),"")</f>
        <v/>
      </c>
      <c r="Q2609" s="797">
        <f>IFERROR(AVERAGE(D2609:E2609),"")</f>
        <v/>
      </c>
      <c r="R2609" s="797">
        <f>IFERROR(AVERAGE(F2609:H2609),"")</f>
        <v/>
      </c>
      <c r="S2609" s="797">
        <f>IFERROR(AVERAGE(I2609:J2609),"")</f>
        <v/>
      </c>
      <c r="T2609" s="797">
        <f>IFERROR(AVERAGE(K2609:L2609),"")</f>
        <v/>
      </c>
      <c r="W2609" s="797">
        <f>AVERAGE(Q2609:T2609)</f>
        <v/>
      </c>
    </row>
    <row r="2610" ht="17.45" customHeight="1">
      <c r="C2610" s="791">
        <f>C2609+1</f>
        <v/>
      </c>
      <c r="D2610" s="792" t="n">
        <v>0.036</v>
      </c>
      <c r="E2610" s="793" t="n"/>
      <c r="F2610" s="792" t="n"/>
      <c r="G2610" s="794" t="n"/>
      <c r="H2610" s="865" t="n">
        <v>0.09130000000000001</v>
      </c>
      <c r="I2610" s="792" t="n">
        <v>0.0485</v>
      </c>
      <c r="J2610" s="793" t="n"/>
      <c r="K2610" s="795" t="n">
        <v>0.0549</v>
      </c>
      <c r="L2610" s="793" t="n"/>
      <c r="M2610" s="796">
        <f>IF(SUM(D2610:E2610)&gt;0,IFERROR(AVERAGE(D2581:E2610),""),"")</f>
        <v/>
      </c>
      <c r="N2610" s="796">
        <f>IF(SUM(F2610:H2610)&gt;0,IFERROR(AVERAGE(F2581:H2610),""),"")</f>
        <v/>
      </c>
      <c r="O2610" s="796">
        <f>IF(SUM(I2610:J2610)&gt;0,IFERROR(AVERAGE(I2581:J2610),""),"")</f>
        <v/>
      </c>
      <c r="P2610" s="796">
        <f>IF(SUM(K2610:L2610)&gt;0,IFERROR(AVERAGE(K2581:L2610),""),"")</f>
        <v/>
      </c>
      <c r="Q2610" s="797">
        <f>IFERROR(AVERAGE(D2610:E2610),"")</f>
        <v/>
      </c>
      <c r="R2610" s="876">
        <f>IFERROR(AVERAGE(F2610:H2610),"")</f>
        <v/>
      </c>
      <c r="S2610" s="797">
        <f>IFERROR(AVERAGE(I2610:J2610),"")</f>
        <v/>
      </c>
      <c r="T2610" s="797">
        <f>IFERROR(AVERAGE(K2610:L2610),"")</f>
        <v/>
      </c>
      <c r="W2610" s="797">
        <f>AVERAGE(Q2610:T2610)</f>
        <v/>
      </c>
    </row>
    <row r="2611" ht="17.45" customHeight="1">
      <c r="C2611" s="791">
        <f>C2610+1</f>
        <v/>
      </c>
      <c r="D2611" s="792" t="n"/>
      <c r="E2611" s="793" t="n">
        <v>0.06</v>
      </c>
      <c r="F2611" s="792" t="n"/>
      <c r="G2611" s="932" t="n">
        <v>0.118</v>
      </c>
      <c r="H2611" s="793" t="n"/>
      <c r="I2611" s="792" t="n"/>
      <c r="J2611" s="793" t="n">
        <v>0.0638</v>
      </c>
      <c r="K2611" s="795" t="n"/>
      <c r="L2611" s="968" t="n">
        <v>0.333</v>
      </c>
      <c r="M2611" s="796">
        <f>IF(SUM(D2611:E2611)&gt;0,IFERROR(AVERAGE(D2582:E2611),""),"")</f>
        <v/>
      </c>
      <c r="N2611" s="796">
        <f>IF(SUM(F2611:H2611)&gt;0,IFERROR(AVERAGE(F2582:H2611),""),"")</f>
        <v/>
      </c>
      <c r="O2611" s="796">
        <f>IF(SUM(I2611:J2611)&gt;0,IFERROR(AVERAGE(I2582:J2611),""),"")</f>
        <v/>
      </c>
      <c r="P2611" s="796">
        <f>IF(SUM(K2611:L2611)&gt;0,IFERROR(AVERAGE(K2582:L2611),""),"")</f>
        <v/>
      </c>
      <c r="Q2611" s="797">
        <f>IFERROR(AVERAGE(D2611:E2611),"")</f>
        <v/>
      </c>
      <c r="R2611" s="876">
        <f>IFERROR(AVERAGE(F2611:H2611),"")</f>
        <v/>
      </c>
      <c r="S2611" s="797">
        <f>IFERROR(AVERAGE(I2611:J2611),"")</f>
        <v/>
      </c>
      <c r="T2611" s="876">
        <f>IFERROR(AVERAGE(K2611:L2611),"")</f>
        <v/>
      </c>
      <c r="W2611" s="876">
        <f>AVERAGE(Q2611:T2611)</f>
        <v/>
      </c>
    </row>
    <row r="2612" ht="17.45" customHeight="1">
      <c r="C2612" s="861">
        <f>C2611+1</f>
        <v/>
      </c>
      <c r="D2612" s="864" t="n">
        <v>0.0833</v>
      </c>
      <c r="E2612" s="804" t="n"/>
      <c r="F2612" s="803" t="n">
        <v>0.0594</v>
      </c>
      <c r="G2612" s="805" t="n"/>
      <c r="H2612" s="804" t="n">
        <v>0.0634</v>
      </c>
      <c r="I2612" s="803" t="n">
        <v>0.0612</v>
      </c>
      <c r="J2612" s="804" t="n"/>
      <c r="K2612" s="806" t="n">
        <v>0.0712</v>
      </c>
      <c r="L2612" s="804" t="n"/>
      <c r="M2612" s="796">
        <f>IF(SUM(D2612:E2612)&gt;0,IFERROR(AVERAGE(D2583:E2612),""),"")</f>
        <v/>
      </c>
      <c r="N2612" s="796">
        <f>IF(SUM(F2612:H2612)&gt;0,IFERROR(AVERAGE(F2583:H2612),""),"")</f>
        <v/>
      </c>
      <c r="O2612" s="796">
        <f>IF(SUM(I2612:J2612)&gt;0,IFERROR(AVERAGE(I2583:J2612),""),"")</f>
        <v/>
      </c>
      <c r="P2612" s="796">
        <f>IF(SUM(K2612:L2612)&gt;0,IFERROR(AVERAGE(K2583:L2612),""),"")</f>
        <v/>
      </c>
      <c r="Q2612" s="876">
        <f>IFERROR(AVERAGE(D2612:E2612),"")</f>
        <v/>
      </c>
      <c r="R2612" s="797">
        <f>IFERROR(AVERAGE(F2612:H2612),"")</f>
        <v/>
      </c>
      <c r="S2612" s="797">
        <f>IFERROR(AVERAGE(I2612:J2612),"")</f>
        <v/>
      </c>
      <c r="T2612" s="797">
        <f>IFERROR(AVERAGE(K2612:L2612),"")</f>
        <v/>
      </c>
      <c r="W2612" s="797">
        <f>AVERAGE(Q2612:T2612)</f>
        <v/>
      </c>
    </row>
    <row r="2613" ht="17.45" customHeight="1">
      <c r="C2613" s="791">
        <f>C2612+1</f>
        <v/>
      </c>
      <c r="D2613" s="792" t="n"/>
      <c r="E2613" s="865" t="n">
        <v>0.0779</v>
      </c>
      <c r="F2613" s="792" t="n"/>
      <c r="G2613" s="932" t="n">
        <v>0.0822</v>
      </c>
      <c r="H2613" s="793" t="n"/>
      <c r="I2613" s="792" t="n"/>
      <c r="J2613" s="793" t="n">
        <v>0.0421</v>
      </c>
      <c r="K2613" s="795" t="n"/>
      <c r="L2613" s="865" t="n">
        <v>0.0878</v>
      </c>
      <c r="M2613" s="796">
        <f>IF(SUM(D2613:E2613)&gt;0,IFERROR(AVERAGE(D2584:E2613),""),"")</f>
        <v/>
      </c>
      <c r="N2613" s="796">
        <f>IF(SUM(F2613:H2613)&gt;0,IFERROR(AVERAGE(F2584:H2613),""),"")</f>
        <v/>
      </c>
      <c r="O2613" s="796">
        <f>IF(SUM(I2613:J2613)&gt;0,IFERROR(AVERAGE(I2584:J2613),""),"")</f>
        <v/>
      </c>
      <c r="P2613" s="796">
        <f>IF(SUM(K2613:L2613)&gt;0,IFERROR(AVERAGE(K2584:L2613),""),"")</f>
        <v/>
      </c>
      <c r="Q2613" s="876">
        <f>IFERROR(AVERAGE(D2613:E2613),"")</f>
        <v/>
      </c>
      <c r="R2613" s="876">
        <f>IFERROR(AVERAGE(F2613:H2613),"")</f>
        <v/>
      </c>
      <c r="S2613" s="797">
        <f>IFERROR(AVERAGE(I2613:J2613),"")</f>
        <v/>
      </c>
      <c r="T2613" s="797">
        <f>IFERROR(AVERAGE(K2613:L2613),"")</f>
        <v/>
      </c>
      <c r="W2613" s="876">
        <f>AVERAGE(Q2613:T2613)</f>
        <v/>
      </c>
      <c r="X2613" s="797">
        <f>AVERAGE(Q2609:T2613)</f>
        <v/>
      </c>
      <c r="Y2613" s="266" t="n">
        <v>373</v>
      </c>
    </row>
    <row r="2614" ht="17.45" customHeight="1">
      <c r="C2614" s="808">
        <f>C2613+1</f>
        <v/>
      </c>
      <c r="D2614" s="953" t="n">
        <v>0.114</v>
      </c>
      <c r="E2614" s="810" t="n"/>
      <c r="F2614" s="953" t="n">
        <v>0.245</v>
      </c>
      <c r="G2614" s="811" t="n"/>
      <c r="H2614" s="810" t="n"/>
      <c r="I2614" s="809" t="n">
        <v>0.0395</v>
      </c>
      <c r="J2614" s="810" t="n"/>
      <c r="K2614" s="812" t="n">
        <v>0.0447</v>
      </c>
      <c r="L2614" s="810" t="n"/>
      <c r="M2614" s="959">
        <f>IF(SUM(D2614:E2614)&gt;0,IFERROR(AVERAGE(D2585:E2614),""),"")</f>
        <v/>
      </c>
      <c r="N2614" s="959">
        <f>IF(SUM(F2614:H2614)&gt;0,IFERROR(AVERAGE(F2585:H2614),""),"")</f>
        <v/>
      </c>
      <c r="O2614" s="959">
        <f>IF(SUM(I2614:J2614)&gt;0,IFERROR(AVERAGE(I2585:J2614),""),"")</f>
        <v/>
      </c>
      <c r="P2614" s="959">
        <f>IF(SUM(K2614:L2614)&gt;0,IFERROR(AVERAGE(K2585:L2614),""),"")</f>
        <v/>
      </c>
      <c r="Q2614" s="893">
        <f>IFERROR(AVERAGE(D2614:E2614),"")</f>
        <v/>
      </c>
      <c r="R2614" s="893">
        <f>IFERROR(AVERAGE(F2614:H2614),"")</f>
        <v/>
      </c>
      <c r="S2614" s="813">
        <f>IFERROR(AVERAGE(I2614:J2614),"")</f>
        <v/>
      </c>
      <c r="T2614" s="813">
        <f>IFERROR(AVERAGE(K2614:L2614),"")</f>
        <v/>
      </c>
      <c r="V2614" s="813">
        <f>AVERAGE(Q2614:T2614)</f>
        <v/>
      </c>
      <c r="W2614" s="445" t="n"/>
      <c r="X2614" s="257" t="n"/>
      <c r="Y2614" s="266" t="n">
        <v>373</v>
      </c>
    </row>
    <row r="2615" ht="17.45" customHeight="1">
      <c r="C2615" s="808">
        <f>C2614+1</f>
        <v/>
      </c>
      <c r="D2615" s="809" t="n"/>
      <c r="E2615" s="810" t="n">
        <v>0.074</v>
      </c>
      <c r="F2615" s="809" t="n"/>
      <c r="G2615" s="811" t="n">
        <v>0.041</v>
      </c>
      <c r="H2615" s="810" t="n"/>
      <c r="I2615" s="809" t="n"/>
      <c r="J2615" s="810" t="n">
        <v>0.02</v>
      </c>
      <c r="K2615" s="812" t="n"/>
      <c r="L2615" s="810" t="n">
        <v>0.0655</v>
      </c>
      <c r="M2615" s="959">
        <f>IF(SUM(D2615:E2615)&gt;0,IFERROR(AVERAGE(D2586:E2615),""),"")</f>
        <v/>
      </c>
      <c r="N2615" s="959">
        <f>IF(SUM(F2615:H2615)&gt;0,IFERROR(AVERAGE(F2586:H2615),""),"")</f>
        <v/>
      </c>
      <c r="O2615" s="959">
        <f>IF(SUM(I2615:J2615)&gt;0,IFERROR(AVERAGE(I2586:J2615),""),"")</f>
        <v/>
      </c>
      <c r="P2615" s="959">
        <f>IF(SUM(K2615:L2615)&gt;0,IFERROR(AVERAGE(K2586:L2615),""),"")</f>
        <v/>
      </c>
      <c r="Q2615" s="813">
        <f>IFERROR(AVERAGE(D2615:E2615),"")</f>
        <v/>
      </c>
      <c r="R2615" s="813">
        <f>IFERROR(AVERAGE(F2615:H2615),"")</f>
        <v/>
      </c>
      <c r="S2615" s="813">
        <f>IFERROR(AVERAGE(I2615:J2615),"")</f>
        <v/>
      </c>
      <c r="T2615" s="813">
        <f>IFERROR(AVERAGE(K2615:L2615),"")</f>
        <v/>
      </c>
      <c r="V2615" s="813">
        <f>AVERAGE(Q2615:T2615)</f>
        <v/>
      </c>
      <c r="W2615" s="445" t="n"/>
      <c r="X2615" s="797">
        <f>AVERAGE(Q2614:T2615)</f>
        <v/>
      </c>
      <c r="Y2615" s="266" t="n">
        <v>373</v>
      </c>
    </row>
    <row r="2616" ht="17.45" customHeight="1">
      <c r="C2616" s="791">
        <f>C2615+1</f>
        <v/>
      </c>
      <c r="D2616" s="792" t="n">
        <v>0.0553</v>
      </c>
      <c r="E2616" s="793" t="n"/>
      <c r="F2616" s="792" t="n"/>
      <c r="G2616" s="794" t="n"/>
      <c r="H2616" s="793" t="n">
        <v>0.0619</v>
      </c>
      <c r="I2616" s="792" t="n">
        <v>0.0614</v>
      </c>
      <c r="J2616" s="793" t="n"/>
      <c r="K2616" s="795" t="n">
        <v>0.0351</v>
      </c>
      <c r="L2616" s="793" t="n"/>
      <c r="M2616" s="796">
        <f>IF(SUM(D2616:E2616)&gt;0,IFERROR(AVERAGE(D2587:E2616),""),"")</f>
        <v/>
      </c>
      <c r="N2616" s="796">
        <f>IF(SUM(F2616:H2616)&gt;0,IFERROR(AVERAGE(F2587:H2616),""),"")</f>
        <v/>
      </c>
      <c r="O2616" s="796">
        <f>IF(SUM(I2616:J2616)&gt;0,IFERROR(AVERAGE(I2587:J2616),""),"")</f>
        <v/>
      </c>
      <c r="P2616" s="796">
        <f>IF(SUM(K2616:L2616)&gt;0,IFERROR(AVERAGE(K2587:L2616),""),"")</f>
        <v/>
      </c>
      <c r="Q2616" s="797">
        <f>IFERROR(AVERAGE(D2616:E2616),"")</f>
        <v/>
      </c>
      <c r="R2616" s="797">
        <f>IFERROR(AVERAGE(F2616:H2616),"")</f>
        <v/>
      </c>
      <c r="S2616" s="797">
        <f>IFERROR(AVERAGE(I2616:J2616),"")</f>
        <v/>
      </c>
      <c r="T2616" s="797">
        <f>IFERROR(AVERAGE(K2616:L2616),"")</f>
        <v/>
      </c>
      <c r="W2616" s="797">
        <f>AVERAGE(Q2616:T2616)</f>
        <v/>
      </c>
    </row>
    <row r="2617" ht="17.45" customHeight="1" thickBot="1">
      <c r="C2617" s="791">
        <f>C2616+1</f>
        <v/>
      </c>
      <c r="D2617" s="792" t="n"/>
      <c r="E2617" s="793" t="n">
        <v>0.0596</v>
      </c>
      <c r="F2617" s="792" t="n"/>
      <c r="G2617" s="932" t="n">
        <v>0.0803</v>
      </c>
      <c r="H2617" s="793" t="n"/>
      <c r="I2617" s="792" t="n"/>
      <c r="J2617" s="793" t="n">
        <v>0.0709</v>
      </c>
      <c r="K2617" s="795" t="n"/>
      <c r="L2617" s="793" t="n">
        <v>0.0677</v>
      </c>
      <c r="M2617" s="796">
        <f>IF(SUM(D2617:E2617)&gt;0,IFERROR(AVERAGE(D2588:E2617),""),"")</f>
        <v/>
      </c>
      <c r="N2617" s="796">
        <f>IF(SUM(F2617:H2617)&gt;0,IFERROR(AVERAGE(F2588:H2617),""),"")</f>
        <v/>
      </c>
      <c r="O2617" s="796">
        <f>IF(SUM(I2617:J2617)&gt;0,IFERROR(AVERAGE(I2588:J2617),""),"")</f>
        <v/>
      </c>
      <c r="P2617" s="796">
        <f>IF(SUM(K2617:L2617)&gt;0,IFERROR(AVERAGE(K2588:L2617),""),"")</f>
        <v/>
      </c>
      <c r="Q2617" s="797">
        <f>IFERROR(AVERAGE(D2617:E2617),"")</f>
        <v/>
      </c>
      <c r="R2617" s="876">
        <f>IFERROR(AVERAGE(F2617:H2617),"")</f>
        <v/>
      </c>
      <c r="S2617" s="797">
        <f>IFERROR(AVERAGE(I2617:J2617),"")</f>
        <v/>
      </c>
      <c r="T2617" s="797">
        <f>IFERROR(AVERAGE(K2617:L2617),"")</f>
        <v/>
      </c>
      <c r="W2617" s="876">
        <f>AVERAGE(Q2617:T2617)</f>
        <v/>
      </c>
    </row>
    <row r="2618" ht="17.45" customHeight="1" thickBot="1">
      <c r="C2618" s="861">
        <f>C2617+1</f>
        <v/>
      </c>
      <c r="D2618" s="864" t="n">
        <v>0.0756</v>
      </c>
      <c r="E2618" s="804" t="n"/>
      <c r="F2618" s="864" t="n">
        <v>0.0912</v>
      </c>
      <c r="G2618" s="805" t="n"/>
      <c r="H2618" s="952" t="n">
        <v>0.08840000000000001</v>
      </c>
      <c r="I2618" s="803" t="n">
        <v>0.0678</v>
      </c>
      <c r="J2618" s="804" t="n"/>
      <c r="K2618" s="806" t="n">
        <v>0.046</v>
      </c>
      <c r="L2618" s="804" t="n"/>
      <c r="M2618" s="796">
        <f>IF(SUM(D2618:E2618)&gt;0,IFERROR(AVERAGE(D2589:E2618),""),"")</f>
        <v/>
      </c>
      <c r="N2618" s="796">
        <f>IF(SUM(F2618:H2618)&gt;0,IFERROR(AVERAGE(F2589:H2618),""),"")</f>
        <v/>
      </c>
      <c r="O2618" s="796">
        <f>IF(SUM(I2618:J2618)&gt;0,IFERROR(AVERAGE(I2589:J2618),""),"")</f>
        <v/>
      </c>
      <c r="P2618" s="796">
        <f>IF(SUM(K2618:L2618)&gt;0,IFERROR(AVERAGE(K2589:L2618),""),"")</f>
        <v/>
      </c>
      <c r="Q2618" s="876">
        <f>IFERROR(AVERAGE(D2618:E2618),"")</f>
        <v/>
      </c>
      <c r="R2618" s="876">
        <f>IFERROR(AVERAGE(F2618:H2618),"")</f>
        <v/>
      </c>
      <c r="S2618" s="797">
        <f>IFERROR(AVERAGE(I2618:J2618),"")</f>
        <v/>
      </c>
      <c r="T2618" s="797">
        <f>IFERROR(AVERAGE(K2618:L2618),"")</f>
        <v/>
      </c>
      <c r="W2618" s="876">
        <f>AVERAGE(Q2618:T2618)</f>
        <v/>
      </c>
      <c r="Z2618" s="514" t="inlineStr">
        <is>
          <t>FEBRUARY</t>
        </is>
      </c>
      <c r="AA2618" s="515" t="n">
        <v>2025</v>
      </c>
      <c r="AB2618" s="516" t="n"/>
      <c r="AC2618" s="516" t="n"/>
      <c r="AD2618" s="516" t="n"/>
    </row>
    <row r="2619" ht="17.45" customHeight="1">
      <c r="C2619" s="791">
        <f>C2618+1</f>
        <v/>
      </c>
      <c r="D2619" s="792" t="n"/>
      <c r="E2619" s="793" t="n">
        <v>0.0479</v>
      </c>
      <c r="F2619" s="792" t="n"/>
      <c r="G2619" s="794" t="n">
        <v>0.0606</v>
      </c>
      <c r="H2619" s="793" t="n"/>
      <c r="I2619" s="792" t="n"/>
      <c r="J2619" s="793" t="n">
        <v>0.0514</v>
      </c>
      <c r="K2619" s="795" t="n"/>
      <c r="L2619" s="793" t="n">
        <v>0.0727</v>
      </c>
      <c r="M2619" s="796">
        <f>IF(SUM(D2619:E2619)&gt;0,IFERROR(AVERAGE(D2590:E2619),""),"")</f>
        <v/>
      </c>
      <c r="N2619" s="796">
        <f>IF(SUM(F2619:H2619)&gt;0,IFERROR(AVERAGE(F2590:H2619),""),"")</f>
        <v/>
      </c>
      <c r="O2619" s="796">
        <f>IF(SUM(I2619:J2619)&gt;0,IFERROR(AVERAGE(I2590:J2619),""),"")</f>
        <v/>
      </c>
      <c r="P2619" s="796">
        <f>IF(SUM(K2619:L2619)&gt;0,IFERROR(AVERAGE(K2590:L2619),""),"")</f>
        <v/>
      </c>
      <c r="Q2619" s="797">
        <f>IFERROR(AVERAGE(D2619:E2619),"")</f>
        <v/>
      </c>
      <c r="R2619" s="797">
        <f>IFERROR(AVERAGE(F2619:H2619),"")</f>
        <v/>
      </c>
      <c r="S2619" s="797">
        <f>IFERROR(AVERAGE(I2619:J2619),"")</f>
        <v/>
      </c>
      <c r="T2619" s="797">
        <f>IFERROR(AVERAGE(K2619:L2619),"")</f>
        <v/>
      </c>
      <c r="W2619" s="797">
        <f>AVERAGE(Q2619:T2619)</f>
        <v/>
      </c>
      <c r="Z2619" s="517" t="inlineStr">
        <is>
          <t>Parameter</t>
        </is>
      </c>
      <c r="AA2619" s="517" t="inlineStr">
        <is>
          <t>Station 1</t>
        </is>
      </c>
      <c r="AB2619" s="517" t="inlineStr">
        <is>
          <t>Station 2</t>
        </is>
      </c>
      <c r="AC2619" s="517" t="inlineStr">
        <is>
          <t>Station 4</t>
        </is>
      </c>
      <c r="AD2619" s="517" t="inlineStr">
        <is>
          <t>Station 5</t>
        </is>
      </c>
    </row>
    <row r="2620" ht="17.45" customHeight="1" thickBot="1">
      <c r="C2620" s="824">
        <f>C2619+1</f>
        <v/>
      </c>
      <c r="D2620" s="825" t="n">
        <v>0.061</v>
      </c>
      <c r="E2620" s="826" t="n"/>
      <c r="F2620" s="825" t="n">
        <v>0.0301</v>
      </c>
      <c r="G2620" s="827" t="n"/>
      <c r="H2620" s="826" t="n"/>
      <c r="I2620" s="825" t="n">
        <v>0.0452</v>
      </c>
      <c r="J2620" s="826" t="n"/>
      <c r="K2620" s="828" t="n">
        <v>0.0743</v>
      </c>
      <c r="L2620" s="826" t="n"/>
      <c r="M2620" s="829">
        <f>IF(SUM(D2620:E2620)&gt;0,IFERROR(AVERAGE(D2591:E2620),""),"")</f>
        <v/>
      </c>
      <c r="N2620" s="829">
        <f>IF(SUM(F2620:H2620)&gt;0,IFERROR(AVERAGE(F2591:H2620),""),"")</f>
        <v/>
      </c>
      <c r="O2620" s="829">
        <f>IF(SUM(I2620:J2620)&gt;0,IFERROR(AVERAGE(I2591:J2620),""),"")</f>
        <v/>
      </c>
      <c r="P2620" s="829">
        <f>IF(SUM(K2620:L2620)&gt;0,IFERROR(AVERAGE(K2591:L2620),""),"")</f>
        <v/>
      </c>
      <c r="Q2620" s="830">
        <f>IFERROR(AVERAGE(D2620:E2620),"")</f>
        <v/>
      </c>
      <c r="R2620" s="830">
        <f>IFERROR(AVERAGE(F2620:H2620),"")</f>
        <v/>
      </c>
      <c r="S2620" s="830">
        <f>IFERROR(AVERAGE(I2620:J2620),"")</f>
        <v/>
      </c>
      <c r="T2620" s="830">
        <f>IFERROR(AVERAGE(K2620:L2620),"")</f>
        <v/>
      </c>
      <c r="U2620" s="315" t="n"/>
      <c r="V2620" s="315" t="n"/>
      <c r="W2620" s="830">
        <f>AVERAGE(Q2620:T2620)</f>
        <v/>
      </c>
      <c r="X2620" s="797">
        <f>AVERAGE(Q2616:T2620)</f>
        <v/>
      </c>
      <c r="Y2620" s="266" t="n">
        <v>374</v>
      </c>
      <c r="Z2620" s="518" t="inlineStr">
        <is>
          <t>Average</t>
        </is>
      </c>
      <c r="AA2620" s="928">
        <f>AVERAGE(D2593:E2620)</f>
        <v/>
      </c>
      <c r="AB2620" s="928">
        <f>AVERAGE(F2593:H2620)</f>
        <v/>
      </c>
      <c r="AC2620" s="928">
        <f>AVERAGE(I2593:J2620)</f>
        <v/>
      </c>
      <c r="AD2620" s="928">
        <f>AVERAGE(K2593:L2620)</f>
        <v/>
      </c>
    </row>
    <row r="2621" ht="17.45" customHeight="1">
      <c r="C2621" s="885">
        <f>C2620+1</f>
        <v/>
      </c>
      <c r="D2621" s="894" t="n"/>
      <c r="E2621" s="895" t="n">
        <v>0.0166</v>
      </c>
      <c r="F2621" s="894" t="n"/>
      <c r="G2621" s="897" t="n">
        <v>0.0124</v>
      </c>
      <c r="H2621" s="895" t="n"/>
      <c r="I2621" s="894" t="n"/>
      <c r="J2621" s="895" t="n">
        <v>0.0116</v>
      </c>
      <c r="K2621" s="896" t="n"/>
      <c r="L2621" s="895" t="n">
        <v>0.033</v>
      </c>
      <c r="M2621" s="959">
        <f>IF(SUM(D2621:E2621)&gt;0,IFERROR(AVERAGE(D2592:E2621),""),"")</f>
        <v/>
      </c>
      <c r="N2621" s="959">
        <f>IF(SUM(F2621:H2621)&gt;0,IFERROR(AVERAGE(F2592:H2621),""),"")</f>
        <v/>
      </c>
      <c r="O2621" s="959">
        <f>IF(SUM(I2621:J2621)&gt;0,IFERROR(AVERAGE(I2592:J2621),""),"")</f>
        <v/>
      </c>
      <c r="P2621" s="959">
        <f>IF(SUM(K2621:L2621)&gt;0,IFERROR(AVERAGE(K2592:L2621),""),"")</f>
        <v/>
      </c>
      <c r="Q2621" s="813">
        <f>IFERROR(AVERAGE(D2621:E2621),"")</f>
        <v/>
      </c>
      <c r="R2621" s="813">
        <f>IFERROR(AVERAGE(F2621:H2621),"")</f>
        <v/>
      </c>
      <c r="S2621" s="813">
        <f>IFERROR(AVERAGE(I2621:J2621),"")</f>
        <v/>
      </c>
      <c r="T2621" s="813">
        <f>IFERROR(AVERAGE(K2621:L2621),"")</f>
        <v/>
      </c>
      <c r="V2621" s="813">
        <f>AVERAGE(Q2621:T2621)</f>
        <v/>
      </c>
      <c r="W2621" s="445" t="n"/>
      <c r="X2621" s="257" t="n"/>
      <c r="Y2621" s="266" t="n">
        <v>374</v>
      </c>
      <c r="Z2621" s="518" t="inlineStr">
        <is>
          <t>Maximum</t>
        </is>
      </c>
      <c r="AA2621" s="928">
        <f>MAX(D2593:E2620)</f>
        <v/>
      </c>
      <c r="AB2621" s="928">
        <f>MAX(F2593:H2620)</f>
        <v/>
      </c>
      <c r="AC2621" s="928">
        <f>MAX(I2593:J2620)</f>
        <v/>
      </c>
      <c r="AD2621" s="928">
        <f>MAX(K2593:L2620)</f>
        <v/>
      </c>
    </row>
    <row r="2622" ht="17.45" customHeight="1" thickBot="1">
      <c r="C2622" s="808">
        <f>C2621+1</f>
        <v/>
      </c>
      <c r="D2622" s="953" t="n">
        <v>0.09180000000000001</v>
      </c>
      <c r="E2622" s="810" t="n"/>
      <c r="F2622" s="809" t="n"/>
      <c r="G2622" s="811" t="n"/>
      <c r="H2622" s="810" t="n">
        <v>0.0333</v>
      </c>
      <c r="I2622" s="809" t="n">
        <v>0.0202</v>
      </c>
      <c r="J2622" s="810" t="n"/>
      <c r="K2622" s="812" t="n">
        <v>0.031</v>
      </c>
      <c r="L2622" s="810" t="n"/>
      <c r="M2622" s="959">
        <f>IF(SUM(D2622:E2622)&gt;0,IFERROR(AVERAGE(D2593:E2622),""),"")</f>
        <v/>
      </c>
      <c r="N2622" s="959">
        <f>IF(SUM(F2622:H2622)&gt;0,IFERROR(AVERAGE(F2593:H2622),""),"")</f>
        <v/>
      </c>
      <c r="O2622" s="959">
        <f>IF(SUM(I2622:J2622)&gt;0,IFERROR(AVERAGE(I2593:J2622),""),"")</f>
        <v/>
      </c>
      <c r="P2622" s="959">
        <f>IF(SUM(K2622:L2622)&gt;0,IFERROR(AVERAGE(K2593:L2622),""),"")</f>
        <v/>
      </c>
      <c r="Q2622" s="893">
        <f>IFERROR(AVERAGE(D2622:E2622),"")</f>
        <v/>
      </c>
      <c r="R2622" s="813">
        <f>IFERROR(AVERAGE(F2622:H2622),"")</f>
        <v/>
      </c>
      <c r="S2622" s="813">
        <f>IFERROR(AVERAGE(I2622:J2622),"")</f>
        <v/>
      </c>
      <c r="T2622" s="813">
        <f>IFERROR(AVERAGE(K2622:L2622),"")</f>
        <v/>
      </c>
      <c r="V2622" s="813">
        <f>AVERAGE(Q2622:T2622)</f>
        <v/>
      </c>
      <c r="W2622" s="445" t="n"/>
      <c r="X2622" s="797">
        <f>AVERAGE(Q2621:T2622)</f>
        <v/>
      </c>
      <c r="Y2622" s="266" t="n">
        <v>374</v>
      </c>
      <c r="Z2622" s="520" t="inlineStr">
        <is>
          <t># DAYS &gt; 0.075</t>
        </is>
      </c>
      <c r="AA2622" s="521">
        <f>COUNTIF(D2593:E2620,"&gt;=0.075")</f>
        <v/>
      </c>
      <c r="AB2622" s="521">
        <f>COUNTIF(F2593:H2620,"&gt;=0.075")</f>
        <v/>
      </c>
      <c r="AC2622" s="521">
        <f>COUNTIF(I2593:J2620,"&gt;=0.075")</f>
        <v/>
      </c>
      <c r="AD2622" s="521">
        <f>COUNTIF(K2593:L2620,"&gt;=0.075")</f>
        <v/>
      </c>
    </row>
    <row r="2623" ht="17.45" customHeight="1" thickBot="1">
      <c r="C2623" s="791">
        <f>C2622+1</f>
        <v/>
      </c>
      <c r="D2623" s="792" t="n"/>
      <c r="E2623" s="865" t="n">
        <v>0.123</v>
      </c>
      <c r="F2623" s="792" t="n"/>
      <c r="G2623" s="794" t="n">
        <v>0.0567</v>
      </c>
      <c r="H2623" s="793" t="n"/>
      <c r="I2623" s="792" t="n"/>
      <c r="J2623" s="793" t="n">
        <v>0.0579</v>
      </c>
      <c r="K2623" s="795" t="n"/>
      <c r="L2623" s="793" t="n">
        <v>0.0359</v>
      </c>
      <c r="M2623" s="796">
        <f>IF(SUM(D2623:E2623)&gt;0,IFERROR(AVERAGE(D2594:E2623),""),"")</f>
        <v/>
      </c>
      <c r="N2623" s="796">
        <f>IF(SUM(F2623:H2623)&gt;0,IFERROR(AVERAGE(F2594:H2623),""),"")</f>
        <v/>
      </c>
      <c r="O2623" s="796">
        <f>IF(SUM(I2623:J2623)&gt;0,IFERROR(AVERAGE(I2594:J2623),""),"")</f>
        <v/>
      </c>
      <c r="P2623" s="796">
        <f>IF(SUM(K2623:L2623)&gt;0,IFERROR(AVERAGE(K2594:L2623),""),"")</f>
        <v/>
      </c>
      <c r="Q2623" s="876">
        <f>IFERROR(AVERAGE(D2623:E2623),"")</f>
        <v/>
      </c>
      <c r="R2623" s="797">
        <f>IFERROR(AVERAGE(F2623:H2623),"")</f>
        <v/>
      </c>
      <c r="S2623" s="797">
        <f>IFERROR(AVERAGE(I2623:J2623),"")</f>
        <v/>
      </c>
      <c r="T2623" s="797">
        <f>IFERROR(AVERAGE(K2623:L2623),"")</f>
        <v/>
      </c>
      <c r="W2623" s="797">
        <f>AVERAGE(Q2623:T2623)</f>
        <v/>
      </c>
      <c r="AC2623" s="664">
        <f>SUM(AA2622:AD2622)</f>
        <v/>
      </c>
      <c r="AD2623" s="929">
        <f>AVERAGE(AA2620:AD2620)</f>
        <v/>
      </c>
    </row>
    <row r="2624" ht="17.45" customHeight="1">
      <c r="C2624" s="861">
        <f>C2623+1</f>
        <v/>
      </c>
      <c r="D2624" s="803" t="n">
        <v>0.0209</v>
      </c>
      <c r="E2624" s="804" t="n"/>
      <c r="F2624" s="803" t="n">
        <v>0.0508</v>
      </c>
      <c r="G2624" s="805" t="n"/>
      <c r="H2624" s="804" t="n">
        <v>0.0448</v>
      </c>
      <c r="I2624" s="864" t="n">
        <v>0.081</v>
      </c>
      <c r="J2624" s="804" t="n"/>
      <c r="K2624" s="806" t="n">
        <v>0.0276</v>
      </c>
      <c r="L2624" s="804" t="n"/>
      <c r="M2624" s="796">
        <f>IF(SUM(D2624:E2624)&gt;0,IFERROR(AVERAGE(D2595:E2624),""),"")</f>
        <v/>
      </c>
      <c r="N2624" s="796">
        <f>IF(SUM(F2624:H2624)&gt;0,IFERROR(AVERAGE(F2595:H2624),""),"")</f>
        <v/>
      </c>
      <c r="O2624" s="796">
        <f>IF(SUM(I2624:J2624)&gt;0,IFERROR(AVERAGE(I2595:J2624),""),"")</f>
        <v/>
      </c>
      <c r="P2624" s="796">
        <f>IF(SUM(K2624:L2624)&gt;0,IFERROR(AVERAGE(K2595:L2624),""),"")</f>
        <v/>
      </c>
      <c r="Q2624" s="797">
        <f>IFERROR(AVERAGE(D2624:E2624),"")</f>
        <v/>
      </c>
      <c r="R2624" s="797">
        <f>IFERROR(AVERAGE(F2624:H2624),"")</f>
        <v/>
      </c>
      <c r="S2624" s="876">
        <f>IFERROR(AVERAGE(I2624:J2624),"")</f>
        <v/>
      </c>
      <c r="T2624" s="797">
        <f>IFERROR(AVERAGE(K2624:L2624),"")</f>
        <v/>
      </c>
      <c r="W2624" s="797">
        <f>AVERAGE(Q2624:T2624)</f>
        <v/>
      </c>
      <c r="AA2624" s="605">
        <f>AA2620-AA2592</f>
        <v/>
      </c>
      <c r="AB2624" s="605">
        <f>AB2620-AB2592</f>
        <v/>
      </c>
      <c r="AC2624" s="605">
        <f>AC2620-AC2592</f>
        <v/>
      </c>
      <c r="AD2624" s="605">
        <f>AD2620-AD2592</f>
        <v/>
      </c>
    </row>
    <row r="2625" ht="17.45" customHeight="1">
      <c r="C2625" s="791">
        <f>C2624+1</f>
        <v/>
      </c>
      <c r="D2625" s="792" t="n"/>
      <c r="E2625" s="793" t="n">
        <v>0.0161</v>
      </c>
      <c r="F2625" s="792" t="n"/>
      <c r="G2625" s="794" t="n">
        <v>0.0258</v>
      </c>
      <c r="H2625" s="793" t="n"/>
      <c r="I2625" s="792" t="n"/>
      <c r="J2625" s="793" t="n">
        <v>0.0313</v>
      </c>
      <c r="K2625" s="795" t="n"/>
      <c r="L2625" s="793" t="n">
        <v>0.0374</v>
      </c>
      <c r="M2625" s="796">
        <f>IF(SUM(D2625:E2625)&gt;0,IFERROR(AVERAGE(D2596:E2625),""),"")</f>
        <v/>
      </c>
      <c r="N2625" s="796">
        <f>IF(SUM(F2625:H2625)&gt;0,IFERROR(AVERAGE(F2596:H2625),""),"")</f>
        <v/>
      </c>
      <c r="O2625" s="796">
        <f>IF(SUM(I2625:J2625)&gt;0,IFERROR(AVERAGE(I2596:J2625),""),"")</f>
        <v/>
      </c>
      <c r="P2625" s="796">
        <f>IF(SUM(K2625:L2625)&gt;0,IFERROR(AVERAGE(K2596:L2625),""),"")</f>
        <v/>
      </c>
      <c r="Q2625" s="797">
        <f>IFERROR(AVERAGE(D2625:E2625),"")</f>
        <v/>
      </c>
      <c r="R2625" s="797">
        <f>IFERROR(AVERAGE(F2625:H2625),"")</f>
        <v/>
      </c>
      <c r="S2625" s="797">
        <f>IFERROR(AVERAGE(I2625:J2625),"")</f>
        <v/>
      </c>
      <c r="T2625" s="797">
        <f>IFERROR(AVERAGE(K2625:L2625),"")</f>
        <v/>
      </c>
      <c r="W2625" s="797">
        <f>AVERAGE(Q2625:T2625)</f>
        <v/>
      </c>
      <c r="AD2625" s="605">
        <f>AD2623-AD2595</f>
        <v/>
      </c>
    </row>
    <row r="2626" ht="17.45" customHeight="1">
      <c r="C2626" s="791">
        <f>C2625+1</f>
        <v/>
      </c>
      <c r="D2626" s="792" t="n">
        <v>0.0581</v>
      </c>
      <c r="E2626" s="793" t="n"/>
      <c r="F2626" s="792" t="n">
        <v>0.0404</v>
      </c>
      <c r="G2626" s="794" t="n"/>
      <c r="H2626" s="793" t="n"/>
      <c r="I2626" s="792" t="n">
        <v>0.0217</v>
      </c>
      <c r="J2626" s="793" t="n"/>
      <c r="K2626" s="795" t="n">
        <v>0.0162</v>
      </c>
      <c r="L2626" s="793" t="n"/>
      <c r="M2626" s="796">
        <f>IF(SUM(D2626:E2626)&gt;0,IFERROR(AVERAGE(D2597:E2626),""),"")</f>
        <v/>
      </c>
      <c r="N2626" s="796">
        <f>IF(SUM(F2626:H2626)&gt;0,IFERROR(AVERAGE(F2597:H2626),""),"")</f>
        <v/>
      </c>
      <c r="O2626" s="796">
        <f>IF(SUM(I2626:J2626)&gt;0,IFERROR(AVERAGE(I2597:J2626),""),"")</f>
        <v/>
      </c>
      <c r="P2626" s="796">
        <f>IF(SUM(K2626:L2626)&gt;0,IFERROR(AVERAGE(K2597:L2626),""),"")</f>
        <v/>
      </c>
      <c r="Q2626" s="797">
        <f>IFERROR(AVERAGE(D2626:E2626),"")</f>
        <v/>
      </c>
      <c r="R2626" s="797">
        <f>IFERROR(AVERAGE(F2626:H2626),"")</f>
        <v/>
      </c>
      <c r="S2626" s="797">
        <f>IFERROR(AVERAGE(I2626:J2626),"")</f>
        <v/>
      </c>
      <c r="T2626" s="797">
        <f>IFERROR(AVERAGE(K2626:L2626),"")</f>
        <v/>
      </c>
      <c r="W2626" s="797">
        <f>AVERAGE(Q2626:T2626)</f>
        <v/>
      </c>
    </row>
    <row r="2627" ht="17.45" customHeight="1">
      <c r="C2627" s="791">
        <f>C2626+1</f>
        <v/>
      </c>
      <c r="D2627" s="849" t="n"/>
      <c r="E2627" s="850" t="n">
        <v>0.026</v>
      </c>
      <c r="F2627" s="849" t="n"/>
      <c r="G2627" s="851" t="n">
        <v>0.0243</v>
      </c>
      <c r="H2627" s="850" t="n"/>
      <c r="I2627" s="849" t="n"/>
      <c r="J2627" s="850" t="n">
        <v>0.0282</v>
      </c>
      <c r="K2627" s="852" t="n"/>
      <c r="L2627" s="850" t="n">
        <v>0.0394</v>
      </c>
      <c r="M2627" s="796">
        <f>IF(SUM(D2627:E2627)&gt;0,IFERROR(AVERAGE(D2598:E2627),""),"")</f>
        <v/>
      </c>
      <c r="N2627" s="796">
        <f>IF(SUM(F2627:H2627)&gt;0,IFERROR(AVERAGE(F2598:H2627),""),"")</f>
        <v/>
      </c>
      <c r="O2627" s="796">
        <f>IF(SUM(I2627:J2627)&gt;0,IFERROR(AVERAGE(I2598:J2627),""),"")</f>
        <v/>
      </c>
      <c r="P2627" s="796">
        <f>IF(SUM(K2627:L2627)&gt;0,IFERROR(AVERAGE(K2598:L2627),""),"")</f>
        <v/>
      </c>
      <c r="Q2627" s="797">
        <f>IFERROR(AVERAGE(D2627:E2627),"")</f>
        <v/>
      </c>
      <c r="R2627" s="797">
        <f>IFERROR(AVERAGE(F2627:H2627),"")</f>
        <v/>
      </c>
      <c r="S2627" s="797">
        <f>IFERROR(AVERAGE(I2627:J2627),"")</f>
        <v/>
      </c>
      <c r="T2627" s="797">
        <f>IFERROR(AVERAGE(K2627:L2627),"")</f>
        <v/>
      </c>
      <c r="W2627" s="797">
        <f>AVERAGE(Q2627:T2627)</f>
        <v/>
      </c>
      <c r="X2627" s="797">
        <f>AVERAGE(Q2623:T2627)</f>
        <v/>
      </c>
      <c r="Y2627" s="266" t="n">
        <v>375</v>
      </c>
    </row>
    <row r="2628" ht="17.45" customHeight="1">
      <c r="C2628" s="808">
        <f>C2627+1</f>
        <v/>
      </c>
      <c r="D2628" s="844" t="n">
        <v>0.0114</v>
      </c>
      <c r="E2628" s="845" t="n"/>
      <c r="F2628" s="844" t="n"/>
      <c r="G2628" s="846" t="n"/>
      <c r="H2628" s="845" t="n">
        <v>0.0131</v>
      </c>
      <c r="I2628" s="844" t="n">
        <v>0.0112</v>
      </c>
      <c r="J2628" s="845" t="n"/>
      <c r="K2628" s="847" t="n">
        <v>0.0165</v>
      </c>
      <c r="L2628" s="845" t="n"/>
      <c r="M2628" s="959">
        <f>IF(SUM(D2628:E2628)&gt;0,IFERROR(AVERAGE(D2599:E2628),""),"")</f>
        <v/>
      </c>
      <c r="N2628" s="959">
        <f>IF(SUM(F2628:H2628)&gt;0,IFERROR(AVERAGE(F2599:H2628),""),"")</f>
        <v/>
      </c>
      <c r="O2628" s="959">
        <f>IF(SUM(I2628:J2628)&gt;0,IFERROR(AVERAGE(I2599:J2628),""),"")</f>
        <v/>
      </c>
      <c r="P2628" s="959">
        <f>IF(SUM(K2628:L2628)&gt;0,IFERROR(AVERAGE(K2599:L2628),""),"")</f>
        <v/>
      </c>
      <c r="Q2628" s="813">
        <f>IFERROR(AVERAGE(D2628:E2628),"")</f>
        <v/>
      </c>
      <c r="R2628" s="813">
        <f>IFERROR(AVERAGE(F2628:H2628),"")</f>
        <v/>
      </c>
      <c r="S2628" s="813">
        <f>IFERROR(AVERAGE(I2628:J2628),"")</f>
        <v/>
      </c>
      <c r="T2628" s="813">
        <f>IFERROR(AVERAGE(K2628:L2628),"")</f>
        <v/>
      </c>
      <c r="V2628" s="813">
        <f>AVERAGE(Q2628:T2628)</f>
        <v/>
      </c>
      <c r="W2628" s="445" t="n"/>
      <c r="X2628" s="257" t="n"/>
      <c r="Y2628" s="266" t="n">
        <v>375</v>
      </c>
    </row>
    <row r="2629" ht="17.45" customHeight="1">
      <c r="C2629" s="808">
        <f>C2628+1</f>
        <v/>
      </c>
      <c r="D2629" s="844" t="n"/>
      <c r="E2629" s="845" t="n">
        <v>0.017</v>
      </c>
      <c r="F2629" s="844" t="n"/>
      <c r="G2629" s="846" t="n">
        <v>0.009469999999999999</v>
      </c>
      <c r="H2629" s="845" t="n"/>
      <c r="I2629" s="844" t="n"/>
      <c r="J2629" s="845" t="n">
        <v>0.00618</v>
      </c>
      <c r="K2629" s="847" t="n"/>
      <c r="L2629" s="845" t="n">
        <v>0.0351</v>
      </c>
      <c r="M2629" s="959">
        <f>IF(SUM(D2629:E2629)&gt;0,IFERROR(AVERAGE(D2600:E2629),""),"")</f>
        <v/>
      </c>
      <c r="N2629" s="959">
        <f>IF(SUM(F2629:H2629)&gt;0,IFERROR(AVERAGE(F2600:H2629),""),"")</f>
        <v/>
      </c>
      <c r="O2629" s="959">
        <f>IF(SUM(I2629:J2629)&gt;0,IFERROR(AVERAGE(I2600:J2629),""),"")</f>
        <v/>
      </c>
      <c r="P2629" s="959">
        <f>IF(SUM(K2629:L2629)&gt;0,IFERROR(AVERAGE(K2600:L2629),""),"")</f>
        <v/>
      </c>
      <c r="Q2629" s="813">
        <f>IFERROR(AVERAGE(D2629:E2629),"")</f>
        <v/>
      </c>
      <c r="R2629" s="813">
        <f>IFERROR(AVERAGE(F2629:H2629),"")</f>
        <v/>
      </c>
      <c r="S2629" s="813">
        <f>IFERROR(AVERAGE(I2629:J2629),"")</f>
        <v/>
      </c>
      <c r="T2629" s="813">
        <f>IFERROR(AVERAGE(K2629:L2629),"")</f>
        <v/>
      </c>
      <c r="V2629" s="813">
        <f>AVERAGE(Q2629:T2629)</f>
        <v/>
      </c>
      <c r="W2629" s="445" t="n"/>
      <c r="X2629" s="797">
        <f>AVERAGE(Q2628:T2629)</f>
        <v/>
      </c>
      <c r="Y2629" s="266" t="n">
        <v>375</v>
      </c>
    </row>
    <row r="2630" ht="17.45" customHeight="1">
      <c r="C2630" s="861">
        <f>C2629+1</f>
        <v/>
      </c>
      <c r="D2630" s="840" t="n">
        <v>0.0425</v>
      </c>
      <c r="E2630" s="841" t="n"/>
      <c r="F2630" s="840" t="n">
        <v>0.0294</v>
      </c>
      <c r="G2630" s="842" t="n"/>
      <c r="H2630" s="841" t="n">
        <v>0.0292</v>
      </c>
      <c r="I2630" s="840" t="n">
        <v>0.035</v>
      </c>
      <c r="J2630" s="841" t="n"/>
      <c r="K2630" s="843" t="n">
        <v>0.0733</v>
      </c>
      <c r="L2630" s="841" t="n"/>
      <c r="M2630" s="796">
        <f>IF(SUM(D2630:E2630)&gt;0,IFERROR(AVERAGE(D2601:E2630),""),"")</f>
        <v/>
      </c>
      <c r="N2630" s="796">
        <f>IF(SUM(F2630:H2630)&gt;0,IFERROR(AVERAGE(F2601:H2630),""),"")</f>
        <v/>
      </c>
      <c r="O2630" s="796">
        <f>IF(SUM(I2630:J2630)&gt;0,IFERROR(AVERAGE(I2601:J2630),""),"")</f>
        <v/>
      </c>
      <c r="P2630" s="796">
        <f>IF(SUM(K2630:L2630)&gt;0,IFERROR(AVERAGE(K2601:L2630),""),"")</f>
        <v/>
      </c>
      <c r="Q2630" s="797">
        <f>IFERROR(AVERAGE(D2630:E2630),"")</f>
        <v/>
      </c>
      <c r="R2630" s="797">
        <f>IFERROR(AVERAGE(F2630:H2630),"")</f>
        <v/>
      </c>
      <c r="S2630" s="797">
        <f>IFERROR(AVERAGE(I2630:J2630),"")</f>
        <v/>
      </c>
      <c r="T2630" s="797">
        <f>IFERROR(AVERAGE(K2630:L2630),"")</f>
        <v/>
      </c>
      <c r="W2630" s="797">
        <f>AVERAGE(Q2630:T2630)</f>
        <v/>
      </c>
    </row>
    <row r="2631" ht="17.45" customHeight="1">
      <c r="C2631" s="791">
        <f>C2630+1</f>
        <v/>
      </c>
      <c r="D2631" s="849" t="n"/>
      <c r="E2631" s="850" t="n">
        <v>0.0206</v>
      </c>
      <c r="F2631" s="849" t="n"/>
      <c r="G2631" s="851" t="n">
        <v>0.0263</v>
      </c>
      <c r="H2631" s="850" t="n"/>
      <c r="I2631" s="849" t="n"/>
      <c r="J2631" s="850" t="n">
        <v>0.0466</v>
      </c>
      <c r="K2631" s="852" t="n"/>
      <c r="L2631" s="850" t="n">
        <v>0.0341</v>
      </c>
      <c r="M2631" s="796">
        <f>IF(SUM(D2631:E2631)&gt;0,IFERROR(AVERAGE(D2602:E2631),""),"")</f>
        <v/>
      </c>
      <c r="N2631" s="796">
        <f>IF(SUM(F2631:H2631)&gt;0,IFERROR(AVERAGE(F2602:H2631),""),"")</f>
        <v/>
      </c>
      <c r="O2631" s="796">
        <f>IF(SUM(I2631:J2631)&gt;0,IFERROR(AVERAGE(I2602:J2631),""),"")</f>
        <v/>
      </c>
      <c r="P2631" s="796">
        <f>IF(SUM(K2631:L2631)&gt;0,IFERROR(AVERAGE(K2602:L2631),""),"")</f>
        <v/>
      </c>
      <c r="Q2631" s="797">
        <f>IFERROR(AVERAGE(D2631:E2631),"")</f>
        <v/>
      </c>
      <c r="R2631" s="797">
        <f>IFERROR(AVERAGE(F2631:H2631),"")</f>
        <v/>
      </c>
      <c r="S2631" s="797">
        <f>IFERROR(AVERAGE(I2631:J2631),"")</f>
        <v/>
      </c>
      <c r="T2631" s="797">
        <f>IFERROR(AVERAGE(K2631:L2631),"")</f>
        <v/>
      </c>
      <c r="W2631" s="797">
        <f>AVERAGE(Q2631:T2631)</f>
        <v/>
      </c>
    </row>
    <row r="2632" ht="17.45" customHeight="1">
      <c r="C2632" s="791">
        <f>C2631+1</f>
        <v/>
      </c>
      <c r="D2632" s="792" t="n">
        <v>0.0276</v>
      </c>
      <c r="E2632" s="793" t="n"/>
      <c r="F2632" s="792" t="n">
        <v>0.0157</v>
      </c>
      <c r="G2632" s="794" t="n"/>
      <c r="H2632" s="793" t="n"/>
      <c r="I2632" s="792" t="n">
        <v>0.0188</v>
      </c>
      <c r="J2632" s="793" t="n"/>
      <c r="K2632" s="795" t="n">
        <v>0.0369</v>
      </c>
      <c r="L2632" s="793" t="n"/>
      <c r="M2632" s="796">
        <f>IF(SUM(D2632:E2632)&gt;0,IFERROR(AVERAGE(D2603:E2632),""),"")</f>
        <v/>
      </c>
      <c r="N2632" s="796">
        <f>IF(SUM(F2632:H2632)&gt;0,IFERROR(AVERAGE(F2603:H2632),""),"")</f>
        <v/>
      </c>
      <c r="O2632" s="796">
        <f>IF(SUM(I2632:J2632)&gt;0,IFERROR(AVERAGE(I2603:J2632),""),"")</f>
        <v/>
      </c>
      <c r="P2632" s="796">
        <f>IF(SUM(K2632:L2632)&gt;0,IFERROR(AVERAGE(K2603:L2632),""),"")</f>
        <v/>
      </c>
      <c r="Q2632" s="797">
        <f>IFERROR(AVERAGE(D2632:E2632),"")</f>
        <v/>
      </c>
      <c r="R2632" s="797">
        <f>IFERROR(AVERAGE(F2632:H2632),"")</f>
        <v/>
      </c>
      <c r="S2632" s="797">
        <f>IFERROR(AVERAGE(I2632:J2632),"")</f>
        <v/>
      </c>
      <c r="T2632" s="797">
        <f>IFERROR(AVERAGE(K2632:L2632),"")</f>
        <v/>
      </c>
      <c r="W2632" s="797">
        <f>AVERAGE(Q2632:T2632)</f>
        <v/>
      </c>
    </row>
    <row r="2633" ht="17.45" customHeight="1">
      <c r="C2633" s="791">
        <f>C2632+1</f>
        <v/>
      </c>
      <c r="D2633" s="792" t="n"/>
      <c r="E2633" s="865" t="n">
        <v>0.07539999999999999</v>
      </c>
      <c r="F2633" s="792" t="n"/>
      <c r="G2633" s="794" t="n">
        <v>0.058</v>
      </c>
      <c r="H2633" s="793" t="n"/>
      <c r="I2633" s="792" t="n"/>
      <c r="J2633" s="793" t="n">
        <v>0.0239</v>
      </c>
      <c r="K2633" s="795" t="n"/>
      <c r="L2633" s="793" t="n">
        <v>0.0614</v>
      </c>
      <c r="M2633" s="796">
        <f>IF(SUM(D2633:E2633)&gt;0,IFERROR(AVERAGE(D2604:E2633),""),"")</f>
        <v/>
      </c>
      <c r="N2633" s="796">
        <f>IF(SUM(F2633:H2633)&gt;0,IFERROR(AVERAGE(F2604:H2633),""),"")</f>
        <v/>
      </c>
      <c r="O2633" s="796">
        <f>IF(SUM(I2633:J2633)&gt;0,IFERROR(AVERAGE(I2604:J2633),""),"")</f>
        <v/>
      </c>
      <c r="P2633" s="796">
        <f>IF(SUM(K2633:L2633)&gt;0,IFERROR(AVERAGE(K2604:L2633),""),"")</f>
        <v/>
      </c>
      <c r="Q2633" s="876">
        <f>IFERROR(AVERAGE(D2633:E2633),"")</f>
        <v/>
      </c>
      <c r="R2633" s="797">
        <f>IFERROR(AVERAGE(F2633:H2633),"")</f>
        <v/>
      </c>
      <c r="S2633" s="797">
        <f>IFERROR(AVERAGE(I2633:J2633),"")</f>
        <v/>
      </c>
      <c r="T2633" s="797">
        <f>IFERROR(AVERAGE(K2633:L2633),"")</f>
        <v/>
      </c>
      <c r="W2633" s="797">
        <f>AVERAGE(Q2633:T2633)</f>
        <v/>
      </c>
    </row>
    <row r="2634" ht="17.45" customHeight="1">
      <c r="C2634" s="791">
        <f>C2633+1</f>
        <v/>
      </c>
      <c r="D2634" s="792" t="n">
        <v>0.0181</v>
      </c>
      <c r="E2634" s="793" t="n"/>
      <c r="F2634" s="792" t="n"/>
      <c r="G2634" s="794" t="n"/>
      <c r="H2634" s="793" t="n">
        <v>0.015</v>
      </c>
      <c r="I2634" s="792" t="n">
        <v>0.0152</v>
      </c>
      <c r="J2634" s="793" t="n"/>
      <c r="K2634" s="795" t="n">
        <v>0.0207</v>
      </c>
      <c r="L2634" s="793" t="n"/>
      <c r="M2634" s="796">
        <f>IF(SUM(D2634:E2634)&gt;0,IFERROR(AVERAGE(D2605:E2634),""),"")</f>
        <v/>
      </c>
      <c r="N2634" s="796">
        <f>IF(SUM(F2634:H2634)&gt;0,IFERROR(AVERAGE(F2605:H2634),""),"")</f>
        <v/>
      </c>
      <c r="O2634" s="796">
        <f>IF(SUM(I2634:J2634)&gt;0,IFERROR(AVERAGE(I2605:J2634),""),"")</f>
        <v/>
      </c>
      <c r="P2634" s="796">
        <f>IF(SUM(K2634:L2634)&gt;0,IFERROR(AVERAGE(K2605:L2634),""),"")</f>
        <v/>
      </c>
      <c r="Q2634" s="797">
        <f>IFERROR(AVERAGE(D2634:E2634),"")</f>
        <v/>
      </c>
      <c r="R2634" s="797">
        <f>IFERROR(AVERAGE(F2634:H2634),"")</f>
        <v/>
      </c>
      <c r="S2634" s="797">
        <f>IFERROR(AVERAGE(I2634:J2634),"")</f>
        <v/>
      </c>
      <c r="T2634" s="797">
        <f>IFERROR(AVERAGE(K2634:L2634),"")</f>
        <v/>
      </c>
      <c r="W2634" s="797">
        <f>AVERAGE(Q2634:T2634)</f>
        <v/>
      </c>
      <c r="X2634" s="797">
        <f>AVERAGE(Q2630:T2634)</f>
        <v/>
      </c>
      <c r="Y2634" s="266" t="n">
        <v>376</v>
      </c>
    </row>
    <row r="2635" ht="17.45" customHeight="1">
      <c r="C2635" s="808">
        <f>C2634+1</f>
        <v/>
      </c>
      <c r="D2635" s="809" t="n"/>
      <c r="E2635" s="810" t="n">
        <v>0.0107</v>
      </c>
      <c r="F2635" s="809" t="n"/>
      <c r="G2635" s="811" t="n">
        <v>0.0109</v>
      </c>
      <c r="H2635" s="810" t="n"/>
      <c r="I2635" s="809" t="n"/>
      <c r="J2635" s="810" t="n">
        <v>0.013</v>
      </c>
      <c r="K2635" s="812" t="n"/>
      <c r="L2635" s="810" t="n">
        <v>0.0148</v>
      </c>
      <c r="M2635" s="959">
        <f>IF(SUM(D2635:E2635)&gt;0,IFERROR(AVERAGE(D2606:E2635),""),"")</f>
        <v/>
      </c>
      <c r="N2635" s="959">
        <f>IF(SUM(F2635:H2635)&gt;0,IFERROR(AVERAGE(F2606:H2635),""),"")</f>
        <v/>
      </c>
      <c r="O2635" s="959">
        <f>IF(SUM(I2635:J2635)&gt;0,IFERROR(AVERAGE(I2606:J2635),""),"")</f>
        <v/>
      </c>
      <c r="P2635" s="959">
        <f>IF(SUM(K2635:L2635)&gt;0,IFERROR(AVERAGE(K2606:L2635),""),"")</f>
        <v/>
      </c>
      <c r="Q2635" s="813">
        <f>IFERROR(AVERAGE(D2635:E2635),"")</f>
        <v/>
      </c>
      <c r="R2635" s="813">
        <f>IFERROR(AVERAGE(F2635:H2635),"")</f>
        <v/>
      </c>
      <c r="S2635" s="813">
        <f>IFERROR(AVERAGE(I2635:J2635),"")</f>
        <v/>
      </c>
      <c r="T2635" s="813">
        <f>IFERROR(AVERAGE(K2635:L2635),"")</f>
        <v/>
      </c>
      <c r="V2635" s="813">
        <f>AVERAGE(Q2635:T2635)</f>
        <v/>
      </c>
      <c r="W2635" s="445" t="n"/>
      <c r="X2635" s="257" t="n"/>
      <c r="Y2635" s="266" t="n">
        <v>376</v>
      </c>
    </row>
    <row r="2636" ht="17.45" customHeight="1">
      <c r="C2636" s="861">
        <f>C2635+1</f>
        <v/>
      </c>
      <c r="D2636" s="809" t="n">
        <v>0.0178</v>
      </c>
      <c r="E2636" s="810" t="n"/>
      <c r="F2636" s="809" t="n">
        <v>0.0115</v>
      </c>
      <c r="G2636" s="811" t="n"/>
      <c r="H2636" s="810" t="n">
        <v>0.0121</v>
      </c>
      <c r="I2636" s="809" t="n">
        <v>0.00594</v>
      </c>
      <c r="J2636" s="810" t="n"/>
      <c r="K2636" s="812" t="n">
        <v>0.0142</v>
      </c>
      <c r="L2636" s="810" t="n"/>
      <c r="M2636" s="959">
        <f>IF(SUM(D2636:E2636)&gt;0,IFERROR(AVERAGE(D2607:E2636),""),"")</f>
        <v/>
      </c>
      <c r="N2636" s="959">
        <f>IF(SUM(F2636:H2636)&gt;0,IFERROR(AVERAGE(F2607:H2636),""),"")</f>
        <v/>
      </c>
      <c r="O2636" s="959">
        <f>IF(SUM(I2636:J2636)&gt;0,IFERROR(AVERAGE(I2607:J2636),""),"")</f>
        <v/>
      </c>
      <c r="P2636" s="959">
        <f>IF(SUM(K2636:L2636)&gt;0,IFERROR(AVERAGE(K2607:L2636),""),"")</f>
        <v/>
      </c>
      <c r="Q2636" s="813">
        <f>IFERROR(AVERAGE(D2636:E2636),"")</f>
        <v/>
      </c>
      <c r="R2636" s="813">
        <f>IFERROR(AVERAGE(F2636:H2636),"")</f>
        <v/>
      </c>
      <c r="S2636" s="813">
        <f>IFERROR(AVERAGE(I2636:J2636),"")</f>
        <v/>
      </c>
      <c r="T2636" s="813">
        <f>IFERROR(AVERAGE(K2636:L2636),"")</f>
        <v/>
      </c>
      <c r="V2636" s="813">
        <f>AVERAGE(Q2636:T2636)</f>
        <v/>
      </c>
      <c r="W2636" s="445" t="n"/>
      <c r="X2636" s="797">
        <f>AVERAGE(Q2635:T2636)</f>
        <v/>
      </c>
      <c r="Y2636" s="266" t="n">
        <v>376</v>
      </c>
    </row>
    <row r="2637" ht="17.45" customHeight="1">
      <c r="C2637" s="791">
        <f>C2636+1</f>
        <v/>
      </c>
      <c r="D2637" s="792" t="n"/>
      <c r="E2637" s="793" t="n">
        <v>0.051</v>
      </c>
      <c r="F2637" s="792" t="n"/>
      <c r="G2637" s="794" t="n">
        <v>0.0365</v>
      </c>
      <c r="H2637" s="793" t="n"/>
      <c r="I2637" s="792" t="n"/>
      <c r="J2637" s="793" t="n">
        <v>0.0322</v>
      </c>
      <c r="K2637" s="795" t="n"/>
      <c r="L2637" s="793" t="n">
        <v>0.0273</v>
      </c>
      <c r="M2637" s="796">
        <f>IF(SUM(D2637:E2637)&gt;0,IFERROR(AVERAGE(D2608:E2637),""),"")</f>
        <v/>
      </c>
      <c r="N2637" s="796">
        <f>IF(SUM(F2637:H2637)&gt;0,IFERROR(AVERAGE(F2608:H2637),""),"")</f>
        <v/>
      </c>
      <c r="O2637" s="796">
        <f>IF(SUM(I2637:J2637)&gt;0,IFERROR(AVERAGE(I2608:J2637),""),"")</f>
        <v/>
      </c>
      <c r="P2637" s="796">
        <f>IF(SUM(K2637:L2637)&gt;0,IFERROR(AVERAGE(K2608:L2637),""),"")</f>
        <v/>
      </c>
      <c r="Q2637" s="797">
        <f>IFERROR(AVERAGE(D2637:E2637),"")</f>
        <v/>
      </c>
      <c r="R2637" s="797">
        <f>IFERROR(AVERAGE(F2637:H2637),"")</f>
        <v/>
      </c>
      <c r="S2637" s="797">
        <f>IFERROR(AVERAGE(I2637:J2637),"")</f>
        <v/>
      </c>
      <c r="T2637" s="797">
        <f>IFERROR(AVERAGE(K2637:L2637),"")</f>
        <v/>
      </c>
      <c r="W2637" s="797">
        <f>AVERAGE(Q2637:T2637)</f>
        <v/>
      </c>
    </row>
    <row r="2638" ht="17.45" customHeight="1">
      <c r="C2638" s="791">
        <f>C2637+1</f>
        <v/>
      </c>
      <c r="D2638" s="792" t="n">
        <v>0.0417</v>
      </c>
      <c r="E2638" s="793" t="n"/>
      <c r="F2638" s="792" t="n">
        <v>0.0389</v>
      </c>
      <c r="G2638" s="794" t="n"/>
      <c r="H2638" s="793" t="n"/>
      <c r="I2638" s="792" t="n">
        <v>0.0517</v>
      </c>
      <c r="J2638" s="793" t="n"/>
      <c r="K2638" s="795" t="n">
        <v>0.0418</v>
      </c>
      <c r="L2638" s="793" t="n"/>
      <c r="M2638" s="796">
        <f>IF(SUM(D2638:E2638)&gt;0,IFERROR(AVERAGE(D2609:E2638),""),"")</f>
        <v/>
      </c>
      <c r="N2638" s="796">
        <f>IF(SUM(F2638:H2638)&gt;0,IFERROR(AVERAGE(F2609:H2638),""),"")</f>
        <v/>
      </c>
      <c r="O2638" s="796">
        <f>IF(SUM(I2638:J2638)&gt;0,IFERROR(AVERAGE(I2609:J2638),""),"")</f>
        <v/>
      </c>
      <c r="P2638" s="796">
        <f>IF(SUM(K2638:L2638)&gt;0,IFERROR(AVERAGE(K2609:L2638),""),"")</f>
        <v/>
      </c>
      <c r="Q2638" s="797">
        <f>IFERROR(AVERAGE(D2638:E2638),"")</f>
        <v/>
      </c>
      <c r="R2638" s="797">
        <f>IFERROR(AVERAGE(F2638:H2638),"")</f>
        <v/>
      </c>
      <c r="S2638" s="797">
        <f>IFERROR(AVERAGE(I2638:J2638),"")</f>
        <v/>
      </c>
      <c r="T2638" s="797">
        <f>IFERROR(AVERAGE(K2638:L2638),"")</f>
        <v/>
      </c>
      <c r="W2638" s="797">
        <f>AVERAGE(Q2638:T2638)</f>
        <v/>
      </c>
    </row>
    <row r="2639" ht="17.45" customHeight="1">
      <c r="C2639" s="791">
        <f>C2638+1</f>
        <v/>
      </c>
      <c r="D2639" s="792" t="n"/>
      <c r="E2639" s="793" t="n">
        <v>0.0267</v>
      </c>
      <c r="F2639" s="792" t="n"/>
      <c r="G2639" s="794" t="n">
        <v>0.0342</v>
      </c>
      <c r="H2639" s="793" t="n"/>
      <c r="I2639" s="792" t="n"/>
      <c r="J2639" s="793" t="n">
        <v>0.0413</v>
      </c>
      <c r="K2639" s="795" t="n"/>
      <c r="L2639" s="793" t="n">
        <v>0.0382</v>
      </c>
      <c r="M2639" s="796">
        <f>IF(SUM(D2639:E2639)&gt;0,IFERROR(AVERAGE(D2610:E2639),""),"")</f>
        <v/>
      </c>
      <c r="N2639" s="796">
        <f>IF(SUM(F2639:H2639)&gt;0,IFERROR(AVERAGE(F2610:H2639),""),"")</f>
        <v/>
      </c>
      <c r="O2639" s="796">
        <f>IF(SUM(I2639:J2639)&gt;0,IFERROR(AVERAGE(I2610:J2639),""),"")</f>
        <v/>
      </c>
      <c r="P2639" s="796">
        <f>IF(SUM(K2639:L2639)&gt;0,IFERROR(AVERAGE(K2610:L2639),""),"")</f>
        <v/>
      </c>
      <c r="Q2639" s="797">
        <f>IFERROR(AVERAGE(D2639:E2639),"")</f>
        <v/>
      </c>
      <c r="R2639" s="797">
        <f>IFERROR(AVERAGE(F2639:H2639),"")</f>
        <v/>
      </c>
      <c r="S2639" s="797">
        <f>IFERROR(AVERAGE(I2639:J2639),"")</f>
        <v/>
      </c>
      <c r="T2639" s="797">
        <f>IFERROR(AVERAGE(K2639:L2639),"")</f>
        <v/>
      </c>
      <c r="W2639" s="797">
        <f>AVERAGE(Q2639:T2639)</f>
        <v/>
      </c>
    </row>
    <row r="2640" ht="17.45" customHeight="1">
      <c r="C2640" s="791">
        <f>C2639+1</f>
        <v/>
      </c>
      <c r="D2640" s="792" t="n">
        <v>0.0384</v>
      </c>
      <c r="E2640" s="793" t="n"/>
      <c r="F2640" s="792" t="n"/>
      <c r="G2640" s="794" t="n"/>
      <c r="H2640" s="865" t="n">
        <v>0.176</v>
      </c>
      <c r="I2640" s="792" t="n">
        <v>0.0469</v>
      </c>
      <c r="J2640" s="793" t="n"/>
      <c r="K2640" s="795" t="n">
        <v>0.0566</v>
      </c>
      <c r="L2640" s="793" t="n"/>
      <c r="M2640" s="796">
        <f>IF(SUM(D2640:E2640)&gt;0,IFERROR(AVERAGE(D2611:E2640),""),"")</f>
        <v/>
      </c>
      <c r="N2640" s="796">
        <f>IF(SUM(F2640:H2640)&gt;0,IFERROR(AVERAGE(F2611:H2640),""),"")</f>
        <v/>
      </c>
      <c r="O2640" s="796">
        <f>IF(SUM(I2640:J2640)&gt;0,IFERROR(AVERAGE(I2611:J2640),""),"")</f>
        <v/>
      </c>
      <c r="P2640" s="796">
        <f>IF(SUM(K2640:L2640)&gt;0,IFERROR(AVERAGE(K2611:L2640),""),"")</f>
        <v/>
      </c>
      <c r="Q2640" s="797">
        <f>IFERROR(AVERAGE(D2640:E2640),"")</f>
        <v/>
      </c>
      <c r="R2640" s="876">
        <f>IFERROR(AVERAGE(F2640:H2640),"")</f>
        <v/>
      </c>
      <c r="S2640" s="797">
        <f>IFERROR(AVERAGE(I2640:J2640),"")</f>
        <v/>
      </c>
      <c r="T2640" s="797">
        <f>IFERROR(AVERAGE(K2640:L2640),"")</f>
        <v/>
      </c>
      <c r="W2640" s="876">
        <f>AVERAGE(Q2640:T2640)</f>
        <v/>
      </c>
    </row>
    <row r="2641" ht="17.45" customHeight="1">
      <c r="C2641" s="791">
        <f>C2640+1</f>
        <v/>
      </c>
      <c r="D2641" s="792" t="n"/>
      <c r="E2641" s="793" t="n">
        <v>0.0307</v>
      </c>
      <c r="F2641" s="792" t="n"/>
      <c r="G2641" s="794" t="n">
        <v>0.0702</v>
      </c>
      <c r="H2641" s="793" t="n"/>
      <c r="I2641" s="792" t="n"/>
      <c r="J2641" s="793" t="n">
        <v>0.0403</v>
      </c>
      <c r="K2641" s="795" t="n"/>
      <c r="L2641" s="793" t="n">
        <v>0.0509</v>
      </c>
      <c r="M2641" s="796">
        <f>IF(SUM(D2641:E2641)&gt;0,IFERROR(AVERAGE(D2612:E2641),""),"")</f>
        <v/>
      </c>
      <c r="N2641" s="796">
        <f>IF(SUM(F2641:H2641)&gt;0,IFERROR(AVERAGE(F2612:H2641),""),"")</f>
        <v/>
      </c>
      <c r="O2641" s="796">
        <f>IF(SUM(I2641:J2641)&gt;0,IFERROR(AVERAGE(I2612:J2641),""),"")</f>
        <v/>
      </c>
      <c r="P2641" s="796">
        <f>IF(SUM(K2641:L2641)&gt;0,IFERROR(AVERAGE(K2612:L2641),""),"")</f>
        <v/>
      </c>
      <c r="Q2641" s="797">
        <f>IFERROR(AVERAGE(D2641:E2641),"")</f>
        <v/>
      </c>
      <c r="R2641" s="797">
        <f>IFERROR(AVERAGE(F2641:H2641),"")</f>
        <v/>
      </c>
      <c r="S2641" s="797">
        <f>IFERROR(AVERAGE(I2641:J2641),"")</f>
        <v/>
      </c>
      <c r="T2641" s="797">
        <f>IFERROR(AVERAGE(K2641:L2641),"")</f>
        <v/>
      </c>
      <c r="W2641" s="797">
        <f>AVERAGE(Q2641:T2641)</f>
        <v/>
      </c>
      <c r="X2641" s="797">
        <f>AVERAGE(Q2637:T2641)</f>
        <v/>
      </c>
      <c r="Y2641" s="266" t="n">
        <v>377</v>
      </c>
    </row>
    <row r="2642" ht="17.45" customHeight="1">
      <c r="C2642" s="861">
        <f>C2641+1</f>
        <v/>
      </c>
      <c r="D2642" s="809" t="n">
        <v>0.0116</v>
      </c>
      <c r="E2642" s="810" t="n"/>
      <c r="F2642" s="809" t="n">
        <v>0.00993</v>
      </c>
      <c r="G2642" s="811" t="n"/>
      <c r="H2642" s="810" t="n">
        <v>0.009339999999999999</v>
      </c>
      <c r="I2642" s="809" t="n">
        <v>0.0112</v>
      </c>
      <c r="J2642" s="810" t="n"/>
      <c r="K2642" s="812" t="n">
        <v>0.0217</v>
      </c>
      <c r="L2642" s="810" t="n"/>
      <c r="M2642" s="959">
        <f>IF(SUM(D2642:E2642)&gt;0,IFERROR(AVERAGE(D2613:E2642),""),"")</f>
        <v/>
      </c>
      <c r="N2642" s="959">
        <f>IF(SUM(F2642:H2642)&gt;0,IFERROR(AVERAGE(F2613:H2642),""),"")</f>
        <v/>
      </c>
      <c r="O2642" s="959">
        <f>IF(SUM(I2642:J2642)&gt;0,IFERROR(AVERAGE(I2613:J2642),""),"")</f>
        <v/>
      </c>
      <c r="P2642" s="959">
        <f>IF(SUM(K2642:L2642)&gt;0,IFERROR(AVERAGE(K2613:L2642),""),"")</f>
        <v/>
      </c>
      <c r="Q2642" s="813">
        <f>IFERROR(AVERAGE(D2642:E2642),"")</f>
        <v/>
      </c>
      <c r="R2642" s="813">
        <f>IFERROR(AVERAGE(F2642:H2642),"")</f>
        <v/>
      </c>
      <c r="S2642" s="813">
        <f>IFERROR(AVERAGE(I2642:J2642),"")</f>
        <v/>
      </c>
      <c r="T2642" s="813">
        <f>IFERROR(AVERAGE(K2642:L2642),"")</f>
        <v/>
      </c>
      <c r="V2642" s="813">
        <f>AVERAGE(Q2642:T2642)</f>
        <v/>
      </c>
      <c r="W2642" s="445" t="n"/>
      <c r="X2642" s="257" t="n"/>
      <c r="Y2642" s="266" t="n">
        <v>377</v>
      </c>
    </row>
    <row r="2643" ht="17.45" customHeight="1">
      <c r="C2643" s="808">
        <f>C2642+1</f>
        <v/>
      </c>
      <c r="D2643" s="809" t="n"/>
      <c r="E2643" s="810" t="n">
        <v>0.0354</v>
      </c>
      <c r="F2643" s="809" t="n"/>
      <c r="G2643" s="811" t="n">
        <v>0.0228</v>
      </c>
      <c r="H2643" s="810" t="n"/>
      <c r="I2643" s="809" t="n"/>
      <c r="J2643" s="810" t="n">
        <v>0.0289</v>
      </c>
      <c r="K2643" s="812" t="n"/>
      <c r="L2643" s="810" t="n">
        <v>0.0377</v>
      </c>
      <c r="M2643" s="959">
        <f>IF(SUM(D2643:E2643)&gt;0,IFERROR(AVERAGE(D2614:E2643),""),"")</f>
        <v/>
      </c>
      <c r="N2643" s="959">
        <f>IF(SUM(F2643:H2643)&gt;0,IFERROR(AVERAGE(F2614:H2643),""),"")</f>
        <v/>
      </c>
      <c r="O2643" s="959">
        <f>IF(SUM(I2643:J2643)&gt;0,IFERROR(AVERAGE(I2614:J2643),""),"")</f>
        <v/>
      </c>
      <c r="P2643" s="959">
        <f>IF(SUM(K2643:L2643)&gt;0,IFERROR(AVERAGE(K2614:L2643),""),"")</f>
        <v/>
      </c>
      <c r="Q2643" s="813">
        <f>IFERROR(AVERAGE(D2643:E2643),"")</f>
        <v/>
      </c>
      <c r="R2643" s="813">
        <f>IFERROR(AVERAGE(F2643:H2643),"")</f>
        <v/>
      </c>
      <c r="S2643" s="813">
        <f>IFERROR(AVERAGE(I2643:J2643),"")</f>
        <v/>
      </c>
      <c r="T2643" s="813">
        <f>IFERROR(AVERAGE(K2643:L2643),"")</f>
        <v/>
      </c>
      <c r="V2643" s="813">
        <f>AVERAGE(Q2643:T2643)</f>
        <v/>
      </c>
      <c r="W2643" s="445" t="n"/>
      <c r="X2643" s="797">
        <f>AVERAGE(Q2642:T2643)</f>
        <v/>
      </c>
      <c r="Y2643" s="266" t="n">
        <v>377</v>
      </c>
    </row>
    <row r="2644" ht="17.45" customHeight="1">
      <c r="C2644" s="791">
        <f>C2643+1</f>
        <v/>
      </c>
      <c r="D2644" s="792" t="n">
        <v>0.0544</v>
      </c>
      <c r="E2644" s="793" t="n"/>
      <c r="F2644" s="792" t="n">
        <v>0.0402</v>
      </c>
      <c r="G2644" s="794" t="n"/>
      <c r="H2644" s="793" t="n"/>
      <c r="I2644" s="792" t="n">
        <v>0.0412</v>
      </c>
      <c r="J2644" s="793" t="n"/>
      <c r="K2644" s="964" t="n">
        <v>0.14</v>
      </c>
      <c r="L2644" s="793" t="n"/>
      <c r="M2644" s="796">
        <f>IF(SUM(D2644:E2644)&gt;0,IFERROR(AVERAGE(D2615:E2644),""),"")</f>
        <v/>
      </c>
      <c r="N2644" s="796">
        <f>IF(SUM(F2644:H2644)&gt;0,IFERROR(AVERAGE(F2615:H2644),""),"")</f>
        <v/>
      </c>
      <c r="O2644" s="796">
        <f>IF(SUM(I2644:J2644)&gt;0,IFERROR(AVERAGE(I2615:J2644),""),"")</f>
        <v/>
      </c>
      <c r="P2644" s="796">
        <f>IF(SUM(K2644:L2644)&gt;0,IFERROR(AVERAGE(K2615:L2644),""),"")</f>
        <v/>
      </c>
      <c r="Q2644" s="797">
        <f>IFERROR(AVERAGE(D2644:E2644),"")</f>
        <v/>
      </c>
      <c r="R2644" s="797">
        <f>IFERROR(AVERAGE(F2644:H2644),"")</f>
        <v/>
      </c>
      <c r="S2644" s="797">
        <f>IFERROR(AVERAGE(I2644:J2644),"")</f>
        <v/>
      </c>
      <c r="T2644" s="876">
        <f>IFERROR(AVERAGE(K2644:L2644),"")</f>
        <v/>
      </c>
      <c r="W2644" s="797">
        <f>AVERAGE(Q2644:T2644)</f>
        <v/>
      </c>
    </row>
    <row r="2645" ht="17.45" customHeight="1">
      <c r="C2645" s="791">
        <f>C2644+1</f>
        <v/>
      </c>
      <c r="D2645" s="792" t="n"/>
      <c r="E2645" s="793" t="n">
        <v>0.0286</v>
      </c>
      <c r="F2645" s="792" t="n"/>
      <c r="G2645" s="794" t="n">
        <v>0.0341</v>
      </c>
      <c r="H2645" s="793" t="n"/>
      <c r="I2645" s="792" t="n"/>
      <c r="J2645" s="793" t="n">
        <v>0.0553</v>
      </c>
      <c r="K2645" s="795" t="n"/>
      <c r="L2645" s="793" t="n">
        <v>0.0421</v>
      </c>
      <c r="M2645" s="796">
        <f>IF(SUM(D2645:E2645)&gt;0,IFERROR(AVERAGE(D2616:E2645),""),"")</f>
        <v/>
      </c>
      <c r="N2645" s="796">
        <f>IF(SUM(F2645:H2645)&gt;0,IFERROR(AVERAGE(F2616:H2645),""),"")</f>
        <v/>
      </c>
      <c r="O2645" s="796">
        <f>IF(SUM(I2645:J2645)&gt;0,IFERROR(AVERAGE(I2616:J2645),""),"")</f>
        <v/>
      </c>
      <c r="P2645" s="796">
        <f>IF(SUM(K2645:L2645)&gt;0,IFERROR(AVERAGE(K2616:L2645),""),"")</f>
        <v/>
      </c>
      <c r="Q2645" s="797">
        <f>IFERROR(AVERAGE(D2645:E2645),"")</f>
        <v/>
      </c>
      <c r="R2645" s="797">
        <f>IFERROR(AVERAGE(F2645:H2645),"")</f>
        <v/>
      </c>
      <c r="S2645" s="797">
        <f>IFERROR(AVERAGE(I2645:J2645),"")</f>
        <v/>
      </c>
      <c r="T2645" s="797">
        <f>IFERROR(AVERAGE(K2645:L2645),"")</f>
        <v/>
      </c>
      <c r="W2645" s="797">
        <f>AVERAGE(Q2645:T2645)</f>
        <v/>
      </c>
    </row>
    <row r="2646" ht="17.45" customHeight="1">
      <c r="C2646" s="791">
        <f>C2645+1</f>
        <v/>
      </c>
      <c r="D2646" s="792" t="n">
        <v>0.0341</v>
      </c>
      <c r="E2646" s="793" t="n"/>
      <c r="F2646" s="792" t="n"/>
      <c r="G2646" s="794" t="n"/>
      <c r="H2646" s="793" t="n">
        <v>0.0352</v>
      </c>
      <c r="I2646" s="792" t="n">
        <v>0.0429</v>
      </c>
      <c r="J2646" s="793" t="n"/>
      <c r="K2646" s="795" t="n">
        <v>0.0331</v>
      </c>
      <c r="L2646" s="793" t="n"/>
      <c r="M2646" s="796">
        <f>IF(SUM(D2646:E2646)&gt;0,IFERROR(AVERAGE(D2617:E2646),""),"")</f>
        <v/>
      </c>
      <c r="N2646" s="796">
        <f>IF(SUM(F2646:H2646)&gt;0,IFERROR(AVERAGE(F2617:H2646),""),"")</f>
        <v/>
      </c>
      <c r="O2646" s="796">
        <f>IF(SUM(I2646:J2646)&gt;0,IFERROR(AVERAGE(I2617:J2646),""),"")</f>
        <v/>
      </c>
      <c r="P2646" s="796">
        <f>IF(SUM(K2646:L2646)&gt;0,IFERROR(AVERAGE(K2617:L2646),""),"")</f>
        <v/>
      </c>
      <c r="Q2646" s="797">
        <f>IFERROR(AVERAGE(D2646:E2646),"")</f>
        <v/>
      </c>
      <c r="R2646" s="797">
        <f>IFERROR(AVERAGE(F2646:H2646),"")</f>
        <v/>
      </c>
      <c r="S2646" s="797">
        <f>IFERROR(AVERAGE(I2646:J2646),"")</f>
        <v/>
      </c>
      <c r="T2646" s="797">
        <f>IFERROR(AVERAGE(K2646:L2646),"")</f>
        <v/>
      </c>
      <c r="W2646" s="797">
        <f>AVERAGE(Q2646:T2646)</f>
        <v/>
      </c>
    </row>
    <row r="2647" ht="17.45" customHeight="1">
      <c r="C2647" s="791">
        <f>C2646+1</f>
        <v/>
      </c>
      <c r="D2647" s="792" t="n"/>
      <c r="E2647" s="793" t="n">
        <v>0.0328</v>
      </c>
      <c r="F2647" s="792" t="n"/>
      <c r="G2647" s="794" t="n">
        <v>0.041</v>
      </c>
      <c r="H2647" s="793" t="n"/>
      <c r="I2647" s="792" t="n"/>
      <c r="J2647" s="793" t="n">
        <v>0.0373</v>
      </c>
      <c r="K2647" s="795" t="n"/>
      <c r="L2647" s="793" t="n">
        <v>0.0394</v>
      </c>
      <c r="M2647" s="796">
        <f>IF(SUM(D2647:E2647)&gt;0,IFERROR(AVERAGE(D2618:E2647),""),"")</f>
        <v/>
      </c>
      <c r="N2647" s="796">
        <f>IF(SUM(F2647:H2647)&gt;0,IFERROR(AVERAGE(F2618:H2647),""),"")</f>
        <v/>
      </c>
      <c r="O2647" s="796">
        <f>IF(SUM(I2647:J2647)&gt;0,IFERROR(AVERAGE(I2618:J2647),""),"")</f>
        <v/>
      </c>
      <c r="P2647" s="796">
        <f>IF(SUM(K2647:L2647)&gt;0,IFERROR(AVERAGE(K2618:L2647),""),"")</f>
        <v/>
      </c>
      <c r="Q2647" s="797">
        <f>IFERROR(AVERAGE(D2647:E2647),"")</f>
        <v/>
      </c>
      <c r="R2647" s="797">
        <f>IFERROR(AVERAGE(F2647:H2647),"")</f>
        <v/>
      </c>
      <c r="S2647" s="797">
        <f>IFERROR(AVERAGE(I2647:J2647),"")</f>
        <v/>
      </c>
      <c r="T2647" s="797">
        <f>IFERROR(AVERAGE(K2647:L2647),"")</f>
        <v/>
      </c>
      <c r="W2647" s="797">
        <f>AVERAGE(Q2647:T2647)</f>
        <v/>
      </c>
    </row>
    <row r="2648" ht="17.45" customHeight="1" thickBot="1">
      <c r="C2648" s="861">
        <f>C2647+1</f>
        <v/>
      </c>
      <c r="D2648" s="803" t="n">
        <v>0.0342</v>
      </c>
      <c r="E2648" s="804" t="n"/>
      <c r="F2648" s="803" t="n">
        <v>0.0269</v>
      </c>
      <c r="G2648" s="805" t="n"/>
      <c r="H2648" s="804" t="n">
        <v>0.0242</v>
      </c>
      <c r="I2648" s="803" t="n">
        <v>0.0333</v>
      </c>
      <c r="J2648" s="804" t="n"/>
      <c r="K2648" s="806" t="n">
        <v>0.0271</v>
      </c>
      <c r="L2648" s="804" t="n"/>
      <c r="M2648" s="796">
        <f>IF(SUM(D2648:E2648)&gt;0,IFERROR(AVERAGE(D2619:E2648),""),"")</f>
        <v/>
      </c>
      <c r="N2648" s="796">
        <f>IF(SUM(F2648:H2648)&gt;0,IFERROR(AVERAGE(F2619:H2648),""),"")</f>
        <v/>
      </c>
      <c r="O2648" s="796">
        <f>IF(SUM(I2648:J2648)&gt;0,IFERROR(AVERAGE(I2619:J2648),""),"")</f>
        <v/>
      </c>
      <c r="P2648" s="796">
        <f>IF(SUM(K2648:L2648)&gt;0,IFERROR(AVERAGE(K2619:L2648),""),"")</f>
        <v/>
      </c>
      <c r="Q2648" s="797">
        <f>IFERROR(AVERAGE(D2648:E2648),"")</f>
        <v/>
      </c>
      <c r="R2648" s="797">
        <f>IFERROR(AVERAGE(F2648:H2648),"")</f>
        <v/>
      </c>
      <c r="S2648" s="797">
        <f>IFERROR(AVERAGE(I2648:J2648),"")</f>
        <v/>
      </c>
      <c r="T2648" s="797">
        <f>IFERROR(AVERAGE(K2648:L2648),"")</f>
        <v/>
      </c>
      <c r="W2648" s="797">
        <f>AVERAGE(Q2648:T2648)</f>
        <v/>
      </c>
      <c r="X2648" s="797">
        <f>AVERAGE(Q2644:T2648)</f>
        <v/>
      </c>
      <c r="Y2648" s="266" t="n">
        <v>378</v>
      </c>
    </row>
    <row r="2649" ht="17.45" customHeight="1" thickBot="1">
      <c r="C2649" s="808">
        <f>C2648+1</f>
        <v/>
      </c>
      <c r="D2649" s="809" t="n"/>
      <c r="E2649" s="810" t="n">
        <v>0.0163</v>
      </c>
      <c r="F2649" s="809" t="n"/>
      <c r="G2649" s="811" t="n">
        <v>0.0139</v>
      </c>
      <c r="H2649" s="810" t="n"/>
      <c r="I2649" s="809" t="n"/>
      <c r="J2649" s="810" t="n">
        <v>0.0144</v>
      </c>
      <c r="K2649" s="812" t="n"/>
      <c r="L2649" s="810" t="n">
        <v>0.0247</v>
      </c>
      <c r="M2649" s="959">
        <f>IF(SUM(D2649:E2649)&gt;0,IFERROR(AVERAGE(D2620:E2649),""),"")</f>
        <v/>
      </c>
      <c r="N2649" s="959">
        <f>IF(SUM(F2649:H2649)&gt;0,IFERROR(AVERAGE(F2620:H2649),""),"")</f>
        <v/>
      </c>
      <c r="O2649" s="959">
        <f>IF(SUM(I2649:J2649)&gt;0,IFERROR(AVERAGE(I2620:J2649),""),"")</f>
        <v/>
      </c>
      <c r="P2649" s="959">
        <f>IF(SUM(K2649:L2649)&gt;0,IFERROR(AVERAGE(K2620:L2649),""),"")</f>
        <v/>
      </c>
      <c r="Q2649" s="813">
        <f>IFERROR(AVERAGE(D2649:E2649),"")</f>
        <v/>
      </c>
      <c r="R2649" s="813">
        <f>IFERROR(AVERAGE(F2649:H2649),"")</f>
        <v/>
      </c>
      <c r="S2649" s="813">
        <f>IFERROR(AVERAGE(I2649:J2649),"")</f>
        <v/>
      </c>
      <c r="T2649" s="813">
        <f>IFERROR(AVERAGE(K2649:L2649),"")</f>
        <v/>
      </c>
      <c r="V2649" s="813">
        <f>AVERAGE(Q2649:T2649)</f>
        <v/>
      </c>
      <c r="W2649" s="445" t="n"/>
      <c r="X2649" s="257" t="n"/>
      <c r="Y2649" s="266" t="n">
        <v>378</v>
      </c>
      <c r="Z2649" s="514" t="inlineStr">
        <is>
          <t>MARCH</t>
        </is>
      </c>
      <c r="AA2649" s="515" t="n">
        <v>2025</v>
      </c>
      <c r="AB2649" s="516" t="n"/>
      <c r="AC2649" s="516" t="n"/>
      <c r="AD2649" s="516" t="n"/>
    </row>
    <row r="2650" ht="17.45" customHeight="1">
      <c r="C2650" s="808">
        <f>C2649+1</f>
        <v/>
      </c>
      <c r="D2650" s="809" t="n">
        <v>0.0286</v>
      </c>
      <c r="E2650" s="810" t="n"/>
      <c r="F2650" s="809" t="n">
        <v>0.00984</v>
      </c>
      <c r="G2650" s="811" t="n"/>
      <c r="H2650" s="810" t="n"/>
      <c r="I2650" s="809" t="n">
        <v>0.00466</v>
      </c>
      <c r="J2650" s="810" t="n"/>
      <c r="K2650" s="812" t="n">
        <v>0.0127</v>
      </c>
      <c r="L2650" s="810" t="n"/>
      <c r="M2650" s="959">
        <f>IF(SUM(D2650:E2650)&gt;0,IFERROR(AVERAGE(D2621:E2650),""),"")</f>
        <v/>
      </c>
      <c r="N2650" s="959">
        <f>IF(SUM(F2650:H2650)&gt;0,IFERROR(AVERAGE(F2621:H2650),""),"")</f>
        <v/>
      </c>
      <c r="O2650" s="959">
        <f>IF(SUM(I2650:J2650)&gt;0,IFERROR(AVERAGE(I2621:J2650),""),"")</f>
        <v/>
      </c>
      <c r="P2650" s="959">
        <f>IF(SUM(K2650:L2650)&gt;0,IFERROR(AVERAGE(K2621:L2650),""),"")</f>
        <v/>
      </c>
      <c r="Q2650" s="813">
        <f>IFERROR(AVERAGE(D2650:E2650),"")</f>
        <v/>
      </c>
      <c r="R2650" s="813">
        <f>IFERROR(AVERAGE(F2650:H2650),"")</f>
        <v/>
      </c>
      <c r="S2650" s="813">
        <f>IFERROR(AVERAGE(I2650:J2650),"")</f>
        <v/>
      </c>
      <c r="T2650" s="813">
        <f>IFERROR(AVERAGE(K2650:L2650),"")</f>
        <v/>
      </c>
      <c r="V2650" s="813">
        <f>AVERAGE(Q2650:T2650)</f>
        <v/>
      </c>
      <c r="W2650" s="445" t="n"/>
      <c r="X2650" s="797">
        <f>AVERAGE(Q2649:T2650)</f>
        <v/>
      </c>
      <c r="Y2650" s="266" t="n">
        <v>378</v>
      </c>
      <c r="Z2650" s="517" t="inlineStr">
        <is>
          <t>Parameter</t>
        </is>
      </c>
      <c r="AA2650" s="517" t="inlineStr">
        <is>
          <t>Station 1</t>
        </is>
      </c>
      <c r="AB2650" s="517" t="inlineStr">
        <is>
          <t>Station 2</t>
        </is>
      </c>
      <c r="AC2650" s="517" t="inlineStr">
        <is>
          <t>Station 4</t>
        </is>
      </c>
      <c r="AD2650" s="517" t="inlineStr">
        <is>
          <t>Station 5</t>
        </is>
      </c>
    </row>
    <row r="2651" ht="17.45" customHeight="1" thickBot="1">
      <c r="C2651" s="824">
        <f>C2650+1</f>
        <v/>
      </c>
      <c r="D2651" s="825" t="n"/>
      <c r="E2651" s="826" t="n">
        <v>0.0262</v>
      </c>
      <c r="F2651" s="825" t="n"/>
      <c r="G2651" s="827" t="n">
        <v>0.0267</v>
      </c>
      <c r="H2651" s="826" t="n"/>
      <c r="I2651" s="825" t="n"/>
      <c r="J2651" s="826" t="n">
        <v>0.0152</v>
      </c>
      <c r="K2651" s="828" t="n"/>
      <c r="L2651" s="826" t="n">
        <v>0.0215</v>
      </c>
      <c r="M2651" s="829">
        <f>IF(SUM(D2651:E2651)&gt;0,IFERROR(AVERAGE(D2622:E2651),""),"")</f>
        <v/>
      </c>
      <c r="N2651" s="829">
        <f>IF(SUM(F2651:H2651)&gt;0,IFERROR(AVERAGE(F2622:H2651),""),"")</f>
        <v/>
      </c>
      <c r="O2651" s="829">
        <f>IF(SUM(I2651:J2651)&gt;0,IFERROR(AVERAGE(I2622:J2651),""),"")</f>
        <v/>
      </c>
      <c r="P2651" s="829">
        <f>IF(SUM(K2651:L2651)&gt;0,IFERROR(AVERAGE(K2622:L2651),""),"")</f>
        <v/>
      </c>
      <c r="Q2651" s="830">
        <f>IFERROR(AVERAGE(D2651:E2651),"")</f>
        <v/>
      </c>
      <c r="R2651" s="830">
        <f>IFERROR(AVERAGE(F2651:H2651),"")</f>
        <v/>
      </c>
      <c r="S2651" s="830">
        <f>IFERROR(AVERAGE(I2651:J2651),"")</f>
        <v/>
      </c>
      <c r="T2651" s="830">
        <f>IFERROR(AVERAGE(K2651:L2651),"")</f>
        <v/>
      </c>
      <c r="U2651" s="315" t="n"/>
      <c r="V2651" s="315" t="n"/>
      <c r="W2651" s="830">
        <f>AVERAGE(Q2651:T2651)</f>
        <v/>
      </c>
      <c r="Z2651" s="518" t="inlineStr">
        <is>
          <t>Average</t>
        </is>
      </c>
      <c r="AA2651" s="928">
        <f>AVERAGE(D2621:E2651)</f>
        <v/>
      </c>
      <c r="AB2651" s="928">
        <f>AVERAGE(F2621:H2651)</f>
        <v/>
      </c>
      <c r="AC2651" s="928">
        <f>AVERAGE(I2621:J2651)</f>
        <v/>
      </c>
      <c r="AD2651" s="928">
        <f>AVERAGE(K2621:L2651)</f>
        <v/>
      </c>
    </row>
    <row r="2652" ht="17.45" customHeight="1">
      <c r="C2652" s="831">
        <f>C2651+1</f>
        <v/>
      </c>
      <c r="D2652" s="792" t="n">
        <v>0.06195</v>
      </c>
      <c r="E2652" s="793" t="n"/>
      <c r="F2652" s="792" t="n"/>
      <c r="G2652" s="794" t="n"/>
      <c r="H2652" s="793" t="n">
        <v>0.0575</v>
      </c>
      <c r="I2652" s="792" t="n">
        <v>0.03265</v>
      </c>
      <c r="J2652" s="793" t="n"/>
      <c r="K2652" s="795" t="n">
        <v>0.04422</v>
      </c>
      <c r="L2652" s="793" t="n"/>
      <c r="M2652" s="796">
        <f>IF(SUM(D2652:E2652)&gt;0,IFERROR(AVERAGE(D2623:E2652),""),"")</f>
        <v/>
      </c>
      <c r="N2652" s="796">
        <f>IF(SUM(F2652:H2652)&gt;0,IFERROR(AVERAGE(F2623:H2652),""),"")</f>
        <v/>
      </c>
      <c r="O2652" s="796">
        <f>IF(SUM(I2652:J2652)&gt;0,IFERROR(AVERAGE(I2623:J2652),""),"")</f>
        <v/>
      </c>
      <c r="P2652" s="796">
        <f>IF(SUM(K2652:L2652)&gt;0,IFERROR(AVERAGE(K2623:L2652),""),"")</f>
        <v/>
      </c>
      <c r="Q2652" s="797">
        <f>IFERROR(AVERAGE(D2652:E2652),"")</f>
        <v/>
      </c>
      <c r="R2652" s="797">
        <f>IFERROR(AVERAGE(F2652:H2652),"")</f>
        <v/>
      </c>
      <c r="S2652" s="797">
        <f>IFERROR(AVERAGE(I2652:J2652),"")</f>
        <v/>
      </c>
      <c r="T2652" s="797">
        <f>IFERROR(AVERAGE(K2652:L2652),"")</f>
        <v/>
      </c>
      <c r="W2652" s="797">
        <f>AVERAGE(Q2652:T2652)</f>
        <v/>
      </c>
      <c r="Z2652" s="518" t="inlineStr">
        <is>
          <t>Maximum</t>
        </is>
      </c>
      <c r="AA2652" s="928">
        <f>MAX(D2621:E2651)</f>
        <v/>
      </c>
      <c r="AB2652" s="928">
        <f>MAX(F2621:H2651)</f>
        <v/>
      </c>
      <c r="AC2652" s="928">
        <f>MAX(I2621:J2651)</f>
        <v/>
      </c>
      <c r="AD2652" s="928">
        <f>MAX(K2621:L2651)</f>
        <v/>
      </c>
    </row>
    <row r="2653" ht="17.45" customHeight="1" thickBot="1">
      <c r="C2653" s="791">
        <f>C2652+1</f>
        <v/>
      </c>
      <c r="D2653" s="792" t="n"/>
      <c r="E2653" s="865" t="n">
        <v>0.08656999999999999</v>
      </c>
      <c r="F2653" s="792" t="n"/>
      <c r="G2653" s="932" t="n">
        <v>0.07495</v>
      </c>
      <c r="H2653" s="793" t="n"/>
      <c r="I2653" s="792" t="n"/>
      <c r="J2653" s="793" t="n">
        <v>0.03319</v>
      </c>
      <c r="K2653" s="795" t="n"/>
      <c r="L2653" s="865" t="n">
        <v>0.09167</v>
      </c>
      <c r="M2653" s="796">
        <f>IF(SUM(D2653:E2653)&gt;0,IFERROR(AVERAGE(D2624:E2653),""),"")</f>
        <v/>
      </c>
      <c r="N2653" s="796">
        <f>IF(SUM(F2653:H2653)&gt;0,IFERROR(AVERAGE(F2624:H2653),""),"")</f>
        <v/>
      </c>
      <c r="O2653" s="796">
        <f>IF(SUM(I2653:J2653)&gt;0,IFERROR(AVERAGE(I2624:J2653),""),"")</f>
        <v/>
      </c>
      <c r="P2653" s="796">
        <f>IF(SUM(K2653:L2653)&gt;0,IFERROR(AVERAGE(K2624:L2653),""),"")</f>
        <v/>
      </c>
      <c r="Q2653" s="876">
        <f>IFERROR(AVERAGE(D2653:E2653),"")</f>
        <v/>
      </c>
      <c r="R2653" s="876">
        <f>IFERROR(AVERAGE(F2653:H2653),"")</f>
        <v/>
      </c>
      <c r="S2653" s="797">
        <f>IFERROR(AVERAGE(I2653:J2653),"")</f>
        <v/>
      </c>
      <c r="T2653" s="876">
        <f>IFERROR(AVERAGE(K2653:L2653),"")</f>
        <v/>
      </c>
      <c r="W2653" s="876">
        <f>AVERAGE(Q2653:T2653)</f>
        <v/>
      </c>
      <c r="Z2653" s="520" t="inlineStr">
        <is>
          <t># DAYS &gt; 0.075</t>
        </is>
      </c>
      <c r="AA2653" s="521">
        <f>COUNTIF(D2621:E2651,"&gt;=0.075")</f>
        <v/>
      </c>
      <c r="AB2653" s="521">
        <f>COUNTIF(F2621:H2651,"&gt;=0.075")</f>
        <v/>
      </c>
      <c r="AC2653" s="521">
        <f>COUNTIF(I2621:J2651,"&gt;=0.075")</f>
        <v/>
      </c>
      <c r="AD2653" s="521">
        <f>COUNTIF(K2621:L2651,"&gt;=0.075")</f>
        <v/>
      </c>
    </row>
    <row r="2654" ht="17.45" customHeight="1" thickBot="1">
      <c r="C2654" s="861">
        <f>C2653+1</f>
        <v/>
      </c>
      <c r="D2654" s="803" t="n">
        <v>0.02259</v>
      </c>
      <c r="E2654" s="804" t="n"/>
      <c r="F2654" s="803" t="n">
        <v>0.02845</v>
      </c>
      <c r="G2654" s="805" t="n"/>
      <c r="H2654" s="804" t="n">
        <v>0.02694</v>
      </c>
      <c r="I2654" s="803" t="n">
        <v>0.02577</v>
      </c>
      <c r="J2654" s="804" t="n"/>
      <c r="K2654" s="806" t="n">
        <v>0.02655</v>
      </c>
      <c r="L2654" s="804" t="n"/>
      <c r="M2654" s="796">
        <f>IF(SUM(D2654:E2654)&gt;0,IFERROR(AVERAGE(D2625:E2654),""),"")</f>
        <v/>
      </c>
      <c r="N2654" s="796">
        <f>IF(SUM(F2654:H2654)&gt;0,IFERROR(AVERAGE(F2625:H2654),""),"")</f>
        <v/>
      </c>
      <c r="O2654" s="796">
        <f>IF(SUM(I2654:J2654)&gt;0,IFERROR(AVERAGE(I2625:J2654),""),"")</f>
        <v/>
      </c>
      <c r="P2654" s="796">
        <f>IF(SUM(K2654:L2654)&gt;0,IFERROR(AVERAGE(K2625:L2654),""),"")</f>
        <v/>
      </c>
      <c r="Q2654" s="797">
        <f>IFERROR(AVERAGE(D2654:E2654),"")</f>
        <v/>
      </c>
      <c r="R2654" s="797">
        <f>IFERROR(AVERAGE(F2654:H2654),"")</f>
        <v/>
      </c>
      <c r="S2654" s="797">
        <f>IFERROR(AVERAGE(I2654:J2654),"")</f>
        <v/>
      </c>
      <c r="T2654" s="797">
        <f>IFERROR(AVERAGE(K2654:L2654),"")</f>
        <v/>
      </c>
      <c r="W2654" s="797">
        <f>AVERAGE(Q2654:T2654)</f>
        <v/>
      </c>
      <c r="AC2654" s="664">
        <f>SUM(AA2653:AD2653)</f>
        <v/>
      </c>
      <c r="AD2654" s="929">
        <f>AVERAGE(AA2651:AD2651)</f>
        <v/>
      </c>
    </row>
    <row r="2655" ht="17.45" customHeight="1">
      <c r="C2655" s="791">
        <f>C2654+1</f>
        <v/>
      </c>
      <c r="D2655" s="792" t="n"/>
      <c r="E2655" s="793" t="n">
        <v>0.03351</v>
      </c>
      <c r="F2655" s="792" t="n"/>
      <c r="G2655" s="794" t="n">
        <v>0.03488</v>
      </c>
      <c r="H2655" s="793" t="n"/>
      <c r="I2655" s="792" t="n"/>
      <c r="J2655" s="793" t="n">
        <v>0.03839</v>
      </c>
      <c r="K2655" s="795" t="n"/>
      <c r="L2655" s="793" t="n">
        <v>0.04136</v>
      </c>
      <c r="M2655" s="796">
        <f>IF(SUM(D2655:E2655)&gt;0,IFERROR(AVERAGE(D2626:E2655),""),"")</f>
        <v/>
      </c>
      <c r="N2655" s="796">
        <f>IF(SUM(F2655:H2655)&gt;0,IFERROR(AVERAGE(F2626:H2655),""),"")</f>
        <v/>
      </c>
      <c r="O2655" s="796">
        <f>IF(SUM(I2655:J2655)&gt;0,IFERROR(AVERAGE(I2626:J2655),""),"")</f>
        <v/>
      </c>
      <c r="P2655" s="796">
        <f>IF(SUM(K2655:L2655)&gt;0,IFERROR(AVERAGE(K2626:L2655),""),"")</f>
        <v/>
      </c>
      <c r="Q2655" s="797">
        <f>IFERROR(AVERAGE(D2655:E2655),"")</f>
        <v/>
      </c>
      <c r="R2655" s="797">
        <f>IFERROR(AVERAGE(F2655:H2655),"")</f>
        <v/>
      </c>
      <c r="S2655" s="797">
        <f>IFERROR(AVERAGE(I2655:J2655),"")</f>
        <v/>
      </c>
      <c r="T2655" s="797">
        <f>IFERROR(AVERAGE(K2655:L2655),"")</f>
        <v/>
      </c>
      <c r="W2655" s="797">
        <f>AVERAGE(Q2655:T2655)</f>
        <v/>
      </c>
      <c r="X2655" s="797">
        <f>AVERAGE(Q2651:T2655)</f>
        <v/>
      </c>
      <c r="Y2655" s="266" t="n">
        <v>379</v>
      </c>
      <c r="AA2655" s="605">
        <f>AA2651-AA2620</f>
        <v/>
      </c>
      <c r="AB2655" s="605">
        <f>AB2651-AB2620</f>
        <v/>
      </c>
      <c r="AC2655" s="605">
        <f>AC2651-AC2620</f>
        <v/>
      </c>
      <c r="AD2655" s="605">
        <f>AD2651-AD2620</f>
        <v/>
      </c>
    </row>
    <row r="2656" ht="17.45" customHeight="1">
      <c r="C2656" s="808">
        <f>C2655+1</f>
        <v/>
      </c>
      <c r="D2656" s="809" t="n">
        <v>0.04744</v>
      </c>
      <c r="E2656" s="810" t="n"/>
      <c r="F2656" s="809" t="n">
        <v>0.01943</v>
      </c>
      <c r="G2656" s="811" t="n"/>
      <c r="H2656" s="810" t="n"/>
      <c r="I2656" s="809" t="n">
        <v>0.01316</v>
      </c>
      <c r="J2656" s="810" t="n"/>
      <c r="K2656" s="812" t="n">
        <v>0.0402</v>
      </c>
      <c r="L2656" s="810" t="n"/>
      <c r="M2656" s="959">
        <f>IF(SUM(D2656:E2656)&gt;0,IFERROR(AVERAGE(D2627:E2656),""),"")</f>
        <v/>
      </c>
      <c r="N2656" s="959">
        <f>IF(SUM(F2656:H2656)&gt;0,IFERROR(AVERAGE(F2627:H2656),""),"")</f>
        <v/>
      </c>
      <c r="O2656" s="959">
        <f>IF(SUM(I2656:J2656)&gt;0,IFERROR(AVERAGE(I2627:J2656),""),"")</f>
        <v/>
      </c>
      <c r="P2656" s="959">
        <f>IF(SUM(K2656:L2656)&gt;0,IFERROR(AVERAGE(K2627:L2656),""),"")</f>
        <v/>
      </c>
      <c r="Q2656" s="813">
        <f>IFERROR(AVERAGE(D2656:E2656),"")</f>
        <v/>
      </c>
      <c r="R2656" s="813">
        <f>IFERROR(AVERAGE(F2656:H2656),"")</f>
        <v/>
      </c>
      <c r="S2656" s="813">
        <f>IFERROR(AVERAGE(I2656:J2656),"")</f>
        <v/>
      </c>
      <c r="T2656" s="813">
        <f>IFERROR(AVERAGE(K2656:L2656),"")</f>
        <v/>
      </c>
      <c r="V2656" s="813">
        <f>AVERAGE(Q2656:T2656)</f>
        <v/>
      </c>
      <c r="W2656" s="445" t="n"/>
      <c r="X2656" s="257" t="n"/>
      <c r="Y2656" s="266" t="n">
        <v>379</v>
      </c>
      <c r="AD2656" s="605">
        <f>AD2654-AD2623</f>
        <v/>
      </c>
    </row>
    <row r="2657" ht="17.45" customHeight="1">
      <c r="C2657" s="808">
        <f>C2656+1</f>
        <v/>
      </c>
      <c r="D2657" s="809" t="n"/>
      <c r="E2657" s="900" t="n">
        <v>0.13486</v>
      </c>
      <c r="F2657" s="809" t="n"/>
      <c r="G2657" s="811" t="n">
        <v>0.01878</v>
      </c>
      <c r="H2657" s="810" t="n"/>
      <c r="I2657" s="809" t="n"/>
      <c r="J2657" s="810" t="n">
        <v>0.01027</v>
      </c>
      <c r="K2657" s="812" t="n"/>
      <c r="L2657" s="810" t="n">
        <v>0.04708</v>
      </c>
      <c r="M2657" s="959">
        <f>IF(SUM(D2657:E2657)&gt;0,IFERROR(AVERAGE(D2628:E2657),""),"")</f>
        <v/>
      </c>
      <c r="N2657" s="959">
        <f>IF(SUM(F2657:H2657)&gt;0,IFERROR(AVERAGE(F2628:H2657),""),"")</f>
        <v/>
      </c>
      <c r="O2657" s="959">
        <f>IF(SUM(I2657:J2657)&gt;0,IFERROR(AVERAGE(I2628:J2657),""),"")</f>
        <v/>
      </c>
      <c r="P2657" s="959">
        <f>IF(SUM(K2657:L2657)&gt;0,IFERROR(AVERAGE(K2628:L2657),""),"")</f>
        <v/>
      </c>
      <c r="Q2657" s="893">
        <f>IFERROR(AVERAGE(D2657:E2657),"")</f>
        <v/>
      </c>
      <c r="R2657" s="813">
        <f>IFERROR(AVERAGE(F2657:H2657),"")</f>
        <v/>
      </c>
      <c r="S2657" s="813">
        <f>IFERROR(AVERAGE(I2657:J2657),"")</f>
        <v/>
      </c>
      <c r="T2657" s="813">
        <f>IFERROR(AVERAGE(K2657:L2657),"")</f>
        <v/>
      </c>
      <c r="V2657" s="813">
        <f>AVERAGE(Q2657:T2657)</f>
        <v/>
      </c>
      <c r="W2657" s="445" t="n"/>
      <c r="X2657" s="797">
        <f>AVERAGE(Q2656:T2657)</f>
        <v/>
      </c>
      <c r="Y2657" s="266" t="n">
        <v>379</v>
      </c>
    </row>
    <row r="2658" ht="17.45" customHeight="1">
      <c r="C2658" s="791">
        <f>C2657+1</f>
        <v/>
      </c>
      <c r="D2658" s="792" t="n">
        <v>0.06859999999999999</v>
      </c>
      <c r="E2658" s="793" t="n"/>
      <c r="F2658" s="792" t="n"/>
      <c r="G2658" s="794" t="n"/>
      <c r="H2658" s="793" t="n">
        <v>0.05977</v>
      </c>
      <c r="I2658" s="792" t="n">
        <v>0.0444</v>
      </c>
      <c r="J2658" s="793" t="n"/>
      <c r="K2658" s="964" t="n">
        <v>0.18172</v>
      </c>
      <c r="L2658" s="793" t="n"/>
      <c r="M2658" s="796">
        <f>IF(SUM(D2658:E2658)&gt;0,IFERROR(AVERAGE(D2629:E2658),""),"")</f>
        <v/>
      </c>
      <c r="N2658" s="796">
        <f>IF(SUM(F2658:H2658)&gt;0,IFERROR(AVERAGE(F2629:H2658),""),"")</f>
        <v/>
      </c>
      <c r="O2658" s="796">
        <f>IF(SUM(I2658:J2658)&gt;0,IFERROR(AVERAGE(I2629:J2658),""),"")</f>
        <v/>
      </c>
      <c r="P2658" s="796">
        <f>IF(SUM(K2658:L2658)&gt;0,IFERROR(AVERAGE(K2629:L2658),""),"")</f>
        <v/>
      </c>
      <c r="Q2658" s="797">
        <f>IFERROR(AVERAGE(D2658:E2658),"")</f>
        <v/>
      </c>
      <c r="R2658" s="797">
        <f>IFERROR(AVERAGE(F2658:H2658),"")</f>
        <v/>
      </c>
      <c r="S2658" s="797">
        <f>IFERROR(AVERAGE(I2658:J2658),"")</f>
        <v/>
      </c>
      <c r="T2658" s="876">
        <f>IFERROR(AVERAGE(K2658:L2658),"")</f>
        <v/>
      </c>
      <c r="W2658" s="876">
        <f>AVERAGE(Q2658:T2658)</f>
        <v/>
      </c>
    </row>
    <row r="2659" ht="17.45" customHeight="1">
      <c r="C2659" s="791">
        <f>C2658+1</f>
        <v/>
      </c>
      <c r="D2659" s="792" t="n"/>
      <c r="E2659" s="792" t="n">
        <v>0.04375</v>
      </c>
      <c r="F2659" s="792" t="n"/>
      <c r="G2659" s="794" t="n">
        <v>0.05917</v>
      </c>
      <c r="H2659" s="793" t="n"/>
      <c r="I2659" s="792" t="n"/>
      <c r="J2659" s="793" t="n">
        <v>0.0456</v>
      </c>
      <c r="K2659" s="795" t="n"/>
      <c r="L2659" s="793" t="n">
        <v>0.0561</v>
      </c>
      <c r="M2659" s="796">
        <f>IF(SUM(D2659:E2659)&gt;0,IFERROR(AVERAGE(D2630:E2659),""),"")</f>
        <v/>
      </c>
      <c r="N2659" s="796">
        <f>IF(SUM(F2659:H2659)&gt;0,IFERROR(AVERAGE(F2630:H2659),""),"")</f>
        <v/>
      </c>
      <c r="O2659" s="796">
        <f>IF(SUM(I2659:J2659)&gt;0,IFERROR(AVERAGE(I2630:J2659),""),"")</f>
        <v/>
      </c>
      <c r="P2659" s="796">
        <f>IF(SUM(K2659:L2659)&gt;0,IFERROR(AVERAGE(K2630:L2659),""),"")</f>
        <v/>
      </c>
      <c r="Q2659" s="797">
        <f>IFERROR(AVERAGE(D2659:E2659),"")</f>
        <v/>
      </c>
      <c r="R2659" s="797">
        <f>IFERROR(AVERAGE(F2659:H2659),"")</f>
        <v/>
      </c>
      <c r="S2659" s="797">
        <f>IFERROR(AVERAGE(I2659:J2659),"")</f>
        <v/>
      </c>
      <c r="T2659" s="797">
        <f>IFERROR(AVERAGE(K2659:L2659),"")</f>
        <v/>
      </c>
      <c r="W2659" s="797">
        <f>AVERAGE(Q2659:T2659)</f>
        <v/>
      </c>
    </row>
    <row r="2660" ht="17.45" customHeight="1">
      <c r="C2660" s="861">
        <f>C2659+1</f>
        <v/>
      </c>
      <c r="D2660" s="803" t="n">
        <v>0.05342</v>
      </c>
      <c r="E2660" s="804" t="n"/>
      <c r="F2660" s="803" t="n">
        <v>0.05183</v>
      </c>
      <c r="G2660" s="805" t="n"/>
      <c r="H2660" s="804" t="n">
        <v>0.05537</v>
      </c>
      <c r="I2660" s="803" t="n">
        <v>0.05751</v>
      </c>
      <c r="J2660" s="804" t="n"/>
      <c r="K2660" s="806" t="n">
        <v>0.04377</v>
      </c>
      <c r="L2660" s="804" t="n"/>
      <c r="M2660" s="796">
        <f>IF(SUM(D2660:E2660)&gt;0,IFERROR(AVERAGE(D2631:E2660),""),"")</f>
        <v/>
      </c>
      <c r="N2660" s="796">
        <f>IF(SUM(F2660:H2660)&gt;0,IFERROR(AVERAGE(F2631:H2660),""),"")</f>
        <v/>
      </c>
      <c r="O2660" s="796">
        <f>IF(SUM(I2660:J2660)&gt;0,IFERROR(AVERAGE(I2631:J2660),""),"")</f>
        <v/>
      </c>
      <c r="P2660" s="796">
        <f>IF(SUM(K2660:L2660)&gt;0,IFERROR(AVERAGE(K2631:L2660),""),"")</f>
        <v/>
      </c>
      <c r="Q2660" s="797">
        <f>IFERROR(AVERAGE(D2660:E2660),"")</f>
        <v/>
      </c>
      <c r="R2660" s="797">
        <f>IFERROR(AVERAGE(F2660:H2660),"")</f>
        <v/>
      </c>
      <c r="S2660" s="797">
        <f>IFERROR(AVERAGE(I2660:J2660),"")</f>
        <v/>
      </c>
      <c r="T2660" s="797">
        <f>IFERROR(AVERAGE(K2660:L2660),"")</f>
        <v/>
      </c>
      <c r="W2660" s="797">
        <f>AVERAGE(Q2660:T2660)</f>
        <v/>
      </c>
    </row>
    <row r="2661" ht="17.45" customHeight="1">
      <c r="C2661" s="791">
        <f>C2660+1</f>
        <v/>
      </c>
      <c r="D2661" s="792" t="n"/>
      <c r="E2661" s="793" t="n">
        <v>0.05955</v>
      </c>
      <c r="F2661" s="792" t="n"/>
      <c r="G2661" s="794" t="n">
        <v>0.06288000000000001</v>
      </c>
      <c r="H2661" s="793" t="n"/>
      <c r="I2661" s="792" t="n"/>
      <c r="J2661" s="793" t="n">
        <v>0.04396</v>
      </c>
      <c r="K2661" s="795" t="n"/>
      <c r="L2661" s="793" t="n">
        <v>0.05556</v>
      </c>
      <c r="M2661" s="796">
        <f>IF(SUM(D2661:E2661)&gt;0,IFERROR(AVERAGE(D2632:E2661),""),"")</f>
        <v/>
      </c>
      <c r="N2661" s="796">
        <f>IF(SUM(F2661:H2661)&gt;0,IFERROR(AVERAGE(F2632:H2661),""),"")</f>
        <v/>
      </c>
      <c r="O2661" s="796">
        <f>IF(SUM(I2661:J2661)&gt;0,IFERROR(AVERAGE(I2632:J2661),""),"")</f>
        <v/>
      </c>
      <c r="P2661" s="796">
        <f>IF(SUM(K2661:L2661)&gt;0,IFERROR(AVERAGE(K2632:L2661),""),"")</f>
        <v/>
      </c>
      <c r="Q2661" s="797">
        <f>IFERROR(AVERAGE(D2661:E2661),"")</f>
        <v/>
      </c>
      <c r="R2661" s="797">
        <f>IFERROR(AVERAGE(F2661:H2661),"")</f>
        <v/>
      </c>
      <c r="S2661" s="797">
        <f>IFERROR(AVERAGE(I2661:J2661),"")</f>
        <v/>
      </c>
      <c r="T2661" s="797">
        <f>IFERROR(AVERAGE(K2661:L2661),"")</f>
        <v/>
      </c>
      <c r="W2661" s="797">
        <f>AVERAGE(Q2661:T2661)</f>
        <v/>
      </c>
    </row>
    <row r="2662" ht="17.45" customHeight="1">
      <c r="C2662" s="791">
        <f>C2661+1</f>
        <v/>
      </c>
      <c r="D2662" s="792" t="n">
        <v>0.06927</v>
      </c>
      <c r="E2662" s="793" t="n"/>
      <c r="F2662" s="792" t="n">
        <v>0.03833</v>
      </c>
      <c r="G2662" s="794" t="n"/>
      <c r="H2662" s="793" t="n"/>
      <c r="I2662" s="792" t="n">
        <v>0.04907</v>
      </c>
      <c r="J2662" s="793" t="n"/>
      <c r="K2662" s="795" t="n">
        <v>0.03736</v>
      </c>
      <c r="L2662" s="793" t="n"/>
      <c r="M2662" s="796">
        <f>IF(SUM(D2662:E2662)&gt;0,IFERROR(AVERAGE(D2633:E2662),""),"")</f>
        <v/>
      </c>
      <c r="N2662" s="796">
        <f>IF(SUM(F2662:H2662)&gt;0,IFERROR(AVERAGE(F2633:H2662),""),"")</f>
        <v/>
      </c>
      <c r="O2662" s="796">
        <f>IF(SUM(I2662:J2662)&gt;0,IFERROR(AVERAGE(I2633:J2662),""),"")</f>
        <v/>
      </c>
      <c r="P2662" s="796">
        <f>IF(SUM(K2662:L2662)&gt;0,IFERROR(AVERAGE(K2633:L2662),""),"")</f>
        <v/>
      </c>
      <c r="Q2662" s="797">
        <f>IFERROR(AVERAGE(D2662:E2662),"")</f>
        <v/>
      </c>
      <c r="R2662" s="797">
        <f>IFERROR(AVERAGE(F2662:H2662),"")</f>
        <v/>
      </c>
      <c r="S2662" s="797">
        <f>IFERROR(AVERAGE(I2662:J2662),"")</f>
        <v/>
      </c>
      <c r="T2662" s="797">
        <f>IFERROR(AVERAGE(K2662:L2662),"")</f>
        <v/>
      </c>
      <c r="W2662" s="797">
        <f>AVERAGE(Q2662:T2662)</f>
        <v/>
      </c>
      <c r="X2662" s="797">
        <f>AVERAGE(Q2658:T2662)</f>
        <v/>
      </c>
      <c r="Y2662" s="266" t="n">
        <v>380</v>
      </c>
    </row>
    <row r="2663" ht="17.45" customHeight="1">
      <c r="C2663" s="808">
        <f>C2662+1</f>
        <v/>
      </c>
      <c r="D2663" s="809" t="n"/>
      <c r="E2663" s="810" t="n">
        <v>0.01822</v>
      </c>
      <c r="F2663" s="809" t="n"/>
      <c r="G2663" s="811" t="n">
        <v>0.02592</v>
      </c>
      <c r="H2663" s="810" t="n"/>
      <c r="I2663" s="809" t="n"/>
      <c r="J2663" s="810" t="n">
        <v>0.01413</v>
      </c>
      <c r="K2663" s="812" t="n"/>
      <c r="L2663" s="810" t="n">
        <v>0.02511</v>
      </c>
      <c r="M2663" s="959">
        <f>IF(SUM(D2663:E2663)&gt;0,IFERROR(AVERAGE(D2634:E2663),""),"")</f>
        <v/>
      </c>
      <c r="N2663" s="959">
        <f>IF(SUM(F2663:H2663)&gt;0,IFERROR(AVERAGE(F2634:H2663),""),"")</f>
        <v/>
      </c>
      <c r="O2663" s="959">
        <f>IF(SUM(I2663:J2663)&gt;0,IFERROR(AVERAGE(I2634:J2663),""),"")</f>
        <v/>
      </c>
      <c r="P2663" s="959">
        <f>IF(SUM(K2663:L2663)&gt;0,IFERROR(AVERAGE(K2634:L2663),""),"")</f>
        <v/>
      </c>
      <c r="Q2663" s="813">
        <f>IFERROR(AVERAGE(D2663:E2663),"")</f>
        <v/>
      </c>
      <c r="R2663" s="813">
        <f>IFERROR(AVERAGE(F2663:H2663),"")</f>
        <v/>
      </c>
      <c r="S2663" s="813">
        <f>IFERROR(AVERAGE(I2663:J2663),"")</f>
        <v/>
      </c>
      <c r="T2663" s="813">
        <f>IFERROR(AVERAGE(K2663:L2663),"")</f>
        <v/>
      </c>
      <c r="V2663" s="813">
        <f>AVERAGE(Q2663:T2663)</f>
        <v/>
      </c>
      <c r="W2663" s="445" t="n"/>
      <c r="X2663" s="257" t="n"/>
      <c r="Y2663" s="266" t="n">
        <v>380</v>
      </c>
    </row>
    <row r="2664" ht="17.45" customHeight="1">
      <c r="C2664" s="808">
        <f>C2663+1</f>
        <v/>
      </c>
      <c r="D2664" s="809" t="n">
        <v>0.01235</v>
      </c>
      <c r="E2664" s="810" t="n"/>
      <c r="F2664" s="809" t="n"/>
      <c r="G2664" s="811" t="n"/>
      <c r="H2664" s="810" t="n">
        <v>0.00713</v>
      </c>
      <c r="I2664" s="809" t="n">
        <v>0.01132</v>
      </c>
      <c r="J2664" s="810" t="n"/>
      <c r="K2664" s="812" t="n">
        <v>0.01743</v>
      </c>
      <c r="L2664" s="810" t="n"/>
      <c r="M2664" s="959">
        <f>IF(SUM(D2664:E2664)&gt;0,IFERROR(AVERAGE(D2635:E2664),""),"")</f>
        <v/>
      </c>
      <c r="N2664" s="959">
        <f>IF(SUM(F2664:H2664)&gt;0,IFERROR(AVERAGE(F2635:H2664),""),"")</f>
        <v/>
      </c>
      <c r="O2664" s="959">
        <f>IF(SUM(I2664:J2664)&gt;0,IFERROR(AVERAGE(I2635:J2664),""),"")</f>
        <v/>
      </c>
      <c r="P2664" s="959">
        <f>IF(SUM(K2664:L2664)&gt;0,IFERROR(AVERAGE(K2635:L2664),""),"")</f>
        <v/>
      </c>
      <c r="Q2664" s="813">
        <f>IFERROR(AVERAGE(D2664:E2664),"")</f>
        <v/>
      </c>
      <c r="R2664" s="813">
        <f>IFERROR(AVERAGE(F2664:H2664),"")</f>
        <v/>
      </c>
      <c r="S2664" s="813">
        <f>IFERROR(AVERAGE(I2664:J2664),"")</f>
        <v/>
      </c>
      <c r="T2664" s="813">
        <f>IFERROR(AVERAGE(K2664:L2664),"")</f>
        <v/>
      </c>
      <c r="V2664" s="813">
        <f>AVERAGE(Q2664:T2664)</f>
        <v/>
      </c>
      <c r="W2664" s="445" t="n"/>
      <c r="X2664" s="797">
        <f>AVERAGE(Q2663:T2664)</f>
        <v/>
      </c>
      <c r="Y2664" s="266" t="n">
        <v>380</v>
      </c>
    </row>
    <row r="2665" ht="17.45" customHeight="1">
      <c r="C2665" s="791">
        <f>C2664+1</f>
        <v/>
      </c>
      <c r="D2665" s="792" t="n"/>
      <c r="E2665" s="793" t="n">
        <v>0.03806</v>
      </c>
      <c r="F2665" s="792" t="n"/>
      <c r="G2665" s="794" t="n">
        <v>0.04177</v>
      </c>
      <c r="H2665" s="793" t="n"/>
      <c r="I2665" s="792" t="n"/>
      <c r="J2665" s="793" t="n">
        <v>0.0384</v>
      </c>
      <c r="K2665" s="795" t="n"/>
      <c r="L2665" s="793" t="n">
        <v>0.04138</v>
      </c>
      <c r="M2665" s="796">
        <f>IF(SUM(D2665:E2665)&gt;0,IFERROR(AVERAGE(D2636:E2665),""),"")</f>
        <v/>
      </c>
      <c r="N2665" s="796">
        <f>IF(SUM(F2665:H2665)&gt;0,IFERROR(AVERAGE(F2636:H2665),""),"")</f>
        <v/>
      </c>
      <c r="O2665" s="796">
        <f>IF(SUM(I2665:J2665)&gt;0,IFERROR(AVERAGE(I2636:J2665),""),"")</f>
        <v/>
      </c>
      <c r="P2665" s="796">
        <f>IF(SUM(K2665:L2665)&gt;0,IFERROR(AVERAGE(K2636:L2665),""),"")</f>
        <v/>
      </c>
      <c r="Q2665" s="797">
        <f>IFERROR(AVERAGE(D2665:E2665),"")</f>
        <v/>
      </c>
      <c r="R2665" s="797">
        <f>IFERROR(AVERAGE(F2665:H2665),"")</f>
        <v/>
      </c>
      <c r="S2665" s="797">
        <f>IFERROR(AVERAGE(I2665:J2665),"")</f>
        <v/>
      </c>
      <c r="T2665" s="797">
        <f>IFERROR(AVERAGE(K2665:L2665),"")</f>
        <v/>
      </c>
      <c r="W2665" s="797">
        <f>AVERAGE(Q2665:T2665)</f>
        <v/>
      </c>
    </row>
    <row r="2666" ht="17.45" customHeight="1">
      <c r="C2666" s="861">
        <f>C2665+1</f>
        <v/>
      </c>
      <c r="D2666" s="803" t="n">
        <v>0.03572</v>
      </c>
      <c r="E2666" s="804" t="n"/>
      <c r="F2666" s="803" t="n">
        <v>0.03003</v>
      </c>
      <c r="G2666" s="805" t="n"/>
      <c r="H2666" s="804" t="n">
        <v>0.0335</v>
      </c>
      <c r="I2666" s="803" t="n">
        <v>0.05803</v>
      </c>
      <c r="J2666" s="804" t="n"/>
      <c r="K2666" s="806" t="n">
        <v>0.02427</v>
      </c>
      <c r="L2666" s="804" t="n"/>
      <c r="M2666" s="796">
        <f>IF(SUM(D2666:E2666)&gt;0,IFERROR(AVERAGE(D2637:E2666),""),"")</f>
        <v/>
      </c>
      <c r="N2666" s="796">
        <f>IF(SUM(F2666:H2666)&gt;0,IFERROR(AVERAGE(F2637:H2666),""),"")</f>
        <v/>
      </c>
      <c r="O2666" s="796">
        <f>IF(SUM(I2666:J2666)&gt;0,IFERROR(AVERAGE(I2637:J2666),""),"")</f>
        <v/>
      </c>
      <c r="P2666" s="796">
        <f>IF(SUM(K2666:L2666)&gt;0,IFERROR(AVERAGE(K2637:L2666),""),"")</f>
        <v/>
      </c>
      <c r="Q2666" s="797">
        <f>IFERROR(AVERAGE(D2666:E2666),"")</f>
        <v/>
      </c>
      <c r="R2666" s="797">
        <f>IFERROR(AVERAGE(F2666:H2666),"")</f>
        <v/>
      </c>
      <c r="S2666" s="797">
        <f>IFERROR(AVERAGE(I2666:J2666),"")</f>
        <v/>
      </c>
      <c r="T2666" s="797">
        <f>IFERROR(AVERAGE(K2666:L2666),"")</f>
        <v/>
      </c>
      <c r="W2666" s="797">
        <f>AVERAGE(Q2666:T2666)</f>
        <v/>
      </c>
    </row>
    <row r="2667" ht="17.45" customHeight="1">
      <c r="C2667" s="791">
        <f>C2666+1</f>
        <v/>
      </c>
      <c r="D2667" s="792" t="n"/>
      <c r="E2667" s="793" t="n">
        <v>0.0449</v>
      </c>
      <c r="F2667" s="792" t="n"/>
      <c r="G2667" s="794" t="n">
        <v>0.05619</v>
      </c>
      <c r="H2667" s="793" t="n"/>
      <c r="I2667" s="792" t="n"/>
      <c r="J2667" s="793" t="n">
        <v>0.05561</v>
      </c>
      <c r="K2667" s="795" t="n"/>
      <c r="L2667" s="793" t="n">
        <v>0.03208</v>
      </c>
      <c r="M2667" s="796">
        <f>IF(SUM(D2667:E2667)&gt;0,IFERROR(AVERAGE(D2638:E2667),""),"")</f>
        <v/>
      </c>
      <c r="N2667" s="796">
        <f>IF(SUM(F2667:H2667)&gt;0,IFERROR(AVERAGE(F2638:H2667),""),"")</f>
        <v/>
      </c>
      <c r="O2667" s="796">
        <f>IF(SUM(I2667:J2667)&gt;0,IFERROR(AVERAGE(I2638:J2667),""),"")</f>
        <v/>
      </c>
      <c r="P2667" s="796">
        <f>IF(SUM(K2667:L2667)&gt;0,IFERROR(AVERAGE(K2638:L2667),""),"")</f>
        <v/>
      </c>
      <c r="Q2667" s="797">
        <f>IFERROR(AVERAGE(D2667:E2667),"")</f>
        <v/>
      </c>
      <c r="R2667" s="797">
        <f>IFERROR(AVERAGE(F2667:H2667),"")</f>
        <v/>
      </c>
      <c r="S2667" s="797">
        <f>IFERROR(AVERAGE(I2667:J2667),"")</f>
        <v/>
      </c>
      <c r="T2667" s="797">
        <f>IFERROR(AVERAGE(K2667:L2667),"")</f>
        <v/>
      </c>
      <c r="W2667" s="797">
        <f>AVERAGE(Q2667:T2667)</f>
        <v/>
      </c>
    </row>
    <row r="2668" ht="17.45" customHeight="1">
      <c r="C2668" s="791">
        <f>C2667+1</f>
        <v/>
      </c>
      <c r="D2668" s="792" t="n">
        <v>0.03581</v>
      </c>
      <c r="E2668" s="793" t="n"/>
      <c r="F2668" s="792" t="n">
        <v>0.03524</v>
      </c>
      <c r="G2668" s="794" t="n"/>
      <c r="H2668" s="793" t="n"/>
      <c r="I2668" s="792" t="n">
        <v>0.05376</v>
      </c>
      <c r="J2668" s="793" t="n"/>
      <c r="K2668" s="795" t="n">
        <v>0.02166</v>
      </c>
      <c r="L2668" s="793" t="n"/>
      <c r="M2668" s="796">
        <f>IF(SUM(D2668:E2668)&gt;0,IFERROR(AVERAGE(D2639:E2668),""),"")</f>
        <v/>
      </c>
      <c r="N2668" s="796">
        <f>IF(SUM(F2668:H2668)&gt;0,IFERROR(AVERAGE(F2639:H2668),""),"")</f>
        <v/>
      </c>
      <c r="O2668" s="796">
        <f>IF(SUM(I2668:J2668)&gt;0,IFERROR(AVERAGE(I2639:J2668),""),"")</f>
        <v/>
      </c>
      <c r="P2668" s="796">
        <f>IF(SUM(K2668:L2668)&gt;0,IFERROR(AVERAGE(K2639:L2668),""),"")</f>
        <v/>
      </c>
      <c r="Q2668" s="797">
        <f>IFERROR(AVERAGE(D2668:E2668),"")</f>
        <v/>
      </c>
      <c r="R2668" s="797">
        <f>IFERROR(AVERAGE(F2668:H2668),"")</f>
        <v/>
      </c>
      <c r="S2668" s="797">
        <f>IFERROR(AVERAGE(I2668:J2668),"")</f>
        <v/>
      </c>
      <c r="T2668" s="797">
        <f>IFERROR(AVERAGE(K2668:L2668),"")</f>
        <v/>
      </c>
      <c r="W2668" s="797">
        <f>AVERAGE(Q2668:T2668)</f>
        <v/>
      </c>
    </row>
    <row r="2669" ht="17.45" customHeight="1">
      <c r="C2669" s="791">
        <f>C2668+1</f>
        <v/>
      </c>
      <c r="D2669" s="792" t="n"/>
      <c r="E2669" s="793" t="n">
        <v>0.01683</v>
      </c>
      <c r="F2669" s="792" t="n"/>
      <c r="G2669" s="794" t="n">
        <v>0.01807</v>
      </c>
      <c r="H2669" s="793" t="n"/>
      <c r="I2669" s="792" t="n"/>
      <c r="J2669" s="793" t="n">
        <v>0.01392</v>
      </c>
      <c r="K2669" s="795" t="n"/>
      <c r="L2669" s="793" t="n">
        <v>0.02392</v>
      </c>
      <c r="M2669" s="796">
        <f>IF(SUM(D2669:E2669)&gt;0,IFERROR(AVERAGE(D2640:E2669),""),"")</f>
        <v/>
      </c>
      <c r="N2669" s="796">
        <f>IF(SUM(F2669:H2669)&gt;0,IFERROR(AVERAGE(F2640:H2669),""),"")</f>
        <v/>
      </c>
      <c r="O2669" s="796">
        <f>IF(SUM(I2669:J2669)&gt;0,IFERROR(AVERAGE(I2640:J2669),""),"")</f>
        <v/>
      </c>
      <c r="P2669" s="796">
        <f>IF(SUM(K2669:L2669)&gt;0,IFERROR(AVERAGE(K2640:L2669),""),"")</f>
        <v/>
      </c>
      <c r="Q2669" s="797">
        <f>IFERROR(AVERAGE(D2669:E2669),"")</f>
        <v/>
      </c>
      <c r="R2669" s="797">
        <f>IFERROR(AVERAGE(F2669:H2669),"")</f>
        <v/>
      </c>
      <c r="S2669" s="797">
        <f>IFERROR(AVERAGE(I2669:J2669),"")</f>
        <v/>
      </c>
      <c r="T2669" s="797">
        <f>IFERROR(AVERAGE(K2669:L2669),"")</f>
        <v/>
      </c>
      <c r="W2669" s="797">
        <f>AVERAGE(Q2669:T2669)</f>
        <v/>
      </c>
      <c r="X2669" s="797">
        <f>AVERAGE(Q2665:T2669)</f>
        <v/>
      </c>
      <c r="Y2669" s="266" t="n">
        <v>381</v>
      </c>
    </row>
    <row r="2670" ht="17.45" customHeight="1">
      <c r="C2670" s="808">
        <f>C2669+1</f>
        <v/>
      </c>
      <c r="D2670" s="809" t="n">
        <v>0.01281</v>
      </c>
      <c r="E2670" s="810" t="n"/>
      <c r="F2670" s="809" t="n"/>
      <c r="G2670" s="811" t="n"/>
      <c r="H2670" s="810" t="n">
        <v>0.016</v>
      </c>
      <c r="I2670" s="809" t="n">
        <v>0.0139</v>
      </c>
      <c r="J2670" s="810" t="n"/>
      <c r="K2670" s="812" t="n">
        <v>0.0146</v>
      </c>
      <c r="L2670" s="810" t="n"/>
      <c r="M2670" s="959">
        <f>IF(SUM(D2670:E2670)&gt;0,IFERROR(AVERAGE(D2641:E2670),""),"")</f>
        <v/>
      </c>
      <c r="N2670" s="959">
        <f>IF(SUM(F2670:H2670)&gt;0,IFERROR(AVERAGE(F2641:H2670),""),"")</f>
        <v/>
      </c>
      <c r="O2670" s="959">
        <f>IF(SUM(I2670:J2670)&gt;0,IFERROR(AVERAGE(I2641:J2670),""),"")</f>
        <v/>
      </c>
      <c r="P2670" s="959">
        <f>IF(SUM(K2670:L2670)&gt;0,IFERROR(AVERAGE(K2641:L2670),""),"")</f>
        <v/>
      </c>
      <c r="Q2670" s="813">
        <f>IFERROR(AVERAGE(D2670:E2670),"")</f>
        <v/>
      </c>
      <c r="R2670" s="813">
        <f>IFERROR(AVERAGE(F2670:H2670),"")</f>
        <v/>
      </c>
      <c r="S2670" s="813">
        <f>IFERROR(AVERAGE(I2670:J2670),"")</f>
        <v/>
      </c>
      <c r="T2670" s="813">
        <f>IFERROR(AVERAGE(K2670:L2670),"")</f>
        <v/>
      </c>
      <c r="V2670" s="813">
        <f>AVERAGE(Q2670:T2670)</f>
        <v/>
      </c>
      <c r="W2670" s="445" t="n"/>
      <c r="X2670" s="257" t="n"/>
      <c r="Y2670" s="266" t="n">
        <v>381</v>
      </c>
    </row>
    <row r="2671" ht="17.45" customHeight="1">
      <c r="C2671" s="808">
        <f>C2670+1</f>
        <v/>
      </c>
      <c r="D2671" s="809" t="n"/>
      <c r="E2671" s="810" t="n">
        <v>0.01788</v>
      </c>
      <c r="F2671" s="809" t="n"/>
      <c r="G2671" s="811" t="n">
        <v>0.01062</v>
      </c>
      <c r="H2671" s="810" t="n"/>
      <c r="I2671" s="809" t="n"/>
      <c r="J2671" s="810" t="n">
        <v>0.01979</v>
      </c>
      <c r="K2671" s="812" t="n"/>
      <c r="L2671" s="810" t="n">
        <v>0.0128</v>
      </c>
      <c r="M2671" s="959">
        <f>IF(SUM(D2671:E2671)&gt;0,IFERROR(AVERAGE(D2642:E2671),""),"")</f>
        <v/>
      </c>
      <c r="N2671" s="959">
        <f>IF(SUM(F2671:H2671)&gt;0,IFERROR(AVERAGE(F2642:H2671),""),"")</f>
        <v/>
      </c>
      <c r="O2671" s="959">
        <f>IF(SUM(I2671:J2671)&gt;0,IFERROR(AVERAGE(I2642:J2671),""),"")</f>
        <v/>
      </c>
      <c r="P2671" s="959">
        <f>IF(SUM(K2671:L2671)&gt;0,IFERROR(AVERAGE(K2642:L2671),""),"")</f>
        <v/>
      </c>
      <c r="Q2671" s="813">
        <f>IFERROR(AVERAGE(D2671:E2671),"")</f>
        <v/>
      </c>
      <c r="R2671" s="813">
        <f>IFERROR(AVERAGE(F2671:H2671),"")</f>
        <v/>
      </c>
      <c r="S2671" s="813">
        <f>IFERROR(AVERAGE(I2671:J2671),"")</f>
        <v/>
      </c>
      <c r="T2671" s="813">
        <f>IFERROR(AVERAGE(K2671:L2671),"")</f>
        <v/>
      </c>
      <c r="V2671" s="813">
        <f>AVERAGE(Q2671:T2671)</f>
        <v/>
      </c>
      <c r="W2671" s="445" t="n"/>
      <c r="X2671" s="797">
        <f>AVERAGE(Q2670:T2671)</f>
        <v/>
      </c>
      <c r="Y2671" s="266" t="n">
        <v>381</v>
      </c>
    </row>
    <row r="2672" ht="17.45" customHeight="1">
      <c r="C2672" s="861">
        <f>C2671+1</f>
        <v/>
      </c>
      <c r="D2672" s="803" t="n">
        <v>0.04292</v>
      </c>
      <c r="E2672" s="804" t="n"/>
      <c r="F2672" s="803" t="n">
        <v>0.05869</v>
      </c>
      <c r="G2672" s="805" t="n"/>
      <c r="H2672" s="804" t="n">
        <v>0.05875</v>
      </c>
      <c r="I2672" s="803" t="n">
        <v>0.04777</v>
      </c>
      <c r="J2672" s="804" t="n"/>
      <c r="K2672" s="806" t="n">
        <v>0.02334</v>
      </c>
      <c r="L2672" s="804" t="n"/>
      <c r="M2672" s="796">
        <f>IF(SUM(D2672:E2672)&gt;0,IFERROR(AVERAGE(D2643:E2672),""),"")</f>
        <v/>
      </c>
      <c r="N2672" s="796">
        <f>IF(SUM(F2672:H2672)&gt;0,IFERROR(AVERAGE(F2643:H2672),""),"")</f>
        <v/>
      </c>
      <c r="O2672" s="796">
        <f>IF(SUM(I2672:J2672)&gt;0,IFERROR(AVERAGE(I2643:J2672),""),"")</f>
        <v/>
      </c>
      <c r="P2672" s="796">
        <f>IF(SUM(K2672:L2672)&gt;0,IFERROR(AVERAGE(K2643:L2672),""),"")</f>
        <v/>
      </c>
      <c r="Q2672" s="797">
        <f>IFERROR(AVERAGE(D2672:E2672),"")</f>
        <v/>
      </c>
      <c r="R2672" s="797">
        <f>IFERROR(AVERAGE(F2672:H2672),"")</f>
        <v/>
      </c>
      <c r="S2672" s="797">
        <f>IFERROR(AVERAGE(I2672:J2672),"")</f>
        <v/>
      </c>
      <c r="T2672" s="797">
        <f>IFERROR(AVERAGE(K2672:L2672),"")</f>
        <v/>
      </c>
      <c r="W2672" s="797">
        <f>AVERAGE(Q2672:T2672)</f>
        <v/>
      </c>
    </row>
    <row r="2673" ht="17.45" customHeight="1">
      <c r="C2673" s="791">
        <f>C2672+1</f>
        <v/>
      </c>
      <c r="D2673" s="792" t="n"/>
      <c r="E2673" s="793" t="n">
        <v>0.06047</v>
      </c>
      <c r="F2673" s="792" t="n"/>
      <c r="G2673" s="794" t="n">
        <v>0.04123</v>
      </c>
      <c r="H2673" s="793" t="n"/>
      <c r="I2673" s="792" t="n"/>
      <c r="J2673" s="793" t="n">
        <v>0.03411</v>
      </c>
      <c r="K2673" s="795" t="n"/>
      <c r="L2673" s="793" t="n">
        <v>0.04285</v>
      </c>
      <c r="M2673" s="796">
        <f>IF(SUM(D2673:E2673)&gt;0,IFERROR(AVERAGE(D2644:E2673),""),"")</f>
        <v/>
      </c>
      <c r="N2673" s="796">
        <f>IF(SUM(F2673:H2673)&gt;0,IFERROR(AVERAGE(F2644:H2673),""),"")</f>
        <v/>
      </c>
      <c r="O2673" s="796">
        <f>IF(SUM(I2673:J2673)&gt;0,IFERROR(AVERAGE(I2644:J2673),""),"")</f>
        <v/>
      </c>
      <c r="P2673" s="796">
        <f>IF(SUM(K2673:L2673)&gt;0,IFERROR(AVERAGE(K2644:L2673),""),"")</f>
        <v/>
      </c>
      <c r="Q2673" s="797">
        <f>IFERROR(AVERAGE(D2673:E2673),"")</f>
        <v/>
      </c>
      <c r="R2673" s="797">
        <f>IFERROR(AVERAGE(F2673:H2673),"")</f>
        <v/>
      </c>
      <c r="S2673" s="797">
        <f>IFERROR(AVERAGE(I2673:J2673),"")</f>
        <v/>
      </c>
      <c r="T2673" s="797">
        <f>IFERROR(AVERAGE(K2673:L2673),"")</f>
        <v/>
      </c>
      <c r="W2673" s="797">
        <f>AVERAGE(Q2673:T2673)</f>
        <v/>
      </c>
    </row>
    <row r="2674" ht="17.45" customHeight="1">
      <c r="C2674" s="791">
        <f>C2673+1</f>
        <v/>
      </c>
      <c r="D2674" s="792" t="n">
        <v>0.04764</v>
      </c>
      <c r="E2674" s="793" t="n"/>
      <c r="F2674" s="792" t="n">
        <v>0.03236</v>
      </c>
      <c r="G2674" s="794" t="n"/>
      <c r="H2674" s="793" t="n"/>
      <c r="I2674" s="792" t="n">
        <v>0.03575</v>
      </c>
      <c r="J2674" s="793" t="n"/>
      <c r="K2674" s="795" t="n">
        <v>0.02814</v>
      </c>
      <c r="L2674" s="793" t="n"/>
      <c r="M2674" s="796">
        <f>IF(SUM(D2674:E2674)&gt;0,IFERROR(AVERAGE(D2645:E2674),""),"")</f>
        <v/>
      </c>
      <c r="N2674" s="796">
        <f>IF(SUM(F2674:H2674)&gt;0,IFERROR(AVERAGE(F2645:H2674),""),"")</f>
        <v/>
      </c>
      <c r="O2674" s="796">
        <f>IF(SUM(I2674:J2674)&gt;0,IFERROR(AVERAGE(I2645:J2674),""),"")</f>
        <v/>
      </c>
      <c r="P2674" s="796">
        <f>IF(SUM(K2674:L2674)&gt;0,IFERROR(AVERAGE(K2645:L2674),""),"")</f>
        <v/>
      </c>
      <c r="Q2674" s="797">
        <f>IFERROR(AVERAGE(D2674:E2674),"")</f>
        <v/>
      </c>
      <c r="R2674" s="797">
        <f>IFERROR(AVERAGE(F2674:H2674),"")</f>
        <v/>
      </c>
      <c r="S2674" s="797">
        <f>IFERROR(AVERAGE(I2674:J2674),"")</f>
        <v/>
      </c>
      <c r="T2674" s="797">
        <f>IFERROR(AVERAGE(K2674:L2674),"")</f>
        <v/>
      </c>
      <c r="W2674" s="797">
        <f>AVERAGE(Q2674:T2674)</f>
        <v/>
      </c>
    </row>
    <row r="2675" ht="17.45" customHeight="1">
      <c r="C2675" s="791">
        <f>C2674+1</f>
        <v/>
      </c>
      <c r="D2675" s="849" t="n"/>
      <c r="E2675" s="850" t="n">
        <v>0.04157</v>
      </c>
      <c r="F2675" s="849" t="n"/>
      <c r="G2675" s="851" t="n">
        <v>0.03992</v>
      </c>
      <c r="H2675" s="850" t="n"/>
      <c r="I2675" s="849" t="n"/>
      <c r="J2675" s="850" t="n">
        <v>0.03652</v>
      </c>
      <c r="K2675" s="852" t="n"/>
      <c r="L2675" s="850" t="n">
        <v>0.0328</v>
      </c>
      <c r="M2675" s="796">
        <f>IF(SUM(D2675:E2675)&gt;0,IFERROR(AVERAGE(D2646:E2675),""),"")</f>
        <v/>
      </c>
      <c r="N2675" s="796">
        <f>IF(SUM(F2675:H2675)&gt;0,IFERROR(AVERAGE(F2646:H2675),""),"")</f>
        <v/>
      </c>
      <c r="O2675" s="796">
        <f>IF(SUM(I2675:J2675)&gt;0,IFERROR(AVERAGE(I2646:J2675),""),"")</f>
        <v/>
      </c>
      <c r="P2675" s="796">
        <f>IF(SUM(K2675:L2675)&gt;0,IFERROR(AVERAGE(K2646:L2675),""),"")</f>
        <v/>
      </c>
      <c r="Q2675" s="797">
        <f>IFERROR(AVERAGE(D2675:E2675),"")</f>
        <v/>
      </c>
      <c r="R2675" s="797">
        <f>IFERROR(AVERAGE(F2675:H2675),"")</f>
        <v/>
      </c>
      <c r="S2675" s="797">
        <f>IFERROR(AVERAGE(I2675:J2675),"")</f>
        <v/>
      </c>
      <c r="T2675" s="797">
        <f>IFERROR(AVERAGE(K2675:L2675),"")</f>
        <v/>
      </c>
      <c r="W2675" s="797">
        <f>AVERAGE(Q2675:T2675)</f>
        <v/>
      </c>
    </row>
    <row r="2676" ht="17.45" customHeight="1">
      <c r="C2676" s="791">
        <f>C2675+1</f>
        <v/>
      </c>
      <c r="D2676" s="933" t="n">
        <v>0.09116</v>
      </c>
      <c r="E2676" s="850" t="n"/>
      <c r="F2676" s="849" t="n"/>
      <c r="G2676" s="851" t="n"/>
      <c r="H2676" s="850" t="n">
        <v>0.03682</v>
      </c>
      <c r="I2676" s="849" t="n">
        <v>0.02987</v>
      </c>
      <c r="J2676" s="850" t="n"/>
      <c r="K2676" s="969" t="n">
        <v>0.1498</v>
      </c>
      <c r="L2676" s="850" t="n"/>
      <c r="M2676" s="796">
        <f>IF(SUM(D2676:E2676)&gt;0,IFERROR(AVERAGE(D2647:E2676),""),"")</f>
        <v/>
      </c>
      <c r="N2676" s="796">
        <f>IF(SUM(F2676:H2676)&gt;0,IFERROR(AVERAGE(F2647:H2676),""),"")</f>
        <v/>
      </c>
      <c r="O2676" s="796">
        <f>IF(SUM(I2676:J2676)&gt;0,IFERROR(AVERAGE(I2647:J2676),""),"")</f>
        <v/>
      </c>
      <c r="P2676" s="796">
        <f>IF(SUM(K2676:L2676)&gt;0,IFERROR(AVERAGE(K2647:L2676),""),"")</f>
        <v/>
      </c>
      <c r="Q2676" s="876">
        <f>IFERROR(AVERAGE(D2676:E2676),"")</f>
        <v/>
      </c>
      <c r="R2676" s="797">
        <f>IFERROR(AVERAGE(F2676:H2676),"")</f>
        <v/>
      </c>
      <c r="S2676" s="797">
        <f>IFERROR(AVERAGE(I2676:J2676),"")</f>
        <v/>
      </c>
      <c r="T2676" s="876">
        <f>IFERROR(AVERAGE(K2676:L2676),"")</f>
        <v/>
      </c>
      <c r="W2676" s="876">
        <f>AVERAGE(Q2676:T2676)</f>
        <v/>
      </c>
      <c r="X2676" s="797">
        <f>AVERAGE(Q2672:T2676)</f>
        <v/>
      </c>
      <c r="Y2676" s="266" t="n">
        <v>382</v>
      </c>
    </row>
    <row r="2677" ht="17.45" customHeight="1">
      <c r="C2677" s="808">
        <f>C2676+1</f>
        <v/>
      </c>
      <c r="D2677" s="844" t="n"/>
      <c r="E2677" s="845" t="n">
        <v>0.02042</v>
      </c>
      <c r="F2677" s="844" t="n"/>
      <c r="G2677" s="846" t="n">
        <v>0.01589</v>
      </c>
      <c r="H2677" s="845" t="n"/>
      <c r="I2677" s="844" t="n"/>
      <c r="J2677" s="845" t="n">
        <v>0.00822</v>
      </c>
      <c r="K2677" s="847" t="n"/>
      <c r="L2677" s="845" t="n">
        <v>0.02431</v>
      </c>
      <c r="M2677" s="959">
        <f>IF(SUM(D2677:E2677)&gt;0,IFERROR(AVERAGE(D2648:E2677),""),"")</f>
        <v/>
      </c>
      <c r="N2677" s="959">
        <f>IF(SUM(F2677:H2677)&gt;0,IFERROR(AVERAGE(F2648:H2677),""),"")</f>
        <v/>
      </c>
      <c r="O2677" s="959">
        <f>IF(SUM(I2677:J2677)&gt;0,IFERROR(AVERAGE(I2648:J2677),""),"")</f>
        <v/>
      </c>
      <c r="P2677" s="959">
        <f>IF(SUM(K2677:L2677)&gt;0,IFERROR(AVERAGE(K2648:L2677),""),"")</f>
        <v/>
      </c>
      <c r="Q2677" s="813">
        <f>IFERROR(AVERAGE(D2677:E2677),"")</f>
        <v/>
      </c>
      <c r="R2677" s="813">
        <f>IFERROR(AVERAGE(F2677:H2677),"")</f>
        <v/>
      </c>
      <c r="S2677" s="813">
        <f>IFERROR(AVERAGE(I2677:J2677),"")</f>
        <v/>
      </c>
      <c r="T2677" s="813">
        <f>IFERROR(AVERAGE(K2677:L2677),"")</f>
        <v/>
      </c>
      <c r="V2677" s="813">
        <f>AVERAGE(Q2677:T2677)</f>
        <v/>
      </c>
      <c r="W2677" s="445" t="n"/>
      <c r="X2677" s="257" t="n"/>
      <c r="Y2677" s="266" t="n">
        <v>382</v>
      </c>
    </row>
    <row r="2678" ht="17.45" customHeight="1" thickBot="1">
      <c r="C2678" s="861">
        <f>C2677+1</f>
        <v/>
      </c>
      <c r="D2678" s="844" t="n">
        <v>0.009849999999999999</v>
      </c>
      <c r="E2678" s="845" t="n"/>
      <c r="F2678" s="844" t="n">
        <v>0.014</v>
      </c>
      <c r="G2678" s="846" t="n"/>
      <c r="H2678" s="845" t="n">
        <v>0.01231</v>
      </c>
      <c r="I2678" s="844" t="n">
        <v>0.00481</v>
      </c>
      <c r="J2678" s="845" t="n"/>
      <c r="K2678" s="847" t="n">
        <v>0.01638</v>
      </c>
      <c r="L2678" s="845" t="n"/>
      <c r="M2678" s="959">
        <f>IF(SUM(D2678:E2678)&gt;0,IFERROR(AVERAGE(D2649:E2678),""),"")</f>
        <v/>
      </c>
      <c r="N2678" s="959">
        <f>IF(SUM(F2678:H2678)&gt;0,IFERROR(AVERAGE(F2649:H2678),""),"")</f>
        <v/>
      </c>
      <c r="O2678" s="959">
        <f>IF(SUM(I2678:J2678)&gt;0,IFERROR(AVERAGE(I2649:J2678),""),"")</f>
        <v/>
      </c>
      <c r="P2678" s="959">
        <f>IF(SUM(K2678:L2678)&gt;0,IFERROR(AVERAGE(K2649:L2678),""),"")</f>
        <v/>
      </c>
      <c r="Q2678" s="813">
        <f>IFERROR(AVERAGE(D2678:E2678),"")</f>
        <v/>
      </c>
      <c r="R2678" s="813">
        <f>IFERROR(AVERAGE(F2678:H2678),"")</f>
        <v/>
      </c>
      <c r="S2678" s="813">
        <f>IFERROR(AVERAGE(I2678:J2678),"")</f>
        <v/>
      </c>
      <c r="T2678" s="813">
        <f>IFERROR(AVERAGE(K2678:L2678),"")</f>
        <v/>
      </c>
      <c r="V2678" s="813">
        <f>AVERAGE(Q2678:T2678)</f>
        <v/>
      </c>
      <c r="W2678" s="445" t="n"/>
      <c r="X2678" s="797">
        <f>AVERAGE(Q2677:T2678)</f>
        <v/>
      </c>
      <c r="Y2678" s="266" t="n">
        <v>382</v>
      </c>
    </row>
    <row r="2679" ht="17.45" customHeight="1" thickBot="1">
      <c r="C2679" s="791">
        <f>C2678+1</f>
        <v/>
      </c>
      <c r="D2679" s="849" t="n"/>
      <c r="E2679" s="850" t="n">
        <v>0.03638</v>
      </c>
      <c r="F2679" s="849" t="n"/>
      <c r="G2679" s="851" t="n">
        <v>0.03064</v>
      </c>
      <c r="H2679" s="850" t="n"/>
      <c r="I2679" s="849" t="n"/>
      <c r="J2679" s="850" t="n">
        <v>0.03532</v>
      </c>
      <c r="K2679" s="852" t="n"/>
      <c r="L2679" s="850" t="n">
        <v>0.02761</v>
      </c>
      <c r="M2679" s="796">
        <f>IF(SUM(D2679:E2679)&gt;0,IFERROR(AVERAGE(D2650:E2679),""),"")</f>
        <v/>
      </c>
      <c r="N2679" s="796">
        <f>IF(SUM(F2679:H2679)&gt;0,IFERROR(AVERAGE(F2650:H2679),""),"")</f>
        <v/>
      </c>
      <c r="O2679" s="796">
        <f>IF(SUM(I2679:J2679)&gt;0,IFERROR(AVERAGE(I2650:J2679),""),"")</f>
        <v/>
      </c>
      <c r="P2679" s="796">
        <f>IF(SUM(K2679:L2679)&gt;0,IFERROR(AVERAGE(K2650:L2679),""),"")</f>
        <v/>
      </c>
      <c r="Q2679" s="797">
        <f>IFERROR(AVERAGE(D2679:E2679),"")</f>
        <v/>
      </c>
      <c r="R2679" s="797">
        <f>IFERROR(AVERAGE(F2679:H2679),"")</f>
        <v/>
      </c>
      <c r="S2679" s="797">
        <f>IFERROR(AVERAGE(I2679:J2679),"")</f>
        <v/>
      </c>
      <c r="T2679" s="797">
        <f>IFERROR(AVERAGE(K2679:L2679),"")</f>
        <v/>
      </c>
      <c r="W2679" s="797">
        <f>AVERAGE(Q2679:T2679)</f>
        <v/>
      </c>
      <c r="Z2679" s="514" t="inlineStr">
        <is>
          <t>APRIL</t>
        </is>
      </c>
      <c r="AA2679" s="515" t="n">
        <v>2025</v>
      </c>
      <c r="AB2679" s="516" t="n"/>
      <c r="AC2679" s="516" t="n"/>
      <c r="AD2679" s="516" t="n"/>
    </row>
    <row r="2680" ht="17.45" customHeight="1">
      <c r="C2680" s="791">
        <f>C2679+1</f>
        <v/>
      </c>
      <c r="D2680" s="792" t="n">
        <v>0.06794</v>
      </c>
      <c r="E2680" s="793" t="n"/>
      <c r="F2680" s="792" t="n">
        <v>0.05483</v>
      </c>
      <c r="G2680" s="794" t="n"/>
      <c r="H2680" s="793" t="n"/>
      <c r="I2680" s="899" t="n">
        <v>0.07093000000000001</v>
      </c>
      <c r="J2680" s="793" t="n"/>
      <c r="K2680" s="795" t="n">
        <v>0.02683</v>
      </c>
      <c r="L2680" s="793" t="n"/>
      <c r="M2680" s="796">
        <f>IF(SUM(D2680:E2680)&gt;0,IFERROR(AVERAGE(D2651:E2680),""),"")</f>
        <v/>
      </c>
      <c r="N2680" s="796">
        <f>IF(SUM(F2680:H2680)&gt;0,IFERROR(AVERAGE(F2651:H2680),""),"")</f>
        <v/>
      </c>
      <c r="O2680" s="796">
        <f>IF(SUM(I2680:J2680)&gt;0,IFERROR(AVERAGE(I2651:J2680),""),"")</f>
        <v/>
      </c>
      <c r="P2680" s="796">
        <f>IF(SUM(K2680:L2680)&gt;0,IFERROR(AVERAGE(K2651:L2680),""),"")</f>
        <v/>
      </c>
      <c r="Q2680" s="797">
        <f>IFERROR(AVERAGE(D2680:E2680),"")</f>
        <v/>
      </c>
      <c r="R2680" s="797">
        <f>IFERROR(AVERAGE(F2680:H2680),"")</f>
        <v/>
      </c>
      <c r="S2680" s="876">
        <f>IFERROR(AVERAGE(I2680:J2680),"")</f>
        <v/>
      </c>
      <c r="T2680" s="797">
        <f>IFERROR(AVERAGE(K2680:L2680),"")</f>
        <v/>
      </c>
      <c r="W2680" s="797">
        <f>AVERAGE(Q2680:T2680)</f>
        <v/>
      </c>
      <c r="Z2680" s="517" t="inlineStr">
        <is>
          <t>Parameter</t>
        </is>
      </c>
      <c r="AA2680" s="517" t="inlineStr">
        <is>
          <t>Station 1</t>
        </is>
      </c>
      <c r="AB2680" s="517" t="inlineStr">
        <is>
          <t>Station 2</t>
        </is>
      </c>
      <c r="AC2680" s="517" t="inlineStr">
        <is>
          <t>Station 4</t>
        </is>
      </c>
      <c r="AD2680" s="517" t="inlineStr">
        <is>
          <t>Station 5</t>
        </is>
      </c>
    </row>
    <row r="2681" ht="17.45" customHeight="1" thickBot="1">
      <c r="C2681" s="824">
        <f>C2680+1</f>
        <v/>
      </c>
      <c r="D2681" s="825" t="n"/>
      <c r="E2681" s="966" t="n">
        <v>0.07962</v>
      </c>
      <c r="F2681" s="825" t="n"/>
      <c r="G2681" s="827" t="n">
        <v>0.03766</v>
      </c>
      <c r="H2681" s="826" t="n"/>
      <c r="I2681" s="825" t="n"/>
      <c r="J2681" s="826" t="n">
        <v>0.04498</v>
      </c>
      <c r="K2681" s="828" t="n"/>
      <c r="L2681" s="826" t="n">
        <v>0.03829</v>
      </c>
      <c r="M2681" s="829">
        <f>IF(SUM(D2681:E2681)&gt;0,IFERROR(AVERAGE(D2652:E2681),""),"")</f>
        <v/>
      </c>
      <c r="N2681" s="829">
        <f>IF(SUM(F2681:H2681)&gt;0,IFERROR(AVERAGE(F2652:H2681),""),"")</f>
        <v/>
      </c>
      <c r="O2681" s="829">
        <f>IF(SUM(I2681:J2681)&gt;0,IFERROR(AVERAGE(I2652:J2681),""),"")</f>
        <v/>
      </c>
      <c r="P2681" s="829">
        <f>IF(SUM(K2681:L2681)&gt;0,IFERROR(AVERAGE(K2652:L2681),""),"")</f>
        <v/>
      </c>
      <c r="Q2681" s="967">
        <f>IFERROR(AVERAGE(D2681:E2681),"")</f>
        <v/>
      </c>
      <c r="R2681" s="830">
        <f>IFERROR(AVERAGE(F2681:H2681),"")</f>
        <v/>
      </c>
      <c r="S2681" s="830">
        <f>IFERROR(AVERAGE(I2681:J2681),"")</f>
        <v/>
      </c>
      <c r="T2681" s="830">
        <f>IFERROR(AVERAGE(K2681:L2681),"")</f>
        <v/>
      </c>
      <c r="U2681" s="315" t="n"/>
      <c r="V2681" s="315" t="n"/>
      <c r="W2681" s="830">
        <f>AVERAGE(Q2681:T2681)</f>
        <v/>
      </c>
      <c r="Z2681" s="518" t="inlineStr">
        <is>
          <t>Average</t>
        </is>
      </c>
      <c r="AA2681" s="928">
        <f>AVERAGE(D2652:E2681)</f>
        <v/>
      </c>
      <c r="AB2681" s="928">
        <f>AVERAGE(F2652:H2681)</f>
        <v/>
      </c>
      <c r="AC2681" s="928">
        <f>AVERAGE(I2652:J2681)</f>
        <v/>
      </c>
      <c r="AD2681" s="928">
        <f>AVERAGE(K2652:L2681)</f>
        <v/>
      </c>
    </row>
    <row r="2682" ht="17.45" customHeight="1">
      <c r="C2682" s="831">
        <f>C2681+1</f>
        <v/>
      </c>
      <c r="D2682" s="970" t="n">
        <v>0.08462</v>
      </c>
      <c r="E2682" s="833" t="n"/>
      <c r="F2682" s="832" t="n"/>
      <c r="G2682" s="834" t="n"/>
      <c r="H2682" s="833" t="n">
        <v>0.04909</v>
      </c>
      <c r="I2682" s="832" t="n">
        <v>0.04801</v>
      </c>
      <c r="J2682" s="833" t="n"/>
      <c r="K2682" s="835" t="n">
        <v>0.02918</v>
      </c>
      <c r="L2682" s="833" t="n"/>
      <c r="M2682" s="796">
        <f>IF(SUM(D2682:E2682)&gt;0,IFERROR(AVERAGE(D2653:E2682),""),"")</f>
        <v/>
      </c>
      <c r="N2682" s="796">
        <f>IF(SUM(F2682:H2682)&gt;0,IFERROR(AVERAGE(F2653:H2682),""),"")</f>
        <v/>
      </c>
      <c r="O2682" s="796">
        <f>IF(SUM(I2682:J2682)&gt;0,IFERROR(AVERAGE(I2653:J2682),""),"")</f>
        <v/>
      </c>
      <c r="P2682" s="796">
        <f>IF(SUM(K2682:L2682)&gt;0,IFERROR(AVERAGE(K2653:L2682),""),"")</f>
        <v/>
      </c>
      <c r="Q2682" s="876">
        <f>IFERROR(AVERAGE(D2682:E2682),"")</f>
        <v/>
      </c>
      <c r="R2682" s="797">
        <f>IFERROR(AVERAGE(F2682:H2682),"")</f>
        <v/>
      </c>
      <c r="S2682" s="797">
        <f>IFERROR(AVERAGE(I2682:J2682),"")</f>
        <v/>
      </c>
      <c r="T2682" s="797">
        <f>IFERROR(AVERAGE(K2682:L2682),"")</f>
        <v/>
      </c>
      <c r="W2682" s="797">
        <f>AVERAGE(Q2682:T2682)</f>
        <v/>
      </c>
      <c r="Z2682" s="518" t="inlineStr">
        <is>
          <t>Maximum</t>
        </is>
      </c>
      <c r="AA2682" s="928">
        <f>MAX(D2652:E2681)</f>
        <v/>
      </c>
      <c r="AB2682" s="928">
        <f>MAX(F2652:H2681)</f>
        <v/>
      </c>
      <c r="AC2682" s="928">
        <f>MAX(I2652:J2681)</f>
        <v/>
      </c>
      <c r="AD2682" s="928">
        <f>MAX(K2652:L2681)</f>
        <v/>
      </c>
    </row>
    <row r="2683" ht="17.45" customHeight="1" thickBot="1">
      <c r="C2683" s="791">
        <f>C2682+1</f>
        <v/>
      </c>
      <c r="D2683" s="792" t="n"/>
      <c r="E2683" s="793" t="n">
        <v>0.03706546617027077</v>
      </c>
      <c r="F2683" s="792" t="n"/>
      <c r="G2683" s="794" t="n">
        <v>0.04552465636375082</v>
      </c>
      <c r="H2683" s="793" t="n"/>
      <c r="I2683" s="792" t="n"/>
      <c r="J2683" s="793" t="n">
        <v>0.04051813458960786</v>
      </c>
      <c r="K2683" s="795" t="n"/>
      <c r="L2683" s="793" t="n">
        <v>0.03104117476141685</v>
      </c>
      <c r="M2683" s="796">
        <f>IF(SUM(D2683:E2683)&gt;0,IFERROR(AVERAGE(D2654:E2683),""),"")</f>
        <v/>
      </c>
      <c r="N2683" s="796">
        <f>IF(SUM(F2683:H2683)&gt;0,IFERROR(AVERAGE(F2654:H2683),""),"")</f>
        <v/>
      </c>
      <c r="O2683" s="796">
        <f>IF(SUM(I2683:J2683)&gt;0,IFERROR(AVERAGE(I2654:J2683),""),"")</f>
        <v/>
      </c>
      <c r="P2683" s="796">
        <f>IF(SUM(K2683:L2683)&gt;0,IFERROR(AVERAGE(K2654:L2683),""),"")</f>
        <v/>
      </c>
      <c r="Q2683" s="797">
        <f>IFERROR(AVERAGE(D2683:E2683),"")</f>
        <v/>
      </c>
      <c r="R2683" s="797">
        <f>IFERROR(AVERAGE(F2683:H2683),"")</f>
        <v/>
      </c>
      <c r="S2683" s="797">
        <f>IFERROR(AVERAGE(I2683:J2683),"")</f>
        <v/>
      </c>
      <c r="T2683" s="797">
        <f>IFERROR(AVERAGE(K2683:L2683),"")</f>
        <v/>
      </c>
      <c r="W2683" s="797">
        <f>AVERAGE(Q2683:T2683)</f>
        <v/>
      </c>
      <c r="X2683" s="797">
        <f>AVERAGE(Q2679:T2683)</f>
        <v/>
      </c>
      <c r="Y2683" s="266" t="n">
        <v>383</v>
      </c>
      <c r="Z2683" s="520" t="inlineStr">
        <is>
          <t># DAYS &gt; 0.075</t>
        </is>
      </c>
      <c r="AA2683" s="521">
        <f>COUNTIF(D2652:E2681,"&gt;=0.075")</f>
        <v/>
      </c>
      <c r="AB2683" s="521">
        <f>COUNTIF(F2652:H2681,"&gt;=0.075")</f>
        <v/>
      </c>
      <c r="AC2683" s="521">
        <f>COUNTIF(I2652:J2681,"&gt;=0.075")</f>
        <v/>
      </c>
      <c r="AD2683" s="521">
        <f>COUNTIF(K2652:L2681,"&gt;=0.075")</f>
        <v/>
      </c>
    </row>
    <row r="2684" ht="17.45" customHeight="1" thickBot="1">
      <c r="C2684" s="861">
        <f>C2683+1</f>
        <v/>
      </c>
      <c r="D2684" s="809" t="n">
        <v>0.01274945089961962</v>
      </c>
      <c r="E2684" s="810" t="n"/>
      <c r="F2684" s="809" t="n">
        <v>0.009842819993265972</v>
      </c>
      <c r="G2684" s="811" t="n"/>
      <c r="H2684" s="810" t="n">
        <v>0.008915175529138199</v>
      </c>
      <c r="I2684" s="809" t="n">
        <v>0.01027144823693835</v>
      </c>
      <c r="J2684" s="810" t="n"/>
      <c r="K2684" s="812" t="n">
        <v>0.01222982622318173</v>
      </c>
      <c r="L2684" s="810" t="n"/>
      <c r="M2684" s="959">
        <f>IF(SUM(D2684:E2684)&gt;0,IFERROR(AVERAGE(D2655:E2684),""),"")</f>
        <v/>
      </c>
      <c r="N2684" s="959">
        <f>IF(SUM(F2684:H2684)&gt;0,IFERROR(AVERAGE(F2655:H2684),""),"")</f>
        <v/>
      </c>
      <c r="O2684" s="959">
        <f>IF(SUM(I2684:J2684)&gt;0,IFERROR(AVERAGE(I2655:J2684),""),"")</f>
        <v/>
      </c>
      <c r="P2684" s="959">
        <f>IF(SUM(K2684:L2684)&gt;0,IFERROR(AVERAGE(K2655:L2684),""),"")</f>
        <v/>
      </c>
      <c r="Q2684" s="813">
        <f>IFERROR(AVERAGE(D2684:E2684),"")</f>
        <v/>
      </c>
      <c r="R2684" s="813">
        <f>IFERROR(AVERAGE(F2684:H2684),"")</f>
        <v/>
      </c>
      <c r="S2684" s="813">
        <f>IFERROR(AVERAGE(I2684:J2684),"")</f>
        <v/>
      </c>
      <c r="T2684" s="813">
        <f>IFERROR(AVERAGE(K2684:L2684),"")</f>
        <v/>
      </c>
      <c r="V2684" s="813">
        <f>AVERAGE(Q2684:T2684)</f>
        <v/>
      </c>
      <c r="W2684" s="445" t="n"/>
      <c r="X2684" s="257" t="n"/>
      <c r="Y2684" s="266" t="n">
        <v>383</v>
      </c>
      <c r="AC2684" s="664">
        <f>SUM(AA2683:AD2683)</f>
        <v/>
      </c>
      <c r="AD2684" s="929">
        <f>AVERAGE(AA2681:AD2681)</f>
        <v/>
      </c>
    </row>
    <row r="2685" ht="17.45" customHeight="1">
      <c r="C2685" s="808">
        <f>C2684+1</f>
        <v/>
      </c>
      <c r="D2685" s="809" t="n"/>
      <c r="E2685" s="810" t="n">
        <v>0.02285037415649869</v>
      </c>
      <c r="F2685" s="809" t="n"/>
      <c r="G2685" s="811" t="n">
        <v>0.006512409071925406</v>
      </c>
      <c r="H2685" s="810" t="n"/>
      <c r="I2685" s="809" t="n"/>
      <c r="J2685" s="810" t="n">
        <v>0.00402804355203577</v>
      </c>
      <c r="K2685" s="812" t="n"/>
      <c r="L2685" s="810" t="n">
        <v>0.01668402639987899</v>
      </c>
      <c r="M2685" s="959">
        <f>IF(SUM(D2685:E2685)&gt;0,IFERROR(AVERAGE(D2656:E2685),""),"")</f>
        <v/>
      </c>
      <c r="N2685" s="959">
        <f>IF(SUM(F2685:H2685)&gt;0,IFERROR(AVERAGE(F2656:H2685),""),"")</f>
        <v/>
      </c>
      <c r="O2685" s="959">
        <f>IF(SUM(I2685:J2685)&gt;0,IFERROR(AVERAGE(I2656:J2685),""),"")</f>
        <v/>
      </c>
      <c r="P2685" s="959">
        <f>IF(SUM(K2685:L2685)&gt;0,IFERROR(AVERAGE(K2656:L2685),""),"")</f>
        <v/>
      </c>
      <c r="Q2685" s="813">
        <f>IFERROR(AVERAGE(D2685:E2685),"")</f>
        <v/>
      </c>
      <c r="R2685" s="813">
        <f>IFERROR(AVERAGE(F2685:H2685),"")</f>
        <v/>
      </c>
      <c r="S2685" s="813">
        <f>IFERROR(AVERAGE(I2685:J2685),"")</f>
        <v/>
      </c>
      <c r="T2685" s="813">
        <f>IFERROR(AVERAGE(K2685:L2685),"")</f>
        <v/>
      </c>
      <c r="V2685" s="813">
        <f>AVERAGE(Q2685:T2685)</f>
        <v/>
      </c>
      <c r="W2685" s="445" t="n"/>
      <c r="X2685" s="797">
        <f>AVERAGE(Q2684:T2685)</f>
        <v/>
      </c>
      <c r="Y2685" s="266" t="n">
        <v>383</v>
      </c>
      <c r="AA2685" s="605">
        <f>AA2681-AA2651</f>
        <v/>
      </c>
      <c r="AB2685" s="605">
        <f>AB2681-AB2651</f>
        <v/>
      </c>
      <c r="AC2685" s="605">
        <f>AC2681-AC2651</f>
        <v/>
      </c>
      <c r="AD2685" s="605">
        <f>AD2681-AD2651</f>
        <v/>
      </c>
    </row>
    <row r="2686" ht="17.45" customHeight="1">
      <c r="C2686" s="791">
        <f>C2685+1</f>
        <v/>
      </c>
      <c r="D2686" s="792" t="n">
        <v>0.03751796470105075</v>
      </c>
      <c r="E2686" s="793" t="n"/>
      <c r="F2686" s="792" t="n">
        <v>0.02993374272855523</v>
      </c>
      <c r="G2686" s="794" t="n"/>
      <c r="H2686" s="793" t="n"/>
      <c r="I2686" s="792" t="n">
        <v>0.02118051394632083</v>
      </c>
      <c r="J2686" s="793" t="n"/>
      <c r="K2686" s="795" t="n">
        <v>0.02302533465549019</v>
      </c>
      <c r="L2686" s="793" t="n"/>
      <c r="M2686" s="796">
        <f>IF(SUM(D2686:E2686)&gt;0,IFERROR(AVERAGE(D2657:E2686),""),"")</f>
        <v/>
      </c>
      <c r="N2686" s="796">
        <f>IF(SUM(F2686:H2686)&gt;0,IFERROR(AVERAGE(F2657:H2686),""),"")</f>
        <v/>
      </c>
      <c r="O2686" s="796">
        <f>IF(SUM(I2686:J2686)&gt;0,IFERROR(AVERAGE(I2657:J2686),""),"")</f>
        <v/>
      </c>
      <c r="P2686" s="796">
        <f>IF(SUM(K2686:L2686)&gt;0,IFERROR(AVERAGE(K2657:L2686),""),"")</f>
        <v/>
      </c>
      <c r="Q2686" s="797">
        <f>IFERROR(AVERAGE(D2686:E2686),"")</f>
        <v/>
      </c>
      <c r="R2686" s="797">
        <f>IFERROR(AVERAGE(F2686:H2686),"")</f>
        <v/>
      </c>
      <c r="S2686" s="797">
        <f>IFERROR(AVERAGE(I2686:J2686),"")</f>
        <v/>
      </c>
      <c r="T2686" s="797">
        <f>IFERROR(AVERAGE(K2686:L2686),"")</f>
        <v/>
      </c>
      <c r="W2686" s="797">
        <f>AVERAGE(Q2686:T2686)</f>
        <v/>
      </c>
      <c r="AD2686" s="605">
        <f>AD2684-AD2654</f>
        <v/>
      </c>
    </row>
    <row r="2687" ht="17.45" customHeight="1">
      <c r="C2687" s="791">
        <f>C2686+1</f>
        <v/>
      </c>
      <c r="D2687" s="792" t="n"/>
      <c r="E2687" s="793" t="n">
        <v>0.01582180781922414</v>
      </c>
      <c r="F2687" s="792" t="n"/>
      <c r="G2687" s="794" t="n">
        <v>0.03633627336039952</v>
      </c>
      <c r="H2687" s="793" t="n"/>
      <c r="I2687" s="792" t="n"/>
      <c r="J2687" s="793" t="n">
        <v>0.03281525786887295</v>
      </c>
      <c r="K2687" s="795" t="n"/>
      <c r="L2687" s="793" t="n">
        <v>0.02071026793970453</v>
      </c>
      <c r="M2687" s="796">
        <f>IF(SUM(D2687:E2687)&gt;0,IFERROR(AVERAGE(D2658:E2687),""),"")</f>
        <v/>
      </c>
      <c r="N2687" s="796">
        <f>IF(SUM(F2687:H2687)&gt;0,IFERROR(AVERAGE(F2658:H2687),""),"")</f>
        <v/>
      </c>
      <c r="O2687" s="796">
        <f>IF(SUM(I2687:J2687)&gt;0,IFERROR(AVERAGE(I2658:J2687),""),"")</f>
        <v/>
      </c>
      <c r="P2687" s="796">
        <f>IF(SUM(K2687:L2687)&gt;0,IFERROR(AVERAGE(K2658:L2687),""),"")</f>
        <v/>
      </c>
      <c r="Q2687" s="797">
        <f>IFERROR(AVERAGE(D2687:E2687),"")</f>
        <v/>
      </c>
      <c r="R2687" s="797">
        <f>IFERROR(AVERAGE(F2687:H2687),"")</f>
        <v/>
      </c>
      <c r="S2687" s="797">
        <f>IFERROR(AVERAGE(I2687:J2687),"")</f>
        <v/>
      </c>
      <c r="T2687" s="797">
        <f>IFERROR(AVERAGE(K2687:L2687),"")</f>
        <v/>
      </c>
      <c r="W2687" s="797">
        <f>AVERAGE(Q2687:T2687)</f>
        <v/>
      </c>
    </row>
    <row r="2688" ht="17.45" customHeight="1">
      <c r="C2688" s="791">
        <f>C2687+1</f>
        <v/>
      </c>
      <c r="D2688" s="792" t="n">
        <v>0.03544489857830768</v>
      </c>
      <c r="E2688" s="793" t="n"/>
      <c r="F2688" s="792" t="n"/>
      <c r="G2688" s="794" t="n"/>
      <c r="H2688" s="865" t="n">
        <v>0.0841884154212679</v>
      </c>
      <c r="I2688" s="792" t="n">
        <v>0.04985918656791705</v>
      </c>
      <c r="J2688" s="793" t="n"/>
      <c r="K2688" s="795" t="n">
        <v>0.02501176997211402</v>
      </c>
      <c r="L2688" s="793" t="n"/>
      <c r="M2688" s="796">
        <f>IF(SUM(D2688:E2688)&gt;0,IFERROR(AVERAGE(D2659:E2688),""),"")</f>
        <v/>
      </c>
      <c r="N2688" s="796">
        <f>IF(SUM(F2688:H2688)&gt;0,IFERROR(AVERAGE(F2659:H2688),""),"")</f>
        <v/>
      </c>
      <c r="O2688" s="796">
        <f>IF(SUM(I2688:J2688)&gt;0,IFERROR(AVERAGE(I2659:J2688),""),"")</f>
        <v/>
      </c>
      <c r="P2688" s="796">
        <f>IF(SUM(K2688:L2688)&gt;0,IFERROR(AVERAGE(K2659:L2688),""),"")</f>
        <v/>
      </c>
      <c r="Q2688" s="797">
        <f>IFERROR(AVERAGE(D2688:E2688),"")</f>
        <v/>
      </c>
      <c r="R2688" s="876">
        <f>IFERROR(AVERAGE(F2688:H2688),"")</f>
        <v/>
      </c>
      <c r="S2688" s="797">
        <f>IFERROR(AVERAGE(I2688:J2688),"")</f>
        <v/>
      </c>
      <c r="T2688" s="797">
        <f>IFERROR(AVERAGE(K2688:L2688),"")</f>
        <v/>
      </c>
      <c r="W2688" s="797">
        <f>AVERAGE(Q2688:T2688)</f>
        <v/>
      </c>
    </row>
    <row r="2689" ht="17.45" customHeight="1">
      <c r="C2689" s="791">
        <f>C2688+1</f>
        <v/>
      </c>
      <c r="D2689" s="792" t="n"/>
      <c r="E2689" s="793" t="n">
        <v>0.04779704028652585</v>
      </c>
      <c r="F2689" s="792" t="n"/>
      <c r="G2689" s="794" t="n">
        <v>0.06911062427728928</v>
      </c>
      <c r="H2689" s="793" t="n"/>
      <c r="I2689" s="792" t="n"/>
      <c r="J2689" s="793" t="n">
        <v>0.04532188646046657</v>
      </c>
      <c r="K2689" s="795" t="n"/>
      <c r="L2689" s="793" t="n">
        <v>0.05006294187776597</v>
      </c>
      <c r="M2689" s="796">
        <f>IF(SUM(D2689:E2689)&gt;0,IFERROR(AVERAGE(D2660:E2689),""),"")</f>
        <v/>
      </c>
      <c r="N2689" s="796">
        <f>IF(SUM(F2689:H2689)&gt;0,IFERROR(AVERAGE(F2660:H2689),""),"")</f>
        <v/>
      </c>
      <c r="O2689" s="796">
        <f>IF(SUM(I2689:J2689)&gt;0,IFERROR(AVERAGE(I2660:J2689),""),"")</f>
        <v/>
      </c>
      <c r="P2689" s="796">
        <f>IF(SUM(K2689:L2689)&gt;0,IFERROR(AVERAGE(K2660:L2689),""),"")</f>
        <v/>
      </c>
      <c r="Q2689" s="797">
        <f>IFERROR(AVERAGE(D2689:E2689),"")</f>
        <v/>
      </c>
      <c r="R2689" s="797">
        <f>IFERROR(AVERAGE(F2689:H2689),"")</f>
        <v/>
      </c>
      <c r="S2689" s="797">
        <f>IFERROR(AVERAGE(I2689:J2689),"")</f>
        <v/>
      </c>
      <c r="T2689" s="797">
        <f>IFERROR(AVERAGE(K2689:L2689),"")</f>
        <v/>
      </c>
      <c r="W2689" s="797">
        <f>AVERAGE(Q2689:T2689)</f>
        <v/>
      </c>
    </row>
    <row r="2690" ht="17.45" customHeight="1">
      <c r="C2690" s="861">
        <f>C2689+1</f>
        <v/>
      </c>
      <c r="D2690" s="803" t="n">
        <v>0.03463806357529209</v>
      </c>
      <c r="E2690" s="804" t="n"/>
      <c r="F2690" s="803" t="n">
        <v>0.07283632248530021</v>
      </c>
      <c r="G2690" s="805" t="n"/>
      <c r="H2690" s="804" t="n">
        <v>0.07160523586982484</v>
      </c>
      <c r="I2690" s="803" t="n">
        <v>0.0568208114381594</v>
      </c>
      <c r="J2690" s="804" t="n"/>
      <c r="K2690" s="806" t="n">
        <v>0.04233535584169467</v>
      </c>
      <c r="L2690" s="804" t="n"/>
      <c r="M2690" s="796">
        <f>IF(SUM(D2690:E2690)&gt;0,IFERROR(AVERAGE(D2661:E2690),""),"")</f>
        <v/>
      </c>
      <c r="N2690" s="796">
        <f>IF(SUM(F2690:H2690)&gt;0,IFERROR(AVERAGE(F2661:H2690),""),"")</f>
        <v/>
      </c>
      <c r="O2690" s="796">
        <f>IF(SUM(I2690:J2690)&gt;0,IFERROR(AVERAGE(I2661:J2690),""),"")</f>
        <v/>
      </c>
      <c r="P2690" s="796">
        <f>IF(SUM(K2690:L2690)&gt;0,IFERROR(AVERAGE(K2661:L2690),""),"")</f>
        <v/>
      </c>
      <c r="Q2690" s="797">
        <f>IFERROR(AVERAGE(D2690:E2690),"")</f>
        <v/>
      </c>
      <c r="R2690" s="797">
        <f>IFERROR(AVERAGE(F2690:H2690),"")</f>
        <v/>
      </c>
      <c r="S2690" s="797">
        <f>IFERROR(AVERAGE(I2690:J2690),"")</f>
        <v/>
      </c>
      <c r="T2690" s="797">
        <f>IFERROR(AVERAGE(K2690:L2690),"")</f>
        <v/>
      </c>
      <c r="W2690" s="797">
        <f>AVERAGE(Q2690:T2690)</f>
        <v/>
      </c>
      <c r="X2690" s="797">
        <f>AVERAGE(Q2686:T2690)</f>
        <v/>
      </c>
      <c r="Y2690" s="266" t="n">
        <v>384</v>
      </c>
    </row>
    <row r="2691" ht="17.45" customHeight="1">
      <c r="C2691" s="808">
        <f>C2690+1</f>
        <v/>
      </c>
      <c r="D2691" s="809" t="n"/>
      <c r="E2691" s="810" t="n">
        <v>0.02021809486816493</v>
      </c>
      <c r="F2691" s="809" t="n"/>
      <c r="G2691" s="811" t="n">
        <v>0.02944870479844488</v>
      </c>
      <c r="H2691" s="810" t="n"/>
      <c r="I2691" s="809" t="n"/>
      <c r="J2691" s="810" t="n">
        <v>0.01644957651770541</v>
      </c>
      <c r="K2691" s="812" t="n"/>
      <c r="L2691" s="810" t="n">
        <v>0.02447930332049152</v>
      </c>
      <c r="M2691" s="959">
        <f>IF(SUM(D2691:E2691)&gt;0,IFERROR(AVERAGE(D2662:E2691),""),"")</f>
        <v/>
      </c>
      <c r="N2691" s="959">
        <f>IF(SUM(F2691:H2691)&gt;0,IFERROR(AVERAGE(F2662:H2691),""),"")</f>
        <v/>
      </c>
      <c r="O2691" s="959">
        <f>IF(SUM(I2691:J2691)&gt;0,IFERROR(AVERAGE(I2662:J2691),""),"")</f>
        <v/>
      </c>
      <c r="P2691" s="959">
        <f>IF(SUM(K2691:L2691)&gt;0,IFERROR(AVERAGE(K2662:L2691),""),"")</f>
        <v/>
      </c>
      <c r="Q2691" s="813">
        <f>IFERROR(AVERAGE(D2691:E2691),"")</f>
        <v/>
      </c>
      <c r="R2691" s="813">
        <f>IFERROR(AVERAGE(F2691:H2691),"")</f>
        <v/>
      </c>
      <c r="S2691" s="813">
        <f>IFERROR(AVERAGE(I2691:J2691),"")</f>
        <v/>
      </c>
      <c r="T2691" s="813">
        <f>IFERROR(AVERAGE(K2691:L2691),"")</f>
        <v/>
      </c>
      <c r="V2691" s="813">
        <f>AVERAGE(Q2691:T2691)</f>
        <v/>
      </c>
      <c r="W2691" s="445" t="n"/>
      <c r="X2691" s="257" t="n"/>
      <c r="Y2691" s="266" t="n">
        <v>384</v>
      </c>
    </row>
    <row r="2692" ht="17.45" customHeight="1">
      <c r="C2692" s="808">
        <f>C2691+1</f>
        <v/>
      </c>
      <c r="D2692" s="809" t="n">
        <v>0.01148040807528921</v>
      </c>
      <c r="E2692" s="810" t="n"/>
      <c r="F2692" s="809" t="n">
        <v>0.01642616238007456</v>
      </c>
      <c r="G2692" s="811" t="n"/>
      <c r="H2692" s="810" t="n"/>
      <c r="I2692" s="809" t="n">
        <v>0.00627217263178536</v>
      </c>
      <c r="J2692" s="810" t="n"/>
      <c r="K2692" s="812" t="n">
        <v>0.02210225638537611</v>
      </c>
      <c r="L2692" s="810" t="n"/>
      <c r="M2692" s="959">
        <f>IF(SUM(D2692:E2692)&gt;0,IFERROR(AVERAGE(D2663:E2692),""),"")</f>
        <v/>
      </c>
      <c r="N2692" s="959">
        <f>IF(SUM(F2692:H2692)&gt;0,IFERROR(AVERAGE(F2663:H2692),""),"")</f>
        <v/>
      </c>
      <c r="O2692" s="959">
        <f>IF(SUM(I2692:J2692)&gt;0,IFERROR(AVERAGE(I2663:J2692),""),"")</f>
        <v/>
      </c>
      <c r="P2692" s="959">
        <f>IF(SUM(K2692:L2692)&gt;0,IFERROR(AVERAGE(K2663:L2692),""),"")</f>
        <v/>
      </c>
      <c r="Q2692" s="813">
        <f>IFERROR(AVERAGE(D2692:E2692),"")</f>
        <v/>
      </c>
      <c r="R2692" s="813">
        <f>IFERROR(AVERAGE(F2692:H2692),"")</f>
        <v/>
      </c>
      <c r="S2692" s="813">
        <f>IFERROR(AVERAGE(I2692:J2692),"")</f>
        <v/>
      </c>
      <c r="T2692" s="813">
        <f>IFERROR(AVERAGE(K2692:L2692),"")</f>
        <v/>
      </c>
      <c r="V2692" s="813">
        <f>AVERAGE(Q2692:T2692)</f>
        <v/>
      </c>
      <c r="W2692" s="445" t="n"/>
      <c r="X2692" s="797">
        <f>AVERAGE(Q2691:T2692)</f>
        <v/>
      </c>
      <c r="Y2692" s="266" t="n">
        <v>384</v>
      </c>
    </row>
    <row r="2693" ht="17.45" customHeight="1">
      <c r="C2693" s="791">
        <f>C2692+1</f>
        <v/>
      </c>
      <c r="D2693" s="792" t="n"/>
      <c r="E2693" s="793" t="n">
        <v>0.0269543986296517</v>
      </c>
      <c r="F2693" s="792" t="n"/>
      <c r="G2693" s="794" t="n">
        <v>0.02565500567478799</v>
      </c>
      <c r="H2693" s="793" t="n"/>
      <c r="I2693" s="792" t="n"/>
      <c r="J2693" s="793" t="n">
        <v>0.01532000993781228</v>
      </c>
      <c r="K2693" s="795" t="n"/>
      <c r="L2693" s="793" t="n">
        <v>0.02880701697197835</v>
      </c>
      <c r="M2693" s="796">
        <f>IF(SUM(D2693:E2693)&gt;0,IFERROR(AVERAGE(D2664:E2693),""),"")</f>
        <v/>
      </c>
      <c r="N2693" s="796">
        <f>IF(SUM(F2693:H2693)&gt;0,IFERROR(AVERAGE(F2664:H2693),""),"")</f>
        <v/>
      </c>
      <c r="O2693" s="796">
        <f>IF(SUM(I2693:J2693)&gt;0,IFERROR(AVERAGE(I2664:J2693),""),"")</f>
        <v/>
      </c>
      <c r="P2693" s="796">
        <f>IF(SUM(K2693:L2693)&gt;0,IFERROR(AVERAGE(K2664:L2693),""),"")</f>
        <v/>
      </c>
      <c r="Q2693" s="797">
        <f>IFERROR(AVERAGE(D2693:E2693),"")</f>
        <v/>
      </c>
      <c r="R2693" s="797">
        <f>IFERROR(AVERAGE(F2693:H2693),"")</f>
        <v/>
      </c>
      <c r="S2693" s="797">
        <f>IFERROR(AVERAGE(I2693:J2693),"")</f>
        <v/>
      </c>
      <c r="T2693" s="797">
        <f>IFERROR(AVERAGE(K2693:L2693),"")</f>
        <v/>
      </c>
      <c r="W2693" s="797">
        <f>AVERAGE(Q2693:T2693)</f>
        <v/>
      </c>
    </row>
    <row r="2694" ht="17.45" customHeight="1">
      <c r="C2694" s="791">
        <f>C2693+1</f>
        <v/>
      </c>
      <c r="D2694" s="792" t="n">
        <v>0.04016752301081184</v>
      </c>
      <c r="E2694" s="793" t="n"/>
      <c r="F2694" s="792" t="n"/>
      <c r="G2694" s="794" t="n"/>
      <c r="H2694" s="793" t="n">
        <v>0.02759863524922059</v>
      </c>
      <c r="I2694" s="792" t="n">
        <v>0.02142156928560051</v>
      </c>
      <c r="J2694" s="793" t="n"/>
      <c r="K2694" s="795" t="n">
        <v>0.03869418327397366</v>
      </c>
      <c r="L2694" s="793" t="n"/>
      <c r="M2694" s="796">
        <f>IF(SUM(D2694:E2694)&gt;0,IFERROR(AVERAGE(D2665:E2694),""),"")</f>
        <v/>
      </c>
      <c r="N2694" s="796">
        <f>IF(SUM(F2694:H2694)&gt;0,IFERROR(AVERAGE(F2665:H2694),""),"")</f>
        <v/>
      </c>
      <c r="O2694" s="796">
        <f>IF(SUM(I2694:J2694)&gt;0,IFERROR(AVERAGE(I2665:J2694),""),"")</f>
        <v/>
      </c>
      <c r="P2694" s="796">
        <f>IF(SUM(K2694:L2694)&gt;0,IFERROR(AVERAGE(K2665:L2694),""),"")</f>
        <v/>
      </c>
      <c r="Q2694" s="797">
        <f>IFERROR(AVERAGE(D2694:E2694),"")</f>
        <v/>
      </c>
      <c r="R2694" s="797">
        <f>IFERROR(AVERAGE(F2694:H2694),"")</f>
        <v/>
      </c>
      <c r="S2694" s="797">
        <f>IFERROR(AVERAGE(I2694:J2694),"")</f>
        <v/>
      </c>
      <c r="T2694" s="797">
        <f>IFERROR(AVERAGE(K2694:L2694),"")</f>
        <v/>
      </c>
      <c r="W2694" s="797">
        <f>AVERAGE(Q2694:T2694)</f>
        <v/>
      </c>
    </row>
    <row r="2695" ht="17.45" customHeight="1">
      <c r="C2695" s="791">
        <f>C2694+1</f>
        <v/>
      </c>
      <c r="D2695" s="792" t="n"/>
      <c r="E2695" s="793" t="n">
        <v>0.04369977659492497</v>
      </c>
      <c r="F2695" s="792" t="n"/>
      <c r="G2695" s="794" t="n">
        <v>0.0569644059309014</v>
      </c>
      <c r="H2695" s="793" t="n"/>
      <c r="I2695" s="792" t="n"/>
      <c r="J2695" s="793" t="n">
        <v>0.034939245005584</v>
      </c>
      <c r="K2695" s="795" t="n"/>
      <c r="L2695" s="793" t="n">
        <v>0.04564286712977088</v>
      </c>
      <c r="M2695" s="796">
        <f>IF(SUM(D2695:E2695)&gt;0,IFERROR(AVERAGE(D2666:E2695),""),"")</f>
        <v/>
      </c>
      <c r="N2695" s="796">
        <f>IF(SUM(F2695:H2695)&gt;0,IFERROR(AVERAGE(F2666:H2695),""),"")</f>
        <v/>
      </c>
      <c r="O2695" s="796">
        <f>IF(SUM(I2695:J2695)&gt;0,IFERROR(AVERAGE(I2666:J2695),""),"")</f>
        <v/>
      </c>
      <c r="P2695" s="796">
        <f>IF(SUM(K2695:L2695)&gt;0,IFERROR(AVERAGE(K2666:L2695),""),"")</f>
        <v/>
      </c>
      <c r="Q2695" s="797">
        <f>IFERROR(AVERAGE(D2695:E2695),"")</f>
        <v/>
      </c>
      <c r="R2695" s="797">
        <f>IFERROR(AVERAGE(F2695:H2695),"")</f>
        <v/>
      </c>
      <c r="S2695" s="797">
        <f>IFERROR(AVERAGE(I2695:J2695),"")</f>
        <v/>
      </c>
      <c r="T2695" s="797">
        <f>IFERROR(AVERAGE(K2695:L2695),"")</f>
        <v/>
      </c>
      <c r="W2695" s="797">
        <f>AVERAGE(Q2695:T2695)</f>
        <v/>
      </c>
    </row>
    <row r="2696" ht="17.45" customHeight="1">
      <c r="C2696" s="861">
        <f>C2695+1</f>
        <v/>
      </c>
      <c r="D2696" s="803" t="n">
        <v>0.03246472284280763</v>
      </c>
      <c r="E2696" s="804" t="n"/>
      <c r="F2696" s="803" t="n">
        <v>0.04121297518734451</v>
      </c>
      <c r="G2696" s="805" t="n"/>
      <c r="H2696" s="804" t="n">
        <v>0.04371586974490727</v>
      </c>
      <c r="I2696" s="803" t="n">
        <v>0.02873429746358483</v>
      </c>
      <c r="J2696" s="804" t="n"/>
      <c r="K2696" s="806" t="n">
        <v>0.02897461836058169</v>
      </c>
      <c r="L2696" s="804" t="n"/>
      <c r="M2696" s="796">
        <f>IF(SUM(D2696:E2696)&gt;0,IFERROR(AVERAGE(D2667:E2696),""),"")</f>
        <v/>
      </c>
      <c r="N2696" s="796">
        <f>IF(SUM(F2696:H2696)&gt;0,IFERROR(AVERAGE(F2667:H2696),""),"")</f>
        <v/>
      </c>
      <c r="O2696" s="796">
        <f>IF(SUM(I2696:J2696)&gt;0,IFERROR(AVERAGE(I2667:J2696),""),"")</f>
        <v/>
      </c>
      <c r="P2696" s="796">
        <f>IF(SUM(K2696:L2696)&gt;0,IFERROR(AVERAGE(K2667:L2696),""),"")</f>
        <v/>
      </c>
      <c r="Q2696" s="797">
        <f>IFERROR(AVERAGE(D2696:E2696),"")</f>
        <v/>
      </c>
      <c r="R2696" s="797">
        <f>IFERROR(AVERAGE(F2696:H2696),"")</f>
        <v/>
      </c>
      <c r="S2696" s="797">
        <f>IFERROR(AVERAGE(I2696:J2696),"")</f>
        <v/>
      </c>
      <c r="T2696" s="797">
        <f>IFERROR(AVERAGE(K2696:L2696),"")</f>
        <v/>
      </c>
      <c r="W2696" s="797">
        <f>AVERAGE(Q2696:T2696)</f>
        <v/>
      </c>
    </row>
    <row r="2697" ht="17.45" customHeight="1">
      <c r="C2697" s="791">
        <f>C2696+1</f>
        <v/>
      </c>
      <c r="D2697" s="792" t="n"/>
      <c r="E2697" s="793" t="n">
        <v>0.03613257550094614</v>
      </c>
      <c r="F2697" s="792" t="n"/>
      <c r="G2697" s="794" t="n">
        <v>0.03135920892868602</v>
      </c>
      <c r="H2697" s="793" t="n"/>
      <c r="I2697" s="792" t="n"/>
      <c r="J2697" s="793" t="n">
        <v>0.02820615809132061</v>
      </c>
      <c r="K2697" s="795" t="n"/>
      <c r="L2697" s="793" t="n">
        <v>0.03617048126395998</v>
      </c>
      <c r="M2697" s="796">
        <f>IF(SUM(D2697:E2697)&gt;0,IFERROR(AVERAGE(D2668:E2697),""),"")</f>
        <v/>
      </c>
      <c r="N2697" s="796">
        <f>IF(SUM(F2697:H2697)&gt;0,IFERROR(AVERAGE(F2668:H2697),""),"")</f>
        <v/>
      </c>
      <c r="O2697" s="796">
        <f>IF(SUM(I2697:J2697)&gt;0,IFERROR(AVERAGE(I2668:J2697),""),"")</f>
        <v/>
      </c>
      <c r="P2697" s="796">
        <f>IF(SUM(K2697:L2697)&gt;0,IFERROR(AVERAGE(K2668:L2697),""),"")</f>
        <v/>
      </c>
      <c r="Q2697" s="797">
        <f>IFERROR(AVERAGE(D2697:E2697),"")</f>
        <v/>
      </c>
      <c r="R2697" s="797">
        <f>IFERROR(AVERAGE(F2697:H2697),"")</f>
        <v/>
      </c>
      <c r="S2697" s="797">
        <f>IFERROR(AVERAGE(I2697:J2697),"")</f>
        <v/>
      </c>
      <c r="T2697" s="797">
        <f>IFERROR(AVERAGE(K2697:L2697),"")</f>
        <v/>
      </c>
      <c r="W2697" s="797">
        <f>AVERAGE(Q2697:T2697)</f>
        <v/>
      </c>
      <c r="X2697" s="797">
        <f>AVERAGE(Q2693:T2697)</f>
        <v/>
      </c>
      <c r="Y2697" s="266" t="n">
        <v>385</v>
      </c>
    </row>
    <row r="2698" ht="17.45" customHeight="1">
      <c r="C2698" s="808">
        <f>C2697+1</f>
        <v/>
      </c>
      <c r="D2698" s="809" t="n">
        <v>0.0220042420316148</v>
      </c>
      <c r="E2698" s="810" t="n"/>
      <c r="F2698" s="809" t="n">
        <v>0.0095869315478223</v>
      </c>
      <c r="G2698" s="811" t="n"/>
      <c r="H2698" s="810" t="n"/>
      <c r="I2698" s="809" t="n">
        <v>0.007423784503990428</v>
      </c>
      <c r="J2698" s="810" t="n"/>
      <c r="K2698" s="812" t="n">
        <v>0.02318825556482223</v>
      </c>
      <c r="L2698" s="810" t="n"/>
      <c r="M2698" s="959">
        <f>IF(SUM(D2698:E2698)&gt;0,IFERROR(AVERAGE(D2669:E2698),""),"")</f>
        <v/>
      </c>
      <c r="N2698" s="959">
        <f>IF(SUM(F2698:H2698)&gt;0,IFERROR(AVERAGE(F2669:H2698),""),"")</f>
        <v/>
      </c>
      <c r="O2698" s="959">
        <f>IF(SUM(I2698:J2698)&gt;0,IFERROR(AVERAGE(I2669:J2698),""),"")</f>
        <v/>
      </c>
      <c r="P2698" s="959">
        <f>IF(SUM(K2698:L2698)&gt;0,IFERROR(AVERAGE(K2669:L2698),""),"")</f>
        <v/>
      </c>
      <c r="Q2698" s="813">
        <f>IFERROR(AVERAGE(D2698:E2698),"")</f>
        <v/>
      </c>
      <c r="R2698" s="813">
        <f>IFERROR(AVERAGE(F2698:H2698),"")</f>
        <v/>
      </c>
      <c r="S2698" s="813">
        <f>IFERROR(AVERAGE(I2698:J2698),"")</f>
        <v/>
      </c>
      <c r="T2698" s="813">
        <f>IFERROR(AVERAGE(K2698:L2698),"")</f>
        <v/>
      </c>
      <c r="V2698" s="813">
        <f>AVERAGE(Q2698:T2698)</f>
        <v/>
      </c>
      <c r="W2698" s="445" t="n"/>
      <c r="X2698" s="257" t="n"/>
      <c r="Y2698" s="266" t="n">
        <v>385</v>
      </c>
    </row>
    <row r="2699" ht="17.45" customHeight="1">
      <c r="C2699" s="808">
        <f>C2698+1</f>
        <v/>
      </c>
      <c r="D2699" s="809" t="n"/>
      <c r="E2699" s="810" t="n">
        <v>0.01659394822047191</v>
      </c>
      <c r="F2699" s="809" t="n"/>
      <c r="G2699" s="811" t="n">
        <v>0.01117358328166258</v>
      </c>
      <c r="H2699" s="810" t="n"/>
      <c r="I2699" s="809" t="n"/>
      <c r="J2699" s="810" t="n">
        <v>0.006781003227560482</v>
      </c>
      <c r="K2699" s="812" t="n"/>
      <c r="L2699" s="810" t="n">
        <v>0.02429001803700039</v>
      </c>
      <c r="M2699" s="959">
        <f>IF(SUM(D2699:E2699)&gt;0,IFERROR(AVERAGE(D2670:E2699),""),"")</f>
        <v/>
      </c>
      <c r="N2699" s="959">
        <f>IF(SUM(F2699:H2699)&gt;0,IFERROR(AVERAGE(F2670:H2699),""),"")</f>
        <v/>
      </c>
      <c r="O2699" s="959">
        <f>IF(SUM(I2699:J2699)&gt;0,IFERROR(AVERAGE(I2670:J2699),""),"")</f>
        <v/>
      </c>
      <c r="P2699" s="959">
        <f>IF(SUM(K2699:L2699)&gt;0,IFERROR(AVERAGE(K2670:L2699),""),"")</f>
        <v/>
      </c>
      <c r="Q2699" s="813">
        <f>IFERROR(AVERAGE(D2699:E2699),"")</f>
        <v/>
      </c>
      <c r="R2699" s="813">
        <f>IFERROR(AVERAGE(F2699:H2699),"")</f>
        <v/>
      </c>
      <c r="S2699" s="813">
        <f>IFERROR(AVERAGE(I2699:J2699),"")</f>
        <v/>
      </c>
      <c r="T2699" s="813">
        <f>IFERROR(AVERAGE(K2699:L2699),"")</f>
        <v/>
      </c>
      <c r="V2699" s="813">
        <f>AVERAGE(Q2699:T2699)</f>
        <v/>
      </c>
      <c r="W2699" s="445" t="n"/>
      <c r="X2699" s="797">
        <f>AVERAGE(Q2698:T2699)</f>
        <v/>
      </c>
      <c r="Y2699" s="266" t="n">
        <v>385</v>
      </c>
    </row>
    <row r="2700" ht="17.45" customHeight="1">
      <c r="C2700" s="791">
        <f>C2699+1</f>
        <v/>
      </c>
      <c r="D2700" s="792" t="n">
        <v>0.04071525316399745</v>
      </c>
      <c r="E2700" s="793" t="n"/>
      <c r="F2700" s="792" t="n"/>
      <c r="G2700" s="794" t="n"/>
      <c r="H2700" s="793" t="n">
        <v>0.05712615893165258</v>
      </c>
      <c r="I2700" s="792" t="n">
        <v>0.03964522321806253</v>
      </c>
      <c r="J2700" s="793" t="n"/>
      <c r="K2700" s="795" t="n">
        <v>0.0533896584301357</v>
      </c>
      <c r="L2700" s="793" t="n"/>
      <c r="M2700" s="796">
        <f>IF(SUM(D2700:E2700)&gt;0,IFERROR(AVERAGE(D2671:E2700),""),"")</f>
        <v/>
      </c>
      <c r="N2700" s="796">
        <f>IF(SUM(F2700:H2700)&gt;0,IFERROR(AVERAGE(F2671:H2700),""),"")</f>
        <v/>
      </c>
      <c r="O2700" s="796">
        <f>IF(SUM(I2700:J2700)&gt;0,IFERROR(AVERAGE(I2671:J2700),""),"")</f>
        <v/>
      </c>
      <c r="P2700" s="796">
        <f>IF(SUM(K2700:L2700)&gt;0,IFERROR(AVERAGE(K2671:L2700),""),"")</f>
        <v/>
      </c>
      <c r="Q2700" s="797">
        <f>IFERROR(AVERAGE(D2700:E2700),"")</f>
        <v/>
      </c>
      <c r="R2700" s="797">
        <f>IFERROR(AVERAGE(F2700:H2700),"")</f>
        <v/>
      </c>
      <c r="S2700" s="797">
        <f>IFERROR(AVERAGE(I2700:J2700),"")</f>
        <v/>
      </c>
      <c r="T2700" s="797">
        <f>IFERROR(AVERAGE(K2700:L2700),"")</f>
        <v/>
      </c>
      <c r="W2700" s="797">
        <f>AVERAGE(Q2700:T2700)</f>
        <v/>
      </c>
    </row>
    <row r="2701" ht="17.45" customHeight="1">
      <c r="C2701" s="791">
        <f>C2700+1</f>
        <v/>
      </c>
      <c r="D2701" s="792" t="n"/>
      <c r="E2701" s="793" t="n">
        <v>0.04814659982292177</v>
      </c>
      <c r="F2701" s="792" t="n"/>
      <c r="G2701" s="794" t="n">
        <v>0.05006706245273696</v>
      </c>
      <c r="H2701" s="793" t="n"/>
      <c r="I2701" s="792" t="n"/>
      <c r="J2701" s="793" t="n">
        <v>0.04260669765441353</v>
      </c>
      <c r="K2701" s="795" t="n"/>
      <c r="L2701" s="793" t="n">
        <v>0.04701774408866621</v>
      </c>
      <c r="M2701" s="796">
        <f>IF(SUM(D2701:E2701)&gt;0,IFERROR(AVERAGE(D2672:E2701),""),"")</f>
        <v/>
      </c>
      <c r="N2701" s="796">
        <f>IF(SUM(F2701:H2701)&gt;0,IFERROR(AVERAGE(F2672:H2701),""),"")</f>
        <v/>
      </c>
      <c r="O2701" s="796">
        <f>IF(SUM(I2701:J2701)&gt;0,IFERROR(AVERAGE(I2672:J2701),""),"")</f>
        <v/>
      </c>
      <c r="P2701" s="796">
        <f>IF(SUM(K2701:L2701)&gt;0,IFERROR(AVERAGE(K2672:L2701),""),"")</f>
        <v/>
      </c>
      <c r="Q2701" s="797">
        <f>IFERROR(AVERAGE(D2701:E2701),"")</f>
        <v/>
      </c>
      <c r="R2701" s="797">
        <f>IFERROR(AVERAGE(F2701:H2701),"")</f>
        <v/>
      </c>
      <c r="S2701" s="797">
        <f>IFERROR(AVERAGE(I2701:J2701),"")</f>
        <v/>
      </c>
      <c r="T2701" s="797">
        <f>IFERROR(AVERAGE(K2701:L2701),"")</f>
        <v/>
      </c>
      <c r="W2701" s="797">
        <f>AVERAGE(Q2701:T2701)</f>
        <v/>
      </c>
    </row>
    <row r="2702" ht="17.45" customHeight="1">
      <c r="C2702" s="861">
        <f>C2701+1</f>
        <v/>
      </c>
      <c r="D2702" s="803" t="n">
        <v>0.05479311818266485</v>
      </c>
      <c r="E2702" s="804" t="n"/>
      <c r="F2702" s="803" t="n">
        <v>0.05419788218352053</v>
      </c>
      <c r="G2702" s="805" t="n"/>
      <c r="H2702" s="804" t="n">
        <v>0.05572327916695972</v>
      </c>
      <c r="I2702" s="803" t="n">
        <v>0.04734813865774729</v>
      </c>
      <c r="J2702" s="804" t="n"/>
      <c r="K2702" s="806" t="n">
        <v>0.03896933832922528</v>
      </c>
      <c r="L2702" s="804" t="n"/>
      <c r="M2702" s="796">
        <f>IF(SUM(D2702:E2702)&gt;0,IFERROR(AVERAGE(D2673:E2702),""),"")</f>
        <v/>
      </c>
      <c r="N2702" s="796">
        <f>IF(SUM(F2702:H2702)&gt;0,IFERROR(AVERAGE(F2673:H2702),""),"")</f>
        <v/>
      </c>
      <c r="O2702" s="796">
        <f>IF(SUM(I2702:J2702)&gt;0,IFERROR(AVERAGE(I2673:J2702),""),"")</f>
        <v/>
      </c>
      <c r="P2702" s="796">
        <f>IF(SUM(K2702:L2702)&gt;0,IFERROR(AVERAGE(K2673:L2702),""),"")</f>
        <v/>
      </c>
      <c r="Q2702" s="797">
        <f>IFERROR(AVERAGE(D2702:E2702),"")</f>
        <v/>
      </c>
      <c r="R2702" s="797">
        <f>IFERROR(AVERAGE(F2702:H2702),"")</f>
        <v/>
      </c>
      <c r="S2702" s="797">
        <f>IFERROR(AVERAGE(I2702:J2702),"")</f>
        <v/>
      </c>
      <c r="T2702" s="797">
        <f>IFERROR(AVERAGE(K2702:L2702),"")</f>
        <v/>
      </c>
      <c r="W2702" s="797">
        <f>AVERAGE(Q2702:T2702)</f>
        <v/>
      </c>
    </row>
    <row r="2703" ht="17.45" customHeight="1">
      <c r="C2703" s="791">
        <f>C2702+1</f>
        <v/>
      </c>
      <c r="D2703" s="792" t="n"/>
      <c r="E2703" s="793" t="n">
        <v>0.04893388284747953</v>
      </c>
      <c r="F2703" s="792" t="n"/>
      <c r="G2703" s="794" t="n">
        <v>0.06431201511190941</v>
      </c>
      <c r="H2703" s="793" t="n"/>
      <c r="I2703" s="792" t="n"/>
      <c r="J2703" s="793" t="n">
        <v>0.04258712598680318</v>
      </c>
      <c r="K2703" s="795" t="n"/>
      <c r="L2703" s="793" t="n">
        <v>0.05560793289130636</v>
      </c>
      <c r="M2703" s="796">
        <f>IF(SUM(D2703:E2703)&gt;0,IFERROR(AVERAGE(D2674:E2703),""),"")</f>
        <v/>
      </c>
      <c r="N2703" s="796">
        <f>IF(SUM(F2703:H2703)&gt;0,IFERROR(AVERAGE(F2674:H2703),""),"")</f>
        <v/>
      </c>
      <c r="O2703" s="796">
        <f>IF(SUM(I2703:J2703)&gt;0,IFERROR(AVERAGE(I2674:J2703),""),"")</f>
        <v/>
      </c>
      <c r="P2703" s="796">
        <f>IF(SUM(K2703:L2703)&gt;0,IFERROR(AVERAGE(K2674:L2703),""),"")</f>
        <v/>
      </c>
      <c r="Q2703" s="797">
        <f>IFERROR(AVERAGE(D2703:E2703),"")</f>
        <v/>
      </c>
      <c r="R2703" s="797">
        <f>IFERROR(AVERAGE(F2703:H2703),"")</f>
        <v/>
      </c>
      <c r="S2703" s="797">
        <f>IFERROR(AVERAGE(I2703:J2703),"")</f>
        <v/>
      </c>
      <c r="T2703" s="797">
        <f>IFERROR(AVERAGE(K2703:L2703),"")</f>
        <v/>
      </c>
      <c r="W2703" s="797">
        <f>AVERAGE(Q2703:T2703)</f>
        <v/>
      </c>
    </row>
    <row r="2704" ht="17.45" customHeight="1">
      <c r="C2704" s="791">
        <f>C2703+1</f>
        <v/>
      </c>
      <c r="D2704" s="792" t="n">
        <v>0.05456930140085719</v>
      </c>
      <c r="E2704" s="793" t="n"/>
      <c r="F2704" s="792" t="n">
        <v>0.03212164894379537</v>
      </c>
      <c r="G2704" s="794" t="n"/>
      <c r="H2704" s="793" t="n"/>
      <c r="I2704" s="792" t="n">
        <v>0.02301661219063084</v>
      </c>
      <c r="J2704" s="793" t="n"/>
      <c r="K2704" s="795" t="n">
        <v>0.03984730811650982</v>
      </c>
      <c r="L2704" s="793" t="n"/>
      <c r="M2704" s="796">
        <f>IF(SUM(D2704:E2704)&gt;0,IFERROR(AVERAGE(D2675:E2704),""),"")</f>
        <v/>
      </c>
      <c r="N2704" s="796">
        <f>IF(SUM(F2704:H2704)&gt;0,IFERROR(AVERAGE(F2675:H2704),""),"")</f>
        <v/>
      </c>
      <c r="O2704" s="796">
        <f>IF(SUM(I2704:J2704)&gt;0,IFERROR(AVERAGE(I2675:J2704),""),"")</f>
        <v/>
      </c>
      <c r="P2704" s="796">
        <f>IF(SUM(K2704:L2704)&gt;0,IFERROR(AVERAGE(K2675:L2704),""),"")</f>
        <v/>
      </c>
      <c r="Q2704" s="797">
        <f>IFERROR(AVERAGE(D2704:E2704),"")</f>
        <v/>
      </c>
      <c r="R2704" s="797">
        <f>IFERROR(AVERAGE(F2704:H2704),"")</f>
        <v/>
      </c>
      <c r="S2704" s="797">
        <f>IFERROR(AVERAGE(I2704:J2704),"")</f>
        <v/>
      </c>
      <c r="T2704" s="797">
        <f>IFERROR(AVERAGE(K2704:L2704),"")</f>
        <v/>
      </c>
      <c r="W2704" s="797">
        <f>AVERAGE(Q2704:T2704)</f>
        <v/>
      </c>
      <c r="X2704" s="797">
        <f>AVERAGE(Q2700:T2704)</f>
        <v/>
      </c>
      <c r="Y2704" s="266" t="n">
        <v>386</v>
      </c>
    </row>
    <row r="2705" ht="17.45" customHeight="1">
      <c r="C2705" s="808">
        <f>C2704+1</f>
        <v/>
      </c>
      <c r="D2705" s="809" t="n"/>
      <c r="E2705" s="810" t="n">
        <v>0.01884555168297195</v>
      </c>
      <c r="F2705" s="809" t="n"/>
      <c r="G2705" s="811" t="n">
        <v>0.01362390523785226</v>
      </c>
      <c r="H2705" s="810" t="n"/>
      <c r="I2705" s="809" t="n"/>
      <c r="J2705" s="810" t="n">
        <v>0.008211563927765703</v>
      </c>
      <c r="K2705" s="812" t="n"/>
      <c r="L2705" s="810" t="n">
        <v>0.03115051247126296</v>
      </c>
      <c r="M2705" s="959">
        <f>IF(SUM(D2705:E2705)&gt;0,IFERROR(AVERAGE(D2676:E2705),""),"")</f>
        <v/>
      </c>
      <c r="N2705" s="959">
        <f>IF(SUM(F2705:H2705)&gt;0,IFERROR(AVERAGE(F2676:H2705),""),"")</f>
        <v/>
      </c>
      <c r="O2705" s="959">
        <f>IF(SUM(I2705:J2705)&gt;0,IFERROR(AVERAGE(I2676:J2705),""),"")</f>
        <v/>
      </c>
      <c r="P2705" s="959">
        <f>IF(SUM(K2705:L2705)&gt;0,IFERROR(AVERAGE(K2676:L2705),""),"")</f>
        <v/>
      </c>
      <c r="Q2705" s="813">
        <f>IFERROR(AVERAGE(D2705:E2705),"")</f>
        <v/>
      </c>
      <c r="R2705" s="813">
        <f>IFERROR(AVERAGE(F2705:H2705),"")</f>
        <v/>
      </c>
      <c r="S2705" s="813">
        <f>IFERROR(AVERAGE(I2705:J2705),"")</f>
        <v/>
      </c>
      <c r="T2705" s="813">
        <f>IFERROR(AVERAGE(K2705:L2705),"")</f>
        <v/>
      </c>
      <c r="V2705" s="813">
        <f>AVERAGE(Q2705:T2705)</f>
        <v/>
      </c>
      <c r="W2705" s="445" t="n"/>
      <c r="X2705" s="257" t="n"/>
      <c r="Y2705" s="266" t="n">
        <v>386</v>
      </c>
    </row>
    <row r="2706" ht="17.45" customHeight="1">
      <c r="C2706" s="808">
        <f>C2705+1</f>
        <v/>
      </c>
      <c r="D2706" s="809" t="n">
        <v>0.03058512483124794</v>
      </c>
      <c r="E2706" s="810" t="n"/>
      <c r="F2706" s="809" t="n"/>
      <c r="G2706" s="811" t="n"/>
      <c r="H2706" s="810" t="n">
        <v>0.01003689105134715</v>
      </c>
      <c r="I2706" s="809" t="n">
        <v>0.005128866958068946</v>
      </c>
      <c r="J2706" s="810" t="n"/>
      <c r="K2706" s="812" t="n">
        <v>0.0218313142527684</v>
      </c>
      <c r="L2706" s="810" t="n"/>
      <c r="M2706" s="959">
        <f>IF(SUM(D2706:E2706)&gt;0,IFERROR(AVERAGE(D2677:E2706),""),"")</f>
        <v/>
      </c>
      <c r="N2706" s="959">
        <f>IF(SUM(F2706:H2706)&gt;0,IFERROR(AVERAGE(F2677:H2706),""),"")</f>
        <v/>
      </c>
      <c r="O2706" s="959">
        <f>IF(SUM(I2706:J2706)&gt;0,IFERROR(AVERAGE(I2677:J2706),""),"")</f>
        <v/>
      </c>
      <c r="P2706" s="959">
        <f>IF(SUM(K2706:L2706)&gt;0,IFERROR(AVERAGE(K2677:L2706),""),"")</f>
        <v/>
      </c>
      <c r="Q2706" s="813">
        <f>IFERROR(AVERAGE(D2706:E2706),"")</f>
        <v/>
      </c>
      <c r="R2706" s="813">
        <f>IFERROR(AVERAGE(F2706:H2706),"")</f>
        <v/>
      </c>
      <c r="S2706" s="813">
        <f>IFERROR(AVERAGE(I2706:J2706),"")</f>
        <v/>
      </c>
      <c r="T2706" s="813">
        <f>IFERROR(AVERAGE(K2706:L2706),"")</f>
        <v/>
      </c>
      <c r="V2706" s="813">
        <f>AVERAGE(Q2706:T2706)</f>
        <v/>
      </c>
      <c r="W2706" s="445" t="n"/>
      <c r="X2706" s="797">
        <f>AVERAGE(Q2705:T2706)</f>
        <v/>
      </c>
      <c r="Y2706" s="266" t="n">
        <v>386</v>
      </c>
    </row>
    <row r="2707" ht="17.45" customHeight="1">
      <c r="C2707" s="791">
        <f>C2706+1</f>
        <v/>
      </c>
      <c r="D2707" s="792" t="n"/>
      <c r="E2707" s="793" t="n">
        <v>0.01592370435147407</v>
      </c>
      <c r="F2707" s="792" t="n"/>
      <c r="G2707" s="794" t="n">
        <v>0.02031864897723232</v>
      </c>
      <c r="H2707" s="793" t="n"/>
      <c r="I2707" s="792" t="n"/>
      <c r="J2707" s="793" t="n">
        <v>0.008960889346402932</v>
      </c>
      <c r="K2707" s="795" t="n"/>
      <c r="L2707" s="793" t="n">
        <v>0.01919884191981346</v>
      </c>
      <c r="M2707" s="796">
        <f>IF(SUM(D2707:E2707)&gt;0,IFERROR(AVERAGE(D2678:E2707),""),"")</f>
        <v/>
      </c>
      <c r="N2707" s="796">
        <f>IF(SUM(F2707:H2707)&gt;0,IFERROR(AVERAGE(F2678:H2707),""),"")</f>
        <v/>
      </c>
      <c r="O2707" s="796">
        <f>IF(SUM(I2707:J2707)&gt;0,IFERROR(AVERAGE(I2678:J2707),""),"")</f>
        <v/>
      </c>
      <c r="P2707" s="796">
        <f>IF(SUM(K2707:L2707)&gt;0,IFERROR(AVERAGE(K2678:L2707),""),"")</f>
        <v/>
      </c>
      <c r="Q2707" s="797">
        <f>IFERROR(AVERAGE(D2707:E2707),"")</f>
        <v/>
      </c>
      <c r="R2707" s="797">
        <f>IFERROR(AVERAGE(F2707:H2707),"")</f>
        <v/>
      </c>
      <c r="S2707" s="797">
        <f>IFERROR(AVERAGE(I2707:J2707),"")</f>
        <v/>
      </c>
      <c r="T2707" s="797">
        <f>IFERROR(AVERAGE(K2707:L2707),"")</f>
        <v/>
      </c>
      <c r="W2707" s="797">
        <f>AVERAGE(Q2707:T2707)</f>
        <v/>
      </c>
    </row>
    <row r="2708" ht="17.45" customHeight="1">
      <c r="C2708" s="861">
        <f>C2707+1</f>
        <v/>
      </c>
      <c r="D2708" s="803" t="n">
        <v>0.04099065242253343</v>
      </c>
      <c r="E2708" s="804" t="n"/>
      <c r="F2708" s="803" t="n">
        <v>0.02463512838864617</v>
      </c>
      <c r="G2708" s="805" t="n"/>
      <c r="H2708" s="804" t="n">
        <v>0.02515313998741294</v>
      </c>
      <c r="I2708" s="803" t="n">
        <v>0.02736913965637372</v>
      </c>
      <c r="J2708" s="804" t="n"/>
      <c r="K2708" s="806" t="n">
        <v>0.0383020606208698</v>
      </c>
      <c r="L2708" s="804" t="n"/>
      <c r="M2708" s="796">
        <f>IF(SUM(D2708:E2708)&gt;0,IFERROR(AVERAGE(D2679:E2708),""),"")</f>
        <v/>
      </c>
      <c r="N2708" s="796">
        <f>IF(SUM(F2708:H2708)&gt;0,IFERROR(AVERAGE(F2679:H2708),""),"")</f>
        <v/>
      </c>
      <c r="O2708" s="796">
        <f>IF(SUM(I2708:J2708)&gt;0,IFERROR(AVERAGE(I2679:J2708),""),"")</f>
        <v/>
      </c>
      <c r="P2708" s="796">
        <f>IF(SUM(K2708:L2708)&gt;0,IFERROR(AVERAGE(K2679:L2708),""),"")</f>
        <v/>
      </c>
      <c r="Q2708" s="797">
        <f>IFERROR(AVERAGE(D2708:E2708),"")</f>
        <v/>
      </c>
      <c r="R2708" s="797">
        <f>IFERROR(AVERAGE(F2708:H2708),"")</f>
        <v/>
      </c>
      <c r="S2708" s="797">
        <f>IFERROR(AVERAGE(I2708:J2708),"")</f>
        <v/>
      </c>
      <c r="T2708" s="797">
        <f>IFERROR(AVERAGE(K2708:L2708),"")</f>
        <v/>
      </c>
      <c r="W2708" s="797">
        <f>AVERAGE(Q2708:T2708)</f>
        <v/>
      </c>
    </row>
    <row r="2709" ht="17.45" customHeight="1" thickBot="1">
      <c r="C2709" s="791">
        <f>C2708+1</f>
        <v/>
      </c>
      <c r="D2709" s="792" t="n"/>
      <c r="E2709" s="793" t="n">
        <v>0.07359249069803464</v>
      </c>
      <c r="F2709" s="792" t="n"/>
      <c r="G2709" s="794" t="n">
        <v>0.05367923613296036</v>
      </c>
      <c r="H2709" s="793" t="n"/>
      <c r="I2709" s="792" t="n"/>
      <c r="J2709" s="793" t="n">
        <v>0.03634984958438851</v>
      </c>
      <c r="K2709" s="795" t="n"/>
      <c r="L2709" s="793" t="n">
        <v>0.03717833989417505</v>
      </c>
      <c r="M2709" s="796">
        <f>IF(SUM(D2709:E2709)&gt;0,IFERROR(AVERAGE(D2680:E2709),""),"")</f>
        <v/>
      </c>
      <c r="N2709" s="796">
        <f>IF(SUM(F2709:H2709)&gt;0,IFERROR(AVERAGE(F2680:H2709),""),"")</f>
        <v/>
      </c>
      <c r="O2709" s="796">
        <f>IF(SUM(I2709:J2709)&gt;0,IFERROR(AVERAGE(I2680:J2709),""),"")</f>
        <v/>
      </c>
      <c r="P2709" s="796">
        <f>IF(SUM(K2709:L2709)&gt;0,IFERROR(AVERAGE(K2680:L2709),""),"")</f>
        <v/>
      </c>
      <c r="Q2709" s="797">
        <f>IFERROR(AVERAGE(D2709:E2709),"")</f>
        <v/>
      </c>
      <c r="R2709" s="797">
        <f>IFERROR(AVERAGE(F2709:H2709),"")</f>
        <v/>
      </c>
      <c r="S2709" s="797">
        <f>IFERROR(AVERAGE(I2709:J2709),"")</f>
        <v/>
      </c>
      <c r="T2709" s="797">
        <f>IFERROR(AVERAGE(K2709:L2709),"")</f>
        <v/>
      </c>
      <c r="W2709" s="797">
        <f>AVERAGE(Q2709:T2709)</f>
        <v/>
      </c>
    </row>
    <row r="2710" ht="17.45" customHeight="1" thickBot="1">
      <c r="C2710" s="791">
        <f>C2709+1</f>
        <v/>
      </c>
      <c r="D2710" s="792" t="n">
        <v>0.05850241783746685</v>
      </c>
      <c r="E2710" s="793" t="n"/>
      <c r="F2710" s="792" t="n">
        <v>0.04461932099394715</v>
      </c>
      <c r="G2710" s="794" t="n"/>
      <c r="H2710" s="793" t="n"/>
      <c r="I2710" s="792" t="n">
        <v>0.04139831122626927</v>
      </c>
      <c r="J2710" s="793" t="n"/>
      <c r="K2710" s="795" t="n">
        <v>0.02780879453595791</v>
      </c>
      <c r="L2710" s="793" t="n"/>
      <c r="M2710" s="796">
        <f>IF(SUM(D2710:E2710)&gt;0,IFERROR(AVERAGE(D2681:E2710),""),"")</f>
        <v/>
      </c>
      <c r="N2710" s="796">
        <f>IF(SUM(F2710:H2710)&gt;0,IFERROR(AVERAGE(F2681:H2710),""),"")</f>
        <v/>
      </c>
      <c r="O2710" s="796">
        <f>IF(SUM(I2710:J2710)&gt;0,IFERROR(AVERAGE(I2681:J2710),""),"")</f>
        <v/>
      </c>
      <c r="P2710" s="796">
        <f>IF(SUM(K2710:L2710)&gt;0,IFERROR(AVERAGE(K2681:L2710),""),"")</f>
        <v/>
      </c>
      <c r="Q2710" s="797">
        <f>IFERROR(AVERAGE(D2710:E2710),"")</f>
        <v/>
      </c>
      <c r="R2710" s="797">
        <f>IFERROR(AVERAGE(F2710:H2710),"")</f>
        <v/>
      </c>
      <c r="S2710" s="797">
        <f>IFERROR(AVERAGE(I2710:J2710),"")</f>
        <v/>
      </c>
      <c r="T2710" s="797">
        <f>IFERROR(AVERAGE(K2710:L2710),"")</f>
        <v/>
      </c>
      <c r="W2710" s="797">
        <f>AVERAGE(Q2710:T2710)</f>
        <v/>
      </c>
      <c r="Z2710" s="514" t="inlineStr">
        <is>
          <t>MAY</t>
        </is>
      </c>
      <c r="AA2710" s="515" t="n">
        <v>2025</v>
      </c>
      <c r="AB2710" s="516" t="n"/>
      <c r="AC2710" s="516" t="n"/>
      <c r="AD2710" s="516" t="n"/>
    </row>
    <row r="2711" ht="17.45" customHeight="1">
      <c r="C2711" s="791">
        <f>C2710+1</f>
        <v/>
      </c>
      <c r="D2711" s="792" t="n"/>
      <c r="E2711" s="793" t="n">
        <v>0.03146640370280399</v>
      </c>
      <c r="F2711" s="792" t="n"/>
      <c r="G2711" s="794" t="n">
        <v>0.03954759676184634</v>
      </c>
      <c r="H2711" s="793" t="n"/>
      <c r="I2711" s="792" t="n"/>
      <c r="J2711" s="793" t="n">
        <v>0.04333862607344568</v>
      </c>
      <c r="K2711" s="795" t="n"/>
      <c r="L2711" s="793" t="n">
        <v>0.05449562718096998</v>
      </c>
      <c r="M2711" s="796">
        <f>IF(SUM(D2711:E2711)&gt;0,IFERROR(AVERAGE(D2682:E2711),""),"")</f>
        <v/>
      </c>
      <c r="N2711" s="796">
        <f>IF(SUM(F2711:H2711)&gt;0,IFERROR(AVERAGE(F2682:H2711),""),"")</f>
        <v/>
      </c>
      <c r="O2711" s="796">
        <f>IF(SUM(I2711:J2711)&gt;0,IFERROR(AVERAGE(I2682:J2711),""),"")</f>
        <v/>
      </c>
      <c r="P2711" s="796">
        <f>IF(SUM(K2711:L2711)&gt;0,IFERROR(AVERAGE(K2682:L2711),""),"")</f>
        <v/>
      </c>
      <c r="Q2711" s="797">
        <f>IFERROR(AVERAGE(D2711:E2711),"")</f>
        <v/>
      </c>
      <c r="R2711" s="797">
        <f>IFERROR(AVERAGE(F2711:H2711),"")</f>
        <v/>
      </c>
      <c r="S2711" s="797">
        <f>IFERROR(AVERAGE(I2711:J2711),"")</f>
        <v/>
      </c>
      <c r="T2711" s="797">
        <f>IFERROR(AVERAGE(K2711:L2711),"")</f>
        <v/>
      </c>
      <c r="W2711" s="797">
        <f>AVERAGE(Q2711:T2711)</f>
        <v/>
      </c>
      <c r="X2711" s="797">
        <f>AVERAGE(Q2707:T2711)</f>
        <v/>
      </c>
      <c r="Y2711" s="266" t="n">
        <v>387</v>
      </c>
      <c r="Z2711" s="517" t="inlineStr">
        <is>
          <t>Parameter</t>
        </is>
      </c>
      <c r="AA2711" s="517" t="inlineStr">
        <is>
          <t>Station 1</t>
        </is>
      </c>
      <c r="AB2711" s="517" t="inlineStr">
        <is>
          <t>Station 2</t>
        </is>
      </c>
      <c r="AC2711" s="517" t="inlineStr">
        <is>
          <t>Station 4</t>
        </is>
      </c>
      <c r="AD2711" s="517" t="inlineStr">
        <is>
          <t>Station 5</t>
        </is>
      </c>
    </row>
    <row r="2712" ht="17.45" customHeight="1" thickBot="1">
      <c r="C2712" s="877">
        <f>C2711+1</f>
        <v/>
      </c>
      <c r="D2712" s="878" t="n">
        <v>0.03469154182246875</v>
      </c>
      <c r="E2712" s="879" t="n"/>
      <c r="F2712" s="878" t="n"/>
      <c r="G2712" s="881" t="n"/>
      <c r="H2712" s="879" t="n">
        <v>0.05222247107051835</v>
      </c>
      <c r="I2712" s="878" t="n">
        <v>0.01345107812600174</v>
      </c>
      <c r="J2712" s="879" t="n"/>
      <c r="K2712" s="880" t="n">
        <v>0.02453417366998263</v>
      </c>
      <c r="L2712" s="879" t="n"/>
      <c r="M2712" s="971">
        <f>IF(SUM(D2712:E2712)&gt;0,IFERROR(AVERAGE(D2683:E2712),""),"")</f>
        <v/>
      </c>
      <c r="N2712" s="971">
        <f>IF(SUM(F2712:H2712)&gt;0,IFERROR(AVERAGE(F2683:H2712),""),"")</f>
        <v/>
      </c>
      <c r="O2712" s="971">
        <f>IF(SUM(I2712:J2712)&gt;0,IFERROR(AVERAGE(I2683:J2712),""),"")</f>
        <v/>
      </c>
      <c r="P2712" s="971">
        <f>IF(SUM(K2712:L2712)&gt;0,IFERROR(AVERAGE(K2683:L2712),""),"")</f>
        <v/>
      </c>
      <c r="Q2712" s="884">
        <f>IFERROR(AVERAGE(D2712:E2712),"")</f>
        <v/>
      </c>
      <c r="R2712" s="884">
        <f>IFERROR(AVERAGE(F2712:H2712),"")</f>
        <v/>
      </c>
      <c r="S2712" s="884">
        <f>IFERROR(AVERAGE(I2712:J2712),"")</f>
        <v/>
      </c>
      <c r="T2712" s="884">
        <f>IFERROR(AVERAGE(K2712:L2712),"")</f>
        <v/>
      </c>
      <c r="U2712" s="315" t="n"/>
      <c r="V2712" s="884">
        <f>AVERAGE(Q2712:T2712)</f>
        <v/>
      </c>
      <c r="W2712" s="467" t="n"/>
      <c r="X2712" s="257" t="n"/>
      <c r="Y2712" s="266" t="n">
        <v>387</v>
      </c>
      <c r="Z2712" s="518" t="inlineStr">
        <is>
          <t>Average</t>
        </is>
      </c>
      <c r="AA2712" s="928">
        <f>AVERAGE(D2682:E2712)</f>
        <v/>
      </c>
      <c r="AB2712" s="928">
        <f>AVERAGE(F2682:H2712)</f>
        <v/>
      </c>
      <c r="AC2712" s="928">
        <f>AVERAGE(I2682:J2712)</f>
        <v/>
      </c>
      <c r="AD2712" s="928">
        <f>AVERAGE(K2682:L2712)</f>
        <v/>
      </c>
    </row>
    <row r="2713" ht="17.45" customHeight="1">
      <c r="C2713" s="885">
        <f>C2712+1</f>
        <v/>
      </c>
      <c r="D2713" s="894" t="n"/>
      <c r="E2713" s="895" t="n">
        <v>0.01294085447932892</v>
      </c>
      <c r="F2713" s="894" t="n"/>
      <c r="G2713" s="897" t="n">
        <v>0.02576896636370511</v>
      </c>
      <c r="H2713" s="895" t="n"/>
      <c r="I2713" s="894" t="n"/>
      <c r="J2713" s="895" t="n">
        <v>0.008379904796384939</v>
      </c>
      <c r="K2713" s="896" t="n"/>
      <c r="L2713" s="895" t="n">
        <v>0.0189615170773061</v>
      </c>
      <c r="M2713" s="959">
        <f>IF(SUM(D2713:E2713)&gt;0,IFERROR(AVERAGE(D2684:E2713),""),"")</f>
        <v/>
      </c>
      <c r="N2713" s="959">
        <f>IF(SUM(F2713:H2713)&gt;0,IFERROR(AVERAGE(F2684:H2713),""),"")</f>
        <v/>
      </c>
      <c r="O2713" s="959">
        <f>IF(SUM(I2713:J2713)&gt;0,IFERROR(AVERAGE(I2684:J2713),""),"")</f>
        <v/>
      </c>
      <c r="P2713" s="959">
        <f>IF(SUM(K2713:L2713)&gt;0,IFERROR(AVERAGE(K2684:L2713),""),"")</f>
        <v/>
      </c>
      <c r="Q2713" s="813">
        <f>IFERROR(AVERAGE(D2713:E2713),"")</f>
        <v/>
      </c>
      <c r="R2713" s="813">
        <f>IFERROR(AVERAGE(F2713:H2713),"")</f>
        <v/>
      </c>
      <c r="S2713" s="813">
        <f>IFERROR(AVERAGE(I2713:J2713),"")</f>
        <v/>
      </c>
      <c r="T2713" s="813">
        <f>IFERROR(AVERAGE(K2713:L2713),"")</f>
        <v/>
      </c>
      <c r="V2713" s="813">
        <f>AVERAGE(Q2713:T2713)</f>
        <v/>
      </c>
      <c r="W2713" s="445" t="n"/>
      <c r="X2713" s="797">
        <f>AVERAGE(Q2712:T2713)</f>
        <v/>
      </c>
      <c r="Y2713" s="266" t="n">
        <v>387</v>
      </c>
      <c r="Z2713" s="518" t="inlineStr">
        <is>
          <t>Maximum</t>
        </is>
      </c>
      <c r="AA2713" s="928">
        <f>MAX(D2682:E2712)</f>
        <v/>
      </c>
      <c r="AB2713" s="928">
        <f>MAX(F2682:H2712)</f>
        <v/>
      </c>
      <c r="AC2713" s="928">
        <f>MAX(I2682:J2712)</f>
        <v/>
      </c>
      <c r="AD2713" s="928">
        <f>MAX(K2682:L2712)</f>
        <v/>
      </c>
    </row>
    <row r="2714" ht="17.45" customHeight="1" thickBot="1">
      <c r="C2714" s="861">
        <f>C2713+1</f>
        <v/>
      </c>
      <c r="D2714" s="803" t="n">
        <v>0.04663167974887444</v>
      </c>
      <c r="E2714" s="804" t="n"/>
      <c r="F2714" s="803" t="n">
        <v>0.044290695622159</v>
      </c>
      <c r="G2714" s="805" t="n"/>
      <c r="H2714" s="804" t="n">
        <v>0.03800990130667085</v>
      </c>
      <c r="I2714" s="803" t="n">
        <v>0.02788145760550196</v>
      </c>
      <c r="J2714" s="804" t="n"/>
      <c r="K2714" s="806" t="n">
        <v>0.02285821623953927</v>
      </c>
      <c r="L2714" s="804" t="n"/>
      <c r="M2714" s="796">
        <f>IF(SUM(D2714:E2714)&gt;0,IFERROR(AVERAGE(D2685:E2714),""),"")</f>
        <v/>
      </c>
      <c r="N2714" s="796">
        <f>IF(SUM(F2714:H2714)&gt;0,IFERROR(AVERAGE(F2685:H2714),""),"")</f>
        <v/>
      </c>
      <c r="O2714" s="796">
        <f>IF(SUM(I2714:J2714)&gt;0,IFERROR(AVERAGE(I2685:J2714),""),"")</f>
        <v/>
      </c>
      <c r="P2714" s="796">
        <f>IF(SUM(K2714:L2714)&gt;0,IFERROR(AVERAGE(K2685:L2714),""),"")</f>
        <v/>
      </c>
      <c r="Q2714" s="797">
        <f>IFERROR(AVERAGE(D2714:E2714),"")</f>
        <v/>
      </c>
      <c r="R2714" s="797">
        <f>IFERROR(AVERAGE(F2714:H2714),"")</f>
        <v/>
      </c>
      <c r="S2714" s="797">
        <f>IFERROR(AVERAGE(I2714:J2714),"")</f>
        <v/>
      </c>
      <c r="T2714" s="797">
        <f>IFERROR(AVERAGE(K2714:L2714),"")</f>
        <v/>
      </c>
      <c r="W2714" s="797">
        <f>AVERAGE(Q2714:T2714)</f>
        <v/>
      </c>
      <c r="Z2714" s="520" t="inlineStr">
        <is>
          <t># DAYS &gt; 0.075</t>
        </is>
      </c>
      <c r="AA2714" s="521">
        <f>COUNTIF(D2682:E2712,"&gt;=0.075")</f>
        <v/>
      </c>
      <c r="AB2714" s="521">
        <f>COUNTIF(F2682:H2712,"&gt;=0.075")</f>
        <v/>
      </c>
      <c r="AC2714" s="521">
        <f>COUNTIF(I2682:J2712,"&gt;=0.075")</f>
        <v/>
      </c>
      <c r="AD2714" s="521">
        <f>COUNTIF(K2682:L2712,"&gt;=0.075")</f>
        <v/>
      </c>
    </row>
    <row r="2715" ht="17.45" customHeight="1" thickBot="1">
      <c r="C2715" s="791">
        <f>C2714+1</f>
        <v/>
      </c>
      <c r="D2715" s="792" t="n"/>
      <c r="E2715" s="793" t="n">
        <v>0.03935088312396626</v>
      </c>
      <c r="F2715" s="792" t="n"/>
      <c r="G2715" s="794" t="n">
        <v>0.04875043005164347</v>
      </c>
      <c r="H2715" s="793" t="n"/>
      <c r="I2715" s="792" t="n"/>
      <c r="J2715" s="793" t="n">
        <v>0.02997682023135901</v>
      </c>
      <c r="K2715" s="795" t="n"/>
      <c r="L2715" s="793" t="n">
        <v>0.03426470509781415</v>
      </c>
      <c r="M2715" s="796">
        <f>IF(SUM(D2715:E2715)&gt;0,IFERROR(AVERAGE(D2686:E2715),""),"")</f>
        <v/>
      </c>
      <c r="N2715" s="796">
        <f>IF(SUM(F2715:H2715)&gt;0,IFERROR(AVERAGE(F2686:H2715),""),"")</f>
        <v/>
      </c>
      <c r="O2715" s="796">
        <f>IF(SUM(I2715:J2715)&gt;0,IFERROR(AVERAGE(I2686:J2715),""),"")</f>
        <v/>
      </c>
      <c r="P2715" s="796">
        <f>IF(SUM(K2715:L2715)&gt;0,IFERROR(AVERAGE(K2686:L2715),""),"")</f>
        <v/>
      </c>
      <c r="Q2715" s="797">
        <f>IFERROR(AVERAGE(D2715:E2715),"")</f>
        <v/>
      </c>
      <c r="R2715" s="797">
        <f>IFERROR(AVERAGE(F2715:H2715),"")</f>
        <v/>
      </c>
      <c r="S2715" s="797">
        <f>IFERROR(AVERAGE(I2715:J2715),"")</f>
        <v/>
      </c>
      <c r="T2715" s="797">
        <f>IFERROR(AVERAGE(K2715:L2715),"")</f>
        <v/>
      </c>
      <c r="W2715" s="797">
        <f>AVERAGE(Q2715:T2715)</f>
        <v/>
      </c>
      <c r="AC2715" s="664">
        <f>SUM(AA2714:AD2714)</f>
        <v/>
      </c>
      <c r="AD2715" s="929">
        <f>AVERAGE(AA2712:AD2712)</f>
        <v/>
      </c>
    </row>
    <row r="2716" ht="17.45" customHeight="1">
      <c r="C2716" s="791">
        <f>C2715+1</f>
        <v/>
      </c>
      <c r="D2716" s="792" t="n">
        <v>0.04646346903174128</v>
      </c>
      <c r="E2716" s="793" t="n"/>
      <c r="F2716" s="792" t="n">
        <v>0.02362076502817148</v>
      </c>
      <c r="G2716" s="794" t="n"/>
      <c r="H2716" s="793" t="n"/>
      <c r="I2716" s="792" t="n">
        <v>0.03350961095699125</v>
      </c>
      <c r="J2716" s="793" t="n"/>
      <c r="K2716" s="795" t="n">
        <v>0.03149026015942177</v>
      </c>
      <c r="L2716" s="793" t="n"/>
      <c r="M2716" s="796">
        <f>IF(SUM(D2716:E2716)&gt;0,IFERROR(AVERAGE(D2687:E2716),""),"")</f>
        <v/>
      </c>
      <c r="N2716" s="796">
        <f>IF(SUM(F2716:H2716)&gt;0,IFERROR(AVERAGE(F2687:H2716),""),"")</f>
        <v/>
      </c>
      <c r="O2716" s="796">
        <f>IF(SUM(I2716:J2716)&gt;0,IFERROR(AVERAGE(I2687:J2716),""),"")</f>
        <v/>
      </c>
      <c r="P2716" s="796">
        <f>IF(SUM(K2716:L2716)&gt;0,IFERROR(AVERAGE(K2687:L2716),""),"")</f>
        <v/>
      </c>
      <c r="Q2716" s="797">
        <f>IFERROR(AVERAGE(D2716:E2716),"")</f>
        <v/>
      </c>
      <c r="R2716" s="797">
        <f>IFERROR(AVERAGE(F2716:H2716),"")</f>
        <v/>
      </c>
      <c r="S2716" s="797">
        <f>IFERROR(AVERAGE(I2716:J2716),"")</f>
        <v/>
      </c>
      <c r="T2716" s="797">
        <f>IFERROR(AVERAGE(K2716:L2716),"")</f>
        <v/>
      </c>
      <c r="W2716" s="797">
        <f>AVERAGE(Q2716:T2716)</f>
        <v/>
      </c>
      <c r="AA2716" s="605">
        <f>AA2712-AA2681</f>
        <v/>
      </c>
      <c r="AB2716" s="605">
        <f>AB2712-AB2681</f>
        <v/>
      </c>
      <c r="AC2716" s="605">
        <f>AC2712-AC2681</f>
        <v/>
      </c>
      <c r="AD2716" s="605">
        <f>AD2712-AD2681</f>
        <v/>
      </c>
    </row>
    <row r="2717" ht="17.45" customHeight="1">
      <c r="C2717" s="791">
        <f>C2716+1</f>
        <v/>
      </c>
      <c r="D2717" s="792" t="n"/>
      <c r="E2717" s="793" t="n">
        <v>0.03131873834754578</v>
      </c>
      <c r="F2717" s="792" t="n"/>
      <c r="G2717" s="794" t="n">
        <v>0.02694032322542662</v>
      </c>
      <c r="H2717" s="793" t="n"/>
      <c r="I2717" s="792" t="n"/>
      <c r="J2717" s="793" t="n">
        <v>0.03237315527096366</v>
      </c>
      <c r="K2717" s="795" t="n"/>
      <c r="L2717" s="793" t="n">
        <v>0.03632831450335702</v>
      </c>
      <c r="M2717" s="796">
        <f>IF(SUM(D2717:E2717)&gt;0,IFERROR(AVERAGE(D2688:E2717),""),"")</f>
        <v/>
      </c>
      <c r="N2717" s="796">
        <f>IF(SUM(F2717:H2717)&gt;0,IFERROR(AVERAGE(F2688:H2717),""),"")</f>
        <v/>
      </c>
      <c r="O2717" s="796">
        <f>IF(SUM(I2717:J2717)&gt;0,IFERROR(AVERAGE(I2688:J2717),""),"")</f>
        <v/>
      </c>
      <c r="P2717" s="796">
        <f>IF(SUM(K2717:L2717)&gt;0,IFERROR(AVERAGE(K2688:L2717),""),"")</f>
        <v/>
      </c>
      <c r="Q2717" s="797">
        <f>IFERROR(AVERAGE(D2717:E2717),"")</f>
        <v/>
      </c>
      <c r="R2717" s="797">
        <f>IFERROR(AVERAGE(F2717:H2717),"")</f>
        <v/>
      </c>
      <c r="S2717" s="797">
        <f>IFERROR(AVERAGE(I2717:J2717),"")</f>
        <v/>
      </c>
      <c r="T2717" s="797">
        <f>IFERROR(AVERAGE(K2717:L2717),"")</f>
        <v/>
      </c>
      <c r="W2717" s="797">
        <f>AVERAGE(Q2717:T2717)</f>
        <v/>
      </c>
      <c r="AD2717" s="605">
        <f>AD2715-AD2684</f>
        <v/>
      </c>
    </row>
    <row r="2718" ht="17.45" customHeight="1">
      <c r="C2718" s="791">
        <f>C2717+1</f>
        <v/>
      </c>
      <c r="D2718" s="792" t="n">
        <v>0.05245325464684767</v>
      </c>
      <c r="E2718" s="793" t="n"/>
      <c r="F2718" s="792" t="n"/>
      <c r="G2718" s="794" t="n"/>
      <c r="H2718" s="793" t="n">
        <v>0.0274379604020412</v>
      </c>
      <c r="I2718" s="792" t="n">
        <v>0.03311300895074931</v>
      </c>
      <c r="J2718" s="793" t="n"/>
      <c r="K2718" s="795" t="n">
        <v>0.01785220143779093</v>
      </c>
      <c r="L2718" s="793" t="n"/>
      <c r="M2718" s="796">
        <f>IF(SUM(D2718:E2718)&gt;0,IFERROR(AVERAGE(D2689:E2718),""),"")</f>
        <v/>
      </c>
      <c r="N2718" s="796">
        <f>IF(SUM(F2718:H2718)&gt;0,IFERROR(AVERAGE(F2689:H2718),""),"")</f>
        <v/>
      </c>
      <c r="O2718" s="796">
        <f>IF(SUM(I2718:J2718)&gt;0,IFERROR(AVERAGE(I2689:J2718),""),"")</f>
        <v/>
      </c>
      <c r="P2718" s="796">
        <f>IF(SUM(K2718:L2718)&gt;0,IFERROR(AVERAGE(K2689:L2718),""),"")</f>
        <v/>
      </c>
      <c r="Q2718" s="797">
        <f>IFERROR(AVERAGE(D2718:E2718),"")</f>
        <v/>
      </c>
      <c r="R2718" s="797">
        <f>IFERROR(AVERAGE(F2718:H2718),"")</f>
        <v/>
      </c>
      <c r="S2718" s="797">
        <f>IFERROR(AVERAGE(I2718:J2718),"")</f>
        <v/>
      </c>
      <c r="T2718" s="797">
        <f>IFERROR(AVERAGE(K2718:L2718),"")</f>
        <v/>
      </c>
      <c r="W2718" s="797">
        <f>AVERAGE(Q2718:T2718)</f>
        <v/>
      </c>
      <c r="X2718" s="797">
        <f>AVERAGE(Q2714:T2718)</f>
        <v/>
      </c>
      <c r="Y2718" s="266" t="n">
        <v>388</v>
      </c>
    </row>
    <row r="2719" ht="17.45" customHeight="1">
      <c r="C2719" s="808">
        <f>C2718+1</f>
        <v/>
      </c>
      <c r="D2719" s="809" t="n"/>
      <c r="E2719" s="810" t="n">
        <v>0.0206213012813358</v>
      </c>
      <c r="F2719" s="809" t="n"/>
      <c r="G2719" s="811" t="n">
        <v>0.01952553300201433</v>
      </c>
      <c r="H2719" s="810" t="n"/>
      <c r="I2719" s="809" t="n"/>
      <c r="J2719" s="810" t="n">
        <v>0.008280330191823603</v>
      </c>
      <c r="K2719" s="812" t="n"/>
      <c r="L2719" s="810" t="n">
        <v>0.01994448561164737</v>
      </c>
      <c r="M2719" s="959">
        <f>IF(SUM(D2719:E2719)&gt;0,IFERROR(AVERAGE(D2690:E2719),""),"")</f>
        <v/>
      </c>
      <c r="N2719" s="959">
        <f>IF(SUM(F2719:H2719)&gt;0,IFERROR(AVERAGE(F2690:H2719),""),"")</f>
        <v/>
      </c>
      <c r="O2719" s="959">
        <f>IF(SUM(I2719:J2719)&gt;0,IFERROR(AVERAGE(I2690:J2719),""),"")</f>
        <v/>
      </c>
      <c r="P2719" s="959">
        <f>IF(SUM(K2719:L2719)&gt;0,IFERROR(AVERAGE(K2690:L2719),""),"")</f>
        <v/>
      </c>
      <c r="Q2719" s="813">
        <f>IFERROR(AVERAGE(D2719:E2719),"")</f>
        <v/>
      </c>
      <c r="R2719" s="813">
        <f>IFERROR(AVERAGE(F2719:H2719),"")</f>
        <v/>
      </c>
      <c r="S2719" s="813">
        <f>IFERROR(AVERAGE(I2719:J2719),"")</f>
        <v/>
      </c>
      <c r="T2719" s="813">
        <f>IFERROR(AVERAGE(K2719:L2719),"")</f>
        <v/>
      </c>
      <c r="V2719" s="813">
        <f>AVERAGE(Q2719:T2719)</f>
        <v/>
      </c>
      <c r="W2719" s="445" t="n"/>
      <c r="X2719" s="257" t="n"/>
      <c r="Y2719" s="266" t="n">
        <v>388</v>
      </c>
    </row>
    <row r="2720" ht="17.45" customHeight="1">
      <c r="C2720" s="861">
        <f>C2719+1</f>
        <v/>
      </c>
      <c r="D2720" s="809" t="n">
        <v>0.01630255490710314</v>
      </c>
      <c r="E2720" s="810" t="n"/>
      <c r="F2720" s="809" t="n">
        <v>0.01277376776449567</v>
      </c>
      <c r="G2720" s="811" t="n"/>
      <c r="H2720" s="810" t="n">
        <v>0.01424323911368509</v>
      </c>
      <c r="I2720" s="809" t="n">
        <v>0.005776229963893972</v>
      </c>
      <c r="J2720" s="810" t="n"/>
      <c r="K2720" s="812" t="n">
        <v>0.01174864831873008</v>
      </c>
      <c r="L2720" s="810" t="n"/>
      <c r="M2720" s="959">
        <f>IF(SUM(D2720:E2720)&gt;0,IFERROR(AVERAGE(D2691:E2720),""),"")</f>
        <v/>
      </c>
      <c r="N2720" s="959">
        <f>IF(SUM(F2720:H2720)&gt;0,IFERROR(AVERAGE(F2691:H2720),""),"")</f>
        <v/>
      </c>
      <c r="O2720" s="959">
        <f>IF(SUM(I2720:J2720)&gt;0,IFERROR(AVERAGE(I2691:J2720),""),"")</f>
        <v/>
      </c>
      <c r="P2720" s="959">
        <f>IF(SUM(K2720:L2720)&gt;0,IFERROR(AVERAGE(K2691:L2720),""),"")</f>
        <v/>
      </c>
      <c r="Q2720" s="813">
        <f>IFERROR(AVERAGE(D2720:E2720),"")</f>
        <v/>
      </c>
      <c r="R2720" s="813">
        <f>IFERROR(AVERAGE(F2720:H2720),"")</f>
        <v/>
      </c>
      <c r="S2720" s="813">
        <f>IFERROR(AVERAGE(I2720:J2720),"")</f>
        <v/>
      </c>
      <c r="T2720" s="813">
        <f>IFERROR(AVERAGE(K2720:L2720),"")</f>
        <v/>
      </c>
      <c r="V2720" s="813">
        <f>AVERAGE(Q2720:T2720)</f>
        <v/>
      </c>
      <c r="W2720" s="445" t="n"/>
      <c r="X2720" s="797">
        <f>AVERAGE(Q2719:T2720)</f>
        <v/>
      </c>
      <c r="Y2720" s="266" t="n">
        <v>388</v>
      </c>
    </row>
    <row r="2721" ht="17.45" customHeight="1">
      <c r="C2721" s="791">
        <f>C2720+1</f>
        <v/>
      </c>
      <c r="D2721" s="792" t="n"/>
      <c r="E2721" s="793" t="n">
        <v>0.06381303030044257</v>
      </c>
      <c r="F2721" s="792" t="n"/>
      <c r="G2721" s="794" t="n">
        <v>0.0230681728699462</v>
      </c>
      <c r="H2721" s="793" t="n"/>
      <c r="I2721" s="792" t="n"/>
      <c r="J2721" s="793" t="n">
        <v>0.02579049755384068</v>
      </c>
      <c r="K2721" s="795" t="n"/>
      <c r="L2721" s="793" t="n">
        <v>0.03894336638181849</v>
      </c>
      <c r="M2721" s="796">
        <f>IF(SUM(D2721:E2721)&gt;0,IFERROR(AVERAGE(D2692:E2721),""),"")</f>
        <v/>
      </c>
      <c r="N2721" s="796">
        <f>IF(SUM(F2721:H2721)&gt;0,IFERROR(AVERAGE(F2692:H2721),""),"")</f>
        <v/>
      </c>
      <c r="O2721" s="796">
        <f>IF(SUM(I2721:J2721)&gt;0,IFERROR(AVERAGE(I2692:J2721),""),"")</f>
        <v/>
      </c>
      <c r="P2721" s="796">
        <f>IF(SUM(K2721:L2721)&gt;0,IFERROR(AVERAGE(K2692:L2721),""),"")</f>
        <v/>
      </c>
      <c r="Q2721" s="797">
        <f>IFERROR(AVERAGE(D2721:E2721),"")</f>
        <v/>
      </c>
      <c r="R2721" s="797">
        <f>IFERROR(AVERAGE(F2721:H2721),"")</f>
        <v/>
      </c>
      <c r="S2721" s="797">
        <f>IFERROR(AVERAGE(I2721:J2721),"")</f>
        <v/>
      </c>
      <c r="T2721" s="797">
        <f>IFERROR(AVERAGE(K2721:L2721),"")</f>
        <v/>
      </c>
      <c r="W2721" s="797">
        <f>AVERAGE(Q2721:T2721)</f>
        <v/>
      </c>
    </row>
    <row r="2722" ht="17.45" customHeight="1">
      <c r="C2722" s="791">
        <f>C2721+1</f>
        <v/>
      </c>
      <c r="D2722" s="792" t="n">
        <v>0.05134091890056786</v>
      </c>
      <c r="E2722" s="793" t="n"/>
      <c r="F2722" s="792" t="n">
        <v>0.02527365855354023</v>
      </c>
      <c r="G2722" s="794" t="n"/>
      <c r="H2722" s="793" t="n"/>
      <c r="I2722" s="792" t="n">
        <v>0.02772755932672436</v>
      </c>
      <c r="J2722" s="793" t="n"/>
      <c r="K2722" s="795" t="n">
        <v>0.03000453275471076</v>
      </c>
      <c r="L2722" s="793" t="n"/>
      <c r="M2722" s="796">
        <f>IF(SUM(D2722:E2722)&gt;0,IFERROR(AVERAGE(D2693:E2722),""),"")</f>
        <v/>
      </c>
      <c r="N2722" s="796">
        <f>IF(SUM(F2722:H2722)&gt;0,IFERROR(AVERAGE(F2693:H2722),""),"")</f>
        <v/>
      </c>
      <c r="O2722" s="796">
        <f>IF(SUM(I2722:J2722)&gt;0,IFERROR(AVERAGE(I2693:J2722),""),"")</f>
        <v/>
      </c>
      <c r="P2722" s="796">
        <f>IF(SUM(K2722:L2722)&gt;0,IFERROR(AVERAGE(K2693:L2722),""),"")</f>
        <v/>
      </c>
      <c r="Q2722" s="797">
        <f>IFERROR(AVERAGE(D2722:E2722),"")</f>
        <v/>
      </c>
      <c r="R2722" s="797">
        <f>IFERROR(AVERAGE(F2722:H2722),"")</f>
        <v/>
      </c>
      <c r="S2722" s="797">
        <f>IFERROR(AVERAGE(I2722:J2722),"")</f>
        <v/>
      </c>
      <c r="T2722" s="797">
        <f>IFERROR(AVERAGE(K2722:L2722),"")</f>
        <v/>
      </c>
      <c r="W2722" s="797">
        <f>AVERAGE(Q2722:T2722)</f>
        <v/>
      </c>
    </row>
    <row r="2723" ht="17.45" customHeight="1">
      <c r="C2723" s="791">
        <f>C2722+1</f>
        <v/>
      </c>
      <c r="D2723" s="792" t="n"/>
      <c r="E2723" s="865" t="n">
        <v>0.07319401794863509</v>
      </c>
      <c r="F2723" s="792" t="n"/>
      <c r="G2723" s="794" t="n">
        <v>0.04222611654768929</v>
      </c>
      <c r="H2723" s="793" t="n"/>
      <c r="I2723" s="792" t="n"/>
      <c r="J2723" s="793" t="n">
        <v>0.03885664435031678</v>
      </c>
      <c r="K2723" s="795" t="n"/>
      <c r="L2723" s="793" t="n">
        <v>0.05575377315073746</v>
      </c>
      <c r="M2723" s="796">
        <f>IF(SUM(D2723:E2723)&gt;0,IFERROR(AVERAGE(D2694:E2723),""),"")</f>
        <v/>
      </c>
      <c r="N2723" s="796">
        <f>IF(SUM(F2723:H2723)&gt;0,IFERROR(AVERAGE(F2694:H2723),""),"")</f>
        <v/>
      </c>
      <c r="O2723" s="796">
        <f>IF(SUM(I2723:J2723)&gt;0,IFERROR(AVERAGE(I2694:J2723),""),"")</f>
        <v/>
      </c>
      <c r="P2723" s="796">
        <f>IF(SUM(K2723:L2723)&gt;0,IFERROR(AVERAGE(K2694:L2723),""),"")</f>
        <v/>
      </c>
      <c r="Q2723" s="876">
        <f>IFERROR(AVERAGE(D2723:E2723),"")</f>
        <v/>
      </c>
      <c r="R2723" s="797">
        <f>IFERROR(AVERAGE(F2723:H2723),"")</f>
        <v/>
      </c>
      <c r="S2723" s="797">
        <f>IFERROR(AVERAGE(I2723:J2723),"")</f>
        <v/>
      </c>
      <c r="T2723" s="797">
        <f>IFERROR(AVERAGE(K2723:L2723),"")</f>
        <v/>
      </c>
      <c r="W2723" s="797">
        <f>AVERAGE(Q2723:T2723)</f>
        <v/>
      </c>
    </row>
    <row r="2724" ht="17.45" customHeight="1">
      <c r="C2724" s="791">
        <f>C2723+1</f>
        <v/>
      </c>
      <c r="D2724" s="792" t="n">
        <v>0.064444204469704</v>
      </c>
      <c r="E2724" s="793" t="n"/>
      <c r="F2724" s="792" t="n"/>
      <c r="G2724" s="794" t="n"/>
      <c r="H2724" s="793" t="n">
        <v>0.05593547503945538</v>
      </c>
      <c r="I2724" s="792" t="n">
        <v>0.03496424009501135</v>
      </c>
      <c r="J2724" s="793" t="n"/>
      <c r="K2724" s="795" t="n">
        <v>0.04236262946080791</v>
      </c>
      <c r="L2724" s="793" t="n"/>
      <c r="M2724" s="796">
        <f>IF(SUM(D2724:E2724)&gt;0,IFERROR(AVERAGE(D2695:E2724),""),"")</f>
        <v/>
      </c>
      <c r="N2724" s="796">
        <f>IF(SUM(F2724:H2724)&gt;0,IFERROR(AVERAGE(F2695:H2724),""),"")</f>
        <v/>
      </c>
      <c r="O2724" s="796">
        <f>IF(SUM(I2724:J2724)&gt;0,IFERROR(AVERAGE(I2695:J2724),""),"")</f>
        <v/>
      </c>
      <c r="P2724" s="796">
        <f>IF(SUM(K2724:L2724)&gt;0,IFERROR(AVERAGE(K2695:L2724),""),"")</f>
        <v/>
      </c>
      <c r="Q2724" s="797">
        <f>IFERROR(AVERAGE(D2724:E2724),"")</f>
        <v/>
      </c>
      <c r="R2724" s="797">
        <f>IFERROR(AVERAGE(F2724:H2724),"")</f>
        <v/>
      </c>
      <c r="S2724" s="797">
        <f>IFERROR(AVERAGE(I2724:J2724),"")</f>
        <v/>
      </c>
      <c r="T2724" s="797">
        <f>IFERROR(AVERAGE(K2724:L2724),"")</f>
        <v/>
      </c>
      <c r="W2724" s="797">
        <f>AVERAGE(Q2724:T2724)</f>
        <v/>
      </c>
    </row>
    <row r="2725" ht="17.45" customHeight="1">
      <c r="C2725" s="791">
        <f>C2724+1</f>
        <v/>
      </c>
      <c r="D2725" s="792" t="n"/>
      <c r="E2725" s="793" t="n">
        <v>0.04862238113825561</v>
      </c>
      <c r="F2725" s="792" t="n"/>
      <c r="G2725" s="794" t="n">
        <v>0.04548401170737268</v>
      </c>
      <c r="H2725" s="793" t="n"/>
      <c r="I2725" s="792" t="n"/>
      <c r="J2725" s="793" t="n">
        <v>0.03077336784867664</v>
      </c>
      <c r="K2725" s="795" t="n"/>
      <c r="L2725" s="793" t="n">
        <v>0.04362328885938017</v>
      </c>
      <c r="M2725" s="796">
        <f>IF(SUM(D2725:E2725)&gt;0,IFERROR(AVERAGE(D2696:E2725),""),"")</f>
        <v/>
      </c>
      <c r="N2725" s="796">
        <f>IF(SUM(F2725:H2725)&gt;0,IFERROR(AVERAGE(F2696:H2725),""),"")</f>
        <v/>
      </c>
      <c r="O2725" s="796">
        <f>IF(SUM(I2725:J2725)&gt;0,IFERROR(AVERAGE(I2696:J2725),""),"")</f>
        <v/>
      </c>
      <c r="P2725" s="796">
        <f>IF(SUM(K2725:L2725)&gt;0,IFERROR(AVERAGE(K2696:L2725),""),"")</f>
        <v/>
      </c>
      <c r="Q2725" s="797">
        <f>IFERROR(AVERAGE(D2725:E2725),"")</f>
        <v/>
      </c>
      <c r="R2725" s="797">
        <f>IFERROR(AVERAGE(F2725:H2725),"")</f>
        <v/>
      </c>
      <c r="S2725" s="797">
        <f>IFERROR(AVERAGE(I2725:J2725),"")</f>
        <v/>
      </c>
      <c r="T2725" s="797">
        <f>IFERROR(AVERAGE(K2725:L2725),"")</f>
        <v/>
      </c>
      <c r="W2725" s="797">
        <f>AVERAGE(Q2725:T2725)</f>
        <v/>
      </c>
      <c r="X2725" s="797">
        <f>AVERAGE(Q2721:T2725)</f>
        <v/>
      </c>
      <c r="Y2725" s="266" t="n">
        <v>389</v>
      </c>
    </row>
    <row r="2726" ht="17.45" customHeight="1">
      <c r="C2726" s="861">
        <f>C2725+1</f>
        <v/>
      </c>
      <c r="D2726" s="809" t="n">
        <v>0.02412854821420067</v>
      </c>
      <c r="E2726" s="810" t="n"/>
      <c r="F2726" s="809" t="n">
        <v>0.05814228274138709</v>
      </c>
      <c r="G2726" s="811" t="n"/>
      <c r="H2726" s="810" t="n">
        <v>0.05469211580523391</v>
      </c>
      <c r="I2726" s="809" t="n">
        <v>0.008919941431343406</v>
      </c>
      <c r="J2726" s="810" t="n"/>
      <c r="K2726" s="812" t="n">
        <v>0.02212847773848072</v>
      </c>
      <c r="L2726" s="810" t="n"/>
      <c r="M2726" s="959">
        <f>IF(SUM(D2726:E2726)&gt;0,IFERROR(AVERAGE(D2697:E2726),""),"")</f>
        <v/>
      </c>
      <c r="N2726" s="959">
        <f>IF(SUM(F2726:H2726)&gt;0,IFERROR(AVERAGE(F2697:H2726),""),"")</f>
        <v/>
      </c>
      <c r="O2726" s="959">
        <f>IF(SUM(I2726:J2726)&gt;0,IFERROR(AVERAGE(I2697:J2726),""),"")</f>
        <v/>
      </c>
      <c r="P2726" s="959">
        <f>IF(SUM(K2726:L2726)&gt;0,IFERROR(AVERAGE(K2697:L2726),""),"")</f>
        <v/>
      </c>
      <c r="Q2726" s="813">
        <f>IFERROR(AVERAGE(D2726:E2726),"")</f>
        <v/>
      </c>
      <c r="R2726" s="813">
        <f>IFERROR(AVERAGE(F2726:H2726),"")</f>
        <v/>
      </c>
      <c r="S2726" s="813">
        <f>IFERROR(AVERAGE(I2726:J2726),"")</f>
        <v/>
      </c>
      <c r="T2726" s="813">
        <f>IFERROR(AVERAGE(K2726:L2726),"")</f>
        <v/>
      </c>
      <c r="V2726" s="813">
        <f>AVERAGE(Q2726:T2726)</f>
        <v/>
      </c>
      <c r="W2726" s="445" t="n"/>
      <c r="X2726" s="257" t="n"/>
      <c r="Y2726" s="266" t="n">
        <v>389</v>
      </c>
    </row>
    <row r="2727" ht="17.45" customHeight="1">
      <c r="C2727" s="808">
        <f>C2726+1</f>
        <v/>
      </c>
      <c r="D2727" s="809" t="n"/>
      <c r="E2727" s="810" t="n">
        <v>0.01392861111513186</v>
      </c>
      <c r="F2727" s="809" t="n"/>
      <c r="G2727" s="811" t="n">
        <v>0.02200194804478674</v>
      </c>
      <c r="H2727" s="810" t="n"/>
      <c r="I2727" s="809" t="n"/>
      <c r="J2727" s="810" t="n">
        <v>0.008770284304142622</v>
      </c>
      <c r="K2727" s="812" t="n"/>
      <c r="L2727" s="810" t="n">
        <v>0.02000635130137869</v>
      </c>
      <c r="M2727" s="959">
        <f>IF(SUM(D2727:E2727)&gt;0,IFERROR(AVERAGE(D2698:E2727),""),"")</f>
        <v/>
      </c>
      <c r="N2727" s="959">
        <f>IF(SUM(F2727:H2727)&gt;0,IFERROR(AVERAGE(F2698:H2727),""),"")</f>
        <v/>
      </c>
      <c r="O2727" s="959">
        <f>IF(SUM(I2727:J2727)&gt;0,IFERROR(AVERAGE(I2698:J2727),""),"")</f>
        <v/>
      </c>
      <c r="P2727" s="959">
        <f>IF(SUM(K2727:L2727)&gt;0,IFERROR(AVERAGE(K2698:L2727),""),"")</f>
        <v/>
      </c>
      <c r="Q2727" s="813">
        <f>IFERROR(AVERAGE(D2727:E2727),"")</f>
        <v/>
      </c>
      <c r="R2727" s="813">
        <f>IFERROR(AVERAGE(F2727:H2727),"")</f>
        <v/>
      </c>
      <c r="S2727" s="813">
        <f>IFERROR(AVERAGE(I2727:J2727),"")</f>
        <v/>
      </c>
      <c r="T2727" s="813">
        <f>IFERROR(AVERAGE(K2727:L2727),"")</f>
        <v/>
      </c>
      <c r="V2727" s="813">
        <f>AVERAGE(Q2727:T2727)</f>
        <v/>
      </c>
      <c r="W2727" s="445" t="n"/>
      <c r="X2727" s="797">
        <f>AVERAGE(Q2726:T2727)</f>
        <v/>
      </c>
      <c r="Y2727" s="266" t="n">
        <v>389</v>
      </c>
    </row>
    <row r="2728" ht="17.45" customHeight="1">
      <c r="C2728" s="791">
        <f>C2727+1</f>
        <v/>
      </c>
      <c r="D2728" s="792" t="n">
        <v>0.06534987956858047</v>
      </c>
      <c r="E2728" s="793" t="n"/>
      <c r="F2728" s="792" t="n">
        <v>0.06088782752382393</v>
      </c>
      <c r="G2728" s="794" t="n"/>
      <c r="H2728" s="793" t="n"/>
      <c r="I2728" s="792" t="n">
        <v>0.04669418211956217</v>
      </c>
      <c r="J2728" s="793" t="n"/>
      <c r="K2728" s="964" t="n">
        <v>0.08489964734308453</v>
      </c>
      <c r="L2728" s="793" t="n"/>
      <c r="M2728" s="796">
        <f>IF(SUM(D2728:E2728)&gt;0,IFERROR(AVERAGE(D2699:E2728),""),"")</f>
        <v/>
      </c>
      <c r="N2728" s="796">
        <f>IF(SUM(F2728:H2728)&gt;0,IFERROR(AVERAGE(F2699:H2728),""),"")</f>
        <v/>
      </c>
      <c r="O2728" s="796">
        <f>IF(SUM(I2728:J2728)&gt;0,IFERROR(AVERAGE(I2699:J2728),""),"")</f>
        <v/>
      </c>
      <c r="P2728" s="796">
        <f>IF(SUM(K2728:L2728)&gt;0,IFERROR(AVERAGE(K2699:L2728),""),"")</f>
        <v/>
      </c>
      <c r="Q2728" s="797">
        <f>IFERROR(AVERAGE(D2728:E2728),"")</f>
        <v/>
      </c>
      <c r="R2728" s="797">
        <f>IFERROR(AVERAGE(F2728:H2728),"")</f>
        <v/>
      </c>
      <c r="S2728" s="797">
        <f>IFERROR(AVERAGE(I2728:J2728),"")</f>
        <v/>
      </c>
      <c r="T2728" s="876">
        <f>IFERROR(AVERAGE(K2728:L2728),"")</f>
        <v/>
      </c>
      <c r="W2728" s="797">
        <f>AVERAGE(Q2728:T2728)</f>
        <v/>
      </c>
    </row>
    <row r="2729" ht="17.45" customHeight="1">
      <c r="C2729" s="791">
        <f>C2728+1</f>
        <v/>
      </c>
      <c r="D2729" s="792" t="n"/>
      <c r="E2729" s="793" t="n">
        <v>0.05776892329636051</v>
      </c>
      <c r="F2729" s="792" t="n"/>
      <c r="G2729" s="794" t="n">
        <v>0.05589401717177991</v>
      </c>
      <c r="H2729" s="793" t="n"/>
      <c r="I2729" s="792" t="n"/>
      <c r="J2729" s="793" t="n">
        <v>0.04281420411116745</v>
      </c>
      <c r="K2729" s="795" t="n"/>
      <c r="L2729" s="793" t="n">
        <v>0.05273504000373347</v>
      </c>
      <c r="M2729" s="796">
        <f>IF(SUM(D2729:E2729)&gt;0,IFERROR(AVERAGE(D2700:E2729),""),"")</f>
        <v/>
      </c>
      <c r="N2729" s="796">
        <f>IF(SUM(F2729:H2729)&gt;0,IFERROR(AVERAGE(F2700:H2729),""),"")</f>
        <v/>
      </c>
      <c r="O2729" s="796">
        <f>IF(SUM(I2729:J2729)&gt;0,IFERROR(AVERAGE(I2700:J2729),""),"")</f>
        <v/>
      </c>
      <c r="P2729" s="796">
        <f>IF(SUM(K2729:L2729)&gt;0,IFERROR(AVERAGE(K2700:L2729),""),"")</f>
        <v/>
      </c>
      <c r="Q2729" s="797">
        <f>IFERROR(AVERAGE(D2729:E2729),"")</f>
        <v/>
      </c>
      <c r="R2729" s="797">
        <f>IFERROR(AVERAGE(F2729:H2729),"")</f>
        <v/>
      </c>
      <c r="S2729" s="797">
        <f>IFERROR(AVERAGE(I2729:J2729),"")</f>
        <v/>
      </c>
      <c r="T2729" s="797">
        <f>IFERROR(AVERAGE(K2729:L2729),"")</f>
        <v/>
      </c>
      <c r="W2729" s="797">
        <f>AVERAGE(Q2729:T2729)</f>
        <v/>
      </c>
    </row>
    <row r="2730" ht="17.45" customHeight="1">
      <c r="C2730" s="791">
        <f>C2729+1</f>
        <v/>
      </c>
      <c r="D2730" s="792" t="n">
        <v>0.05986572339620129</v>
      </c>
      <c r="E2730" s="793" t="n"/>
      <c r="F2730" s="792" t="n"/>
      <c r="G2730" s="794" t="n"/>
      <c r="H2730" s="793" t="n">
        <v>0.06902555381253951</v>
      </c>
      <c r="I2730" s="792" t="n">
        <v>0.03905651145096716</v>
      </c>
      <c r="J2730" s="793" t="n"/>
      <c r="K2730" s="795" t="n">
        <v>0.03926987828726344</v>
      </c>
      <c r="L2730" s="793" t="n"/>
      <c r="M2730" s="796">
        <f>IF(SUM(D2730:E2730)&gt;0,IFERROR(AVERAGE(D2701:E2730),""),"")</f>
        <v/>
      </c>
      <c r="N2730" s="796">
        <f>IF(SUM(F2730:H2730)&gt;0,IFERROR(AVERAGE(F2701:H2730),""),"")</f>
        <v/>
      </c>
      <c r="O2730" s="796">
        <f>IF(SUM(I2730:J2730)&gt;0,IFERROR(AVERAGE(I2701:J2730),""),"")</f>
        <v/>
      </c>
      <c r="P2730" s="796">
        <f>IF(SUM(K2730:L2730)&gt;0,IFERROR(AVERAGE(K2701:L2730),""),"")</f>
        <v/>
      </c>
      <c r="Q2730" s="797">
        <f>IFERROR(AVERAGE(D2730:E2730),"")</f>
        <v/>
      </c>
      <c r="R2730" s="797">
        <f>IFERROR(AVERAGE(F2730:H2730),"")</f>
        <v/>
      </c>
      <c r="S2730" s="797">
        <f>IFERROR(AVERAGE(I2730:J2730),"")</f>
        <v/>
      </c>
      <c r="T2730" s="797">
        <f>IFERROR(AVERAGE(K2730:L2730),"")</f>
        <v/>
      </c>
      <c r="W2730" s="797">
        <f>AVERAGE(Q2730:T2730)</f>
        <v/>
      </c>
    </row>
    <row r="2731" ht="17.45" customHeight="1">
      <c r="C2731" s="791">
        <f>C2730+1</f>
        <v/>
      </c>
      <c r="D2731" s="792" t="n"/>
      <c r="E2731" s="865" t="n">
        <v>0.113985598272438</v>
      </c>
      <c r="F2731" s="792" t="n"/>
      <c r="G2731" s="794" t="n">
        <v>0.0581253649702034</v>
      </c>
      <c r="H2731" s="793" t="n"/>
      <c r="I2731" s="792" t="n"/>
      <c r="J2731" s="793" t="n">
        <v>0.03447146579153097</v>
      </c>
      <c r="K2731" s="795" t="n"/>
      <c r="L2731" s="793" t="n">
        <v>0.04781594817881289</v>
      </c>
      <c r="M2731" s="796">
        <f>IF(SUM(D2731:E2731)&gt;0,IFERROR(AVERAGE(D2702:E2731),""),"")</f>
        <v/>
      </c>
      <c r="N2731" s="796">
        <f>IF(SUM(F2731:H2731)&gt;0,IFERROR(AVERAGE(F2702:H2731),""),"")</f>
        <v/>
      </c>
      <c r="O2731" s="796">
        <f>IF(SUM(I2731:J2731)&gt;0,IFERROR(AVERAGE(I2702:J2731),""),"")</f>
        <v/>
      </c>
      <c r="P2731" s="796">
        <f>IF(SUM(K2731:L2731)&gt;0,IFERROR(AVERAGE(K2702:L2731),""),"")</f>
        <v/>
      </c>
      <c r="Q2731" s="876">
        <f>IFERROR(AVERAGE(D2731:E2731),"")</f>
        <v/>
      </c>
      <c r="R2731" s="797">
        <f>IFERROR(AVERAGE(F2731:H2731),"")</f>
        <v/>
      </c>
      <c r="S2731" s="797">
        <f>IFERROR(AVERAGE(I2731:J2731),"")</f>
        <v/>
      </c>
      <c r="T2731" s="797">
        <f>IFERROR(AVERAGE(K2731:L2731),"")</f>
        <v/>
      </c>
      <c r="W2731" s="797">
        <f>AVERAGE(Q2731:T2731)</f>
        <v/>
      </c>
    </row>
    <row r="2732" ht="17.45" customHeight="1">
      <c r="C2732" s="861">
        <f>C2731+1</f>
        <v/>
      </c>
      <c r="D2732" s="840" t="n">
        <v>0.06748355505723699</v>
      </c>
      <c r="E2732" s="841" t="n"/>
      <c r="F2732" s="840" t="n">
        <v>0.04269579360646168</v>
      </c>
      <c r="G2732" s="842" t="n"/>
      <c r="H2732" s="841" t="n">
        <v>0.04213157804978613</v>
      </c>
      <c r="I2732" s="840" t="n">
        <v>0.02231759052764391</v>
      </c>
      <c r="J2732" s="841" t="n"/>
      <c r="K2732" s="843" t="n">
        <v>0.03671068159087294</v>
      </c>
      <c r="L2732" s="841" t="n"/>
      <c r="M2732" s="796">
        <f>IF(SUM(D2732:E2732)&gt;0,IFERROR(AVERAGE(D2703:E2732),""),"")</f>
        <v/>
      </c>
      <c r="N2732" s="796">
        <f>IF(SUM(F2732:H2732)&gt;0,IFERROR(AVERAGE(F2703:H2732),""),"")</f>
        <v/>
      </c>
      <c r="O2732" s="796">
        <f>IF(SUM(I2732:J2732)&gt;0,IFERROR(AVERAGE(I2703:J2732),""),"")</f>
        <v/>
      </c>
      <c r="P2732" s="796">
        <f>IF(SUM(K2732:L2732)&gt;0,IFERROR(AVERAGE(K2703:L2732),""),"")</f>
        <v/>
      </c>
      <c r="Q2732" s="797">
        <f>IFERROR(AVERAGE(D2732:E2732),"")</f>
        <v/>
      </c>
      <c r="R2732" s="797">
        <f>IFERROR(AVERAGE(F2732:H2732),"")</f>
        <v/>
      </c>
      <c r="S2732" s="797">
        <f>IFERROR(AVERAGE(I2732:J2732),"")</f>
        <v/>
      </c>
      <c r="T2732" s="797">
        <f>IFERROR(AVERAGE(K2732:L2732),"")</f>
        <v/>
      </c>
      <c r="W2732" s="797">
        <f>AVERAGE(Q2732:T2732)</f>
        <v/>
      </c>
      <c r="X2732" s="797">
        <f>AVERAGE(Q2728:T2732)</f>
        <v/>
      </c>
      <c r="Y2732" s="266" t="n">
        <v>390</v>
      </c>
    </row>
    <row r="2733" ht="17.45" customHeight="1">
      <c r="C2733" s="808">
        <f>C2732+1</f>
        <v/>
      </c>
      <c r="D2733" s="844" t="n"/>
      <c r="E2733" s="845" t="n">
        <v>0.02103190991394698</v>
      </c>
      <c r="F2733" s="844" t="n"/>
      <c r="G2733" s="846" t="n">
        <v>0.01324629536699004</v>
      </c>
      <c r="H2733" s="845" t="n"/>
      <c r="I2733" s="844" t="n"/>
      <c r="J2733" s="845" t="n">
        <v>0.009097544442810917</v>
      </c>
      <c r="K2733" s="847" t="n"/>
      <c r="L2733" s="845" t="n">
        <v>0.03565966938255115</v>
      </c>
      <c r="M2733" s="959">
        <f>IF(SUM(D2733:E2733)&gt;0,IFERROR(AVERAGE(D2704:E2733),""),"")</f>
        <v/>
      </c>
      <c r="N2733" s="959">
        <f>IF(SUM(F2733:H2733)&gt;0,IFERROR(AVERAGE(F2704:H2733),""),"")</f>
        <v/>
      </c>
      <c r="O2733" s="959">
        <f>IF(SUM(I2733:J2733)&gt;0,IFERROR(AVERAGE(I2704:J2733),""),"")</f>
        <v/>
      </c>
      <c r="P2733" s="959">
        <f>IF(SUM(K2733:L2733)&gt;0,IFERROR(AVERAGE(K2704:L2733),""),"")</f>
        <v/>
      </c>
      <c r="Q2733" s="813">
        <f>IFERROR(AVERAGE(D2733:E2733),"")</f>
        <v/>
      </c>
      <c r="R2733" s="813">
        <f>IFERROR(AVERAGE(F2733:H2733),"")</f>
        <v/>
      </c>
      <c r="S2733" s="813">
        <f>IFERROR(AVERAGE(I2733:J2733),"")</f>
        <v/>
      </c>
      <c r="T2733" s="813">
        <f>IFERROR(AVERAGE(K2733:L2733),"")</f>
        <v/>
      </c>
      <c r="V2733" s="813">
        <f>AVERAGE(Q2733:T2733)</f>
        <v/>
      </c>
      <c r="W2733" s="445" t="n"/>
      <c r="X2733" s="257" t="n"/>
      <c r="Y2733" s="266" t="n">
        <v>390</v>
      </c>
    </row>
    <row r="2734" ht="17.45" customHeight="1">
      <c r="C2734" s="808">
        <f>C2733+1</f>
        <v/>
      </c>
      <c r="D2734" s="844" t="n">
        <v>0.01923895368235424</v>
      </c>
      <c r="E2734" s="845" t="n"/>
      <c r="F2734" s="844" t="n">
        <v>0.02812981702844747</v>
      </c>
      <c r="G2734" s="846" t="n"/>
      <c r="H2734" s="845" t="n"/>
      <c r="I2734" s="844" t="n">
        <v>0.0113454131124954</v>
      </c>
      <c r="J2734" s="845" t="n"/>
      <c r="K2734" s="847" t="n">
        <v>0.02839547513293271</v>
      </c>
      <c r="L2734" s="845" t="n"/>
      <c r="M2734" s="959">
        <f>IF(SUM(D2734:E2734)&gt;0,IFERROR(AVERAGE(D2705:E2734),""),"")</f>
        <v/>
      </c>
      <c r="N2734" s="959">
        <f>IF(SUM(F2734:H2734)&gt;0,IFERROR(AVERAGE(F2705:H2734),""),"")</f>
        <v/>
      </c>
      <c r="O2734" s="959">
        <f>IF(SUM(I2734:J2734)&gt;0,IFERROR(AVERAGE(I2705:J2734),""),"")</f>
        <v/>
      </c>
      <c r="P2734" s="959">
        <f>IF(SUM(K2734:L2734)&gt;0,IFERROR(AVERAGE(K2705:L2734),""),"")</f>
        <v/>
      </c>
      <c r="Q2734" s="813">
        <f>IFERROR(AVERAGE(D2734:E2734),"")</f>
        <v/>
      </c>
      <c r="R2734" s="813">
        <f>IFERROR(AVERAGE(F2734:H2734),"")</f>
        <v/>
      </c>
      <c r="S2734" s="813">
        <f>IFERROR(AVERAGE(I2734:J2734),"")</f>
        <v/>
      </c>
      <c r="T2734" s="813">
        <f>IFERROR(AVERAGE(K2734:L2734),"")</f>
        <v/>
      </c>
      <c r="V2734" s="813">
        <f>AVERAGE(Q2734:T2734)</f>
        <v/>
      </c>
      <c r="W2734" s="445" t="n"/>
      <c r="X2734" s="797">
        <f>AVERAGE(Q2733:T2734)</f>
        <v/>
      </c>
      <c r="Y2734" s="266" t="n">
        <v>390</v>
      </c>
    </row>
    <row r="2735" ht="17.45" customHeight="1">
      <c r="C2735" s="791">
        <f>C2734+1</f>
        <v/>
      </c>
      <c r="D2735" s="792" t="n"/>
      <c r="E2735" s="793" t="n">
        <v>0.04812378272768784</v>
      </c>
      <c r="F2735" s="792" t="n"/>
      <c r="G2735" s="932" t="n">
        <v>0.07323244629285927</v>
      </c>
      <c r="H2735" s="793" t="n"/>
      <c r="I2735" s="792" t="n"/>
      <c r="J2735" s="793" t="n">
        <v>0.01898875164061049</v>
      </c>
      <c r="K2735" s="795" t="n"/>
      <c r="L2735" s="865" t="n">
        <v>0.08291149809981041</v>
      </c>
      <c r="M2735" s="796">
        <f>IF(SUM(D2735:E2735)&gt;0,IFERROR(AVERAGE(D2706:E2735),""),"")</f>
        <v/>
      </c>
      <c r="N2735" s="796">
        <f>IF(SUM(F2735:H2735)&gt;0,IFERROR(AVERAGE(F2706:H2735),""),"")</f>
        <v/>
      </c>
      <c r="O2735" s="796">
        <f>IF(SUM(I2735:J2735)&gt;0,IFERROR(AVERAGE(I2706:J2735),""),"")</f>
        <v/>
      </c>
      <c r="P2735" s="796">
        <f>IF(SUM(K2735:L2735)&gt;0,IFERROR(AVERAGE(K2706:L2735),""),"")</f>
        <v/>
      </c>
      <c r="Q2735" s="797">
        <f>IFERROR(AVERAGE(D2735:E2735),"")</f>
        <v/>
      </c>
      <c r="R2735" s="876">
        <f>IFERROR(AVERAGE(F2735:H2735),"")</f>
        <v/>
      </c>
      <c r="S2735" s="797">
        <f>IFERROR(AVERAGE(I2735:J2735),"")</f>
        <v/>
      </c>
      <c r="T2735" s="876">
        <f>IFERROR(AVERAGE(K2735:L2735),"")</f>
        <v/>
      </c>
      <c r="W2735" s="797">
        <f>AVERAGE(Q2735:T2735)</f>
        <v/>
      </c>
    </row>
    <row r="2736" ht="17.45" customHeight="1">
      <c r="C2736" s="791">
        <f>C2735+1</f>
        <v/>
      </c>
      <c r="D2736" s="792" t="n">
        <v>0.05530813492022651</v>
      </c>
      <c r="E2736" s="793" t="n"/>
      <c r="F2736" s="792" t="n"/>
      <c r="G2736" s="794" t="n"/>
      <c r="H2736" s="865" t="n">
        <v>0.07724926950233139</v>
      </c>
      <c r="I2736" s="792" t="n">
        <v>0.02614648125277608</v>
      </c>
      <c r="J2736" s="793" t="n"/>
      <c r="K2736" s="795" t="n">
        <v>0.04045545419753401</v>
      </c>
      <c r="L2736" s="793" t="n"/>
      <c r="M2736" s="796">
        <f>IF(SUM(D2736:E2736)&gt;0,IFERROR(AVERAGE(D2707:E2736),""),"")</f>
        <v/>
      </c>
      <c r="N2736" s="796">
        <f>IF(SUM(F2736:H2736)&gt;0,IFERROR(AVERAGE(F2707:H2736),""),"")</f>
        <v/>
      </c>
      <c r="O2736" s="796">
        <f>IF(SUM(I2736:J2736)&gt;0,IFERROR(AVERAGE(I2707:J2736),""),"")</f>
        <v/>
      </c>
      <c r="P2736" s="796">
        <f>IF(SUM(K2736:L2736)&gt;0,IFERROR(AVERAGE(K2707:L2736),""),"")</f>
        <v/>
      </c>
      <c r="Q2736" s="797">
        <f>IFERROR(AVERAGE(D2736:E2736),"")</f>
        <v/>
      </c>
      <c r="R2736" s="876">
        <f>IFERROR(AVERAGE(F2736:H2736),"")</f>
        <v/>
      </c>
      <c r="S2736" s="797">
        <f>IFERROR(AVERAGE(I2736:J2736),"")</f>
        <v/>
      </c>
      <c r="T2736" s="797">
        <f>IFERROR(AVERAGE(K2736:L2736),"")</f>
        <v/>
      </c>
      <c r="W2736" s="797">
        <f>AVERAGE(Q2736:T2736)</f>
        <v/>
      </c>
    </row>
    <row r="2737" ht="17.45" customHeight="1">
      <c r="C2737" s="791">
        <f>C2736+1</f>
        <v/>
      </c>
      <c r="D2737" s="792" t="n"/>
      <c r="E2737" s="793" t="n">
        <v>0.03948811824967498</v>
      </c>
      <c r="F2737" s="792" t="n"/>
      <c r="G2737" s="932" t="n">
        <v>0.07253985087233898</v>
      </c>
      <c r="H2737" s="793" t="n"/>
      <c r="I2737" s="792" t="n"/>
      <c r="J2737" s="793" t="n">
        <v>0.04316407242658032</v>
      </c>
      <c r="K2737" s="795" t="n"/>
      <c r="L2737" s="793" t="n">
        <v>0.04950887229951706</v>
      </c>
      <c r="M2737" s="796">
        <f>IF(SUM(D2737:E2737)&gt;0,IFERROR(AVERAGE(D2708:E2737),""),"")</f>
        <v/>
      </c>
      <c r="N2737" s="796">
        <f>IF(SUM(F2737:H2737)&gt;0,IFERROR(AVERAGE(F2708:H2737),""),"")</f>
        <v/>
      </c>
      <c r="O2737" s="796">
        <f>IF(SUM(I2737:J2737)&gt;0,IFERROR(AVERAGE(I2708:J2737),""),"")</f>
        <v/>
      </c>
      <c r="P2737" s="796">
        <f>IF(SUM(K2737:L2737)&gt;0,IFERROR(AVERAGE(K2708:L2737),""),"")</f>
        <v/>
      </c>
      <c r="Q2737" s="797">
        <f>IFERROR(AVERAGE(D2737:E2737),"")</f>
        <v/>
      </c>
      <c r="R2737" s="876">
        <f>IFERROR(AVERAGE(F2737:H2737),"")</f>
        <v/>
      </c>
      <c r="S2737" s="797">
        <f>IFERROR(AVERAGE(I2737:J2737),"")</f>
        <v/>
      </c>
      <c r="T2737" s="797">
        <f>IFERROR(AVERAGE(K2737:L2737),"")</f>
        <v/>
      </c>
      <c r="W2737" s="797">
        <f>AVERAGE(Q2737:T2737)</f>
        <v/>
      </c>
    </row>
    <row r="2738" ht="17.45" customHeight="1">
      <c r="C2738" s="861">
        <f>C2737+1</f>
        <v/>
      </c>
      <c r="D2738" s="864" t="n">
        <v>0.1212865004378344</v>
      </c>
      <c r="E2738" s="804" t="n"/>
      <c r="F2738" s="864" t="n">
        <v>0.08125742987827526</v>
      </c>
      <c r="G2738" s="805" t="n"/>
      <c r="H2738" s="952" t="n">
        <v>0.08328736640797506</v>
      </c>
      <c r="I2738" s="803" t="n">
        <v>0.04215471410400178</v>
      </c>
      <c r="J2738" s="804" t="n"/>
      <c r="K2738" s="806" t="n">
        <v>0.02475346618941073</v>
      </c>
      <c r="L2738" s="804" t="n"/>
      <c r="M2738" s="796">
        <f>IF(SUM(D2738:E2738)&gt;0,IFERROR(AVERAGE(D2709:E2738),""),"")</f>
        <v/>
      </c>
      <c r="N2738" s="796">
        <f>IF(SUM(F2738:H2738)&gt;0,IFERROR(AVERAGE(F2709:H2738),""),"")</f>
        <v/>
      </c>
      <c r="O2738" s="796">
        <f>IF(SUM(I2738:J2738)&gt;0,IFERROR(AVERAGE(I2709:J2738),""),"")</f>
        <v/>
      </c>
      <c r="P2738" s="796">
        <f>IF(SUM(K2738:L2738)&gt;0,IFERROR(AVERAGE(K2709:L2738),""),"")</f>
        <v/>
      </c>
      <c r="Q2738" s="876">
        <f>IFERROR(AVERAGE(D2738:E2738),"")</f>
        <v/>
      </c>
      <c r="R2738" s="876">
        <f>IFERROR(AVERAGE(F2738:H2738),"")</f>
        <v/>
      </c>
      <c r="S2738" s="797">
        <f>IFERROR(AVERAGE(I2738:J2738),"")</f>
        <v/>
      </c>
      <c r="T2738" s="797">
        <f>IFERROR(AVERAGE(K2738:L2738),"")</f>
        <v/>
      </c>
      <c r="W2738" s="797">
        <f>AVERAGE(Q2738:T2738)</f>
        <v/>
      </c>
    </row>
    <row r="2739" ht="17.45" customHeight="1" thickBot="1">
      <c r="C2739" s="791">
        <f>C2738+1</f>
        <v/>
      </c>
      <c r="D2739" s="792" t="n"/>
      <c r="E2739" s="865" t="n">
        <v>0.08284050180120332</v>
      </c>
      <c r="F2739" s="792" t="n"/>
      <c r="G2739" s="932" t="n">
        <v>0.0708447349102701</v>
      </c>
      <c r="H2739" s="793" t="n"/>
      <c r="I2739" s="792" t="n"/>
      <c r="J2739" s="793" t="n">
        <v>0.04346327751585413</v>
      </c>
      <c r="K2739" s="795" t="n"/>
      <c r="L2739" s="793" t="n">
        <v>0.05841537148311142</v>
      </c>
      <c r="M2739" s="796">
        <f>IF(SUM(D2739:E2739)&gt;0,IFERROR(AVERAGE(D2710:E2739),""),"")</f>
        <v/>
      </c>
      <c r="N2739" s="796">
        <f>IF(SUM(F2739:H2739)&gt;0,IFERROR(AVERAGE(F2710:H2739),""),"")</f>
        <v/>
      </c>
      <c r="O2739" s="796">
        <f>IF(SUM(I2739:J2739)&gt;0,IFERROR(AVERAGE(I2710:J2739),""),"")</f>
        <v/>
      </c>
      <c r="P2739" s="796">
        <f>IF(SUM(K2739:L2739)&gt;0,IFERROR(AVERAGE(K2710:L2739),""),"")</f>
        <v/>
      </c>
      <c r="Q2739" s="876">
        <f>IFERROR(AVERAGE(D2739:E2739),"")</f>
        <v/>
      </c>
      <c r="R2739" s="876">
        <f>IFERROR(AVERAGE(F2739:H2739),"")</f>
        <v/>
      </c>
      <c r="S2739" s="797">
        <f>IFERROR(AVERAGE(I2739:J2739),"")</f>
        <v/>
      </c>
      <c r="T2739" s="797">
        <f>IFERROR(AVERAGE(K2739:L2739),"")</f>
        <v/>
      </c>
      <c r="W2739" s="797">
        <f>AVERAGE(Q2739:T2739)</f>
        <v/>
      </c>
      <c r="X2739" s="797">
        <f>AVERAGE(Q2735:T2739)</f>
        <v/>
      </c>
      <c r="Y2739" s="266" t="n">
        <v>391</v>
      </c>
    </row>
    <row r="2740" ht="17.45" customHeight="1" thickBot="1">
      <c r="C2740" s="808">
        <f>C2739+1</f>
        <v/>
      </c>
      <c r="D2740" s="809" t="n">
        <v>0.02780919518022845</v>
      </c>
      <c r="E2740" s="810" t="n"/>
      <c r="F2740" s="809" t="n">
        <v>0.02321195047399804</v>
      </c>
      <c r="G2740" s="811" t="n"/>
      <c r="H2740" s="810" t="n"/>
      <c r="I2740" s="809" t="n">
        <v>0.0123198990097514</v>
      </c>
      <c r="J2740" s="810" t="n"/>
      <c r="K2740" s="812" t="n">
        <v>0.01409211174460616</v>
      </c>
      <c r="L2740" s="810" t="n"/>
      <c r="M2740" s="959">
        <f>IF(SUM(D2740:E2740)&gt;0,IFERROR(AVERAGE(D2711:E2740),""),"")</f>
        <v/>
      </c>
      <c r="N2740" s="959">
        <f>IF(SUM(F2740:H2740)&gt;0,IFERROR(AVERAGE(F2711:H2740),""),"")</f>
        <v/>
      </c>
      <c r="O2740" s="959">
        <f>IF(SUM(I2740:J2740)&gt;0,IFERROR(AVERAGE(I2711:J2740),""),"")</f>
        <v/>
      </c>
      <c r="P2740" s="959">
        <f>IF(SUM(K2740:L2740)&gt;0,IFERROR(AVERAGE(K2711:L2740),""),"")</f>
        <v/>
      </c>
      <c r="Q2740" s="813">
        <f>IFERROR(AVERAGE(D2740:E2740),"")</f>
        <v/>
      </c>
      <c r="R2740" s="813">
        <f>IFERROR(AVERAGE(F2740:H2740),"")</f>
        <v/>
      </c>
      <c r="S2740" s="813">
        <f>IFERROR(AVERAGE(I2740:J2740),"")</f>
        <v/>
      </c>
      <c r="T2740" s="813">
        <f>IFERROR(AVERAGE(K2740:L2740),"")</f>
        <v/>
      </c>
      <c r="V2740" s="813">
        <f>AVERAGE(Q2740:T2740)</f>
        <v/>
      </c>
      <c r="W2740" s="445" t="n"/>
      <c r="X2740" s="257" t="n"/>
      <c r="Y2740" s="266" t="n">
        <v>391</v>
      </c>
      <c r="Z2740" s="514" t="inlineStr">
        <is>
          <t>JUNE</t>
        </is>
      </c>
      <c r="AA2740" s="515" t="n">
        <v>2025</v>
      </c>
      <c r="AB2740" s="516" t="n"/>
      <c r="AC2740" s="516" t="n"/>
      <c r="AD2740" s="516" t="n"/>
    </row>
    <row r="2741" ht="17.45" customHeight="1">
      <c r="C2741" s="808">
        <f>C2740+1</f>
        <v/>
      </c>
      <c r="D2741" s="809" t="n"/>
      <c r="E2741" s="810" t="n">
        <v>0.0227563572002219</v>
      </c>
      <c r="F2741" s="809" t="n"/>
      <c r="G2741" s="811" t="n">
        <v>0.0254759066132997</v>
      </c>
      <c r="H2741" s="810" t="n"/>
      <c r="I2741" s="809" t="n"/>
      <c r="J2741" s="810" t="n">
        <v>0.009402267499599071</v>
      </c>
      <c r="K2741" s="812" t="n"/>
      <c r="L2741" s="810" t="n">
        <v>0.01841857000207956</v>
      </c>
      <c r="M2741" s="959">
        <f>IF(SUM(D2741:E2741)&gt;0,IFERROR(AVERAGE(D2712:E2741),""),"")</f>
        <v/>
      </c>
      <c r="N2741" s="959">
        <f>IF(SUM(F2741:H2741)&gt;0,IFERROR(AVERAGE(F2712:H2741),""),"")</f>
        <v/>
      </c>
      <c r="O2741" s="959">
        <f>IF(SUM(I2741:J2741)&gt;0,IFERROR(AVERAGE(I2712:J2741),""),"")</f>
        <v/>
      </c>
      <c r="P2741" s="959">
        <f>IF(SUM(K2741:L2741)&gt;0,IFERROR(AVERAGE(K2712:L2741),""),"")</f>
        <v/>
      </c>
      <c r="Q2741" s="813">
        <f>IFERROR(AVERAGE(D2741:E2741),"")</f>
        <v/>
      </c>
      <c r="R2741" s="813">
        <f>IFERROR(AVERAGE(F2741:H2741),"")</f>
        <v/>
      </c>
      <c r="S2741" s="813">
        <f>IFERROR(AVERAGE(I2741:J2741),"")</f>
        <v/>
      </c>
      <c r="T2741" s="813">
        <f>IFERROR(AVERAGE(K2741:L2741),"")</f>
        <v/>
      </c>
      <c r="V2741" s="813">
        <f>AVERAGE(Q2741:T2741)</f>
        <v/>
      </c>
      <c r="W2741" s="445" t="n"/>
      <c r="X2741" s="797">
        <f>AVERAGE(Q2740:T2741)</f>
        <v/>
      </c>
      <c r="Y2741" s="266" t="n">
        <v>391</v>
      </c>
      <c r="Z2741" s="517" t="inlineStr">
        <is>
          <t>Parameter</t>
        </is>
      </c>
      <c r="AA2741" s="517" t="inlineStr">
        <is>
          <t>Station 1</t>
        </is>
      </c>
      <c r="AB2741" s="517" t="inlineStr">
        <is>
          <t>Station 2</t>
        </is>
      </c>
      <c r="AC2741" s="517" t="inlineStr">
        <is>
          <t>Station 4</t>
        </is>
      </c>
      <c r="AD2741" s="517" t="inlineStr">
        <is>
          <t>Station 5</t>
        </is>
      </c>
    </row>
    <row r="2742" ht="17.45" customHeight="1" thickBot="1">
      <c r="C2742" s="824">
        <f>C2741+1</f>
        <v/>
      </c>
      <c r="D2742" s="825" t="n">
        <v>0.05641692755580552</v>
      </c>
      <c r="E2742" s="826" t="n"/>
      <c r="F2742" s="825" t="n"/>
      <c r="G2742" s="827" t="n"/>
      <c r="H2742" s="966" t="n">
        <v>0.1064970329062212</v>
      </c>
      <c r="I2742" s="972" t="n">
        <v>0.07900484099116138</v>
      </c>
      <c r="J2742" s="826" t="n"/>
      <c r="K2742" s="828" t="n">
        <v>0.02640189214510087</v>
      </c>
      <c r="L2742" s="826" t="n"/>
      <c r="M2742" s="829">
        <f>IF(SUM(D2742:E2742)&gt;0,IFERROR(AVERAGE(D2713:E2742),""),"")</f>
        <v/>
      </c>
      <c r="N2742" s="829">
        <f>IF(SUM(F2742:H2742)&gt;0,IFERROR(AVERAGE(F2713:H2742),""),"")</f>
        <v/>
      </c>
      <c r="O2742" s="829">
        <f>IF(SUM(I2742:J2742)&gt;0,IFERROR(AVERAGE(I2713:J2742),""),"")</f>
        <v/>
      </c>
      <c r="P2742" s="829">
        <f>IF(SUM(K2742:L2742)&gt;0,IFERROR(AVERAGE(K2713:L2742),""),"")</f>
        <v/>
      </c>
      <c r="Q2742" s="830">
        <f>IFERROR(AVERAGE(D2742:E2742),"")</f>
        <v/>
      </c>
      <c r="R2742" s="967">
        <f>IFERROR(AVERAGE(F2742:H2742),"")</f>
        <v/>
      </c>
      <c r="S2742" s="967">
        <f>IFERROR(AVERAGE(I2742:J2742),"")</f>
        <v/>
      </c>
      <c r="T2742" s="830">
        <f>IFERROR(AVERAGE(K2742:L2742),"")</f>
        <v/>
      </c>
      <c r="U2742" s="315" t="n"/>
      <c r="V2742" s="315" t="n"/>
      <c r="W2742" s="830">
        <f>AVERAGE(Q2742:T2742)</f>
        <v/>
      </c>
      <c r="Z2742" s="518" t="inlineStr">
        <is>
          <t>Average</t>
        </is>
      </c>
      <c r="AA2742" s="928">
        <f>AVERAGE(D2713:E2742)</f>
        <v/>
      </c>
      <c r="AB2742" s="928">
        <f>AVERAGE(F2713:H2742)</f>
        <v/>
      </c>
      <c r="AC2742" s="928">
        <f>AVERAGE(I2713:J2742)</f>
        <v/>
      </c>
      <c r="AD2742" s="928">
        <f>AVERAGE(K2713:L2742)</f>
        <v/>
      </c>
    </row>
    <row r="2743" ht="17.45" customHeight="1">
      <c r="C2743" s="831">
        <f>C2742+1</f>
        <v/>
      </c>
      <c r="D2743" s="792" t="n"/>
      <c r="E2743" s="793" t="n">
        <v>0.069135085767889</v>
      </c>
      <c r="F2743" s="792" t="n"/>
      <c r="G2743" s="932" t="n">
        <v>0.07906697579883828</v>
      </c>
      <c r="H2743" s="793" t="n"/>
      <c r="I2743" s="792" t="n"/>
      <c r="J2743" s="865" t="n">
        <v>0.07015301513976728</v>
      </c>
      <c r="K2743" s="795" t="n"/>
      <c r="L2743" s="793" t="n">
        <v>0.04267834185943652</v>
      </c>
      <c r="M2743" s="796">
        <f>IF(SUM(D2743:E2743)&gt;0,IFERROR(AVERAGE(D2714:E2743),""),"")</f>
        <v/>
      </c>
      <c r="N2743" s="796">
        <f>IF(SUM(F2743:H2743)&gt;0,IFERROR(AVERAGE(F2714:H2743),""),"")</f>
        <v/>
      </c>
      <c r="O2743" s="796">
        <f>IF(SUM(I2743:J2743)&gt;0,IFERROR(AVERAGE(I2714:J2743),""),"")</f>
        <v/>
      </c>
      <c r="P2743" s="796">
        <f>IF(SUM(K2743:L2743)&gt;0,IFERROR(AVERAGE(K2714:L2743),""),"")</f>
        <v/>
      </c>
      <c r="Q2743" s="797">
        <f>IFERROR(AVERAGE(D2743:E2743),"")</f>
        <v/>
      </c>
      <c r="R2743" s="876">
        <f>IFERROR(AVERAGE(F2743:H2743),"")</f>
        <v/>
      </c>
      <c r="S2743" s="876">
        <f>IFERROR(AVERAGE(I2743:J2743),"")</f>
        <v/>
      </c>
      <c r="T2743" s="797">
        <f>IFERROR(AVERAGE(K2743:L2743),"")</f>
        <v/>
      </c>
      <c r="W2743" s="797">
        <f>AVERAGE(Q2743:T2743)</f>
        <v/>
      </c>
      <c r="Z2743" s="518" t="inlineStr">
        <is>
          <t>Maximum</t>
        </is>
      </c>
      <c r="AA2743" s="928">
        <f>MAX(D2713:E2742)</f>
        <v/>
      </c>
      <c r="AB2743" s="928">
        <f>MAX(F2713:H2742)</f>
        <v/>
      </c>
      <c r="AC2743" s="928">
        <f>MAX(I2713:J2742)</f>
        <v/>
      </c>
      <c r="AD2743" s="928">
        <f>MAX(K2713:L2742)</f>
        <v/>
      </c>
    </row>
    <row r="2744" ht="17.45" customHeight="1" thickBot="1">
      <c r="C2744" s="861">
        <f>C2743+1</f>
        <v/>
      </c>
      <c r="D2744" s="864" t="n">
        <v>0.09214853458669249</v>
      </c>
      <c r="E2744" s="804" t="n"/>
      <c r="F2744" s="864" t="n">
        <v>0.08029262416142961</v>
      </c>
      <c r="G2744" s="805" t="n"/>
      <c r="H2744" s="952" t="n">
        <v>0.08008725885699924</v>
      </c>
      <c r="I2744" s="803" t="n">
        <v>0.04968139681171097</v>
      </c>
      <c r="J2744" s="804" t="n"/>
      <c r="K2744" s="806" t="n">
        <v>0.06539298291364314</v>
      </c>
      <c r="L2744" s="804" t="n"/>
      <c r="M2744" s="796">
        <f>IF(SUM(D2744:E2744)&gt;0,IFERROR(AVERAGE(D2715:E2744),""),"")</f>
        <v/>
      </c>
      <c r="N2744" s="796">
        <f>IF(SUM(F2744:H2744)&gt;0,IFERROR(AVERAGE(F2715:H2744),""),"")</f>
        <v/>
      </c>
      <c r="O2744" s="796">
        <f>IF(SUM(I2744:J2744)&gt;0,IFERROR(AVERAGE(I2715:J2744),""),"")</f>
        <v/>
      </c>
      <c r="P2744" s="796">
        <f>IF(SUM(K2744:L2744)&gt;0,IFERROR(AVERAGE(K2715:L2744),""),"")</f>
        <v/>
      </c>
      <c r="Q2744" s="876">
        <f>IFERROR(AVERAGE(D2744:E2744),"")</f>
        <v/>
      </c>
      <c r="R2744" s="876">
        <f>IFERROR(AVERAGE(F2744:H2744),"")</f>
        <v/>
      </c>
      <c r="S2744" s="797">
        <f>IFERROR(AVERAGE(I2744:J2744),"")</f>
        <v/>
      </c>
      <c r="T2744" s="797">
        <f>IFERROR(AVERAGE(K2744:L2744),"")</f>
        <v/>
      </c>
      <c r="W2744" s="876">
        <f>AVERAGE(Q2744:T2744)</f>
        <v/>
      </c>
      <c r="Z2744" s="520" t="inlineStr">
        <is>
          <t># DAYS &gt; 0.075</t>
        </is>
      </c>
      <c r="AA2744" s="521">
        <f>COUNTIF(D2713:E2742,"&gt;=0.075")</f>
        <v/>
      </c>
      <c r="AB2744" s="521">
        <f>COUNTIF(F2713:H2742,"&gt;=0.075")</f>
        <v/>
      </c>
      <c r="AC2744" s="521">
        <f>COUNTIF(I2713:J2742,"&gt;=0.075")</f>
        <v/>
      </c>
      <c r="AD2744" s="521">
        <f>COUNTIF(K2713:L2742,"&gt;=0.075")</f>
        <v/>
      </c>
    </row>
    <row r="2745" ht="17.45" customHeight="1" thickBot="1">
      <c r="C2745" s="791">
        <f>C2744+1</f>
        <v/>
      </c>
      <c r="D2745" s="849" t="n"/>
      <c r="E2745" s="901" t="n">
        <v>0.07713806845118273</v>
      </c>
      <c r="F2745" s="849" t="n"/>
      <c r="G2745" s="926" t="n">
        <v>0.09368637194522272</v>
      </c>
      <c r="H2745" s="850" t="n"/>
      <c r="I2745" s="849" t="n"/>
      <c r="J2745" s="850" t="n">
        <v>0.03864849858272842</v>
      </c>
      <c r="K2745" s="852" t="n"/>
      <c r="L2745" s="850" t="n">
        <v>0.05978734782756603</v>
      </c>
      <c r="M2745" s="796">
        <f>IF(SUM(D2745:E2745)&gt;0,IFERROR(AVERAGE(D2716:E2745),""),"")</f>
        <v/>
      </c>
      <c r="N2745" s="796">
        <f>IF(SUM(F2745:H2745)&gt;0,IFERROR(AVERAGE(F2716:H2745),""),"")</f>
        <v/>
      </c>
      <c r="O2745" s="796">
        <f>IF(SUM(I2745:J2745)&gt;0,IFERROR(AVERAGE(I2716:J2745),""),"")</f>
        <v/>
      </c>
      <c r="P2745" s="796">
        <f>IF(SUM(K2745:L2745)&gt;0,IFERROR(AVERAGE(K2716:L2745),""),"")</f>
        <v/>
      </c>
      <c r="Q2745" s="876">
        <f>IFERROR(AVERAGE(D2745:E2745),"")</f>
        <v/>
      </c>
      <c r="R2745" s="876">
        <f>IFERROR(AVERAGE(F2745:H2745),"")</f>
        <v/>
      </c>
      <c r="S2745" s="797">
        <f>IFERROR(AVERAGE(I2745:J2745),"")</f>
        <v/>
      </c>
      <c r="T2745" s="797">
        <f>IFERROR(AVERAGE(K2745:L2745),"")</f>
        <v/>
      </c>
      <c r="W2745" s="797">
        <f>AVERAGE(Q2745:T2745)</f>
        <v/>
      </c>
      <c r="AC2745" s="664">
        <f>SUM(AA2744:AD2744)</f>
        <v/>
      </c>
      <c r="AD2745" s="929">
        <f>AVERAGE(AA2742:AD2742)</f>
        <v/>
      </c>
    </row>
    <row r="2746" ht="17.45" customHeight="1">
      <c r="C2746" s="791">
        <f>C2745+1</f>
        <v/>
      </c>
      <c r="D2746" s="849" t="n">
        <v>0.03287462007496121</v>
      </c>
      <c r="E2746" s="850" t="n"/>
      <c r="F2746" s="849" t="n">
        <v>0.04981696886737705</v>
      </c>
      <c r="G2746" s="851" t="n"/>
      <c r="H2746" s="850" t="n"/>
      <c r="I2746" s="849" t="n">
        <v>0.02161892636091925</v>
      </c>
      <c r="J2746" s="850" t="n"/>
      <c r="K2746" s="852" t="n">
        <v>0.02598826357784501</v>
      </c>
      <c r="L2746" s="850" t="n"/>
      <c r="M2746" s="796">
        <f>IF(SUM(D2746:E2746)&gt;0,IFERROR(AVERAGE(D2717:E2746),""),"")</f>
        <v/>
      </c>
      <c r="N2746" s="796">
        <f>IF(SUM(F2746:H2746)&gt;0,IFERROR(AVERAGE(F2717:H2746),""),"")</f>
        <v/>
      </c>
      <c r="O2746" s="796">
        <f>IF(SUM(I2746:J2746)&gt;0,IFERROR(AVERAGE(I2717:J2746),""),"")</f>
        <v/>
      </c>
      <c r="P2746" s="796">
        <f>IF(SUM(K2746:L2746)&gt;0,IFERROR(AVERAGE(K2717:L2746),""),"")</f>
        <v/>
      </c>
      <c r="Q2746" s="797">
        <f>IFERROR(AVERAGE(D2746:E2746),"")</f>
        <v/>
      </c>
      <c r="R2746" s="797">
        <f>IFERROR(AVERAGE(F2746:H2746),"")</f>
        <v/>
      </c>
      <c r="S2746" s="797">
        <f>IFERROR(AVERAGE(I2746:J2746),"")</f>
        <v/>
      </c>
      <c r="T2746" s="797">
        <f>IFERROR(AVERAGE(K2746:L2746),"")</f>
        <v/>
      </c>
      <c r="W2746" s="797">
        <f>AVERAGE(Q2746:T2746)</f>
        <v/>
      </c>
      <c r="X2746" s="797">
        <f>AVERAGE(Q2742:T2746)</f>
        <v/>
      </c>
      <c r="Y2746" s="266" t="n">
        <v>392</v>
      </c>
      <c r="AA2746" s="605">
        <f>AA2742-AA2712</f>
        <v/>
      </c>
      <c r="AB2746" s="605">
        <f>AB2742-AB2712</f>
        <v/>
      </c>
      <c r="AC2746" s="605">
        <f>AC2742-AC2712</f>
        <v/>
      </c>
      <c r="AD2746" s="605">
        <f>AD2742-AD2712</f>
        <v/>
      </c>
    </row>
    <row r="2747" ht="17.45" customHeight="1">
      <c r="C2747" s="808">
        <f>C2746+1</f>
        <v/>
      </c>
      <c r="D2747" s="844" t="n"/>
      <c r="E2747" s="845" t="n">
        <v>0.03100095782735332</v>
      </c>
      <c r="F2747" s="844" t="n"/>
      <c r="G2747" s="846" t="n">
        <v>0.03269690966452223</v>
      </c>
      <c r="H2747" s="845" t="n"/>
      <c r="I2747" s="844" t="n"/>
      <c r="J2747" s="845" t="n">
        <v>0.01832232210839583</v>
      </c>
      <c r="K2747" s="847" t="n"/>
      <c r="L2747" s="845" t="n">
        <v>0.0271148810653321</v>
      </c>
      <c r="M2747" s="959">
        <f>IF(SUM(D2747:E2747)&gt;0,IFERROR(AVERAGE(D2718:E2747),""),"")</f>
        <v/>
      </c>
      <c r="N2747" s="959">
        <f>IF(SUM(F2747:H2747)&gt;0,IFERROR(AVERAGE(F2718:H2747),""),"")</f>
        <v/>
      </c>
      <c r="O2747" s="959">
        <f>IF(SUM(I2747:J2747)&gt;0,IFERROR(AVERAGE(I2718:J2747),""),"")</f>
        <v/>
      </c>
      <c r="P2747" s="959">
        <f>IF(SUM(K2747:L2747)&gt;0,IFERROR(AVERAGE(K2718:L2747),""),"")</f>
        <v/>
      </c>
      <c r="Q2747" s="813">
        <f>IFERROR(AVERAGE(D2747:E2747),"")</f>
        <v/>
      </c>
      <c r="R2747" s="813">
        <f>IFERROR(AVERAGE(F2747:H2747),"")</f>
        <v/>
      </c>
      <c r="S2747" s="813">
        <f>IFERROR(AVERAGE(I2747:J2747),"")</f>
        <v/>
      </c>
      <c r="T2747" s="813">
        <f>IFERROR(AVERAGE(K2747:L2747),"")</f>
        <v/>
      </c>
      <c r="V2747" s="813">
        <f>AVERAGE(Q2747:T2747)</f>
        <v/>
      </c>
      <c r="W2747" s="445" t="n"/>
      <c r="X2747" s="257" t="n"/>
      <c r="Y2747" s="266" t="n">
        <v>392</v>
      </c>
      <c r="AD2747" s="605">
        <f>AD2745-AD2715</f>
        <v/>
      </c>
    </row>
    <row r="2748" ht="17.45" customHeight="1">
      <c r="C2748" s="808">
        <f>C2747+1</f>
        <v/>
      </c>
      <c r="D2748" s="844" t="n">
        <v>0.02268532793786933</v>
      </c>
      <c r="E2748" s="845" t="n"/>
      <c r="F2748" s="844" t="n"/>
      <c r="G2748" s="846" t="n"/>
      <c r="H2748" s="845" t="n">
        <v>0.02792403193330753</v>
      </c>
      <c r="I2748" s="844" t="n">
        <v>0.01016635398026708</v>
      </c>
      <c r="J2748" s="845" t="n"/>
      <c r="K2748" s="847" t="n">
        <v>0.01344710458781023</v>
      </c>
      <c r="L2748" s="845" t="n"/>
      <c r="M2748" s="959">
        <f>IF(SUM(D2748:E2748)&gt;0,IFERROR(AVERAGE(D2719:E2748),""),"")</f>
        <v/>
      </c>
      <c r="N2748" s="959">
        <f>IF(SUM(F2748:H2748)&gt;0,IFERROR(AVERAGE(F2719:H2748),""),"")</f>
        <v/>
      </c>
      <c r="O2748" s="959">
        <f>IF(SUM(I2748:J2748)&gt;0,IFERROR(AVERAGE(I2719:J2748),""),"")</f>
        <v/>
      </c>
      <c r="P2748" s="959">
        <f>IF(SUM(K2748:L2748)&gt;0,IFERROR(AVERAGE(K2719:L2748),""),"")</f>
        <v/>
      </c>
      <c r="Q2748" s="813">
        <f>IFERROR(AVERAGE(D2748:E2748),"")</f>
        <v/>
      </c>
      <c r="R2748" s="813">
        <f>IFERROR(AVERAGE(F2748:H2748),"")</f>
        <v/>
      </c>
      <c r="S2748" s="813">
        <f>IFERROR(AVERAGE(I2748:J2748),"")</f>
        <v/>
      </c>
      <c r="T2748" s="813">
        <f>IFERROR(AVERAGE(K2748:L2748),"")</f>
        <v/>
      </c>
      <c r="V2748" s="813">
        <f>AVERAGE(Q2748:T2748)</f>
        <v/>
      </c>
      <c r="W2748" s="445" t="n"/>
      <c r="X2748" s="797">
        <f>AVERAGE(Q2747:T2748)</f>
        <v/>
      </c>
      <c r="Y2748" s="266" t="n">
        <v>392</v>
      </c>
    </row>
    <row r="2749" ht="17.45" customHeight="1">
      <c r="C2749" s="791">
        <f>C2748+1</f>
        <v/>
      </c>
      <c r="D2749" s="849" t="n"/>
      <c r="E2749" s="850" t="n">
        <v>0.05410033511692136</v>
      </c>
      <c r="F2749" s="849" t="n"/>
      <c r="G2749" s="851" t="n">
        <v>0.05916646977724644</v>
      </c>
      <c r="H2749" s="850" t="n"/>
      <c r="I2749" s="849" t="n"/>
      <c r="J2749" s="850" t="n">
        <v>0.04491189206195355</v>
      </c>
      <c r="K2749" s="852" t="n"/>
      <c r="L2749" s="850" t="n">
        <v>0.03191927455472334</v>
      </c>
      <c r="M2749" s="796">
        <f>IF(SUM(D2749:E2749)&gt;0,IFERROR(AVERAGE(D2720:E2749),""),"")</f>
        <v/>
      </c>
      <c r="N2749" s="796">
        <f>IF(SUM(F2749:H2749)&gt;0,IFERROR(AVERAGE(F2720:H2749),""),"")</f>
        <v/>
      </c>
      <c r="O2749" s="796">
        <f>IF(SUM(I2749:J2749)&gt;0,IFERROR(AVERAGE(I2720:J2749),""),"")</f>
        <v/>
      </c>
      <c r="P2749" s="796">
        <f>IF(SUM(K2749:L2749)&gt;0,IFERROR(AVERAGE(K2720:L2749),""),"")</f>
        <v/>
      </c>
      <c r="Q2749" s="797">
        <f>IFERROR(AVERAGE(D2749:E2749),"")</f>
        <v/>
      </c>
      <c r="R2749" s="797">
        <f>IFERROR(AVERAGE(F2749:H2749),"")</f>
        <v/>
      </c>
      <c r="S2749" s="797">
        <f>IFERROR(AVERAGE(I2749:J2749),"")</f>
        <v/>
      </c>
      <c r="T2749" s="797">
        <f>IFERROR(AVERAGE(K2749:L2749),"")</f>
        <v/>
      </c>
      <c r="W2749" s="797">
        <f>AVERAGE(Q2749:T2749)</f>
        <v/>
      </c>
    </row>
    <row r="2750" ht="17.45" customHeight="1">
      <c r="C2750" s="861">
        <f>C2749+1</f>
        <v/>
      </c>
      <c r="D2750" s="803" t="n">
        <v>0.05467589245231848</v>
      </c>
      <c r="E2750" s="804" t="n"/>
      <c r="F2750" s="864" t="n">
        <v>0.09595571744471185</v>
      </c>
      <c r="G2750" s="805" t="n"/>
      <c r="H2750" s="952" t="n">
        <v>0.08902254904963473</v>
      </c>
      <c r="I2750" s="803" t="n">
        <v>0.06652857293810016</v>
      </c>
      <c r="J2750" s="804" t="n"/>
      <c r="K2750" s="806" t="n">
        <v>0.0376753066761266</v>
      </c>
      <c r="L2750" s="804" t="n"/>
      <c r="M2750" s="796">
        <f>IF(SUM(D2750:E2750)&gt;0,IFERROR(AVERAGE(D2721:E2750),""),"")</f>
        <v/>
      </c>
      <c r="N2750" s="796">
        <f>IF(SUM(F2750:H2750)&gt;0,IFERROR(AVERAGE(F2721:H2750),""),"")</f>
        <v/>
      </c>
      <c r="O2750" s="796">
        <f>IF(SUM(I2750:J2750)&gt;0,IFERROR(AVERAGE(I2721:J2750),""),"")</f>
        <v/>
      </c>
      <c r="P2750" s="796">
        <f>IF(SUM(K2750:L2750)&gt;0,IFERROR(AVERAGE(K2721:L2750),""),"")</f>
        <v/>
      </c>
      <c r="Q2750" s="797">
        <f>IFERROR(AVERAGE(D2750:E2750),"")</f>
        <v/>
      </c>
      <c r="R2750" s="876">
        <f>IFERROR(AVERAGE(F2750:H2750),"")</f>
        <v/>
      </c>
      <c r="S2750" s="797">
        <f>IFERROR(AVERAGE(I2750:J2750),"")</f>
        <v/>
      </c>
      <c r="T2750" s="797">
        <f>IFERROR(AVERAGE(K2750:L2750),"")</f>
        <v/>
      </c>
      <c r="W2750" s="797">
        <f>AVERAGE(Q2750:T2750)</f>
        <v/>
      </c>
    </row>
    <row r="2751" ht="17.45" customHeight="1">
      <c r="C2751" s="791">
        <f>C2750+1</f>
        <v/>
      </c>
      <c r="D2751" s="792" t="n"/>
      <c r="E2751" s="793" t="n">
        <v>0.06232989030044042</v>
      </c>
      <c r="F2751" s="792" t="n"/>
      <c r="G2751" s="932" t="n">
        <v>0.07903626548610183</v>
      </c>
      <c r="H2751" s="793" t="n"/>
      <c r="I2751" s="792" t="n"/>
      <c r="J2751" s="793" t="n">
        <v>0.04605913982667123</v>
      </c>
      <c r="K2751" s="795" t="n"/>
      <c r="L2751" s="793" t="n">
        <v>0.03919285605382759</v>
      </c>
      <c r="M2751" s="796">
        <f>IF(SUM(D2751:E2751)&gt;0,IFERROR(AVERAGE(D2722:E2751),""),"")</f>
        <v/>
      </c>
      <c r="N2751" s="796">
        <f>IF(SUM(F2751:H2751)&gt;0,IFERROR(AVERAGE(F2722:H2751),""),"")</f>
        <v/>
      </c>
      <c r="O2751" s="796">
        <f>IF(SUM(I2751:J2751)&gt;0,IFERROR(AVERAGE(I2722:J2751),""),"")</f>
        <v/>
      </c>
      <c r="P2751" s="796">
        <f>IF(SUM(K2751:L2751)&gt;0,IFERROR(AVERAGE(K2722:L2751),""),"")</f>
        <v/>
      </c>
      <c r="Q2751" s="797">
        <f>IFERROR(AVERAGE(D2751:E2751),"")</f>
        <v/>
      </c>
      <c r="R2751" s="876">
        <f>IFERROR(AVERAGE(F2751:H2751),"")</f>
        <v/>
      </c>
      <c r="S2751" s="797">
        <f>IFERROR(AVERAGE(I2751:J2751),"")</f>
        <v/>
      </c>
      <c r="T2751" s="797">
        <f>IFERROR(AVERAGE(K2751:L2751),"")</f>
        <v/>
      </c>
      <c r="W2751" s="797">
        <f>AVERAGE(Q2751:T2751)</f>
        <v/>
      </c>
    </row>
    <row r="2752" ht="17.45" customHeight="1">
      <c r="C2752" s="791">
        <f>C2751+1</f>
        <v/>
      </c>
      <c r="D2752" s="792" t="n">
        <v>0.06653727613928215</v>
      </c>
      <c r="E2752" s="793" t="n"/>
      <c r="F2752" s="899" t="n">
        <v>0.08387597800168058</v>
      </c>
      <c r="G2752" s="794" t="n"/>
      <c r="H2752" s="793" t="n"/>
      <c r="I2752" s="792" t="n">
        <v>0.07061461650714008</v>
      </c>
      <c r="J2752" s="793" t="n"/>
      <c r="K2752" s="795" t="n">
        <v>0.03851854953559742</v>
      </c>
      <c r="L2752" s="793" t="n"/>
      <c r="M2752" s="796">
        <f>IF(SUM(D2752:E2752)&gt;0,IFERROR(AVERAGE(D2723:E2752),""),"")</f>
        <v/>
      </c>
      <c r="N2752" s="796">
        <f>IF(SUM(F2752:H2752)&gt;0,IFERROR(AVERAGE(F2723:H2752),""),"")</f>
        <v/>
      </c>
      <c r="O2752" s="796">
        <f>IF(SUM(I2752:J2752)&gt;0,IFERROR(AVERAGE(I2723:J2752),""),"")</f>
        <v/>
      </c>
      <c r="P2752" s="796">
        <f>IF(SUM(K2752:L2752)&gt;0,IFERROR(AVERAGE(K2723:L2752),""),"")</f>
        <v/>
      </c>
      <c r="Q2752" s="797">
        <f>IFERROR(AVERAGE(D2752:E2752),"")</f>
        <v/>
      </c>
      <c r="R2752" s="876">
        <f>IFERROR(AVERAGE(F2752:H2752),"")</f>
        <v/>
      </c>
      <c r="S2752" s="797">
        <f>IFERROR(AVERAGE(I2752:J2752),"")</f>
        <v/>
      </c>
      <c r="T2752" s="797">
        <f>IFERROR(AVERAGE(K2752:L2752),"")</f>
        <v/>
      </c>
      <c r="W2752" s="797">
        <f>AVERAGE(Q2752:T2752)</f>
        <v/>
      </c>
    </row>
    <row r="2753" ht="17.45" customHeight="1">
      <c r="C2753" s="791">
        <f>C2752+1</f>
        <v/>
      </c>
      <c r="D2753" s="792" t="n"/>
      <c r="E2753" s="865" t="n">
        <v>0.06993107183534771</v>
      </c>
      <c r="F2753" s="792" t="n"/>
      <c r="G2753" s="794" t="n">
        <v>0.04549087834703446</v>
      </c>
      <c r="H2753" s="793" t="n"/>
      <c r="I2753" s="792" t="n"/>
      <c r="J2753" s="793" t="n">
        <v>0.0307064395819565</v>
      </c>
      <c r="K2753" s="795" t="n"/>
      <c r="L2753" s="793" t="n">
        <v>0.04847067959896226</v>
      </c>
      <c r="M2753" s="796">
        <f>IF(SUM(D2753:E2753)&gt;0,IFERROR(AVERAGE(D2724:E2753),""),"")</f>
        <v/>
      </c>
      <c r="N2753" s="796">
        <f>IF(SUM(F2753:H2753)&gt;0,IFERROR(AVERAGE(F2724:H2753),""),"")</f>
        <v/>
      </c>
      <c r="O2753" s="796">
        <f>IF(SUM(I2753:J2753)&gt;0,IFERROR(AVERAGE(I2724:J2753),""),"")</f>
        <v/>
      </c>
      <c r="P2753" s="796">
        <f>IF(SUM(K2753:L2753)&gt;0,IFERROR(AVERAGE(K2724:L2753),""),"")</f>
        <v/>
      </c>
      <c r="Q2753" s="876">
        <f>IFERROR(AVERAGE(D2753:E2753),"")</f>
        <v/>
      </c>
      <c r="R2753" s="797">
        <f>IFERROR(AVERAGE(F2753:H2753),"")</f>
        <v/>
      </c>
      <c r="S2753" s="797">
        <f>IFERROR(AVERAGE(I2753:J2753),"")</f>
        <v/>
      </c>
      <c r="T2753" s="797">
        <f>IFERROR(AVERAGE(K2753:L2753),"")</f>
        <v/>
      </c>
      <c r="W2753" s="797">
        <f>AVERAGE(Q2753:T2753)</f>
        <v/>
      </c>
      <c r="X2753" s="797">
        <f>AVERAGE(Q2749:T2753)</f>
        <v/>
      </c>
      <c r="Y2753" s="266" t="n">
        <v>393</v>
      </c>
    </row>
    <row r="2754" ht="17.45" customHeight="1">
      <c r="C2754" s="808">
        <f>C2753+1</f>
        <v/>
      </c>
      <c r="D2754" s="809" t="n">
        <v>0.02875776586825692</v>
      </c>
      <c r="E2754" s="810" t="n"/>
      <c r="F2754" s="809" t="n"/>
      <c r="G2754" s="811" t="n"/>
      <c r="H2754" s="810" t="n">
        <v>0.01826824882179621</v>
      </c>
      <c r="I2754" s="809" t="n">
        <v>0.01235301329969038</v>
      </c>
      <c r="J2754" s="810" t="n"/>
      <c r="K2754" s="812" t="n">
        <v>0.02727927549384054</v>
      </c>
      <c r="L2754" s="810" t="n"/>
      <c r="M2754" s="959">
        <f>IF(SUM(D2754:E2754)&gt;0,IFERROR(AVERAGE(D2725:E2754),""),"")</f>
        <v/>
      </c>
      <c r="N2754" s="959">
        <f>IF(SUM(F2754:H2754)&gt;0,IFERROR(AVERAGE(F2725:H2754),""),"")</f>
        <v/>
      </c>
      <c r="O2754" s="959">
        <f>IF(SUM(I2754:J2754)&gt;0,IFERROR(AVERAGE(I2725:J2754),""),"")</f>
        <v/>
      </c>
      <c r="P2754" s="959">
        <f>IF(SUM(K2754:L2754)&gt;0,IFERROR(AVERAGE(K2725:L2754),""),"")</f>
        <v/>
      </c>
      <c r="Q2754" s="813">
        <f>IFERROR(AVERAGE(D2754:E2754),"")</f>
        <v/>
      </c>
      <c r="R2754" s="813">
        <f>IFERROR(AVERAGE(F2754:H2754),"")</f>
        <v/>
      </c>
      <c r="S2754" s="813">
        <f>IFERROR(AVERAGE(I2754:J2754),"")</f>
        <v/>
      </c>
      <c r="T2754" s="813">
        <f>IFERROR(AVERAGE(K2754:L2754),"")</f>
        <v/>
      </c>
      <c r="V2754" s="813">
        <f>AVERAGE(Q2754:T2754)</f>
        <v/>
      </c>
      <c r="W2754" s="445" t="n"/>
      <c r="X2754" s="257" t="n"/>
      <c r="Y2754" s="266" t="n">
        <v>393</v>
      </c>
    </row>
    <row r="2755" ht="17.45" customHeight="1">
      <c r="C2755" s="808">
        <f>C2754+1</f>
        <v/>
      </c>
      <c r="D2755" s="809" t="n"/>
      <c r="E2755" s="810" t="n">
        <v>0.01840796696393241</v>
      </c>
      <c r="F2755" s="809" t="n"/>
      <c r="G2755" s="811" t="n">
        <v>0.01837804470650518</v>
      </c>
      <c r="H2755" s="810" t="n"/>
      <c r="I2755" s="809" t="n"/>
      <c r="J2755" s="810" t="n">
        <v>0.007219787351118659</v>
      </c>
      <c r="K2755" s="812" t="n"/>
      <c r="L2755" s="810" t="n">
        <v>0.01977039609311025</v>
      </c>
      <c r="M2755" s="959">
        <f>IF(SUM(D2755:E2755)&gt;0,IFERROR(AVERAGE(D2726:E2755),""),"")</f>
        <v/>
      </c>
      <c r="N2755" s="959">
        <f>IF(SUM(F2755:H2755)&gt;0,IFERROR(AVERAGE(F2726:H2755),""),"")</f>
        <v/>
      </c>
      <c r="O2755" s="959">
        <f>IF(SUM(I2755:J2755)&gt;0,IFERROR(AVERAGE(I2726:J2755),""),"")</f>
        <v/>
      </c>
      <c r="P2755" s="959">
        <f>IF(SUM(K2755:L2755)&gt;0,IFERROR(AVERAGE(K2726:L2755),""),"")</f>
        <v/>
      </c>
      <c r="Q2755" s="813">
        <f>IFERROR(AVERAGE(D2755:E2755),"")</f>
        <v/>
      </c>
      <c r="R2755" s="813">
        <f>IFERROR(AVERAGE(F2755:H2755),"")</f>
        <v/>
      </c>
      <c r="S2755" s="813">
        <f>IFERROR(AVERAGE(I2755:J2755),"")</f>
        <v/>
      </c>
      <c r="T2755" s="813">
        <f>IFERROR(AVERAGE(K2755:L2755),"")</f>
        <v/>
      </c>
      <c r="V2755" s="813">
        <f>AVERAGE(Q2755:T2755)</f>
        <v/>
      </c>
      <c r="W2755" s="445" t="n"/>
      <c r="X2755" s="797">
        <f>AVERAGE(Q2754:T2755)</f>
        <v/>
      </c>
      <c r="Y2755" s="266" t="n">
        <v>393</v>
      </c>
    </row>
    <row r="2756" ht="17.45" customHeight="1">
      <c r="C2756" s="861">
        <f>C2755+1</f>
        <v/>
      </c>
      <c r="D2756" s="864" t="n">
        <v>0.07123675339134834</v>
      </c>
      <c r="E2756" s="804" t="n"/>
      <c r="F2756" s="803" t="n">
        <v>0.03834000252580926</v>
      </c>
      <c r="G2756" s="805" t="n"/>
      <c r="H2756" s="804" t="n">
        <v>0.04577311320954355</v>
      </c>
      <c r="I2756" s="803" t="n">
        <v>0.02900191729621115</v>
      </c>
      <c r="J2756" s="804" t="n"/>
      <c r="K2756" s="806" t="n">
        <v>0.02560383083614066</v>
      </c>
      <c r="L2756" s="804" t="n"/>
      <c r="M2756" s="796">
        <f>IF(SUM(D2756:E2756)&gt;0,IFERROR(AVERAGE(D2727:E2756),""),"")</f>
        <v/>
      </c>
      <c r="N2756" s="796">
        <f>IF(SUM(F2756:H2756)&gt;0,IFERROR(AVERAGE(F2727:H2756),""),"")</f>
        <v/>
      </c>
      <c r="O2756" s="796">
        <f>IF(SUM(I2756:J2756)&gt;0,IFERROR(AVERAGE(I2727:J2756),""),"")</f>
        <v/>
      </c>
      <c r="P2756" s="796">
        <f>IF(SUM(K2756:L2756)&gt;0,IFERROR(AVERAGE(K2727:L2756),""),"")</f>
        <v/>
      </c>
      <c r="Q2756" s="876">
        <f>IFERROR(AVERAGE(D2756:E2756),"")</f>
        <v/>
      </c>
      <c r="R2756" s="797">
        <f>IFERROR(AVERAGE(F2756:H2756),"")</f>
        <v/>
      </c>
      <c r="S2756" s="797">
        <f>IFERROR(AVERAGE(I2756:J2756),"")</f>
        <v/>
      </c>
      <c r="T2756" s="797">
        <f>IFERROR(AVERAGE(K2756:L2756),"")</f>
        <v/>
      </c>
      <c r="W2756" s="797">
        <f>AVERAGE(Q2756:T2756)</f>
        <v/>
      </c>
    </row>
    <row r="2757" ht="17.45" customHeight="1">
      <c r="C2757" s="791">
        <f>C2756+1</f>
        <v/>
      </c>
      <c r="D2757" s="792" t="n"/>
      <c r="E2757" s="865" t="n">
        <v>0.08461188413681855</v>
      </c>
      <c r="F2757" s="792" t="n"/>
      <c r="G2757" s="794" t="n">
        <v>0.04433798628898627</v>
      </c>
      <c r="H2757" s="793" t="n"/>
      <c r="I2757" s="792" t="n"/>
      <c r="J2757" s="793" t="n">
        <v>0.03489894237153232</v>
      </c>
      <c r="K2757" s="795" t="n"/>
      <c r="L2757" s="793" t="n">
        <v>0.04996930590535943</v>
      </c>
      <c r="M2757" s="796">
        <f>IF(SUM(D2757:E2757)&gt;0,IFERROR(AVERAGE(D2728:E2757),""),"")</f>
        <v/>
      </c>
      <c r="N2757" s="796">
        <f>IF(SUM(F2757:H2757)&gt;0,IFERROR(AVERAGE(F2728:H2757),""),"")</f>
        <v/>
      </c>
      <c r="O2757" s="796">
        <f>IF(SUM(I2757:J2757)&gt;0,IFERROR(AVERAGE(I2728:J2757),""),"")</f>
        <v/>
      </c>
      <c r="P2757" s="796">
        <f>IF(SUM(K2757:L2757)&gt;0,IFERROR(AVERAGE(K2728:L2757),""),"")</f>
        <v/>
      </c>
      <c r="Q2757" s="876">
        <f>IFERROR(AVERAGE(D2757:E2757),"")</f>
        <v/>
      </c>
      <c r="R2757" s="797">
        <f>IFERROR(AVERAGE(F2757:H2757),"")</f>
        <v/>
      </c>
      <c r="S2757" s="797">
        <f>IFERROR(AVERAGE(I2757:J2757),"")</f>
        <v/>
      </c>
      <c r="T2757" s="797">
        <f>IFERROR(AVERAGE(K2757:L2757),"")</f>
        <v/>
      </c>
      <c r="W2757" s="797">
        <f>AVERAGE(Q2757:T2757)</f>
        <v/>
      </c>
    </row>
    <row r="2758" ht="17.45" customHeight="1">
      <c r="C2758" s="791">
        <f>C2757+1</f>
        <v/>
      </c>
      <c r="D2758" s="899" t="n">
        <v>0.08185201795497296</v>
      </c>
      <c r="E2758" s="793" t="n"/>
      <c r="F2758" s="792" t="n">
        <v>0.06228550383860501</v>
      </c>
      <c r="G2758" s="794" t="n"/>
      <c r="H2758" s="793" t="n"/>
      <c r="I2758" s="792" t="n">
        <v>0.04247355371903026</v>
      </c>
      <c r="J2758" s="793" t="n"/>
      <c r="K2758" s="795" t="n">
        <v>0.03700609379620574</v>
      </c>
      <c r="L2758" s="793" t="n"/>
      <c r="M2758" s="796">
        <f>IF(SUM(D2758:E2758)&gt;0,IFERROR(AVERAGE(D2729:E2758),""),"")</f>
        <v/>
      </c>
      <c r="N2758" s="796">
        <f>IF(SUM(F2758:H2758)&gt;0,IFERROR(AVERAGE(F2729:H2758),""),"")</f>
        <v/>
      </c>
      <c r="O2758" s="796">
        <f>IF(SUM(I2758:J2758)&gt;0,IFERROR(AVERAGE(I2729:J2758),""),"")</f>
        <v/>
      </c>
      <c r="P2758" s="796">
        <f>IF(SUM(K2758:L2758)&gt;0,IFERROR(AVERAGE(K2729:L2758),""),"")</f>
        <v/>
      </c>
      <c r="Q2758" s="876">
        <f>IFERROR(AVERAGE(D2758:E2758),"")</f>
        <v/>
      </c>
      <c r="R2758" s="797">
        <f>IFERROR(AVERAGE(F2758:H2758),"")</f>
        <v/>
      </c>
      <c r="S2758" s="797">
        <f>IFERROR(AVERAGE(I2758:J2758),"")</f>
        <v/>
      </c>
      <c r="T2758" s="797">
        <f>IFERROR(AVERAGE(K2758:L2758),"")</f>
        <v/>
      </c>
      <c r="W2758" s="797">
        <f>AVERAGE(Q2758:T2758)</f>
        <v/>
      </c>
    </row>
    <row r="2759" ht="17.45" customHeight="1">
      <c r="C2759" s="791">
        <f>C2758+1</f>
        <v/>
      </c>
      <c r="D2759" s="792" t="n"/>
      <c r="E2759" s="793" t="n">
        <v>0.06857679090939499</v>
      </c>
      <c r="F2759" s="792" t="n"/>
      <c r="G2759" s="932" t="n">
        <v>0.09177708693078282</v>
      </c>
      <c r="H2759" s="793" t="n"/>
      <c r="I2759" s="792" t="n"/>
      <c r="J2759" s="793" t="n">
        <v>0.06272582449138966</v>
      </c>
      <c r="K2759" s="795" t="n"/>
      <c r="L2759" s="793" t="n">
        <v>0.03938657119752667</v>
      </c>
      <c r="M2759" s="796">
        <f>IF(SUM(D2759:E2759)&gt;0,IFERROR(AVERAGE(D2730:E2759),""),"")</f>
        <v/>
      </c>
      <c r="N2759" s="796">
        <f>IF(SUM(F2759:H2759)&gt;0,IFERROR(AVERAGE(F2730:H2759),""),"")</f>
        <v/>
      </c>
      <c r="O2759" s="796">
        <f>IF(SUM(I2759:J2759)&gt;0,IFERROR(AVERAGE(I2730:J2759),""),"")</f>
        <v/>
      </c>
      <c r="P2759" s="796">
        <f>IF(SUM(K2759:L2759)&gt;0,IFERROR(AVERAGE(K2730:L2759),""),"")</f>
        <v/>
      </c>
      <c r="Q2759" s="797">
        <f>IFERROR(AVERAGE(D2759:E2759),"")</f>
        <v/>
      </c>
      <c r="R2759" s="876">
        <f>IFERROR(AVERAGE(F2759:H2759),"")</f>
        <v/>
      </c>
      <c r="S2759" s="797">
        <f>IFERROR(AVERAGE(I2759:J2759),"")</f>
        <v/>
      </c>
      <c r="T2759" s="797">
        <f>IFERROR(AVERAGE(K2759:L2759),"")</f>
        <v/>
      </c>
      <c r="W2759" s="797">
        <f>AVERAGE(Q2759:T2759)</f>
        <v/>
      </c>
    </row>
    <row r="2760" ht="17.45" customHeight="1">
      <c r="C2760" s="791">
        <f>C2759+1</f>
        <v/>
      </c>
      <c r="D2760" s="792" t="n">
        <v>0.06702630001989446</v>
      </c>
      <c r="E2760" s="793" t="n"/>
      <c r="F2760" s="792" t="n"/>
      <c r="G2760" s="794" t="n"/>
      <c r="H2760" s="793" t="n">
        <v>0.04173389147915253</v>
      </c>
      <c r="I2760" s="792" t="n">
        <v>0.04504745779209653</v>
      </c>
      <c r="J2760" s="793" t="n"/>
      <c r="K2760" s="795" t="n">
        <v>0.04406900682269079</v>
      </c>
      <c r="L2760" s="793" t="n"/>
      <c r="M2760" s="796">
        <f>IF(SUM(D2760:E2760)&gt;0,IFERROR(AVERAGE(D2731:E2760),""),"")</f>
        <v/>
      </c>
      <c r="N2760" s="796">
        <f>IF(SUM(F2760:H2760)&gt;0,IFERROR(AVERAGE(F2731:H2760),""),"")</f>
        <v/>
      </c>
      <c r="O2760" s="796">
        <f>IF(SUM(I2760:J2760)&gt;0,IFERROR(AVERAGE(I2731:J2760),""),"")</f>
        <v/>
      </c>
      <c r="P2760" s="796">
        <f>IF(SUM(K2760:L2760)&gt;0,IFERROR(AVERAGE(K2731:L2760),""),"")</f>
        <v/>
      </c>
      <c r="Q2760" s="797">
        <f>IFERROR(AVERAGE(D2760:E2760),"")</f>
        <v/>
      </c>
      <c r="R2760" s="797">
        <f>IFERROR(AVERAGE(F2760:H2760),"")</f>
        <v/>
      </c>
      <c r="S2760" s="797">
        <f>IFERROR(AVERAGE(I2760:J2760),"")</f>
        <v/>
      </c>
      <c r="T2760" s="797">
        <f>IFERROR(AVERAGE(K2760:L2760),"")</f>
        <v/>
      </c>
      <c r="W2760" s="797">
        <f>AVERAGE(Q2760:T2760)</f>
        <v/>
      </c>
      <c r="X2760" s="797">
        <f>AVERAGE(Q2756:T2760)</f>
        <v/>
      </c>
      <c r="Y2760" s="266" t="n">
        <v>394</v>
      </c>
    </row>
    <row r="2761" ht="17.45" customHeight="1">
      <c r="C2761" s="808">
        <f>C2760+1</f>
        <v/>
      </c>
      <c r="D2761" s="809" t="n"/>
      <c r="E2761" s="810" t="n">
        <v>0.0232263252268265</v>
      </c>
      <c r="F2761" s="809" t="n"/>
      <c r="G2761" s="811" t="n">
        <v>0.02425268490310556</v>
      </c>
      <c r="H2761" s="810" t="n"/>
      <c r="I2761" s="809" t="n"/>
      <c r="J2761" s="810" t="n">
        <v>0.0097183040290259</v>
      </c>
      <c r="K2761" s="812" t="n"/>
      <c r="L2761" s="810" t="n">
        <v>0.04124700357420603</v>
      </c>
      <c r="M2761" s="959">
        <f>IF(SUM(D2761:E2761)&gt;0,IFERROR(AVERAGE(D2732:E2761),""),"")</f>
        <v/>
      </c>
      <c r="N2761" s="959">
        <f>IF(SUM(F2761:H2761)&gt;0,IFERROR(AVERAGE(F2732:H2761),""),"")</f>
        <v/>
      </c>
      <c r="O2761" s="959">
        <f>IF(SUM(I2761:J2761)&gt;0,IFERROR(AVERAGE(I2732:J2761),""),"")</f>
        <v/>
      </c>
      <c r="P2761" s="959">
        <f>IF(SUM(K2761:L2761)&gt;0,IFERROR(AVERAGE(K2732:L2761),""),"")</f>
        <v/>
      </c>
      <c r="Q2761" s="813">
        <f>IFERROR(AVERAGE(D2761:E2761),"")</f>
        <v/>
      </c>
      <c r="R2761" s="813">
        <f>IFERROR(AVERAGE(F2761:H2761),"")</f>
        <v/>
      </c>
      <c r="S2761" s="813">
        <f>IFERROR(AVERAGE(I2761:J2761),"")</f>
        <v/>
      </c>
      <c r="T2761" s="813">
        <f>IFERROR(AVERAGE(K2761:L2761),"")</f>
        <v/>
      </c>
      <c r="V2761" s="813">
        <f>AVERAGE(Q2761:T2761)</f>
        <v/>
      </c>
      <c r="W2761" s="445" t="n"/>
      <c r="X2761" s="257" t="n"/>
      <c r="Y2761" s="266" t="n">
        <v>394</v>
      </c>
    </row>
    <row r="2762" ht="17.45" customHeight="1">
      <c r="C2762" s="861">
        <f>C2761+1</f>
        <v/>
      </c>
      <c r="D2762" s="809" t="n">
        <v>0.01665223620492289</v>
      </c>
      <c r="E2762" s="810" t="n"/>
      <c r="F2762" s="809" t="n">
        <v>0.009222559374180614</v>
      </c>
      <c r="G2762" s="811" t="n"/>
      <c r="H2762" s="810" t="n">
        <v>0.008446248359051447</v>
      </c>
      <c r="I2762" s="809" t="n">
        <v>0.006995177090204077</v>
      </c>
      <c r="J2762" s="810" t="n"/>
      <c r="K2762" s="812" t="n">
        <v>0.02371147278186014</v>
      </c>
      <c r="L2762" s="810" t="n"/>
      <c r="M2762" s="959">
        <f>IF(SUM(D2762:E2762)&gt;0,IFERROR(AVERAGE(D2733:E2762),""),"")</f>
        <v/>
      </c>
      <c r="N2762" s="959">
        <f>IF(SUM(F2762:H2762)&gt;0,IFERROR(AVERAGE(F2733:H2762),""),"")</f>
        <v/>
      </c>
      <c r="O2762" s="959">
        <f>IF(SUM(I2762:J2762)&gt;0,IFERROR(AVERAGE(I2733:J2762),""),"")</f>
        <v/>
      </c>
      <c r="P2762" s="959">
        <f>IF(SUM(K2762:L2762)&gt;0,IFERROR(AVERAGE(K2733:L2762),""),"")</f>
        <v/>
      </c>
      <c r="Q2762" s="813">
        <f>IFERROR(AVERAGE(D2762:E2762),"")</f>
        <v/>
      </c>
      <c r="R2762" s="813">
        <f>IFERROR(AVERAGE(F2762:H2762),"")</f>
        <v/>
      </c>
      <c r="S2762" s="813">
        <f>IFERROR(AVERAGE(I2762:J2762),"")</f>
        <v/>
      </c>
      <c r="T2762" s="813">
        <f>IFERROR(AVERAGE(K2762:L2762),"")</f>
        <v/>
      </c>
      <c r="V2762" s="813">
        <f>AVERAGE(Q2762:T2762)</f>
        <v/>
      </c>
      <c r="W2762" s="445" t="n"/>
      <c r="X2762" s="797">
        <f>AVERAGE(Q2761:T2762)</f>
        <v/>
      </c>
      <c r="Y2762" s="266" t="n">
        <v>394</v>
      </c>
    </row>
    <row r="2763" ht="17.45" customHeight="1">
      <c r="C2763" s="791">
        <f>C2762+1</f>
        <v/>
      </c>
      <c r="D2763" s="792" t="n"/>
      <c r="E2763" s="793" t="n">
        <v>0.05459357393646546</v>
      </c>
      <c r="F2763" s="792" t="n"/>
      <c r="G2763" s="794" t="n">
        <v>0.05305433545780718</v>
      </c>
      <c r="H2763" s="793" t="n"/>
      <c r="I2763" s="792" t="n"/>
      <c r="J2763" s="793" t="n">
        <v>0.03590723426014066</v>
      </c>
      <c r="K2763" s="795" t="n"/>
      <c r="L2763" s="793" t="n">
        <v>0.0459077854580732</v>
      </c>
      <c r="M2763" s="796">
        <f>IF(SUM(D2763:E2763)&gt;0,IFERROR(AVERAGE(D2734:E2763),""),"")</f>
        <v/>
      </c>
      <c r="N2763" s="796">
        <f>IF(SUM(F2763:H2763)&gt;0,IFERROR(AVERAGE(F2734:H2763),""),"")</f>
        <v/>
      </c>
      <c r="O2763" s="796">
        <f>IF(SUM(I2763:J2763)&gt;0,IFERROR(AVERAGE(I2734:J2763),""),"")</f>
        <v/>
      </c>
      <c r="P2763" s="796">
        <f>IF(SUM(K2763:L2763)&gt;0,IFERROR(AVERAGE(K2734:L2763),""),"")</f>
        <v/>
      </c>
      <c r="Q2763" s="797">
        <f>IFERROR(AVERAGE(D2763:E2763),"")</f>
        <v/>
      </c>
      <c r="R2763" s="797">
        <f>IFERROR(AVERAGE(F2763:H2763),"")</f>
        <v/>
      </c>
      <c r="S2763" s="797">
        <f>IFERROR(AVERAGE(I2763:J2763),"")</f>
        <v/>
      </c>
      <c r="T2763" s="797">
        <f>IFERROR(AVERAGE(K2763:L2763),"")</f>
        <v/>
      </c>
      <c r="W2763" s="797">
        <f>AVERAGE(Q2763:T2763)</f>
        <v/>
      </c>
    </row>
    <row r="2764" ht="17.45" customHeight="1">
      <c r="C2764" s="791">
        <f>C2763+1</f>
        <v/>
      </c>
      <c r="D2764" s="792" t="n">
        <v>0.04491821164630221</v>
      </c>
      <c r="E2764" s="793" t="n"/>
      <c r="F2764" s="792" t="n">
        <v>0.06017074821198877</v>
      </c>
      <c r="G2764" s="794" t="n"/>
      <c r="H2764" s="793" t="n"/>
      <c r="I2764" s="792" t="n">
        <v>0.04056819895048016</v>
      </c>
      <c r="J2764" s="793" t="n"/>
      <c r="K2764" s="795" t="n">
        <v>0.02758424629564197</v>
      </c>
      <c r="L2764" s="793" t="n"/>
      <c r="M2764" s="796">
        <f>IF(SUM(D2764:E2764)&gt;0,IFERROR(AVERAGE(D2735:E2764),""),"")</f>
        <v/>
      </c>
      <c r="N2764" s="796">
        <f>IF(SUM(F2764:H2764)&gt;0,IFERROR(AVERAGE(F2735:H2764),""),"")</f>
        <v/>
      </c>
      <c r="O2764" s="796">
        <f>IF(SUM(I2764:J2764)&gt;0,IFERROR(AVERAGE(I2735:J2764),""),"")</f>
        <v/>
      </c>
      <c r="P2764" s="796">
        <f>IF(SUM(K2764:L2764)&gt;0,IFERROR(AVERAGE(K2735:L2764),""),"")</f>
        <v/>
      </c>
      <c r="Q2764" s="797">
        <f>IFERROR(AVERAGE(D2764:E2764),"")</f>
        <v/>
      </c>
      <c r="R2764" s="797">
        <f>IFERROR(AVERAGE(F2764:H2764),"")</f>
        <v/>
      </c>
      <c r="S2764" s="797">
        <f>IFERROR(AVERAGE(I2764:J2764),"")</f>
        <v/>
      </c>
      <c r="T2764" s="797">
        <f>IFERROR(AVERAGE(K2764:L2764),"")</f>
        <v/>
      </c>
      <c r="W2764" s="797">
        <f>AVERAGE(Q2764:T2764)</f>
        <v/>
      </c>
    </row>
    <row r="2765" ht="17.45" customHeight="1">
      <c r="C2765" s="791">
        <f>C2764+1</f>
        <v/>
      </c>
      <c r="D2765" s="792" t="n"/>
      <c r="E2765" s="793" t="n">
        <v>0.03316951289714909</v>
      </c>
      <c r="F2765" s="792" t="n"/>
      <c r="G2765" s="794" t="n">
        <v>0.06093703826524127</v>
      </c>
      <c r="H2765" s="793" t="n"/>
      <c r="I2765" s="792" t="n"/>
      <c r="J2765" s="793" t="n">
        <v>0.04857279398959122</v>
      </c>
      <c r="K2765" s="795" t="n"/>
      <c r="L2765" s="793" t="n">
        <v>0.03270643650717702</v>
      </c>
      <c r="M2765" s="796">
        <f>IF(SUM(D2765:E2765)&gt;0,IFERROR(AVERAGE(D2736:E2765),""),"")</f>
        <v/>
      </c>
      <c r="N2765" s="796">
        <f>IF(SUM(F2765:H2765)&gt;0,IFERROR(AVERAGE(F2736:H2765),""),"")</f>
        <v/>
      </c>
      <c r="O2765" s="796">
        <f>IF(SUM(I2765:J2765)&gt;0,IFERROR(AVERAGE(I2736:J2765),""),"")</f>
        <v/>
      </c>
      <c r="P2765" s="796">
        <f>IF(SUM(K2765:L2765)&gt;0,IFERROR(AVERAGE(K2736:L2765),""),"")</f>
        <v/>
      </c>
      <c r="Q2765" s="797">
        <f>IFERROR(AVERAGE(D2765:E2765),"")</f>
        <v/>
      </c>
      <c r="R2765" s="797">
        <f>IFERROR(AVERAGE(F2765:H2765),"")</f>
        <v/>
      </c>
      <c r="S2765" s="797">
        <f>IFERROR(AVERAGE(I2765:J2765),"")</f>
        <v/>
      </c>
      <c r="T2765" s="797">
        <f>IFERROR(AVERAGE(K2765:L2765),"")</f>
        <v/>
      </c>
      <c r="W2765" s="797">
        <f>AVERAGE(Q2765:T2765)</f>
        <v/>
      </c>
    </row>
    <row r="2766" ht="17.45" customHeight="1">
      <c r="C2766" s="791">
        <f>C2765+1</f>
        <v/>
      </c>
      <c r="D2766" s="792" t="n">
        <v>0.0655669936787439</v>
      </c>
      <c r="E2766" s="793" t="n"/>
      <c r="F2766" s="792" t="n"/>
      <c r="G2766" s="794" t="n"/>
      <c r="H2766" s="865" t="n">
        <v>0.3449620263160126</v>
      </c>
      <c r="I2766" s="792" t="n">
        <v>0.04793485400821959</v>
      </c>
      <c r="J2766" s="793" t="n"/>
      <c r="K2766" s="795" t="n">
        <v>0.03843617612972292</v>
      </c>
      <c r="L2766" s="793" t="n"/>
      <c r="M2766" s="796">
        <f>IF(SUM(D2766:E2766)&gt;0,IFERROR(AVERAGE(D2737:E2766),""),"")</f>
        <v/>
      </c>
      <c r="N2766" s="796">
        <f>IF(SUM(F2766:H2766)&gt;0,IFERROR(AVERAGE(F2737:H2766),""),"")</f>
        <v/>
      </c>
      <c r="O2766" s="796">
        <f>IF(SUM(I2766:J2766)&gt;0,IFERROR(AVERAGE(I2737:J2766),""),"")</f>
        <v/>
      </c>
      <c r="P2766" s="796">
        <f>IF(SUM(K2766:L2766)&gt;0,IFERROR(AVERAGE(K2737:L2766),""),"")</f>
        <v/>
      </c>
      <c r="Q2766" s="797">
        <f>IFERROR(AVERAGE(D2766:E2766),"")</f>
        <v/>
      </c>
      <c r="R2766" s="876">
        <f>IFERROR(AVERAGE(F2766:H2766),"")</f>
        <v/>
      </c>
      <c r="S2766" s="797">
        <f>IFERROR(AVERAGE(I2766:J2766),"")</f>
        <v/>
      </c>
      <c r="T2766" s="797">
        <f>IFERROR(AVERAGE(K2766:L2766),"")</f>
        <v/>
      </c>
      <c r="W2766" s="876">
        <f>AVERAGE(Q2766:T2766)</f>
        <v/>
      </c>
    </row>
    <row r="2767" ht="17.45" customHeight="1">
      <c r="C2767" s="791">
        <f>C2766+1</f>
        <v/>
      </c>
      <c r="D2767" s="792" t="n"/>
      <c r="E2767" s="793" t="n">
        <v>0.05573844080417285</v>
      </c>
      <c r="F2767" s="792" t="n"/>
      <c r="G2767" s="932" t="n">
        <v>0.07755077621638345</v>
      </c>
      <c r="H2767" s="793" t="n"/>
      <c r="I2767" s="792" t="n"/>
      <c r="J2767" s="793" t="n">
        <v>0.03534261017076324</v>
      </c>
      <c r="K2767" s="795" t="n"/>
      <c r="L2767" s="793" t="n">
        <v>0.06235668898331836</v>
      </c>
      <c r="M2767" s="796">
        <f>IF(SUM(D2767:E2767)&gt;0,IFERROR(AVERAGE(D2738:E2767),""),"")</f>
        <v/>
      </c>
      <c r="N2767" s="796">
        <f>IF(SUM(F2767:H2767)&gt;0,IFERROR(AVERAGE(F2738:H2767),""),"")</f>
        <v/>
      </c>
      <c r="O2767" s="796">
        <f>IF(SUM(I2767:J2767)&gt;0,IFERROR(AVERAGE(I2738:J2767),""),"")</f>
        <v/>
      </c>
      <c r="P2767" s="796">
        <f>IF(SUM(K2767:L2767)&gt;0,IFERROR(AVERAGE(K2738:L2767),""),"")</f>
        <v/>
      </c>
      <c r="Q2767" s="797">
        <f>IFERROR(AVERAGE(D2767:E2767),"")</f>
        <v/>
      </c>
      <c r="R2767" s="876">
        <f>IFERROR(AVERAGE(F2767:H2767),"")</f>
        <v/>
      </c>
      <c r="S2767" s="797">
        <f>IFERROR(AVERAGE(I2767:J2767),"")</f>
        <v/>
      </c>
      <c r="T2767" s="797">
        <f>IFERROR(AVERAGE(K2767:L2767),"")</f>
        <v/>
      </c>
      <c r="W2767" s="797">
        <f>AVERAGE(Q2767:T2767)</f>
        <v/>
      </c>
      <c r="X2767" s="797">
        <f>AVERAGE(Q2763:T2767)</f>
        <v/>
      </c>
      <c r="Y2767" s="266" t="n">
        <v>395</v>
      </c>
    </row>
    <row r="2768" ht="17.45" customHeight="1">
      <c r="C2768" s="861">
        <f>C2767+1</f>
        <v/>
      </c>
      <c r="D2768" s="809" t="n">
        <v>0.01781847223836741</v>
      </c>
      <c r="E2768" s="810" t="n"/>
      <c r="F2768" s="809" t="n">
        <v>0.02549281340696838</v>
      </c>
      <c r="G2768" s="811" t="n"/>
      <c r="H2768" s="810" t="n">
        <v>0.0288741027260472</v>
      </c>
      <c r="I2768" s="809" t="n">
        <v>0.01550279894689457</v>
      </c>
      <c r="J2768" s="810" t="n"/>
      <c r="K2768" s="812" t="n">
        <v>0.01370948735344533</v>
      </c>
      <c r="L2768" s="810" t="n"/>
      <c r="M2768" s="959">
        <f>IF(SUM(D2768:E2768)&gt;0,IFERROR(AVERAGE(D2739:E2768),""),"")</f>
        <v/>
      </c>
      <c r="N2768" s="959">
        <f>IF(SUM(F2768:H2768)&gt;0,IFERROR(AVERAGE(F2739:H2768),""),"")</f>
        <v/>
      </c>
      <c r="O2768" s="959">
        <f>IF(SUM(I2768:J2768)&gt;0,IFERROR(AVERAGE(I2739:J2768),""),"")</f>
        <v/>
      </c>
      <c r="P2768" s="959">
        <f>IF(SUM(K2768:L2768)&gt;0,IFERROR(AVERAGE(K2739:L2768),""),"")</f>
        <v/>
      </c>
      <c r="Q2768" s="813">
        <f>IFERROR(AVERAGE(D2768:E2768),"")</f>
        <v/>
      </c>
      <c r="R2768" s="813">
        <f>IFERROR(AVERAGE(F2768:H2768),"")</f>
        <v/>
      </c>
      <c r="S2768" s="813">
        <f>IFERROR(AVERAGE(I2768:J2768),"")</f>
        <v/>
      </c>
      <c r="T2768" s="813">
        <f>IFERROR(AVERAGE(K2768:L2768),"")</f>
        <v/>
      </c>
      <c r="V2768" s="813">
        <f>AVERAGE(Q2768:T2768)</f>
        <v/>
      </c>
      <c r="W2768" s="445" t="n"/>
      <c r="X2768" s="257" t="n"/>
      <c r="Y2768" s="266" t="n">
        <v>395</v>
      </c>
    </row>
    <row r="2769" ht="17.45" customHeight="1">
      <c r="C2769" s="808">
        <f>C2768+1</f>
        <v/>
      </c>
      <c r="D2769" s="809" t="n"/>
      <c r="E2769" s="810" t="n">
        <v>0.02467702478621848</v>
      </c>
      <c r="F2769" s="809" t="n"/>
      <c r="G2769" s="811" t="n">
        <v>0.01963956798613684</v>
      </c>
      <c r="H2769" s="810" t="n"/>
      <c r="I2769" s="809" t="n"/>
      <c r="J2769" s="810" t="n">
        <v>0.008331339598927684</v>
      </c>
      <c r="K2769" s="812" t="n"/>
      <c r="L2769" s="810" t="n">
        <v>0.01936027187957313</v>
      </c>
      <c r="M2769" s="959">
        <f>IF(SUM(D2769:E2769)&gt;0,IFERROR(AVERAGE(D2740:E2769),""),"")</f>
        <v/>
      </c>
      <c r="N2769" s="959">
        <f>IF(SUM(F2769:H2769)&gt;0,IFERROR(AVERAGE(F2740:H2769),""),"")</f>
        <v/>
      </c>
      <c r="O2769" s="959">
        <f>IF(SUM(I2769:J2769)&gt;0,IFERROR(AVERAGE(I2740:J2769),""),"")</f>
        <v/>
      </c>
      <c r="P2769" s="959">
        <f>IF(SUM(K2769:L2769)&gt;0,IFERROR(AVERAGE(K2740:L2769),""),"")</f>
        <v/>
      </c>
      <c r="Q2769" s="813">
        <f>IFERROR(AVERAGE(D2769:E2769),"")</f>
        <v/>
      </c>
      <c r="R2769" s="813">
        <f>IFERROR(AVERAGE(F2769:H2769),"")</f>
        <v/>
      </c>
      <c r="S2769" s="813">
        <f>IFERROR(AVERAGE(I2769:J2769),"")</f>
        <v/>
      </c>
      <c r="T2769" s="813">
        <f>IFERROR(AVERAGE(K2769:L2769),"")</f>
        <v/>
      </c>
      <c r="V2769" s="813">
        <f>AVERAGE(Q2769:T2769)</f>
        <v/>
      </c>
      <c r="W2769" s="445" t="n"/>
      <c r="X2769" s="797">
        <f>AVERAGE(Q2768:T2769)</f>
        <v/>
      </c>
      <c r="Y2769" s="266" t="n">
        <v>395</v>
      </c>
    </row>
    <row r="2770" ht="17.45" customHeight="1" thickBot="1">
      <c r="C2770" s="791">
        <f>C2769+1</f>
        <v/>
      </c>
      <c r="D2770" s="899" t="n">
        <v>0.07039890338241225</v>
      </c>
      <c r="E2770" s="793" t="n"/>
      <c r="F2770" s="792" t="n">
        <v>0.0559321380294506</v>
      </c>
      <c r="G2770" s="794" t="n"/>
      <c r="H2770" s="793" t="n"/>
      <c r="I2770" s="792" t="n">
        <v>0.0460464763296862</v>
      </c>
      <c r="J2770" s="793" t="n"/>
      <c r="K2770" s="795" t="n">
        <v>0.03243283775264472</v>
      </c>
      <c r="L2770" s="793" t="n"/>
      <c r="M2770" s="796">
        <f>IF(SUM(D2770:E2770)&gt;0,IFERROR(AVERAGE(D2741:E2770),""),"")</f>
        <v/>
      </c>
      <c r="N2770" s="796">
        <f>IF(SUM(F2770:H2770)&gt;0,IFERROR(AVERAGE(F2741:H2770),""),"")</f>
        <v/>
      </c>
      <c r="O2770" s="796">
        <f>IF(SUM(I2770:J2770)&gt;0,IFERROR(AVERAGE(I2741:J2770),""),"")</f>
        <v/>
      </c>
      <c r="P2770" s="796">
        <f>IF(SUM(K2770:L2770)&gt;0,IFERROR(AVERAGE(K2741:L2770),""),"")</f>
        <v/>
      </c>
      <c r="Q2770" s="876">
        <f>IFERROR(AVERAGE(D2770:E2770),"")</f>
        <v/>
      </c>
      <c r="R2770" s="797">
        <f>IFERROR(AVERAGE(F2770:H2770),"")</f>
        <v/>
      </c>
      <c r="S2770" s="797">
        <f>IFERROR(AVERAGE(I2770:J2770),"")</f>
        <v/>
      </c>
      <c r="T2770" s="797">
        <f>IFERROR(AVERAGE(K2770:L2770),"")</f>
        <v/>
      </c>
      <c r="W2770" s="797">
        <f>AVERAGE(Q2770:T2770)</f>
        <v/>
      </c>
    </row>
    <row r="2771" ht="17.45" customHeight="1" thickBot="1">
      <c r="C2771" s="791">
        <f>C2770+1</f>
        <v/>
      </c>
      <c r="D2771" s="792" t="n"/>
      <c r="E2771" s="793" t="n">
        <v>0.0500013717402551</v>
      </c>
      <c r="F2771" s="792" t="n"/>
      <c r="G2771" s="932" t="n">
        <v>0.07072488753272989</v>
      </c>
      <c r="H2771" s="793" t="n"/>
      <c r="I2771" s="792" t="n"/>
      <c r="J2771" s="793" t="n">
        <v>0.05858378512216025</v>
      </c>
      <c r="K2771" s="795" t="n"/>
      <c r="L2771" s="793" t="n">
        <v>0.03976344107557516</v>
      </c>
      <c r="M2771" s="796">
        <f>IF(SUM(D2771:E2771)&gt;0,IFERROR(AVERAGE(D2742:E2771),""),"")</f>
        <v/>
      </c>
      <c r="N2771" s="796">
        <f>IF(SUM(F2771:H2771)&gt;0,IFERROR(AVERAGE(F2742:H2771),""),"")</f>
        <v/>
      </c>
      <c r="O2771" s="796">
        <f>IF(SUM(I2771:J2771)&gt;0,IFERROR(AVERAGE(I2742:J2771),""),"")</f>
        <v/>
      </c>
      <c r="P2771" s="796">
        <f>IF(SUM(K2771:L2771)&gt;0,IFERROR(AVERAGE(K2742:L2771),""),"")</f>
        <v/>
      </c>
      <c r="Q2771" s="797">
        <f>IFERROR(AVERAGE(D2771:E2771),"")</f>
        <v/>
      </c>
      <c r="R2771" s="876">
        <f>IFERROR(AVERAGE(F2771:H2771),"")</f>
        <v/>
      </c>
      <c r="S2771" s="797">
        <f>IFERROR(AVERAGE(I2771:J2771),"")</f>
        <v/>
      </c>
      <c r="T2771" s="797">
        <f>IFERROR(AVERAGE(K2771:L2771),"")</f>
        <v/>
      </c>
      <c r="W2771" s="797">
        <f>AVERAGE(Q2771:T2771)</f>
        <v/>
      </c>
      <c r="Z2771" s="514" t="inlineStr">
        <is>
          <t>JULY</t>
        </is>
      </c>
      <c r="AA2771" s="515" t="n">
        <v>2025</v>
      </c>
      <c r="AB2771" s="516" t="n"/>
      <c r="AC2771" s="516" t="n"/>
      <c r="AD2771" s="516" t="n"/>
    </row>
    <row r="2772" ht="17.45" customHeight="1">
      <c r="C2772" s="791">
        <f>C2771+1</f>
        <v/>
      </c>
      <c r="D2772" s="792" t="n">
        <v>0.04451921503805999</v>
      </c>
      <c r="E2772" s="793" t="n"/>
      <c r="F2772" s="792" t="n"/>
      <c r="G2772" s="794" t="n"/>
      <c r="H2772" s="865" t="n">
        <v>0.08459366218323516</v>
      </c>
      <c r="I2772" s="792" t="n">
        <v>0.04791242175329103</v>
      </c>
      <c r="J2772" s="793" t="n"/>
      <c r="K2772" s="795" t="n">
        <v>0.03410761225239888</v>
      </c>
      <c r="L2772" s="793" t="n"/>
      <c r="M2772" s="796">
        <f>IF(SUM(D2772:E2772)&gt;0,IFERROR(AVERAGE(D2743:E2772),""),"")</f>
        <v/>
      </c>
      <c r="N2772" s="796">
        <f>IF(SUM(F2772:H2772)&gt;0,IFERROR(AVERAGE(F2743:H2772),""),"")</f>
        <v/>
      </c>
      <c r="O2772" s="796">
        <f>IF(SUM(I2772:J2772)&gt;0,IFERROR(AVERAGE(I2743:J2772),""),"")</f>
        <v/>
      </c>
      <c r="P2772" s="796">
        <f>IF(SUM(K2772:L2772)&gt;0,IFERROR(AVERAGE(K2743:L2772),""),"")</f>
        <v/>
      </c>
      <c r="Q2772" s="797">
        <f>IFERROR(AVERAGE(D2772:E2772),"")</f>
        <v/>
      </c>
      <c r="R2772" s="876">
        <f>IFERROR(AVERAGE(F2772:H2772),"")</f>
        <v/>
      </c>
      <c r="S2772" s="797">
        <f>IFERROR(AVERAGE(I2772:J2772),"")</f>
        <v/>
      </c>
      <c r="T2772" s="797">
        <f>IFERROR(AVERAGE(K2772:L2772),"")</f>
        <v/>
      </c>
      <c r="W2772" s="797">
        <f>AVERAGE(Q2772:T2772)</f>
        <v/>
      </c>
      <c r="Z2772" s="517" t="inlineStr">
        <is>
          <t>Parameter</t>
        </is>
      </c>
      <c r="AA2772" s="517" t="inlineStr">
        <is>
          <t>Station 1</t>
        </is>
      </c>
      <c r="AB2772" s="517" t="inlineStr">
        <is>
          <t>Station 2</t>
        </is>
      </c>
      <c r="AC2772" s="517" t="inlineStr">
        <is>
          <t>Station 4</t>
        </is>
      </c>
      <c r="AD2772" s="517" t="inlineStr">
        <is>
          <t>Station 5</t>
        </is>
      </c>
    </row>
    <row r="2773" ht="17.45" customHeight="1" thickBot="1">
      <c r="C2773" s="824">
        <f>C2772+1</f>
        <v/>
      </c>
      <c r="D2773" s="825" t="n"/>
      <c r="E2773" s="826" t="n">
        <v>0.05276167050232321</v>
      </c>
      <c r="F2773" s="825" t="n"/>
      <c r="G2773" s="827" t="n">
        <v>0.05772840312053448</v>
      </c>
      <c r="H2773" s="826" t="n"/>
      <c r="I2773" s="825" t="n"/>
      <c r="J2773" s="826" t="n">
        <v>0.03957597687152873</v>
      </c>
      <c r="K2773" s="828" t="n"/>
      <c r="L2773" s="826" t="n">
        <v>0.05874954117168536</v>
      </c>
      <c r="M2773" s="829">
        <f>IF(SUM(D2773:E2773)&gt;0,IFERROR(AVERAGE(D2744:E2773),""),"")</f>
        <v/>
      </c>
      <c r="N2773" s="829">
        <f>IF(SUM(F2773:H2773)&gt;0,IFERROR(AVERAGE(F2744:H2773),""),"")</f>
        <v/>
      </c>
      <c r="O2773" s="829">
        <f>IF(SUM(I2773:J2773)&gt;0,IFERROR(AVERAGE(I2744:J2773),""),"")</f>
        <v/>
      </c>
      <c r="P2773" s="829">
        <f>IF(SUM(K2773:L2773)&gt;0,IFERROR(AVERAGE(K2744:L2773),""),"")</f>
        <v/>
      </c>
      <c r="Q2773" s="830">
        <f>IFERROR(AVERAGE(D2773:E2773),"")</f>
        <v/>
      </c>
      <c r="R2773" s="830">
        <f>IFERROR(AVERAGE(F2773:H2773),"")</f>
        <v/>
      </c>
      <c r="S2773" s="830">
        <f>IFERROR(AVERAGE(I2773:J2773),"")</f>
        <v/>
      </c>
      <c r="T2773" s="830">
        <f>IFERROR(AVERAGE(K2773:L2773),"")</f>
        <v/>
      </c>
      <c r="U2773" s="315" t="n"/>
      <c r="V2773" s="315" t="n"/>
      <c r="W2773" s="830">
        <f>AVERAGE(Q2773:T2773)</f>
        <v/>
      </c>
      <c r="X2773" s="315" t="n"/>
      <c r="Y2773" s="315" t="n"/>
      <c r="Z2773" s="518" t="inlineStr">
        <is>
          <t>Average</t>
        </is>
      </c>
      <c r="AA2773" s="928">
        <f>AVERAGE(D2743:E2773)</f>
        <v/>
      </c>
      <c r="AB2773" s="928">
        <f>AVERAGE(F2743:H2773)</f>
        <v/>
      </c>
      <c r="AC2773" s="928">
        <f>AVERAGE(I2743:J2773)</f>
        <v/>
      </c>
      <c r="AD2773" s="928">
        <f>AVERAGE(K2743:L2773)</f>
        <v/>
      </c>
    </row>
    <row r="2774" ht="17.45" customHeight="1">
      <c r="C2774" s="886">
        <f>C2773+1</f>
        <v/>
      </c>
      <c r="D2774" s="949" t="n">
        <v>0.03541377585510323</v>
      </c>
      <c r="E2774" s="950" t="n"/>
      <c r="F2774" s="949" t="n">
        <v>0.04690298174205199</v>
      </c>
      <c r="G2774" s="951" t="n"/>
      <c r="H2774" s="950" t="n">
        <v>0.04139197614946547</v>
      </c>
      <c r="I2774" s="949" t="n">
        <v>0.03183111694995863</v>
      </c>
      <c r="J2774" s="950" t="n"/>
      <c r="K2774" s="973" t="n">
        <v>0.0226180736415214</v>
      </c>
      <c r="L2774" s="950" t="n"/>
      <c r="M2774" s="796">
        <f>IF(SUM(D2774:E2774)&gt;0,IFERROR(AVERAGE(D2745:E2774),""),"")</f>
        <v/>
      </c>
      <c r="N2774" s="796">
        <f>IF(SUM(F2774:H2774)&gt;0,IFERROR(AVERAGE(F2745:H2774),""),"")</f>
        <v/>
      </c>
      <c r="O2774" s="796">
        <f>IF(SUM(I2774:J2774)&gt;0,IFERROR(AVERAGE(I2745:J2774),""),"")</f>
        <v/>
      </c>
      <c r="P2774" s="796">
        <f>IF(SUM(K2774:L2774)&gt;0,IFERROR(AVERAGE(K2745:L2774),""),"")</f>
        <v/>
      </c>
      <c r="Q2774" s="797">
        <f>IFERROR(AVERAGE(D2774:E2774),"")</f>
        <v/>
      </c>
      <c r="R2774" s="797">
        <f>IFERROR(AVERAGE(F2774:H2774),"")</f>
        <v/>
      </c>
      <c r="S2774" s="797">
        <f>IFERROR(AVERAGE(I2774:J2774),"")</f>
        <v/>
      </c>
      <c r="T2774" s="797">
        <f>IFERROR(AVERAGE(K2774:L2774),"")</f>
        <v/>
      </c>
      <c r="W2774" s="797">
        <f>AVERAGE(Q2774:T2774)</f>
        <v/>
      </c>
      <c r="X2774" s="797">
        <f>AVERAGE(Q2770:T2774)</f>
        <v/>
      </c>
      <c r="Y2774" s="266" t="n">
        <v>396</v>
      </c>
      <c r="Z2774" s="518" t="inlineStr">
        <is>
          <t>Maximum</t>
        </is>
      </c>
      <c r="AA2774" s="928">
        <f>MAX(D2743:E2773)</f>
        <v/>
      </c>
      <c r="AB2774" s="928">
        <f>MAX(F2743:H2773)</f>
        <v/>
      </c>
      <c r="AC2774" s="928">
        <f>MAX(I2743:J2773)</f>
        <v/>
      </c>
      <c r="AD2774" s="928">
        <f>MAX(K2743:L2773)</f>
        <v/>
      </c>
    </row>
    <row r="2775" ht="17.45" customHeight="1" thickBot="1">
      <c r="C2775" s="808">
        <f>C2774+1</f>
        <v/>
      </c>
      <c r="D2775" s="809" t="n"/>
      <c r="E2775" s="810" t="n">
        <v>0.02631178228645425</v>
      </c>
      <c r="F2775" s="809" t="n"/>
      <c r="G2775" s="811" t="n">
        <v>0.03069156352814485</v>
      </c>
      <c r="H2775" s="810" t="n"/>
      <c r="I2775" s="809" t="n"/>
      <c r="J2775" s="810" t="n">
        <v>0.01402124457661721</v>
      </c>
      <c r="K2775" s="812" t="n"/>
      <c r="L2775" s="810" t="n">
        <v>0.02194174280890951</v>
      </c>
      <c r="M2775" s="959">
        <f>IF(SUM(D2775:E2775)&gt;0,IFERROR(AVERAGE(D2746:E2775),""),"")</f>
        <v/>
      </c>
      <c r="N2775" s="959">
        <f>IF(SUM(F2775:H2775)&gt;0,IFERROR(AVERAGE(F2746:H2775),""),"")</f>
        <v/>
      </c>
      <c r="O2775" s="959">
        <f>IF(SUM(I2775:J2775)&gt;0,IFERROR(AVERAGE(I2746:J2775),""),"")</f>
        <v/>
      </c>
      <c r="P2775" s="959">
        <f>IF(SUM(K2775:L2775)&gt;0,IFERROR(AVERAGE(K2746:L2775),""),"")</f>
        <v/>
      </c>
      <c r="Q2775" s="813">
        <f>IFERROR(AVERAGE(D2775:E2775),"")</f>
        <v/>
      </c>
      <c r="R2775" s="813">
        <f>IFERROR(AVERAGE(F2775:H2775),"")</f>
        <v/>
      </c>
      <c r="S2775" s="813">
        <f>IFERROR(AVERAGE(I2775:J2775),"")</f>
        <v/>
      </c>
      <c r="T2775" s="813">
        <f>IFERROR(AVERAGE(K2775:L2775),"")</f>
        <v/>
      </c>
      <c r="V2775" s="813">
        <f>AVERAGE(Q2775:T2775)</f>
        <v/>
      </c>
      <c r="W2775" s="445" t="n"/>
      <c r="X2775" s="257" t="n"/>
      <c r="Y2775" s="266" t="n">
        <v>396</v>
      </c>
      <c r="Z2775" s="520" t="inlineStr">
        <is>
          <t># DAYS &gt; 0.075</t>
        </is>
      </c>
      <c r="AA2775" s="521">
        <f>COUNTIF(D2743:E2773,"&gt;=0.075")</f>
        <v/>
      </c>
      <c r="AB2775" s="521">
        <f>COUNTIF(F2743:H2773,"&gt;=0.075")</f>
        <v/>
      </c>
      <c r="AC2775" s="521">
        <f>COUNTIF(I2743:J2773,"&gt;=0.075")</f>
        <v/>
      </c>
      <c r="AD2775" s="521">
        <f>COUNTIF(K2743:L2773,"&gt;=0.075")</f>
        <v/>
      </c>
    </row>
    <row r="2776" ht="17.45" customHeight="1" thickBot="1">
      <c r="C2776" s="808">
        <f>C2775+1</f>
        <v/>
      </c>
      <c r="D2776" s="809" t="n">
        <v>0.01399103053483059</v>
      </c>
      <c r="E2776" s="810" t="n"/>
      <c r="F2776" s="809" t="n">
        <v>0.02628821294860987</v>
      </c>
      <c r="G2776" s="811" t="n"/>
      <c r="H2776" s="810" t="n"/>
      <c r="I2776" s="809" t="n">
        <v>0.01202609225232425</v>
      </c>
      <c r="J2776" s="810" t="n"/>
      <c r="K2776" s="812" t="n">
        <v>0.01053546511515164</v>
      </c>
      <c r="L2776" s="810" t="n"/>
      <c r="M2776" s="796">
        <f>IF(SUM(D2776:E2776)&gt;0,IFERROR(AVERAGE(D2747:E2776),""),"")</f>
        <v/>
      </c>
      <c r="N2776" s="796">
        <f>IF(SUM(F2776:H2776)&gt;0,IFERROR(AVERAGE(F2747:H2776),""),"")</f>
        <v/>
      </c>
      <c r="O2776" s="796">
        <f>IF(SUM(I2776:J2776)&gt;0,IFERROR(AVERAGE(I2747:J2776),""),"")</f>
        <v/>
      </c>
      <c r="P2776" s="796">
        <f>IF(SUM(K2776:L2776)&gt;0,IFERROR(AVERAGE(K2747:L2776),""),"")</f>
        <v/>
      </c>
      <c r="Q2776" s="813">
        <f>IFERROR(AVERAGE(D2776:E2776),"")</f>
        <v/>
      </c>
      <c r="R2776" s="813">
        <f>IFERROR(AVERAGE(F2776:H2776),"")</f>
        <v/>
      </c>
      <c r="S2776" s="813">
        <f>IFERROR(AVERAGE(I2776:J2776),"")</f>
        <v/>
      </c>
      <c r="T2776" s="813">
        <f>IFERROR(AVERAGE(K2776:L2776),"")</f>
        <v/>
      </c>
      <c r="V2776" s="813">
        <f>AVERAGE(Q2776:T2776)</f>
        <v/>
      </c>
      <c r="W2776" s="445" t="n"/>
      <c r="X2776" s="797">
        <f>AVERAGE(Q2775:T2776)</f>
        <v/>
      </c>
      <c r="Y2776" s="266" t="n">
        <v>396</v>
      </c>
      <c r="AC2776" s="664">
        <f>SUM(AA2775:AD2775)</f>
        <v/>
      </c>
      <c r="AD2776" s="929">
        <f>AVERAGE(AA2773:AD2773)</f>
        <v/>
      </c>
    </row>
    <row r="2777" ht="17.45" customHeight="1">
      <c r="C2777" s="791">
        <f>C2776+1</f>
        <v/>
      </c>
      <c r="D2777" s="792" t="n"/>
      <c r="E2777" s="793" t="n">
        <v>0.04899460276974531</v>
      </c>
      <c r="F2777" s="792" t="n"/>
      <c r="G2777" s="794" t="n">
        <v>0.0515389076928898</v>
      </c>
      <c r="H2777" s="793" t="n"/>
      <c r="I2777" s="792" t="n"/>
      <c r="J2777" s="793" t="n">
        <v>0.03895242402653725</v>
      </c>
      <c r="K2777" s="795" t="n"/>
      <c r="L2777" s="793" t="n">
        <v>0.0386060145744852</v>
      </c>
      <c r="M2777" s="796">
        <f>IF(SUM(D2777:E2777)&gt;0,IFERROR(AVERAGE(D2748:E2777),""),"")</f>
        <v/>
      </c>
      <c r="N2777" s="796">
        <f>IF(SUM(F2777:H2777)&gt;0,IFERROR(AVERAGE(F2748:H2777),""),"")</f>
        <v/>
      </c>
      <c r="O2777" s="796">
        <f>IF(SUM(I2777:J2777)&gt;0,IFERROR(AVERAGE(I2748:J2777),""),"")</f>
        <v/>
      </c>
      <c r="P2777" s="796">
        <f>IF(SUM(K2777:L2777)&gt;0,IFERROR(AVERAGE(K2748:L2777),""),"")</f>
        <v/>
      </c>
      <c r="Q2777" s="797">
        <f>IFERROR(AVERAGE(D2777:E2777),"")</f>
        <v/>
      </c>
      <c r="R2777" s="797">
        <f>IFERROR(AVERAGE(F2777:H2777),"")</f>
        <v/>
      </c>
      <c r="S2777" s="797">
        <f>IFERROR(AVERAGE(I2777:J2777),"")</f>
        <v/>
      </c>
      <c r="T2777" s="797">
        <f>IFERROR(AVERAGE(K2777:L2777),"")</f>
        <v/>
      </c>
      <c r="W2777" s="797">
        <f>AVERAGE(Q2777:T2777)</f>
        <v/>
      </c>
      <c r="X2777" s="797" t="n"/>
      <c r="Y2777" s="266" t="n"/>
      <c r="AA2777" s="605">
        <f>AA2773-AA2742</f>
        <v/>
      </c>
      <c r="AB2777" s="605">
        <f>AB2773-AB2742</f>
        <v/>
      </c>
      <c r="AC2777" s="605">
        <f>AC2773-AC2742</f>
        <v/>
      </c>
      <c r="AD2777" s="605">
        <f>AD2773-AD2742</f>
        <v/>
      </c>
    </row>
    <row r="2778" ht="17.45" customHeight="1">
      <c r="C2778" s="791">
        <f>C2777+1</f>
        <v/>
      </c>
      <c r="D2778" s="792" t="n">
        <v>0.06645397446187148</v>
      </c>
      <c r="E2778" s="793" t="n"/>
      <c r="F2778" s="792" t="n"/>
      <c r="G2778" s="794" t="n"/>
      <c r="H2778" s="793" t="n">
        <v>0.04869333186663605</v>
      </c>
      <c r="I2778" s="792" t="n">
        <v>0.04277166327796041</v>
      </c>
      <c r="J2778" s="793" t="n"/>
      <c r="K2778" s="795" t="n">
        <v>0.06414051860355582</v>
      </c>
      <c r="L2778" s="793" t="n"/>
      <c r="M2778" s="796">
        <f>IF(SUM(D2778:E2778)&gt;0,IFERROR(AVERAGE(D2749:E2778),""),"")</f>
        <v/>
      </c>
      <c r="N2778" s="796">
        <f>IF(SUM(F2778:H2778)&gt;0,IFERROR(AVERAGE(F2749:H2778),""),"")</f>
        <v/>
      </c>
      <c r="O2778" s="796">
        <f>IF(SUM(I2778:J2778)&gt;0,IFERROR(AVERAGE(I2749:J2778),""),"")</f>
        <v/>
      </c>
      <c r="P2778" s="796">
        <f>IF(SUM(K2778:L2778)&gt;0,IFERROR(AVERAGE(K2749:L2778),""),"")</f>
        <v/>
      </c>
      <c r="Q2778" s="797">
        <f>IFERROR(AVERAGE(D2778:E2778),"")</f>
        <v/>
      </c>
      <c r="R2778" s="797">
        <f>IFERROR(AVERAGE(F2778:H2778),"")</f>
        <v/>
      </c>
      <c r="S2778" s="797">
        <f>IFERROR(AVERAGE(I2778:J2778),"")</f>
        <v/>
      </c>
      <c r="T2778" s="797">
        <f>IFERROR(AVERAGE(K2778:L2778),"")</f>
        <v/>
      </c>
      <c r="W2778" s="797">
        <f>AVERAGE(Q2778:T2778)</f>
        <v/>
      </c>
      <c r="AD2778" s="605">
        <f>AD2776-AD2745</f>
        <v/>
      </c>
    </row>
    <row r="2779" ht="17.45" customHeight="1">
      <c r="C2779" s="791">
        <f>C2778+1</f>
        <v/>
      </c>
      <c r="D2779" s="792" t="n"/>
      <c r="E2779" s="793" t="n">
        <v>0.05105741789927736</v>
      </c>
      <c r="F2779" s="792" t="n"/>
      <c r="G2779" s="932" t="n">
        <v>0.08501441486726838</v>
      </c>
      <c r="H2779" s="793" t="n"/>
      <c r="I2779" s="792" t="n"/>
      <c r="J2779" s="793" t="n">
        <v>0.04825520136287612</v>
      </c>
      <c r="K2779" s="795" t="n"/>
      <c r="L2779" s="793" t="n">
        <v>0.0455324791846712</v>
      </c>
      <c r="M2779" s="796">
        <f>IF(SUM(D2779:E2779)&gt;0,IFERROR(AVERAGE(D2750:E2779),""),"")</f>
        <v/>
      </c>
      <c r="N2779" s="796">
        <f>IF(SUM(F2779:H2779)&gt;0,IFERROR(AVERAGE(F2750:H2779),""),"")</f>
        <v/>
      </c>
      <c r="O2779" s="796">
        <f>IF(SUM(I2779:J2779)&gt;0,IFERROR(AVERAGE(I2750:J2779),""),"")</f>
        <v/>
      </c>
      <c r="P2779" s="796">
        <f>IF(SUM(K2779:L2779)&gt;0,IFERROR(AVERAGE(K2750:L2779),""),"")</f>
        <v/>
      </c>
      <c r="Q2779" s="797">
        <f>IFERROR(AVERAGE(D2779:E2779),"")</f>
        <v/>
      </c>
      <c r="R2779" s="876">
        <f>IFERROR(AVERAGE(F2779:H2779),"")</f>
        <v/>
      </c>
      <c r="S2779" s="797">
        <f>IFERROR(AVERAGE(I2779:J2779),"")</f>
        <v/>
      </c>
      <c r="T2779" s="797">
        <f>IFERROR(AVERAGE(K2779:L2779),"")</f>
        <v/>
      </c>
      <c r="W2779" s="797">
        <f>AVERAGE(Q2779:T2779)</f>
        <v/>
      </c>
    </row>
    <row r="2780" ht="17.45" customHeight="1">
      <c r="C2780" s="861">
        <f>C2779+1</f>
        <v/>
      </c>
      <c r="D2780" s="803" t="n">
        <v>0.04796788038108828</v>
      </c>
      <c r="E2780" s="804" t="n"/>
      <c r="F2780" s="864" t="n">
        <v>0.08434255709977291</v>
      </c>
      <c r="G2780" s="805" t="n"/>
      <c r="H2780" s="952" t="n">
        <v>0.08418871966432682</v>
      </c>
      <c r="I2780" s="803" t="n">
        <v>0.05565234308270493</v>
      </c>
      <c r="J2780" s="804" t="n"/>
      <c r="K2780" s="806" t="n">
        <v>0.03878913658593597</v>
      </c>
      <c r="L2780" s="804" t="n"/>
      <c r="M2780" s="796">
        <f>IF(SUM(D2780:E2780)&gt;0,IFERROR(AVERAGE(D2751:E2780),""),"")</f>
        <v/>
      </c>
      <c r="N2780" s="796">
        <f>IF(SUM(F2780:H2780)&gt;0,IFERROR(AVERAGE(F2751:H2780),""),"")</f>
        <v/>
      </c>
      <c r="O2780" s="796">
        <f>IF(SUM(I2780:J2780)&gt;0,IFERROR(AVERAGE(I2751:J2780),""),"")</f>
        <v/>
      </c>
      <c r="P2780" s="796">
        <f>IF(SUM(K2780:L2780)&gt;0,IFERROR(AVERAGE(K2751:L2780),""),"")</f>
        <v/>
      </c>
      <c r="Q2780" s="797">
        <f>IFERROR(AVERAGE(D2780:E2780),"")</f>
        <v/>
      </c>
      <c r="R2780" s="797">
        <f>IFERROR(AVERAGE(F2780:H2780),"")</f>
        <v/>
      </c>
      <c r="S2780" s="797">
        <f>IFERROR(AVERAGE(I2780:J2780),"")</f>
        <v/>
      </c>
      <c r="T2780" s="797">
        <f>IFERROR(AVERAGE(K2780:L2780),"")</f>
        <v/>
      </c>
      <c r="W2780" s="797">
        <f>AVERAGE(Q2780:T2780)</f>
        <v/>
      </c>
    </row>
    <row r="2781" ht="17.45" customHeight="1">
      <c r="C2781" s="791">
        <f>C2780+1</f>
        <v/>
      </c>
      <c r="D2781" s="792" t="n"/>
      <c r="E2781" s="793" t="n">
        <v>0.04120372010589048</v>
      </c>
      <c r="F2781" s="792" t="n"/>
      <c r="G2781" s="794" t="n">
        <v>0.05644493734122917</v>
      </c>
      <c r="H2781" s="793" t="n"/>
      <c r="I2781" s="792" t="n"/>
      <c r="J2781" s="793" t="n">
        <v>0.0415931857649599</v>
      </c>
      <c r="K2781" s="795" t="n"/>
      <c r="L2781" s="793" t="n">
        <v>0.04044631326399323</v>
      </c>
      <c r="M2781" s="796">
        <f>IF(SUM(D2781:E2781)&gt;0,IFERROR(AVERAGE(D2752:E2781),""),"")</f>
        <v/>
      </c>
      <c r="N2781" s="796">
        <f>IF(SUM(F2781:H2781)&gt;0,IFERROR(AVERAGE(F2752:H2781),""),"")</f>
        <v/>
      </c>
      <c r="O2781" s="796">
        <f>IF(SUM(I2781:J2781)&gt;0,IFERROR(AVERAGE(I2752:J2781),""),"")</f>
        <v/>
      </c>
      <c r="P2781" s="796">
        <f>IF(SUM(K2781:L2781)&gt;0,IFERROR(AVERAGE(K2752:L2781),""),"")</f>
        <v/>
      </c>
      <c r="Q2781" s="797">
        <f>IFERROR(AVERAGE(D2781:E2781),"")</f>
        <v/>
      </c>
      <c r="R2781" s="797">
        <f>IFERROR(AVERAGE(F2781:H2781),"")</f>
        <v/>
      </c>
      <c r="S2781" s="797">
        <f>IFERROR(AVERAGE(I2781:J2781),"")</f>
        <v/>
      </c>
      <c r="T2781" s="797">
        <f>IFERROR(AVERAGE(K2781:L2781),"")</f>
        <v/>
      </c>
      <c r="W2781" s="797">
        <f>AVERAGE(Q2781:T2781)</f>
        <v/>
      </c>
      <c r="X2781" s="797">
        <f>AVERAGE(Q2777:T2781)</f>
        <v/>
      </c>
      <c r="Y2781" s="266" t="n">
        <v>397</v>
      </c>
    </row>
    <row r="2782" ht="17.45" customHeight="1">
      <c r="C2782" s="808">
        <f>C2781+1</f>
        <v/>
      </c>
      <c r="D2782" s="809" t="n">
        <v>0.02738056949047592</v>
      </c>
      <c r="E2782" s="810" t="n"/>
      <c r="F2782" s="809" t="n">
        <v>0.04276867166148642</v>
      </c>
      <c r="G2782" s="811" t="n"/>
      <c r="H2782" s="810" t="n"/>
      <c r="I2782" s="809" t="n">
        <v>0.02025877864464782</v>
      </c>
      <c r="J2782" s="810" t="n"/>
      <c r="K2782" s="812" t="n">
        <v>0.01957283399397779</v>
      </c>
      <c r="L2782" s="810" t="n"/>
      <c r="M2782" s="959">
        <f>IF(SUM(D2782:E2782)&gt;0,IFERROR(AVERAGE(D2753:E2782),""),"")</f>
        <v/>
      </c>
      <c r="N2782" s="959">
        <f>IF(SUM(F2782:H2782)&gt;0,IFERROR(AVERAGE(F2753:H2782),""),"")</f>
        <v/>
      </c>
      <c r="O2782" s="959">
        <f>IF(SUM(I2782:J2782)&gt;0,IFERROR(AVERAGE(I2753:J2782),""),"")</f>
        <v/>
      </c>
      <c r="P2782" s="959">
        <f>IF(SUM(K2782:L2782)&gt;0,IFERROR(AVERAGE(K2753:L2782),""),"")</f>
        <v/>
      </c>
      <c r="Q2782" s="813">
        <f>IFERROR(AVERAGE(D2782:E2782),"")</f>
        <v/>
      </c>
      <c r="R2782" s="813">
        <f>IFERROR(AVERAGE(F2782:H2782),"")</f>
        <v/>
      </c>
      <c r="S2782" s="813">
        <f>IFERROR(AVERAGE(I2782:J2782),"")</f>
        <v/>
      </c>
      <c r="T2782" s="813">
        <f>IFERROR(AVERAGE(K2782:L2782),"")</f>
        <v/>
      </c>
      <c r="V2782" s="813">
        <f>AVERAGE(Q2782:T2782)</f>
        <v/>
      </c>
      <c r="W2782" s="445" t="n"/>
      <c r="X2782" s="257" t="n"/>
      <c r="Y2782" s="266" t="n">
        <v>397</v>
      </c>
    </row>
    <row r="2783" ht="17.45" customHeight="1">
      <c r="C2783" s="808">
        <f>C2782+1</f>
        <v/>
      </c>
      <c r="D2783" s="809" t="n"/>
      <c r="E2783" s="810" t="n">
        <v>0.01487116689478468</v>
      </c>
      <c r="F2783" s="809" t="n"/>
      <c r="G2783" s="943" t="n">
        <v>0.1013303913666304</v>
      </c>
      <c r="H2783" s="810" t="n"/>
      <c r="I2783" s="809" t="n"/>
      <c r="J2783" s="810" t="n">
        <v>0.009850524536561022</v>
      </c>
      <c r="K2783" s="812" t="n"/>
      <c r="L2783" s="810" t="n">
        <v>0.01940735971322323</v>
      </c>
      <c r="M2783" s="959">
        <f>IF(SUM(D2783:E2783)&gt;0,IFERROR(AVERAGE(D2754:E2783),""),"")</f>
        <v/>
      </c>
      <c r="N2783" s="959">
        <f>IF(SUM(F2783:H2783)&gt;0,IFERROR(AVERAGE(F2754:H2783),""),"")</f>
        <v/>
      </c>
      <c r="O2783" s="959">
        <f>IF(SUM(I2783:J2783)&gt;0,IFERROR(AVERAGE(I2754:J2783),""),"")</f>
        <v/>
      </c>
      <c r="P2783" s="959">
        <f>IF(SUM(K2783:L2783)&gt;0,IFERROR(AVERAGE(K2754:L2783),""),"")</f>
        <v/>
      </c>
      <c r="Q2783" s="813">
        <f>IFERROR(AVERAGE(D2783:E2783),"")</f>
        <v/>
      </c>
      <c r="R2783" s="893">
        <f>IFERROR(AVERAGE(F2783:H2783),"")</f>
        <v/>
      </c>
      <c r="S2783" s="813">
        <f>IFERROR(AVERAGE(I2783:J2783),"")</f>
        <v/>
      </c>
      <c r="T2783" s="813">
        <f>IFERROR(AVERAGE(K2783:L2783),"")</f>
        <v/>
      </c>
      <c r="V2783" s="813">
        <f>AVERAGE(Q2783:T2783)</f>
        <v/>
      </c>
      <c r="W2783" s="445" t="n"/>
      <c r="X2783" s="797">
        <f>AVERAGE(Q2782:T2783)</f>
        <v/>
      </c>
      <c r="Y2783" s="266" t="n">
        <v>397</v>
      </c>
    </row>
    <row r="2784" ht="17.45" customHeight="1">
      <c r="C2784" s="791">
        <f>C2783+1</f>
        <v/>
      </c>
      <c r="D2784" s="792" t="n">
        <v>0.05026842771539335</v>
      </c>
      <c r="E2784" s="793" t="n"/>
      <c r="F2784" s="792" t="n"/>
      <c r="G2784" s="794" t="n"/>
      <c r="H2784" s="793" t="n">
        <v>0.05375732947568298</v>
      </c>
      <c r="I2784" s="792" t="n">
        <v>0.04906124793523409</v>
      </c>
      <c r="J2784" s="793" t="n"/>
      <c r="K2784" s="795" t="n">
        <v>0.0502747887026028</v>
      </c>
      <c r="L2784" s="793" t="n"/>
      <c r="M2784" s="796">
        <f>IF(SUM(D2784:E2784)&gt;0,IFERROR(AVERAGE(D2755:E2784),""),"")</f>
        <v/>
      </c>
      <c r="N2784" s="796">
        <f>IF(SUM(F2784:H2784)&gt;0,IFERROR(AVERAGE(F2755:H2784),""),"")</f>
        <v/>
      </c>
      <c r="O2784" s="796">
        <f>IF(SUM(I2784:J2784)&gt;0,IFERROR(AVERAGE(I2755:J2784),""),"")</f>
        <v/>
      </c>
      <c r="P2784" s="796">
        <f>IF(SUM(K2784:L2784)&gt;0,IFERROR(AVERAGE(K2755:L2784),""),"")</f>
        <v/>
      </c>
      <c r="Q2784" s="797">
        <f>IFERROR(AVERAGE(D2784:E2784),"")</f>
        <v/>
      </c>
      <c r="R2784" s="797">
        <f>IFERROR(AVERAGE(F2784:H2784),"")</f>
        <v/>
      </c>
      <c r="S2784" s="797">
        <f>IFERROR(AVERAGE(I2784:J2784),"")</f>
        <v/>
      </c>
      <c r="T2784" s="797">
        <f>IFERROR(AVERAGE(K2784:L2784),"")</f>
        <v/>
      </c>
      <c r="W2784" s="797">
        <f>AVERAGE(Q2784:T2784)</f>
        <v/>
      </c>
    </row>
    <row r="2785" ht="17.45" customHeight="1">
      <c r="C2785" s="791">
        <f>C2784+1</f>
        <v/>
      </c>
      <c r="D2785" s="792" t="n"/>
      <c r="E2785" s="793" t="n">
        <v>0.04780063896203576</v>
      </c>
      <c r="F2785" s="792" t="n"/>
      <c r="G2785" s="794" t="n">
        <v>0.05495375550910517</v>
      </c>
      <c r="H2785" s="793" t="n"/>
      <c r="I2785" s="792" t="n"/>
      <c r="J2785" s="793" t="n">
        <v>0.04046739473996221</v>
      </c>
      <c r="K2785" s="795" t="n"/>
      <c r="L2785" s="793" t="n">
        <v>0.0476305475171982</v>
      </c>
      <c r="M2785" s="796">
        <f>IF(SUM(D2785:E2785)&gt;0,IFERROR(AVERAGE(D2756:E2785),""),"")</f>
        <v/>
      </c>
      <c r="N2785" s="796">
        <f>IF(SUM(F2785:H2785)&gt;0,IFERROR(AVERAGE(F2756:H2785),""),"")</f>
        <v/>
      </c>
      <c r="O2785" s="796">
        <f>IF(SUM(I2785:J2785)&gt;0,IFERROR(AVERAGE(I2756:J2785),""),"")</f>
        <v/>
      </c>
      <c r="P2785" s="796">
        <f>IF(SUM(K2785:L2785)&gt;0,IFERROR(AVERAGE(K2756:L2785),""),"")</f>
        <v/>
      </c>
      <c r="Q2785" s="797">
        <f>IFERROR(AVERAGE(D2785:E2785),"")</f>
        <v/>
      </c>
      <c r="R2785" s="797">
        <f>IFERROR(AVERAGE(F2785:H2785),"")</f>
        <v/>
      </c>
      <c r="S2785" s="797">
        <f>IFERROR(AVERAGE(I2785:J2785),"")</f>
        <v/>
      </c>
      <c r="T2785" s="797">
        <f>IFERROR(AVERAGE(K2785:L2785),"")</f>
        <v/>
      </c>
      <c r="W2785" s="797">
        <f>AVERAGE(Q2785:T2785)</f>
        <v/>
      </c>
    </row>
    <row r="2786" ht="17.45" customHeight="1">
      <c r="C2786" s="861">
        <f>C2785+1</f>
        <v/>
      </c>
      <c r="D2786" s="840" t="n">
        <v>0.06146264258028334</v>
      </c>
      <c r="E2786" s="841" t="n"/>
      <c r="F2786" s="840" t="n">
        <v>0.05690437821023406</v>
      </c>
      <c r="G2786" s="842" t="n"/>
      <c r="H2786" s="841" t="n">
        <v>0.05999644791221407</v>
      </c>
      <c r="I2786" s="840" t="n">
        <v>0.04249474079399984</v>
      </c>
      <c r="J2786" s="841" t="n"/>
      <c r="K2786" s="843" t="n">
        <v>0.03542745987282075</v>
      </c>
      <c r="L2786" s="841" t="n"/>
      <c r="M2786" s="796">
        <f>IF(SUM(D2786:E2786)&gt;0,IFERROR(AVERAGE(D2757:E2786),""),"")</f>
        <v/>
      </c>
      <c r="N2786" s="796">
        <f>IF(SUM(F2786:H2786)&gt;0,IFERROR(AVERAGE(F2757:H2786),""),"")</f>
        <v/>
      </c>
      <c r="O2786" s="796">
        <f>IF(SUM(I2786:J2786)&gt;0,IFERROR(AVERAGE(I2757:J2786),""),"")</f>
        <v/>
      </c>
      <c r="P2786" s="796">
        <f>IF(SUM(K2786:L2786)&gt;0,IFERROR(AVERAGE(K2757:L2786),""),"")</f>
        <v/>
      </c>
      <c r="Q2786" s="797">
        <f>IFERROR(AVERAGE(D2786:E2786),"")</f>
        <v/>
      </c>
      <c r="R2786" s="797">
        <f>IFERROR(AVERAGE(F2786:H2786),"")</f>
        <v/>
      </c>
      <c r="S2786" s="797">
        <f>IFERROR(AVERAGE(I2786:J2786),"")</f>
        <v/>
      </c>
      <c r="T2786" s="797">
        <f>IFERROR(AVERAGE(K2786:L2786),"")</f>
        <v/>
      </c>
      <c r="W2786" s="797">
        <f>AVERAGE(Q2786:T2786)</f>
        <v/>
      </c>
    </row>
    <row r="2787" ht="17.45" customHeight="1">
      <c r="C2787" s="791">
        <f>C2786+1</f>
        <v/>
      </c>
      <c r="D2787" s="849" t="n"/>
      <c r="E2787" s="901" t="n">
        <v>0.07808598829058992</v>
      </c>
      <c r="F2787" s="849" t="n"/>
      <c r="G2787" s="851" t="n">
        <v>0.05233782073948753</v>
      </c>
      <c r="H2787" s="850" t="n"/>
      <c r="I2787" s="849" t="n"/>
      <c r="J2787" s="850" t="n">
        <v>0.04341041463561377</v>
      </c>
      <c r="K2787" s="852" t="n"/>
      <c r="L2787" s="850" t="n">
        <v>0.0472505286641793</v>
      </c>
      <c r="M2787" s="796">
        <f>IF(SUM(D2787:E2787)&gt;0,IFERROR(AVERAGE(D2758:E2787),""),"")</f>
        <v/>
      </c>
      <c r="N2787" s="796">
        <f>IF(SUM(F2787:H2787)&gt;0,IFERROR(AVERAGE(F2758:H2787),""),"")</f>
        <v/>
      </c>
      <c r="O2787" s="796">
        <f>IF(SUM(I2787:J2787)&gt;0,IFERROR(AVERAGE(I2758:J2787),""),"")</f>
        <v/>
      </c>
      <c r="P2787" s="796">
        <f>IF(SUM(K2787:L2787)&gt;0,IFERROR(AVERAGE(K2758:L2787),""),"")</f>
        <v/>
      </c>
      <c r="Q2787" s="876">
        <f>IFERROR(AVERAGE(D2787:E2787),"")</f>
        <v/>
      </c>
      <c r="R2787" s="797">
        <f>IFERROR(AVERAGE(F2787:H2787),"")</f>
        <v/>
      </c>
      <c r="S2787" s="797">
        <f>IFERROR(AVERAGE(I2787:J2787),"")</f>
        <v/>
      </c>
      <c r="T2787" s="797">
        <f>IFERROR(AVERAGE(K2787:L2787),"")</f>
        <v/>
      </c>
      <c r="W2787" s="797">
        <f>AVERAGE(Q2787:T2787)</f>
        <v/>
      </c>
    </row>
    <row r="2788" ht="17.45" customHeight="1">
      <c r="C2788" s="791">
        <f>C2787+1</f>
        <v/>
      </c>
      <c r="D2788" s="792" t="n">
        <v>0.04335654056090974</v>
      </c>
      <c r="E2788" s="793" t="n"/>
      <c r="F2788" s="792" t="n">
        <v>0.03217192612575239</v>
      </c>
      <c r="G2788" s="794" t="n"/>
      <c r="H2788" s="793" t="n"/>
      <c r="I2788" s="792" t="n">
        <v>0.03087152262884021</v>
      </c>
      <c r="J2788" s="793" t="n"/>
      <c r="K2788" s="795" t="n">
        <v>0.0601392704648991</v>
      </c>
      <c r="L2788" s="793" t="n"/>
      <c r="M2788" s="796">
        <f>IF(SUM(D2788:E2788)&gt;0,IFERROR(AVERAGE(D2759:E2788),""),"")</f>
        <v/>
      </c>
      <c r="N2788" s="796">
        <f>IF(SUM(F2788:H2788)&gt;0,IFERROR(AVERAGE(F2759:H2788),""),"")</f>
        <v/>
      </c>
      <c r="O2788" s="796">
        <f>IF(SUM(I2788:J2788)&gt;0,IFERROR(AVERAGE(I2759:J2788),""),"")</f>
        <v/>
      </c>
      <c r="P2788" s="796">
        <f>IF(SUM(K2788:L2788)&gt;0,IFERROR(AVERAGE(K2759:L2788),""),"")</f>
        <v/>
      </c>
      <c r="Q2788" s="797">
        <f>IFERROR(AVERAGE(D2788:E2788),"")</f>
        <v/>
      </c>
      <c r="R2788" s="797">
        <f>IFERROR(AVERAGE(F2788:H2788),"")</f>
        <v/>
      </c>
      <c r="S2788" s="797">
        <f>IFERROR(AVERAGE(I2788:J2788),"")</f>
        <v/>
      </c>
      <c r="T2788" s="797">
        <f>IFERROR(AVERAGE(K2788:L2788),"")</f>
        <v/>
      </c>
      <c r="W2788" s="797">
        <f>AVERAGE(Q2788:T2788)</f>
        <v/>
      </c>
      <c r="X2788" s="797">
        <f>AVERAGE(Q2784:T2788)</f>
        <v/>
      </c>
      <c r="Y2788" s="266" t="n">
        <v>398</v>
      </c>
    </row>
    <row r="2789" ht="17.45" customHeight="1">
      <c r="C2789" s="808">
        <f>C2788+1</f>
        <v/>
      </c>
      <c r="D2789" s="809" t="n"/>
      <c r="E2789" s="810" t="n">
        <v>0.03097885448631003</v>
      </c>
      <c r="F2789" s="809" t="n"/>
      <c r="G2789" s="811" t="n">
        <v>0.02516722275901678</v>
      </c>
      <c r="H2789" s="810" t="n"/>
      <c r="I2789" s="809" t="n"/>
      <c r="J2789" s="810" t="n">
        <v>0.00929048580055113</v>
      </c>
      <c r="K2789" s="812" t="n"/>
      <c r="L2789" s="810" t="n">
        <v>0.03546722597320445</v>
      </c>
      <c r="M2789" s="959">
        <f>IF(SUM(D2789:E2789)&gt;0,IFERROR(AVERAGE(D2760:E2789),""),"")</f>
        <v/>
      </c>
      <c r="N2789" s="959">
        <f>IF(SUM(F2789:H2789)&gt;0,IFERROR(AVERAGE(F2760:H2789),""),"")</f>
        <v/>
      </c>
      <c r="O2789" s="959">
        <f>IF(SUM(I2789:J2789)&gt;0,IFERROR(AVERAGE(I2760:J2789),""),"")</f>
        <v/>
      </c>
      <c r="P2789" s="959">
        <f>IF(SUM(K2789:L2789)&gt;0,IFERROR(AVERAGE(K2760:L2789),""),"")</f>
        <v/>
      </c>
      <c r="Q2789" s="813">
        <f>IFERROR(AVERAGE(D2789:E2789),"")</f>
        <v/>
      </c>
      <c r="R2789" s="813">
        <f>IFERROR(AVERAGE(F2789:H2789),"")</f>
        <v/>
      </c>
      <c r="S2789" s="813">
        <f>IFERROR(AVERAGE(I2789:J2789),"")</f>
        <v/>
      </c>
      <c r="T2789" s="813">
        <f>IFERROR(AVERAGE(K2789:L2789),"")</f>
        <v/>
      </c>
      <c r="V2789" s="813">
        <f>AVERAGE(Q2789:T2789)</f>
        <v/>
      </c>
      <c r="W2789" s="445" t="n"/>
      <c r="X2789" s="257" t="n"/>
      <c r="Y2789" s="266" t="n">
        <v>398</v>
      </c>
    </row>
    <row r="2790" ht="17.45" customHeight="1">
      <c r="C2790" s="808">
        <f>C2789+1</f>
        <v/>
      </c>
      <c r="D2790" s="809" t="n">
        <v>0.01605973624908644</v>
      </c>
      <c r="E2790" s="810" t="n"/>
      <c r="F2790" s="809" t="n"/>
      <c r="G2790" s="811" t="n"/>
      <c r="H2790" s="900" t="n">
        <v>0.07802426605087197</v>
      </c>
      <c r="I2790" s="809" t="n">
        <v>0.009522673334393106</v>
      </c>
      <c r="J2790" s="810" t="n"/>
      <c r="K2790" s="812" t="n">
        <v>0.01320438549343825</v>
      </c>
      <c r="L2790" s="810" t="n"/>
      <c r="M2790" s="959">
        <f>IF(SUM(D2790:E2790)&gt;0,IFERROR(AVERAGE(D2761:E2790),""),"")</f>
        <v/>
      </c>
      <c r="N2790" s="959">
        <f>IF(SUM(F2790:H2790)&gt;0,IFERROR(AVERAGE(F2761:H2790),""),"")</f>
        <v/>
      </c>
      <c r="O2790" s="959">
        <f>IF(SUM(I2790:J2790)&gt;0,IFERROR(AVERAGE(I2761:J2790),""),"")</f>
        <v/>
      </c>
      <c r="P2790" s="959">
        <f>IF(SUM(K2790:L2790)&gt;0,IFERROR(AVERAGE(K2761:L2790),""),"")</f>
        <v/>
      </c>
      <c r="Q2790" s="813">
        <f>IFERROR(AVERAGE(D2790:E2790),"")</f>
        <v/>
      </c>
      <c r="R2790" s="893">
        <f>IFERROR(AVERAGE(F2790:H2790),"")</f>
        <v/>
      </c>
      <c r="S2790" s="813">
        <f>IFERROR(AVERAGE(I2790:J2790),"")</f>
        <v/>
      </c>
      <c r="T2790" s="813">
        <f>IFERROR(AVERAGE(K2790:L2790),"")</f>
        <v/>
      </c>
      <c r="V2790" s="813">
        <f>AVERAGE(Q2790:T2790)</f>
        <v/>
      </c>
      <c r="W2790" s="445" t="n"/>
      <c r="X2790" s="797">
        <f>AVERAGE(Q2789:T2790)</f>
        <v/>
      </c>
      <c r="Y2790" s="266" t="n">
        <v>398</v>
      </c>
    </row>
    <row r="2791" ht="17.45" customHeight="1">
      <c r="C2791" s="791">
        <f>C2790+1</f>
        <v/>
      </c>
      <c r="D2791" s="792" t="n"/>
      <c r="E2791" s="793" t="n">
        <v>0.0400253386819497</v>
      </c>
      <c r="F2791" s="792" t="n"/>
      <c r="G2791" s="794" t="n">
        <v>0.04651433618987616</v>
      </c>
      <c r="H2791" s="793" t="n"/>
      <c r="I2791" s="792" t="n"/>
      <c r="J2791" s="793" t="n">
        <v>0.03899899115616866</v>
      </c>
      <c r="K2791" s="795" t="n"/>
      <c r="L2791" s="793" t="n">
        <v>0.043763665158477</v>
      </c>
      <c r="M2791" s="796">
        <f>IF(SUM(D2791:E2791)&gt;0,IFERROR(AVERAGE(D2762:E2791),""),"")</f>
        <v/>
      </c>
      <c r="N2791" s="796">
        <f>IF(SUM(F2791:H2791)&gt;0,IFERROR(AVERAGE(F2762:H2791),""),"")</f>
        <v/>
      </c>
      <c r="O2791" s="796">
        <f>IF(SUM(I2791:J2791)&gt;0,IFERROR(AVERAGE(I2762:J2791),""),"")</f>
        <v/>
      </c>
      <c r="P2791" s="796">
        <f>IF(SUM(K2791:L2791)&gt;0,IFERROR(AVERAGE(K2762:L2791),""),"")</f>
        <v/>
      </c>
      <c r="Q2791" s="797">
        <f>IFERROR(AVERAGE(D2791:E2791),"")</f>
        <v/>
      </c>
      <c r="R2791" s="797">
        <f>IFERROR(AVERAGE(F2791:H2791),"")</f>
        <v/>
      </c>
      <c r="S2791" s="797">
        <f>IFERROR(AVERAGE(I2791:J2791),"")</f>
        <v/>
      </c>
      <c r="T2791" s="797">
        <f>IFERROR(AVERAGE(K2791:L2791),"")</f>
        <v/>
      </c>
      <c r="W2791" s="797">
        <f>AVERAGE(Q2791:T2791)</f>
        <v/>
      </c>
    </row>
    <row r="2792" ht="17.45" customHeight="1">
      <c r="C2792" s="861">
        <f>C2791+1</f>
        <v/>
      </c>
      <c r="D2792" s="803" t="n">
        <v>0.05053179127790359</v>
      </c>
      <c r="E2792" s="804" t="n"/>
      <c r="F2792" s="864" t="n">
        <v>0.07135012211788014</v>
      </c>
      <c r="G2792" s="805" t="n"/>
      <c r="H2792" s="952" t="n">
        <v>0.07106695041978668</v>
      </c>
      <c r="I2792" s="803" t="n">
        <v>0.06020236447721874</v>
      </c>
      <c r="J2792" s="804" t="n"/>
      <c r="K2792" s="806" t="n">
        <v>0.03167725205928228</v>
      </c>
      <c r="L2792" s="804" t="n"/>
      <c r="M2792" s="796">
        <f>IF(SUM(D2792:E2792)&gt;0,IFERROR(AVERAGE(D2763:E2792),""),"")</f>
        <v/>
      </c>
      <c r="N2792" s="796">
        <f>IF(SUM(F2792:H2792)&gt;0,IFERROR(AVERAGE(F2763:H2792),""),"")</f>
        <v/>
      </c>
      <c r="O2792" s="796">
        <f>IF(SUM(I2792:J2792)&gt;0,IFERROR(AVERAGE(I2763:J2792),""),"")</f>
        <v/>
      </c>
      <c r="P2792" s="796">
        <f>IF(SUM(K2792:L2792)&gt;0,IFERROR(AVERAGE(K2763:L2792),""),"")</f>
        <v/>
      </c>
      <c r="Q2792" s="797">
        <f>IFERROR(AVERAGE(D2792:E2792),"")</f>
        <v/>
      </c>
      <c r="R2792" s="876">
        <f>IFERROR(AVERAGE(F2792:H2792),"")</f>
        <v/>
      </c>
      <c r="S2792" s="797">
        <f>IFERROR(AVERAGE(I2792:J2792),"")</f>
        <v/>
      </c>
      <c r="T2792" s="797">
        <f>IFERROR(AVERAGE(K2792:L2792),"")</f>
        <v/>
      </c>
      <c r="W2792" s="797">
        <f>AVERAGE(Q2792:T2792)</f>
        <v/>
      </c>
    </row>
    <row r="2793" ht="17.45" customHeight="1">
      <c r="C2793" s="791">
        <f>C2792+1</f>
        <v/>
      </c>
      <c r="D2793" s="792" t="n"/>
      <c r="E2793" s="865" t="n">
        <v>0.07040875981175912</v>
      </c>
      <c r="F2793" s="792" t="n"/>
      <c r="G2793" s="794" t="n">
        <v>0.05891042609122586</v>
      </c>
      <c r="H2793" s="793" t="n"/>
      <c r="I2793" s="792" t="n"/>
      <c r="J2793" s="793" t="n">
        <v>0.05043434946645868</v>
      </c>
      <c r="K2793" s="795" t="n"/>
      <c r="L2793" s="793" t="n">
        <v>0.05292237833837517</v>
      </c>
      <c r="M2793" s="796">
        <f>IF(SUM(D2793:E2793)&gt;0,IFERROR(AVERAGE(D2764:E2793),""),"")</f>
        <v/>
      </c>
      <c r="N2793" s="796">
        <f>IF(SUM(F2793:H2793)&gt;0,IFERROR(AVERAGE(F2764:H2793),""),"")</f>
        <v/>
      </c>
      <c r="O2793" s="796">
        <f>IF(SUM(I2793:J2793)&gt;0,IFERROR(AVERAGE(I2764:J2793),""),"")</f>
        <v/>
      </c>
      <c r="P2793" s="796">
        <f>IF(SUM(K2793:L2793)&gt;0,IFERROR(AVERAGE(K2764:L2793),""),"")</f>
        <v/>
      </c>
      <c r="Q2793" s="876">
        <f>IFERROR(AVERAGE(D2793:E2793),"")</f>
        <v/>
      </c>
      <c r="R2793" s="797">
        <f>IFERROR(AVERAGE(F2793:H2793),"")</f>
        <v/>
      </c>
      <c r="S2793" s="797">
        <f>IFERROR(AVERAGE(I2793:J2793),"")</f>
        <v/>
      </c>
      <c r="T2793" s="797">
        <f>IFERROR(AVERAGE(K2793:L2793),"")</f>
        <v/>
      </c>
      <c r="W2793" s="797">
        <f>AVERAGE(Q2793:T2793)</f>
        <v/>
      </c>
    </row>
    <row r="2794" ht="17.45" customHeight="1">
      <c r="C2794" s="791">
        <f>C2793+1</f>
        <v/>
      </c>
      <c r="D2794" s="792" t="n">
        <v>0.05277231550862092</v>
      </c>
      <c r="E2794" s="793" t="n"/>
      <c r="F2794" s="792" t="n">
        <v>0.06044535918700057</v>
      </c>
      <c r="G2794" s="794" t="n"/>
      <c r="H2794" s="793" t="n"/>
      <c r="I2794" s="792" t="n">
        <v>0.05354459463211399</v>
      </c>
      <c r="J2794" s="793" t="n"/>
      <c r="K2794" s="795" t="n">
        <v>0.05210141912311601</v>
      </c>
      <c r="L2794" s="793" t="n"/>
      <c r="M2794" s="796">
        <f>IF(SUM(D2794:E2794)&gt;0,IFERROR(AVERAGE(D2765:E2794),""),"")</f>
        <v/>
      </c>
      <c r="N2794" s="796">
        <f>IF(SUM(F2794:H2794)&gt;0,IFERROR(AVERAGE(F2765:H2794),""),"")</f>
        <v/>
      </c>
      <c r="O2794" s="796">
        <f>IF(SUM(I2794:J2794)&gt;0,IFERROR(AVERAGE(I2765:J2794),""),"")</f>
        <v/>
      </c>
      <c r="P2794" s="796">
        <f>IF(SUM(K2794:L2794)&gt;0,IFERROR(AVERAGE(K2765:L2794),""),"")</f>
        <v/>
      </c>
      <c r="Q2794" s="797">
        <f>IFERROR(AVERAGE(D2794:E2794),"")</f>
        <v/>
      </c>
      <c r="R2794" s="797">
        <f>IFERROR(AVERAGE(F2794:H2794),"")</f>
        <v/>
      </c>
      <c r="S2794" s="797">
        <f>IFERROR(AVERAGE(I2794:J2794),"")</f>
        <v/>
      </c>
      <c r="T2794" s="797">
        <f>IFERROR(AVERAGE(K2794:L2794),"")</f>
        <v/>
      </c>
      <c r="W2794" s="797">
        <f>AVERAGE(Q2794:T2794)</f>
        <v/>
      </c>
    </row>
    <row r="2795" ht="17.45" customHeight="1">
      <c r="C2795" s="791">
        <f>C2794+1</f>
        <v/>
      </c>
      <c r="D2795" s="792" t="n"/>
      <c r="E2795" s="865" t="n">
        <v>0.07142403026479603</v>
      </c>
      <c r="F2795" s="792" t="n"/>
      <c r="G2795" s="794" t="n">
        <v>0.06003997849542213</v>
      </c>
      <c r="H2795" s="793" t="n"/>
      <c r="I2795" s="792" t="n"/>
      <c r="J2795" s="793" t="n">
        <v>0.04528427812695379</v>
      </c>
      <c r="K2795" s="795" t="n"/>
      <c r="L2795" s="793" t="n">
        <v>0.04469636327623812</v>
      </c>
      <c r="M2795" s="796">
        <f>IF(SUM(D2795:E2795)&gt;0,IFERROR(AVERAGE(D2766:E2795),""),"")</f>
        <v/>
      </c>
      <c r="N2795" s="796">
        <f>IF(SUM(F2795:H2795)&gt;0,IFERROR(AVERAGE(F2766:H2795),""),"")</f>
        <v/>
      </c>
      <c r="O2795" s="796">
        <f>IF(SUM(I2795:J2795)&gt;0,IFERROR(AVERAGE(I2766:J2795),""),"")</f>
        <v/>
      </c>
      <c r="P2795" s="796">
        <f>IF(SUM(K2795:L2795)&gt;0,IFERROR(AVERAGE(K2766:L2795),""),"")</f>
        <v/>
      </c>
      <c r="Q2795" s="876">
        <f>IFERROR(AVERAGE(D2795:E2795),"")</f>
        <v/>
      </c>
      <c r="R2795" s="797">
        <f>IFERROR(AVERAGE(F2795:H2795),"")</f>
        <v/>
      </c>
      <c r="S2795" s="797">
        <f>IFERROR(AVERAGE(I2795:J2795),"")</f>
        <v/>
      </c>
      <c r="T2795" s="797">
        <f>IFERROR(AVERAGE(K2795:L2795),"")</f>
        <v/>
      </c>
      <c r="W2795" s="797">
        <f>AVERAGE(Q2795:T2795)</f>
        <v/>
      </c>
      <c r="X2795" s="797">
        <f>AVERAGE(Q2791:T2795)</f>
        <v/>
      </c>
      <c r="Y2795" s="266" t="n">
        <v>399</v>
      </c>
    </row>
    <row r="2796" ht="17.45" customHeight="1">
      <c r="C2796" s="808">
        <f>C2795+1</f>
        <v/>
      </c>
      <c r="D2796" s="809" t="n">
        <v>0.03604020772443374</v>
      </c>
      <c r="E2796" s="810" t="n"/>
      <c r="F2796" s="809" t="n"/>
      <c r="G2796" s="811" t="n"/>
      <c r="H2796" s="900" t="n">
        <v>0.07571068630789632</v>
      </c>
      <c r="I2796" s="809" t="n">
        <v>0.02061035472310987</v>
      </c>
      <c r="J2796" s="810" t="n"/>
      <c r="K2796" s="812" t="n">
        <v>0.03381639037833378</v>
      </c>
      <c r="L2796" s="810" t="n"/>
      <c r="M2796" s="959">
        <f>IF(SUM(D2796:E2796)&gt;0,IFERROR(AVERAGE(D2767:E2796),""),"")</f>
        <v/>
      </c>
      <c r="N2796" s="959">
        <f>IF(SUM(F2796:H2796)&gt;0,IFERROR(AVERAGE(F2767:H2796),""),"")</f>
        <v/>
      </c>
      <c r="O2796" s="959">
        <f>IF(SUM(I2796:J2796)&gt;0,IFERROR(AVERAGE(I2767:J2796),""),"")</f>
        <v/>
      </c>
      <c r="P2796" s="959">
        <f>IF(SUM(K2796:L2796)&gt;0,IFERROR(AVERAGE(K2767:L2796),""),"")</f>
        <v/>
      </c>
      <c r="Q2796" s="813">
        <f>IFERROR(AVERAGE(D2796:E2796),"")</f>
        <v/>
      </c>
      <c r="R2796" s="893">
        <f>IFERROR(AVERAGE(F2796:H2796),"")</f>
        <v/>
      </c>
      <c r="S2796" s="813">
        <f>IFERROR(AVERAGE(I2796:J2796),"")</f>
        <v/>
      </c>
      <c r="T2796" s="813">
        <f>IFERROR(AVERAGE(K2796:L2796),"")</f>
        <v/>
      </c>
      <c r="V2796" s="813">
        <f>AVERAGE(Q2796:T2796)</f>
        <v/>
      </c>
      <c r="W2796" s="445" t="n"/>
      <c r="X2796" s="257" t="n"/>
      <c r="Y2796" s="266" t="n">
        <v>399</v>
      </c>
    </row>
    <row r="2797" ht="17.45" customHeight="1">
      <c r="C2797" s="808">
        <f>C2796+1</f>
        <v/>
      </c>
      <c r="D2797" s="809" t="n"/>
      <c r="E2797" s="810" t="n">
        <v>0.02986242081266208</v>
      </c>
      <c r="F2797" s="809" t="n"/>
      <c r="G2797" s="811" t="n">
        <v>0.04117028571591718</v>
      </c>
      <c r="H2797" s="810" t="n"/>
      <c r="I2797" s="809" t="n"/>
      <c r="J2797" s="810" t="n">
        <v>0.01005126803712119</v>
      </c>
      <c r="K2797" s="812" t="n"/>
      <c r="L2797" s="810" t="n">
        <v>0.02379491801974032</v>
      </c>
      <c r="M2797" s="959">
        <f>IF(SUM(D2797:E2797)&gt;0,IFERROR(AVERAGE(D2768:E2797),""),"")</f>
        <v/>
      </c>
      <c r="N2797" s="959">
        <f>IF(SUM(F2797:H2797)&gt;0,IFERROR(AVERAGE(F2768:H2797),""),"")</f>
        <v/>
      </c>
      <c r="O2797" s="959">
        <f>IF(SUM(I2797:J2797)&gt;0,IFERROR(AVERAGE(I2768:J2797),""),"")</f>
        <v/>
      </c>
      <c r="P2797" s="959">
        <f>IF(SUM(K2797:L2797)&gt;0,IFERROR(AVERAGE(K2768:L2797),""),"")</f>
        <v/>
      </c>
      <c r="Q2797" s="813">
        <f>IFERROR(AVERAGE(D2797:E2797),"")</f>
        <v/>
      </c>
      <c r="R2797" s="813">
        <f>IFERROR(AVERAGE(F2797:H2797),"")</f>
        <v/>
      </c>
      <c r="S2797" s="813">
        <f>IFERROR(AVERAGE(I2797:J2797),"")</f>
        <v/>
      </c>
      <c r="T2797" s="813">
        <f>IFERROR(AVERAGE(K2797:L2797),"")</f>
        <v/>
      </c>
      <c r="V2797" s="813">
        <f>AVERAGE(Q2797:T2797)</f>
        <v/>
      </c>
      <c r="W2797" s="445" t="n"/>
      <c r="X2797" s="797">
        <f>AVERAGE(Q2796:T2797)</f>
        <v/>
      </c>
      <c r="Y2797" s="266" t="n">
        <v>399</v>
      </c>
    </row>
    <row r="2798" ht="17.45" customHeight="1">
      <c r="C2798" s="861">
        <f>C2797+1</f>
        <v/>
      </c>
      <c r="D2798" s="803" t="n">
        <v>0.04789088945071186</v>
      </c>
      <c r="E2798" s="804" t="n"/>
      <c r="F2798" s="803" t="n">
        <v>0.04415689895428966</v>
      </c>
      <c r="G2798" s="805" t="n"/>
      <c r="H2798" s="804" t="n">
        <v>0.05489333893118069</v>
      </c>
      <c r="I2798" s="803" t="n">
        <v>0.04633782064391056</v>
      </c>
      <c r="J2798" s="804" t="n"/>
      <c r="K2798" s="806" t="n">
        <v>0.03541438587323659</v>
      </c>
      <c r="L2798" s="804" t="n"/>
      <c r="M2798" s="796">
        <f>IF(SUM(D2798:E2798)&gt;0,IFERROR(AVERAGE(D2769:E2798),""),"")</f>
        <v/>
      </c>
      <c r="N2798" s="796">
        <f>IF(SUM(F2798:H2798)&gt;0,IFERROR(AVERAGE(F2769:H2798),""),"")</f>
        <v/>
      </c>
      <c r="O2798" s="796">
        <f>IF(SUM(I2798:J2798)&gt;0,IFERROR(AVERAGE(I2769:J2798),""),"")</f>
        <v/>
      </c>
      <c r="P2798" s="796">
        <f>IF(SUM(K2798:L2798)&gt;0,IFERROR(AVERAGE(K2769:L2798),""),"")</f>
        <v/>
      </c>
      <c r="Q2798" s="797">
        <f>IFERROR(AVERAGE(D2798:E2798),"")</f>
        <v/>
      </c>
      <c r="R2798" s="797">
        <f>IFERROR(AVERAGE(F2798:H2798),"")</f>
        <v/>
      </c>
      <c r="S2798" s="797">
        <f>IFERROR(AVERAGE(I2798:J2798),"")</f>
        <v/>
      </c>
      <c r="T2798" s="797">
        <f>IFERROR(AVERAGE(K2798:L2798),"")</f>
        <v/>
      </c>
      <c r="W2798" s="797">
        <f>AVERAGE(Q2798:T2798)</f>
        <v/>
      </c>
    </row>
    <row r="2799" ht="17.45" customHeight="1">
      <c r="C2799" s="791">
        <f>C2798+1</f>
        <v/>
      </c>
      <c r="D2799" s="792" t="n"/>
      <c r="E2799" s="793" t="n">
        <v>0.0346029158927312</v>
      </c>
      <c r="F2799" s="792" t="n"/>
      <c r="G2799" s="794" t="n">
        <v>0.05831261576599414</v>
      </c>
      <c r="H2799" s="793" t="n"/>
      <c r="I2799" s="792" t="n"/>
      <c r="J2799" s="793" t="n">
        <v>0.04302382404667218</v>
      </c>
      <c r="K2799" s="795" t="n"/>
      <c r="L2799" s="793" t="n">
        <v>0.05806117847514912</v>
      </c>
      <c r="M2799" s="796">
        <f>IF(SUM(D2799:E2799)&gt;0,IFERROR(AVERAGE(D2770:E2799),""),"")</f>
        <v/>
      </c>
      <c r="N2799" s="796">
        <f>IF(SUM(F2799:H2799)&gt;0,IFERROR(AVERAGE(F2770:H2799),""),"")</f>
        <v/>
      </c>
      <c r="O2799" s="796">
        <f>IF(SUM(I2799:J2799)&gt;0,IFERROR(AVERAGE(I2770:J2799),""),"")</f>
        <v/>
      </c>
      <c r="P2799" s="796">
        <f>IF(SUM(K2799:L2799)&gt;0,IFERROR(AVERAGE(K2770:L2799),""),"")</f>
        <v/>
      </c>
      <c r="Q2799" s="797">
        <f>IFERROR(AVERAGE(D2799:E2799),"")</f>
        <v/>
      </c>
      <c r="R2799" s="797">
        <f>IFERROR(AVERAGE(F2799:H2799),"")</f>
        <v/>
      </c>
      <c r="S2799" s="797">
        <f>IFERROR(AVERAGE(I2799:J2799),"")</f>
        <v/>
      </c>
      <c r="T2799" s="797">
        <f>IFERROR(AVERAGE(K2799:L2799),"")</f>
        <v/>
      </c>
      <c r="W2799" s="797">
        <f>AVERAGE(Q2799:T2799)</f>
        <v/>
      </c>
    </row>
    <row r="2800" ht="17.45" customHeight="1">
      <c r="C2800" s="791">
        <f>C2799+1</f>
        <v/>
      </c>
      <c r="D2800" s="792" t="n">
        <v>0.04422033359262624</v>
      </c>
      <c r="E2800" s="793" t="n"/>
      <c r="F2800" s="792" t="n">
        <v>0.04094993729769131</v>
      </c>
      <c r="G2800" s="794" t="n"/>
      <c r="H2800" s="793" t="n"/>
      <c r="I2800" s="792" t="n">
        <v>0.03402257335931516</v>
      </c>
      <c r="J2800" s="793" t="n"/>
      <c r="K2800" s="795" t="n">
        <v>0.04069747604356265</v>
      </c>
      <c r="L2800" s="793" t="n"/>
      <c r="M2800" s="796">
        <f>IF(SUM(D2800:E2800)&gt;0,IFERROR(AVERAGE(D2771:E2800),""),"")</f>
        <v/>
      </c>
      <c r="N2800" s="796">
        <f>IF(SUM(F2800:H2800)&gt;0,IFERROR(AVERAGE(F2771:H2800),""),"")</f>
        <v/>
      </c>
      <c r="O2800" s="796">
        <f>IF(SUM(I2800:J2800)&gt;0,IFERROR(AVERAGE(I2771:J2800),""),"")</f>
        <v/>
      </c>
      <c r="P2800" s="796">
        <f>IF(SUM(K2800:L2800)&gt;0,IFERROR(AVERAGE(K2771:L2800),""),"")</f>
        <v/>
      </c>
      <c r="Q2800" s="797">
        <f>IFERROR(AVERAGE(D2800:E2800),"")</f>
        <v/>
      </c>
      <c r="R2800" s="797">
        <f>IFERROR(AVERAGE(F2800:H2800),"")</f>
        <v/>
      </c>
      <c r="S2800" s="797">
        <f>IFERROR(AVERAGE(I2800:J2800),"")</f>
        <v/>
      </c>
      <c r="T2800" s="797">
        <f>IFERROR(AVERAGE(K2800:L2800),"")</f>
        <v/>
      </c>
      <c r="W2800" s="797">
        <f>AVERAGE(Q2800:T2800)</f>
        <v/>
      </c>
    </row>
    <row r="2801" ht="17.45" customHeight="1" thickBot="1">
      <c r="C2801" s="791">
        <f>C2800+1</f>
        <v/>
      </c>
      <c r="D2801" s="792" t="n"/>
      <c r="E2801" s="793" t="n">
        <v>0.04918125416156707</v>
      </c>
      <c r="F2801" s="792" t="n"/>
      <c r="G2801" s="794" t="n">
        <v>0.05656515580204308</v>
      </c>
      <c r="H2801" s="793" t="n"/>
      <c r="I2801" s="792" t="n"/>
      <c r="J2801" s="793" t="n">
        <v>0.0371644585801793</v>
      </c>
      <c r="K2801" s="795" t="n"/>
      <c r="L2801" s="793" t="n">
        <v>0.0687246593395381</v>
      </c>
      <c r="M2801" s="796">
        <f>IF(SUM(D2801:E2801)&gt;0,IFERROR(AVERAGE(D2772:E2801),""),"")</f>
        <v/>
      </c>
      <c r="N2801" s="796">
        <f>IF(SUM(F2801:H2801)&gt;0,IFERROR(AVERAGE(F2772:H2801),""),"")</f>
        <v/>
      </c>
      <c r="O2801" s="796">
        <f>IF(SUM(I2801:J2801)&gt;0,IFERROR(AVERAGE(I2772:J2801),""),"")</f>
        <v/>
      </c>
      <c r="P2801" s="796">
        <f>IF(SUM(K2801:L2801)&gt;0,IFERROR(AVERAGE(K2772:L2801),""),"")</f>
        <v/>
      </c>
      <c r="Q2801" s="797">
        <f>IFERROR(AVERAGE(D2801:E2801),"")</f>
        <v/>
      </c>
      <c r="R2801" s="797">
        <f>IFERROR(AVERAGE(F2801:H2801),"")</f>
        <v/>
      </c>
      <c r="S2801" s="797">
        <f>IFERROR(AVERAGE(I2801:J2801),"")</f>
        <v/>
      </c>
      <c r="T2801" s="797">
        <f>IFERROR(AVERAGE(K2801:L2801),"")</f>
        <v/>
      </c>
      <c r="W2801" s="797">
        <f>AVERAGE(Q2801:T2801)</f>
        <v/>
      </c>
    </row>
    <row r="2802" ht="17.45" customHeight="1" thickBot="1">
      <c r="C2802" s="791">
        <f>C2801+1</f>
        <v/>
      </c>
      <c r="D2802" s="849" t="n">
        <v>0.0626554377319654</v>
      </c>
      <c r="E2802" s="850" t="n"/>
      <c r="F2802" s="849" t="n"/>
      <c r="G2802" s="851" t="n"/>
      <c r="H2802" s="850" t="n">
        <v>0.04229574836611608</v>
      </c>
      <c r="I2802" s="849" t="n">
        <v>0.0407408097470237</v>
      </c>
      <c r="J2802" s="850" t="n"/>
      <c r="K2802" s="852" t="n">
        <v>0.04538179866031024</v>
      </c>
      <c r="L2802" s="850" t="n"/>
      <c r="M2802" s="796">
        <f>IF(SUM(D2802:E2802)&gt;0,IFERROR(AVERAGE(D2773:E2802),""),"")</f>
        <v/>
      </c>
      <c r="N2802" s="796">
        <f>IF(SUM(F2802:H2802)&gt;0,IFERROR(AVERAGE(F2773:H2802),""),"")</f>
        <v/>
      </c>
      <c r="O2802" s="796">
        <f>IF(SUM(I2802:J2802)&gt;0,IFERROR(AVERAGE(I2773:J2802),""),"")</f>
        <v/>
      </c>
      <c r="P2802" s="796">
        <f>IF(SUM(K2802:L2802)&gt;0,IFERROR(AVERAGE(K2773:L2802),""),"")</f>
        <v/>
      </c>
      <c r="Q2802" s="797">
        <f>IFERROR(AVERAGE(D2802:E2802),"")</f>
        <v/>
      </c>
      <c r="R2802" s="797">
        <f>IFERROR(AVERAGE(F2802:H2802),"")</f>
        <v/>
      </c>
      <c r="S2802" s="797">
        <f>IFERROR(AVERAGE(I2802:J2802),"")</f>
        <v/>
      </c>
      <c r="T2802" s="797">
        <f>IFERROR(AVERAGE(K2802:L2802),"")</f>
        <v/>
      </c>
      <c r="W2802" s="797">
        <f>AVERAGE(Q2802:T2802)</f>
        <v/>
      </c>
      <c r="X2802" s="797">
        <f>AVERAGE(Q2798:T2802)</f>
        <v/>
      </c>
      <c r="Y2802" s="266" t="n">
        <v>400</v>
      </c>
      <c r="Z2802" s="514" t="inlineStr">
        <is>
          <t>AUGUST</t>
        </is>
      </c>
      <c r="AA2802" s="515" t="n">
        <v>2025</v>
      </c>
      <c r="AB2802" s="516" t="n"/>
      <c r="AC2802" s="516" t="n"/>
      <c r="AD2802" s="516" t="n"/>
    </row>
    <row r="2803" ht="17.45" customHeight="1">
      <c r="C2803" s="808">
        <f>C2802+1</f>
        <v/>
      </c>
      <c r="D2803" s="844" t="n"/>
      <c r="E2803" s="845" t="n">
        <v>0.04168086839329881</v>
      </c>
      <c r="F2803" s="844" t="n"/>
      <c r="G2803" s="846" t="n">
        <v>0.04071093385682734</v>
      </c>
      <c r="H2803" s="845" t="n"/>
      <c r="I2803" s="844" t="n"/>
      <c r="J2803" s="845" t="n">
        <v>0.01524880776768332</v>
      </c>
      <c r="K2803" s="847" t="n"/>
      <c r="L2803" s="845" t="n">
        <v>0.05102745924182951</v>
      </c>
      <c r="M2803" s="959">
        <f>IF(SUM(D2803:E2803)&gt;0,IFERROR(AVERAGE(D2774:E2803),""),"")</f>
        <v/>
      </c>
      <c r="N2803" s="959">
        <f>IF(SUM(F2803:H2803)&gt;0,IFERROR(AVERAGE(F2774:H2803),""),"")</f>
        <v/>
      </c>
      <c r="O2803" s="959">
        <f>IF(SUM(I2803:J2803)&gt;0,IFERROR(AVERAGE(I2774:J2803),""),"")</f>
        <v/>
      </c>
      <c r="P2803" s="959">
        <f>IF(SUM(K2803:L2803)&gt;0,IFERROR(AVERAGE(K2774:L2803),""),"")</f>
        <v/>
      </c>
      <c r="Q2803" s="813">
        <f>IFERROR(AVERAGE(D2803:E2803),"")</f>
        <v/>
      </c>
      <c r="R2803" s="813">
        <f>IFERROR(AVERAGE(F2803:H2803),"")</f>
        <v/>
      </c>
      <c r="S2803" s="813">
        <f>IFERROR(AVERAGE(I2803:J2803),"")</f>
        <v/>
      </c>
      <c r="T2803" s="813">
        <f>IFERROR(AVERAGE(K2803:L2803),"")</f>
        <v/>
      </c>
      <c r="V2803" s="813">
        <f>AVERAGE(Q2803:T2803)</f>
        <v/>
      </c>
      <c r="W2803" s="445" t="n"/>
      <c r="X2803" s="257" t="n"/>
      <c r="Y2803" s="266" t="n">
        <v>400</v>
      </c>
      <c r="Z2803" s="517" t="inlineStr">
        <is>
          <t>Parameter</t>
        </is>
      </c>
      <c r="AA2803" s="517" t="inlineStr">
        <is>
          <t>Station 1</t>
        </is>
      </c>
      <c r="AB2803" s="517" t="inlineStr">
        <is>
          <t>Station 2</t>
        </is>
      </c>
      <c r="AC2803" s="517" t="inlineStr">
        <is>
          <t>Station 4</t>
        </is>
      </c>
      <c r="AD2803" s="517" t="inlineStr">
        <is>
          <t>Station 5</t>
        </is>
      </c>
    </row>
    <row r="2804" ht="17.45" customHeight="1" thickBot="1">
      <c r="C2804" s="887">
        <f>C2803+1</f>
        <v/>
      </c>
      <c r="D2804" s="934" t="n">
        <v>0.02091785627937495</v>
      </c>
      <c r="E2804" s="935" t="n"/>
      <c r="F2804" s="934" t="n">
        <v>0.02839149235087684</v>
      </c>
      <c r="G2804" s="936" t="n"/>
      <c r="H2804" s="935" t="n">
        <v>0.02693464396413665</v>
      </c>
      <c r="I2804" s="934" t="n">
        <v>0.01117932735392046</v>
      </c>
      <c r="J2804" s="935" t="n"/>
      <c r="K2804" s="974" t="n">
        <v>0.02097972489417845</v>
      </c>
      <c r="L2804" s="935" t="n"/>
      <c r="M2804" s="971">
        <f>IF(SUM(D2804:E2804)&gt;0,IFERROR(AVERAGE(D2775:E2804),""),"")</f>
        <v/>
      </c>
      <c r="N2804" s="971">
        <f>IF(SUM(F2804:H2804)&gt;0,IFERROR(AVERAGE(F2775:H2804),""),"")</f>
        <v/>
      </c>
      <c r="O2804" s="971">
        <f>IF(SUM(I2804:J2804)&gt;0,IFERROR(AVERAGE(I2775:J2804),""),"")</f>
        <v/>
      </c>
      <c r="P2804" s="971">
        <f>IF(SUM(K2804:L2804)&gt;0,IFERROR(AVERAGE(K2775:L2804),""),"")</f>
        <v/>
      </c>
      <c r="Q2804" s="884">
        <f>IFERROR(AVERAGE(D2804:E2804),"")</f>
        <v/>
      </c>
      <c r="R2804" s="884">
        <f>IFERROR(AVERAGE(F2804:H2804),"")</f>
        <v/>
      </c>
      <c r="S2804" s="884">
        <f>IFERROR(AVERAGE(I2804:J2804),"")</f>
        <v/>
      </c>
      <c r="T2804" s="884">
        <f>IFERROR(AVERAGE(K2804:L2804),"")</f>
        <v/>
      </c>
      <c r="U2804" s="315" t="n"/>
      <c r="V2804" s="884">
        <f>AVERAGE(Q2804:T2804)</f>
        <v/>
      </c>
      <c r="W2804" s="467" t="n"/>
      <c r="X2804" s="830">
        <f>AVERAGE(Q2803:T2804)</f>
        <v/>
      </c>
      <c r="Y2804" s="312" t="n">
        <v>400</v>
      </c>
      <c r="Z2804" s="518" t="inlineStr">
        <is>
          <t>Average</t>
        </is>
      </c>
      <c r="AA2804" s="928">
        <f>AVERAGE(D2774:E2804)</f>
        <v/>
      </c>
      <c r="AB2804" s="928">
        <f>AVERAGE(F2774:H2804)</f>
        <v/>
      </c>
      <c r="AC2804" s="928">
        <f>AVERAGE(I2774:J2804)</f>
        <v/>
      </c>
      <c r="AD2804" s="928">
        <f>AVERAGE(K2774:L2804)</f>
        <v/>
      </c>
    </row>
    <row r="2805" ht="17.45" customHeight="1">
      <c r="C2805" s="831">
        <f>C2804+1</f>
        <v/>
      </c>
      <c r="D2805" s="937" t="n"/>
      <c r="E2805" s="938" t="n">
        <v>0.0221123854915899</v>
      </c>
      <c r="F2805" s="937" t="n"/>
      <c r="G2805" s="940" t="n">
        <v>0.03771862135564956</v>
      </c>
      <c r="H2805" s="938" t="n"/>
      <c r="I2805" s="937" t="n"/>
      <c r="J2805" s="938" t="n">
        <v>0.01104314334047669</v>
      </c>
      <c r="K2805" s="975" t="n"/>
      <c r="L2805" s="938" t="n">
        <v>0.02105492622496405</v>
      </c>
      <c r="M2805" s="796">
        <f>IF(SUM(D2805:E2805)&gt;0,IFERROR(AVERAGE(D2776:E2805),""),"")</f>
        <v/>
      </c>
      <c r="N2805" s="796">
        <f>IF(SUM(F2805:H2805)&gt;0,IFERROR(AVERAGE(F2776:H2805),""),"")</f>
        <v/>
      </c>
      <c r="O2805" s="796">
        <f>IF(SUM(I2805:J2805)&gt;0,IFERROR(AVERAGE(I2776:J2805),""),"")</f>
        <v/>
      </c>
      <c r="P2805" s="796">
        <f>IF(SUM(K2805:L2805)&gt;0,IFERROR(AVERAGE(K2776:L2805),""),"")</f>
        <v/>
      </c>
      <c r="Q2805" s="797">
        <f>IFERROR(AVERAGE(D2805:E2805),"")</f>
        <v/>
      </c>
      <c r="R2805" s="797">
        <f>IFERROR(AVERAGE(F2805:H2805),"")</f>
        <v/>
      </c>
      <c r="S2805" s="797">
        <f>IFERROR(AVERAGE(I2805:J2805),"")</f>
        <v/>
      </c>
      <c r="T2805" s="797">
        <f>IFERROR(AVERAGE(K2805:L2805),"")</f>
        <v/>
      </c>
      <c r="W2805" s="797">
        <f>AVERAGE(Q2805:T2805)</f>
        <v/>
      </c>
      <c r="Z2805" s="518" t="inlineStr">
        <is>
          <t>Maximum</t>
        </is>
      </c>
      <c r="AA2805" s="928">
        <f>MAX(D2774:E2804)</f>
        <v/>
      </c>
      <c r="AB2805" s="928">
        <f>MAX(F2774:H2804)</f>
        <v/>
      </c>
      <c r="AC2805" s="928">
        <f>MAX(I2774:J2804)</f>
        <v/>
      </c>
      <c r="AD2805" s="928">
        <f>MAX(K2774:L2804)</f>
        <v/>
      </c>
    </row>
    <row r="2806" ht="17.45" customHeight="1" thickBot="1">
      <c r="C2806" s="791">
        <f>C2805+1</f>
        <v/>
      </c>
      <c r="D2806" s="933" t="n">
        <v>0.07589781485697515</v>
      </c>
      <c r="E2806" s="850" t="n"/>
      <c r="F2806" s="933" t="n">
        <v>0.1568698241906716</v>
      </c>
      <c r="G2806" s="851" t="n"/>
      <c r="H2806" s="850" t="n"/>
      <c r="I2806" s="849" t="n">
        <v>0.05525953111833379</v>
      </c>
      <c r="J2806" s="850" t="n"/>
      <c r="K2806" s="852" t="n">
        <v>0.05484228017335227</v>
      </c>
      <c r="L2806" s="850" t="n"/>
      <c r="M2806" s="796">
        <f>IF(SUM(D2806:E2806)&gt;0,IFERROR(AVERAGE(D2777:E2806),""),"")</f>
        <v/>
      </c>
      <c r="N2806" s="796">
        <f>IF(SUM(F2806:H2806)&gt;0,IFERROR(AVERAGE(F2777:H2806),""),"")</f>
        <v/>
      </c>
      <c r="O2806" s="796">
        <f>IF(SUM(I2806:J2806)&gt;0,IFERROR(AVERAGE(I2777:J2806),""),"")</f>
        <v/>
      </c>
      <c r="P2806" s="796">
        <f>IF(SUM(K2806:L2806)&gt;0,IFERROR(AVERAGE(K2777:L2806),""),"")</f>
        <v/>
      </c>
      <c r="Q2806" s="876">
        <f>IFERROR(AVERAGE(D2806:E2806),"")</f>
        <v/>
      </c>
      <c r="R2806" s="876">
        <f>IFERROR(AVERAGE(F2806:H2806),"")</f>
        <v/>
      </c>
      <c r="S2806" s="797">
        <f>IFERROR(AVERAGE(I2806:J2806),"")</f>
        <v/>
      </c>
      <c r="T2806" s="797">
        <f>IFERROR(AVERAGE(K2806:L2806),"")</f>
        <v/>
      </c>
      <c r="W2806" s="876">
        <f>AVERAGE(Q2806:T2806)</f>
        <v/>
      </c>
      <c r="Z2806" s="520" t="inlineStr">
        <is>
          <t># DAYS &gt; 0.075</t>
        </is>
      </c>
      <c r="AA2806" s="521">
        <f>COUNTIF(D2774:E2804,"&gt;=0.075")</f>
        <v/>
      </c>
      <c r="AB2806" s="521">
        <f>COUNTIF(F2774:H2804,"&gt;=0.075")</f>
        <v/>
      </c>
      <c r="AC2806" s="521">
        <f>COUNTIF(I2774:J2804,"&gt;=0.075")</f>
        <v/>
      </c>
      <c r="AD2806" s="521">
        <f>COUNTIF(K2774:L2804,"&gt;=0.075")</f>
        <v/>
      </c>
    </row>
    <row r="2807" ht="17.45" customHeight="1" thickBot="1">
      <c r="C2807" s="791">
        <f>C2806+1</f>
        <v/>
      </c>
      <c r="D2807" s="792" t="n"/>
      <c r="E2807" s="793" t="n">
        <v>0.04155737254523914</v>
      </c>
      <c r="F2807" s="792" t="n"/>
      <c r="G2807" s="932" t="n">
        <v>0.09049478386191957</v>
      </c>
      <c r="H2807" s="793" t="n"/>
      <c r="I2807" s="792" t="n"/>
      <c r="J2807" s="793" t="n">
        <v>0.05543033661437143</v>
      </c>
      <c r="K2807" s="795" t="n"/>
      <c r="L2807" s="793" t="n">
        <v>0.04840105397761688</v>
      </c>
      <c r="M2807" s="796">
        <f>IF(SUM(D2807:E2807)&gt;0,IFERROR(AVERAGE(D2778:E2807),""),"")</f>
        <v/>
      </c>
      <c r="N2807" s="796">
        <f>IF(SUM(F2807:H2807)&gt;0,IFERROR(AVERAGE(F2778:H2807),""),"")</f>
        <v/>
      </c>
      <c r="O2807" s="796">
        <f>IF(SUM(I2807:J2807)&gt;0,IFERROR(AVERAGE(I2778:J2807),""),"")</f>
        <v/>
      </c>
      <c r="P2807" s="796">
        <f>IF(SUM(K2807:L2807)&gt;0,IFERROR(AVERAGE(K2778:L2807),""),"")</f>
        <v/>
      </c>
      <c r="Q2807" s="797">
        <f>IFERROR(AVERAGE(D2807:E2807),"")</f>
        <v/>
      </c>
      <c r="R2807" s="876">
        <f>IFERROR(AVERAGE(F2807:H2807),"")</f>
        <v/>
      </c>
      <c r="S2807" s="797">
        <f>IFERROR(AVERAGE(I2807:J2807),"")</f>
        <v/>
      </c>
      <c r="T2807" s="797">
        <f>IFERROR(AVERAGE(K2807:L2807),"")</f>
        <v/>
      </c>
      <c r="W2807" s="797">
        <f>AVERAGE(Q2807:T2807)</f>
        <v/>
      </c>
      <c r="AC2807" s="664">
        <f>SUM(AA2806:AD2806)</f>
        <v/>
      </c>
      <c r="AD2807" s="929">
        <f>AVERAGE(AA2804:AD2804)</f>
        <v/>
      </c>
    </row>
    <row r="2808" ht="17.45" customHeight="1">
      <c r="C2808" s="791">
        <f>C2807+1</f>
        <v/>
      </c>
      <c r="D2808" s="792" t="n">
        <v>0.04661567417928188</v>
      </c>
      <c r="E2808" s="793" t="n"/>
      <c r="F2808" s="792" t="n"/>
      <c r="G2808" s="794" t="n"/>
      <c r="H2808" s="793" t="n">
        <v>0.06064967796658105</v>
      </c>
      <c r="I2808" s="792" t="n">
        <v>0.04934478419451097</v>
      </c>
      <c r="J2808" s="793" t="n"/>
      <c r="K2808" s="795" t="n">
        <v>0.02724813002383376</v>
      </c>
      <c r="L2808" s="793" t="n"/>
      <c r="M2808" s="796">
        <f>IF(SUM(D2808:E2808)&gt;0,IFERROR(AVERAGE(D2779:E2808),""),"")</f>
        <v/>
      </c>
      <c r="N2808" s="796">
        <f>IF(SUM(F2808:H2808)&gt;0,IFERROR(AVERAGE(F2779:H2808),""),"")</f>
        <v/>
      </c>
      <c r="O2808" s="796">
        <f>IF(SUM(I2808:J2808)&gt;0,IFERROR(AVERAGE(I2779:J2808),""),"")</f>
        <v/>
      </c>
      <c r="P2808" s="796">
        <f>IF(SUM(K2808:L2808)&gt;0,IFERROR(AVERAGE(K2779:L2808),""),"")</f>
        <v/>
      </c>
      <c r="Q2808" s="797">
        <f>IFERROR(AVERAGE(D2808:E2808),"")</f>
        <v/>
      </c>
      <c r="R2808" s="797">
        <f>IFERROR(AVERAGE(F2808:H2808),"")</f>
        <v/>
      </c>
      <c r="S2808" s="797">
        <f>IFERROR(AVERAGE(I2808:J2808),"")</f>
        <v/>
      </c>
      <c r="T2808" s="797">
        <f>IFERROR(AVERAGE(K2808:L2808),"")</f>
        <v/>
      </c>
      <c r="W2808" s="797">
        <f>AVERAGE(Q2808:T2808)</f>
        <v/>
      </c>
      <c r="AA2808" s="605">
        <f>AA2804-AA2773</f>
        <v/>
      </c>
      <c r="AB2808" s="605">
        <f>AB2804-AB2773</f>
        <v/>
      </c>
      <c r="AC2808" s="605">
        <f>AC2804-AC2773</f>
        <v/>
      </c>
      <c r="AD2808" s="605">
        <f>AD2804-AD2773</f>
        <v/>
      </c>
    </row>
    <row r="2809" ht="17.45" customHeight="1">
      <c r="C2809" s="791">
        <f>C2808+1</f>
        <v/>
      </c>
      <c r="D2809" s="792" t="n"/>
      <c r="E2809" s="793" t="n">
        <v>0.0360616135397108</v>
      </c>
      <c r="F2809" s="792" t="n"/>
      <c r="G2809" s="794" t="n">
        <v>0.04234873319244963</v>
      </c>
      <c r="H2809" s="793" t="n"/>
      <c r="I2809" s="792" t="n"/>
      <c r="J2809" s="793" t="n">
        <v>0.03988084244885477</v>
      </c>
      <c r="K2809" s="795" t="n"/>
      <c r="L2809" s="793" t="n">
        <v>0.03212834429842879</v>
      </c>
      <c r="M2809" s="796">
        <f>IF(SUM(D2809:E2809)&gt;0,IFERROR(AVERAGE(D2780:E2809),""),"")</f>
        <v/>
      </c>
      <c r="N2809" s="796">
        <f>IF(SUM(F2809:H2809)&gt;0,IFERROR(AVERAGE(F2780:H2809),""),"")</f>
        <v/>
      </c>
      <c r="O2809" s="796">
        <f>IF(SUM(I2809:J2809)&gt;0,IFERROR(AVERAGE(I2780:J2809),""),"")</f>
        <v/>
      </c>
      <c r="P2809" s="796">
        <f>IF(SUM(K2809:L2809)&gt;0,IFERROR(AVERAGE(K2780:L2809),""),"")</f>
        <v/>
      </c>
      <c r="Q2809" s="797">
        <f>IFERROR(AVERAGE(D2809:E2809),"")</f>
        <v/>
      </c>
      <c r="R2809" s="797">
        <f>IFERROR(AVERAGE(F2809:H2809),"")</f>
        <v/>
      </c>
      <c r="S2809" s="797">
        <f>IFERROR(AVERAGE(I2809:J2809),"")</f>
        <v/>
      </c>
      <c r="T2809" s="797">
        <f>IFERROR(AVERAGE(K2809:L2809),"")</f>
        <v/>
      </c>
      <c r="W2809" s="797">
        <f>AVERAGE(Q2809:T2809)</f>
        <v/>
      </c>
      <c r="X2809" s="797">
        <f>AVERAGE(Q2805:T2809)</f>
        <v/>
      </c>
      <c r="Y2809" s="266" t="n">
        <v>401</v>
      </c>
      <c r="AD2809" s="605">
        <f>AD2807-AD2776</f>
        <v/>
      </c>
    </row>
    <row r="2810" ht="17.45" customHeight="1">
      <c r="C2810" s="861">
        <f>C2809+1</f>
        <v/>
      </c>
      <c r="D2810" s="809" t="n">
        <v>0.01654833275579288</v>
      </c>
      <c r="E2810" s="810" t="n"/>
      <c r="F2810" s="809" t="n">
        <v>0.03330248635859441</v>
      </c>
      <c r="G2810" s="811" t="n"/>
      <c r="H2810" s="810" t="n">
        <v>0.02120829701904709</v>
      </c>
      <c r="I2810" s="809" t="n">
        <v>0.01002061221335106</v>
      </c>
      <c r="J2810" s="810" t="n"/>
      <c r="K2810" s="812" t="n">
        <v>0.01566195047777427</v>
      </c>
      <c r="L2810" s="810" t="n"/>
      <c r="M2810" s="959">
        <f>IF(SUM(D2810:E2810)&gt;0,IFERROR(AVERAGE(D2781:E2810),""),"")</f>
        <v/>
      </c>
      <c r="N2810" s="959">
        <f>IF(SUM(F2810:H2810)&gt;0,IFERROR(AVERAGE(F2781:H2810),""),"")</f>
        <v/>
      </c>
      <c r="O2810" s="959">
        <f>IF(SUM(I2810:J2810)&gt;0,IFERROR(AVERAGE(I2781:J2810),""),"")</f>
        <v/>
      </c>
      <c r="P2810" s="959">
        <f>IF(SUM(K2810:L2810)&gt;0,IFERROR(AVERAGE(K2781:L2810),""),"")</f>
        <v/>
      </c>
      <c r="Q2810" s="813">
        <f>IFERROR(AVERAGE(D2810:E2810),"")</f>
        <v/>
      </c>
      <c r="R2810" s="813">
        <f>IFERROR(AVERAGE(F2810:H2810),"")</f>
        <v/>
      </c>
      <c r="S2810" s="813">
        <f>IFERROR(AVERAGE(I2810:J2810),"")</f>
        <v/>
      </c>
      <c r="T2810" s="813">
        <f>IFERROR(AVERAGE(K2810:L2810),"")</f>
        <v/>
      </c>
      <c r="V2810" s="813">
        <f>AVERAGE(Q2810:T2810)</f>
        <v/>
      </c>
      <c r="W2810" s="445" t="n"/>
      <c r="X2810" s="257" t="n"/>
      <c r="Y2810" s="266" t="n">
        <v>401</v>
      </c>
    </row>
    <row r="2811" ht="17.45" customHeight="1">
      <c r="C2811" s="808">
        <f>C2810+1</f>
        <v/>
      </c>
      <c r="D2811" s="809" t="n"/>
      <c r="E2811" s="810" t="n">
        <v>0.01800285553635698</v>
      </c>
      <c r="F2811" s="809" t="n"/>
      <c r="G2811" s="811" t="n">
        <v>0.02425041326136655</v>
      </c>
      <c r="H2811" s="810" t="n"/>
      <c r="I2811" s="809" t="n"/>
      <c r="J2811" s="810" t="n">
        <v>0.01086838377950289</v>
      </c>
      <c r="K2811" s="812" t="n"/>
      <c r="L2811" s="810" t="n">
        <v>0.02639097152111872</v>
      </c>
      <c r="M2811" s="959">
        <f>IF(SUM(D2811:E2811)&gt;0,IFERROR(AVERAGE(D2782:E2811),""),"")</f>
        <v/>
      </c>
      <c r="N2811" s="959">
        <f>IF(SUM(F2811:H2811)&gt;0,IFERROR(AVERAGE(F2782:H2811),""),"")</f>
        <v/>
      </c>
      <c r="O2811" s="959">
        <f>IF(SUM(I2811:J2811)&gt;0,IFERROR(AVERAGE(I2782:J2811),""),"")</f>
        <v/>
      </c>
      <c r="P2811" s="959">
        <f>IF(SUM(K2811:L2811)&gt;0,IFERROR(AVERAGE(K2782:L2811),""),"")</f>
        <v/>
      </c>
      <c r="Q2811" s="813">
        <f>IFERROR(AVERAGE(D2811:E2811),"")</f>
        <v/>
      </c>
      <c r="R2811" s="813">
        <f>IFERROR(AVERAGE(F2811:H2811),"")</f>
        <v/>
      </c>
      <c r="S2811" s="813">
        <f>IFERROR(AVERAGE(I2811:J2811),"")</f>
        <v/>
      </c>
      <c r="T2811" s="813">
        <f>IFERROR(AVERAGE(K2811:L2811),"")</f>
        <v/>
      </c>
      <c r="V2811" s="813">
        <f>AVERAGE(Q2811:T2811)</f>
        <v/>
      </c>
      <c r="W2811" s="445" t="n"/>
      <c r="X2811" s="797">
        <f>AVERAGE(Q2810:T2811)</f>
        <v/>
      </c>
      <c r="Y2811" s="266" t="n">
        <v>401</v>
      </c>
    </row>
    <row r="2812" ht="17.45" customHeight="1">
      <c r="C2812" s="791">
        <f>C2811+1</f>
        <v/>
      </c>
      <c r="D2812" s="792" t="n">
        <v>0.04636100025589537</v>
      </c>
      <c r="E2812" s="793" t="n"/>
      <c r="F2812" s="792" t="n">
        <v>0.03250708135212743</v>
      </c>
      <c r="G2812" s="794" t="n"/>
      <c r="H2812" s="793" t="n"/>
      <c r="I2812" s="792" t="n">
        <v>0.01826061723235992</v>
      </c>
      <c r="J2812" s="793" t="n"/>
      <c r="K2812" s="795" t="n">
        <v>0.04534774371463621</v>
      </c>
      <c r="L2812" s="793" t="n"/>
      <c r="M2812" s="796">
        <f>IF(SUM(D2812:E2812)&gt;0,IFERROR(AVERAGE(D2783:E2812),""),"")</f>
        <v/>
      </c>
      <c r="N2812" s="796">
        <f>IF(SUM(F2812:H2812)&gt;0,IFERROR(AVERAGE(F2783:H2812),""),"")</f>
        <v/>
      </c>
      <c r="O2812" s="796">
        <f>IF(SUM(I2812:J2812)&gt;0,IFERROR(AVERAGE(I2783:J2812),""),"")</f>
        <v/>
      </c>
      <c r="P2812" s="796">
        <f>IF(SUM(K2812:L2812)&gt;0,IFERROR(AVERAGE(K2783:L2812),""),"")</f>
        <v/>
      </c>
      <c r="Q2812" s="797">
        <f>IFERROR(AVERAGE(D2812:E2812),"")</f>
        <v/>
      </c>
      <c r="R2812" s="797">
        <f>IFERROR(AVERAGE(F2812:H2812),"")</f>
        <v/>
      </c>
      <c r="S2812" s="797">
        <f>IFERROR(AVERAGE(I2812:J2812),"")</f>
        <v/>
      </c>
      <c r="T2812" s="797">
        <f>IFERROR(AVERAGE(K2812:L2812),"")</f>
        <v/>
      </c>
      <c r="W2812" s="797">
        <f>AVERAGE(Q2812:T2812)</f>
        <v/>
      </c>
    </row>
    <row r="2813" ht="17.45" customHeight="1">
      <c r="C2813" s="791">
        <f>C2812+1</f>
        <v/>
      </c>
      <c r="D2813" s="792" t="n"/>
      <c r="E2813" s="793" t="n">
        <v>0.05890759730898441</v>
      </c>
      <c r="F2813" s="792" t="n"/>
      <c r="G2813" s="794" t="n">
        <v>0.04121280755051673</v>
      </c>
      <c r="H2813" s="793" t="n"/>
      <c r="I2813" s="792" t="n"/>
      <c r="J2813" s="793" t="n">
        <v>0.04542722215523366</v>
      </c>
      <c r="K2813" s="795" t="n"/>
      <c r="L2813" s="793" t="n">
        <v>0.04994244180051818</v>
      </c>
      <c r="M2813" s="796">
        <f>IF(SUM(D2813:E2813)&gt;0,IFERROR(AVERAGE(D2784:E2813),""),"")</f>
        <v/>
      </c>
      <c r="N2813" s="796">
        <f>IF(SUM(F2813:H2813)&gt;0,IFERROR(AVERAGE(F2784:H2813),""),"")</f>
        <v/>
      </c>
      <c r="O2813" s="796">
        <f>IF(SUM(I2813:J2813)&gt;0,IFERROR(AVERAGE(I2784:J2813),""),"")</f>
        <v/>
      </c>
      <c r="P2813" s="796">
        <f>IF(SUM(K2813:L2813)&gt;0,IFERROR(AVERAGE(K2784:L2813),""),"")</f>
        <v/>
      </c>
      <c r="Q2813" s="797">
        <f>IFERROR(AVERAGE(D2813:E2813),"")</f>
        <v/>
      </c>
      <c r="R2813" s="797">
        <f>IFERROR(AVERAGE(F2813:H2813),"")</f>
        <v/>
      </c>
      <c r="S2813" s="797">
        <f>IFERROR(AVERAGE(I2813:J2813),"")</f>
        <v/>
      </c>
      <c r="T2813" s="797">
        <f>IFERROR(AVERAGE(K2813:L2813),"")</f>
        <v/>
      </c>
      <c r="W2813" s="797">
        <f>AVERAGE(Q2813:T2813)</f>
        <v/>
      </c>
    </row>
    <row r="2814" ht="17.45" customHeight="1">
      <c r="C2814" s="791">
        <f>C2813+1</f>
        <v/>
      </c>
      <c r="D2814" s="792" t="n">
        <v>0.0542743719269056</v>
      </c>
      <c r="E2814" s="793" t="n"/>
      <c r="F2814" s="792" t="n"/>
      <c r="G2814" s="794" t="n"/>
      <c r="H2814" s="793" t="n">
        <v>0.03904165499985499</v>
      </c>
      <c r="I2814" s="792" t="n">
        <v>0.02650616087750949</v>
      </c>
      <c r="J2814" s="793" t="n"/>
      <c r="K2814" s="795" t="n">
        <v>0.05423475436486914</v>
      </c>
      <c r="L2814" s="793" t="n"/>
      <c r="M2814" s="796">
        <f>IF(SUM(D2814:E2814)&gt;0,IFERROR(AVERAGE(D2785:E2814),""),"")</f>
        <v/>
      </c>
      <c r="N2814" s="796">
        <f>IF(SUM(F2814:H2814)&gt;0,IFERROR(AVERAGE(F2785:H2814),""),"")</f>
        <v/>
      </c>
      <c r="O2814" s="796">
        <f>IF(SUM(I2814:J2814)&gt;0,IFERROR(AVERAGE(I2785:J2814),""),"")</f>
        <v/>
      </c>
      <c r="P2814" s="796">
        <f>IF(SUM(K2814:L2814)&gt;0,IFERROR(AVERAGE(K2785:L2814),""),"")</f>
        <v/>
      </c>
      <c r="Q2814" s="797">
        <f>IFERROR(AVERAGE(D2814:E2814),"")</f>
        <v/>
      </c>
      <c r="R2814" s="797">
        <f>IFERROR(AVERAGE(F2814:H2814),"")</f>
        <v/>
      </c>
      <c r="S2814" s="797">
        <f>IFERROR(AVERAGE(I2814:J2814),"")</f>
        <v/>
      </c>
      <c r="T2814" s="797">
        <f>IFERROR(AVERAGE(K2814:L2814),"")</f>
        <v/>
      </c>
      <c r="W2814" s="797">
        <f>AVERAGE(Q2814:T2814)</f>
        <v/>
      </c>
    </row>
    <row r="2815" ht="17.45" customHeight="1">
      <c r="C2815" s="791">
        <f>C2814+1</f>
        <v/>
      </c>
      <c r="D2815" s="792" t="n"/>
      <c r="E2815" s="793" t="n">
        <v>0.03860013244091477</v>
      </c>
      <c r="F2815" s="792" t="n"/>
      <c r="G2815" s="794" t="n">
        <v>0.0390603655450683</v>
      </c>
      <c r="H2815" s="793" t="n"/>
      <c r="I2815" s="792" t="n"/>
      <c r="J2815" s="793" t="n">
        <v>0.0397645414007809</v>
      </c>
      <c r="K2815" s="795" t="n"/>
      <c r="L2815" s="793" t="n">
        <v>0.04997207268006669</v>
      </c>
      <c r="M2815" s="796">
        <f>IF(SUM(D2815:E2815)&gt;0,IFERROR(AVERAGE(D2786:E2815),""),"")</f>
        <v/>
      </c>
      <c r="N2815" s="796">
        <f>IF(SUM(F2815:H2815)&gt;0,IFERROR(AVERAGE(F2786:H2815),""),"")</f>
        <v/>
      </c>
      <c r="O2815" s="796">
        <f>IF(SUM(I2815:J2815)&gt;0,IFERROR(AVERAGE(I2786:J2815),""),"")</f>
        <v/>
      </c>
      <c r="P2815" s="796">
        <f>IF(SUM(K2815:L2815)&gt;0,IFERROR(AVERAGE(K2786:L2815),""),"")</f>
        <v/>
      </c>
      <c r="Q2815" s="797">
        <f>IFERROR(AVERAGE(D2815:E2815),"")</f>
        <v/>
      </c>
      <c r="R2815" s="797">
        <f>IFERROR(AVERAGE(F2815:H2815),"")</f>
        <v/>
      </c>
      <c r="S2815" s="797">
        <f>IFERROR(AVERAGE(I2815:J2815),"")</f>
        <v/>
      </c>
      <c r="T2815" s="797">
        <f>IFERROR(AVERAGE(K2815:L2815),"")</f>
        <v/>
      </c>
      <c r="W2815" s="797">
        <f>AVERAGE(Q2815:T2815)</f>
        <v/>
      </c>
    </row>
    <row r="2816" ht="17.45" customHeight="1">
      <c r="C2816" s="861">
        <f>C2815+1</f>
        <v/>
      </c>
      <c r="D2816" s="803" t="n">
        <v>0.04143008851969015</v>
      </c>
      <c r="E2816" s="804" t="n"/>
      <c r="F2816" s="803" t="n">
        <v>0.0389414843346275</v>
      </c>
      <c r="G2816" s="805" t="n"/>
      <c r="H2816" s="804" t="n">
        <v>0.04161825416387113</v>
      </c>
      <c r="I2816" s="803" t="n">
        <v>0.04305476033286572</v>
      </c>
      <c r="J2816" s="804" t="n"/>
      <c r="K2816" s="806" t="n">
        <v>0.04054004344373317</v>
      </c>
      <c r="L2816" s="804" t="n"/>
      <c r="M2816" s="796">
        <f>IF(SUM(D2816:E2816)&gt;0,IFERROR(AVERAGE(D2787:E2816),""),"")</f>
        <v/>
      </c>
      <c r="N2816" s="796">
        <f>IF(SUM(F2816:H2816)&gt;0,IFERROR(AVERAGE(F2787:H2816),""),"")</f>
        <v/>
      </c>
      <c r="O2816" s="796">
        <f>IF(SUM(I2816:J2816)&gt;0,IFERROR(AVERAGE(I2787:J2816),""),"")</f>
        <v/>
      </c>
      <c r="P2816" s="796">
        <f>IF(SUM(K2816:L2816)&gt;0,IFERROR(AVERAGE(K2787:L2816),""),"")</f>
        <v/>
      </c>
      <c r="Q2816" s="797">
        <f>IFERROR(AVERAGE(D2816:E2816),"")</f>
        <v/>
      </c>
      <c r="R2816" s="797">
        <f>IFERROR(AVERAGE(F2816:H2816),"")</f>
        <v/>
      </c>
      <c r="S2816" s="797">
        <f>IFERROR(AVERAGE(I2816:J2816),"")</f>
        <v/>
      </c>
      <c r="T2816" s="797">
        <f>IFERROR(AVERAGE(K2816:L2816),"")</f>
        <v/>
      </c>
      <c r="W2816" s="797">
        <f>AVERAGE(Q2816:T2816)</f>
        <v/>
      </c>
      <c r="X2816" s="797">
        <f>AVERAGE(Q2812:T2816)</f>
        <v/>
      </c>
      <c r="Y2816" s="266" t="n">
        <v>402</v>
      </c>
    </row>
    <row r="2817" ht="17.45" customHeight="1">
      <c r="C2817" s="808">
        <f>C2816+1</f>
        <v/>
      </c>
      <c r="D2817" s="809" t="n"/>
      <c r="E2817" s="810" t="n">
        <v>0.0201937979963065</v>
      </c>
      <c r="F2817" s="809" t="n"/>
      <c r="G2817" s="811" t="n">
        <v>0.02702482422494516</v>
      </c>
      <c r="H2817" s="810" t="n"/>
      <c r="I2817" s="809" t="n"/>
      <c r="J2817" s="810" t="n">
        <v>0.01328095940694487</v>
      </c>
      <c r="K2817" s="812" t="n"/>
      <c r="L2817" s="810" t="n">
        <v>0.03449385148339089</v>
      </c>
      <c r="M2817" s="959">
        <f>IF(SUM(D2817:E2817)&gt;0,IFERROR(AVERAGE(D2788:E2817),""),"")</f>
        <v/>
      </c>
      <c r="N2817" s="959">
        <f>IF(SUM(F2817:H2817)&gt;0,IFERROR(AVERAGE(F2788:H2817),""),"")</f>
        <v/>
      </c>
      <c r="O2817" s="959">
        <f>IF(SUM(I2817:J2817)&gt;0,IFERROR(AVERAGE(I2788:J2817),""),"")</f>
        <v/>
      </c>
      <c r="P2817" s="959">
        <f>IF(SUM(K2817:L2817)&gt;0,IFERROR(AVERAGE(K2788:L2817),""),"")</f>
        <v/>
      </c>
      <c r="Q2817" s="813">
        <f>IFERROR(AVERAGE(D2817:E2817),"")</f>
        <v/>
      </c>
      <c r="R2817" s="813">
        <f>IFERROR(AVERAGE(F2817:H2817),"")</f>
        <v/>
      </c>
      <c r="S2817" s="813">
        <f>IFERROR(AVERAGE(I2817:J2817),"")</f>
        <v/>
      </c>
      <c r="T2817" s="813">
        <f>IFERROR(AVERAGE(K2817:L2817),"")</f>
        <v/>
      </c>
      <c r="V2817" s="813">
        <f>AVERAGE(Q2817:T2817)</f>
        <v/>
      </c>
      <c r="W2817" s="445" t="n"/>
      <c r="X2817" s="257" t="n"/>
      <c r="Y2817" s="266" t="n">
        <v>402</v>
      </c>
    </row>
    <row r="2818" ht="17.45" customHeight="1">
      <c r="C2818" s="808">
        <f>C2817+1</f>
        <v/>
      </c>
      <c r="D2818" s="809" t="n">
        <v>0.02436944507534085</v>
      </c>
      <c r="E2818" s="810" t="n"/>
      <c r="F2818" s="809" t="n">
        <v>0.01468005130239967</v>
      </c>
      <c r="G2818" s="811" t="n"/>
      <c r="H2818" s="810" t="n"/>
      <c r="I2818" s="809" t="n">
        <v>0.006882484203718233</v>
      </c>
      <c r="J2818" s="810" t="n"/>
      <c r="K2818" s="812" t="n">
        <v>0.01366490948475354</v>
      </c>
      <c r="L2818" s="810" t="n"/>
      <c r="M2818" s="959">
        <f>IF(SUM(D2818:E2818)&gt;0,IFERROR(AVERAGE(D2789:E2818),""),"")</f>
        <v/>
      </c>
      <c r="N2818" s="959">
        <f>IF(SUM(F2818:H2818)&gt;0,IFERROR(AVERAGE(F2789:H2818),""),"")</f>
        <v/>
      </c>
      <c r="O2818" s="959">
        <f>IF(SUM(I2818:J2818)&gt;0,IFERROR(AVERAGE(I2789:J2818),""),"")</f>
        <v/>
      </c>
      <c r="P2818" s="959">
        <f>IF(SUM(K2818:L2818)&gt;0,IFERROR(AVERAGE(K2789:L2818),""),"")</f>
        <v/>
      </c>
      <c r="Q2818" s="813">
        <f>IFERROR(AVERAGE(D2818:E2818),"")</f>
        <v/>
      </c>
      <c r="R2818" s="813">
        <f>IFERROR(AVERAGE(F2818:H2818),"")</f>
        <v/>
      </c>
      <c r="S2818" s="813">
        <f>IFERROR(AVERAGE(I2818:J2818),"")</f>
        <v/>
      </c>
      <c r="T2818" s="813">
        <f>IFERROR(AVERAGE(K2818:L2818),"")</f>
        <v/>
      </c>
      <c r="V2818" s="813">
        <f>AVERAGE(Q2818:T2818)</f>
        <v/>
      </c>
      <c r="W2818" s="445" t="n"/>
      <c r="X2818" s="797">
        <f>AVERAGE(Q2817:T2818)</f>
        <v/>
      </c>
      <c r="Y2818" s="266" t="n">
        <v>402</v>
      </c>
    </row>
    <row r="2819" ht="17.45" customHeight="1">
      <c r="C2819" s="791">
        <f>C2818+1</f>
        <v/>
      </c>
      <c r="D2819" s="792" t="n"/>
      <c r="E2819" s="793" t="n">
        <v>0.04699826550135414</v>
      </c>
      <c r="F2819" s="792" t="n"/>
      <c r="G2819" s="794" t="n">
        <v>0.04162398215545256</v>
      </c>
      <c r="H2819" s="793" t="n"/>
      <c r="I2819" s="792" t="n"/>
      <c r="J2819" s="793" t="n">
        <v>0.05257283515303721</v>
      </c>
      <c r="K2819" s="795" t="n"/>
      <c r="L2819" s="793" t="n">
        <v>0.04198604117118561</v>
      </c>
      <c r="M2819" s="796">
        <f>IF(SUM(D2819:E2819)&gt;0,IFERROR(AVERAGE(D2790:E2819),""),"")</f>
        <v/>
      </c>
      <c r="N2819" s="796">
        <f>IF(SUM(F2819:H2819)&gt;0,IFERROR(AVERAGE(F2790:H2819),""),"")</f>
        <v/>
      </c>
      <c r="O2819" s="796">
        <f>IF(SUM(I2819:J2819)&gt;0,IFERROR(AVERAGE(I2790:J2819),""),"")</f>
        <v/>
      </c>
      <c r="P2819" s="796">
        <f>IF(SUM(K2819:L2819)&gt;0,IFERROR(AVERAGE(K2790:L2819),""),"")</f>
        <v/>
      </c>
      <c r="Q2819" s="797">
        <f>IFERROR(AVERAGE(D2819:E2819),"")</f>
        <v/>
      </c>
      <c r="R2819" s="797">
        <f>IFERROR(AVERAGE(F2819:H2819),"")</f>
        <v/>
      </c>
      <c r="S2819" s="797">
        <f>IFERROR(AVERAGE(I2819:J2819),"")</f>
        <v/>
      </c>
      <c r="T2819" s="797">
        <f>IFERROR(AVERAGE(K2819:L2819),"")</f>
        <v/>
      </c>
      <c r="W2819" s="797">
        <f>AVERAGE(Q2819:T2819)</f>
        <v/>
      </c>
    </row>
    <row r="2820" ht="17.45" customHeight="1">
      <c r="C2820" s="791">
        <f>C2819+1</f>
        <v/>
      </c>
      <c r="D2820" s="792" t="n">
        <v>0.06114808149037766</v>
      </c>
      <c r="E2820" s="793" t="n"/>
      <c r="F2820" s="792" t="n"/>
      <c r="G2820" s="794" t="n"/>
      <c r="H2820" s="865" t="n">
        <v>0.07953842356778779</v>
      </c>
      <c r="I2820" s="792" t="n">
        <v>0.05055518859269435</v>
      </c>
      <c r="J2820" s="793" t="n"/>
      <c r="K2820" s="795" t="n">
        <v>0.03444154309370405</v>
      </c>
      <c r="L2820" s="793" t="n"/>
      <c r="M2820" s="796">
        <f>IF(SUM(D2820:E2820)&gt;0,IFERROR(AVERAGE(D2791:E2820),""),"")</f>
        <v/>
      </c>
      <c r="N2820" s="796">
        <f>IF(SUM(F2820:H2820)&gt;0,IFERROR(AVERAGE(F2791:H2820),""),"")</f>
        <v/>
      </c>
      <c r="O2820" s="796">
        <f>IF(SUM(I2820:J2820)&gt;0,IFERROR(AVERAGE(I2791:J2820),""),"")</f>
        <v/>
      </c>
      <c r="P2820" s="796">
        <f>IF(SUM(K2820:L2820)&gt;0,IFERROR(AVERAGE(K2791:L2820),""),"")</f>
        <v/>
      </c>
      <c r="Q2820" s="797">
        <f>IFERROR(AVERAGE(D2820:E2820),"")</f>
        <v/>
      </c>
      <c r="R2820" s="876">
        <f>IFERROR(AVERAGE(F2820:H2820),"")</f>
        <v/>
      </c>
      <c r="S2820" s="797">
        <f>IFERROR(AVERAGE(I2820:J2820),"")</f>
        <v/>
      </c>
      <c r="T2820" s="797">
        <f>IFERROR(AVERAGE(K2820:L2820),"")</f>
        <v/>
      </c>
      <c r="W2820" s="797">
        <f>AVERAGE(Q2820:T2820)</f>
        <v/>
      </c>
    </row>
    <row r="2821" ht="17.45" customHeight="1">
      <c r="C2821" s="791">
        <f>C2820+1</f>
        <v/>
      </c>
      <c r="D2821" s="792" t="n"/>
      <c r="E2821" s="793" t="n">
        <v>0.03747897885220636</v>
      </c>
      <c r="F2821" s="792" t="n"/>
      <c r="G2821" s="932" t="n">
        <v>0.0999730452710365</v>
      </c>
      <c r="H2821" s="793" t="n"/>
      <c r="I2821" s="792" t="n"/>
      <c r="J2821" s="793" t="n">
        <v>0.051692394097561</v>
      </c>
      <c r="K2821" s="795" t="n"/>
      <c r="L2821" s="793" t="n">
        <v>0.0583298068863037</v>
      </c>
      <c r="M2821" s="796">
        <f>IF(SUM(D2821:E2821)&gt;0,IFERROR(AVERAGE(D2792:E2821),""),"")</f>
        <v/>
      </c>
      <c r="N2821" s="796">
        <f>IF(SUM(F2821:H2821)&gt;0,IFERROR(AVERAGE(F2792:H2821),""),"")</f>
        <v/>
      </c>
      <c r="O2821" s="796">
        <f>IF(SUM(I2821:J2821)&gt;0,IFERROR(AVERAGE(I2792:J2821),""),"")</f>
        <v/>
      </c>
      <c r="P2821" s="796">
        <f>IF(SUM(K2821:L2821)&gt;0,IFERROR(AVERAGE(K2792:L2821),""),"")</f>
        <v/>
      </c>
      <c r="Q2821" s="797">
        <f>IFERROR(AVERAGE(D2821:E2821),"")</f>
        <v/>
      </c>
      <c r="R2821" s="876">
        <f>IFERROR(AVERAGE(F2821:H2821),"")</f>
        <v/>
      </c>
      <c r="S2821" s="797">
        <f>IFERROR(AVERAGE(I2821:J2821),"")</f>
        <v/>
      </c>
      <c r="T2821" s="797">
        <f>IFERROR(AVERAGE(K2821:L2821),"")</f>
        <v/>
      </c>
      <c r="W2821" s="797">
        <f>AVERAGE(Q2821:T2821)</f>
        <v/>
      </c>
    </row>
    <row r="2822" ht="17.45" customHeight="1">
      <c r="C2822" s="861">
        <f>C2821+1</f>
        <v/>
      </c>
      <c r="D2822" s="803" t="n">
        <v>0.05532111995582252</v>
      </c>
      <c r="E2822" s="804" t="n"/>
      <c r="F2822" s="803" t="n">
        <v>0.05383007505980918</v>
      </c>
      <c r="G2822" s="805" t="n"/>
      <c r="H2822" s="804" t="n">
        <v>0.03998295198311903</v>
      </c>
      <c r="I2822" s="803" t="n">
        <v>0.02310127666023591</v>
      </c>
      <c r="J2822" s="804" t="n"/>
      <c r="K2822" s="965" t="n">
        <v>0.1877535991433417</v>
      </c>
      <c r="L2822" s="804" t="n"/>
      <c r="M2822" s="796">
        <f>IF(SUM(D2822:E2822)&gt;0,IFERROR(AVERAGE(D2793:E2822),""),"")</f>
        <v/>
      </c>
      <c r="N2822" s="796">
        <f>IF(SUM(F2822:H2822)&gt;0,IFERROR(AVERAGE(F2793:H2822),""),"")</f>
        <v/>
      </c>
      <c r="O2822" s="796">
        <f>IF(SUM(I2822:J2822)&gt;0,IFERROR(AVERAGE(I2793:J2822),""),"")</f>
        <v/>
      </c>
      <c r="P2822" s="796">
        <f>IF(SUM(K2822:L2822)&gt;0,IFERROR(AVERAGE(K2793:L2822),""),"")</f>
        <v/>
      </c>
      <c r="Q2822" s="797">
        <f>IFERROR(AVERAGE(D2822:E2822),"")</f>
        <v/>
      </c>
      <c r="R2822" s="797">
        <f>IFERROR(AVERAGE(F2822:H2822),"")</f>
        <v/>
      </c>
      <c r="S2822" s="797">
        <f>IFERROR(AVERAGE(I2822:J2822),"")</f>
        <v/>
      </c>
      <c r="T2822" s="876">
        <f>IFERROR(AVERAGE(K2822:L2822),"")</f>
        <v/>
      </c>
      <c r="W2822" s="876">
        <f>AVERAGE(Q2822:T2822)</f>
        <v/>
      </c>
    </row>
    <row r="2823" ht="17.45" customHeight="1">
      <c r="C2823" s="791">
        <f>C2822+1</f>
        <v/>
      </c>
      <c r="D2823" s="792" t="n"/>
      <c r="E2823" s="793" t="n">
        <v>0.03408978007439174</v>
      </c>
      <c r="F2823" s="792" t="n"/>
      <c r="G2823" s="794" t="n">
        <v>0.03853859456197352</v>
      </c>
      <c r="H2823" s="793" t="n"/>
      <c r="I2823" s="792" t="n"/>
      <c r="J2823" s="793" t="n">
        <v>0.03090740188874633</v>
      </c>
      <c r="K2823" s="795" t="n"/>
      <c r="L2823" s="793" t="n">
        <v>0.03863626726815015</v>
      </c>
      <c r="M2823" s="796">
        <f>IF(SUM(D2823:E2823)&gt;0,IFERROR(AVERAGE(D2794:E2823),""),"")</f>
        <v/>
      </c>
      <c r="N2823" s="796">
        <f>IF(SUM(F2823:H2823)&gt;0,IFERROR(AVERAGE(F2794:H2823),""),"")</f>
        <v/>
      </c>
      <c r="O2823" s="796">
        <f>IF(SUM(I2823:J2823)&gt;0,IFERROR(AVERAGE(I2794:J2823),""),"")</f>
        <v/>
      </c>
      <c r="P2823" s="796">
        <f>IF(SUM(K2823:L2823)&gt;0,IFERROR(AVERAGE(K2794:L2823),""),"")</f>
        <v/>
      </c>
      <c r="Q2823" s="797">
        <f>IFERROR(AVERAGE(D2823:E2823),"")</f>
        <v/>
      </c>
      <c r="R2823" s="797">
        <f>IFERROR(AVERAGE(F2823:H2823),"")</f>
        <v/>
      </c>
      <c r="S2823" s="797">
        <f>IFERROR(AVERAGE(I2823:J2823),"")</f>
        <v/>
      </c>
      <c r="T2823" s="797">
        <f>IFERROR(AVERAGE(K2823:L2823),"")</f>
        <v/>
      </c>
      <c r="W2823" s="797">
        <f>AVERAGE(Q2823:T2823)</f>
        <v/>
      </c>
      <c r="X2823" s="797">
        <f>AVERAGE(Q2819:T2823)</f>
        <v/>
      </c>
      <c r="Y2823" s="266" t="n">
        <v>403</v>
      </c>
    </row>
    <row r="2824" ht="17.45" customHeight="1">
      <c r="C2824" s="808">
        <f>C2823+1</f>
        <v/>
      </c>
      <c r="D2824" s="809" t="n">
        <v>0.02326260582902211</v>
      </c>
      <c r="E2824" s="810" t="n"/>
      <c r="F2824" s="809" t="n">
        <v>0.06586912382186738</v>
      </c>
      <c r="G2824" s="811" t="n"/>
      <c r="H2824" s="810" t="n"/>
      <c r="I2824" s="809" t="n">
        <v>0.01605108172272037</v>
      </c>
      <c r="J2824" s="810" t="n"/>
      <c r="K2824" s="812" t="n">
        <v>0.01490370826739204</v>
      </c>
      <c r="L2824" s="810" t="n"/>
      <c r="M2824" s="959">
        <f>IF(SUM(D2824:E2824)&gt;0,IFERROR(AVERAGE(D2795:E2824),""),"")</f>
        <v/>
      </c>
      <c r="N2824" s="959">
        <f>IF(SUM(F2824:H2824)&gt;0,IFERROR(AVERAGE(F2795:H2824),""),"")</f>
        <v/>
      </c>
      <c r="O2824" s="959">
        <f>IF(SUM(I2824:J2824)&gt;0,IFERROR(AVERAGE(I2795:J2824),""),"")</f>
        <v/>
      </c>
      <c r="P2824" s="959">
        <f>IF(SUM(K2824:L2824)&gt;0,IFERROR(AVERAGE(K2795:L2824),""),"")</f>
        <v/>
      </c>
      <c r="Q2824" s="813">
        <f>IFERROR(AVERAGE(D2824:E2824),"")</f>
        <v/>
      </c>
      <c r="R2824" s="813">
        <f>IFERROR(AVERAGE(F2824:H2824),"")</f>
        <v/>
      </c>
      <c r="S2824" s="813">
        <f>IFERROR(AVERAGE(I2824:J2824),"")</f>
        <v/>
      </c>
      <c r="T2824" s="813">
        <f>IFERROR(AVERAGE(K2824:L2824),"")</f>
        <v/>
      </c>
      <c r="V2824" s="813">
        <f>AVERAGE(Q2824:T2824)</f>
        <v/>
      </c>
      <c r="W2824" s="445" t="n"/>
      <c r="X2824" s="257" t="n"/>
      <c r="Y2824" s="266" t="n">
        <v>403</v>
      </c>
    </row>
    <row r="2825" ht="17.45" customHeight="1">
      <c r="C2825" s="808">
        <f>C2824+1</f>
        <v/>
      </c>
      <c r="D2825" s="809" t="n"/>
      <c r="E2825" s="810" t="n">
        <v>0.02779754076596264</v>
      </c>
      <c r="F2825" s="809" t="n"/>
      <c r="G2825" s="811" t="n">
        <v>0.03183080545941454</v>
      </c>
      <c r="H2825" s="810" t="n"/>
      <c r="I2825" s="809" t="n"/>
      <c r="J2825" s="810" t="n">
        <v>0.006678308274105919</v>
      </c>
      <c r="K2825" s="812" t="n"/>
      <c r="L2825" s="810" t="n">
        <v>0.01562097853765104</v>
      </c>
      <c r="M2825" s="959">
        <f>IF(SUM(D2825:E2825)&gt;0,IFERROR(AVERAGE(D2796:E2825),""),"")</f>
        <v/>
      </c>
      <c r="N2825" s="959">
        <f>IF(SUM(F2825:H2825)&gt;0,IFERROR(AVERAGE(F2796:H2825),""),"")</f>
        <v/>
      </c>
      <c r="O2825" s="959">
        <f>IF(SUM(I2825:J2825)&gt;0,IFERROR(AVERAGE(I2796:J2825),""),"")</f>
        <v/>
      </c>
      <c r="P2825" s="959">
        <f>IF(SUM(K2825:L2825)&gt;0,IFERROR(AVERAGE(K2796:L2825),""),"")</f>
        <v/>
      </c>
      <c r="Q2825" s="813">
        <f>IFERROR(AVERAGE(D2825:E2825),"")</f>
        <v/>
      </c>
      <c r="R2825" s="813">
        <f>IFERROR(AVERAGE(F2825:H2825),"")</f>
        <v/>
      </c>
      <c r="S2825" s="813">
        <f>IFERROR(AVERAGE(I2825:J2825),"")</f>
        <v/>
      </c>
      <c r="T2825" s="813">
        <f>IFERROR(AVERAGE(K2825:L2825),"")</f>
        <v/>
      </c>
      <c r="V2825" s="813">
        <f>AVERAGE(Q2825:T2825)</f>
        <v/>
      </c>
      <c r="W2825" s="445" t="n"/>
      <c r="X2825" s="797">
        <f>AVERAGE(Q2824:T2825)</f>
        <v/>
      </c>
      <c r="Y2825" s="266" t="n">
        <v>403</v>
      </c>
    </row>
    <row r="2826" ht="17.45" customHeight="1">
      <c r="C2826" s="791">
        <f>C2825+1</f>
        <v/>
      </c>
      <c r="D2826" s="899" t="n">
        <v>0.08768952426753196</v>
      </c>
      <c r="E2826" s="793" t="n"/>
      <c r="F2826" s="792" t="n"/>
      <c r="G2826" s="794" t="n"/>
      <c r="H2826" s="865" t="n">
        <v>0.07904464371133829</v>
      </c>
      <c r="I2826" s="792" t="n">
        <v>0.05901071123870421</v>
      </c>
      <c r="J2826" s="793" t="n"/>
      <c r="K2826" s="795" t="n">
        <v>0.02953624663431697</v>
      </c>
      <c r="L2826" s="793" t="n"/>
      <c r="M2826" s="796">
        <f>IF(SUM(D2826:E2826)&gt;0,IFERROR(AVERAGE(D2797:E2826),""),"")</f>
        <v/>
      </c>
      <c r="N2826" s="796">
        <f>IF(SUM(F2826:H2826)&gt;0,IFERROR(AVERAGE(F2797:H2826),""),"")</f>
        <v/>
      </c>
      <c r="O2826" s="796">
        <f>IF(SUM(I2826:J2826)&gt;0,IFERROR(AVERAGE(I2797:J2826),""),"")</f>
        <v/>
      </c>
      <c r="P2826" s="796">
        <f>IF(SUM(K2826:L2826)&gt;0,IFERROR(AVERAGE(K2797:L2826),""),"")</f>
        <v/>
      </c>
      <c r="Q2826" s="876">
        <f>IFERROR(AVERAGE(D2826:E2826),"")</f>
        <v/>
      </c>
      <c r="R2826" s="876">
        <f>IFERROR(AVERAGE(F2826:H2826),"")</f>
        <v/>
      </c>
      <c r="S2826" s="797">
        <f>IFERROR(AVERAGE(I2826:J2826),"")</f>
        <v/>
      </c>
      <c r="T2826" s="797">
        <f>IFERROR(AVERAGE(K2826:L2826),"")</f>
        <v/>
      </c>
      <c r="W2826" s="797">
        <f>AVERAGE(Q2826:T2826)</f>
        <v/>
      </c>
    </row>
    <row r="2827" ht="17.45" customHeight="1">
      <c r="C2827" s="791">
        <f>C2826+1</f>
        <v/>
      </c>
      <c r="D2827" s="792" t="n"/>
      <c r="E2827" s="793" t="n">
        <v>0.04926369328084443</v>
      </c>
      <c r="F2827" s="792" t="n"/>
      <c r="G2827" s="932" t="n">
        <v>0.08886870643463422</v>
      </c>
      <c r="H2827" s="793" t="n"/>
      <c r="I2827" s="792" t="n"/>
      <c r="J2827" s="793" t="n">
        <v>0.07374787611291761</v>
      </c>
      <c r="K2827" s="795" t="n"/>
      <c r="L2827" s="793" t="n">
        <v>0.04775138487934574</v>
      </c>
      <c r="M2827" s="796">
        <f>IF(SUM(D2827:E2827)&gt;0,IFERROR(AVERAGE(D2798:E2827),""),"")</f>
        <v/>
      </c>
      <c r="N2827" s="796">
        <f>IF(SUM(F2827:H2827)&gt;0,IFERROR(AVERAGE(F2798:H2827),""),"")</f>
        <v/>
      </c>
      <c r="O2827" s="796">
        <f>IF(SUM(I2827:J2827)&gt;0,IFERROR(AVERAGE(I2798:J2827),""),"")</f>
        <v/>
      </c>
      <c r="P2827" s="796">
        <f>IF(SUM(K2827:L2827)&gt;0,IFERROR(AVERAGE(K2798:L2827),""),"")</f>
        <v/>
      </c>
      <c r="Q2827" s="797">
        <f>IFERROR(AVERAGE(D2827:E2827),"")</f>
        <v/>
      </c>
      <c r="R2827" s="876">
        <f>IFERROR(AVERAGE(F2827:H2827),"")</f>
        <v/>
      </c>
      <c r="S2827" s="797">
        <f>IFERROR(AVERAGE(I2827:J2827),"")</f>
        <v/>
      </c>
      <c r="T2827" s="797">
        <f>IFERROR(AVERAGE(K2827:L2827),"")</f>
        <v/>
      </c>
      <c r="W2827" s="797">
        <f>AVERAGE(Q2827:T2827)</f>
        <v/>
      </c>
    </row>
    <row r="2828" ht="17.45" customHeight="1">
      <c r="C2828" s="861">
        <f>C2827+1</f>
        <v/>
      </c>
      <c r="D2828" s="803" t="n">
        <v>0.05464078500447787</v>
      </c>
      <c r="E2828" s="804" t="n"/>
      <c r="F2828" s="864" t="n">
        <v>0.1219142475915853</v>
      </c>
      <c r="G2828" s="805" t="n"/>
      <c r="H2828" s="952" t="n">
        <v>0.1122131331053083</v>
      </c>
      <c r="I2828" s="803" t="n">
        <v>0.06756376644829337</v>
      </c>
      <c r="J2828" s="804" t="n"/>
      <c r="K2828" s="806" t="n">
        <v>0.0288217607272373</v>
      </c>
      <c r="L2828" s="804" t="n"/>
      <c r="M2828" s="796">
        <f>IF(SUM(D2828:E2828)&gt;0,IFERROR(AVERAGE(D2799:E2828),""),"")</f>
        <v/>
      </c>
      <c r="N2828" s="796">
        <f>IF(SUM(F2828:H2828)&gt;0,IFERROR(AVERAGE(F2799:H2828),""),"")</f>
        <v/>
      </c>
      <c r="O2828" s="796">
        <f>IF(SUM(I2828:J2828)&gt;0,IFERROR(AVERAGE(I2799:J2828),""),"")</f>
        <v/>
      </c>
      <c r="P2828" s="796">
        <f>IF(SUM(K2828:L2828)&gt;0,IFERROR(AVERAGE(K2799:L2828),""),"")</f>
        <v/>
      </c>
      <c r="Q2828" s="797">
        <f>IFERROR(AVERAGE(D2828:E2828),"")</f>
        <v/>
      </c>
      <c r="R2828" s="876">
        <f>IFERROR(AVERAGE(F2828:H2828),"")</f>
        <v/>
      </c>
      <c r="S2828" s="797">
        <f>IFERROR(AVERAGE(I2828:J2828),"")</f>
        <v/>
      </c>
      <c r="T2828" s="797">
        <f>IFERROR(AVERAGE(K2828:L2828),"")</f>
        <v/>
      </c>
      <c r="W2828" s="797">
        <f>AVERAGE(Q2828:T2828)</f>
        <v/>
      </c>
    </row>
    <row r="2829" ht="17.45" customHeight="1">
      <c r="C2829" s="791">
        <f>C2828+1</f>
        <v/>
      </c>
      <c r="D2829" s="792" t="n"/>
      <c r="E2829" s="793" t="n">
        <v>0.05809991258197465</v>
      </c>
      <c r="F2829" s="792" t="n"/>
      <c r="G2829" s="794" t="n">
        <v>0.05381599269668075</v>
      </c>
      <c r="H2829" s="793" t="n"/>
      <c r="I2829" s="792" t="n"/>
      <c r="J2829" s="793" t="n">
        <v>0.04293622717809899</v>
      </c>
      <c r="K2829" s="795" t="n"/>
      <c r="L2829" s="793" t="n">
        <v>0.04433126875720477</v>
      </c>
      <c r="M2829" s="796">
        <f>IF(SUM(D2829:E2829)&gt;0,IFERROR(AVERAGE(D2800:E2829),""),"")</f>
        <v/>
      </c>
      <c r="N2829" s="796">
        <f>IF(SUM(F2829:H2829)&gt;0,IFERROR(AVERAGE(F2800:H2829),""),"")</f>
        <v/>
      </c>
      <c r="O2829" s="796">
        <f>IF(SUM(I2829:J2829)&gt;0,IFERROR(AVERAGE(I2800:J2829),""),"")</f>
        <v/>
      </c>
      <c r="P2829" s="796">
        <f>IF(SUM(K2829:L2829)&gt;0,IFERROR(AVERAGE(K2800:L2829),""),"")</f>
        <v/>
      </c>
      <c r="Q2829" s="797">
        <f>IFERROR(AVERAGE(D2829:E2829),"")</f>
        <v/>
      </c>
      <c r="R2829" s="797">
        <f>IFERROR(AVERAGE(F2829:H2829),"")</f>
        <v/>
      </c>
      <c r="S2829" s="797">
        <f>IFERROR(AVERAGE(I2829:J2829),"")</f>
        <v/>
      </c>
      <c r="T2829" s="797">
        <f>IFERROR(AVERAGE(K2829:L2829),"")</f>
        <v/>
      </c>
      <c r="W2829" s="797">
        <f>AVERAGE(Q2829:T2829)</f>
        <v/>
      </c>
    </row>
    <row r="2830" ht="17.45" customHeight="1">
      <c r="C2830" s="791">
        <f>C2829+1</f>
        <v/>
      </c>
      <c r="D2830" s="792" t="n">
        <v>0.04064991793963931</v>
      </c>
      <c r="E2830" s="793" t="n"/>
      <c r="F2830" s="792" t="n">
        <v>0.0337303926950609</v>
      </c>
      <c r="G2830" s="794" t="n"/>
      <c r="H2830" s="793" t="n"/>
      <c r="I2830" s="792" t="n">
        <v>0.02033547584114393</v>
      </c>
      <c r="J2830" s="793" t="n"/>
      <c r="K2830" s="795" t="n">
        <v>0.03537917049229625</v>
      </c>
      <c r="L2830" s="793" t="n"/>
      <c r="M2830" s="796">
        <f>IF(SUM(D2830:E2830)&gt;0,IFERROR(AVERAGE(D2801:E2830),""),"")</f>
        <v/>
      </c>
      <c r="N2830" s="796">
        <f>IF(SUM(F2830:H2830)&gt;0,IFERROR(AVERAGE(F2801:H2830),""),"")</f>
        <v/>
      </c>
      <c r="O2830" s="796">
        <f>IF(SUM(I2830:J2830)&gt;0,IFERROR(AVERAGE(I2801:J2830),""),"")</f>
        <v/>
      </c>
      <c r="P2830" s="796">
        <f>IF(SUM(K2830:L2830)&gt;0,IFERROR(AVERAGE(K2801:L2830),""),"")</f>
        <v/>
      </c>
      <c r="Q2830" s="797">
        <f>IFERROR(AVERAGE(D2830:E2830),"")</f>
        <v/>
      </c>
      <c r="R2830" s="797">
        <f>IFERROR(AVERAGE(F2830:H2830),"")</f>
        <v/>
      </c>
      <c r="S2830" s="797">
        <f>IFERROR(AVERAGE(I2830:J2830),"")</f>
        <v/>
      </c>
      <c r="T2830" s="797">
        <f>IFERROR(AVERAGE(K2830:L2830),"")</f>
        <v/>
      </c>
      <c r="W2830" s="797">
        <f>AVERAGE(Q2830:T2830)</f>
        <v/>
      </c>
      <c r="X2830" s="797">
        <f>AVERAGE(Q2826:T2830)</f>
        <v/>
      </c>
      <c r="Y2830" s="266" t="n">
        <v>404</v>
      </c>
    </row>
    <row r="2831" ht="17.45" customHeight="1" thickBot="1">
      <c r="C2831" s="808">
        <f>C2830+1</f>
        <v/>
      </c>
      <c r="D2831" s="809" t="n"/>
      <c r="E2831" s="810" t="n">
        <v>0.02510858880227512</v>
      </c>
      <c r="F2831" s="809" t="n"/>
      <c r="G2831" s="811" t="n">
        <v>0.02547943114518534</v>
      </c>
      <c r="H2831" s="810" t="n"/>
      <c r="I2831" s="809" t="n"/>
      <c r="J2831" s="810" t="n">
        <v>0.008493677011685328</v>
      </c>
      <c r="K2831" s="812" t="n"/>
      <c r="L2831" s="810" t="n">
        <v>0.02775128753161285</v>
      </c>
      <c r="M2831" s="959">
        <f>IF(SUM(D2831:E2831)&gt;0,IFERROR(AVERAGE(D2802:E2831),""),"")</f>
        <v/>
      </c>
      <c r="N2831" s="959">
        <f>IF(SUM(F2831:H2831)&gt;0,IFERROR(AVERAGE(F2802:H2831),""),"")</f>
        <v/>
      </c>
      <c r="O2831" s="959">
        <f>IF(SUM(I2831:J2831)&gt;0,IFERROR(AVERAGE(I2802:J2831),""),"")</f>
        <v/>
      </c>
      <c r="P2831" s="959">
        <f>IF(SUM(K2831:L2831)&gt;0,IFERROR(AVERAGE(K2802:L2831),""),"")</f>
        <v/>
      </c>
      <c r="Q2831" s="813">
        <f>IFERROR(AVERAGE(D2831:E2831),"")</f>
        <v/>
      </c>
      <c r="R2831" s="813">
        <f>IFERROR(AVERAGE(F2831:H2831),"")</f>
        <v/>
      </c>
      <c r="S2831" s="813">
        <f>IFERROR(AVERAGE(I2831:J2831),"")</f>
        <v/>
      </c>
      <c r="T2831" s="813">
        <f>IFERROR(AVERAGE(K2831:L2831),"")</f>
        <v/>
      </c>
      <c r="V2831" s="813">
        <f>AVERAGE(Q2831:T2831)</f>
        <v/>
      </c>
      <c r="W2831" s="445" t="n"/>
      <c r="X2831" s="257" t="n"/>
      <c r="Y2831" s="266" t="n">
        <v>404</v>
      </c>
    </row>
    <row r="2832" ht="17.45" customHeight="1" thickBot="1">
      <c r="C2832" s="808">
        <f>C2831+1</f>
        <v/>
      </c>
      <c r="D2832" s="809" t="n">
        <v>0.02303021739927649</v>
      </c>
      <c r="E2832" s="810" t="n"/>
      <c r="F2832" s="809" t="n"/>
      <c r="G2832" s="811" t="n"/>
      <c r="H2832" s="810" t="n">
        <v>0.01856669074780141</v>
      </c>
      <c r="I2832" s="809" t="n">
        <v>0.005086829474942449</v>
      </c>
      <c r="J2832" s="810" t="n"/>
      <c r="K2832" s="812" t="n">
        <v>0.01578099264696847</v>
      </c>
      <c r="L2832" s="810" t="n"/>
      <c r="M2832" s="959">
        <f>IF(SUM(D2832:E2832)&gt;0,IFERROR(AVERAGE(D2803:E2832),""),"")</f>
        <v/>
      </c>
      <c r="N2832" s="959">
        <f>IF(SUM(F2832:H2832)&gt;0,IFERROR(AVERAGE(F2803:H2832),""),"")</f>
        <v/>
      </c>
      <c r="O2832" s="959">
        <f>IF(SUM(I2832:J2832)&gt;0,IFERROR(AVERAGE(I2803:J2832),""),"")</f>
        <v/>
      </c>
      <c r="P2832" s="959">
        <f>IF(SUM(K2832:L2832)&gt;0,IFERROR(AVERAGE(K2803:L2832),""),"")</f>
        <v/>
      </c>
      <c r="Q2832" s="813">
        <f>IFERROR(AVERAGE(D2832:E2832),"")</f>
        <v/>
      </c>
      <c r="R2832" s="813">
        <f>IFERROR(AVERAGE(F2832:H2832),"")</f>
        <v/>
      </c>
      <c r="S2832" s="813">
        <f>IFERROR(AVERAGE(I2832:J2832),"")</f>
        <v/>
      </c>
      <c r="T2832" s="813">
        <f>IFERROR(AVERAGE(K2832:L2832),"")</f>
        <v/>
      </c>
      <c r="V2832" s="813">
        <f>AVERAGE(Q2832:T2832)</f>
        <v/>
      </c>
      <c r="W2832" s="445" t="n"/>
      <c r="X2832" s="797">
        <f>AVERAGE(Q2831:T2832)</f>
        <v/>
      </c>
      <c r="Y2832" s="266" t="n">
        <v>404</v>
      </c>
      <c r="Z2832" s="514" t="inlineStr">
        <is>
          <t>SEPTEMBER</t>
        </is>
      </c>
      <c r="AA2832" s="515" t="n">
        <v>2025</v>
      </c>
      <c r="AB2832" s="516" t="n"/>
      <c r="AC2832" s="516" t="n"/>
      <c r="AD2832" s="516" t="n"/>
    </row>
    <row r="2833" ht="17.45" customHeight="1">
      <c r="C2833" s="791">
        <f>C2832+1</f>
        <v/>
      </c>
      <c r="D2833" s="792" t="n"/>
      <c r="E2833" s="793" t="n">
        <v>0.04208794030545616</v>
      </c>
      <c r="F2833" s="792" t="n"/>
      <c r="G2833" s="794" t="n">
        <v>0.04369110013712346</v>
      </c>
      <c r="H2833" s="793" t="n"/>
      <c r="I2833" s="792" t="n"/>
      <c r="J2833" s="793" t="n">
        <v>0.03551162033058473</v>
      </c>
      <c r="K2833" s="795" t="n"/>
      <c r="L2833" s="793" t="n">
        <v>0.04300235536191271</v>
      </c>
      <c r="M2833" s="796">
        <f>IF(SUM(D2833:E2833)&gt;0,IFERROR(AVERAGE(D2804:E2833),""),"")</f>
        <v/>
      </c>
      <c r="N2833" s="796">
        <f>IF(SUM(F2833:H2833)&gt;0,IFERROR(AVERAGE(F2804:H2833),""),"")</f>
        <v/>
      </c>
      <c r="O2833" s="796">
        <f>IF(SUM(I2833:J2833)&gt;0,IFERROR(AVERAGE(I2804:J2833),""),"")</f>
        <v/>
      </c>
      <c r="P2833" s="796">
        <f>IF(SUM(K2833:L2833)&gt;0,IFERROR(AVERAGE(K2804:L2833),""),"")</f>
        <v/>
      </c>
      <c r="Q2833" s="797">
        <f>IFERROR(AVERAGE(D2833:E2833),"")</f>
        <v/>
      </c>
      <c r="R2833" s="797">
        <f>IFERROR(AVERAGE(F2833:H2833),"")</f>
        <v/>
      </c>
      <c r="S2833" s="797">
        <f>IFERROR(AVERAGE(I2833:J2833),"")</f>
        <v/>
      </c>
      <c r="T2833" s="797">
        <f>IFERROR(AVERAGE(K2833:L2833),"")</f>
        <v/>
      </c>
      <c r="W2833" s="797">
        <f>AVERAGE(Q2833:T2833)</f>
        <v/>
      </c>
      <c r="Z2833" s="517" t="inlineStr">
        <is>
          <t>Parameter</t>
        </is>
      </c>
      <c r="AA2833" s="517" t="inlineStr">
        <is>
          <t>Station 1</t>
        </is>
      </c>
      <c r="AB2833" s="517" t="inlineStr">
        <is>
          <t>Station 2</t>
        </is>
      </c>
      <c r="AC2833" s="517" t="inlineStr">
        <is>
          <t>Station 4</t>
        </is>
      </c>
      <c r="AD2833" s="517" t="inlineStr">
        <is>
          <t>Station 5</t>
        </is>
      </c>
    </row>
    <row r="2834" ht="17.45" customHeight="1">
      <c r="C2834" s="861">
        <f>C2833+1</f>
        <v/>
      </c>
      <c r="D2834" s="803" t="n">
        <v>0.0535645396317318</v>
      </c>
      <c r="E2834" s="804" t="n"/>
      <c r="F2834" s="803" t="n">
        <v>0.05515420118815232</v>
      </c>
      <c r="G2834" s="805" t="n"/>
      <c r="H2834" s="804" t="n">
        <v>0.04344045505293699</v>
      </c>
      <c r="I2834" s="803" t="n">
        <v>0.04878296988974725</v>
      </c>
      <c r="J2834" s="804" t="n"/>
      <c r="K2834" s="806" t="n">
        <v>0.02809343257765046</v>
      </c>
      <c r="L2834" s="804" t="n"/>
      <c r="M2834" s="796">
        <f>IF(SUM(D2834:E2834)&gt;0,IFERROR(AVERAGE(D2805:E2834),""),"")</f>
        <v/>
      </c>
      <c r="N2834" s="796">
        <f>IF(SUM(F2834:H2834)&gt;0,IFERROR(AVERAGE(F2805:H2834),""),"")</f>
        <v/>
      </c>
      <c r="O2834" s="796">
        <f>IF(SUM(I2834:J2834)&gt;0,IFERROR(AVERAGE(I2805:J2834),""),"")</f>
        <v/>
      </c>
      <c r="P2834" s="796">
        <f>IF(SUM(K2834:L2834)&gt;0,IFERROR(AVERAGE(K2805:L2834),""),"")</f>
        <v/>
      </c>
      <c r="Q2834" s="797">
        <f>IFERROR(AVERAGE(D2834:E2834),"")</f>
        <v/>
      </c>
      <c r="R2834" s="797">
        <f>IFERROR(AVERAGE(F2834:H2834),"")</f>
        <v/>
      </c>
      <c r="S2834" s="797">
        <f>IFERROR(AVERAGE(I2834:J2834),"")</f>
        <v/>
      </c>
      <c r="T2834" s="797">
        <f>IFERROR(AVERAGE(K2834:L2834),"")</f>
        <v/>
      </c>
      <c r="W2834" s="797">
        <f>AVERAGE(Q2834:T2834)</f>
        <v/>
      </c>
      <c r="Z2834" s="518" t="inlineStr">
        <is>
          <t>Average</t>
        </is>
      </c>
      <c r="AA2834" s="928">
        <f>AVERAGE(D2805:E2834)</f>
        <v/>
      </c>
      <c r="AB2834" s="928">
        <f>AVERAGE(F2805:H2834)</f>
        <v/>
      </c>
      <c r="AC2834" s="928">
        <f>AVERAGE(I2805:J2834)</f>
        <v/>
      </c>
      <c r="AD2834" s="928">
        <f>AVERAGE(K2805:L2834)</f>
        <v/>
      </c>
    </row>
    <row r="2835" ht="17.45" customHeight="1">
      <c r="C2835" s="791">
        <f>C2834+1</f>
        <v/>
      </c>
      <c r="D2835" s="792" t="n"/>
      <c r="E2835" s="793" t="n">
        <v>0.03659889743366999</v>
      </c>
      <c r="F2835" s="792" t="n"/>
      <c r="G2835" s="794" t="n">
        <v>0.06380893801636307</v>
      </c>
      <c r="H2835" s="793" t="n"/>
      <c r="I2835" s="792" t="n"/>
      <c r="J2835" s="793" t="n">
        <v>0.06857900976130771</v>
      </c>
      <c r="K2835" s="795" t="n"/>
      <c r="L2835" s="793" t="n">
        <v>0.04823141880375185</v>
      </c>
      <c r="M2835" s="796">
        <f>IF(SUM(D2835:E2835)&gt;0,IFERROR(AVERAGE(D2806:E2835),""),"")</f>
        <v/>
      </c>
      <c r="N2835" s="796">
        <f>IF(SUM(F2835:H2835)&gt;0,IFERROR(AVERAGE(F2806:H2835),""),"")</f>
        <v/>
      </c>
      <c r="O2835" s="796">
        <f>IF(SUM(I2835:J2835)&gt;0,IFERROR(AVERAGE(I2806:J2835),""),"")</f>
        <v/>
      </c>
      <c r="P2835" s="796">
        <f>IF(SUM(K2835:L2835)&gt;0,IFERROR(AVERAGE(K2806:L2835),""),"")</f>
        <v/>
      </c>
      <c r="Q2835" s="797">
        <f>IFERROR(AVERAGE(D2835:E2835),"")</f>
        <v/>
      </c>
      <c r="R2835" s="797">
        <f>IFERROR(AVERAGE(F2835:H2835),"")</f>
        <v/>
      </c>
      <c r="S2835" s="797">
        <f>IFERROR(AVERAGE(I2835:J2835),"")</f>
        <v/>
      </c>
      <c r="T2835" s="797">
        <f>IFERROR(AVERAGE(K2835:L2835),"")</f>
        <v/>
      </c>
      <c r="W2835" s="797">
        <f>AVERAGE(Q2835:T2835)</f>
        <v/>
      </c>
      <c r="Z2835" s="518" t="inlineStr">
        <is>
          <t>Maximum</t>
        </is>
      </c>
      <c r="AA2835" s="928">
        <f>MAX(D2805:E2834)</f>
        <v/>
      </c>
      <c r="AB2835" s="928">
        <f>MAX(F2805:H2834)</f>
        <v/>
      </c>
      <c r="AC2835" s="928">
        <f>MAX(I2805:J2834)</f>
        <v/>
      </c>
      <c r="AD2835" s="928">
        <f>MAX(K2805:L2834)</f>
        <v/>
      </c>
    </row>
    <row r="2836" ht="17.45" customHeight="1" thickBot="1">
      <c r="C2836" s="791">
        <f>C2835+1</f>
        <v/>
      </c>
      <c r="D2836" s="792" t="n">
        <v>0.03869255401494192</v>
      </c>
      <c r="E2836" s="793" t="n"/>
      <c r="F2836" s="792" t="n">
        <v>0.05004844569672775</v>
      </c>
      <c r="G2836" s="794" t="n"/>
      <c r="H2836" s="793" t="n"/>
      <c r="I2836" s="792" t="n">
        <v>0.04396719596721221</v>
      </c>
      <c r="J2836" s="793" t="n"/>
      <c r="K2836" s="795" t="n">
        <v>0.03250607978403727</v>
      </c>
      <c r="L2836" s="793" t="n"/>
      <c r="M2836" s="796">
        <f>IF(SUM(D2836:E2836)&gt;0,IFERROR(AVERAGE(D2807:E2836),""),"")</f>
        <v/>
      </c>
      <c r="N2836" s="796">
        <f>IF(SUM(F2836:H2836)&gt;0,IFERROR(AVERAGE(F2807:H2836),""),"")</f>
        <v/>
      </c>
      <c r="O2836" s="796">
        <f>IF(SUM(I2836:J2836)&gt;0,IFERROR(AVERAGE(I2807:J2836),""),"")</f>
        <v/>
      </c>
      <c r="P2836" s="796">
        <f>IF(SUM(K2836:L2836)&gt;0,IFERROR(AVERAGE(K2807:L2836),""),"")</f>
        <v/>
      </c>
      <c r="Q2836" s="797">
        <f>IFERROR(AVERAGE(D2836:E2836),"")</f>
        <v/>
      </c>
      <c r="R2836" s="797">
        <f>IFERROR(AVERAGE(F2836:H2836),"")</f>
        <v/>
      </c>
      <c r="S2836" s="797">
        <f>IFERROR(AVERAGE(I2836:J2836),"")</f>
        <v/>
      </c>
      <c r="T2836" s="797">
        <f>IFERROR(AVERAGE(K2836:L2836),"")</f>
        <v/>
      </c>
      <c r="W2836" s="797">
        <f>AVERAGE(Q2836:T2836)</f>
        <v/>
      </c>
      <c r="Z2836" s="520" t="inlineStr">
        <is>
          <t># DAYS &gt; 0.075</t>
        </is>
      </c>
      <c r="AA2836" s="521">
        <f>COUNTIF(D2805:E2834,"&gt;=0.075")</f>
        <v/>
      </c>
      <c r="AB2836" s="521">
        <f>COUNTIF(F2805:H2834,"&gt;=0.075")</f>
        <v/>
      </c>
      <c r="AC2836" s="521">
        <f>COUNTIF(I2805:J2834,"&gt;=0.075")</f>
        <v/>
      </c>
      <c r="AD2836" s="521">
        <f>COUNTIF(K2805:L2834,"&gt;=0.075")</f>
        <v/>
      </c>
    </row>
    <row r="2837" ht="17.45" customHeight="1" thickBot="1">
      <c r="C2837" s="791">
        <f>C2836+1</f>
        <v/>
      </c>
      <c r="D2837" s="792" t="n"/>
      <c r="E2837" s="793" t="n">
        <v>0.06505445033079431</v>
      </c>
      <c r="F2837" s="792" t="n"/>
      <c r="G2837" s="794" t="n">
        <v>0.03921957026752163</v>
      </c>
      <c r="H2837" s="793" t="n"/>
      <c r="I2837" s="792" t="n"/>
      <c r="J2837" s="793" t="n">
        <v>0.03404407123626955</v>
      </c>
      <c r="K2837" s="795" t="n"/>
      <c r="L2837" s="793" t="n">
        <v>0.0375382654865871</v>
      </c>
      <c r="M2837" s="796">
        <f>IF(SUM(D2837:E2837)&gt;0,IFERROR(AVERAGE(D2808:E2837),""),"")</f>
        <v/>
      </c>
      <c r="N2837" s="796">
        <f>IF(SUM(F2837:H2837)&gt;0,IFERROR(AVERAGE(F2808:H2837),""),"")</f>
        <v/>
      </c>
      <c r="O2837" s="796">
        <f>IF(SUM(I2837:J2837)&gt;0,IFERROR(AVERAGE(I2808:J2837),""),"")</f>
        <v/>
      </c>
      <c r="P2837" s="796">
        <f>IF(SUM(K2837:L2837)&gt;0,IFERROR(AVERAGE(K2808:L2837),""),"")</f>
        <v/>
      </c>
      <c r="Q2837" s="797">
        <f>IFERROR(AVERAGE(D2837:E2837),"")</f>
        <v/>
      </c>
      <c r="R2837" s="797">
        <f>IFERROR(AVERAGE(F2837:H2837),"")</f>
        <v/>
      </c>
      <c r="S2837" s="797">
        <f>IFERROR(AVERAGE(I2837:J2837),"")</f>
        <v/>
      </c>
      <c r="T2837" s="797">
        <f>IFERROR(AVERAGE(K2837:L2837),"")</f>
        <v/>
      </c>
      <c r="W2837" s="797">
        <f>AVERAGE(Q2837:T2837)</f>
        <v/>
      </c>
      <c r="X2837" s="797">
        <f>AVERAGE(Q2833:T2837)</f>
        <v/>
      </c>
      <c r="Y2837" s="266" t="n">
        <v>405</v>
      </c>
      <c r="AC2837" s="664">
        <f>SUM(AA2836:AD2836)</f>
        <v/>
      </c>
      <c r="AD2837" s="929">
        <f>AVERAGE(AA2834:AD2834)</f>
        <v/>
      </c>
    </row>
    <row r="2838" ht="17.45" customHeight="1">
      <c r="C2838" s="808">
        <f>C2837+1</f>
        <v/>
      </c>
      <c r="D2838" s="809" t="n">
        <v>0.02618171644991015</v>
      </c>
      <c r="E2838" s="810" t="n"/>
      <c r="F2838" s="809" t="n"/>
      <c r="G2838" s="811" t="n"/>
      <c r="H2838" s="810" t="n">
        <v>0.02303437028463452</v>
      </c>
      <c r="I2838" s="809" t="n">
        <v>0.0208712150354978</v>
      </c>
      <c r="J2838" s="810" t="n"/>
      <c r="K2838" s="812" t="n">
        <v>0.02366443041007632</v>
      </c>
      <c r="L2838" s="810" t="n"/>
      <c r="M2838" s="959">
        <f>IF(SUM(D2838:E2838)&gt;0,IFERROR(AVERAGE(D2809:E2838),""),"")</f>
        <v/>
      </c>
      <c r="N2838" s="959">
        <f>IF(SUM(F2838:H2838)&gt;0,IFERROR(AVERAGE(F2809:H2838),""),"")</f>
        <v/>
      </c>
      <c r="O2838" s="959">
        <f>IF(SUM(I2838:J2838)&gt;0,IFERROR(AVERAGE(I2809:J2838),""),"")</f>
        <v/>
      </c>
      <c r="P2838" s="959">
        <f>IF(SUM(K2838:L2838)&gt;0,IFERROR(AVERAGE(K2809:L2838),""),"")</f>
        <v/>
      </c>
      <c r="Q2838" s="813">
        <f>IFERROR(AVERAGE(D2838:E2838),"")</f>
        <v/>
      </c>
      <c r="R2838" s="813">
        <f>IFERROR(AVERAGE(F2838:H2838),"")</f>
        <v/>
      </c>
      <c r="S2838" s="813">
        <f>IFERROR(AVERAGE(I2838:J2838),"")</f>
        <v/>
      </c>
      <c r="T2838" s="813">
        <f>IFERROR(AVERAGE(K2838:L2838),"")</f>
        <v/>
      </c>
      <c r="V2838" s="813">
        <f>AVERAGE(Q2838:T2838)</f>
        <v/>
      </c>
      <c r="W2838" s="445" t="n"/>
      <c r="X2838" s="257" t="n"/>
      <c r="Y2838" s="266" t="n">
        <v>405</v>
      </c>
      <c r="AA2838" s="605">
        <f>AA2834-AA2804</f>
        <v/>
      </c>
      <c r="AB2838" s="605">
        <f>AB2834-AB2804</f>
        <v/>
      </c>
      <c r="AC2838" s="605">
        <f>AC2834-AC2804</f>
        <v/>
      </c>
      <c r="AD2838" s="605">
        <f>AD2834-AD2804</f>
        <v/>
      </c>
    </row>
    <row r="2839" ht="17.45" customHeight="1">
      <c r="C2839" s="808">
        <f>C2838+1</f>
        <v/>
      </c>
      <c r="D2839" s="809" t="n"/>
      <c r="E2839" s="810" t="n">
        <v>0.02768395628981777</v>
      </c>
      <c r="F2839" s="809" t="n"/>
      <c r="G2839" s="811" t="n">
        <v>0.0247619682784658</v>
      </c>
      <c r="H2839" s="810" t="n"/>
      <c r="I2839" s="809" t="n"/>
      <c r="J2839" s="810" t="n">
        <v>0.01106735403607336</v>
      </c>
      <c r="K2839" s="812" t="n"/>
      <c r="L2839" s="810" t="n">
        <v>0.02527251984225965</v>
      </c>
      <c r="M2839" s="959">
        <f>IF(SUM(D2839:E2839)&gt;0,IFERROR(AVERAGE(D2810:E2839),""),"")</f>
        <v/>
      </c>
      <c r="N2839" s="959">
        <f>IF(SUM(F2839:H2839)&gt;0,IFERROR(AVERAGE(F2810:H2839),""),"")</f>
        <v/>
      </c>
      <c r="O2839" s="959">
        <f>IF(SUM(I2839:J2839)&gt;0,IFERROR(AVERAGE(I2810:J2839),""),"")</f>
        <v/>
      </c>
      <c r="P2839" s="959">
        <f>IF(SUM(K2839:L2839)&gt;0,IFERROR(AVERAGE(K2810:L2839),""),"")</f>
        <v/>
      </c>
      <c r="Q2839" s="813">
        <f>IFERROR(AVERAGE(D2839:E2839),"")</f>
        <v/>
      </c>
      <c r="R2839" s="813">
        <f>IFERROR(AVERAGE(F2839:H2839),"")</f>
        <v/>
      </c>
      <c r="S2839" s="813">
        <f>IFERROR(AVERAGE(I2839:J2839),"")</f>
        <v/>
      </c>
      <c r="T2839" s="813">
        <f>IFERROR(AVERAGE(K2839:L2839),"")</f>
        <v/>
      </c>
      <c r="V2839" s="813">
        <f>AVERAGE(Q2839:T2839)</f>
        <v/>
      </c>
      <c r="W2839" s="445" t="n"/>
      <c r="X2839" s="797">
        <f>AVERAGE(Q2838:T2839)</f>
        <v/>
      </c>
      <c r="Y2839" s="266" t="n">
        <v>405</v>
      </c>
      <c r="AD2839" s="605">
        <f>AD2837-AD2807</f>
        <v/>
      </c>
    </row>
    <row r="2840" ht="17.45" customHeight="1">
      <c r="C2840" s="861">
        <f>C2839+1</f>
        <v/>
      </c>
      <c r="D2840" s="803" t="n">
        <v>0.0263174681675357</v>
      </c>
      <c r="E2840" s="804" t="n"/>
      <c r="F2840" s="803" t="n">
        <v>0.04705627336208254</v>
      </c>
      <c r="G2840" s="805" t="n"/>
      <c r="H2840" s="804" t="n">
        <v>0.04544831873223162</v>
      </c>
      <c r="I2840" s="803" t="n">
        <v>0.04641625841951796</v>
      </c>
      <c r="J2840" s="804" t="n"/>
      <c r="K2840" s="806" t="n">
        <v>0.01978730403940114</v>
      </c>
      <c r="L2840" s="804" t="n"/>
      <c r="M2840" s="796">
        <f>IF(SUM(D2840:E2840)&gt;0,IFERROR(AVERAGE(D2811:E2840),""),"")</f>
        <v/>
      </c>
      <c r="N2840" s="796">
        <f>IF(SUM(F2840:H2840)&gt;0,IFERROR(AVERAGE(F2811:H2840),""),"")</f>
        <v/>
      </c>
      <c r="O2840" s="796">
        <f>IF(SUM(I2840:J2840)&gt;0,IFERROR(AVERAGE(I2811:J2840),""),"")</f>
        <v/>
      </c>
      <c r="P2840" s="796">
        <f>IF(SUM(K2840:L2840)&gt;0,IFERROR(AVERAGE(K2811:L2840),""),"")</f>
        <v/>
      </c>
      <c r="Q2840" s="797">
        <f>IFERROR(AVERAGE(D2840:E2840),"")</f>
        <v/>
      </c>
      <c r="R2840" s="797">
        <f>IFERROR(AVERAGE(F2840:H2840),"")</f>
        <v/>
      </c>
      <c r="S2840" s="797">
        <f>IFERROR(AVERAGE(I2840:J2840),"")</f>
        <v/>
      </c>
      <c r="T2840" s="797">
        <f>IFERROR(AVERAGE(K2840:L2840),"")</f>
        <v/>
      </c>
      <c r="W2840" s="797">
        <f>AVERAGE(Q2840:T2840)</f>
        <v/>
      </c>
    </row>
    <row r="2841" ht="17.45" customHeight="1">
      <c r="C2841" s="791">
        <f>C2840+1</f>
        <v/>
      </c>
      <c r="D2841" s="849" t="n"/>
      <c r="E2841" s="850" t="n">
        <v>0.0374403812900056</v>
      </c>
      <c r="F2841" s="849" t="n"/>
      <c r="G2841" s="851" t="n">
        <v>0.04793753535874998</v>
      </c>
      <c r="H2841" s="850" t="n"/>
      <c r="I2841" s="849" t="n"/>
      <c r="J2841" s="850" t="n">
        <v>0.03455095587778342</v>
      </c>
      <c r="K2841" s="852" t="n"/>
      <c r="L2841" s="850" t="n">
        <v>0.04122505982997508</v>
      </c>
      <c r="M2841" s="796">
        <f>IF(SUM(D2841:E2841)&gt;0,IFERROR(AVERAGE(D2812:E2841),""),"")</f>
        <v/>
      </c>
      <c r="N2841" s="796">
        <f>IF(SUM(F2841:H2841)&gt;0,IFERROR(AVERAGE(F2812:H2841),""),"")</f>
        <v/>
      </c>
      <c r="O2841" s="796">
        <f>IF(SUM(I2841:J2841)&gt;0,IFERROR(AVERAGE(I2812:J2841),""),"")</f>
        <v/>
      </c>
      <c r="P2841" s="796">
        <f>IF(SUM(K2841:L2841)&gt;0,IFERROR(AVERAGE(K2812:L2841),""),"")</f>
        <v/>
      </c>
      <c r="Q2841" s="797">
        <f>IFERROR(AVERAGE(D2841:E2841),"")</f>
        <v/>
      </c>
      <c r="R2841" s="797">
        <f>IFERROR(AVERAGE(F2841:H2841),"")</f>
        <v/>
      </c>
      <c r="S2841" s="797">
        <f>IFERROR(AVERAGE(I2841:J2841),"")</f>
        <v/>
      </c>
      <c r="T2841" s="797">
        <f>IFERROR(AVERAGE(K2841:L2841),"")</f>
        <v/>
      </c>
      <c r="W2841" s="797">
        <f>AVERAGE(Q2841:T2841)</f>
        <v/>
      </c>
    </row>
    <row r="2842" ht="17.45" customHeight="1">
      <c r="C2842" s="791">
        <f>C2841+1</f>
        <v/>
      </c>
      <c r="D2842" s="849" t="n">
        <v>0.02945022080089969</v>
      </c>
      <c r="E2842" s="850" t="n"/>
      <c r="F2842" s="849" t="n">
        <v>0.06008389148436694</v>
      </c>
      <c r="G2842" s="851" t="n"/>
      <c r="H2842" s="850" t="n"/>
      <c r="I2842" s="849" t="n">
        <v>0.06294488143115846</v>
      </c>
      <c r="J2842" s="850" t="n"/>
      <c r="K2842" s="852" t="n">
        <v>0.02440842770439671</v>
      </c>
      <c r="L2842" s="850" t="n"/>
      <c r="M2842" s="796">
        <f>IF(SUM(D2842:E2842)&gt;0,IFERROR(AVERAGE(D2813:E2842),""),"")</f>
        <v/>
      </c>
      <c r="N2842" s="796">
        <f>IF(SUM(F2842:H2842)&gt;0,IFERROR(AVERAGE(F2813:H2842),""),"")</f>
        <v/>
      </c>
      <c r="O2842" s="796">
        <f>IF(SUM(I2842:J2842)&gt;0,IFERROR(AVERAGE(I2813:J2842),""),"")</f>
        <v/>
      </c>
      <c r="P2842" s="796">
        <f>IF(SUM(K2842:L2842)&gt;0,IFERROR(AVERAGE(K2813:L2842),""),"")</f>
        <v/>
      </c>
      <c r="Q2842" s="797">
        <f>IFERROR(AVERAGE(D2842:E2842),"")</f>
        <v/>
      </c>
      <c r="R2842" s="797">
        <f>IFERROR(AVERAGE(F2842:H2842),"")</f>
        <v/>
      </c>
      <c r="S2842" s="797">
        <f>IFERROR(AVERAGE(I2842:J2842),"")</f>
        <v/>
      </c>
      <c r="T2842" s="797">
        <f>IFERROR(AVERAGE(K2842:L2842),"")</f>
        <v/>
      </c>
      <c r="W2842" s="797">
        <f>AVERAGE(Q2842:T2842)</f>
        <v/>
      </c>
    </row>
    <row r="2843" ht="17.45" customHeight="1">
      <c r="C2843" s="791">
        <f>C2842+1</f>
        <v/>
      </c>
      <c r="D2843" s="849" t="n"/>
      <c r="E2843" s="850" t="n">
        <v>0.03766971891373787</v>
      </c>
      <c r="F2843" s="849" t="n"/>
      <c r="G2843" s="926" t="n">
        <v>0.09710568860107748</v>
      </c>
      <c r="H2843" s="850" t="n"/>
      <c r="I2843" s="849" t="n"/>
      <c r="J2843" s="850" t="n">
        <v>0.04686883855189675</v>
      </c>
      <c r="K2843" s="852" t="n"/>
      <c r="L2843" s="850" t="n">
        <v>0.04014761161461467</v>
      </c>
      <c r="M2843" s="796">
        <f>IF(SUM(D2843:E2843)&gt;0,IFERROR(AVERAGE(D2814:E2843),""),"")</f>
        <v/>
      </c>
      <c r="N2843" s="796">
        <f>IF(SUM(F2843:H2843)&gt;0,IFERROR(AVERAGE(F2814:H2843),""),"")</f>
        <v/>
      </c>
      <c r="O2843" s="796">
        <f>IF(SUM(I2843:J2843)&gt;0,IFERROR(AVERAGE(I2814:J2843),""),"")</f>
        <v/>
      </c>
      <c r="P2843" s="796">
        <f>IF(SUM(K2843:L2843)&gt;0,IFERROR(AVERAGE(K2814:L2843),""),"")</f>
        <v/>
      </c>
      <c r="Q2843" s="797">
        <f>IFERROR(AVERAGE(D2843:E2843),"")</f>
        <v/>
      </c>
      <c r="R2843" s="876">
        <f>IFERROR(AVERAGE(F2843:H2843),"")</f>
        <v/>
      </c>
      <c r="S2843" s="797">
        <f>IFERROR(AVERAGE(I2843:J2843),"")</f>
        <v/>
      </c>
      <c r="T2843" s="797">
        <f>IFERROR(AVERAGE(K2843:L2843),"")</f>
        <v/>
      </c>
      <c r="W2843" s="797">
        <f>AVERAGE(Q2843:T2843)</f>
        <v/>
      </c>
    </row>
    <row r="2844" ht="17.45" customHeight="1">
      <c r="C2844" s="791">
        <f>C2843+1</f>
        <v/>
      </c>
      <c r="D2844" s="849" t="n">
        <v>0.03258225704933863</v>
      </c>
      <c r="E2844" s="850" t="n"/>
      <c r="F2844" s="849" t="n"/>
      <c r="G2844" s="851" t="n"/>
      <c r="H2844" s="901" t="n">
        <v>0.07418549218181647</v>
      </c>
      <c r="I2844" s="849" t="n">
        <v>0.04494956786063575</v>
      </c>
      <c r="J2844" s="850" t="n"/>
      <c r="K2844" s="852" t="n">
        <v>0.03490501616365185</v>
      </c>
      <c r="L2844" s="850" t="n"/>
      <c r="M2844" s="796">
        <f>IF(SUM(D2844:E2844)&gt;0,IFERROR(AVERAGE(D2815:E2844),""),"")</f>
        <v/>
      </c>
      <c r="N2844" s="796">
        <f>IF(SUM(F2844:H2844)&gt;0,IFERROR(AVERAGE(F2815:H2844),""),"")</f>
        <v/>
      </c>
      <c r="O2844" s="796">
        <f>IF(SUM(I2844:J2844)&gt;0,IFERROR(AVERAGE(I2815:J2844),""),"")</f>
        <v/>
      </c>
      <c r="P2844" s="796">
        <f>IF(SUM(K2844:L2844)&gt;0,IFERROR(AVERAGE(K2815:L2844),""),"")</f>
        <v/>
      </c>
      <c r="Q2844" s="797">
        <f>IFERROR(AVERAGE(D2844:E2844),"")</f>
        <v/>
      </c>
      <c r="R2844" s="876">
        <f>IFERROR(AVERAGE(F2844:H2844),"")</f>
        <v/>
      </c>
      <c r="S2844" s="797">
        <f>IFERROR(AVERAGE(I2844:J2844),"")</f>
        <v/>
      </c>
      <c r="T2844" s="797">
        <f>IFERROR(AVERAGE(K2844:L2844),"")</f>
        <v/>
      </c>
      <c r="W2844" s="797">
        <f>AVERAGE(Q2844:T2844)</f>
        <v/>
      </c>
      <c r="X2844" s="797">
        <f>AVERAGE(Q2840:T2844)</f>
        <v/>
      </c>
      <c r="Y2844" s="266" t="n">
        <v>406</v>
      </c>
    </row>
    <row r="2845" ht="17.45" customHeight="1">
      <c r="C2845" s="808">
        <f>C2844+1</f>
        <v/>
      </c>
      <c r="D2845" s="844" t="n"/>
      <c r="E2845" s="845" t="n">
        <v>0.02808704797779797</v>
      </c>
      <c r="F2845" s="844" t="n"/>
      <c r="G2845" s="846" t="n">
        <v>0.02632352212134906</v>
      </c>
      <c r="H2845" s="845" t="n"/>
      <c r="I2845" s="844" t="n"/>
      <c r="J2845" s="845" t="n">
        <v>0.01172088235668243</v>
      </c>
      <c r="K2845" s="847" t="n"/>
      <c r="L2845" s="845" t="n">
        <v>0.03522110170357347</v>
      </c>
      <c r="M2845" s="959">
        <f>IF(SUM(D2845:E2845)&gt;0,IFERROR(AVERAGE(D2816:E2845),""),"")</f>
        <v/>
      </c>
      <c r="N2845" s="959">
        <f>IF(SUM(F2845:H2845)&gt;0,IFERROR(AVERAGE(F2816:H2845),""),"")</f>
        <v/>
      </c>
      <c r="O2845" s="959">
        <f>IF(SUM(I2845:J2845)&gt;0,IFERROR(AVERAGE(I2816:J2845),""),"")</f>
        <v/>
      </c>
      <c r="P2845" s="959">
        <f>IF(SUM(K2845:L2845)&gt;0,IFERROR(AVERAGE(K2816:L2845),""),"")</f>
        <v/>
      </c>
      <c r="Q2845" s="813">
        <f>IFERROR(AVERAGE(D2845:E2845),"")</f>
        <v/>
      </c>
      <c r="R2845" s="813">
        <f>IFERROR(AVERAGE(F2845:H2845),"")</f>
        <v/>
      </c>
      <c r="S2845" s="813">
        <f>IFERROR(AVERAGE(I2845:J2845),"")</f>
        <v/>
      </c>
      <c r="T2845" s="813">
        <f>IFERROR(AVERAGE(K2845:L2845),"")</f>
        <v/>
      </c>
      <c r="V2845" s="813">
        <f>AVERAGE(Q2845:T2845)</f>
        <v/>
      </c>
      <c r="W2845" s="445" t="n"/>
      <c r="X2845" s="257" t="n"/>
      <c r="Y2845" s="266" t="n">
        <v>406</v>
      </c>
    </row>
    <row r="2846" ht="17.45" customHeight="1">
      <c r="C2846" s="861">
        <f>C2845+1</f>
        <v/>
      </c>
      <c r="D2846" s="844" t="n">
        <v>0.03016095560752061</v>
      </c>
      <c r="E2846" s="845" t="n"/>
      <c r="F2846" s="844" t="n">
        <v>0.02294765458601754</v>
      </c>
      <c r="G2846" s="846" t="n"/>
      <c r="H2846" s="845" t="n">
        <v>0.02260155538362315</v>
      </c>
      <c r="I2846" s="844" t="n">
        <v>0.01226601830987622</v>
      </c>
      <c r="J2846" s="845" t="n"/>
      <c r="K2846" s="847" t="n">
        <v>0.01831954002857017</v>
      </c>
      <c r="L2846" s="845" t="n"/>
      <c r="M2846" s="959">
        <f>IF(SUM(D2846:E2846)&gt;0,IFERROR(AVERAGE(D2817:E2846),""),"")</f>
        <v/>
      </c>
      <c r="N2846" s="959">
        <f>IF(SUM(F2846:H2846)&gt;0,IFERROR(AVERAGE(F2817:H2846),""),"")</f>
        <v/>
      </c>
      <c r="O2846" s="959">
        <f>IF(SUM(I2846:J2846)&gt;0,IFERROR(AVERAGE(I2817:J2846),""),"")</f>
        <v/>
      </c>
      <c r="P2846" s="959">
        <f>IF(SUM(K2846:L2846)&gt;0,IFERROR(AVERAGE(K2817:L2846),""),"")</f>
        <v/>
      </c>
      <c r="Q2846" s="813">
        <f>IFERROR(AVERAGE(D2846:E2846),"")</f>
        <v/>
      </c>
      <c r="R2846" s="813">
        <f>IFERROR(AVERAGE(F2846:H2846),"")</f>
        <v/>
      </c>
      <c r="S2846" s="813">
        <f>IFERROR(AVERAGE(I2846:J2846),"")</f>
        <v/>
      </c>
      <c r="T2846" s="813">
        <f>IFERROR(AVERAGE(K2846:L2846),"")</f>
        <v/>
      </c>
      <c r="V2846" s="813">
        <f>AVERAGE(Q2846:T2846)</f>
        <v/>
      </c>
      <c r="W2846" s="445" t="n"/>
      <c r="X2846" s="797">
        <f>AVERAGE(Q2845:T2846)</f>
        <v/>
      </c>
      <c r="Y2846" s="266" t="n">
        <v>406</v>
      </c>
    </row>
    <row r="2847" ht="17.45" customHeight="1">
      <c r="C2847" s="791">
        <f>C2846+1</f>
        <v/>
      </c>
      <c r="D2847" s="849" t="n"/>
      <c r="E2847" s="850" t="n">
        <v>0.05238776936404502</v>
      </c>
      <c r="F2847" s="849" t="n"/>
      <c r="G2847" s="926" t="n">
        <v>0.07227530260958819</v>
      </c>
      <c r="H2847" s="850" t="n"/>
      <c r="I2847" s="849" t="n"/>
      <c r="J2847" s="850" t="n">
        <v>0.02778666779890393</v>
      </c>
      <c r="K2847" s="852" t="n"/>
      <c r="L2847" s="901" t="n">
        <v>0.1321255451467555</v>
      </c>
      <c r="M2847" s="796">
        <f>IF(SUM(D2847:E2847)&gt;0,IFERROR(AVERAGE(D2818:E2847),""),"")</f>
        <v/>
      </c>
      <c r="N2847" s="796">
        <f>IF(SUM(F2847:H2847)&gt;0,IFERROR(AVERAGE(F2818:H2847),""),"")</f>
        <v/>
      </c>
      <c r="O2847" s="796">
        <f>IF(SUM(I2847:J2847)&gt;0,IFERROR(AVERAGE(I2818:J2847),""),"")</f>
        <v/>
      </c>
      <c r="P2847" s="796">
        <f>IF(SUM(K2847:L2847)&gt;0,IFERROR(AVERAGE(K2818:L2847),""),"")</f>
        <v/>
      </c>
      <c r="Q2847" s="797">
        <f>IFERROR(AVERAGE(D2847:E2847),"")</f>
        <v/>
      </c>
      <c r="R2847" s="876">
        <f>IFERROR(AVERAGE(F2847:H2847),"")</f>
        <v/>
      </c>
      <c r="S2847" s="797">
        <f>IFERROR(AVERAGE(I2847:J2847),"")</f>
        <v/>
      </c>
      <c r="T2847" s="876">
        <f>IFERROR(AVERAGE(K2847:L2847),"")</f>
        <v/>
      </c>
      <c r="W2847" s="876">
        <f>AVERAGE(Q2847:T2847)</f>
        <v/>
      </c>
    </row>
    <row r="2848" ht="17.45" customHeight="1">
      <c r="C2848" s="791">
        <f>C2847+1</f>
        <v/>
      </c>
      <c r="D2848" s="849" t="n">
        <v>0.0265758838658457</v>
      </c>
      <c r="E2848" s="850" t="n"/>
      <c r="F2848" s="849" t="n">
        <v>0.02299314495049922</v>
      </c>
      <c r="G2848" s="851" t="n"/>
      <c r="H2848" s="850" t="n"/>
      <c r="I2848" s="849" t="n">
        <v>0.01062919157334471</v>
      </c>
      <c r="J2848" s="850" t="n"/>
      <c r="K2848" s="852" t="n">
        <v>0.03093505091728177</v>
      </c>
      <c r="L2848" s="850" t="n"/>
      <c r="M2848" s="796">
        <f>IF(SUM(D2848:E2848)&gt;0,IFERROR(AVERAGE(D2819:E2848),""),"")</f>
        <v/>
      </c>
      <c r="N2848" s="796">
        <f>IF(SUM(F2848:H2848)&gt;0,IFERROR(AVERAGE(F2819:H2848),""),"")</f>
        <v/>
      </c>
      <c r="O2848" s="796">
        <f>IF(SUM(I2848:J2848)&gt;0,IFERROR(AVERAGE(I2819:J2848),""),"")</f>
        <v/>
      </c>
      <c r="P2848" s="796">
        <f>IF(SUM(K2848:L2848)&gt;0,IFERROR(AVERAGE(K2819:L2848),""),"")</f>
        <v/>
      </c>
      <c r="Q2848" s="797">
        <f>IFERROR(AVERAGE(D2848:E2848),"")</f>
        <v/>
      </c>
      <c r="R2848" s="797">
        <f>IFERROR(AVERAGE(F2848:H2848),"")</f>
        <v/>
      </c>
      <c r="S2848" s="797">
        <f>IFERROR(AVERAGE(I2848:J2848),"")</f>
        <v/>
      </c>
      <c r="T2848" s="797">
        <f>IFERROR(AVERAGE(K2848:L2848),"")</f>
        <v/>
      </c>
      <c r="W2848" s="797">
        <f>AVERAGE(Q2848:T2848)</f>
        <v/>
      </c>
    </row>
    <row r="2849" ht="17.45" customHeight="1">
      <c r="C2849" s="791">
        <f>C2848+1</f>
        <v/>
      </c>
      <c r="D2849" s="792" t="n"/>
      <c r="E2849" s="793" t="n">
        <v>0.05000342865695317</v>
      </c>
      <c r="F2849" s="792" t="n"/>
      <c r="G2849" s="794" t="n">
        <v>0.05097407832320617</v>
      </c>
      <c r="H2849" s="793" t="n"/>
      <c r="I2849" s="792" t="n"/>
      <c r="J2849" s="793" t="n">
        <v>0.07360115077622496</v>
      </c>
      <c r="K2849" s="795" t="n"/>
      <c r="L2849" s="793" t="n">
        <v>0.03893996296514299</v>
      </c>
      <c r="M2849" s="796">
        <f>IF(SUM(D2849:E2849)&gt;0,IFERROR(AVERAGE(D2820:E2849),""),"")</f>
        <v/>
      </c>
      <c r="N2849" s="796">
        <f>IF(SUM(F2849:H2849)&gt;0,IFERROR(AVERAGE(F2820:H2849),""),"")</f>
        <v/>
      </c>
      <c r="O2849" s="796">
        <f>IF(SUM(I2849:J2849)&gt;0,IFERROR(AVERAGE(I2820:J2849),""),"")</f>
        <v/>
      </c>
      <c r="P2849" s="796">
        <f>IF(SUM(K2849:L2849)&gt;0,IFERROR(AVERAGE(K2820:L2849),""),"")</f>
        <v/>
      </c>
      <c r="Q2849" s="797">
        <f>IFERROR(AVERAGE(D2849:E2849),"")</f>
        <v/>
      </c>
      <c r="R2849" s="797">
        <f>IFERROR(AVERAGE(F2849:H2849),"")</f>
        <v/>
      </c>
      <c r="S2849" s="797">
        <f>IFERROR(AVERAGE(I2849:J2849),"")</f>
        <v/>
      </c>
      <c r="T2849" s="797">
        <f>IFERROR(AVERAGE(K2849:L2849),"")</f>
        <v/>
      </c>
      <c r="W2849" s="797">
        <f>AVERAGE(Q2849:T2849)</f>
        <v/>
      </c>
    </row>
    <row r="2850" ht="17.45" customHeight="1">
      <c r="C2850" s="791">
        <f>C2849+1</f>
        <v/>
      </c>
      <c r="D2850" s="792" t="n">
        <v>0.05075562609548443</v>
      </c>
      <c r="E2850" s="793" t="n"/>
      <c r="F2850" s="792" t="n"/>
      <c r="G2850" s="794" t="n"/>
      <c r="H2850" s="793" t="n">
        <v>0.06097027478669344</v>
      </c>
      <c r="I2850" s="792" t="n">
        <v>0.04599048043863362</v>
      </c>
      <c r="J2850" s="793" t="n"/>
      <c r="K2850" s="795" t="n">
        <v>0.04725388189175716</v>
      </c>
      <c r="L2850" s="793" t="n"/>
      <c r="M2850" s="796">
        <f>IF(SUM(D2850:E2850)&gt;0,IFERROR(AVERAGE(D2821:E2850),""),"")</f>
        <v/>
      </c>
      <c r="N2850" s="796">
        <f>IF(SUM(F2850:H2850)&gt;0,IFERROR(AVERAGE(F2821:H2850),""),"")</f>
        <v/>
      </c>
      <c r="O2850" s="796">
        <f>IF(SUM(I2850:J2850)&gt;0,IFERROR(AVERAGE(I2821:J2850),""),"")</f>
        <v/>
      </c>
      <c r="P2850" s="796">
        <f>IF(SUM(K2850:L2850)&gt;0,IFERROR(AVERAGE(K2821:L2850),""),"")</f>
        <v/>
      </c>
      <c r="Q2850" s="797">
        <f>IFERROR(AVERAGE(D2850:E2850),"")</f>
        <v/>
      </c>
      <c r="R2850" s="797">
        <f>IFERROR(AVERAGE(F2850:H2850),"")</f>
        <v/>
      </c>
      <c r="S2850" s="797">
        <f>IFERROR(AVERAGE(I2850:J2850),"")</f>
        <v/>
      </c>
      <c r="T2850" s="797">
        <f>IFERROR(AVERAGE(K2850:L2850),"")</f>
        <v/>
      </c>
      <c r="W2850" s="797">
        <f>AVERAGE(Q2850:T2850)</f>
        <v/>
      </c>
    </row>
    <row r="2851" ht="17.45" customHeight="1">
      <c r="C2851" s="791">
        <f>C2850+1</f>
        <v/>
      </c>
      <c r="D2851" s="792" t="n"/>
      <c r="E2851" s="793" t="n">
        <v>0.05386324795341759</v>
      </c>
      <c r="F2851" s="792" t="n"/>
      <c r="G2851" s="932" t="n">
        <v>0.1035478583435287</v>
      </c>
      <c r="H2851" s="793" t="n"/>
      <c r="I2851" s="792" t="n"/>
      <c r="J2851" s="793" t="n">
        <v>0.05795793036427904</v>
      </c>
      <c r="K2851" s="795" t="n"/>
      <c r="L2851" s="793" t="n">
        <v>0.05196417526813154</v>
      </c>
      <c r="M2851" s="796">
        <f>IF(SUM(D2851:E2851)&gt;0,IFERROR(AVERAGE(D2822:E2851),""),"")</f>
        <v/>
      </c>
      <c r="N2851" s="796">
        <f>IF(SUM(F2851:H2851)&gt;0,IFERROR(AVERAGE(F2822:H2851),""),"")</f>
        <v/>
      </c>
      <c r="O2851" s="796">
        <f>IF(SUM(I2851:J2851)&gt;0,IFERROR(AVERAGE(I2822:J2851),""),"")</f>
        <v/>
      </c>
      <c r="P2851" s="796">
        <f>IF(SUM(K2851:L2851)&gt;0,IFERROR(AVERAGE(K2822:L2851),""),"")</f>
        <v/>
      </c>
      <c r="Q2851" s="797">
        <f>IFERROR(AVERAGE(D2851:E2851),"")</f>
        <v/>
      </c>
      <c r="R2851" s="876">
        <f>IFERROR(AVERAGE(F2851:H2851),"")</f>
        <v/>
      </c>
      <c r="S2851" s="797">
        <f>IFERROR(AVERAGE(I2851:J2851),"")</f>
        <v/>
      </c>
      <c r="T2851" s="797">
        <f>IFERROR(AVERAGE(K2851:L2851),"")</f>
        <v/>
      </c>
      <c r="W2851" s="797">
        <f>AVERAGE(Q2851:T2851)</f>
        <v/>
      </c>
      <c r="X2851" s="797">
        <f>AVERAGE(Q2847:T2851)</f>
        <v/>
      </c>
      <c r="Y2851" s="266" t="n">
        <v>407</v>
      </c>
    </row>
    <row r="2852" ht="17.45" customHeight="1">
      <c r="C2852" s="861">
        <f>C2851+1</f>
        <v/>
      </c>
      <c r="D2852" s="809" t="n">
        <v>0.0385161103155432</v>
      </c>
      <c r="E2852" s="810" t="n"/>
      <c r="F2852" s="809" t="n">
        <v>0.03052431005661161</v>
      </c>
      <c r="G2852" s="811" t="n"/>
      <c r="H2852" s="810" t="n">
        <v>0.03079886801320605</v>
      </c>
      <c r="I2852" s="809" t="n">
        <v>0.01729533109216145</v>
      </c>
      <c r="J2852" s="810" t="n"/>
      <c r="K2852" s="812" t="n">
        <v>0.03812060499364597</v>
      </c>
      <c r="L2852" s="810" t="n"/>
      <c r="M2852" s="959">
        <f>IF(SUM(D2852:E2852)&gt;0,IFERROR(AVERAGE(D2823:E2852),""),"")</f>
        <v/>
      </c>
      <c r="N2852" s="959">
        <f>IF(SUM(F2852:H2852)&gt;0,IFERROR(AVERAGE(F2823:H2852),""),"")</f>
        <v/>
      </c>
      <c r="O2852" s="959">
        <f>IF(SUM(I2852:J2852)&gt;0,IFERROR(AVERAGE(I2823:J2852),""),"")</f>
        <v/>
      </c>
      <c r="P2852" s="959">
        <f>IF(SUM(K2852:L2852)&gt;0,IFERROR(AVERAGE(K2823:L2852),""),"")</f>
        <v/>
      </c>
      <c r="Q2852" s="813">
        <f>IFERROR(AVERAGE(D2852:E2852),"")</f>
        <v/>
      </c>
      <c r="R2852" s="813">
        <f>IFERROR(AVERAGE(F2852:H2852),"")</f>
        <v/>
      </c>
      <c r="S2852" s="813">
        <f>IFERROR(AVERAGE(I2852:J2852),"")</f>
        <v/>
      </c>
      <c r="T2852" s="813">
        <f>IFERROR(AVERAGE(K2852:L2852),"")</f>
        <v/>
      </c>
      <c r="V2852" s="813">
        <f>AVERAGE(Q2852:T2852)</f>
        <v/>
      </c>
      <c r="W2852" s="445" t="n"/>
      <c r="X2852" s="257" t="n"/>
      <c r="Y2852" s="266" t="n">
        <v>407</v>
      </c>
    </row>
    <row r="2853" ht="17.45" customHeight="1">
      <c r="C2853" s="808">
        <f>C2852+1</f>
        <v/>
      </c>
      <c r="D2853" s="809" t="n"/>
      <c r="E2853" s="810" t="n">
        <v>0.03966633633136122</v>
      </c>
      <c r="F2853" s="809" t="n"/>
      <c r="G2853" s="811" t="n">
        <v>0.023633623498423</v>
      </c>
      <c r="H2853" s="810" t="n"/>
      <c r="I2853" s="809" t="n"/>
      <c r="J2853" s="810" t="n">
        <v>0.01053337129954414</v>
      </c>
      <c r="K2853" s="812" t="n"/>
      <c r="L2853" s="810" t="n">
        <v>0.02397197643817514</v>
      </c>
      <c r="M2853" s="959">
        <f>IF(SUM(D2853:E2853)&gt;0,IFERROR(AVERAGE(D2824:E2853),""),"")</f>
        <v/>
      </c>
      <c r="N2853" s="959">
        <f>IF(SUM(F2853:H2853)&gt;0,IFERROR(AVERAGE(F2824:H2853),""),"")</f>
        <v/>
      </c>
      <c r="O2853" s="959">
        <f>IF(SUM(I2853:J2853)&gt;0,IFERROR(AVERAGE(I2824:J2853),""),"")</f>
        <v/>
      </c>
      <c r="P2853" s="959">
        <f>IF(SUM(K2853:L2853)&gt;0,IFERROR(AVERAGE(K2824:L2853),""),"")</f>
        <v/>
      </c>
      <c r="Q2853" s="813">
        <f>IFERROR(AVERAGE(D2853:E2853),"")</f>
        <v/>
      </c>
      <c r="R2853" s="813">
        <f>IFERROR(AVERAGE(F2853:H2853),"")</f>
        <v/>
      </c>
      <c r="S2853" s="813">
        <f>IFERROR(AVERAGE(I2853:J2853),"")</f>
        <v/>
      </c>
      <c r="T2853" s="813">
        <f>IFERROR(AVERAGE(K2853:L2853),"")</f>
        <v/>
      </c>
      <c r="V2853" s="813">
        <f>AVERAGE(Q2853:T2853)</f>
        <v/>
      </c>
      <c r="W2853" s="445" t="n"/>
      <c r="X2853" s="797">
        <f>AVERAGE(Q2852:T2853)</f>
        <v/>
      </c>
      <c r="Y2853" s="266" t="n">
        <v>407</v>
      </c>
    </row>
    <row r="2854" ht="17.45" customHeight="1">
      <c r="C2854" s="791">
        <f>C2853+1</f>
        <v/>
      </c>
      <c r="D2854" s="792" t="n">
        <v>0.03358407978681224</v>
      </c>
      <c r="E2854" s="793" t="n"/>
      <c r="F2854" s="792" t="n">
        <v>0.05021952071854763</v>
      </c>
      <c r="G2854" s="794" t="n"/>
      <c r="H2854" s="793" t="n"/>
      <c r="I2854" s="792" t="n">
        <v>0.0492128281224535</v>
      </c>
      <c r="J2854" s="793" t="n"/>
      <c r="K2854" s="795" t="n">
        <v>0.05211526634725923</v>
      </c>
      <c r="L2854" s="793" t="n"/>
      <c r="M2854" s="796">
        <f>IF(SUM(D2854:E2854)&gt;0,IFERROR(AVERAGE(D2825:E2854),""),"")</f>
        <v/>
      </c>
      <c r="N2854" s="796">
        <f>IF(SUM(F2854:H2854)&gt;0,IFERROR(AVERAGE(F2825:H2854),""),"")</f>
        <v/>
      </c>
      <c r="O2854" s="796">
        <f>IF(SUM(I2854:J2854)&gt;0,IFERROR(AVERAGE(I2825:J2854),""),"")</f>
        <v/>
      </c>
      <c r="P2854" s="796">
        <f>IF(SUM(K2854:L2854)&gt;0,IFERROR(AVERAGE(K2825:L2854),""),"")</f>
        <v/>
      </c>
      <c r="Q2854" s="797">
        <f>IFERROR(AVERAGE(D2854:E2854),"")</f>
        <v/>
      </c>
      <c r="R2854" s="797">
        <f>IFERROR(AVERAGE(F2854:H2854),"")</f>
        <v/>
      </c>
      <c r="S2854" s="797">
        <f>IFERROR(AVERAGE(I2854:J2854),"")</f>
        <v/>
      </c>
      <c r="T2854" s="797">
        <f>IFERROR(AVERAGE(K2854:L2854),"")</f>
        <v/>
      </c>
      <c r="W2854" s="797">
        <f>AVERAGE(Q2854:T2854)</f>
        <v/>
      </c>
    </row>
    <row r="2855" ht="17.45" customHeight="1">
      <c r="C2855" s="791">
        <f>C2854+1</f>
        <v/>
      </c>
      <c r="D2855" s="792" t="n"/>
      <c r="E2855" s="793" t="n">
        <v>0.049312507522594</v>
      </c>
      <c r="F2855" s="792" t="n"/>
      <c r="G2855" s="932" t="n">
        <v>0.09049988402530984</v>
      </c>
      <c r="H2855" s="793" t="n"/>
      <c r="I2855" s="792" t="n"/>
      <c r="J2855" s="865" t="n">
        <v>0.07677589033889026</v>
      </c>
      <c r="K2855" s="795" t="n"/>
      <c r="L2855" s="793" t="n">
        <v>0.05588278194501772</v>
      </c>
      <c r="M2855" s="796">
        <f>IF(SUM(D2855:E2855)&gt;0,IFERROR(AVERAGE(D2826:E2855),""),"")</f>
        <v/>
      </c>
      <c r="N2855" s="796">
        <f>IF(SUM(F2855:H2855)&gt;0,IFERROR(AVERAGE(F2826:H2855),""),"")</f>
        <v/>
      </c>
      <c r="O2855" s="796">
        <f>IF(SUM(I2855:J2855)&gt;0,IFERROR(AVERAGE(I2826:J2855),""),"")</f>
        <v/>
      </c>
      <c r="P2855" s="796">
        <f>IF(SUM(K2855:L2855)&gt;0,IFERROR(AVERAGE(K2826:L2855),""),"")</f>
        <v/>
      </c>
      <c r="Q2855" s="797">
        <f>IFERROR(AVERAGE(D2855:E2855),"")</f>
        <v/>
      </c>
      <c r="R2855" s="876">
        <f>IFERROR(AVERAGE(F2855:H2855),"")</f>
        <v/>
      </c>
      <c r="S2855" s="876">
        <f>IFERROR(AVERAGE(I2855:J2855),"")</f>
        <v/>
      </c>
      <c r="T2855" s="797">
        <f>IFERROR(AVERAGE(K2855:L2855),"")</f>
        <v/>
      </c>
      <c r="W2855" s="797">
        <f>AVERAGE(Q2855:T2855)</f>
        <v/>
      </c>
    </row>
    <row r="2856" ht="17.45" customHeight="1">
      <c r="C2856" s="791">
        <f>C2855+1</f>
        <v/>
      </c>
      <c r="D2856" s="899" t="n">
        <v>0.07799780530394201</v>
      </c>
      <c r="E2856" s="793" t="n"/>
      <c r="F2856" s="792" t="n"/>
      <c r="G2856" s="794" t="n"/>
      <c r="H2856" s="865" t="n">
        <v>0.07920741520369676</v>
      </c>
      <c r="I2856" s="792" t="n">
        <v>0.05906815605733038</v>
      </c>
      <c r="J2856" s="793" t="n"/>
      <c r="K2856" s="795" t="n">
        <v>0.04649144182273044</v>
      </c>
      <c r="L2856" s="793" t="n"/>
      <c r="M2856" s="796">
        <f>IF(SUM(D2856:E2856)&gt;0,IFERROR(AVERAGE(D2827:E2856),""),"")</f>
        <v/>
      </c>
      <c r="N2856" s="796">
        <f>IF(SUM(F2856:H2856)&gt;0,IFERROR(AVERAGE(F2827:H2856),""),"")</f>
        <v/>
      </c>
      <c r="O2856" s="796">
        <f>IF(SUM(I2856:J2856)&gt;0,IFERROR(AVERAGE(I2827:J2856),""),"")</f>
        <v/>
      </c>
      <c r="P2856" s="796">
        <f>IF(SUM(K2856:L2856)&gt;0,IFERROR(AVERAGE(K2827:L2856),""),"")</f>
        <v/>
      </c>
      <c r="Q2856" s="876">
        <f>IFERROR(AVERAGE(D2856:E2856),"")</f>
        <v/>
      </c>
      <c r="R2856" s="876">
        <f>IFERROR(AVERAGE(F2856:H2856),"")</f>
        <v/>
      </c>
      <c r="S2856" s="797">
        <f>IFERROR(AVERAGE(I2856:J2856),"")</f>
        <v/>
      </c>
      <c r="T2856" s="797">
        <f>IFERROR(AVERAGE(K2856:L2856),"")</f>
        <v/>
      </c>
      <c r="W2856" s="797">
        <f>AVERAGE(Q2856:T2856)</f>
        <v/>
      </c>
    </row>
    <row r="2857" ht="17.45" customHeight="1">
      <c r="C2857" s="791">
        <f>C2856+1</f>
        <v/>
      </c>
      <c r="D2857" s="792" t="n"/>
      <c r="E2857" s="793" t="n">
        <v>0.03503788924702484</v>
      </c>
      <c r="F2857" s="792" t="n"/>
      <c r="G2857" s="794" t="n">
        <v>0.05428593080308815</v>
      </c>
      <c r="H2857" s="793" t="n"/>
      <c r="I2857" s="792" t="n"/>
      <c r="J2857" s="793" t="n">
        <v>0.05032803931098882</v>
      </c>
      <c r="K2857" s="795" t="n"/>
      <c r="L2857" s="793" t="n">
        <v>0.04356021990958871</v>
      </c>
      <c r="M2857" s="796">
        <f>IF(SUM(D2857:E2857)&gt;0,IFERROR(AVERAGE(D2828:E2857),""),"")</f>
        <v/>
      </c>
      <c r="N2857" s="796">
        <f>IF(SUM(F2857:H2857)&gt;0,IFERROR(AVERAGE(F2828:H2857),""),"")</f>
        <v/>
      </c>
      <c r="O2857" s="796">
        <f>IF(SUM(I2857:J2857)&gt;0,IFERROR(AVERAGE(I2828:J2857),""),"")</f>
        <v/>
      </c>
      <c r="P2857" s="796">
        <f>IF(SUM(K2857:L2857)&gt;0,IFERROR(AVERAGE(K2828:L2857),""),"")</f>
        <v/>
      </c>
      <c r="Q2857" s="797">
        <f>IFERROR(AVERAGE(D2857:E2857),"")</f>
        <v/>
      </c>
      <c r="R2857" s="797">
        <f>IFERROR(AVERAGE(F2857:H2857),"")</f>
        <v/>
      </c>
      <c r="S2857" s="797">
        <f>IFERROR(AVERAGE(I2857:J2857),"")</f>
        <v/>
      </c>
      <c r="T2857" s="797">
        <f>IFERROR(AVERAGE(K2857:L2857),"")</f>
        <v/>
      </c>
      <c r="W2857" s="797">
        <f>AVERAGE(Q2857:T2857)</f>
        <v/>
      </c>
    </row>
    <row r="2858" ht="17.45" customHeight="1">
      <c r="C2858" s="861">
        <f>C2857+1</f>
        <v/>
      </c>
      <c r="D2858" s="803" t="n">
        <v>0.05693625868749234</v>
      </c>
      <c r="E2858" s="804" t="n"/>
      <c r="F2858" s="803" t="n">
        <v>0.05866030838099851</v>
      </c>
      <c r="G2858" s="805" t="n"/>
      <c r="H2858" s="804" t="n">
        <v>0.0570860958704765</v>
      </c>
      <c r="I2858" s="803" t="n">
        <v>0.04544909818331158</v>
      </c>
      <c r="J2858" s="804" t="n"/>
      <c r="K2858" s="806" t="n">
        <v>0.03146398987243805</v>
      </c>
      <c r="L2858" s="804" t="n"/>
      <c r="M2858" s="796">
        <f>IF(SUM(D2858:E2858)&gt;0,IFERROR(AVERAGE(D2829:E2858),""),"")</f>
        <v/>
      </c>
      <c r="N2858" s="796">
        <f>IF(SUM(F2858:H2858)&gt;0,IFERROR(AVERAGE(F2829:H2858),""),"")</f>
        <v/>
      </c>
      <c r="O2858" s="796">
        <f>IF(SUM(I2858:J2858)&gt;0,IFERROR(AVERAGE(I2829:J2858),""),"")</f>
        <v/>
      </c>
      <c r="P2858" s="796">
        <f>IF(SUM(K2858:L2858)&gt;0,IFERROR(AVERAGE(K2829:L2858),""),"")</f>
        <v/>
      </c>
      <c r="Q2858" s="797">
        <f>IFERROR(AVERAGE(D2858:E2858),"")</f>
        <v/>
      </c>
      <c r="R2858" s="797">
        <f>IFERROR(AVERAGE(F2858:H2858),"")</f>
        <v/>
      </c>
      <c r="S2858" s="797">
        <f>IFERROR(AVERAGE(I2858:J2858),"")</f>
        <v/>
      </c>
      <c r="T2858" s="797">
        <f>IFERROR(AVERAGE(K2858:L2858),"")</f>
        <v/>
      </c>
      <c r="W2858" s="797">
        <f>AVERAGE(Q2858:T2858)</f>
        <v/>
      </c>
      <c r="X2858" s="797">
        <f>AVERAGE(Q2854:T2858)</f>
        <v/>
      </c>
      <c r="Y2858" s="266" t="n">
        <v>408</v>
      </c>
    </row>
    <row r="2859" ht="17.45" customHeight="1">
      <c r="C2859" s="808">
        <f>C2858+1</f>
        <v/>
      </c>
      <c r="D2859" s="809" t="n"/>
      <c r="E2859" s="810" t="n">
        <v>0.01261795481504483</v>
      </c>
      <c r="F2859" s="809" t="n"/>
      <c r="G2859" s="811" t="n">
        <v>0.03721545298364529</v>
      </c>
      <c r="H2859" s="810" t="n"/>
      <c r="I2859" s="809" t="n"/>
      <c r="J2859" s="810" t="n">
        <v>0.0155204537262119</v>
      </c>
      <c r="K2859" s="812" t="n"/>
      <c r="L2859" s="810" t="n">
        <v>0.01851412545963305</v>
      </c>
      <c r="M2859" s="959">
        <f>IF(SUM(D2859:E2859)&gt;0,IFERROR(AVERAGE(D2830:E2859),""),"")</f>
        <v/>
      </c>
      <c r="N2859" s="959">
        <f>IF(SUM(F2859:H2859)&gt;0,IFERROR(AVERAGE(F2830:H2859),""),"")</f>
        <v/>
      </c>
      <c r="O2859" s="959">
        <f>IF(SUM(I2859:J2859)&gt;0,IFERROR(AVERAGE(I2830:J2859),""),"")</f>
        <v/>
      </c>
      <c r="P2859" s="959">
        <f>IF(SUM(K2859:L2859)&gt;0,IFERROR(AVERAGE(K2830:L2859),""),"")</f>
        <v/>
      </c>
      <c r="Q2859" s="813">
        <f>IFERROR(AVERAGE(D2859:E2859),"")</f>
        <v/>
      </c>
      <c r="R2859" s="813">
        <f>IFERROR(AVERAGE(F2859:H2859),"")</f>
        <v/>
      </c>
      <c r="S2859" s="813">
        <f>IFERROR(AVERAGE(I2859:J2859),"")</f>
        <v/>
      </c>
      <c r="T2859" s="813">
        <f>IFERROR(AVERAGE(K2859:L2859),"")</f>
        <v/>
      </c>
      <c r="V2859" s="813">
        <f>AVERAGE(Q2859:T2859)</f>
        <v/>
      </c>
      <c r="W2859" s="445" t="n"/>
      <c r="X2859" s="257" t="n"/>
      <c r="Y2859" s="266" t="n">
        <v>408</v>
      </c>
    </row>
    <row r="2860" ht="17.45" customHeight="1">
      <c r="C2860" s="808">
        <f>C2859+1</f>
        <v/>
      </c>
      <c r="D2860" s="809" t="n">
        <v>0.02430406391418486</v>
      </c>
      <c r="E2860" s="810" t="n"/>
      <c r="F2860" s="809" t="n">
        <v>0.03353529298880024</v>
      </c>
      <c r="G2860" s="811" t="n"/>
      <c r="H2860" s="810" t="n"/>
      <c r="I2860" s="809" t="n">
        <v>0.007442034777157689</v>
      </c>
      <c r="J2860" s="810" t="n"/>
      <c r="K2860" s="812" t="n">
        <v>0.01496376482426945</v>
      </c>
      <c r="L2860" s="810" t="n"/>
      <c r="M2860" s="959">
        <f>IF(SUM(D2860:E2860)&gt;0,IFERROR(AVERAGE(D2831:E2860),""),"")</f>
        <v/>
      </c>
      <c r="N2860" s="959">
        <f>IF(SUM(F2860:H2860)&gt;0,IFERROR(AVERAGE(F2831:H2860),""),"")</f>
        <v/>
      </c>
      <c r="O2860" s="959">
        <f>IF(SUM(I2860:J2860)&gt;0,IFERROR(AVERAGE(I2831:J2860),""),"")</f>
        <v/>
      </c>
      <c r="P2860" s="959">
        <f>IF(SUM(K2860:L2860)&gt;0,IFERROR(AVERAGE(K2831:L2860),""),"")</f>
        <v/>
      </c>
      <c r="Q2860" s="813">
        <f>IFERROR(AVERAGE(D2860:E2860),"")</f>
        <v/>
      </c>
      <c r="R2860" s="813">
        <f>IFERROR(AVERAGE(F2860:H2860),"")</f>
        <v/>
      </c>
      <c r="S2860" s="813">
        <f>IFERROR(AVERAGE(I2860:J2860),"")</f>
        <v/>
      </c>
      <c r="T2860" s="813">
        <f>IFERROR(AVERAGE(K2860:L2860),"")</f>
        <v/>
      </c>
      <c r="V2860" s="813">
        <f>AVERAGE(Q2860:T2860)</f>
        <v/>
      </c>
      <c r="W2860" s="445" t="n"/>
      <c r="X2860" s="797">
        <f>AVERAGE(Q2859:T2860)</f>
        <v/>
      </c>
      <c r="Y2860" s="266" t="n">
        <v>408</v>
      </c>
    </row>
    <row r="2861" ht="17.45" customHeight="1">
      <c r="C2861" s="791">
        <f>C2860+1</f>
        <v/>
      </c>
      <c r="D2861" s="849" t="n"/>
      <c r="E2861" s="850" t="n">
        <v>0.03267478293819127</v>
      </c>
      <c r="F2861" s="849" t="n"/>
      <c r="G2861" s="851" t="n">
        <v>0.05217146270864659</v>
      </c>
      <c r="H2861" s="850" t="n"/>
      <c r="I2861" s="849" t="n"/>
      <c r="J2861" s="850" t="n">
        <v>0.05572972158386619</v>
      </c>
      <c r="K2861" s="852" t="n"/>
      <c r="L2861" s="850" t="n">
        <v>0.03471081594882564</v>
      </c>
      <c r="M2861" s="796">
        <f>IF(SUM(D2861:E2861)&gt;0,IFERROR(AVERAGE(D2832:E2861),""),"")</f>
        <v/>
      </c>
      <c r="N2861" s="796">
        <f>IF(SUM(F2861:H2861)&gt;0,IFERROR(AVERAGE(F2832:H2861),""),"")</f>
        <v/>
      </c>
      <c r="O2861" s="796">
        <f>IF(SUM(I2861:J2861)&gt;0,IFERROR(AVERAGE(I2832:J2861),""),"")</f>
        <v/>
      </c>
      <c r="P2861" s="796">
        <f>IF(SUM(K2861:L2861)&gt;0,IFERROR(AVERAGE(K2832:L2861),""),"")</f>
        <v/>
      </c>
      <c r="Q2861" s="797">
        <f>IFERROR(AVERAGE(D2861:E2861),"")</f>
        <v/>
      </c>
      <c r="R2861" s="797">
        <f>IFERROR(AVERAGE(F2861:H2861),"")</f>
        <v/>
      </c>
      <c r="S2861" s="797">
        <f>IFERROR(AVERAGE(I2861:J2861),"")</f>
        <v/>
      </c>
      <c r="T2861" s="797">
        <f>IFERROR(AVERAGE(K2861:L2861),"")</f>
        <v/>
      </c>
      <c r="W2861" s="797">
        <f>AVERAGE(Q2861:T2861)</f>
        <v/>
      </c>
    </row>
    <row r="2862" ht="17.45" customHeight="1" thickBot="1">
      <c r="C2862" s="791">
        <f>C2861+1</f>
        <v/>
      </c>
      <c r="D2862" s="849" t="n">
        <v>0.05501846497341089</v>
      </c>
      <c r="E2862" s="850" t="n"/>
      <c r="F2862" s="849" t="n"/>
      <c r="G2862" s="851" t="n"/>
      <c r="H2862" s="901" t="n">
        <v>0.1175725891037451</v>
      </c>
      <c r="I2862" s="849" t="n">
        <v>0.05704256168723823</v>
      </c>
      <c r="J2862" s="850" t="n"/>
      <c r="K2862" s="852" t="n">
        <v>0.04494236846495328</v>
      </c>
      <c r="L2862" s="850" t="n"/>
      <c r="M2862" s="796">
        <f>IF(SUM(D2862:E2862)&gt;0,IFERROR(AVERAGE(D2833:E2862),""),"")</f>
        <v/>
      </c>
      <c r="N2862" s="796">
        <f>IF(SUM(F2862:H2862)&gt;0,IFERROR(AVERAGE(F2833:H2862),""),"")</f>
        <v/>
      </c>
      <c r="O2862" s="796">
        <f>IF(SUM(I2862:J2862)&gt;0,IFERROR(AVERAGE(I2833:J2862),""),"")</f>
        <v/>
      </c>
      <c r="P2862" s="796">
        <f>IF(SUM(K2862:L2862)&gt;0,IFERROR(AVERAGE(K2833:L2862),""),"")</f>
        <v/>
      </c>
      <c r="Q2862" s="797">
        <f>IFERROR(AVERAGE(D2862:E2862),"")</f>
        <v/>
      </c>
      <c r="R2862" s="876">
        <f>IFERROR(AVERAGE(F2862:H2862),"")</f>
        <v/>
      </c>
      <c r="S2862" s="797">
        <f>IFERROR(AVERAGE(I2862:J2862),"")</f>
        <v/>
      </c>
      <c r="T2862" s="797">
        <f>IFERROR(AVERAGE(K2862:L2862),"")</f>
        <v/>
      </c>
      <c r="W2862" s="797">
        <f>AVERAGE(Q2862:T2862)</f>
        <v/>
      </c>
    </row>
    <row r="2863" ht="17.45" customHeight="1" thickBot="1">
      <c r="C2863" s="791">
        <f>C2862+1</f>
        <v/>
      </c>
      <c r="D2863" s="792" t="n"/>
      <c r="E2863" s="865" t="n">
        <v>0.1012469919384086</v>
      </c>
      <c r="F2863" s="792" t="n"/>
      <c r="G2863" s="932" t="n">
        <v>0.1104020102627787</v>
      </c>
      <c r="H2863" s="793" t="n"/>
      <c r="I2863" s="792" t="n"/>
      <c r="J2863" s="865" t="n">
        <v>0.07828955142300187</v>
      </c>
      <c r="K2863" s="795" t="n"/>
      <c r="L2863" s="865" t="n">
        <v>0.09146821958147927</v>
      </c>
      <c r="M2863" s="796">
        <f>IF(SUM(D2863:E2863)&gt;0,IFERROR(AVERAGE(D2834:E2863),""),"")</f>
        <v/>
      </c>
      <c r="N2863" s="796">
        <f>IF(SUM(F2863:H2863)&gt;0,IFERROR(AVERAGE(F2834:H2863),""),"")</f>
        <v/>
      </c>
      <c r="O2863" s="796">
        <f>IF(SUM(I2863:J2863)&gt;0,IFERROR(AVERAGE(I2834:J2863),""),"")</f>
        <v/>
      </c>
      <c r="P2863" s="796">
        <f>IF(SUM(K2863:L2863)&gt;0,IFERROR(AVERAGE(K2834:L2863),""),"")</f>
        <v/>
      </c>
      <c r="Q2863" s="876">
        <f>IFERROR(AVERAGE(D2863:E2863),"")</f>
        <v/>
      </c>
      <c r="R2863" s="876">
        <f>IFERROR(AVERAGE(F2863:H2863),"")</f>
        <v/>
      </c>
      <c r="S2863" s="876">
        <f>IFERROR(AVERAGE(I2863:J2863),"")</f>
        <v/>
      </c>
      <c r="T2863" s="876">
        <f>IFERROR(AVERAGE(K2863:L2863),"")</f>
        <v/>
      </c>
      <c r="W2863" s="876">
        <f>AVERAGE(Q2863:T2863)</f>
        <v/>
      </c>
      <c r="Z2863" s="514" t="inlineStr">
        <is>
          <t>OCTOBER</t>
        </is>
      </c>
      <c r="AA2863" s="515" t="n">
        <v>2025</v>
      </c>
      <c r="AB2863" s="516" t="n"/>
      <c r="AC2863" s="516" t="n"/>
      <c r="AD2863" s="516" t="n"/>
    </row>
    <row r="2864" ht="17.45" customHeight="1">
      <c r="C2864" s="861">
        <f>C2863+1</f>
        <v/>
      </c>
      <c r="D2864" s="864" t="n">
        <v>0.1107377727296687</v>
      </c>
      <c r="E2864" s="804" t="n"/>
      <c r="F2864" s="803" t="n">
        <v>0.05974873705692264</v>
      </c>
      <c r="G2864" s="805" t="n"/>
      <c r="H2864" s="804" t="n">
        <v>0.05539530850559536</v>
      </c>
      <c r="I2864" s="803" t="n">
        <v>0.04777211800345686</v>
      </c>
      <c r="J2864" s="804" t="n"/>
      <c r="K2864" s="806" t="n">
        <v>0.06684517948130354</v>
      </c>
      <c r="L2864" s="804" t="n"/>
      <c r="M2864" s="796">
        <f>IF(SUM(D2864:E2864)&gt;0,IFERROR(AVERAGE(D2835:E2864),""),"")</f>
        <v/>
      </c>
      <c r="N2864" s="796">
        <f>IF(SUM(F2864:H2864)&gt;0,IFERROR(AVERAGE(F2835:H2864),""),"")</f>
        <v/>
      </c>
      <c r="O2864" s="796">
        <f>IF(SUM(I2864:J2864)&gt;0,IFERROR(AVERAGE(I2835:J2864),""),"")</f>
        <v/>
      </c>
      <c r="P2864" s="796">
        <f>IF(SUM(K2864:L2864)&gt;0,IFERROR(AVERAGE(K2835:L2864),""),"")</f>
        <v/>
      </c>
      <c r="Q2864" s="876">
        <f>IFERROR(AVERAGE(D2864:E2864),"")</f>
        <v/>
      </c>
      <c r="R2864" s="797">
        <f>IFERROR(AVERAGE(F2864:H2864),"")</f>
        <v/>
      </c>
      <c r="S2864" s="797">
        <f>IFERROR(AVERAGE(I2864:J2864),"")</f>
        <v/>
      </c>
      <c r="T2864" s="797">
        <f>IFERROR(AVERAGE(K2864:L2864),"")</f>
        <v/>
      </c>
      <c r="W2864" s="876">
        <f>AVERAGE(Q2864:T2864)</f>
        <v/>
      </c>
      <c r="Z2864" s="517" t="inlineStr">
        <is>
          <t>Parameter</t>
        </is>
      </c>
      <c r="AA2864" s="517" t="inlineStr">
        <is>
          <t>Station 1</t>
        </is>
      </c>
      <c r="AB2864" s="517" t="inlineStr">
        <is>
          <t>Station 2</t>
        </is>
      </c>
      <c r="AC2864" s="517" t="inlineStr">
        <is>
          <t>Station 4</t>
        </is>
      </c>
      <c r="AD2864" s="517" t="inlineStr">
        <is>
          <t>Station 5</t>
        </is>
      </c>
    </row>
    <row r="2865" ht="17.45" customHeight="1" thickBot="1">
      <c r="C2865" s="824">
        <f>C2864+1</f>
        <v/>
      </c>
      <c r="D2865" s="825" t="n"/>
      <c r="E2865" s="826" t="n">
        <v>0.03019478355444305</v>
      </c>
      <c r="F2865" s="825" t="n"/>
      <c r="G2865" s="827" t="n">
        <v>0.04050644274032372</v>
      </c>
      <c r="H2865" s="826" t="n"/>
      <c r="I2865" s="825" t="n"/>
      <c r="J2865" s="826" t="n">
        <v>0.04253650855978445</v>
      </c>
      <c r="K2865" s="828" t="n"/>
      <c r="L2865" s="826" t="n">
        <v>0.03572670435215481</v>
      </c>
      <c r="M2865" s="829">
        <f>IF(SUM(D2865:E2865)&gt;0,IFERROR(AVERAGE(D2836:E2865),""),"")</f>
        <v/>
      </c>
      <c r="N2865" s="829">
        <f>IF(SUM(F2865:H2865)&gt;0,IFERROR(AVERAGE(F2836:H2865),""),"")</f>
        <v/>
      </c>
      <c r="O2865" s="829">
        <f>IF(SUM(I2865:J2865)&gt;0,IFERROR(AVERAGE(I2836:J2865),""),"")</f>
        <v/>
      </c>
      <c r="P2865" s="829">
        <f>IF(SUM(K2865:L2865)&gt;0,IFERROR(AVERAGE(K2836:L2865),""),"")</f>
        <v/>
      </c>
      <c r="Q2865" s="830">
        <f>IFERROR(AVERAGE(D2865:E2865),"")</f>
        <v/>
      </c>
      <c r="R2865" s="830">
        <f>IFERROR(AVERAGE(F2865:H2865),"")</f>
        <v/>
      </c>
      <c r="S2865" s="830">
        <f>IFERROR(AVERAGE(I2865:J2865),"")</f>
        <v/>
      </c>
      <c r="T2865" s="830">
        <f>IFERROR(AVERAGE(K2865:L2865),"")</f>
        <v/>
      </c>
      <c r="U2865" s="315" t="n"/>
      <c r="V2865" s="315" t="n"/>
      <c r="W2865" s="830">
        <f>AVERAGE(Q2865:T2865)</f>
        <v/>
      </c>
      <c r="X2865" s="797">
        <f>AVERAGE(Q2861:T2865)</f>
        <v/>
      </c>
      <c r="Y2865" s="266" t="n">
        <v>409</v>
      </c>
      <c r="Z2865" s="518" t="inlineStr">
        <is>
          <t>Average</t>
        </is>
      </c>
      <c r="AA2865" s="928">
        <f>AVERAGE(D2835:E2865)</f>
        <v/>
      </c>
      <c r="AB2865" s="928">
        <f>AVERAGE(F2835:H2865)</f>
        <v/>
      </c>
      <c r="AC2865" s="928">
        <f>AVERAGE(I2835:J2865)</f>
        <v/>
      </c>
      <c r="AD2865" s="928">
        <f>AVERAGE(K2835:L2865)</f>
        <v/>
      </c>
    </row>
    <row r="2866" ht="17.45" customHeight="1">
      <c r="C2866" s="885">
        <f>C2865+1</f>
        <v/>
      </c>
      <c r="D2866" s="894" t="n">
        <v>0.02034844223077385</v>
      </c>
      <c r="E2866" s="895" t="n"/>
      <c r="F2866" s="894" t="n">
        <v>0.04442840342550016</v>
      </c>
      <c r="G2866" s="897" t="n"/>
      <c r="H2866" s="895" t="n"/>
      <c r="I2866" s="894" t="n">
        <v>0.01554352021315224</v>
      </c>
      <c r="J2866" s="895" t="n"/>
      <c r="K2866" s="896" t="n">
        <v>0.01587250355074275</v>
      </c>
      <c r="L2866" s="895" t="n"/>
      <c r="M2866" s="959">
        <f>IF(SUM(D2866:E2866)&gt;0,IFERROR(AVERAGE(D2837:E2866),""),"")</f>
        <v/>
      </c>
      <c r="N2866" s="959">
        <f>IF(SUM(F2866:H2866)&gt;0,IFERROR(AVERAGE(F2837:H2866),""),"")</f>
        <v/>
      </c>
      <c r="O2866" s="959">
        <f>IF(SUM(I2866:J2866)&gt;0,IFERROR(AVERAGE(I2837:J2866),""),"")</f>
        <v/>
      </c>
      <c r="P2866" s="959">
        <f>IF(SUM(K2866:L2866)&gt;0,IFERROR(AVERAGE(K2837:L2866),""),"")</f>
        <v/>
      </c>
      <c r="Q2866" s="813">
        <f>IFERROR(AVERAGE(D2866:E2866),"")</f>
        <v/>
      </c>
      <c r="R2866" s="813">
        <f>IFERROR(AVERAGE(F2866:H2866),"")</f>
        <v/>
      </c>
      <c r="S2866" s="813">
        <f>IFERROR(AVERAGE(I2866:J2866),"")</f>
        <v/>
      </c>
      <c r="T2866" s="813">
        <f>IFERROR(AVERAGE(K2866:L2866),"")</f>
        <v/>
      </c>
      <c r="V2866" s="813">
        <f>AVERAGE(Q2866:T2866)</f>
        <v/>
      </c>
      <c r="W2866" s="445" t="n"/>
      <c r="X2866" s="257" t="n"/>
      <c r="Y2866" s="266" t="n">
        <v>409</v>
      </c>
      <c r="Z2866" s="518" t="inlineStr">
        <is>
          <t>Maximum</t>
        </is>
      </c>
      <c r="AA2866" s="928">
        <f>MAX(D2835:E2865)</f>
        <v/>
      </c>
      <c r="AB2866" s="928">
        <f>MAX(F2835:H2865)</f>
        <v/>
      </c>
      <c r="AC2866" s="928">
        <f>MAX(I2835:J2865)</f>
        <v/>
      </c>
      <c r="AD2866" s="928">
        <f>MAX(K2835:L2865)</f>
        <v/>
      </c>
    </row>
    <row r="2867" ht="17.45" customHeight="1" thickBot="1">
      <c r="C2867" s="808">
        <f>C2866+1</f>
        <v/>
      </c>
      <c r="D2867" s="809" t="n"/>
      <c r="E2867" s="810" t="n">
        <v>0.02083057484313131</v>
      </c>
      <c r="F2867" s="809" t="n"/>
      <c r="G2867" s="811" t="n">
        <v>0.02962335668935349</v>
      </c>
      <c r="H2867" s="810" t="n"/>
      <c r="I2867" s="809" t="n"/>
      <c r="J2867" s="810" t="n">
        <v>0.01106040757917073</v>
      </c>
      <c r="K2867" s="812" t="n"/>
      <c r="L2867" s="810" t="n">
        <v>0.02016290657505501</v>
      </c>
      <c r="M2867" s="959">
        <f>IF(SUM(D2867:E2867)&gt;0,IFERROR(AVERAGE(D2838:E2867),""),"")</f>
        <v/>
      </c>
      <c r="N2867" s="959">
        <f>IF(SUM(F2867:H2867)&gt;0,IFERROR(AVERAGE(F2838:H2867),""),"")</f>
        <v/>
      </c>
      <c r="O2867" s="959">
        <f>IF(SUM(I2867:J2867)&gt;0,IFERROR(AVERAGE(I2838:J2867),""),"")</f>
        <v/>
      </c>
      <c r="P2867" s="959">
        <f>IF(SUM(K2867:L2867)&gt;0,IFERROR(AVERAGE(K2838:L2867),""),"")</f>
        <v/>
      </c>
      <c r="Q2867" s="813">
        <f>IFERROR(AVERAGE(D2867:E2867),"")</f>
        <v/>
      </c>
      <c r="R2867" s="813">
        <f>IFERROR(AVERAGE(F2867:H2867),"")</f>
        <v/>
      </c>
      <c r="S2867" s="813">
        <f>IFERROR(AVERAGE(I2867:J2867),"")</f>
        <v/>
      </c>
      <c r="T2867" s="813">
        <f>IFERROR(AVERAGE(K2867:L2867),"")</f>
        <v/>
      </c>
      <c r="V2867" s="813">
        <f>AVERAGE(Q2867:T2867)</f>
        <v/>
      </c>
      <c r="W2867" s="445" t="n"/>
      <c r="X2867" s="797">
        <f>AVERAGE(Q2866:T2867)</f>
        <v/>
      </c>
      <c r="Y2867" s="266" t="n">
        <v>409</v>
      </c>
      <c r="Z2867" s="520" t="inlineStr">
        <is>
          <t># DAYS &gt; 0.075</t>
        </is>
      </c>
      <c r="AA2867" s="521">
        <f>COUNTIF(D2835:E2865,"&gt;=0.075")</f>
        <v/>
      </c>
      <c r="AB2867" s="521">
        <f>COUNTIF(F2835:H2865,"&gt;=0.075")</f>
        <v/>
      </c>
      <c r="AC2867" s="521">
        <f>COUNTIF(I2835:J2865,"&gt;=0.075")</f>
        <v/>
      </c>
      <c r="AD2867" s="521">
        <f>COUNTIF(K2835:L2865,"&gt;=0.075")</f>
        <v/>
      </c>
    </row>
    <row r="2868" ht="17.45" customHeight="1" thickBot="1">
      <c r="C2868" s="791">
        <f>C2867+1</f>
        <v/>
      </c>
      <c r="D2868" s="792" t="n">
        <v>0.03055798344245977</v>
      </c>
      <c r="E2868" s="793" t="n"/>
      <c r="F2868" s="792" t="n"/>
      <c r="G2868" s="794" t="n"/>
      <c r="H2868" s="793" t="n">
        <v>0.05068478260304058</v>
      </c>
      <c r="I2868" s="792" t="n">
        <v>0.05308276719096449</v>
      </c>
      <c r="J2868" s="793" t="n"/>
      <c r="K2868" s="795" t="n">
        <v>0.02786490523242319</v>
      </c>
      <c r="L2868" s="793" t="n"/>
      <c r="M2868" s="796">
        <f>IF(SUM(D2868:E2868)&gt;0,IFERROR(AVERAGE(D2839:E2868),""),"")</f>
        <v/>
      </c>
      <c r="N2868" s="796">
        <f>IF(SUM(F2868:H2868)&gt;0,IFERROR(AVERAGE(F2839:H2868),""),"")</f>
        <v/>
      </c>
      <c r="O2868" s="796">
        <f>IF(SUM(I2868:J2868)&gt;0,IFERROR(AVERAGE(I2839:J2868),""),"")</f>
        <v/>
      </c>
      <c r="P2868" s="796">
        <f>IF(SUM(K2868:L2868)&gt;0,IFERROR(AVERAGE(K2839:L2868),""),"")</f>
        <v/>
      </c>
      <c r="Q2868" s="797">
        <f>IFERROR(AVERAGE(D2868:E2868),"")</f>
        <v/>
      </c>
      <c r="R2868" s="797">
        <f>IFERROR(AVERAGE(F2868:H2868),"")</f>
        <v/>
      </c>
      <c r="S2868" s="797">
        <f>IFERROR(AVERAGE(I2868:J2868),"")</f>
        <v/>
      </c>
      <c r="T2868" s="797">
        <f>IFERROR(AVERAGE(K2868:L2868),"")</f>
        <v/>
      </c>
      <c r="W2868" s="797">
        <f>AVERAGE(Q2868:T2868)</f>
        <v/>
      </c>
      <c r="AC2868" s="664">
        <f>SUM(AA2867:AD2867)</f>
        <v/>
      </c>
      <c r="AD2868" s="929">
        <f>AVERAGE(AA2865:AD2865)</f>
        <v/>
      </c>
    </row>
    <row r="2869" ht="17.45" customHeight="1">
      <c r="C2869" s="791">
        <f>C2868+1</f>
        <v/>
      </c>
      <c r="D2869" s="792" t="n"/>
      <c r="E2869" s="793" t="n">
        <v>0.03210912442333363</v>
      </c>
      <c r="F2869" s="792" t="n"/>
      <c r="G2869" s="794" t="n">
        <v>0.0459592630579711</v>
      </c>
      <c r="H2869" s="793" t="n"/>
      <c r="I2869" s="792" t="n"/>
      <c r="J2869" s="793" t="n">
        <v>0.05651248844797168</v>
      </c>
      <c r="K2869" s="795" t="n"/>
      <c r="L2869" s="793" t="n">
        <v>0.03294272225678451</v>
      </c>
      <c r="M2869" s="796">
        <f>IF(SUM(D2869:E2869)&gt;0,IFERROR(AVERAGE(D2840:E2869),""),"")</f>
        <v/>
      </c>
      <c r="N2869" s="796">
        <f>IF(SUM(F2869:H2869)&gt;0,IFERROR(AVERAGE(F2840:H2869),""),"")</f>
        <v/>
      </c>
      <c r="O2869" s="796">
        <f>IF(SUM(I2869:J2869)&gt;0,IFERROR(AVERAGE(I2840:J2869),""),"")</f>
        <v/>
      </c>
      <c r="P2869" s="796">
        <f>IF(SUM(K2869:L2869)&gt;0,IFERROR(AVERAGE(K2840:L2869),""),"")</f>
        <v/>
      </c>
      <c r="Q2869" s="797">
        <f>IFERROR(AVERAGE(D2869:E2869),"")</f>
        <v/>
      </c>
      <c r="R2869" s="797">
        <f>IFERROR(AVERAGE(F2869:H2869),"")</f>
        <v/>
      </c>
      <c r="S2869" s="797">
        <f>IFERROR(AVERAGE(I2869:J2869),"")</f>
        <v/>
      </c>
      <c r="T2869" s="797">
        <f>IFERROR(AVERAGE(K2869:L2869),"")</f>
        <v/>
      </c>
      <c r="W2869" s="797">
        <f>AVERAGE(Q2869:T2869)</f>
        <v/>
      </c>
      <c r="AA2869" s="605">
        <f>AA2865-AA2834</f>
        <v/>
      </c>
      <c r="AB2869" s="605">
        <f>AB2865-AB2834</f>
        <v/>
      </c>
      <c r="AC2869" s="605">
        <f>AC2865-AC2834</f>
        <v/>
      </c>
      <c r="AD2869" s="605">
        <f>AD2865-AD2834</f>
        <v/>
      </c>
    </row>
    <row r="2870" ht="17.45" customHeight="1">
      <c r="C2870" s="861">
        <f>C2869+1</f>
        <v/>
      </c>
      <c r="D2870" s="803" t="n">
        <v>0.03967615952620978</v>
      </c>
      <c r="E2870" s="804" t="n"/>
      <c r="F2870" s="803" t="n">
        <v>0.06102653217992548</v>
      </c>
      <c r="G2870" s="805" t="n"/>
      <c r="H2870" s="804" t="n">
        <v>0.05935929934684957</v>
      </c>
      <c r="I2870" s="803" t="n">
        <v>0.06589208304208133</v>
      </c>
      <c r="J2870" s="804" t="n"/>
      <c r="K2870" s="806" t="n">
        <v>0.03040866458341849</v>
      </c>
      <c r="L2870" s="804" t="n"/>
      <c r="M2870" s="796">
        <f>IF(SUM(D2870:E2870)&gt;0,IFERROR(AVERAGE(D2841:E2870),""),"")</f>
        <v/>
      </c>
      <c r="N2870" s="796">
        <f>IF(SUM(F2870:H2870)&gt;0,IFERROR(AVERAGE(F2841:H2870),""),"")</f>
        <v/>
      </c>
      <c r="O2870" s="796">
        <f>IF(SUM(I2870:J2870)&gt;0,IFERROR(AVERAGE(I2841:J2870),""),"")</f>
        <v/>
      </c>
      <c r="P2870" s="796">
        <f>IF(SUM(K2870:L2870)&gt;0,IFERROR(AVERAGE(K2841:L2870),""),"")</f>
        <v/>
      </c>
      <c r="Q2870" s="797">
        <f>IFERROR(AVERAGE(D2870:E2870),"")</f>
        <v/>
      </c>
      <c r="R2870" s="797">
        <f>IFERROR(AVERAGE(F2870:H2870),"")</f>
        <v/>
      </c>
      <c r="S2870" s="797">
        <f>IFERROR(AVERAGE(I2870:J2870),"")</f>
        <v/>
      </c>
      <c r="T2870" s="797">
        <f>IFERROR(AVERAGE(K2870:L2870),"")</f>
        <v/>
      </c>
      <c r="W2870" s="797">
        <f>AVERAGE(Q2870:T2870)</f>
        <v/>
      </c>
      <c r="AD2870" s="605">
        <f>AD2868-AD2837</f>
        <v/>
      </c>
    </row>
    <row r="2871" ht="17.45" customHeight="1">
      <c r="C2871" s="791">
        <f>C2870+1</f>
        <v/>
      </c>
      <c r="D2871" s="792" t="n"/>
      <c r="E2871" s="793" t="n">
        <v>0.04379833903727455</v>
      </c>
      <c r="F2871" s="792" t="n"/>
      <c r="G2871" s="932" t="n">
        <v>0.08116779527508489</v>
      </c>
      <c r="H2871" s="793" t="n"/>
      <c r="I2871" s="792" t="n"/>
      <c r="J2871" s="793" t="n">
        <v>0.06221428815384906</v>
      </c>
      <c r="K2871" s="795" t="n"/>
      <c r="L2871" s="793" t="n">
        <v>0.0550889655224106</v>
      </c>
      <c r="M2871" s="796">
        <f>IF(SUM(D2871:E2871)&gt;0,IFERROR(AVERAGE(D2842:E2871),""),"")</f>
        <v/>
      </c>
      <c r="N2871" s="796">
        <f>IF(SUM(F2871:H2871)&gt;0,IFERROR(AVERAGE(F2842:H2871),""),"")</f>
        <v/>
      </c>
      <c r="O2871" s="796">
        <f>IF(SUM(I2871:J2871)&gt;0,IFERROR(AVERAGE(I2842:J2871),""),"")</f>
        <v/>
      </c>
      <c r="P2871" s="796">
        <f>IF(SUM(K2871:L2871)&gt;0,IFERROR(AVERAGE(K2842:L2871),""),"")</f>
        <v/>
      </c>
      <c r="Q2871" s="797">
        <f>IFERROR(AVERAGE(D2871:E2871),"")</f>
        <v/>
      </c>
      <c r="R2871" s="876">
        <f>IFERROR(AVERAGE(F2871:H2871),"")</f>
        <v/>
      </c>
      <c r="S2871" s="797">
        <f>IFERROR(AVERAGE(I2871:J2871),"")</f>
        <v/>
      </c>
      <c r="T2871" s="797">
        <f>IFERROR(AVERAGE(K2871:L2871),"")</f>
        <v/>
      </c>
      <c r="W2871" s="797">
        <f>AVERAGE(Q2871:T2871)</f>
        <v/>
      </c>
    </row>
    <row r="2872" ht="17.45" customHeight="1">
      <c r="C2872" s="791">
        <f>C2871+1</f>
        <v/>
      </c>
      <c r="D2872" s="792" t="n">
        <v>0.02889889540184173</v>
      </c>
      <c r="E2872" s="793" t="n"/>
      <c r="F2872" s="792" t="n">
        <v>0.04679823142503492</v>
      </c>
      <c r="G2872" s="794" t="n"/>
      <c r="H2872" s="793" t="n"/>
      <c r="I2872" s="792" t="n">
        <v>0.03878134063986924</v>
      </c>
      <c r="J2872" s="793" t="n"/>
      <c r="K2872" s="795" t="n">
        <v>0.02995873580576553</v>
      </c>
      <c r="L2872" s="793" t="n"/>
      <c r="M2872" s="796">
        <f>IF(SUM(D2872:E2872)&gt;0,IFERROR(AVERAGE(D2843:E2872),""),"")</f>
        <v/>
      </c>
      <c r="N2872" s="796">
        <f>IF(SUM(F2872:H2872)&gt;0,IFERROR(AVERAGE(F2843:H2872),""),"")</f>
        <v/>
      </c>
      <c r="O2872" s="796">
        <f>IF(SUM(I2872:J2872)&gt;0,IFERROR(AVERAGE(I2843:J2872),""),"")</f>
        <v/>
      </c>
      <c r="P2872" s="796">
        <f>IF(SUM(K2872:L2872)&gt;0,IFERROR(AVERAGE(K2843:L2872),""),"")</f>
        <v/>
      </c>
      <c r="Q2872" s="797">
        <f>IFERROR(AVERAGE(D2872:E2872),"")</f>
        <v/>
      </c>
      <c r="R2872" s="797">
        <f>IFERROR(AVERAGE(F2872:H2872),"")</f>
        <v/>
      </c>
      <c r="S2872" s="797">
        <f>IFERROR(AVERAGE(I2872:J2872),"")</f>
        <v/>
      </c>
      <c r="T2872" s="797">
        <f>IFERROR(AVERAGE(K2872:L2872),"")</f>
        <v/>
      </c>
      <c r="W2872" s="797">
        <f>AVERAGE(Q2872:T2872)</f>
        <v/>
      </c>
      <c r="X2872" s="797">
        <f>AVERAGE(Q2868:T2872)</f>
        <v/>
      </c>
      <c r="Y2872" s="266" t="n">
        <v>410</v>
      </c>
    </row>
    <row r="2873" ht="17.45" customHeight="1">
      <c r="C2873" s="808">
        <f>C2872+1</f>
        <v/>
      </c>
      <c r="D2873" s="809" t="n"/>
      <c r="E2873" s="810" t="n">
        <v>0.06484311864018907</v>
      </c>
      <c r="F2873" s="809" t="n"/>
      <c r="G2873" s="811" t="n">
        <v>0.0596170747179197</v>
      </c>
      <c r="H2873" s="810" t="n"/>
      <c r="I2873" s="809" t="n"/>
      <c r="J2873" s="810" t="n">
        <v>0.01296327018773657</v>
      </c>
      <c r="K2873" s="812" t="n"/>
      <c r="L2873" s="810" t="n">
        <v>0.03143822755186465</v>
      </c>
      <c r="M2873" s="959">
        <f>IF(SUM(D2873:E2873)&gt;0,IFERROR(AVERAGE(D2844:E2873),""),"")</f>
        <v/>
      </c>
      <c r="N2873" s="959">
        <f>IF(SUM(F2873:H2873)&gt;0,IFERROR(AVERAGE(F2844:H2873),""),"")</f>
        <v/>
      </c>
      <c r="O2873" s="959">
        <f>IF(SUM(I2873:J2873)&gt;0,IFERROR(AVERAGE(I2844:J2873),""),"")</f>
        <v/>
      </c>
      <c r="P2873" s="959">
        <f>IF(SUM(K2873:L2873)&gt;0,IFERROR(AVERAGE(K2844:L2873),""),"")</f>
        <v/>
      </c>
      <c r="Q2873" s="813">
        <f>IFERROR(AVERAGE(D2873:E2873),"")</f>
        <v/>
      </c>
      <c r="R2873" s="813">
        <f>IFERROR(AVERAGE(F2873:H2873),"")</f>
        <v/>
      </c>
      <c r="S2873" s="813">
        <f>IFERROR(AVERAGE(I2873:J2873),"")</f>
        <v/>
      </c>
      <c r="T2873" s="813">
        <f>IFERROR(AVERAGE(K2873:L2873),"")</f>
        <v/>
      </c>
      <c r="V2873" s="813">
        <f>AVERAGE(Q2873:T2873)</f>
        <v/>
      </c>
      <c r="W2873" s="445" t="n"/>
      <c r="X2873" s="257" t="n"/>
      <c r="Y2873" s="266" t="n">
        <v>410</v>
      </c>
    </row>
    <row r="2874" ht="17.45" customHeight="1">
      <c r="C2874" s="808">
        <f>C2873+1</f>
        <v/>
      </c>
      <c r="D2874" s="953" t="n">
        <v>0.1058240162277685</v>
      </c>
      <c r="E2874" s="810" t="n"/>
      <c r="F2874" s="809" t="n"/>
      <c r="G2874" s="811" t="n"/>
      <c r="H2874" s="810" t="n">
        <v>0.03336238352713401</v>
      </c>
      <c r="I2874" s="809" t="n">
        <v>0.01311696536229949</v>
      </c>
      <c r="J2874" s="810" t="n"/>
      <c r="K2874" s="812" t="n">
        <v>0.02048356715996281</v>
      </c>
      <c r="L2874" s="810" t="n"/>
      <c r="M2874" s="959">
        <f>IF(SUM(D2874:E2874)&gt;0,IFERROR(AVERAGE(D2845:E2874),""),"")</f>
        <v/>
      </c>
      <c r="N2874" s="959">
        <f>IF(SUM(F2874:H2874)&gt;0,IFERROR(AVERAGE(F2845:H2874),""),"")</f>
        <v/>
      </c>
      <c r="O2874" s="959">
        <f>IF(SUM(I2874:J2874)&gt;0,IFERROR(AVERAGE(I2845:J2874),""),"")</f>
        <v/>
      </c>
      <c r="P2874" s="959">
        <f>IF(SUM(K2874:L2874)&gt;0,IFERROR(AVERAGE(K2845:L2874),""),"")</f>
        <v/>
      </c>
      <c r="Q2874" s="893">
        <f>IFERROR(AVERAGE(D2874:E2874),"")</f>
        <v/>
      </c>
      <c r="R2874" s="813">
        <f>IFERROR(AVERAGE(F2874:H2874),"")</f>
        <v/>
      </c>
      <c r="S2874" s="813">
        <f>IFERROR(AVERAGE(I2874:J2874),"")</f>
        <v/>
      </c>
      <c r="T2874" s="813">
        <f>IFERROR(AVERAGE(K2874:L2874),"")</f>
        <v/>
      </c>
      <c r="V2874" s="813">
        <f>AVERAGE(Q2874:T2874)</f>
        <v/>
      </c>
      <c r="W2874" s="445" t="n"/>
      <c r="X2874" s="797">
        <f>AVERAGE(Q2873:T2874)</f>
        <v/>
      </c>
      <c r="Y2874" s="266" t="n">
        <v>410</v>
      </c>
    </row>
    <row r="2875" ht="17.45" customHeight="1">
      <c r="C2875" s="791">
        <f>C2874+1</f>
        <v/>
      </c>
      <c r="D2875" s="792" t="n"/>
      <c r="E2875" s="793" t="n">
        <v>0.06335467529929886</v>
      </c>
      <c r="F2875" s="792" t="n"/>
      <c r="G2875" s="932" t="n">
        <v>0.08954648812681557</v>
      </c>
      <c r="H2875" s="793" t="n"/>
      <c r="I2875" s="792" t="n"/>
      <c r="J2875" s="865" t="n">
        <v>0.07244766859506231</v>
      </c>
      <c r="K2875" s="795" t="n"/>
      <c r="L2875" s="865" t="n">
        <v>0.07679877333973439</v>
      </c>
      <c r="M2875" s="796">
        <f>IF(SUM(D2875:E2875)&gt;0,IFERROR(AVERAGE(D2846:E2875),""),"")</f>
        <v/>
      </c>
      <c r="N2875" s="796">
        <f>IF(SUM(F2875:H2875)&gt;0,IFERROR(AVERAGE(F2846:H2875),""),"")</f>
        <v/>
      </c>
      <c r="O2875" s="796">
        <f>IF(SUM(I2875:J2875)&gt;0,IFERROR(AVERAGE(I2846:J2875),""),"")</f>
        <v/>
      </c>
      <c r="P2875" s="796">
        <f>IF(SUM(K2875:L2875)&gt;0,IFERROR(AVERAGE(K2846:L2875),""),"")</f>
        <v/>
      </c>
      <c r="Q2875" s="797">
        <f>IFERROR(AVERAGE(D2875:E2875),"")</f>
        <v/>
      </c>
      <c r="R2875" s="876">
        <f>IFERROR(AVERAGE(F2875:H2875),"")</f>
        <v/>
      </c>
      <c r="S2875" s="876">
        <f>IFERROR(AVERAGE(I2875:J2875),"")</f>
        <v/>
      </c>
      <c r="T2875" s="876">
        <f>IFERROR(AVERAGE(K2875:L2875),"")</f>
        <v/>
      </c>
      <c r="W2875" s="876">
        <f>AVERAGE(Q2875:T2875)</f>
        <v/>
      </c>
    </row>
    <row r="2876" ht="17.45" customHeight="1">
      <c r="C2876" s="861">
        <f>C2875+1</f>
        <v/>
      </c>
      <c r="D2876" s="803" t="n">
        <v>0.06292412701349943</v>
      </c>
      <c r="E2876" s="804" t="n"/>
      <c r="F2876" s="864" t="n">
        <v>0.1739856127282491</v>
      </c>
      <c r="G2876" s="805" t="n"/>
      <c r="H2876" s="952" t="n">
        <v>0.1657941518472433</v>
      </c>
      <c r="I2876" s="803" t="n">
        <v>0.04627180276553408</v>
      </c>
      <c r="J2876" s="804" t="n"/>
      <c r="K2876" s="806" t="n">
        <v>0.06588729500408458</v>
      </c>
      <c r="L2876" s="804" t="n"/>
      <c r="M2876" s="796">
        <f>IF(SUM(D2876:E2876)&gt;0,IFERROR(AVERAGE(D2847:E2876),""),"")</f>
        <v/>
      </c>
      <c r="N2876" s="796">
        <f>IF(SUM(F2876:H2876)&gt;0,IFERROR(AVERAGE(F2847:H2876),""),"")</f>
        <v/>
      </c>
      <c r="O2876" s="796">
        <f>IF(SUM(I2876:J2876)&gt;0,IFERROR(AVERAGE(I2847:J2876),""),"")</f>
        <v/>
      </c>
      <c r="P2876" s="796">
        <f>IF(SUM(K2876:L2876)&gt;0,IFERROR(AVERAGE(K2847:L2876),""),"")</f>
        <v/>
      </c>
      <c r="Q2876" s="797">
        <f>IFERROR(AVERAGE(D2876:E2876),"")</f>
        <v/>
      </c>
      <c r="R2876" s="876">
        <f>IFERROR(AVERAGE(F2876:H2876),"")</f>
        <v/>
      </c>
      <c r="S2876" s="797">
        <f>IFERROR(AVERAGE(I2876:J2876),"")</f>
        <v/>
      </c>
      <c r="T2876" s="797">
        <f>IFERROR(AVERAGE(K2876:L2876),"")</f>
        <v/>
      </c>
      <c r="W2876" s="876">
        <f>AVERAGE(Q2876:T2876)</f>
        <v/>
      </c>
    </row>
    <row r="2877" ht="17.45" customHeight="1">
      <c r="C2877" s="791">
        <f>C2876+1</f>
        <v/>
      </c>
      <c r="D2877" s="792" t="n"/>
      <c r="E2877" s="865" t="n">
        <v>0.1015653249856992</v>
      </c>
      <c r="F2877" s="792" t="n"/>
      <c r="G2877" s="932" t="n">
        <v>0.09663809056738284</v>
      </c>
      <c r="H2877" s="793" t="n"/>
      <c r="I2877" s="792" t="n"/>
      <c r="J2877" s="793" t="n">
        <v>0.05089074417801995</v>
      </c>
      <c r="K2877" s="795" t="n"/>
      <c r="L2877" s="793" t="n">
        <v>0.06348516508841467</v>
      </c>
      <c r="M2877" s="796">
        <f>IF(SUM(D2877:E2877)&gt;0,IFERROR(AVERAGE(D2848:E2877),""),"")</f>
        <v/>
      </c>
      <c r="N2877" s="796">
        <f>IF(SUM(F2877:H2877)&gt;0,IFERROR(AVERAGE(F2848:H2877),""),"")</f>
        <v/>
      </c>
      <c r="O2877" s="796">
        <f>IF(SUM(I2877:J2877)&gt;0,IFERROR(AVERAGE(I2848:J2877),""),"")</f>
        <v/>
      </c>
      <c r="P2877" s="796">
        <f>IF(SUM(K2877:L2877)&gt;0,IFERROR(AVERAGE(K2848:L2877),""),"")</f>
        <v/>
      </c>
      <c r="Q2877" s="876">
        <f>IFERROR(AVERAGE(D2877:E2877),"")</f>
        <v/>
      </c>
      <c r="R2877" s="876">
        <f>IFERROR(AVERAGE(F2877:H2877),"")</f>
        <v/>
      </c>
      <c r="S2877" s="797">
        <f>IFERROR(AVERAGE(I2877:J2877),"")</f>
        <v/>
      </c>
      <c r="T2877" s="797">
        <f>IFERROR(AVERAGE(K2877:L2877),"")</f>
        <v/>
      </c>
      <c r="W2877" s="876">
        <f>AVERAGE(Q2877:T2877)</f>
        <v/>
      </c>
    </row>
    <row r="2878" ht="17.45" customHeight="1">
      <c r="C2878" s="791">
        <f>C2877+1</f>
        <v/>
      </c>
      <c r="D2878" s="899" t="n">
        <v>0.1109348122476015</v>
      </c>
      <c r="E2878" s="793" t="n"/>
      <c r="F2878" s="899" t="n">
        <v>0.1007551581968963</v>
      </c>
      <c r="G2878" s="794" t="n"/>
      <c r="H2878" s="793" t="n"/>
      <c r="I2878" s="792" t="n">
        <v>0.06736813887843562</v>
      </c>
      <c r="J2878" s="793" t="n"/>
      <c r="K2878" s="964" t="n">
        <v>0.09561095996513458</v>
      </c>
      <c r="L2878" s="793" t="n"/>
      <c r="M2878" s="796">
        <f>IF(SUM(D2878:E2878)&gt;0,IFERROR(AVERAGE(D2849:E2878),""),"")</f>
        <v/>
      </c>
      <c r="N2878" s="796">
        <f>IF(SUM(F2878:H2878)&gt;0,IFERROR(AVERAGE(F2849:H2878),""),"")</f>
        <v/>
      </c>
      <c r="O2878" s="796">
        <f>IF(SUM(I2878:J2878)&gt;0,IFERROR(AVERAGE(I2849:J2878),""),"")</f>
        <v/>
      </c>
      <c r="P2878" s="796">
        <f>IF(SUM(K2878:L2878)&gt;0,IFERROR(AVERAGE(K2849:L2878),""),"")</f>
        <v/>
      </c>
      <c r="Q2878" s="876">
        <f>IFERROR(AVERAGE(D2878:E2878),"")</f>
        <v/>
      </c>
      <c r="R2878" s="876">
        <f>IFERROR(AVERAGE(F2878:H2878),"")</f>
        <v/>
      </c>
      <c r="S2878" s="797">
        <f>IFERROR(AVERAGE(I2878:J2878),"")</f>
        <v/>
      </c>
      <c r="T2878" s="876">
        <f>IFERROR(AVERAGE(K2878:L2878),"")</f>
        <v/>
      </c>
      <c r="W2878" s="876">
        <f>AVERAGE(Q2878:T2878)</f>
        <v/>
      </c>
    </row>
    <row r="2879" ht="17.45" customHeight="1">
      <c r="C2879" s="791">
        <f>C2878+1</f>
        <v/>
      </c>
      <c r="D2879" s="792" t="n"/>
      <c r="E2879" s="793" t="n">
        <v>0.01754745347432391</v>
      </c>
      <c r="F2879" s="792" t="n"/>
      <c r="G2879" s="794" t="n">
        <v>0.01604618356629147</v>
      </c>
      <c r="H2879" s="793" t="n"/>
      <c r="I2879" s="792" t="n"/>
      <c r="J2879" s="793" t="n">
        <v>0.0106133009192814</v>
      </c>
      <c r="K2879" s="795" t="n"/>
      <c r="L2879" s="793" t="n">
        <v>0.02773522504092884</v>
      </c>
      <c r="M2879" s="796">
        <f>IF(SUM(D2879:E2879)&gt;0,IFERROR(AVERAGE(D2850:E2879),""),"")</f>
        <v/>
      </c>
      <c r="N2879" s="796">
        <f>IF(SUM(F2879:H2879)&gt;0,IFERROR(AVERAGE(F2850:H2879),""),"")</f>
        <v/>
      </c>
      <c r="O2879" s="796">
        <f>IF(SUM(I2879:J2879)&gt;0,IFERROR(AVERAGE(I2850:J2879),""),"")</f>
        <v/>
      </c>
      <c r="P2879" s="796">
        <f>IF(SUM(K2879:L2879)&gt;0,IFERROR(AVERAGE(K2850:L2879),""),"")</f>
        <v/>
      </c>
      <c r="Q2879" s="797">
        <f>IFERROR(AVERAGE(D2879:E2879),"")</f>
        <v/>
      </c>
      <c r="R2879" s="797">
        <f>IFERROR(AVERAGE(F2879:H2879),"")</f>
        <v/>
      </c>
      <c r="S2879" s="797">
        <f>IFERROR(AVERAGE(I2879:J2879),"")</f>
        <v/>
      </c>
      <c r="T2879" s="797">
        <f>IFERROR(AVERAGE(K2879:L2879),"")</f>
        <v/>
      </c>
      <c r="W2879" s="797">
        <f>AVERAGE(Q2879:T2879)</f>
        <v/>
      </c>
      <c r="X2879" s="797">
        <f>AVERAGE(Q2875:T2879)</f>
        <v/>
      </c>
      <c r="Y2879" s="266" t="n">
        <v>411</v>
      </c>
    </row>
    <row r="2880" ht="17.45" customHeight="1">
      <c r="C2880" s="808">
        <f>C2879+1</f>
        <v/>
      </c>
      <c r="D2880" s="809" t="n">
        <v>0.0112428125943686</v>
      </c>
      <c r="E2880" s="810" t="n"/>
      <c r="F2880" s="809" t="n"/>
      <c r="G2880" s="811" t="n"/>
      <c r="H2880" s="810" t="n">
        <v>0.01036420346463312</v>
      </c>
      <c r="I2880" s="809" t="n">
        <v>0.006188333628714855</v>
      </c>
      <c r="J2880" s="810" t="n"/>
      <c r="K2880" s="812" t="n">
        <v>0.01187566386847338</v>
      </c>
      <c r="L2880" s="810" t="n"/>
      <c r="M2880" s="959">
        <f>IF(SUM(D2880:E2880)&gt;0,IFERROR(AVERAGE(D2851:E2880),""),"")</f>
        <v/>
      </c>
      <c r="N2880" s="959">
        <f>IF(SUM(F2880:H2880)&gt;0,IFERROR(AVERAGE(F2851:H2880),""),"")</f>
        <v/>
      </c>
      <c r="O2880" s="959">
        <f>IF(SUM(I2880:J2880)&gt;0,IFERROR(AVERAGE(I2851:J2880),""),"")</f>
        <v/>
      </c>
      <c r="P2880" s="959">
        <f>IF(SUM(K2880:L2880)&gt;0,IFERROR(AVERAGE(K2851:L2880),""),"")</f>
        <v/>
      </c>
      <c r="Q2880" s="813">
        <f>IFERROR(AVERAGE(D2880:E2880),"")</f>
        <v/>
      </c>
      <c r="R2880" s="813">
        <f>IFERROR(AVERAGE(F2880:H2880),"")</f>
        <v/>
      </c>
      <c r="S2880" s="813">
        <f>IFERROR(AVERAGE(I2880:J2880),"")</f>
        <v/>
      </c>
      <c r="T2880" s="813">
        <f>IFERROR(AVERAGE(K2880:L2880),"")</f>
        <v/>
      </c>
      <c r="V2880" s="813">
        <f>AVERAGE(Q2880:T2880)</f>
        <v/>
      </c>
      <c r="W2880" s="445" t="n"/>
      <c r="X2880" s="257" t="n"/>
      <c r="Y2880" s="266" t="n">
        <v>411</v>
      </c>
    </row>
    <row r="2881" ht="17.45" customHeight="1">
      <c r="C2881" s="808">
        <f>C2880+1</f>
        <v/>
      </c>
      <c r="D2881" s="809" t="n"/>
      <c r="E2881" s="810" t="n">
        <v>0.008729422940835433</v>
      </c>
      <c r="F2881" s="809" t="n"/>
      <c r="G2881" s="811" t="n">
        <v>0.007822538369015326</v>
      </c>
      <c r="H2881" s="810" t="n"/>
      <c r="I2881" s="809" t="n"/>
      <c r="J2881" s="810" t="n">
        <v>0.008609956027953218</v>
      </c>
      <c r="K2881" s="812" t="n"/>
      <c r="L2881" s="810" t="n">
        <v>0.007026724115638422</v>
      </c>
      <c r="M2881" s="959">
        <f>IF(SUM(D2881:E2881)&gt;0,IFERROR(AVERAGE(D2852:E2881),""),"")</f>
        <v/>
      </c>
      <c r="N2881" s="959">
        <f>IF(SUM(F2881:H2881)&gt;0,IFERROR(AVERAGE(F2852:H2881),""),"")</f>
        <v/>
      </c>
      <c r="O2881" s="959">
        <f>IF(SUM(I2881:J2881)&gt;0,IFERROR(AVERAGE(I2852:J2881),""),"")</f>
        <v/>
      </c>
      <c r="P2881" s="959">
        <f>IF(SUM(K2881:L2881)&gt;0,IFERROR(AVERAGE(K2852:L2881),""),"")</f>
        <v/>
      </c>
      <c r="Q2881" s="813">
        <f>IFERROR(AVERAGE(D2881:E2881),"")</f>
        <v/>
      </c>
      <c r="R2881" s="813">
        <f>IFERROR(AVERAGE(F2881:H2881),"")</f>
        <v/>
      </c>
      <c r="S2881" s="813">
        <f>IFERROR(AVERAGE(I2881:J2881),"")</f>
        <v/>
      </c>
      <c r="T2881" s="813">
        <f>IFERROR(AVERAGE(K2881:L2881),"")</f>
        <v/>
      </c>
      <c r="V2881" s="813">
        <f>AVERAGE(Q2881:T2881)</f>
        <v/>
      </c>
      <c r="W2881" s="445" t="n"/>
      <c r="X2881" s="797">
        <f>AVERAGE(Q2880:T2881)</f>
        <v/>
      </c>
      <c r="Y2881" s="266" t="n">
        <v>411</v>
      </c>
    </row>
    <row r="2882" ht="17.45" customHeight="1">
      <c r="C2882" s="861">
        <f>C2881+1</f>
        <v/>
      </c>
      <c r="D2882" s="803" t="n">
        <v>0.04931029054494353</v>
      </c>
      <c r="E2882" s="804" t="n"/>
      <c r="F2882" s="803" t="n">
        <v>0.02170277235538743</v>
      </c>
      <c r="G2882" s="805" t="n"/>
      <c r="H2882" s="804" t="n">
        <v>0.02393184473222036</v>
      </c>
      <c r="I2882" s="803" t="n">
        <v>0.01252261642417345</v>
      </c>
      <c r="J2882" s="804" t="n"/>
      <c r="K2882" s="806" t="n">
        <v>0.06123511021915894</v>
      </c>
      <c r="L2882" s="804" t="n"/>
      <c r="M2882" s="796">
        <f>IF(SUM(D2882:E2882)&gt;0,IFERROR(AVERAGE(D2853:E2882),""),"")</f>
        <v/>
      </c>
      <c r="N2882" s="796">
        <f>IF(SUM(F2882:H2882)&gt;0,IFERROR(AVERAGE(F2853:H2882),""),"")</f>
        <v/>
      </c>
      <c r="O2882" s="796">
        <f>IF(SUM(I2882:J2882)&gt;0,IFERROR(AVERAGE(I2853:J2882),""),"")</f>
        <v/>
      </c>
      <c r="P2882" s="796">
        <f>IF(SUM(K2882:L2882)&gt;0,IFERROR(AVERAGE(K2853:L2882),""),"")</f>
        <v/>
      </c>
      <c r="Q2882" s="797">
        <f>IFERROR(AVERAGE(D2882:E2882),"")</f>
        <v/>
      </c>
      <c r="R2882" s="797">
        <f>IFERROR(AVERAGE(F2882:H2882),"")</f>
        <v/>
      </c>
      <c r="S2882" s="797">
        <f>IFERROR(AVERAGE(I2882:J2882),"")</f>
        <v/>
      </c>
      <c r="T2882" s="797">
        <f>IFERROR(AVERAGE(K2882:L2882),"")</f>
        <v/>
      </c>
      <c r="W2882" s="797">
        <f>AVERAGE(Q2882:T2882)</f>
        <v/>
      </c>
    </row>
    <row r="2883" ht="17.45" customHeight="1">
      <c r="C2883" s="791">
        <f>C2882+1</f>
        <v/>
      </c>
      <c r="D2883" s="792" t="n"/>
      <c r="E2883" s="793" t="n">
        <v>0.06901337684667491</v>
      </c>
      <c r="F2883" s="792" t="n"/>
      <c r="G2883" s="794" t="n">
        <v>0.04882939026562795</v>
      </c>
      <c r="H2883" s="793" t="n"/>
      <c r="I2883" s="792" t="n"/>
      <c r="J2883" s="793" t="n">
        <v>0.04472236643244436</v>
      </c>
      <c r="K2883" s="795" t="n"/>
      <c r="L2883" s="793" t="n">
        <v>0.07117373281549487</v>
      </c>
      <c r="M2883" s="796">
        <f>IF(SUM(D2883:E2883)&gt;0,IFERROR(AVERAGE(D2854:E2883),""),"")</f>
        <v/>
      </c>
      <c r="N2883" s="796">
        <f>IF(SUM(F2883:H2883)&gt;0,IFERROR(AVERAGE(F2854:H2883),""),"")</f>
        <v/>
      </c>
      <c r="O2883" s="796">
        <f>IF(SUM(I2883:J2883)&gt;0,IFERROR(AVERAGE(I2854:J2883),""),"")</f>
        <v/>
      </c>
      <c r="P2883" s="796">
        <f>IF(SUM(K2883:L2883)&gt;0,IFERROR(AVERAGE(K2854:L2883),""),"")</f>
        <v/>
      </c>
      <c r="Q2883" s="797">
        <f>IFERROR(AVERAGE(D2883:E2883),"")</f>
        <v/>
      </c>
      <c r="R2883" s="797">
        <f>IFERROR(AVERAGE(F2883:H2883),"")</f>
        <v/>
      </c>
      <c r="S2883" s="797">
        <f>IFERROR(AVERAGE(I2883:J2883),"")</f>
        <v/>
      </c>
      <c r="T2883" s="797">
        <f>IFERROR(AVERAGE(K2883:L2883),"")</f>
        <v/>
      </c>
      <c r="W2883" s="797">
        <f>AVERAGE(Q2883:T2883)</f>
        <v/>
      </c>
    </row>
    <row r="2884" ht="17.45" customHeight="1">
      <c r="C2884" s="791">
        <f>C2883+1</f>
        <v/>
      </c>
      <c r="D2884" s="899" t="n">
        <v>0.1174377008550396</v>
      </c>
      <c r="E2884" s="793" t="n"/>
      <c r="F2884" s="792" t="n">
        <v>0.06614334209762543</v>
      </c>
      <c r="G2884" s="794" t="n"/>
      <c r="H2884" s="793" t="n"/>
      <c r="I2884" s="899" t="n">
        <v>0.08166647494913967</v>
      </c>
      <c r="J2884" s="793" t="n"/>
      <c r="K2884" s="795" t="n">
        <v>0.04531850914138612</v>
      </c>
      <c r="L2884" s="793" t="n"/>
      <c r="M2884" s="796">
        <f>IF(SUM(D2884:E2884)&gt;0,IFERROR(AVERAGE(D2855:E2884),""),"")</f>
        <v/>
      </c>
      <c r="N2884" s="796">
        <f>IF(SUM(F2884:H2884)&gt;0,IFERROR(AVERAGE(F2855:H2884),""),"")</f>
        <v/>
      </c>
      <c r="O2884" s="796">
        <f>IF(SUM(I2884:J2884)&gt;0,IFERROR(AVERAGE(I2855:J2884),""),"")</f>
        <v/>
      </c>
      <c r="P2884" s="796">
        <f>IF(SUM(K2884:L2884)&gt;0,IFERROR(AVERAGE(K2855:L2884),""),"")</f>
        <v/>
      </c>
      <c r="Q2884" s="876">
        <f>IFERROR(AVERAGE(D2884:E2884),"")</f>
        <v/>
      </c>
      <c r="R2884" s="797">
        <f>IFERROR(AVERAGE(F2884:H2884),"")</f>
        <v/>
      </c>
      <c r="S2884" s="876">
        <f>IFERROR(AVERAGE(I2884:J2884),"")</f>
        <v/>
      </c>
      <c r="T2884" s="797">
        <f>IFERROR(AVERAGE(K2884:L2884),"")</f>
        <v/>
      </c>
      <c r="W2884" s="876">
        <f>AVERAGE(Q2884:T2884)</f>
        <v/>
      </c>
    </row>
    <row r="2885" ht="17.45" customHeight="1">
      <c r="C2885" s="791">
        <f>C2884+1</f>
        <v/>
      </c>
      <c r="D2885" s="792" t="n"/>
      <c r="E2885" s="793" t="n">
        <v>0.05175421384474282</v>
      </c>
      <c r="F2885" s="792" t="n"/>
      <c r="G2885" s="794" t="n">
        <v>0.04309567055596688</v>
      </c>
      <c r="H2885" s="793" t="n"/>
      <c r="I2885" s="792" t="n"/>
      <c r="J2885" s="793" t="n">
        <v>0.03233719559956699</v>
      </c>
      <c r="K2885" s="795" t="n"/>
      <c r="L2885" s="793" t="n">
        <v>0.02724799821742068</v>
      </c>
      <c r="M2885" s="796">
        <f>IF(SUM(D2885:E2885)&gt;0,IFERROR(AVERAGE(D2856:E2885),""),"")</f>
        <v/>
      </c>
      <c r="N2885" s="796">
        <f>IF(SUM(F2885:H2885)&gt;0,IFERROR(AVERAGE(F2856:H2885),""),"")</f>
        <v/>
      </c>
      <c r="O2885" s="796">
        <f>IF(SUM(I2885:J2885)&gt;0,IFERROR(AVERAGE(I2856:J2885),""),"")</f>
        <v/>
      </c>
      <c r="P2885" s="796">
        <f>IF(SUM(K2885:L2885)&gt;0,IFERROR(AVERAGE(K2856:L2885),""),"")</f>
        <v/>
      </c>
      <c r="Q2885" s="797">
        <f>IFERROR(AVERAGE(D2885:E2885),"")</f>
        <v/>
      </c>
      <c r="R2885" s="797">
        <f>IFERROR(AVERAGE(F2885:H2885),"")</f>
        <v/>
      </c>
      <c r="S2885" s="797">
        <f>IFERROR(AVERAGE(I2885:J2885),"")</f>
        <v/>
      </c>
      <c r="T2885" s="797">
        <f>IFERROR(AVERAGE(K2885:L2885),"")</f>
        <v/>
      </c>
      <c r="W2885" s="797">
        <f>AVERAGE(Q2885:T2885)</f>
        <v/>
      </c>
    </row>
    <row r="2886" ht="17.45" customHeight="1">
      <c r="C2886" s="791">
        <f>C2885+1</f>
        <v/>
      </c>
      <c r="D2886" s="792" t="n">
        <v>0.01892885282719604</v>
      </c>
      <c r="E2886" s="793" t="n"/>
      <c r="F2886" s="792" t="n"/>
      <c r="G2886" s="794" t="n"/>
      <c r="H2886" s="793" t="n">
        <v>0.01025353673543921</v>
      </c>
      <c r="I2886" s="792" t="n">
        <v>0.01575879374788383</v>
      </c>
      <c r="J2886" s="793" t="n"/>
      <c r="K2886" s="795" t="n">
        <v>0.02973839801054317</v>
      </c>
      <c r="L2886" s="793" t="n"/>
      <c r="M2886" s="796">
        <f>IF(SUM(D2886:E2886)&gt;0,IFERROR(AVERAGE(D2857:E2886),""),"")</f>
        <v/>
      </c>
      <c r="N2886" s="796">
        <f>IF(SUM(F2886:H2886)&gt;0,IFERROR(AVERAGE(F2857:H2886),""),"")</f>
        <v/>
      </c>
      <c r="O2886" s="796">
        <f>IF(SUM(I2886:J2886)&gt;0,IFERROR(AVERAGE(I2857:J2886),""),"")</f>
        <v/>
      </c>
      <c r="P2886" s="796">
        <f>IF(SUM(K2886:L2886)&gt;0,IFERROR(AVERAGE(K2857:L2886),""),"")</f>
        <v/>
      </c>
      <c r="Q2886" s="797">
        <f>IFERROR(AVERAGE(D2886:E2886),"")</f>
        <v/>
      </c>
      <c r="R2886" s="797">
        <f>IFERROR(AVERAGE(F2886:H2886),"")</f>
        <v/>
      </c>
      <c r="S2886" s="797">
        <f>IFERROR(AVERAGE(I2886:J2886),"")</f>
        <v/>
      </c>
      <c r="T2886" s="797">
        <f>IFERROR(AVERAGE(K2886:L2886),"")</f>
        <v/>
      </c>
      <c r="W2886" s="797">
        <f>AVERAGE(Q2886:T2886)</f>
        <v/>
      </c>
      <c r="X2886" s="797">
        <f>AVERAGE(Q2882:T2886)</f>
        <v/>
      </c>
      <c r="Y2886" s="266" t="n">
        <v>412</v>
      </c>
    </row>
    <row r="2887" ht="17.45" customHeight="1">
      <c r="C2887" s="808">
        <f>C2886+1</f>
        <v/>
      </c>
      <c r="D2887" s="809" t="n"/>
      <c r="E2887" s="810" t="n">
        <v>0.02482025274679478</v>
      </c>
      <c r="F2887" s="809" t="n"/>
      <c r="G2887" s="811" t="n">
        <v>0.0306630461999066</v>
      </c>
      <c r="H2887" s="810" t="n"/>
      <c r="I2887" s="809" t="n"/>
      <c r="J2887" s="810" t="n">
        <v>0.01385824939777828</v>
      </c>
      <c r="K2887" s="812" t="n"/>
      <c r="L2887" s="810" t="n">
        <v>0.0258394434373231</v>
      </c>
      <c r="M2887" s="959">
        <f>IF(SUM(D2887:E2887)&gt;0,IFERROR(AVERAGE(D2858:E2887),""),"")</f>
        <v/>
      </c>
      <c r="N2887" s="959">
        <f>IF(SUM(F2887:H2887)&gt;0,IFERROR(AVERAGE(F2858:H2887),""),"")</f>
        <v/>
      </c>
      <c r="O2887" s="959">
        <f>IF(SUM(I2887:J2887)&gt;0,IFERROR(AVERAGE(I2858:J2887),""),"")</f>
        <v/>
      </c>
      <c r="P2887" s="959">
        <f>IF(SUM(K2887:L2887)&gt;0,IFERROR(AVERAGE(K2858:L2887),""),"")</f>
        <v/>
      </c>
      <c r="Q2887" s="813">
        <f>IFERROR(AVERAGE(D2887:E2887),"")</f>
        <v/>
      </c>
      <c r="R2887" s="813">
        <f>IFERROR(AVERAGE(F2887:H2887),"")</f>
        <v/>
      </c>
      <c r="S2887" s="813">
        <f>IFERROR(AVERAGE(I2887:J2887),"")</f>
        <v/>
      </c>
      <c r="T2887" s="813">
        <f>IFERROR(AVERAGE(K2887:L2887),"")</f>
        <v/>
      </c>
      <c r="V2887" s="813">
        <f>AVERAGE(Q2887:T2887)</f>
        <v/>
      </c>
      <c r="W2887" s="445" t="n"/>
      <c r="X2887" s="257" t="n"/>
      <c r="Y2887" s="266" t="n">
        <v>412</v>
      </c>
    </row>
    <row r="2888" ht="17.45" customHeight="1">
      <c r="C2888" s="861">
        <f>C2887+1</f>
        <v/>
      </c>
      <c r="D2888" s="809" t="n">
        <v>0.0224794101051126</v>
      </c>
      <c r="E2888" s="810" t="n"/>
      <c r="F2888" s="809" t="n">
        <v>0.01459639062414243</v>
      </c>
      <c r="G2888" s="811" t="n"/>
      <c r="H2888" s="810" t="n">
        <v>0.01501350054494491</v>
      </c>
      <c r="I2888" s="809" t="n">
        <v>0.00968023591057284</v>
      </c>
      <c r="J2888" s="810" t="n"/>
      <c r="K2888" s="812" t="n">
        <v>0.02728831612234924</v>
      </c>
      <c r="L2888" s="810" t="n"/>
      <c r="M2888" s="959">
        <f>IF(SUM(D2888:E2888)&gt;0,IFERROR(AVERAGE(D2859:E2888),""),"")</f>
        <v/>
      </c>
      <c r="N2888" s="959">
        <f>IF(SUM(F2888:H2888)&gt;0,IFERROR(AVERAGE(F2859:H2888),""),"")</f>
        <v/>
      </c>
      <c r="O2888" s="959">
        <f>IF(SUM(I2888:J2888)&gt;0,IFERROR(AVERAGE(I2859:J2888),""),"")</f>
        <v/>
      </c>
      <c r="P2888" s="959">
        <f>IF(SUM(K2888:L2888)&gt;0,IFERROR(AVERAGE(K2859:L2888),""),"")</f>
        <v/>
      </c>
      <c r="Q2888" s="813">
        <f>IFERROR(AVERAGE(D2888:E2888),"")</f>
        <v/>
      </c>
      <c r="R2888" s="813">
        <f>IFERROR(AVERAGE(F2888:H2888),"")</f>
        <v/>
      </c>
      <c r="S2888" s="813">
        <f>IFERROR(AVERAGE(I2888:J2888),"")</f>
        <v/>
      </c>
      <c r="T2888" s="813">
        <f>IFERROR(AVERAGE(K2888:L2888),"")</f>
        <v/>
      </c>
      <c r="V2888" s="813">
        <f>AVERAGE(Q2888:T2888)</f>
        <v/>
      </c>
      <c r="W2888" s="445" t="n"/>
      <c r="X2888" s="797">
        <f>AVERAGE(Q2887:T2888)</f>
        <v/>
      </c>
      <c r="Y2888" s="266" t="n">
        <v>412</v>
      </c>
    </row>
    <row r="2889" ht="17.45" customHeight="1">
      <c r="C2889" s="791">
        <f>C2888+1</f>
        <v/>
      </c>
      <c r="D2889" s="792" t="n"/>
      <c r="E2889" s="793" t="n">
        <v>0.03162511892203581</v>
      </c>
      <c r="F2889" s="792" t="n"/>
      <c r="G2889" s="794" t="n">
        <v>0.06653160778937146</v>
      </c>
      <c r="H2889" s="793" t="n"/>
      <c r="I2889" s="792" t="n"/>
      <c r="J2889" s="793" t="n">
        <v>0.06438295682312377</v>
      </c>
      <c r="K2889" s="795" t="n"/>
      <c r="L2889" s="793" t="n">
        <v>0.03635162844852111</v>
      </c>
      <c r="M2889" s="796">
        <f>IF(SUM(D2889:E2889)&gt;0,IFERROR(AVERAGE(D2860:E2889),""),"")</f>
        <v/>
      </c>
      <c r="N2889" s="796">
        <f>IF(SUM(F2889:H2889)&gt;0,IFERROR(AVERAGE(F2860:H2889),""),"")</f>
        <v/>
      </c>
      <c r="O2889" s="796">
        <f>IF(SUM(I2889:J2889)&gt;0,IFERROR(AVERAGE(I2860:J2889),""),"")</f>
        <v/>
      </c>
      <c r="P2889" s="796">
        <f>IF(SUM(K2889:L2889)&gt;0,IFERROR(AVERAGE(K2860:L2889),""),"")</f>
        <v/>
      </c>
      <c r="Q2889" s="797">
        <f>IFERROR(AVERAGE(D2889:E2889),"")</f>
        <v/>
      </c>
      <c r="R2889" s="797">
        <f>IFERROR(AVERAGE(F2889:H2889),"")</f>
        <v/>
      </c>
      <c r="S2889" s="797">
        <f>IFERROR(AVERAGE(I2889:J2889),"")</f>
        <v/>
      </c>
      <c r="T2889" s="797">
        <f>IFERROR(AVERAGE(K2889:L2889),"")</f>
        <v/>
      </c>
      <c r="W2889" s="797">
        <f>AVERAGE(Q2889:T2889)</f>
        <v/>
      </c>
    </row>
    <row r="2890" ht="17.45" customHeight="1">
      <c r="C2890" s="791">
        <f>C2889+1</f>
        <v/>
      </c>
      <c r="D2890" s="899" t="n">
        <v>0.09893083715101589</v>
      </c>
      <c r="E2890" s="793" t="n"/>
      <c r="F2890" s="792" t="n">
        <v>0.05961973269357961</v>
      </c>
      <c r="G2890" s="794" t="n"/>
      <c r="H2890" s="793" t="n"/>
      <c r="I2890" s="899" t="n">
        <v>0.1049134828771668</v>
      </c>
      <c r="J2890" s="793" t="n"/>
      <c r="K2890" s="795" t="n">
        <v>0.06497217709132423</v>
      </c>
      <c r="L2890" s="793" t="n"/>
      <c r="M2890" s="796">
        <f>IF(SUM(D2890:E2890)&gt;0,IFERROR(AVERAGE(D2861:E2890),""),"")</f>
        <v/>
      </c>
      <c r="N2890" s="796">
        <f>IF(SUM(F2890:H2890)&gt;0,IFERROR(AVERAGE(F2861:H2890),""),"")</f>
        <v/>
      </c>
      <c r="O2890" s="796">
        <f>IF(SUM(I2890:J2890)&gt;0,IFERROR(AVERAGE(I2861:J2890),""),"")</f>
        <v/>
      </c>
      <c r="P2890" s="796">
        <f>IF(SUM(K2890:L2890)&gt;0,IFERROR(AVERAGE(K2861:L2890),""),"")</f>
        <v/>
      </c>
      <c r="Q2890" s="876">
        <f>IFERROR(AVERAGE(D2890:E2890),"")</f>
        <v/>
      </c>
      <c r="R2890" s="797">
        <f>IFERROR(AVERAGE(F2890:H2890),"")</f>
        <v/>
      </c>
      <c r="S2890" s="876">
        <f>IFERROR(AVERAGE(I2890:J2890),"")</f>
        <v/>
      </c>
      <c r="T2890" s="797">
        <f>IFERROR(AVERAGE(K2890:L2890),"")</f>
        <v/>
      </c>
      <c r="W2890" s="876">
        <f>AVERAGE(Q2890:T2890)</f>
        <v/>
      </c>
    </row>
    <row r="2891" ht="17.45" customHeight="1">
      <c r="C2891" s="791">
        <f>C2890+1</f>
        <v/>
      </c>
      <c r="D2891" s="792" t="n"/>
      <c r="E2891" s="793" t="n">
        <v>0.06576066746421282</v>
      </c>
      <c r="F2891" s="792" t="n"/>
      <c r="G2891" s="794" t="n">
        <v>0.04080805192663003</v>
      </c>
      <c r="H2891" s="793" t="n"/>
      <c r="I2891" s="792" t="n"/>
      <c r="J2891" s="793" t="n">
        <v>0.06176258186704523</v>
      </c>
      <c r="K2891" s="795" t="n"/>
      <c r="L2891" s="865" t="n">
        <v>0.100738757767567</v>
      </c>
      <c r="M2891" s="796">
        <f>IF(SUM(D2891:E2891)&gt;0,IFERROR(AVERAGE(D2862:E2891),""),"")</f>
        <v/>
      </c>
      <c r="N2891" s="796">
        <f>IF(SUM(F2891:H2891)&gt;0,IFERROR(AVERAGE(F2862:H2891),""),"")</f>
        <v/>
      </c>
      <c r="O2891" s="796">
        <f>IF(SUM(I2891:J2891)&gt;0,IFERROR(AVERAGE(I2862:J2891),""),"")</f>
        <v/>
      </c>
      <c r="P2891" s="796">
        <f>IF(SUM(K2891:L2891)&gt;0,IFERROR(AVERAGE(K2862:L2891),""),"")</f>
        <v/>
      </c>
      <c r="Q2891" s="797">
        <f>IFERROR(AVERAGE(D2891:E2891),"")</f>
        <v/>
      </c>
      <c r="R2891" s="797">
        <f>IFERROR(AVERAGE(F2891:H2891),"")</f>
        <v/>
      </c>
      <c r="S2891" s="797">
        <f>IFERROR(AVERAGE(I2891:J2891),"")</f>
        <v/>
      </c>
      <c r="T2891" s="876">
        <f>IFERROR(AVERAGE(K2891:L2891),"")</f>
        <v/>
      </c>
      <c r="W2891" s="797">
        <f>AVERAGE(Q2891:T2891)</f>
        <v/>
      </c>
    </row>
    <row r="2892" ht="17.45" customHeight="1" thickBot="1">
      <c r="C2892" s="791">
        <f>C2891+1</f>
        <v/>
      </c>
      <c r="D2892" s="792" t="n">
        <v>0.02812705858381393</v>
      </c>
      <c r="E2892" s="793" t="n"/>
      <c r="F2892" s="792" t="n"/>
      <c r="G2892" s="794" t="n"/>
      <c r="H2892" s="793" t="n">
        <v>0.01468041107100507</v>
      </c>
      <c r="I2892" s="792" t="n">
        <v>0.02043667726855148</v>
      </c>
      <c r="J2892" s="793" t="n"/>
      <c r="K2892" s="795" t="n">
        <v>0.03821784722351013</v>
      </c>
      <c r="L2892" s="793" t="n"/>
      <c r="M2892" s="796">
        <f>IF(SUM(D2892:E2892)&gt;0,IFERROR(AVERAGE(D2863:E2892),""),"")</f>
        <v/>
      </c>
      <c r="N2892" s="796">
        <f>IF(SUM(F2892:H2892)&gt;0,IFERROR(AVERAGE(F2863:H2892),""),"")</f>
        <v/>
      </c>
      <c r="O2892" s="796">
        <f>IF(SUM(I2892:J2892)&gt;0,IFERROR(AVERAGE(I2863:J2892),""),"")</f>
        <v/>
      </c>
      <c r="P2892" s="796">
        <f>IF(SUM(K2892:L2892)&gt;0,IFERROR(AVERAGE(K2863:L2892),""),"")</f>
        <v/>
      </c>
      <c r="Q2892" s="797">
        <f>IFERROR(AVERAGE(D2892:E2892),"")</f>
        <v/>
      </c>
      <c r="R2892" s="797">
        <f>IFERROR(AVERAGE(F2892:H2892),"")</f>
        <v/>
      </c>
      <c r="S2892" s="797">
        <f>IFERROR(AVERAGE(I2892:J2892),"")</f>
        <v/>
      </c>
      <c r="T2892" s="797">
        <f>IFERROR(AVERAGE(K2892:L2892),"")</f>
        <v/>
      </c>
      <c r="W2892" s="797">
        <f>AVERAGE(Q2892:T2892)</f>
        <v/>
      </c>
    </row>
    <row r="2893" ht="17.45" customHeight="1" thickBot="1">
      <c r="C2893" s="791">
        <f>C2892+1</f>
        <v/>
      </c>
      <c r="D2893" s="792" t="n"/>
      <c r="E2893" s="793" t="n">
        <v>0.02088645298200958</v>
      </c>
      <c r="F2893" s="792" t="n"/>
      <c r="G2893" s="794" t="n">
        <v>0.01296173537248053</v>
      </c>
      <c r="H2893" s="793" t="n"/>
      <c r="I2893" s="792" t="n"/>
      <c r="J2893" s="793" t="n">
        <v>0.02701563120610573</v>
      </c>
      <c r="K2893" s="795" t="n"/>
      <c r="L2893" s="793" t="n">
        <v>0.04403241543834127</v>
      </c>
      <c r="M2893" s="796">
        <f>IF(SUM(D2893:E2893)&gt;0,IFERROR(AVERAGE(D2864:E2893),""),"")</f>
        <v/>
      </c>
      <c r="N2893" s="796">
        <f>IF(SUM(F2893:H2893)&gt;0,IFERROR(AVERAGE(F2864:H2893),""),"")</f>
        <v/>
      </c>
      <c r="O2893" s="796">
        <f>IF(SUM(I2893:J2893)&gt;0,IFERROR(AVERAGE(I2864:J2893),""),"")</f>
        <v/>
      </c>
      <c r="P2893" s="796">
        <f>IF(SUM(K2893:L2893)&gt;0,IFERROR(AVERAGE(K2864:L2893),""),"")</f>
        <v/>
      </c>
      <c r="Q2893" s="797">
        <f>IFERROR(AVERAGE(D2893:E2893),"")</f>
        <v/>
      </c>
      <c r="R2893" s="797">
        <f>IFERROR(AVERAGE(F2893:H2893),"")</f>
        <v/>
      </c>
      <c r="S2893" s="797">
        <f>IFERROR(AVERAGE(I2893:J2893),"")</f>
        <v/>
      </c>
      <c r="T2893" s="797">
        <f>IFERROR(AVERAGE(K2893:L2893),"")</f>
        <v/>
      </c>
      <c r="W2893" s="797">
        <f>AVERAGE(Q2893:T2893)</f>
        <v/>
      </c>
      <c r="X2893" s="797">
        <f>AVERAGE(Q2889:T2893)</f>
        <v/>
      </c>
      <c r="Y2893" s="266" t="n">
        <v>413</v>
      </c>
      <c r="Z2893" s="514" t="inlineStr">
        <is>
          <t>NOVEMBER</t>
        </is>
      </c>
      <c r="AA2893" s="515" t="n">
        <v>2025</v>
      </c>
      <c r="AB2893" s="516" t="n"/>
      <c r="AC2893" s="516" t="n"/>
      <c r="AD2893" s="516" t="n"/>
    </row>
    <row r="2894" ht="17.45" customHeight="1">
      <c r="C2894" s="861">
        <f>C2893+1</f>
        <v/>
      </c>
      <c r="D2894" s="809" t="n">
        <v>0.01978158941677747</v>
      </c>
      <c r="E2894" s="810" t="n"/>
      <c r="F2894" s="809" t="n">
        <v>0.01820969698395574</v>
      </c>
      <c r="G2894" s="811" t="n"/>
      <c r="H2894" s="810" t="n">
        <v>0.01847305532641936</v>
      </c>
      <c r="I2894" s="809" t="n">
        <v>0.02026091086247534</v>
      </c>
      <c r="J2894" s="810" t="n"/>
      <c r="K2894" s="812" t="n">
        <v>0.0260446237199766</v>
      </c>
      <c r="L2894" s="810" t="n"/>
      <c r="M2894" s="959">
        <f>IF(SUM(D2894:E2894)&gt;0,IFERROR(AVERAGE(D2865:E2894),""),"")</f>
        <v/>
      </c>
      <c r="N2894" s="959">
        <f>IF(SUM(F2894:H2894)&gt;0,IFERROR(AVERAGE(F2865:H2894),""),"")</f>
        <v/>
      </c>
      <c r="O2894" s="959">
        <f>IF(SUM(I2894:J2894)&gt;0,IFERROR(AVERAGE(I2865:J2894),""),"")</f>
        <v/>
      </c>
      <c r="P2894" s="959">
        <f>IF(SUM(K2894:L2894)&gt;0,IFERROR(AVERAGE(K2865:L2894),""),"")</f>
        <v/>
      </c>
      <c r="Q2894" s="813">
        <f>IFERROR(AVERAGE(D2894:E2894),"")</f>
        <v/>
      </c>
      <c r="R2894" s="813">
        <f>IFERROR(AVERAGE(F2894:H2894),"")</f>
        <v/>
      </c>
      <c r="S2894" s="813">
        <f>IFERROR(AVERAGE(I2894:J2894),"")</f>
        <v/>
      </c>
      <c r="T2894" s="813">
        <f>IFERROR(AVERAGE(K2894:L2894),"")</f>
        <v/>
      </c>
      <c r="V2894" s="813">
        <f>AVERAGE(Q2894:T2894)</f>
        <v/>
      </c>
      <c r="W2894" s="445" t="n"/>
      <c r="X2894" s="257" t="n"/>
      <c r="Y2894" s="266" t="n">
        <v>413</v>
      </c>
      <c r="Z2894" s="517" t="inlineStr">
        <is>
          <t>Parameter</t>
        </is>
      </c>
      <c r="AA2894" s="517" t="inlineStr">
        <is>
          <t>Station 1</t>
        </is>
      </c>
      <c r="AB2894" s="517" t="inlineStr">
        <is>
          <t>Station 2</t>
        </is>
      </c>
      <c r="AC2894" s="517" t="inlineStr">
        <is>
          <t>Station 4</t>
        </is>
      </c>
      <c r="AD2894" s="517" t="inlineStr">
        <is>
          <t>Station 5</t>
        </is>
      </c>
    </row>
    <row r="2895" ht="17.45" customHeight="1" thickBot="1">
      <c r="C2895" s="877">
        <f>C2894+1</f>
        <v/>
      </c>
      <c r="D2895" s="878" t="n"/>
      <c r="E2895" s="879" t="n">
        <v>0.01703082049732788</v>
      </c>
      <c r="F2895" s="878" t="n"/>
      <c r="G2895" s="881" t="n">
        <v>0.02342766716569079</v>
      </c>
      <c r="H2895" s="879" t="n"/>
      <c r="I2895" s="878" t="n"/>
      <c r="J2895" s="879" t="n">
        <v>0.01395136441132252</v>
      </c>
      <c r="K2895" s="880" t="n"/>
      <c r="L2895" s="879" t="n">
        <v>0.0233213773554597</v>
      </c>
      <c r="M2895" s="971">
        <f>IF(SUM(D2895:E2895)&gt;0,IFERROR(AVERAGE(D2866:E2895),""),"")</f>
        <v/>
      </c>
      <c r="N2895" s="971">
        <f>IF(SUM(F2895:H2895)&gt;0,IFERROR(AVERAGE(F2866:H2895),""),"")</f>
        <v/>
      </c>
      <c r="O2895" s="971">
        <f>IF(SUM(I2895:J2895)&gt;0,IFERROR(AVERAGE(I2866:J2895),""),"")</f>
        <v/>
      </c>
      <c r="P2895" s="971">
        <f>IF(SUM(K2895:L2895)&gt;0,IFERROR(AVERAGE(K2866:L2895),""),"")</f>
        <v/>
      </c>
      <c r="Q2895" s="884">
        <f>IFERROR(AVERAGE(D2895:E2895),"")</f>
        <v/>
      </c>
      <c r="R2895" s="884">
        <f>IFERROR(AVERAGE(F2895:H2895),"")</f>
        <v/>
      </c>
      <c r="S2895" s="884">
        <f>IFERROR(AVERAGE(I2895:J2895),"")</f>
        <v/>
      </c>
      <c r="T2895" s="884">
        <f>IFERROR(AVERAGE(K2895:L2895),"")</f>
        <v/>
      </c>
      <c r="U2895" s="315" t="n"/>
      <c r="V2895" s="884">
        <f>AVERAGE(Q2895:T2895)</f>
        <v/>
      </c>
      <c r="W2895" s="467" t="n"/>
      <c r="X2895" s="797">
        <f>AVERAGE(Q2894:T2895)</f>
        <v/>
      </c>
      <c r="Y2895" s="266" t="n">
        <v>413</v>
      </c>
      <c r="Z2895" s="518" t="inlineStr">
        <is>
          <t>Average</t>
        </is>
      </c>
      <c r="AA2895" s="928">
        <f>AVERAGE(D2866:E2895)</f>
        <v/>
      </c>
      <c r="AB2895" s="928">
        <f>AVERAGE(F2866:H2895)</f>
        <v/>
      </c>
      <c r="AC2895" s="928">
        <f>AVERAGE(I2866:J2895)</f>
        <v/>
      </c>
      <c r="AD2895" s="928">
        <f>AVERAGE(K2866:L2895)</f>
        <v/>
      </c>
    </row>
    <row r="2896" ht="17.45" customHeight="1">
      <c r="C2896" s="831">
        <f>C2895+1</f>
        <v/>
      </c>
      <c r="D2896" s="832" t="n">
        <v>0.0477031803408857</v>
      </c>
      <c r="E2896" s="833" t="n"/>
      <c r="F2896" s="832" t="n">
        <v>0.02633942421242089</v>
      </c>
      <c r="G2896" s="834" t="n"/>
      <c r="H2896" s="833" t="n"/>
      <c r="I2896" s="832" t="n">
        <v>0.05770877671106878</v>
      </c>
      <c r="J2896" s="833" t="n"/>
      <c r="K2896" s="835" t="n">
        <v>0.03923163700097682</v>
      </c>
      <c r="L2896" s="833" t="n"/>
      <c r="M2896" s="796">
        <f>IF(SUM(D2896:E2896)&gt;0,IFERROR(AVERAGE(D2867:E2896),""),"")</f>
        <v/>
      </c>
      <c r="N2896" s="796">
        <f>IF(SUM(F2896:H2896)&gt;0,IFERROR(AVERAGE(F2867:H2896),""),"")</f>
        <v/>
      </c>
      <c r="O2896" s="796">
        <f>IF(SUM(I2896:J2896)&gt;0,IFERROR(AVERAGE(I2867:J2896),""),"")</f>
        <v/>
      </c>
      <c r="P2896" s="796">
        <f>IF(SUM(K2896:L2896)&gt;0,IFERROR(AVERAGE(K2867:L2896),""),"")</f>
        <v/>
      </c>
      <c r="Q2896" s="797">
        <f>IFERROR(AVERAGE(D2896:E2896),"")</f>
        <v/>
      </c>
      <c r="R2896" s="797">
        <f>IFERROR(AVERAGE(F2896:H2896),"")</f>
        <v/>
      </c>
      <c r="S2896" s="797">
        <f>IFERROR(AVERAGE(I2896:J2896),"")</f>
        <v/>
      </c>
      <c r="T2896" s="797">
        <f>IFERROR(AVERAGE(K2896:L2896),"")</f>
        <v/>
      </c>
      <c r="W2896" s="797">
        <f>AVERAGE(Q2896:T2896)</f>
        <v/>
      </c>
      <c r="Z2896" s="518" t="inlineStr">
        <is>
          <t>Maximum</t>
        </is>
      </c>
      <c r="AA2896" s="928">
        <f>MAX(D2866:E2895)</f>
        <v/>
      </c>
      <c r="AB2896" s="928">
        <f>MAX(F2866:H2895)</f>
        <v/>
      </c>
      <c r="AC2896" s="928">
        <f>MAX(I2866:J2895)</f>
        <v/>
      </c>
      <c r="AD2896" s="928">
        <f>MAX(K2866:L2895)</f>
        <v/>
      </c>
    </row>
    <row r="2897" ht="17.45" customHeight="1" thickBot="1">
      <c r="C2897" s="791">
        <f>C2896+1</f>
        <v/>
      </c>
      <c r="D2897" s="792" t="n"/>
      <c r="E2897" s="793" t="n">
        <v>0.05147284199664653</v>
      </c>
      <c r="F2897" s="792" t="n"/>
      <c r="G2897" s="794" t="n">
        <v>0.04143071475370971</v>
      </c>
      <c r="H2897" s="793" t="n"/>
      <c r="I2897" s="792" t="n"/>
      <c r="J2897" s="865" t="n">
        <v>0.07883423352099578</v>
      </c>
      <c r="K2897" s="795" t="n"/>
      <c r="L2897" s="793" t="n">
        <v>0.05566092701696295</v>
      </c>
      <c r="M2897" s="796">
        <f>IF(SUM(D2897:E2897)&gt;0,IFERROR(AVERAGE(D2868:E2897),""),"")</f>
        <v/>
      </c>
      <c r="N2897" s="796">
        <f>IF(SUM(F2897:H2897)&gt;0,IFERROR(AVERAGE(F2868:H2897),""),"")</f>
        <v/>
      </c>
      <c r="O2897" s="796">
        <f>IF(SUM(I2897:J2897)&gt;0,IFERROR(AVERAGE(I2868:J2897),""),"")</f>
        <v/>
      </c>
      <c r="P2897" s="796">
        <f>IF(SUM(K2897:L2897)&gt;0,IFERROR(AVERAGE(K2868:L2897),""),"")</f>
        <v/>
      </c>
      <c r="Q2897" s="797">
        <f>IFERROR(AVERAGE(D2897:E2897),"")</f>
        <v/>
      </c>
      <c r="R2897" s="797">
        <f>IFERROR(AVERAGE(F2897:H2897),"")</f>
        <v/>
      </c>
      <c r="S2897" s="876">
        <f>IFERROR(AVERAGE(I2897:J2897),"")</f>
        <v/>
      </c>
      <c r="T2897" s="797">
        <f>IFERROR(AVERAGE(K2897:L2897),"")</f>
        <v/>
      </c>
      <c r="W2897" s="797">
        <f>AVERAGE(Q2897:T2897)</f>
        <v/>
      </c>
      <c r="Z2897" s="520" t="inlineStr">
        <is>
          <t># DAYS &gt; 0.075</t>
        </is>
      </c>
      <c r="AA2897" s="521">
        <f>COUNTIF(D2866:E2895,"&gt;=0.075")</f>
        <v/>
      </c>
      <c r="AB2897" s="521">
        <f>COUNTIF(F2866:H2895,"&gt;=0.075")</f>
        <v/>
      </c>
      <c r="AC2897" s="521">
        <f>COUNTIF(I2866:J2895,"&gt;=0.075")</f>
        <v/>
      </c>
      <c r="AD2897" s="521">
        <f>COUNTIF(K2866:L2895,"&gt;=0.075")</f>
        <v/>
      </c>
    </row>
    <row r="2898" ht="17.45" customHeight="1" thickBot="1">
      <c r="C2898" s="791">
        <f>C2897+1</f>
        <v/>
      </c>
      <c r="D2898" s="792" t="n">
        <v>0.03319118664874387</v>
      </c>
      <c r="E2898" s="793" t="n"/>
      <c r="F2898" s="792" t="n"/>
      <c r="G2898" s="794" t="n"/>
      <c r="H2898" s="793" t="n">
        <v>0.04064207377308497</v>
      </c>
      <c r="I2898" s="792" t="n">
        <v>0.06939542034765818</v>
      </c>
      <c r="J2898" s="793" t="n"/>
      <c r="K2898" s="795" t="n">
        <v>0.03473313372411959</v>
      </c>
      <c r="L2898" s="793" t="n"/>
      <c r="M2898" s="796">
        <f>IF(SUM(D2898:E2898)&gt;0,IFERROR(AVERAGE(D2869:E2898),""),"")</f>
        <v/>
      </c>
      <c r="N2898" s="796">
        <f>IF(SUM(F2898:H2898)&gt;0,IFERROR(AVERAGE(F2869:H2898),""),"")</f>
        <v/>
      </c>
      <c r="O2898" s="796">
        <f>IF(SUM(I2898:J2898)&gt;0,IFERROR(AVERAGE(I2869:J2898),""),"")</f>
        <v/>
      </c>
      <c r="P2898" s="796">
        <f>IF(SUM(K2898:L2898)&gt;0,IFERROR(AVERAGE(K2869:L2898),""),"")</f>
        <v/>
      </c>
      <c r="Q2898" s="797">
        <f>IFERROR(AVERAGE(D2898:E2898),"")</f>
        <v/>
      </c>
      <c r="R2898" s="797">
        <f>IFERROR(AVERAGE(F2898:H2898),"")</f>
        <v/>
      </c>
      <c r="S2898" s="797">
        <f>IFERROR(AVERAGE(I2898:J2898),"")</f>
        <v/>
      </c>
      <c r="T2898" s="797">
        <f>IFERROR(AVERAGE(K2898:L2898),"")</f>
        <v/>
      </c>
      <c r="W2898" s="797">
        <f>AVERAGE(Q2898:T2898)</f>
        <v/>
      </c>
      <c r="AC2898" s="664">
        <f>SUM(AA2897:AD2897)</f>
        <v/>
      </c>
      <c r="AD2898" s="929">
        <f>AVERAGE(AA2895:AD2895)</f>
        <v/>
      </c>
    </row>
    <row r="2899" ht="17.45" customHeight="1">
      <c r="C2899" s="791">
        <f>C2898+1</f>
        <v/>
      </c>
      <c r="D2899" s="792" t="n"/>
      <c r="E2899" s="865" t="n">
        <v>0.08455468712994679</v>
      </c>
      <c r="F2899" s="792" t="n"/>
      <c r="G2899" s="932" t="n">
        <v>0.07489858323122442</v>
      </c>
      <c r="H2899" s="793" t="n"/>
      <c r="I2899" s="792" t="n"/>
      <c r="J2899" s="793" t="n">
        <v>0.06309942663741662</v>
      </c>
      <c r="K2899" s="795" t="n"/>
      <c r="L2899" s="793" t="n">
        <v>0.05836386575719534</v>
      </c>
      <c r="M2899" s="796">
        <f>IF(SUM(D2899:E2899)&gt;0,IFERROR(AVERAGE(D2870:E2899),""),"")</f>
        <v/>
      </c>
      <c r="N2899" s="796">
        <f>IF(SUM(F2899:H2899)&gt;0,IFERROR(AVERAGE(F2870:H2899),""),"")</f>
        <v/>
      </c>
      <c r="O2899" s="796">
        <f>IF(SUM(I2899:J2899)&gt;0,IFERROR(AVERAGE(I2870:J2899),""),"")</f>
        <v/>
      </c>
      <c r="P2899" s="796">
        <f>IF(SUM(K2899:L2899)&gt;0,IFERROR(AVERAGE(K2870:L2899),""),"")</f>
        <v/>
      </c>
      <c r="Q2899" s="876">
        <f>IFERROR(AVERAGE(D2899:E2899),"")</f>
        <v/>
      </c>
      <c r="R2899" s="876">
        <f>IFERROR(AVERAGE(F2899:H2899),"")</f>
        <v/>
      </c>
      <c r="S2899" s="797">
        <f>IFERROR(AVERAGE(I2899:J2899),"")</f>
        <v/>
      </c>
      <c r="T2899" s="797">
        <f>IFERROR(AVERAGE(K2899:L2899),"")</f>
        <v/>
      </c>
      <c r="W2899" s="876">
        <f>AVERAGE(Q2899:T2899)</f>
        <v/>
      </c>
      <c r="AA2899" s="605">
        <f>AA2895-AA2865</f>
        <v/>
      </c>
      <c r="AB2899" s="605">
        <f>AB2895-AB2865</f>
        <v/>
      </c>
      <c r="AC2899" s="605">
        <f>AC2895-AC2865</f>
        <v/>
      </c>
      <c r="AD2899" s="605">
        <f>AD2895-AD2865</f>
        <v/>
      </c>
    </row>
    <row r="2900" ht="17.45" customHeight="1">
      <c r="C2900" s="861">
        <f>C2899+1</f>
        <v/>
      </c>
      <c r="D2900" s="864" t="n">
        <v>0.08228544349136362</v>
      </c>
      <c r="E2900" s="804" t="n"/>
      <c r="F2900" s="803" t="n">
        <v>0.0511270133710938</v>
      </c>
      <c r="G2900" s="805" t="n"/>
      <c r="H2900" s="804" t="n">
        <v>0.04649920780966578</v>
      </c>
      <c r="I2900" s="803" t="n">
        <v>0.06349457427098211</v>
      </c>
      <c r="J2900" s="804" t="n"/>
      <c r="K2900" s="965" t="n">
        <v>0.07724309427438332</v>
      </c>
      <c r="L2900" s="804" t="n"/>
      <c r="M2900" s="796">
        <f>IF(SUM(D2900:E2900)&gt;0,IFERROR(AVERAGE(D2871:E2900),""),"")</f>
        <v/>
      </c>
      <c r="N2900" s="796">
        <f>IF(SUM(F2900:H2900)&gt;0,IFERROR(AVERAGE(F2871:H2900),""),"")</f>
        <v/>
      </c>
      <c r="O2900" s="796">
        <f>IF(SUM(I2900:J2900)&gt;0,IFERROR(AVERAGE(I2871:J2900),""),"")</f>
        <v/>
      </c>
      <c r="P2900" s="796">
        <f>IF(SUM(K2900:L2900)&gt;0,IFERROR(AVERAGE(K2871:L2900),""),"")</f>
        <v/>
      </c>
      <c r="Q2900" s="876">
        <f>IFERROR(AVERAGE(D2900:E2900),"")</f>
        <v/>
      </c>
      <c r="R2900" s="797">
        <f>IFERROR(AVERAGE(F2900:H2900),"")</f>
        <v/>
      </c>
      <c r="S2900" s="797">
        <f>IFERROR(AVERAGE(I2900:J2900),"")</f>
        <v/>
      </c>
      <c r="T2900" s="876">
        <f>IFERROR(AVERAGE(K2900:L2900),"")</f>
        <v/>
      </c>
      <c r="W2900" s="797">
        <f>AVERAGE(Q2900:T2900)</f>
        <v/>
      </c>
      <c r="X2900" s="797">
        <f>AVERAGE(Q2896:T2900)</f>
        <v/>
      </c>
      <c r="Y2900" s="266" t="n">
        <v>414</v>
      </c>
    </row>
    <row r="2901" ht="17.45" customHeight="1">
      <c r="C2901" s="808">
        <f>C2900+1</f>
        <v/>
      </c>
      <c r="D2901" s="809" t="n"/>
      <c r="E2901" s="810" t="n">
        <v>0.04497387626610083</v>
      </c>
      <c r="F2901" s="809" t="n"/>
      <c r="G2901" s="811" t="n">
        <v>0.02078268407330636</v>
      </c>
      <c r="H2901" s="810" t="n"/>
      <c r="I2901" s="809" t="n"/>
      <c r="J2901" s="810" t="n">
        <v>0.0216526970301136</v>
      </c>
      <c r="K2901" s="812" t="n"/>
      <c r="L2901" s="810" t="n">
        <v>0.04858018016124802</v>
      </c>
      <c r="M2901" s="959">
        <f>IF(SUM(D2901:E2901)&gt;0,IFERROR(AVERAGE(D2872:E2901),""),"")</f>
        <v/>
      </c>
      <c r="N2901" s="959">
        <f>IF(SUM(F2901:H2901)&gt;0,IFERROR(AVERAGE(F2872:H2901),""),"")</f>
        <v/>
      </c>
      <c r="O2901" s="959">
        <f>IF(SUM(I2901:J2901)&gt;0,IFERROR(AVERAGE(I2872:J2901),""),"")</f>
        <v/>
      </c>
      <c r="P2901" s="959">
        <f>IF(SUM(K2901:L2901)&gt;0,IFERROR(AVERAGE(K2872:L2901),""),"")</f>
        <v/>
      </c>
      <c r="Q2901" s="813">
        <f>IFERROR(AVERAGE(D2901:E2901),"")</f>
        <v/>
      </c>
      <c r="R2901" s="813">
        <f>IFERROR(AVERAGE(F2901:H2901),"")</f>
        <v/>
      </c>
      <c r="S2901" s="813">
        <f>IFERROR(AVERAGE(I2901:J2901),"")</f>
        <v/>
      </c>
      <c r="T2901" s="813">
        <f>IFERROR(AVERAGE(K2901:L2901),"")</f>
        <v/>
      </c>
      <c r="V2901" s="813">
        <f>AVERAGE(Q2901:T2901)</f>
        <v/>
      </c>
      <c r="W2901" s="445" t="n"/>
      <c r="X2901" s="257" t="n"/>
      <c r="Y2901" s="266" t="n">
        <v>414</v>
      </c>
    </row>
    <row r="2902" ht="17.45" customHeight="1">
      <c r="C2902" s="808">
        <f>C2901+1</f>
        <v/>
      </c>
      <c r="D2902" s="809" t="n">
        <v>0.04376398085643907</v>
      </c>
      <c r="E2902" s="810" t="n"/>
      <c r="F2902" s="809" t="n">
        <v>0.02553955317543259</v>
      </c>
      <c r="G2902" s="811" t="n"/>
      <c r="H2902" s="810" t="n"/>
      <c r="I2902" s="809" t="n">
        <v>0.01610514204381309</v>
      </c>
      <c r="J2902" s="810" t="n"/>
      <c r="K2902" s="812" t="n">
        <v>0.03067332955241575</v>
      </c>
      <c r="L2902" s="810" t="n"/>
      <c r="M2902" s="959">
        <f>IF(SUM(D2902:E2902)&gt;0,IFERROR(AVERAGE(D2873:E2902),""),"")</f>
        <v/>
      </c>
      <c r="N2902" s="959">
        <f>IF(SUM(F2902:H2902)&gt;0,IFERROR(AVERAGE(F2873:H2902),""),"")</f>
        <v/>
      </c>
      <c r="O2902" s="959">
        <f>IF(SUM(I2902:J2902)&gt;0,IFERROR(AVERAGE(I2873:J2902),""),"")</f>
        <v/>
      </c>
      <c r="P2902" s="959">
        <f>IF(SUM(K2902:L2902)&gt;0,IFERROR(AVERAGE(K2873:L2902),""),"")</f>
        <v/>
      </c>
      <c r="Q2902" s="813">
        <f>IFERROR(AVERAGE(D2902:E2902),"")</f>
        <v/>
      </c>
      <c r="R2902" s="813">
        <f>IFERROR(AVERAGE(F2902:H2902),"")</f>
        <v/>
      </c>
      <c r="S2902" s="813">
        <f>IFERROR(AVERAGE(I2902:J2902),"")</f>
        <v/>
      </c>
      <c r="T2902" s="813">
        <f>IFERROR(AVERAGE(K2902:L2902),"")</f>
        <v/>
      </c>
      <c r="V2902" s="813">
        <f>AVERAGE(Q2902:T2902)</f>
        <v/>
      </c>
      <c r="W2902" s="445" t="n"/>
      <c r="X2902" s="797">
        <f>AVERAGE(Q2901:T2902)</f>
        <v/>
      </c>
      <c r="Y2902" s="266" t="n">
        <v>414</v>
      </c>
    </row>
    <row r="2903" ht="17.45" customHeight="1">
      <c r="C2903" s="791">
        <f>C2902+1</f>
        <v/>
      </c>
      <c r="D2903" s="792" t="n"/>
      <c r="E2903" s="793" t="n">
        <v>0.06757819176778193</v>
      </c>
      <c r="F2903" s="792" t="n"/>
      <c r="G2903" s="794" t="n">
        <v>0.05194595451754305</v>
      </c>
      <c r="H2903" s="793" t="n"/>
      <c r="I2903" s="792" t="n"/>
      <c r="J2903" s="793" t="n">
        <v>0.05248420282927501</v>
      </c>
      <c r="K2903" s="795" t="n"/>
      <c r="L2903" s="865" t="n">
        <v>0.07114060904223449</v>
      </c>
      <c r="M2903" s="796">
        <f>IF(SUM(D2903:E2903)&gt;0,IFERROR(AVERAGE(D2874:E2903),""),"")</f>
        <v/>
      </c>
      <c r="N2903" s="796">
        <f>IF(SUM(F2903:H2903)&gt;0,IFERROR(AVERAGE(F2874:H2903),""),"")</f>
        <v/>
      </c>
      <c r="O2903" s="796">
        <f>IF(SUM(I2903:J2903)&gt;0,IFERROR(AVERAGE(I2874:J2903),""),"")</f>
        <v/>
      </c>
      <c r="P2903" s="796">
        <f>IF(SUM(K2903:L2903)&gt;0,IFERROR(AVERAGE(K2874:L2903),""),"")</f>
        <v/>
      </c>
      <c r="Q2903" s="797">
        <f>IFERROR(AVERAGE(D2903:E2903),"")</f>
        <v/>
      </c>
      <c r="R2903" s="797">
        <f>IFERROR(AVERAGE(F2903:H2903),"")</f>
        <v/>
      </c>
      <c r="S2903" s="797">
        <f>IFERROR(AVERAGE(I2903:J2903),"")</f>
        <v/>
      </c>
      <c r="T2903" s="876">
        <f>IFERROR(AVERAGE(K2903:L2903),"")</f>
        <v/>
      </c>
      <c r="W2903" s="797">
        <f>AVERAGE(Q2903:T2903)</f>
        <v/>
      </c>
    </row>
    <row r="2904" ht="17.45" customHeight="1">
      <c r="C2904" s="791">
        <f>C2903+1</f>
        <v/>
      </c>
      <c r="D2904" s="899" t="n">
        <v>0.09119427882807554</v>
      </c>
      <c r="E2904" s="793" t="n"/>
      <c r="F2904" s="792" t="n"/>
      <c r="G2904" s="794" t="n"/>
      <c r="H2904" s="793" t="n">
        <v>0.05001485624879942</v>
      </c>
      <c r="I2904" s="899" t="n">
        <v>0.07529004053661845</v>
      </c>
      <c r="J2904" s="793" t="n"/>
      <c r="K2904" s="964" t="n">
        <v>0.1013367500910602</v>
      </c>
      <c r="L2904" s="793" t="n"/>
      <c r="M2904" s="796">
        <f>IF(SUM(D2904:E2904)&gt;0,IFERROR(AVERAGE(D2875:E2904),""),"")</f>
        <v/>
      </c>
      <c r="N2904" s="796">
        <f>IF(SUM(F2904:H2904)&gt;0,IFERROR(AVERAGE(F2875:H2904),""),"")</f>
        <v/>
      </c>
      <c r="O2904" s="796">
        <f>IF(SUM(I2904:J2904)&gt;0,IFERROR(AVERAGE(I2875:J2904),""),"")</f>
        <v/>
      </c>
      <c r="P2904" s="796">
        <f>IF(SUM(K2904:L2904)&gt;0,IFERROR(AVERAGE(K2875:L2904),""),"")</f>
        <v/>
      </c>
      <c r="Q2904" s="876">
        <f>IFERROR(AVERAGE(D2904:E2904),"")</f>
        <v/>
      </c>
      <c r="R2904" s="797">
        <f>IFERROR(AVERAGE(F2904:H2904),"")</f>
        <v/>
      </c>
      <c r="S2904" s="876">
        <f>IFERROR(AVERAGE(I2904:J2904),"")</f>
        <v/>
      </c>
      <c r="T2904" s="876">
        <f>IFERROR(AVERAGE(K2904:L2904),"")</f>
        <v/>
      </c>
      <c r="W2904" s="876">
        <f>AVERAGE(Q2904:T2904)</f>
        <v/>
      </c>
    </row>
    <row r="2905" ht="17.45" customHeight="1">
      <c r="C2905" s="791">
        <f>C2904+1</f>
        <v/>
      </c>
      <c r="D2905" s="792" t="n"/>
      <c r="E2905" s="793" t="n">
        <v>0.06083123548757506</v>
      </c>
      <c r="F2905" s="792" t="n"/>
      <c r="G2905" s="794" t="n">
        <v>0.04462216358234645</v>
      </c>
      <c r="H2905" s="793" t="n"/>
      <c r="I2905" s="792" t="n"/>
      <c r="J2905" s="793" t="n">
        <v>0.06008714274648608</v>
      </c>
      <c r="K2905" s="795" t="n"/>
      <c r="L2905" s="793" t="n">
        <v>0.05934914146361417</v>
      </c>
      <c r="M2905" s="796">
        <f>IF(SUM(D2905:E2905)&gt;0,IFERROR(AVERAGE(D2876:E2905),""),"")</f>
        <v/>
      </c>
      <c r="N2905" s="796">
        <f>IF(SUM(F2905:H2905)&gt;0,IFERROR(AVERAGE(F2876:H2905),""),"")</f>
        <v/>
      </c>
      <c r="O2905" s="796">
        <f>IF(SUM(I2905:J2905)&gt;0,IFERROR(AVERAGE(I2876:J2905),""),"")</f>
        <v/>
      </c>
      <c r="P2905" s="796">
        <f>IF(SUM(K2905:L2905)&gt;0,IFERROR(AVERAGE(K2876:L2905),""),"")</f>
        <v/>
      </c>
      <c r="Q2905" s="797">
        <f>IFERROR(AVERAGE(D2905:E2905),"")</f>
        <v/>
      </c>
      <c r="R2905" s="797">
        <f>IFERROR(AVERAGE(F2905:H2905),"")</f>
        <v/>
      </c>
      <c r="S2905" s="797">
        <f>IFERROR(AVERAGE(I2905:J2905),"")</f>
        <v/>
      </c>
      <c r="T2905" s="797">
        <f>IFERROR(AVERAGE(K2905:L2905),"")</f>
        <v/>
      </c>
      <c r="W2905" s="797">
        <f>AVERAGE(Q2905:T2905)</f>
        <v/>
      </c>
    </row>
    <row r="2906" ht="17.45" customHeight="1">
      <c r="C2906" s="861">
        <f>C2905+1</f>
        <v/>
      </c>
      <c r="D2906" s="864" t="n">
        <v>0.08236388424510953</v>
      </c>
      <c r="E2906" s="804" t="n"/>
      <c r="F2906" s="803" t="n">
        <v>0.0604679347227992</v>
      </c>
      <c r="G2906" s="805" t="n"/>
      <c r="H2906" s="804" t="n">
        <v>0.05593487711520022</v>
      </c>
      <c r="I2906" s="803" t="n">
        <v>0.06048460260831803</v>
      </c>
      <c r="J2906" s="804" t="n"/>
      <c r="K2906" s="965" t="n">
        <v>0.08057069025173522</v>
      </c>
      <c r="L2906" s="804" t="n"/>
      <c r="M2906" s="796">
        <f>IF(SUM(D2906:E2906)&gt;0,IFERROR(AVERAGE(D2877:E2906),""),"")</f>
        <v/>
      </c>
      <c r="N2906" s="796">
        <f>IF(SUM(F2906:H2906)&gt;0,IFERROR(AVERAGE(F2877:H2906),""),"")</f>
        <v/>
      </c>
      <c r="O2906" s="796">
        <f>IF(SUM(I2906:J2906)&gt;0,IFERROR(AVERAGE(I2877:J2906),""),"")</f>
        <v/>
      </c>
      <c r="P2906" s="796">
        <f>IF(SUM(K2906:L2906)&gt;0,IFERROR(AVERAGE(K2877:L2906),""),"")</f>
        <v/>
      </c>
      <c r="Q2906" s="876">
        <f>IFERROR(AVERAGE(D2906:E2906),"")</f>
        <v/>
      </c>
      <c r="R2906" s="797">
        <f>IFERROR(AVERAGE(F2906:H2906),"")</f>
        <v/>
      </c>
      <c r="S2906" s="797">
        <f>IFERROR(AVERAGE(I2906:J2906),"")</f>
        <v/>
      </c>
      <c r="T2906" s="876">
        <f>IFERROR(AVERAGE(K2906:L2906),"")</f>
        <v/>
      </c>
      <c r="W2906" s="876">
        <f>AVERAGE(Q2906:T2906)</f>
        <v/>
      </c>
    </row>
    <row r="2907" ht="17.45" customHeight="1">
      <c r="C2907" s="791">
        <f>C2906+1</f>
        <v/>
      </c>
      <c r="D2907" s="792" t="n"/>
      <c r="E2907" s="793" t="n">
        <v>0.0372324980641476</v>
      </c>
      <c r="F2907" s="792" t="n"/>
      <c r="G2907" s="794" t="n">
        <v>0.06647487282505433</v>
      </c>
      <c r="H2907" s="793" t="n"/>
      <c r="I2907" s="792" t="n"/>
      <c r="J2907" s="793" t="n">
        <v>0.05716683727128854</v>
      </c>
      <c r="K2907" s="795" t="n"/>
      <c r="L2907" s="793" t="n">
        <v>0.04320724351393192</v>
      </c>
      <c r="M2907" s="796">
        <f>IF(SUM(D2907:E2907)&gt;0,IFERROR(AVERAGE(D2878:E2907),""),"")</f>
        <v/>
      </c>
      <c r="N2907" s="796">
        <f>IF(SUM(F2907:H2907)&gt;0,IFERROR(AVERAGE(F2878:H2907),""),"")</f>
        <v/>
      </c>
      <c r="O2907" s="796">
        <f>IF(SUM(I2907:J2907)&gt;0,IFERROR(AVERAGE(I2878:J2907),""),"")</f>
        <v/>
      </c>
      <c r="P2907" s="796">
        <f>IF(SUM(K2907:L2907)&gt;0,IFERROR(AVERAGE(K2878:L2907),""),"")</f>
        <v/>
      </c>
      <c r="Q2907" s="797">
        <f>IFERROR(AVERAGE(D2907:E2907),"")</f>
        <v/>
      </c>
      <c r="R2907" s="797">
        <f>IFERROR(AVERAGE(F2907:H2907),"")</f>
        <v/>
      </c>
      <c r="S2907" s="797">
        <f>IFERROR(AVERAGE(I2907:J2907),"")</f>
        <v/>
      </c>
      <c r="T2907" s="797">
        <f>IFERROR(AVERAGE(K2907:L2907),"")</f>
        <v/>
      </c>
      <c r="W2907" s="797">
        <f>AVERAGE(Q2907:T2907)</f>
        <v/>
      </c>
      <c r="X2907" s="797">
        <f>AVERAGE(Q2903:T2907)</f>
        <v/>
      </c>
      <c r="Y2907" s="266" t="n">
        <v>415</v>
      </c>
    </row>
    <row r="2908" ht="17.45" customHeight="1">
      <c r="C2908" s="808">
        <f>C2907+1</f>
        <v/>
      </c>
      <c r="D2908" s="809" t="n">
        <v>0.01398492422409496</v>
      </c>
      <c r="E2908" s="810" t="n"/>
      <c r="F2908" s="809" t="n">
        <v>0.0208821735076756</v>
      </c>
      <c r="G2908" s="811" t="n"/>
      <c r="H2908" s="810" t="n"/>
      <c r="I2908" s="809" t="n">
        <v>0.01623150342486581</v>
      </c>
      <c r="J2908" s="810" t="n"/>
      <c r="K2908" s="812" t="n">
        <v>0.01570860333491882</v>
      </c>
      <c r="L2908" s="810" t="n"/>
      <c r="M2908" s="959">
        <f>IF(SUM(D2908:E2908)&gt;0,IFERROR(AVERAGE(D2879:E2908),""),"")</f>
        <v/>
      </c>
      <c r="N2908" s="959">
        <f>IF(SUM(F2908:H2908)&gt;0,IFERROR(AVERAGE(F2879:H2908),""),"")</f>
        <v/>
      </c>
      <c r="O2908" s="959">
        <f>IF(SUM(I2908:J2908)&gt;0,IFERROR(AVERAGE(I2879:J2908),""),"")</f>
        <v/>
      </c>
      <c r="P2908" s="959">
        <f>IF(SUM(K2908:L2908)&gt;0,IFERROR(AVERAGE(K2879:L2908),""),"")</f>
        <v/>
      </c>
      <c r="Q2908" s="813">
        <f>IFERROR(AVERAGE(D2908:E2908),"")</f>
        <v/>
      </c>
      <c r="R2908" s="813">
        <f>IFERROR(AVERAGE(F2908:H2908),"")</f>
        <v/>
      </c>
      <c r="S2908" s="813">
        <f>IFERROR(AVERAGE(I2908:J2908),"")</f>
        <v/>
      </c>
      <c r="T2908" s="813">
        <f>IFERROR(AVERAGE(K2908:L2908),"")</f>
        <v/>
      </c>
      <c r="V2908" s="813">
        <f>AVERAGE(Q2908:T2908)</f>
        <v/>
      </c>
      <c r="W2908" s="445" t="n"/>
      <c r="X2908" s="257" t="n"/>
      <c r="Y2908" s="266" t="n">
        <v>415</v>
      </c>
    </row>
    <row r="2909" ht="17.45" customHeight="1">
      <c r="C2909" s="808">
        <f>C2908+1</f>
        <v/>
      </c>
      <c r="D2909" s="809" t="n"/>
      <c r="E2909" s="810" t="n">
        <v>0.0135361802417887</v>
      </c>
      <c r="F2909" s="809" t="n"/>
      <c r="G2909" s="811" t="n">
        <v>0.02122881328148933</v>
      </c>
      <c r="H2909" s="810" t="n"/>
      <c r="I2909" s="809" t="n"/>
      <c r="J2909" s="810" t="n">
        <v>0.01192572305923181</v>
      </c>
      <c r="K2909" s="812" t="n"/>
      <c r="L2909" s="810" t="n">
        <v>0.01926993864722025</v>
      </c>
      <c r="M2909" s="959">
        <f>IF(SUM(D2909:E2909)&gt;0,IFERROR(AVERAGE(D2880:E2909),""),"")</f>
        <v/>
      </c>
      <c r="N2909" s="959">
        <f>IF(SUM(F2909:H2909)&gt;0,IFERROR(AVERAGE(F2880:H2909),""),"")</f>
        <v/>
      </c>
      <c r="O2909" s="959">
        <f>IF(SUM(I2909:J2909)&gt;0,IFERROR(AVERAGE(I2880:J2909),""),"")</f>
        <v/>
      </c>
      <c r="P2909" s="959">
        <f>IF(SUM(K2909:L2909)&gt;0,IFERROR(AVERAGE(K2880:L2909),""),"")</f>
        <v/>
      </c>
      <c r="Q2909" s="813">
        <f>IFERROR(AVERAGE(D2909:E2909),"")</f>
        <v/>
      </c>
      <c r="R2909" s="813">
        <f>IFERROR(AVERAGE(F2909:H2909),"")</f>
        <v/>
      </c>
      <c r="S2909" s="813">
        <f>IFERROR(AVERAGE(I2909:J2909),"")</f>
        <v/>
      </c>
      <c r="T2909" s="813">
        <f>IFERROR(AVERAGE(K2909:L2909),"")</f>
        <v/>
      </c>
      <c r="V2909" s="813">
        <f>AVERAGE(Q2909:T2909)</f>
        <v/>
      </c>
      <c r="W2909" s="445" t="n"/>
      <c r="X2909" s="797">
        <f>AVERAGE(Q2908:T2909)</f>
        <v/>
      </c>
      <c r="Y2909" s="266" t="n">
        <v>415</v>
      </c>
    </row>
    <row r="2910" ht="17.45" customHeight="1">
      <c r="C2910" s="791">
        <f>C2909+1</f>
        <v/>
      </c>
      <c r="D2910" s="792" t="n">
        <v>0.02860775646475147</v>
      </c>
      <c r="E2910" s="793" t="n"/>
      <c r="F2910" s="792" t="n"/>
      <c r="G2910" s="794" t="n"/>
      <c r="H2910" s="793" t="n">
        <v>0.03752418305097947</v>
      </c>
      <c r="I2910" s="792" t="n">
        <v>0.03949872643352394</v>
      </c>
      <c r="J2910" s="793" t="n"/>
      <c r="K2910" s="795" t="n">
        <v>0.05078923353205781</v>
      </c>
      <c r="L2910" s="793" t="n"/>
      <c r="M2910" s="796">
        <f>IF(SUM(D2910:E2910)&gt;0,IFERROR(AVERAGE(D2881:E2910),""),"")</f>
        <v/>
      </c>
      <c r="N2910" s="796">
        <f>IF(SUM(F2910:H2910)&gt;0,IFERROR(AVERAGE(F2881:H2910),""),"")</f>
        <v/>
      </c>
      <c r="O2910" s="796">
        <f>IF(SUM(I2910:J2910)&gt;0,IFERROR(AVERAGE(I2881:J2910),""),"")</f>
        <v/>
      </c>
      <c r="P2910" s="796">
        <f>IF(SUM(K2910:L2910)&gt;0,IFERROR(AVERAGE(K2881:L2910),""),"")</f>
        <v/>
      </c>
      <c r="Q2910" s="797">
        <f>IFERROR(AVERAGE(D2910:E2910),"")</f>
        <v/>
      </c>
      <c r="R2910" s="797">
        <f>IFERROR(AVERAGE(F2910:H2910),"")</f>
        <v/>
      </c>
      <c r="S2910" s="797">
        <f>IFERROR(AVERAGE(I2910:J2910),"")</f>
        <v/>
      </c>
      <c r="T2910" s="797">
        <f>IFERROR(AVERAGE(K2910:L2910),"")</f>
        <v/>
      </c>
      <c r="W2910" s="797">
        <f>AVERAGE(Q2910:T2910)</f>
        <v/>
      </c>
    </row>
    <row r="2911" ht="17.45" customHeight="1">
      <c r="C2911" s="791">
        <f>C2910+1</f>
        <v/>
      </c>
      <c r="D2911" s="792" t="n"/>
      <c r="E2911" s="793" t="n">
        <v>0.03802676910810601</v>
      </c>
      <c r="F2911" s="792" t="n"/>
      <c r="G2911" s="932" t="n">
        <v>0.1009300658355546</v>
      </c>
      <c r="H2911" s="793" t="n"/>
      <c r="I2911" s="792" t="n"/>
      <c r="J2911" s="865" t="n">
        <v>0.08797434253472075</v>
      </c>
      <c r="K2911" s="795" t="n"/>
      <c r="L2911" s="865" t="n">
        <v>0.07492305467288486</v>
      </c>
      <c r="M2911" s="796">
        <f>IF(SUM(D2911:E2911)&gt;0,IFERROR(AVERAGE(D2882:E2911),""),"")</f>
        <v/>
      </c>
      <c r="N2911" s="796">
        <f>IF(SUM(F2911:H2911)&gt;0,IFERROR(AVERAGE(F2882:H2911),""),"")</f>
        <v/>
      </c>
      <c r="O2911" s="796">
        <f>IF(SUM(I2911:J2911)&gt;0,IFERROR(AVERAGE(I2882:J2911),""),"")</f>
        <v/>
      </c>
      <c r="P2911" s="796">
        <f>IF(SUM(K2911:L2911)&gt;0,IFERROR(AVERAGE(K2882:L2911),""),"")</f>
        <v/>
      </c>
      <c r="Q2911" s="797">
        <f>IFERROR(AVERAGE(D2911:E2911),"")</f>
        <v/>
      </c>
      <c r="R2911" s="876">
        <f>IFERROR(AVERAGE(F2911:H2911),"")</f>
        <v/>
      </c>
      <c r="S2911" s="876">
        <f>IFERROR(AVERAGE(I2911:J2911),"")</f>
        <v/>
      </c>
      <c r="T2911" s="876">
        <f>IFERROR(AVERAGE(K2911:L2911),"")</f>
        <v/>
      </c>
      <c r="W2911" s="876">
        <f>AVERAGE(Q2911:T2911)</f>
        <v/>
      </c>
    </row>
    <row r="2912" ht="17.45" customHeight="1">
      <c r="C2912" s="861">
        <f>C2911+1</f>
        <v/>
      </c>
      <c r="D2912" s="803" t="n">
        <v>0.03264794820479137</v>
      </c>
      <c r="E2912" s="804" t="n"/>
      <c r="F2912" s="803" t="n">
        <v>0.03775739581907846</v>
      </c>
      <c r="G2912" s="805" t="n"/>
      <c r="H2912" s="804" t="n">
        <v>0.03941588122226006</v>
      </c>
      <c r="I2912" s="803" t="n">
        <v>0.03546840999334019</v>
      </c>
      <c r="J2912" s="804" t="n"/>
      <c r="K2912" s="806" t="n">
        <v>0.03707373305554712</v>
      </c>
      <c r="L2912" s="804" t="n"/>
      <c r="M2912" s="796">
        <f>IF(SUM(D2912:E2912)&gt;0,IFERROR(AVERAGE(D2883:E2912),""),"")</f>
        <v/>
      </c>
      <c r="N2912" s="796">
        <f>IF(SUM(F2912:H2912)&gt;0,IFERROR(AVERAGE(F2883:H2912),""),"")</f>
        <v/>
      </c>
      <c r="O2912" s="796">
        <f>IF(SUM(I2912:J2912)&gt;0,IFERROR(AVERAGE(I2883:J2912),""),"")</f>
        <v/>
      </c>
      <c r="P2912" s="796">
        <f>IF(SUM(K2912:L2912)&gt;0,IFERROR(AVERAGE(K2883:L2912),""),"")</f>
        <v/>
      </c>
      <c r="Q2912" s="797">
        <f>IFERROR(AVERAGE(D2912:E2912),"")</f>
        <v/>
      </c>
      <c r="R2912" s="797">
        <f>IFERROR(AVERAGE(F2912:H2912),"")</f>
        <v/>
      </c>
      <c r="S2912" s="797">
        <f>IFERROR(AVERAGE(I2912:J2912),"")</f>
        <v/>
      </c>
      <c r="T2912" s="797">
        <f>IFERROR(AVERAGE(K2912:L2912),"")</f>
        <v/>
      </c>
      <c r="W2912" s="797">
        <f>AVERAGE(Q2912:T2912)</f>
        <v/>
      </c>
    </row>
    <row r="2913" ht="17.45" customHeight="1">
      <c r="C2913" s="791">
        <f>C2912+1</f>
        <v/>
      </c>
      <c r="D2913" s="792" t="n"/>
      <c r="E2913" s="793" t="n">
        <v>0.05419149221453924</v>
      </c>
      <c r="F2913" s="792" t="n"/>
      <c r="G2913" s="794" t="n">
        <v>0.0380448240323492</v>
      </c>
      <c r="H2913" s="793" t="n"/>
      <c r="I2913" s="792" t="n"/>
      <c r="J2913" s="793" t="n">
        <v>0.03902579476515013</v>
      </c>
      <c r="K2913" s="795" t="n"/>
      <c r="L2913" s="793" t="n">
        <v>0.05662787954888415</v>
      </c>
      <c r="M2913" s="796">
        <f>IF(SUM(D2913:E2913)&gt;0,IFERROR(AVERAGE(D2884:E2913),""),"")</f>
        <v/>
      </c>
      <c r="N2913" s="796">
        <f>IF(SUM(F2913:H2913)&gt;0,IFERROR(AVERAGE(F2884:H2913),""),"")</f>
        <v/>
      </c>
      <c r="O2913" s="796">
        <f>IF(SUM(I2913:J2913)&gt;0,IFERROR(AVERAGE(I2884:J2913),""),"")</f>
        <v/>
      </c>
      <c r="P2913" s="796">
        <f>IF(SUM(K2913:L2913)&gt;0,IFERROR(AVERAGE(K2884:L2913),""),"")</f>
        <v/>
      </c>
      <c r="Q2913" s="797">
        <f>IFERROR(AVERAGE(D2913:E2913),"")</f>
        <v/>
      </c>
      <c r="R2913" s="797">
        <f>IFERROR(AVERAGE(F2913:H2913),"")</f>
        <v/>
      </c>
      <c r="S2913" s="797">
        <f>IFERROR(AVERAGE(I2913:J2913),"")</f>
        <v/>
      </c>
      <c r="T2913" s="797">
        <f>IFERROR(AVERAGE(K2913:L2913),"")</f>
        <v/>
      </c>
      <c r="W2913" s="797">
        <f>AVERAGE(Q2913:T2913)</f>
        <v/>
      </c>
    </row>
    <row r="2914" ht="17.45" customHeight="1">
      <c r="C2914" s="791">
        <f>C2913+1</f>
        <v/>
      </c>
      <c r="D2914" s="792" t="n">
        <v>0.04298776316855231</v>
      </c>
      <c r="E2914" s="793" t="n"/>
      <c r="F2914" s="792" t="n">
        <v>0.03552477830019685</v>
      </c>
      <c r="G2914" s="794" t="n"/>
      <c r="H2914" s="793" t="n"/>
      <c r="I2914" s="792" t="n">
        <v>0.04790424483081586</v>
      </c>
      <c r="J2914" s="793" t="n"/>
      <c r="K2914" s="795" t="n">
        <v>0.04394332945008742</v>
      </c>
      <c r="L2914" s="793" t="n"/>
      <c r="M2914" s="796">
        <f>IF(SUM(D2914:E2914)&gt;0,IFERROR(AVERAGE(D2885:E2914),""),"")</f>
        <v/>
      </c>
      <c r="N2914" s="796">
        <f>IF(SUM(F2914:H2914)&gt;0,IFERROR(AVERAGE(F2885:H2914),""),"")</f>
        <v/>
      </c>
      <c r="O2914" s="796">
        <f>IF(SUM(I2914:J2914)&gt;0,IFERROR(AVERAGE(I2885:J2914),""),"")</f>
        <v/>
      </c>
      <c r="P2914" s="796">
        <f>IF(SUM(K2914:L2914)&gt;0,IFERROR(AVERAGE(K2885:L2914),""),"")</f>
        <v/>
      </c>
      <c r="Q2914" s="797">
        <f>IFERROR(AVERAGE(D2914:E2914),"")</f>
        <v/>
      </c>
      <c r="R2914" s="797">
        <f>IFERROR(AVERAGE(F2914:H2914),"")</f>
        <v/>
      </c>
      <c r="S2914" s="797">
        <f>IFERROR(AVERAGE(I2914:J2914),"")</f>
        <v/>
      </c>
      <c r="T2914" s="797">
        <f>IFERROR(AVERAGE(K2914:L2914),"")</f>
        <v/>
      </c>
      <c r="W2914" s="797">
        <f>AVERAGE(Q2914:T2914)</f>
        <v/>
      </c>
      <c r="X2914" s="797">
        <f>AVERAGE(Q2910:T2914)</f>
        <v/>
      </c>
      <c r="Y2914" s="266" t="n">
        <v>416</v>
      </c>
    </row>
    <row r="2915" ht="17.45" customHeight="1">
      <c r="C2915" s="808">
        <f>C2914+1</f>
        <v/>
      </c>
      <c r="D2915" s="809" t="n"/>
      <c r="E2915" s="810" t="n">
        <v>0.01896563599162799</v>
      </c>
      <c r="F2915" s="809" t="n"/>
      <c r="G2915" s="811" t="n">
        <v>0.01850399032085809</v>
      </c>
      <c r="H2915" s="810" t="n"/>
      <c r="I2915" s="809" t="n"/>
      <c r="J2915" s="810" t="n">
        <v>0.01215933590414047</v>
      </c>
      <c r="K2915" s="812" t="n"/>
      <c r="L2915" s="810" t="n">
        <v>0.02844067435461535</v>
      </c>
      <c r="M2915" s="959">
        <f>IF(SUM(D2915:E2915)&gt;0,IFERROR(AVERAGE(D2886:E2915),""),"")</f>
        <v/>
      </c>
      <c r="N2915" s="959">
        <f>IF(SUM(F2915:H2915)&gt;0,IFERROR(AVERAGE(F2886:H2915),""),"")</f>
        <v/>
      </c>
      <c r="O2915" s="959">
        <f>IF(SUM(I2915:J2915)&gt;0,IFERROR(AVERAGE(I2886:J2915),""),"")</f>
        <v/>
      </c>
      <c r="P2915" s="959">
        <f>IF(SUM(K2915:L2915)&gt;0,IFERROR(AVERAGE(K2886:L2915),""),"")</f>
        <v/>
      </c>
      <c r="Q2915" s="813">
        <f>IFERROR(AVERAGE(D2915:E2915),"")</f>
        <v/>
      </c>
      <c r="R2915" s="813">
        <f>IFERROR(AVERAGE(F2915:H2915),"")</f>
        <v/>
      </c>
      <c r="S2915" s="813">
        <f>IFERROR(AVERAGE(I2915:J2915),"")</f>
        <v/>
      </c>
      <c r="T2915" s="813">
        <f>IFERROR(AVERAGE(K2915:L2915),"")</f>
        <v/>
      </c>
      <c r="V2915" s="813">
        <f>AVERAGE(Q2915:T2915)</f>
        <v/>
      </c>
      <c r="W2915" s="445" t="n"/>
      <c r="X2915" s="257" t="n"/>
      <c r="Y2915" s="266" t="n">
        <v>416</v>
      </c>
    </row>
    <row r="2916" ht="17.45" customHeight="1">
      <c r="C2916" s="808">
        <f>C2915+1</f>
        <v/>
      </c>
      <c r="D2916" s="809" t="n">
        <v>0.05229557326434384</v>
      </c>
      <c r="E2916" s="810" t="n"/>
      <c r="F2916" s="809" t="n"/>
      <c r="G2916" s="811" t="n"/>
      <c r="H2916" s="810" t="n">
        <v>0.02233208873876463</v>
      </c>
      <c r="I2916" s="809" t="n">
        <v>0.01699136959168191</v>
      </c>
      <c r="J2916" s="810" t="n"/>
      <c r="K2916" s="812" t="n">
        <v>0.02913554255019532</v>
      </c>
      <c r="L2916" s="810" t="n"/>
      <c r="M2916" s="959">
        <f>IF(SUM(D2916:E2916)&gt;0,IFERROR(AVERAGE(D2887:E2916),""),"")</f>
        <v/>
      </c>
      <c r="N2916" s="959">
        <f>IF(SUM(F2916:H2916)&gt;0,IFERROR(AVERAGE(F2887:H2916),""),"")</f>
        <v/>
      </c>
      <c r="O2916" s="959">
        <f>IF(SUM(I2916:J2916)&gt;0,IFERROR(AVERAGE(I2887:J2916),""),"")</f>
        <v/>
      </c>
      <c r="P2916" s="959">
        <f>IF(SUM(K2916:L2916)&gt;0,IFERROR(AVERAGE(K2887:L2916),""),"")</f>
        <v/>
      </c>
      <c r="Q2916" s="813">
        <f>IFERROR(AVERAGE(D2916:E2916),"")</f>
        <v/>
      </c>
      <c r="R2916" s="813">
        <f>IFERROR(AVERAGE(F2916:H2916),"")</f>
        <v/>
      </c>
      <c r="S2916" s="813">
        <f>IFERROR(AVERAGE(I2916:J2916),"")</f>
        <v/>
      </c>
      <c r="T2916" s="813">
        <f>IFERROR(AVERAGE(K2916:L2916),"")</f>
        <v/>
      </c>
      <c r="V2916" s="813">
        <f>AVERAGE(Q2916:T2916)</f>
        <v/>
      </c>
      <c r="W2916" s="445" t="n"/>
      <c r="X2916" s="797">
        <f>AVERAGE(Q2915:T2916)</f>
        <v/>
      </c>
      <c r="Y2916" s="266" t="n">
        <v>416</v>
      </c>
    </row>
    <row r="2917" ht="17.45" customHeight="1">
      <c r="C2917" s="791">
        <f>C2916+1</f>
        <v/>
      </c>
      <c r="D2917" s="792" t="n"/>
      <c r="E2917" s="793" t="n">
        <v>0.06731734736907484</v>
      </c>
      <c r="F2917" s="792" t="n"/>
      <c r="G2917" s="794" t="n">
        <v>0.05024630673161089</v>
      </c>
      <c r="H2917" s="793" t="n"/>
      <c r="I2917" s="792" t="n"/>
      <c r="J2917" s="793" t="n">
        <v>0.05408309504523894</v>
      </c>
      <c r="K2917" s="795" t="n"/>
      <c r="L2917" s="793" t="n">
        <v>0.04098134450641115</v>
      </c>
      <c r="M2917" s="796">
        <f>IF(SUM(D2917:E2917)&gt;0,IFERROR(AVERAGE(D2888:E2917),""),"")</f>
        <v/>
      </c>
      <c r="N2917" s="796">
        <f>IF(SUM(F2917:H2917)&gt;0,IFERROR(AVERAGE(F2888:H2917),""),"")</f>
        <v/>
      </c>
      <c r="O2917" s="796">
        <f>IF(SUM(I2917:J2917)&gt;0,IFERROR(AVERAGE(I2888:J2917),""),"")</f>
        <v/>
      </c>
      <c r="P2917" s="796">
        <f>IF(SUM(K2917:L2917)&gt;0,IFERROR(AVERAGE(K2888:L2917),""),"")</f>
        <v/>
      </c>
      <c r="Q2917" s="797">
        <f>IFERROR(AVERAGE(D2917:E2917),"")</f>
        <v/>
      </c>
      <c r="R2917" s="797">
        <f>IFERROR(AVERAGE(F2917:H2917),"")</f>
        <v/>
      </c>
      <c r="S2917" s="797">
        <f>IFERROR(AVERAGE(I2917:J2917),"")</f>
        <v/>
      </c>
      <c r="T2917" s="797">
        <f>IFERROR(AVERAGE(K2917:L2917),"")</f>
        <v/>
      </c>
      <c r="W2917" s="797">
        <f>AVERAGE(Q2917:T2917)</f>
        <v/>
      </c>
    </row>
    <row r="2918" ht="17.45" customHeight="1">
      <c r="C2918" s="861">
        <f>C2917+1</f>
        <v/>
      </c>
      <c r="D2918" s="803" t="n">
        <v>0.0257490529772672</v>
      </c>
      <c r="E2918" s="804" t="n"/>
      <c r="F2918" s="803" t="n">
        <v>0.02238960401292625</v>
      </c>
      <c r="G2918" s="805" t="n"/>
      <c r="H2918" s="804" t="n">
        <v>0.02138360619178211</v>
      </c>
      <c r="I2918" s="803" t="n">
        <v>0.02753211748278387</v>
      </c>
      <c r="J2918" s="804" t="n"/>
      <c r="K2918" s="806" t="n">
        <v>0.03428210933985229</v>
      </c>
      <c r="L2918" s="804" t="n"/>
      <c r="M2918" s="796">
        <f>IF(SUM(D2918:E2918)&gt;0,IFERROR(AVERAGE(D2889:E2918),""),"")</f>
        <v/>
      </c>
      <c r="N2918" s="796">
        <f>IF(SUM(F2918:H2918)&gt;0,IFERROR(AVERAGE(F2889:H2918),""),"")</f>
        <v/>
      </c>
      <c r="O2918" s="796">
        <f>IF(SUM(I2918:J2918)&gt;0,IFERROR(AVERAGE(I2889:J2918),""),"")</f>
        <v/>
      </c>
      <c r="P2918" s="796">
        <f>IF(SUM(K2918:L2918)&gt;0,IFERROR(AVERAGE(K2889:L2918),""),"")</f>
        <v/>
      </c>
      <c r="Q2918" s="797">
        <f>IFERROR(AVERAGE(D2918:E2918),"")</f>
        <v/>
      </c>
      <c r="R2918" s="797">
        <f>IFERROR(AVERAGE(F2918:H2918),"")</f>
        <v/>
      </c>
      <c r="S2918" s="797">
        <f>IFERROR(AVERAGE(I2918:J2918),"")</f>
        <v/>
      </c>
      <c r="T2918" s="797">
        <f>IFERROR(AVERAGE(K2918:L2918),"")</f>
        <v/>
      </c>
      <c r="W2918" s="797">
        <f>AVERAGE(Q2918:T2918)</f>
        <v/>
      </c>
    </row>
    <row r="2919" ht="17.45" customHeight="1">
      <c r="C2919" s="791">
        <f>C2918+1</f>
        <v/>
      </c>
      <c r="D2919" s="792" t="n"/>
      <c r="E2919" s="793" t="n">
        <v>0.01321736803373616</v>
      </c>
      <c r="F2919" s="792" t="n"/>
      <c r="G2919" s="794" t="n">
        <v>0.005789893021844552</v>
      </c>
      <c r="H2919" s="793" t="n"/>
      <c r="I2919" s="792" t="n"/>
      <c r="J2919" s="793" t="n">
        <v>0.004384582224175182</v>
      </c>
      <c r="K2919" s="795" t="n"/>
      <c r="L2919" s="793" t="n">
        <v>0.02112815102595193</v>
      </c>
      <c r="M2919" s="796">
        <f>IF(SUM(D2919:E2919)&gt;0,IFERROR(AVERAGE(D2890:E2919),""),"")</f>
        <v/>
      </c>
      <c r="N2919" s="796">
        <f>IF(SUM(F2919:H2919)&gt;0,IFERROR(AVERAGE(F2890:H2919),""),"")</f>
        <v/>
      </c>
      <c r="O2919" s="796">
        <f>IF(SUM(I2919:J2919)&gt;0,IFERROR(AVERAGE(I2890:J2919),""),"")</f>
        <v/>
      </c>
      <c r="P2919" s="796">
        <f>IF(SUM(K2919:L2919)&gt;0,IFERROR(AVERAGE(K2890:L2919),""),"")</f>
        <v/>
      </c>
      <c r="Q2919" s="797">
        <f>IFERROR(AVERAGE(D2919:E2919),"")</f>
        <v/>
      </c>
      <c r="R2919" s="797">
        <f>IFERROR(AVERAGE(F2919:H2919),"")</f>
        <v/>
      </c>
      <c r="S2919" s="797">
        <f>IFERROR(AVERAGE(I2919:J2919),"")</f>
        <v/>
      </c>
      <c r="T2919" s="797">
        <f>IFERROR(AVERAGE(K2919:L2919),"")</f>
        <v/>
      </c>
      <c r="W2919" s="797">
        <f>AVERAGE(Q2919:T2919)</f>
        <v/>
      </c>
    </row>
    <row r="2920" ht="17.45" customHeight="1">
      <c r="C2920" s="791">
        <f>C2919+1</f>
        <v/>
      </c>
      <c r="D2920" s="792" t="n">
        <v>0.04478547522296879</v>
      </c>
      <c r="E2920" s="793" t="n"/>
      <c r="F2920" s="792" t="n">
        <v>0.002286694435512753</v>
      </c>
      <c r="G2920" s="794" t="n"/>
      <c r="H2920" s="793" t="n"/>
      <c r="I2920" s="792" t="n">
        <v>0.004541887099837581</v>
      </c>
      <c r="J2920" s="793" t="n"/>
      <c r="K2920" s="795" t="n">
        <v>0.0110437850287976</v>
      </c>
      <c r="L2920" s="793" t="n"/>
      <c r="M2920" s="796">
        <f>IF(SUM(D2920:E2920)&gt;0,IFERROR(AVERAGE(D2891:E2920),""),"")</f>
        <v/>
      </c>
      <c r="N2920" s="796">
        <f>IF(SUM(F2920:H2920)&gt;0,IFERROR(AVERAGE(F2891:H2920),""),"")</f>
        <v/>
      </c>
      <c r="O2920" s="796">
        <f>IF(SUM(I2920:J2920)&gt;0,IFERROR(AVERAGE(I2891:J2920),""),"")</f>
        <v/>
      </c>
      <c r="P2920" s="796">
        <f>IF(SUM(K2920:L2920)&gt;0,IFERROR(AVERAGE(K2891:L2920),""),"")</f>
        <v/>
      </c>
      <c r="Q2920" s="797">
        <f>IFERROR(AVERAGE(D2920:E2920),"")</f>
        <v/>
      </c>
      <c r="R2920" s="797">
        <f>IFERROR(AVERAGE(F2920:H2920),"")</f>
        <v/>
      </c>
      <c r="S2920" s="797">
        <f>IFERROR(AVERAGE(I2920:J2920),"")</f>
        <v/>
      </c>
      <c r="T2920" s="797">
        <f>IFERROR(AVERAGE(K2920:L2920),"")</f>
        <v/>
      </c>
      <c r="W2920" s="797">
        <f>AVERAGE(Q2920:T2920)</f>
        <v/>
      </c>
    </row>
    <row r="2921" ht="17.45" customHeight="1">
      <c r="C2921" s="791">
        <f>C2920+1</f>
        <v/>
      </c>
      <c r="D2921" s="792" t="n"/>
      <c r="E2921" s="793" t="n">
        <v>0.01827296443257439</v>
      </c>
      <c r="F2921" s="792" t="n"/>
      <c r="G2921" s="794" t="n">
        <v>0.009044096577403484</v>
      </c>
      <c r="H2921" s="793" t="n"/>
      <c r="I2921" s="792" t="n"/>
      <c r="J2921" s="793" t="n">
        <v>0.005877989793324027</v>
      </c>
      <c r="K2921" s="795" t="n"/>
      <c r="L2921" s="793" t="n">
        <v>0.01284018458665192</v>
      </c>
      <c r="M2921" s="796">
        <f>IF(SUM(D2921:E2921)&gt;0,IFERROR(AVERAGE(D2892:E2921),""),"")</f>
        <v/>
      </c>
      <c r="N2921" s="796">
        <f>IF(SUM(F2921:H2921)&gt;0,IFERROR(AVERAGE(F2892:H2921),""),"")</f>
        <v/>
      </c>
      <c r="O2921" s="796">
        <f>IF(SUM(I2921:J2921)&gt;0,IFERROR(AVERAGE(I2892:J2921),""),"")</f>
        <v/>
      </c>
      <c r="P2921" s="796">
        <f>IF(SUM(K2921:L2921)&gt;0,IFERROR(AVERAGE(K2892:L2921),""),"")</f>
        <v/>
      </c>
      <c r="Q2921" s="797">
        <f>IFERROR(AVERAGE(D2921:E2921),"")</f>
        <v/>
      </c>
      <c r="R2921" s="797">
        <f>IFERROR(AVERAGE(F2921:H2921),"")</f>
        <v/>
      </c>
      <c r="S2921" s="797">
        <f>IFERROR(AVERAGE(I2921:J2921),"")</f>
        <v/>
      </c>
      <c r="T2921" s="797">
        <f>IFERROR(AVERAGE(K2921:L2921),"")</f>
        <v/>
      </c>
      <c r="W2921" s="797">
        <f>AVERAGE(Q2921:T2921)</f>
        <v/>
      </c>
      <c r="X2921" s="797">
        <f>AVERAGE(Q2917:T2921)</f>
        <v/>
      </c>
      <c r="Y2921" s="266" t="n">
        <v>417</v>
      </c>
    </row>
    <row r="2922" ht="17.45" customHeight="1">
      <c r="C2922" s="808">
        <f>C2921+1</f>
        <v/>
      </c>
      <c r="D2922" s="809" t="n">
        <v>0.03509942762688724</v>
      </c>
      <c r="E2922" s="810" t="n"/>
      <c r="F2922" s="809" t="n"/>
      <c r="G2922" s="811" t="n"/>
      <c r="H2922" s="810" t="n">
        <v>0.006070367753965658</v>
      </c>
      <c r="I2922" s="809" t="n">
        <v>0.006662593120591837</v>
      </c>
      <c r="J2922" s="810" t="n"/>
      <c r="K2922" s="812" t="n">
        <v>0.0187062461824965</v>
      </c>
      <c r="L2922" s="810" t="n"/>
      <c r="M2922" s="959">
        <f>IF(SUM(D2922:E2922)&gt;0,IFERROR(AVERAGE(D2893:E2922),""),"")</f>
        <v/>
      </c>
      <c r="N2922" s="959">
        <f>IF(SUM(F2922:H2922)&gt;0,IFERROR(AVERAGE(F2893:H2922),""),"")</f>
        <v/>
      </c>
      <c r="O2922" s="959">
        <f>IF(SUM(I2922:J2922)&gt;0,IFERROR(AVERAGE(I2893:J2922),""),"")</f>
        <v/>
      </c>
      <c r="P2922" s="959">
        <f>IF(SUM(K2922:L2922)&gt;0,IFERROR(AVERAGE(K2893:L2922),""),"")</f>
        <v/>
      </c>
      <c r="Q2922" s="813">
        <f>IFERROR(AVERAGE(D2922:E2922),"")</f>
        <v/>
      </c>
      <c r="R2922" s="813">
        <f>IFERROR(AVERAGE(F2922:H2922),"")</f>
        <v/>
      </c>
      <c r="S2922" s="813">
        <f>IFERROR(AVERAGE(I2922:J2922),"")</f>
        <v/>
      </c>
      <c r="T2922" s="813">
        <f>IFERROR(AVERAGE(K2922:L2922),"")</f>
        <v/>
      </c>
      <c r="V2922" s="813">
        <f>AVERAGE(Q2922:T2922)</f>
        <v/>
      </c>
      <c r="W2922" s="445" t="n"/>
      <c r="X2922" s="257" t="n"/>
      <c r="Y2922" s="266" t="n">
        <v>417</v>
      </c>
    </row>
    <row r="2923" ht="17.45" customHeight="1" thickBot="1">
      <c r="C2923" s="808">
        <f>C2922+1</f>
        <v/>
      </c>
      <c r="D2923" s="809" t="n"/>
      <c r="E2923" s="900" t="n">
        <v>0.0886960469464545</v>
      </c>
      <c r="F2923" s="809" t="n"/>
      <c r="G2923" s="811" t="n">
        <v>0.04395317071946684</v>
      </c>
      <c r="H2923" s="810" t="n"/>
      <c r="I2923" s="809" t="n"/>
      <c r="J2923" s="900" t="n">
        <v>0.07011109797780363</v>
      </c>
      <c r="K2923" s="812" t="n"/>
      <c r="L2923" s="810" t="n">
        <v>0.0121559012556465</v>
      </c>
      <c r="M2923" s="959">
        <f>IF(SUM(D2923:E2923)&gt;0,IFERROR(AVERAGE(D2894:E2923),""),"")</f>
        <v/>
      </c>
      <c r="N2923" s="959">
        <f>IF(SUM(F2923:H2923)&gt;0,IFERROR(AVERAGE(F2894:H2923),""),"")</f>
        <v/>
      </c>
      <c r="O2923" s="959">
        <f>IF(SUM(I2923:J2923)&gt;0,IFERROR(AVERAGE(I2894:J2923),""),"")</f>
        <v/>
      </c>
      <c r="P2923" s="959">
        <f>IF(SUM(K2923:L2923)&gt;0,IFERROR(AVERAGE(K2894:L2923),""),"")</f>
        <v/>
      </c>
      <c r="Q2923" s="893">
        <f>IFERROR(AVERAGE(D2923:E2923),"")</f>
        <v/>
      </c>
      <c r="R2923" s="813">
        <f>IFERROR(AVERAGE(F2923:H2923),"")</f>
        <v/>
      </c>
      <c r="S2923" s="893">
        <f>IFERROR(AVERAGE(I2923:J2923),"")</f>
        <v/>
      </c>
      <c r="T2923" s="813">
        <f>IFERROR(AVERAGE(K2923:L2923),"")</f>
        <v/>
      </c>
      <c r="V2923" s="813">
        <f>AVERAGE(Q2923:T2923)</f>
        <v/>
      </c>
      <c r="W2923" s="445" t="n"/>
      <c r="X2923" s="797">
        <f>AVERAGE(Q2922:T2923)</f>
        <v/>
      </c>
      <c r="Y2923" s="266" t="n">
        <v>417</v>
      </c>
      <c r="AJ2923" s="287" t="inlineStr">
        <is>
          <t>CY 2025</t>
        </is>
      </c>
      <c r="AK2923" s="287" t="inlineStr">
        <is>
          <t>Since 2018</t>
        </is>
      </c>
    </row>
    <row r="2924" ht="17.45" customHeight="1" thickBot="1">
      <c r="C2924" s="861">
        <f>C2923+1</f>
        <v/>
      </c>
      <c r="D2924" s="803" t="n">
        <v>0.06418334900593475</v>
      </c>
      <c r="E2924" s="804" t="n"/>
      <c r="F2924" s="803" t="n">
        <v>0.05062970913244139</v>
      </c>
      <c r="G2924" s="805" t="n"/>
      <c r="H2924" s="804" t="n">
        <v>0.0498679832715303</v>
      </c>
      <c r="I2924" s="803" t="n">
        <v>0.04542832517476601</v>
      </c>
      <c r="J2924" s="804" t="n"/>
      <c r="K2924" s="806" t="n">
        <v>0.04831537749287344</v>
      </c>
      <c r="L2924" s="804" t="n"/>
      <c r="M2924" s="796">
        <f>IF(SUM(D2924:E2924)&gt;0,IFERROR(AVERAGE(D2895:E2924),""),"")</f>
        <v/>
      </c>
      <c r="N2924" s="796">
        <f>IF(SUM(F2924:H2924)&gt;0,IFERROR(AVERAGE(F2895:H2924),""),"")</f>
        <v/>
      </c>
      <c r="O2924" s="796">
        <f>IF(SUM(I2924:J2924)&gt;0,IFERROR(AVERAGE(I2895:J2924),""),"")</f>
        <v/>
      </c>
      <c r="P2924" s="796">
        <f>IF(SUM(K2924:L2924)&gt;0,IFERROR(AVERAGE(K2895:L2924),""),"")</f>
        <v/>
      </c>
      <c r="Q2924" s="797">
        <f>IFERROR(AVERAGE(D2924:E2924),"")</f>
        <v/>
      </c>
      <c r="R2924" s="797">
        <f>IFERROR(AVERAGE(F2924:H2924),"")</f>
        <v/>
      </c>
      <c r="S2924" s="797">
        <f>IFERROR(AVERAGE(I2924:J2924),"")</f>
        <v/>
      </c>
      <c r="T2924" s="797">
        <f>IFERROR(AVERAGE(K2924:L2924),"")</f>
        <v/>
      </c>
      <c r="W2924" s="797">
        <f>AVERAGE(Q2924:T2924)</f>
        <v/>
      </c>
      <c r="Z2924" s="514" t="inlineStr">
        <is>
          <t>DECEMBER</t>
        </is>
      </c>
      <c r="AA2924" s="515" t="n">
        <v>2025</v>
      </c>
      <c r="AB2924" s="516" t="n"/>
      <c r="AC2924" s="516" t="n"/>
      <c r="AD2924" s="516" t="n"/>
      <c r="AI2924" s="798" t="inlineStr">
        <is>
          <t>max</t>
        </is>
      </c>
      <c r="AJ2924" s="796">
        <f>MAX($D$2562:$L$2926)</f>
        <v/>
      </c>
      <c r="AK2924" s="796">
        <f>MAX($D$5:$L$2926)</f>
        <v/>
      </c>
    </row>
    <row r="2925" ht="17.45" customHeight="1">
      <c r="C2925" s="791">
        <f>C2924+1</f>
        <v/>
      </c>
      <c r="D2925" s="792" t="n"/>
      <c r="E2925" s="793" t="n">
        <v>0.03987228639506378</v>
      </c>
      <c r="F2925" s="792" t="n"/>
      <c r="G2925" s="932" t="n">
        <v>0.12023074654753</v>
      </c>
      <c r="H2925" s="793" t="n"/>
      <c r="I2925" s="792" t="n"/>
      <c r="J2925" s="865" t="n">
        <v>0.1009542031025194</v>
      </c>
      <c r="K2925" s="795" t="n"/>
      <c r="L2925" s="793" t="n">
        <v>0.04668585635784523</v>
      </c>
      <c r="M2925" s="796">
        <f>IF(SUM(D2925:E2925)&gt;0,IFERROR(AVERAGE(D2896:E2925),""),"")</f>
        <v/>
      </c>
      <c r="N2925" s="796">
        <f>IF(SUM(F2925:H2925)&gt;0,IFERROR(AVERAGE(F2896:H2925),""),"")</f>
        <v/>
      </c>
      <c r="O2925" s="796">
        <f>IF(SUM(I2925:J2925)&gt;0,IFERROR(AVERAGE(I2896:J2925),""),"")</f>
        <v/>
      </c>
      <c r="P2925" s="796">
        <f>IF(SUM(K2925:L2925)&gt;0,IFERROR(AVERAGE(K2896:L2925),""),"")</f>
        <v/>
      </c>
      <c r="Q2925" s="797">
        <f>IFERROR(AVERAGE(D2925:E2925),"")</f>
        <v/>
      </c>
      <c r="R2925" s="876">
        <f>IFERROR(AVERAGE(F2925:H2925),"")</f>
        <v/>
      </c>
      <c r="S2925" s="876">
        <f>IFERROR(AVERAGE(I2925:J2925),"")</f>
        <v/>
      </c>
      <c r="T2925" s="797">
        <f>IFERROR(AVERAGE(K2925:L2925),"")</f>
        <v/>
      </c>
      <c r="W2925" s="876">
        <f>AVERAGE(Q2925:T2925)</f>
        <v/>
      </c>
      <c r="Z2925" s="517" t="inlineStr">
        <is>
          <t>Parameter</t>
        </is>
      </c>
      <c r="AA2925" s="517" t="inlineStr">
        <is>
          <t>Station 1</t>
        </is>
      </c>
      <c r="AB2925" s="517" t="inlineStr">
        <is>
          <t>Station 2</t>
        </is>
      </c>
      <c r="AC2925" s="517" t="inlineStr">
        <is>
          <t>Station 4</t>
        </is>
      </c>
      <c r="AD2925" s="517" t="inlineStr">
        <is>
          <t>Station 5</t>
        </is>
      </c>
      <c r="AI2925" s="800" t="inlineStr">
        <is>
          <t>98th percentile</t>
        </is>
      </c>
      <c r="AJ2925" s="801">
        <f>PERCENTILE($D$2562:$L$2926,0.98)</f>
        <v/>
      </c>
      <c r="AK2925" s="801">
        <f>PERCENTILE($D$5:$L$2926,0.98)</f>
        <v/>
      </c>
    </row>
    <row r="2926" ht="17.45" customHeight="1" thickBot="1">
      <c r="C2926" s="824">
        <f>C2925+1</f>
        <v/>
      </c>
      <c r="D2926" s="825" t="n">
        <v>0.02557677959814002</v>
      </c>
      <c r="E2926" s="826" t="n"/>
      <c r="F2926" s="825" t="n">
        <v>0.02032649065486557</v>
      </c>
      <c r="G2926" s="827" t="n"/>
      <c r="H2926" s="826" t="n"/>
      <c r="I2926" s="825" t="n">
        <v>0.03672382745623066</v>
      </c>
      <c r="J2926" s="826" t="n"/>
      <c r="K2926" s="828" t="n">
        <v>0.04312983100760572</v>
      </c>
      <c r="L2926" s="826" t="n"/>
      <c r="M2926" s="829">
        <f>IF(SUM(D2926:E2926)&gt;0,IFERROR(AVERAGE(D2897:E2926),""),"")</f>
        <v/>
      </c>
      <c r="N2926" s="829">
        <f>IF(SUM(F2926:H2926)&gt;0,IFERROR(AVERAGE(F2897:H2926),""),"")</f>
        <v/>
      </c>
      <c r="O2926" s="829">
        <f>IF(SUM(I2926:J2926)&gt;0,IFERROR(AVERAGE(I2897:J2926),""),"")</f>
        <v/>
      </c>
      <c r="P2926" s="829">
        <f>IF(SUM(K2926:L2926)&gt;0,IFERROR(AVERAGE(K2897:L2926),""),"")</f>
        <v/>
      </c>
      <c r="Q2926" s="830">
        <f>IFERROR(AVERAGE(D2926:E2926),"")</f>
        <v/>
      </c>
      <c r="R2926" s="830">
        <f>IFERROR(AVERAGE(F2926:H2926),"")</f>
        <v/>
      </c>
      <c r="S2926" s="830">
        <f>IFERROR(AVERAGE(I2926:J2926),"")</f>
        <v/>
      </c>
      <c r="T2926" s="830">
        <f>IFERROR(AVERAGE(K2926:L2926),"")</f>
        <v/>
      </c>
      <c r="U2926" s="315" t="n"/>
      <c r="V2926" s="315" t="n"/>
      <c r="W2926" s="830">
        <f>AVERAGE(Q2926:T2926)</f>
        <v/>
      </c>
      <c r="Z2926" s="518" t="inlineStr">
        <is>
          <t>Average</t>
        </is>
      </c>
      <c r="AA2926" s="928">
        <f>AVERAGE(D2896:E2926)</f>
        <v/>
      </c>
      <c r="AB2926" s="928">
        <f>AVERAGE(F2896:H2926)</f>
        <v/>
      </c>
      <c r="AC2926" s="928">
        <f>AVERAGE(I2896:J2926)</f>
        <v/>
      </c>
      <c r="AD2926" s="928">
        <f>AVERAGE(K2896:L2926)</f>
        <v/>
      </c>
      <c r="AI2926" s="798" t="inlineStr">
        <is>
          <t>95th percentile</t>
        </is>
      </c>
      <c r="AJ2926" s="796">
        <f>PERCENTILE($D$2562:$L$2926,0.95)</f>
        <v/>
      </c>
      <c r="AK2926" s="796">
        <f>PERCENTILE($D$5:$L$2926,0.95)</f>
        <v/>
      </c>
    </row>
    <row r="2927" ht="17.45" customHeight="1">
      <c r="C2927" s="831">
        <f>C2926+1</f>
        <v/>
      </c>
      <c r="D2927" s="849" t="n"/>
      <c r="E2927" s="850" t="n">
        <v>0.03399452541692588</v>
      </c>
      <c r="F2927" s="849" t="n"/>
      <c r="G2927" s="851" t="n">
        <v>0.0102920688133125</v>
      </c>
      <c r="H2927" s="850" t="n"/>
      <c r="I2927" s="849" t="n"/>
      <c r="J2927" s="850" t="n">
        <v>0.002949765440185286</v>
      </c>
      <c r="K2927" s="852" t="n"/>
      <c r="L2927" s="850" t="n">
        <v>0.01449720957470144</v>
      </c>
      <c r="M2927" s="796">
        <f>IF(SUM(D2927:E2927)&gt;0,IFERROR(AVERAGE(D2898:E2927),""),"")</f>
        <v/>
      </c>
      <c r="N2927" s="796">
        <f>IF(SUM(F2927:H2927)&gt;0,IFERROR(AVERAGE(F2898:H2927),""),"")</f>
        <v/>
      </c>
      <c r="O2927" s="796">
        <f>IF(SUM(I2927:J2927)&gt;0,IFERROR(AVERAGE(I2898:J2927),""),"")</f>
        <v/>
      </c>
      <c r="P2927" s="796">
        <f>IF(SUM(K2927:L2927)&gt;0,IFERROR(AVERAGE(K2898:L2927),""),"")</f>
        <v/>
      </c>
      <c r="Q2927" s="797">
        <f>IFERROR(AVERAGE(D2927:E2927),"")</f>
        <v/>
      </c>
      <c r="R2927" s="797">
        <f>IFERROR(AVERAGE(F2927:H2927),"")</f>
        <v/>
      </c>
      <c r="S2927" s="797">
        <f>IFERROR(AVERAGE(I2927:J2927),"")</f>
        <v/>
      </c>
      <c r="T2927" s="797">
        <f>IFERROR(AVERAGE(K2927:L2927),"")</f>
        <v/>
      </c>
      <c r="W2927" s="797">
        <f>AVERAGE(Q2927:T2927)</f>
        <v/>
      </c>
      <c r="Z2927" s="518" t="inlineStr">
        <is>
          <t>Maximum</t>
        </is>
      </c>
      <c r="AA2927" s="928">
        <f>MAX(D2896:E2926)</f>
        <v/>
      </c>
      <c r="AB2927" s="928">
        <f>MAX(F2896:H2926)</f>
        <v/>
      </c>
      <c r="AC2927" s="928">
        <f>MAX(I2896:J2926)</f>
        <v/>
      </c>
      <c r="AD2927" s="928">
        <f>MAX(K2896:L2926)</f>
        <v/>
      </c>
      <c r="AI2927" s="798" t="inlineStr">
        <is>
          <t>90th percentile</t>
        </is>
      </c>
      <c r="AJ2927" s="796">
        <f>PERCENTILE($D$2562:$L$2926,0.9)</f>
        <v/>
      </c>
      <c r="AK2927" s="796">
        <f>PERCENTILE($D$5:$L$2926,0.9)</f>
        <v/>
      </c>
    </row>
    <row r="2928" ht="17.45" customHeight="1" thickBot="1">
      <c r="C2928" s="791">
        <f>C2927+1</f>
        <v/>
      </c>
      <c r="D2928" s="849" t="n">
        <v>0.0272974631681106</v>
      </c>
      <c r="E2928" s="850" t="n"/>
      <c r="F2928" s="849" t="n"/>
      <c r="G2928" s="851" t="n"/>
      <c r="H2928" s="850" t="n">
        <v>0.005857000246665819</v>
      </c>
      <c r="I2928" s="849" t="n">
        <v>0.006736927298404586</v>
      </c>
      <c r="J2928" s="850" t="n"/>
      <c r="K2928" s="852" t="n">
        <v>0.02020416767687919</v>
      </c>
      <c r="L2928" s="850" t="n"/>
      <c r="M2928" s="796">
        <f>IF(SUM(D2928:E2928)&gt;0,IFERROR(AVERAGE(D2899:E2928),""),"")</f>
        <v/>
      </c>
      <c r="N2928" s="796">
        <f>IF(SUM(F2928:H2928)&gt;0,IFERROR(AVERAGE(F2899:H2928),""),"")</f>
        <v/>
      </c>
      <c r="O2928" s="796">
        <f>IF(SUM(I2928:J2928)&gt;0,IFERROR(AVERAGE(I2899:J2928),""),"")</f>
        <v/>
      </c>
      <c r="P2928" s="796">
        <f>IF(SUM(K2928:L2928)&gt;0,IFERROR(AVERAGE(K2899:L2928),""),"")</f>
        <v/>
      </c>
      <c r="Q2928" s="797">
        <f>IFERROR(AVERAGE(D2928:E2928),"")</f>
        <v/>
      </c>
      <c r="R2928" s="797">
        <f>IFERROR(AVERAGE(F2928:H2928),"")</f>
        <v/>
      </c>
      <c r="S2928" s="797">
        <f>IFERROR(AVERAGE(I2928:J2928),"")</f>
        <v/>
      </c>
      <c r="T2928" s="797">
        <f>IFERROR(AVERAGE(K2928:L2928),"")</f>
        <v/>
      </c>
      <c r="W2928" s="797">
        <f>AVERAGE(Q2928:T2928)</f>
        <v/>
      </c>
      <c r="X2928" s="797">
        <f>AVERAGE(Q2924:T2928)</f>
        <v/>
      </c>
      <c r="Y2928" s="266" t="n">
        <v>418</v>
      </c>
      <c r="Z2928" s="520" t="inlineStr">
        <is>
          <t># DAYS &gt; 0.075</t>
        </is>
      </c>
      <c r="AA2928" s="521">
        <f>COUNTIF(D2896:E2926,"&gt;=0.075")</f>
        <v/>
      </c>
      <c r="AB2928" s="521">
        <f>COUNTIF(F2896:H2926,"&gt;=0.075")</f>
        <v/>
      </c>
      <c r="AC2928" s="521">
        <f>COUNTIF(I2896:J2926,"&gt;=0.075")</f>
        <v/>
      </c>
      <c r="AD2928" s="521">
        <f>COUNTIF(K2896:L2926,"&gt;=0.075")</f>
        <v/>
      </c>
    </row>
    <row r="2929" ht="17.45" customHeight="1" thickBot="1">
      <c r="C2929" s="808">
        <f>C2928+1</f>
        <v/>
      </c>
      <c r="D2929" s="844" t="n"/>
      <c r="E2929" s="845" t="n">
        <v>0.01822484282707326</v>
      </c>
      <c r="F2929" s="844" t="n"/>
      <c r="G2929" s="846" t="n">
        <v>0.003427169935067853</v>
      </c>
      <c r="H2929" s="845" t="n"/>
      <c r="I2929" s="844" t="n"/>
      <c r="J2929" s="845" t="n">
        <v>0.004121517719929643</v>
      </c>
      <c r="K2929" s="847" t="n"/>
      <c r="L2929" s="845" t="n">
        <v>0.01171525440425404</v>
      </c>
      <c r="M2929" s="959">
        <f>IF(SUM(D2929:E2929)&gt;0,IFERROR(AVERAGE(D2900:E2929),""),"")</f>
        <v/>
      </c>
      <c r="N2929" s="959">
        <f>IF(SUM(F2929:H2929)&gt;0,IFERROR(AVERAGE(F2900:H2929),""),"")</f>
        <v/>
      </c>
      <c r="O2929" s="959">
        <f>IF(SUM(I2929:J2929)&gt;0,IFERROR(AVERAGE(I2900:J2929),""),"")</f>
        <v/>
      </c>
      <c r="P2929" s="959">
        <f>IF(SUM(K2929:L2929)&gt;0,IFERROR(AVERAGE(K2900:L2929),""),"")</f>
        <v/>
      </c>
      <c r="Q2929" s="813">
        <f>IFERROR(AVERAGE(D2929:E2929),"")</f>
        <v/>
      </c>
      <c r="R2929" s="813">
        <f>IFERROR(AVERAGE(F2929:H2929),"")</f>
        <v/>
      </c>
      <c r="S2929" s="813">
        <f>IFERROR(AVERAGE(I2929:J2929),"")</f>
        <v/>
      </c>
      <c r="T2929" s="813">
        <f>IFERROR(AVERAGE(K2929:L2929),"")</f>
        <v/>
      </c>
      <c r="V2929" s="813">
        <f>AVERAGE(Q2929:T2929)</f>
        <v/>
      </c>
      <c r="W2929" s="445" t="n"/>
      <c r="X2929" s="257" t="n"/>
      <c r="Y2929" s="266" t="n">
        <v>418</v>
      </c>
      <c r="AC2929" s="664">
        <f>SUM(AA2928:AD2928)</f>
        <v/>
      </c>
      <c r="AD2929" s="929">
        <f>AVERAGE(AA2926:AD2926)</f>
        <v/>
      </c>
    </row>
    <row r="2930" ht="17.45" customHeight="1" thickBot="1">
      <c r="C2930" s="861">
        <f>C2929+1</f>
        <v/>
      </c>
      <c r="D2930" s="844" t="n">
        <v>0.01583322174773062</v>
      </c>
      <c r="E2930" s="845" t="n"/>
      <c r="F2930" s="844" t="n">
        <v>0.008127224202672449</v>
      </c>
      <c r="G2930" s="846" t="n"/>
      <c r="H2930" s="845" t="n">
        <v>0.007389202951787191</v>
      </c>
      <c r="I2930" s="844" t="n">
        <v>0.00177097562287846</v>
      </c>
      <c r="J2930" s="845" t="n"/>
      <c r="K2930" s="847" t="n">
        <v>0.01001515878776188</v>
      </c>
      <c r="L2930" s="845" t="n"/>
      <c r="M2930" s="959">
        <f>IF(SUM(D2930:E2930)&gt;0,IFERROR(AVERAGE(D2901:E2930),""),"")</f>
        <v/>
      </c>
      <c r="N2930" s="959">
        <f>IF(SUM(F2930:H2930)&gt;0,IFERROR(AVERAGE(F2901:H2930),""),"")</f>
        <v/>
      </c>
      <c r="O2930" s="959">
        <f>IF(SUM(I2930:J2930)&gt;0,IFERROR(AVERAGE(I2901:J2930),""),"")</f>
        <v/>
      </c>
      <c r="P2930" s="959">
        <f>IF(SUM(K2930:L2930)&gt;0,IFERROR(AVERAGE(K2901:L2930),""),"")</f>
        <v/>
      </c>
      <c r="Q2930" s="813">
        <f>IFERROR(AVERAGE(D2930:E2930),"")</f>
        <v/>
      </c>
      <c r="R2930" s="813">
        <f>IFERROR(AVERAGE(F2930:H2930),"")</f>
        <v/>
      </c>
      <c r="S2930" s="813">
        <f>IFERROR(AVERAGE(I2930:J2930),"")</f>
        <v/>
      </c>
      <c r="T2930" s="813">
        <f>IFERROR(AVERAGE(K2930:L2930),"")</f>
        <v/>
      </c>
      <c r="V2930" s="813">
        <f>AVERAGE(Q2930:T2930)</f>
        <v/>
      </c>
      <c r="W2930" s="445" t="n"/>
      <c r="X2930" s="797">
        <f>AVERAGE(Q2929:T2930)</f>
        <v/>
      </c>
      <c r="Y2930" s="266" t="n">
        <v>418</v>
      </c>
      <c r="AA2930" s="605">
        <f>AA2926-AA2895</f>
        <v/>
      </c>
      <c r="AB2930" s="605">
        <f>AB2926-AB2895</f>
        <v/>
      </c>
      <c r="AC2930" s="605">
        <f>AC2926-AC2895</f>
        <v/>
      </c>
      <c r="AD2930" s="605">
        <f>AD2926-AD2895</f>
        <v/>
      </c>
    </row>
    <row r="2931" ht="17.45" customHeight="1" thickBot="1">
      <c r="C2931" s="791">
        <f>C2930+1</f>
        <v/>
      </c>
      <c r="D2931" s="849" t="n"/>
      <c r="E2931" s="850" t="n">
        <v>0.02222252782950757</v>
      </c>
      <c r="F2931" s="849" t="n"/>
      <c r="G2931" s="851" t="n">
        <v>0.01668395906664999</v>
      </c>
      <c r="H2931" s="850" t="n"/>
      <c r="I2931" s="849" t="n"/>
      <c r="J2931" s="850" t="n">
        <v>0.01534034486364357</v>
      </c>
      <c r="K2931" s="852" t="n"/>
      <c r="L2931" s="850" t="n">
        <v>0.02204763079888518</v>
      </c>
      <c r="Q2931" s="797">
        <f>IFERROR(AVERAGE(D2931:E2931),"")</f>
        <v/>
      </c>
      <c r="R2931" s="797">
        <f>IFERROR(AVERAGE(F2931:H2931),"")</f>
        <v/>
      </c>
      <c r="S2931" s="797">
        <f>IFERROR(AVERAGE(I2931:J2931),"")</f>
        <v/>
      </c>
      <c r="T2931" s="797">
        <f>IFERROR(AVERAGE(K2931:L2931),"")</f>
        <v/>
      </c>
      <c r="W2931" s="797">
        <f>AVERAGE(Q2931:T2931)</f>
        <v/>
      </c>
      <c r="Z2931" s="514" t="inlineStr">
        <is>
          <t>YTD</t>
        </is>
      </c>
      <c r="AA2931" s="515" t="n">
        <v>2025</v>
      </c>
      <c r="AB2931" s="516" t="n"/>
      <c r="AC2931" s="516" t="n"/>
      <c r="AD2931" s="516" t="n"/>
    </row>
    <row r="2932" ht="17.45" customHeight="1">
      <c r="C2932" s="791">
        <f>C2931+1</f>
        <v/>
      </c>
      <c r="D2932" s="849" t="n">
        <v>0.02998623341401049</v>
      </c>
      <c r="E2932" s="850" t="n"/>
      <c r="F2932" s="849" t="n">
        <v>0.02242184087581765</v>
      </c>
      <c r="G2932" s="851" t="n"/>
      <c r="H2932" s="850" t="n"/>
      <c r="I2932" s="849" t="n">
        <v>0.03046303465220146</v>
      </c>
      <c r="J2932" s="850" t="n"/>
      <c r="K2932" s="852" t="n">
        <v>0.06296499439479585</v>
      </c>
      <c r="L2932" s="850" t="n"/>
      <c r="Q2932" s="797">
        <f>IFERROR(AVERAGE(D2932:E2932),"")</f>
        <v/>
      </c>
      <c r="R2932" s="797">
        <f>IFERROR(AVERAGE(F2932:H2932),"")</f>
        <v/>
      </c>
      <c r="S2932" s="797">
        <f>IFERROR(AVERAGE(I2932:J2932),"")</f>
        <v/>
      </c>
      <c r="T2932" s="797">
        <f>IFERROR(AVERAGE(K2932:L2932),"")</f>
        <v/>
      </c>
      <c r="W2932" s="797">
        <f>AVERAGE(Q2932:T2932)</f>
        <v/>
      </c>
      <c r="Z2932" s="517" t="inlineStr">
        <is>
          <t>Parameter</t>
        </is>
      </c>
      <c r="AA2932" s="517" t="inlineStr">
        <is>
          <t>Station 1</t>
        </is>
      </c>
      <c r="AB2932" s="517" t="inlineStr">
        <is>
          <t>Station 2</t>
        </is>
      </c>
      <c r="AC2932" s="517" t="inlineStr">
        <is>
          <t>Station 4</t>
        </is>
      </c>
      <c r="AD2932" s="517" t="inlineStr">
        <is>
          <t>Station 5</t>
        </is>
      </c>
    </row>
    <row r="2933" ht="17.45" customHeight="1">
      <c r="C2933" s="791">
        <f>C2932+1</f>
        <v/>
      </c>
      <c r="D2933" s="849" t="n"/>
      <c r="E2933" s="901" t="n">
        <v>0.1030084329882073</v>
      </c>
      <c r="F2933" s="849" t="n"/>
      <c r="G2933" s="851" t="n">
        <v>0.04376347508245818</v>
      </c>
      <c r="H2933" s="850" t="n"/>
      <c r="I2933" s="849" t="n"/>
      <c r="J2933" s="850" t="n">
        <v>0.0445430785186384</v>
      </c>
      <c r="K2933" s="852" t="n"/>
      <c r="L2933" s="850" t="n">
        <v>0.04726231769762659</v>
      </c>
      <c r="Q2933" s="876">
        <f>IFERROR(AVERAGE(D2933:E2933),"")</f>
        <v/>
      </c>
      <c r="R2933" s="797">
        <f>IFERROR(AVERAGE(F2933:H2933),"")</f>
        <v/>
      </c>
      <c r="S2933" s="797">
        <f>IFERROR(AVERAGE(I2933:J2933),"")</f>
        <v/>
      </c>
      <c r="T2933" s="797">
        <f>IFERROR(AVERAGE(K2933:L2933),"")</f>
        <v/>
      </c>
      <c r="W2933" s="797">
        <f>AVERAGE(Q2933:T2933)</f>
        <v/>
      </c>
      <c r="Z2933" s="518" t="inlineStr">
        <is>
          <t>Average</t>
        </is>
      </c>
      <c r="AA2933" s="928">
        <f>AVERAGE(D2562:E2926)</f>
        <v/>
      </c>
      <c r="AB2933" s="928">
        <f>AVERAGE(F2562:H2926)</f>
        <v/>
      </c>
      <c r="AC2933" s="928">
        <f>AVERAGE(I2562:J2926)</f>
        <v/>
      </c>
      <c r="AD2933" s="928">
        <f>AVERAGE(K2562:L2926)</f>
        <v/>
      </c>
    </row>
    <row r="2934" ht="17.45" customHeight="1">
      <c r="C2934" s="791">
        <f>C2933+1</f>
        <v/>
      </c>
      <c r="D2934" s="792" t="n">
        <v>0.04641538839953957</v>
      </c>
      <c r="E2934" s="793" t="n"/>
      <c r="F2934" s="792" t="n"/>
      <c r="G2934" s="794" t="n"/>
      <c r="H2934" s="793" t="n">
        <v>0.05476692071556479</v>
      </c>
      <c r="I2934" s="792" t="n">
        <v>0.05852703332058697</v>
      </c>
      <c r="J2934" s="793" t="n"/>
      <c r="K2934" s="795" t="n">
        <v>0.04050468811171418</v>
      </c>
      <c r="L2934" s="793" t="n"/>
      <c r="Q2934" s="797">
        <f>IFERROR(AVERAGE(D2934:E2934),"")</f>
        <v/>
      </c>
      <c r="R2934" s="797">
        <f>IFERROR(AVERAGE(F2934:H2934),"")</f>
        <v/>
      </c>
      <c r="S2934" s="797">
        <f>IFERROR(AVERAGE(I2934:J2934),"")</f>
        <v/>
      </c>
      <c r="T2934" s="797">
        <f>IFERROR(AVERAGE(K2934:L2934),"")</f>
        <v/>
      </c>
      <c r="W2934" s="797">
        <f>AVERAGE(Q2934:T2934)</f>
        <v/>
      </c>
      <c r="Z2934" s="518" t="inlineStr">
        <is>
          <t>Maximum</t>
        </is>
      </c>
      <c r="AA2934" s="928">
        <f>MAX(D2562:E2926)</f>
        <v/>
      </c>
      <c r="AB2934" s="928">
        <f>MAX(F2562:H2926)</f>
        <v/>
      </c>
      <c r="AC2934" s="928">
        <f>MAX(I2562:J2926)</f>
        <v/>
      </c>
      <c r="AD2934" s="928">
        <f>MAX(K2562:L2926)</f>
        <v/>
      </c>
    </row>
    <row r="2935" ht="17.45" customHeight="1" thickBot="1">
      <c r="C2935" s="791">
        <f>C2934+1</f>
        <v/>
      </c>
      <c r="D2935" s="792" t="n"/>
      <c r="E2935" s="793" t="n">
        <v>0.04781901515233194</v>
      </c>
      <c r="F2935" s="792" t="n"/>
      <c r="G2935" s="794" t="n">
        <v>0.03297567617913039</v>
      </c>
      <c r="H2935" s="793" t="n"/>
      <c r="I2935" s="792" t="n"/>
      <c r="J2935" s="793" t="n">
        <v>0.05852370496459215</v>
      </c>
      <c r="K2935" s="795" t="n"/>
      <c r="L2935" s="793" t="n">
        <v>0.05557993916762764</v>
      </c>
      <c r="Q2935" s="797">
        <f>IFERROR(AVERAGE(D2935:E2935),"")</f>
        <v/>
      </c>
      <c r="R2935" s="797">
        <f>IFERROR(AVERAGE(F2935:H2935),"")</f>
        <v/>
      </c>
      <c r="S2935" s="797">
        <f>IFERROR(AVERAGE(I2935:J2935),"")</f>
        <v/>
      </c>
      <c r="T2935" s="797">
        <f>IFERROR(AVERAGE(K2935:L2935),"")</f>
        <v/>
      </c>
      <c r="W2935" s="797">
        <f>AVERAGE(Q2935:T2935)</f>
        <v/>
      </c>
      <c r="X2935" s="797">
        <f>AVERAGE(Q2931:T2935)</f>
        <v/>
      </c>
      <c r="Y2935" s="266" t="n">
        <v>419</v>
      </c>
      <c r="Z2935" s="520" t="inlineStr">
        <is>
          <t># DAYS &gt; 0.075</t>
        </is>
      </c>
      <c r="AA2935" s="521">
        <f>COUNTIF(D2562:E2926,"&gt;=0.075")</f>
        <v/>
      </c>
      <c r="AB2935" s="521">
        <f>COUNTIF(F2562:H2926,"&gt;=0.075")</f>
        <v/>
      </c>
      <c r="AC2935" s="521">
        <f>COUNTIF(I2562:J2926,"&gt;=0.075")</f>
        <v/>
      </c>
      <c r="AD2935" s="521">
        <f>COUNTIF(K2562:L2926,"&gt;=0.075")</f>
        <v/>
      </c>
    </row>
    <row r="2936" ht="17.45" customHeight="1" thickBot="1">
      <c r="C2936" s="861">
        <f>C2935+1</f>
        <v/>
      </c>
      <c r="D2936" s="809" t="n">
        <v>0.03691002793688195</v>
      </c>
      <c r="E2936" s="810" t="n"/>
      <c r="F2936" s="809" t="n">
        <v>0.03855326424036726</v>
      </c>
      <c r="G2936" s="811" t="n"/>
      <c r="H2936" s="810" t="n">
        <v>0.04146713049683395</v>
      </c>
      <c r="I2936" s="809" t="n">
        <v>0.02378267508543313</v>
      </c>
      <c r="J2936" s="810" t="n"/>
      <c r="K2936" s="812" t="n">
        <v>0.02872788872190776</v>
      </c>
      <c r="L2936" s="810" t="n"/>
      <c r="Q2936" s="813">
        <f>IFERROR(AVERAGE(D2936:E2936),"")</f>
        <v/>
      </c>
      <c r="R2936" s="813">
        <f>IFERROR(AVERAGE(F2936:H2936),"")</f>
        <v/>
      </c>
      <c r="S2936" s="813">
        <f>IFERROR(AVERAGE(I2936:J2936),"")</f>
        <v/>
      </c>
      <c r="T2936" s="813">
        <f>IFERROR(AVERAGE(K2936:L2936),"")</f>
        <v/>
      </c>
      <c r="V2936" s="813">
        <f>AVERAGE(Q2936:T2936)</f>
        <v/>
      </c>
      <c r="W2936" s="445" t="n"/>
      <c r="X2936" s="257" t="n"/>
      <c r="Y2936" s="266" t="n">
        <v>419</v>
      </c>
      <c r="AA2936" s="929">
        <f>AVERAGE(I2562:Q2926)</f>
        <v/>
      </c>
      <c r="AC2936" s="664">
        <f>SUM(AA2935:AD2935)</f>
        <v/>
      </c>
      <c r="AD2936" s="929">
        <f>AVERAGE(AA2933:AD2933)</f>
        <v/>
      </c>
    </row>
    <row r="2937" ht="17.45" customHeight="1">
      <c r="C2937" s="808">
        <f>C2936+1</f>
        <v/>
      </c>
      <c r="D2937" s="809" t="n"/>
      <c r="E2937" s="810" t="n">
        <v>0.03969822429290007</v>
      </c>
      <c r="F2937" s="809" t="n"/>
      <c r="G2937" s="811" t="n">
        <v>0.01893355718328252</v>
      </c>
      <c r="H2937" s="810" t="n"/>
      <c r="I2937" s="809" t="n"/>
      <c r="J2937" s="810" t="n">
        <v>0.01254831654485955</v>
      </c>
      <c r="K2937" s="812" t="n"/>
      <c r="L2937" s="810" t="n">
        <v>0.0305377819713383</v>
      </c>
      <c r="Q2937" s="813">
        <f>IFERROR(AVERAGE(D2937:E2937),"")</f>
        <v/>
      </c>
      <c r="R2937" s="813">
        <f>IFERROR(AVERAGE(F2937:H2937),"")</f>
        <v/>
      </c>
      <c r="S2937" s="813">
        <f>IFERROR(AVERAGE(I2937:J2937),"")</f>
        <v/>
      </c>
      <c r="T2937" s="813">
        <f>IFERROR(AVERAGE(K2937:L2937),"")</f>
        <v/>
      </c>
      <c r="V2937" s="813">
        <f>AVERAGE(Q2937:T2937)</f>
        <v/>
      </c>
      <c r="W2937" s="445" t="n"/>
      <c r="X2937" s="797">
        <f>AVERAGE(Q2936:T2937)</f>
        <v/>
      </c>
      <c r="Y2937" s="266" t="n">
        <v>419</v>
      </c>
      <c r="AA2937" s="605">
        <f>AA2933-AA2568</f>
        <v/>
      </c>
      <c r="AB2937" s="605">
        <f>AB2933-AB2568</f>
        <v/>
      </c>
      <c r="AC2937" s="605">
        <f>AC2933-AC2568</f>
        <v/>
      </c>
      <c r="AD2937" s="605">
        <f>AD2933-AD2568</f>
        <v/>
      </c>
    </row>
    <row r="2938" ht="17.45" customHeight="1">
      <c r="C2938" s="791">
        <f>C2937+1</f>
        <v/>
      </c>
      <c r="D2938" s="899" t="n">
        <v>0.09531769874920755</v>
      </c>
      <c r="E2938" s="793" t="n"/>
      <c r="F2938" s="792" t="n">
        <v>0.04516984466633843</v>
      </c>
      <c r="G2938" s="794" t="n"/>
      <c r="H2938" s="793" t="n"/>
      <c r="I2938" s="792" t="n">
        <v>0.05046036182870697</v>
      </c>
      <c r="J2938" s="793" t="n"/>
      <c r="K2938" s="964" t="n">
        <v>0.07201069959915472</v>
      </c>
      <c r="L2938" s="793" t="n"/>
      <c r="Q2938" s="876">
        <f>IFERROR(AVERAGE(D2938:E2938),"")</f>
        <v/>
      </c>
      <c r="R2938" s="797">
        <f>IFERROR(AVERAGE(F2938:H2938),"")</f>
        <v/>
      </c>
      <c r="S2938" s="797">
        <f>IFERROR(AVERAGE(I2938:J2938),"")</f>
        <v/>
      </c>
      <c r="T2938" s="876">
        <f>IFERROR(AVERAGE(K2938:L2938),"")</f>
        <v/>
      </c>
      <c r="W2938" s="797">
        <f>AVERAGE(Q2938:T2938)</f>
        <v/>
      </c>
    </row>
    <row r="2939" ht="17.45" customHeight="1">
      <c r="C2939" s="791">
        <f>C2938+1</f>
        <v/>
      </c>
      <c r="D2939" s="792" t="n"/>
      <c r="E2939" s="865" t="n">
        <v>0.1320410392215585</v>
      </c>
      <c r="F2939" s="792" t="n"/>
      <c r="G2939" s="794" t="n">
        <v>0.03613200333250968</v>
      </c>
      <c r="H2939" s="793" t="n"/>
      <c r="I2939" s="792" t="n"/>
      <c r="J2939" s="793" t="n">
        <v>0.05937116419303533</v>
      </c>
      <c r="K2939" s="795" t="n"/>
      <c r="L2939" s="865" t="n">
        <v>0.08483698438279667</v>
      </c>
      <c r="Q2939" s="876">
        <f>IFERROR(AVERAGE(D2939:E2939),"")</f>
        <v/>
      </c>
      <c r="R2939" s="797">
        <f>IFERROR(AVERAGE(F2939:H2939),"")</f>
        <v/>
      </c>
      <c r="S2939" s="797">
        <f>IFERROR(AVERAGE(I2939:J2939),"")</f>
        <v/>
      </c>
      <c r="T2939" s="876">
        <f>IFERROR(AVERAGE(K2939:L2939),"")</f>
        <v/>
      </c>
      <c r="W2939" s="876">
        <f>AVERAGE(Q2939:T2939)</f>
        <v/>
      </c>
    </row>
    <row r="2940" ht="17.45" customHeight="1">
      <c r="C2940" s="791">
        <f>C2939+1</f>
        <v/>
      </c>
      <c r="D2940" s="792" t="n">
        <v>0.04861752502816535</v>
      </c>
      <c r="E2940" s="793" t="n"/>
      <c r="F2940" s="792" t="n"/>
      <c r="G2940" s="794" t="n"/>
      <c r="H2940" s="793" t="n">
        <v>0.04078851262457779</v>
      </c>
      <c r="I2940" s="792" t="n">
        <v>0.06636111682790927</v>
      </c>
      <c r="J2940" s="793" t="n"/>
      <c r="K2940" s="964" t="n">
        <v>0.09708893362254292</v>
      </c>
      <c r="L2940" s="793" t="n"/>
      <c r="Q2940" s="797">
        <f>IFERROR(AVERAGE(D2940:E2940),"")</f>
        <v/>
      </c>
      <c r="R2940" s="797">
        <f>IFERROR(AVERAGE(F2940:H2940),"")</f>
        <v/>
      </c>
      <c r="S2940" s="797">
        <f>IFERROR(AVERAGE(I2940:J2940),"")</f>
        <v/>
      </c>
      <c r="T2940" s="876">
        <f>IFERROR(AVERAGE(K2940:L2940),"")</f>
        <v/>
      </c>
      <c r="W2940" s="797">
        <f>AVERAGE(Q2940:T2940)</f>
        <v/>
      </c>
    </row>
    <row r="2941" ht="17.45" customHeight="1">
      <c r="C2941" s="791">
        <f>C2940+1</f>
        <v/>
      </c>
      <c r="D2941" s="792" t="n"/>
      <c r="E2941" s="793" t="n">
        <v>0.0629779814731188</v>
      </c>
      <c r="F2941" s="792" t="n"/>
      <c r="G2941" s="794" t="n">
        <v>0.0537727033061938</v>
      </c>
      <c r="H2941" s="793" t="n"/>
      <c r="I2941" s="792" t="n"/>
      <c r="J2941" s="865" t="n">
        <v>0.07666816362141712</v>
      </c>
      <c r="K2941" s="795" t="n"/>
      <c r="L2941" s="865" t="n">
        <v>0.1030767781106867</v>
      </c>
      <c r="Q2941" s="797">
        <f>IFERROR(AVERAGE(D2941:E2941),"")</f>
        <v/>
      </c>
      <c r="R2941" s="797">
        <f>IFERROR(AVERAGE(F2941:H2941),"")</f>
        <v/>
      </c>
      <c r="S2941" s="876">
        <f>IFERROR(AVERAGE(I2941:J2941),"")</f>
        <v/>
      </c>
      <c r="T2941" s="876">
        <f>IFERROR(AVERAGE(K2941:L2941),"")</f>
        <v/>
      </c>
      <c r="W2941" s="876">
        <f>AVERAGE(Q2941:T2941)</f>
        <v/>
      </c>
    </row>
    <row r="2942" ht="17.45" customHeight="1">
      <c r="C2942" s="861">
        <f>C2941+1</f>
        <v/>
      </c>
      <c r="D2942" s="803" t="n">
        <v>0.04992083388391132</v>
      </c>
      <c r="E2942" s="804" t="n"/>
      <c r="F2942" s="803" t="n">
        <v>0.0433613771380927</v>
      </c>
      <c r="G2942" s="805" t="n"/>
      <c r="H2942" s="804" t="n">
        <v>0.03886134983227749</v>
      </c>
      <c r="I2942" s="803" t="n">
        <v>0.06834467521690024</v>
      </c>
      <c r="J2942" s="804" t="n"/>
      <c r="K2942" s="806" t="n">
        <v>0.06678834807247558</v>
      </c>
      <c r="L2942" s="804" t="n"/>
      <c r="Q2942" s="797">
        <f>IFERROR(AVERAGE(D2942:E2942),"")</f>
        <v/>
      </c>
      <c r="R2942" s="797">
        <f>IFERROR(AVERAGE(F2942:H2942),"")</f>
        <v/>
      </c>
      <c r="S2942" s="797">
        <f>IFERROR(AVERAGE(I2942:J2942),"")</f>
        <v/>
      </c>
      <c r="T2942" s="797">
        <f>IFERROR(AVERAGE(K2942:L2942),"")</f>
        <v/>
      </c>
      <c r="W2942" s="797">
        <f>AVERAGE(Q2942:T2942)</f>
        <v/>
      </c>
      <c r="X2942" s="797">
        <f>AVERAGE(Q2938:T2942)</f>
        <v/>
      </c>
      <c r="Y2942" s="266" t="n">
        <v>420</v>
      </c>
    </row>
    <row r="2943" ht="17.45" customHeight="1">
      <c r="C2943" s="808">
        <f>C2942+1</f>
        <v/>
      </c>
      <c r="D2943" s="809" t="n"/>
      <c r="E2943" s="810" t="n">
        <v>0.03232722962305765</v>
      </c>
      <c r="F2943" s="809" t="n"/>
      <c r="G2943" s="811" t="n">
        <v>0.0316579362746827</v>
      </c>
      <c r="H2943" s="810" t="n"/>
      <c r="I2943" s="809" t="n"/>
      <c r="J2943" s="810" t="n">
        <v>0.02248759144322174</v>
      </c>
      <c r="K2943" s="812" t="n"/>
      <c r="L2943" s="810" t="n">
        <v>0.03439334214865714</v>
      </c>
      <c r="Q2943" s="813">
        <f>IFERROR(AVERAGE(D2943:E2943),"")</f>
        <v/>
      </c>
      <c r="R2943" s="813">
        <f>IFERROR(AVERAGE(F2943:H2943),"")</f>
        <v/>
      </c>
      <c r="S2943" s="813">
        <f>IFERROR(AVERAGE(I2943:J2943),"")</f>
        <v/>
      </c>
      <c r="T2943" s="813">
        <f>IFERROR(AVERAGE(K2943:L2943),"")</f>
        <v/>
      </c>
      <c r="V2943" s="813">
        <f>AVERAGE(Q2943:T2943)</f>
        <v/>
      </c>
      <c r="W2943" s="445" t="n"/>
      <c r="X2943" s="257" t="n"/>
      <c r="Y2943" s="266" t="n">
        <v>420</v>
      </c>
    </row>
    <row r="2944" ht="17.45" customHeight="1">
      <c r="C2944" s="808">
        <f>C2943+1</f>
        <v/>
      </c>
      <c r="D2944" s="809" t="n">
        <v>0.0235791920599172</v>
      </c>
      <c r="E2944" s="810" t="n"/>
      <c r="F2944" s="809" t="n">
        <v>0.01506172400695471</v>
      </c>
      <c r="G2944" s="811" t="n"/>
      <c r="H2944" s="810" t="n"/>
      <c r="I2944" s="809" t="n">
        <v>0.01795445254817729</v>
      </c>
      <c r="J2944" s="810" t="n"/>
      <c r="K2944" s="812" t="n">
        <v>0.02588166062355813</v>
      </c>
      <c r="L2944" s="810" t="n"/>
      <c r="Q2944" s="813">
        <f>IFERROR(AVERAGE(D2944:E2944),"")</f>
        <v/>
      </c>
      <c r="R2944" s="813">
        <f>IFERROR(AVERAGE(F2944:H2944),"")</f>
        <v/>
      </c>
      <c r="S2944" s="813">
        <f>IFERROR(AVERAGE(I2944:J2944),"")</f>
        <v/>
      </c>
      <c r="T2944" s="813">
        <f>IFERROR(AVERAGE(K2944:L2944),"")</f>
        <v/>
      </c>
      <c r="V2944" s="813">
        <f>AVERAGE(Q2944:T2944)</f>
        <v/>
      </c>
      <c r="W2944" s="445" t="n"/>
      <c r="X2944" s="797">
        <f>AVERAGE(Q2943:T2944)</f>
        <v/>
      </c>
      <c r="Y2944" s="266" t="n">
        <v>420</v>
      </c>
    </row>
    <row r="2945" ht="17.45" customHeight="1">
      <c r="C2945" s="791">
        <f>C2944+1</f>
        <v/>
      </c>
      <c r="D2945" s="792" t="n"/>
      <c r="E2945" s="793" t="n">
        <v>0.04326667291369723</v>
      </c>
      <c r="F2945" s="792" t="n"/>
      <c r="G2945" s="794" t="n">
        <v>0.04979376107188611</v>
      </c>
      <c r="H2945" s="793" t="n"/>
      <c r="I2945" s="792" t="n"/>
      <c r="J2945" s="793" t="n">
        <v>0.04187575417795254</v>
      </c>
      <c r="K2945" s="795" t="n"/>
      <c r="L2945" s="793" t="n">
        <v>0.05411030308036471</v>
      </c>
      <c r="Q2945" s="797">
        <f>IFERROR(AVERAGE(D2945:E2945),"")</f>
        <v/>
      </c>
      <c r="R2945" s="797">
        <f>IFERROR(AVERAGE(F2945:H2945),"")</f>
        <v/>
      </c>
      <c r="S2945" s="797">
        <f>IFERROR(AVERAGE(I2945:J2945),"")</f>
        <v/>
      </c>
      <c r="T2945" s="797">
        <f>IFERROR(AVERAGE(K2945:L2945),"")</f>
        <v/>
      </c>
      <c r="W2945" s="797">
        <f>AVERAGE(Q2945:T2945)</f>
        <v/>
      </c>
    </row>
    <row r="2946" ht="17.45" customHeight="1">
      <c r="C2946" s="791">
        <f>C2945+1</f>
        <v/>
      </c>
      <c r="D2946" s="899" t="n">
        <v>0.07679443523333518</v>
      </c>
      <c r="E2946" s="793" t="n"/>
      <c r="F2946" s="792" t="n"/>
      <c r="G2946" s="794" t="n"/>
      <c r="H2946" s="793" t="n">
        <v>0.06085745539361051</v>
      </c>
      <c r="I2946" s="899" t="n">
        <v>0.07131361901255051</v>
      </c>
      <c r="J2946" s="793" t="n"/>
      <c r="K2946" s="964" t="n">
        <v>0.07414144307975976</v>
      </c>
      <c r="L2946" s="793" t="n"/>
      <c r="Q2946" s="876">
        <f>IFERROR(AVERAGE(D2946:E2946),"")</f>
        <v/>
      </c>
      <c r="R2946" s="797">
        <f>IFERROR(AVERAGE(F2946:H2946),"")</f>
        <v/>
      </c>
      <c r="S2946" s="876">
        <f>IFERROR(AVERAGE(I2946:J2946),"")</f>
        <v/>
      </c>
      <c r="T2946" s="876">
        <f>IFERROR(AVERAGE(K2946:L2946),"")</f>
        <v/>
      </c>
      <c r="W2946" s="876">
        <f>AVERAGE(Q2946:T2946)</f>
        <v/>
      </c>
    </row>
    <row r="2947" ht="17.45" customHeight="1">
      <c r="C2947" s="791">
        <f>C2946+1</f>
        <v/>
      </c>
      <c r="D2947" s="792" t="n"/>
      <c r="E2947" s="793" t="n">
        <v>0.02365331126937975</v>
      </c>
      <c r="F2947" s="792" t="n"/>
      <c r="G2947" s="794" t="n">
        <v>0.03113569375548523</v>
      </c>
      <c r="H2947" s="793" t="n"/>
      <c r="I2947" s="792" t="n"/>
      <c r="J2947" s="793" t="n">
        <v>0.03953474921993821</v>
      </c>
      <c r="K2947" s="795" t="n"/>
      <c r="L2947" s="793" t="n">
        <v>0.03379965618503837</v>
      </c>
      <c r="Q2947" s="797">
        <f>IFERROR(AVERAGE(D2947:E2947),"")</f>
        <v/>
      </c>
      <c r="R2947" s="797">
        <f>IFERROR(AVERAGE(F2947:H2947),"")</f>
        <v/>
      </c>
      <c r="S2947" s="797">
        <f>IFERROR(AVERAGE(I2947:J2947),"")</f>
        <v/>
      </c>
      <c r="T2947" s="797">
        <f>IFERROR(AVERAGE(K2947:L2947),"")</f>
        <v/>
      </c>
      <c r="W2947" s="797">
        <f>AVERAGE(Q2947:T2947)</f>
        <v/>
      </c>
    </row>
    <row r="2948" ht="17.45" customHeight="1">
      <c r="C2948" s="861">
        <f>C2947+1</f>
        <v/>
      </c>
      <c r="D2948" s="803" t="n">
        <v>0.02089690675232115</v>
      </c>
      <c r="E2948" s="804" t="n"/>
      <c r="F2948" s="803" t="n">
        <v>0.02204393969930111</v>
      </c>
      <c r="G2948" s="805" t="n"/>
      <c r="H2948" s="804" t="n">
        <v>0.02281852764521717</v>
      </c>
      <c r="I2948" s="803" t="n">
        <v>0.03308157778137202</v>
      </c>
      <c r="J2948" s="804" t="n"/>
      <c r="K2948" s="806" t="n">
        <v>0.02920183540114674</v>
      </c>
      <c r="L2948" s="804" t="n"/>
      <c r="Q2948" s="797">
        <f>IFERROR(AVERAGE(D2948:E2948),"")</f>
        <v/>
      </c>
      <c r="R2948" s="797">
        <f>IFERROR(AVERAGE(F2948:H2948),"")</f>
        <v/>
      </c>
      <c r="S2948" s="797">
        <f>IFERROR(AVERAGE(I2948:J2948),"")</f>
        <v/>
      </c>
      <c r="T2948" s="797">
        <f>IFERROR(AVERAGE(K2948:L2948),"")</f>
        <v/>
      </c>
      <c r="W2948" s="797">
        <f>AVERAGE(Q2948:T2948)</f>
        <v/>
      </c>
    </row>
    <row r="2949" ht="17.45" customHeight="1">
      <c r="C2949" s="791">
        <f>C2948+1</f>
        <v/>
      </c>
      <c r="D2949" s="792" t="n"/>
      <c r="E2949" s="793" t="n">
        <v>0.02648034035384716</v>
      </c>
      <c r="F2949" s="792" t="n"/>
      <c r="G2949" s="794" t="n">
        <v>0.03673728938593334</v>
      </c>
      <c r="H2949" s="793" t="n"/>
      <c r="I2949" s="792" t="n"/>
      <c r="J2949" s="793" t="n">
        <v>0.03128993392772606</v>
      </c>
      <c r="K2949" s="795" t="n"/>
      <c r="L2949" s="793" t="n">
        <v>0.04541456133526935</v>
      </c>
      <c r="Q2949" s="797">
        <f>IFERROR(AVERAGE(D2949:E2949),"")</f>
        <v/>
      </c>
      <c r="R2949" s="797">
        <f>IFERROR(AVERAGE(F2949:H2949),"")</f>
        <v/>
      </c>
      <c r="S2949" s="797">
        <f>IFERROR(AVERAGE(I2949:J2949),"")</f>
        <v/>
      </c>
      <c r="T2949" s="797">
        <f>IFERROR(AVERAGE(K2949:L2949),"")</f>
        <v/>
      </c>
      <c r="W2949" s="797">
        <f>AVERAGE(Q2949:T2949)</f>
        <v/>
      </c>
      <c r="X2949" s="797">
        <f>AVERAGE(Q2945:T2949)</f>
        <v/>
      </c>
      <c r="Y2949" s="266" t="n">
        <v>421</v>
      </c>
    </row>
    <row r="2950" ht="17.45" customHeight="1">
      <c r="C2950" s="808">
        <f>C2949+1</f>
        <v/>
      </c>
      <c r="D2950" s="809" t="n">
        <v>0.01806145974089387</v>
      </c>
      <c r="E2950" s="810" t="n"/>
      <c r="F2950" s="809" t="n">
        <v>0.05434025999910551</v>
      </c>
      <c r="G2950" s="811" t="n"/>
      <c r="H2950" s="810" t="n"/>
      <c r="I2950" s="809" t="n">
        <v>0.0279849469877391</v>
      </c>
      <c r="J2950" s="810" t="n"/>
      <c r="K2950" s="812" t="n">
        <v>0.01997896743230079</v>
      </c>
      <c r="L2950" s="810" t="n"/>
      <c r="M2950" s="441" t="n"/>
      <c r="N2950" s="441" t="n"/>
      <c r="O2950" s="441" t="n"/>
      <c r="P2950" s="441" t="n"/>
      <c r="Q2950" s="813">
        <f>IFERROR(AVERAGE(D2950:E2950),"")</f>
        <v/>
      </c>
      <c r="R2950" s="813">
        <f>IFERROR(AVERAGE(F2950:H2950),"")</f>
        <v/>
      </c>
      <c r="S2950" s="813">
        <f>IFERROR(AVERAGE(I2950:J2950),"")</f>
        <v/>
      </c>
      <c r="T2950" s="813">
        <f>IFERROR(AVERAGE(K2950:L2950),"")</f>
        <v/>
      </c>
      <c r="V2950" s="813">
        <f>AVERAGE(Q2950:T2950)</f>
        <v/>
      </c>
      <c r="W2950" s="445" t="n"/>
      <c r="X2950" s="257" t="n"/>
      <c r="Y2950" s="266" t="n">
        <v>421</v>
      </c>
    </row>
    <row r="2951" ht="17.45" customHeight="1">
      <c r="C2951" s="808">
        <f>C2950+1</f>
        <v/>
      </c>
      <c r="D2951" s="809" t="n"/>
      <c r="E2951" s="810" t="n">
        <v>0.02342143991689099</v>
      </c>
      <c r="F2951" s="809" t="n"/>
      <c r="G2951" s="811" t="n">
        <v>0.01394706760304554</v>
      </c>
      <c r="H2951" s="810" t="n"/>
      <c r="I2951" s="809" t="n"/>
      <c r="J2951" s="810" t="n">
        <v>0.01005151371424601</v>
      </c>
      <c r="K2951" s="812" t="n"/>
      <c r="L2951" s="810" t="n">
        <v>0.01752311989795504</v>
      </c>
      <c r="M2951" s="441" t="n"/>
      <c r="N2951" s="441" t="n"/>
      <c r="O2951" s="441" t="n"/>
      <c r="P2951" s="441" t="n"/>
      <c r="Q2951" s="813">
        <f>IFERROR(AVERAGE(D2951:E2951),"")</f>
        <v/>
      </c>
      <c r="R2951" s="813">
        <f>IFERROR(AVERAGE(F2951:H2951),"")</f>
        <v/>
      </c>
      <c r="S2951" s="813">
        <f>IFERROR(AVERAGE(I2951:J2951),"")</f>
        <v/>
      </c>
      <c r="T2951" s="813">
        <f>IFERROR(AVERAGE(K2951:L2951),"")</f>
        <v/>
      </c>
      <c r="V2951" s="813">
        <f>AVERAGE(Q2951:T2951)</f>
        <v/>
      </c>
      <c r="W2951" s="445" t="n"/>
      <c r="X2951" s="797">
        <f>AVERAGE(Q2950:T2951)</f>
        <v/>
      </c>
      <c r="Y2951" s="266" t="n">
        <v>421</v>
      </c>
    </row>
    <row r="2952" ht="17.45" customHeight="1">
      <c r="C2952" s="791">
        <f>C2951+1</f>
        <v/>
      </c>
      <c r="D2952" s="899" t="n">
        <v>0.08535348655464091</v>
      </c>
      <c r="E2952" s="793" t="n"/>
      <c r="F2952" s="792" t="n"/>
      <c r="G2952" s="794" t="n"/>
      <c r="H2952" s="793" t="n">
        <v>0.02922518091662842</v>
      </c>
      <c r="I2952" s="792" t="n">
        <v>0.04169096131967132</v>
      </c>
      <c r="J2952" s="793" t="n"/>
      <c r="K2952" s="964" t="n">
        <v>0.1431408213515129</v>
      </c>
      <c r="L2952" s="793" t="n"/>
      <c r="Q2952" s="876">
        <f>IFERROR(AVERAGE(D2952:E2952),"")</f>
        <v/>
      </c>
      <c r="R2952" s="797">
        <f>IFERROR(AVERAGE(F2952:H2952),"")</f>
        <v/>
      </c>
      <c r="S2952" s="797">
        <f>IFERROR(AVERAGE(I2952:J2952),"")</f>
        <v/>
      </c>
      <c r="T2952" s="876">
        <f>IFERROR(AVERAGE(K2952:L2952),"")</f>
        <v/>
      </c>
      <c r="W2952" s="876">
        <f>AVERAGE(Q2952:T2952)</f>
        <v/>
      </c>
    </row>
    <row r="2953" ht="17.45" customHeight="1">
      <c r="C2953" s="791">
        <f>C2952+1</f>
        <v/>
      </c>
      <c r="D2953" s="792" t="n"/>
      <c r="E2953" s="793" t="n">
        <v>0.04767160867274527</v>
      </c>
      <c r="F2953" s="792" t="n"/>
      <c r="G2953" s="794" t="n">
        <v>0.06439885018123369</v>
      </c>
      <c r="H2953" s="793" t="n"/>
      <c r="I2953" s="792" t="n"/>
      <c r="J2953" s="793" t="n">
        <v>0.05482172697417317</v>
      </c>
      <c r="K2953" s="795" t="n"/>
      <c r="L2953" s="865" t="n">
        <v>0.0743754394835042</v>
      </c>
      <c r="Q2953" s="797">
        <f>IFERROR(AVERAGE(D2953:E2953),"")</f>
        <v/>
      </c>
      <c r="R2953" s="797">
        <f>IFERROR(AVERAGE(F2953:H2953),"")</f>
        <v/>
      </c>
      <c r="S2953" s="797">
        <f>IFERROR(AVERAGE(I2953:J2953),"")</f>
        <v/>
      </c>
      <c r="T2953" s="876">
        <f>IFERROR(AVERAGE(K2953:L2953),"")</f>
        <v/>
      </c>
      <c r="W2953" s="797">
        <f>AVERAGE(Q2953:T2953)</f>
        <v/>
      </c>
    </row>
    <row r="2954" ht="17.45" customHeight="1" thickBot="1">
      <c r="C2954" s="861">
        <f>C2953+1</f>
        <v/>
      </c>
      <c r="D2954" s="803" t="n">
        <v>0.06908892912234985</v>
      </c>
      <c r="E2954" s="804" t="n"/>
      <c r="F2954" s="803" t="n">
        <v>0.06497718291075893</v>
      </c>
      <c r="G2954" s="805" t="n"/>
      <c r="H2954" s="952" t="n">
        <v>0.07194375128987689</v>
      </c>
      <c r="I2954" s="864" t="n">
        <v>0.08029375356995527</v>
      </c>
      <c r="J2954" s="804" t="n"/>
      <c r="K2954" s="965" t="n">
        <v>0.08210582720260741</v>
      </c>
      <c r="L2954" s="804" t="n"/>
      <c r="Q2954" s="797">
        <f>IFERROR(AVERAGE(D2954:E2954),"")</f>
        <v/>
      </c>
      <c r="R2954" s="797">
        <f>IFERROR(AVERAGE(F2954:H2954),"")</f>
        <v/>
      </c>
      <c r="S2954" s="876">
        <f>IFERROR(AVERAGE(I2954:J2954),"")</f>
        <v/>
      </c>
      <c r="T2954" s="876">
        <f>IFERROR(AVERAGE(K2954:L2954),"")</f>
        <v/>
      </c>
      <c r="W2954" s="876">
        <f>AVERAGE(Q2954:T2954)</f>
        <v/>
      </c>
    </row>
    <row r="2955" ht="17.45" customHeight="1" thickBot="1">
      <c r="C2955" s="791">
        <f>C2954+1</f>
        <v/>
      </c>
      <c r="D2955" s="792" t="n"/>
      <c r="E2955" s="793" t="n">
        <v>0.04259151463959711</v>
      </c>
      <c r="F2955" s="792" t="n"/>
      <c r="G2955" s="794" t="n">
        <v>0.05936314582840729</v>
      </c>
      <c r="H2955" s="793" t="n"/>
      <c r="I2955" s="792" t="n"/>
      <c r="J2955" s="793" t="n">
        <v>0.06568190084124137</v>
      </c>
      <c r="K2955" s="795" t="n"/>
      <c r="L2955" s="865" t="n">
        <v>0.08874372102717852</v>
      </c>
      <c r="Q2955" s="797">
        <f>IFERROR(AVERAGE(D2955:E2955),"")</f>
        <v/>
      </c>
      <c r="R2955" s="797">
        <f>IFERROR(AVERAGE(F2955:H2955),"")</f>
        <v/>
      </c>
      <c r="S2955" s="797">
        <f>IFERROR(AVERAGE(I2955:J2955),"")</f>
        <v/>
      </c>
      <c r="T2955" s="876">
        <f>IFERROR(AVERAGE(K2955:L2955),"")</f>
        <v/>
      </c>
      <c r="W2955" s="797">
        <f>AVERAGE(Q2955:T2955)</f>
        <v/>
      </c>
      <c r="Z2955" s="514" t="inlineStr">
        <is>
          <t>JANUARY</t>
        </is>
      </c>
      <c r="AA2955" s="515" t="n">
        <v>2026</v>
      </c>
      <c r="AB2955" s="516" t="n"/>
      <c r="AC2955" s="516" t="n"/>
      <c r="AD2955" s="516" t="n"/>
    </row>
    <row r="2956" ht="17.45" customHeight="1">
      <c r="C2956" s="791">
        <f>C2955+1</f>
        <v/>
      </c>
      <c r="D2956" s="792" t="n">
        <v>0.05014941556006233</v>
      </c>
      <c r="E2956" s="793" t="n"/>
      <c r="F2956" s="792" t="n">
        <v>0.06449429977274351</v>
      </c>
      <c r="G2956" s="794" t="n"/>
      <c r="H2956" s="793" t="n"/>
      <c r="I2956" s="899" t="n">
        <v>0.09065245738331394</v>
      </c>
      <c r="J2956" s="793" t="n"/>
      <c r="K2956" s="964" t="n">
        <v>0.07026334539759332</v>
      </c>
      <c r="L2956" s="793" t="n"/>
      <c r="Q2956" s="797">
        <f>IFERROR(AVERAGE(D2956:E2956),"")</f>
        <v/>
      </c>
      <c r="R2956" s="797">
        <f>IFERROR(AVERAGE(F2956:H2956),"")</f>
        <v/>
      </c>
      <c r="S2956" s="876">
        <f>IFERROR(AVERAGE(I2956:J2956),"")</f>
        <v/>
      </c>
      <c r="T2956" s="876">
        <f>IFERROR(AVERAGE(K2956:L2956),"")</f>
        <v/>
      </c>
      <c r="W2956" s="797">
        <f>AVERAGE(Q2956:T2956)</f>
        <v/>
      </c>
      <c r="X2956" s="797">
        <f>AVERAGE(Q2952:T2956)</f>
        <v/>
      </c>
      <c r="Y2956" s="266" t="n">
        <v>422</v>
      </c>
      <c r="Z2956" s="517" t="inlineStr">
        <is>
          <t>Parameter</t>
        </is>
      </c>
      <c r="AA2956" s="517" t="inlineStr">
        <is>
          <t>Station 1</t>
        </is>
      </c>
      <c r="AB2956" s="517" t="inlineStr">
        <is>
          <t>Station 2</t>
        </is>
      </c>
      <c r="AC2956" s="517" t="inlineStr">
        <is>
          <t>Station 4</t>
        </is>
      </c>
      <c r="AD2956" s="517" t="inlineStr">
        <is>
          <t>Station 5</t>
        </is>
      </c>
    </row>
    <row r="2957" ht="17.45" customHeight="1" thickBot="1">
      <c r="C2957" s="877">
        <f>C2956+1</f>
        <v/>
      </c>
      <c r="D2957" s="878" t="n"/>
      <c r="E2957" s="879" t="n">
        <v>0.03307919773545242</v>
      </c>
      <c r="F2957" s="878" t="n"/>
      <c r="G2957" s="881" t="n">
        <v>0.05541136459488756</v>
      </c>
      <c r="H2957" s="879" t="n"/>
      <c r="I2957" s="878" t="n"/>
      <c r="J2957" s="879" t="n">
        <v>0.03892369246528688</v>
      </c>
      <c r="K2957" s="880" t="n"/>
      <c r="L2957" s="879" t="n">
        <v>0.04808124748539924</v>
      </c>
      <c r="M2957" s="315" t="n"/>
      <c r="N2957" s="315" t="n"/>
      <c r="O2957" s="315" t="n"/>
      <c r="P2957" s="315" t="n"/>
      <c r="Q2957" s="884">
        <f>IFERROR(AVERAGE(D2957:E2957),"")</f>
        <v/>
      </c>
      <c r="R2957" s="884">
        <f>IFERROR(AVERAGE(F2957:H2957),"")</f>
        <v/>
      </c>
      <c r="S2957" s="884">
        <f>IFERROR(AVERAGE(I2957:J2957),"")</f>
        <v/>
      </c>
      <c r="T2957" s="884">
        <f>IFERROR(AVERAGE(K2957:L2957),"")</f>
        <v/>
      </c>
      <c r="U2957" s="315" t="n"/>
      <c r="V2957" s="884">
        <f>AVERAGE(Q2957:T2957)</f>
        <v/>
      </c>
      <c r="W2957" s="467" t="n"/>
      <c r="X2957" s="257" t="n"/>
      <c r="Y2957" s="266" t="n">
        <v>422</v>
      </c>
      <c r="Z2957" s="518" t="inlineStr">
        <is>
          <t>Average</t>
        </is>
      </c>
      <c r="AA2957" s="928">
        <f>AVERAGE(D2927:E2957)</f>
        <v/>
      </c>
      <c r="AB2957" s="928">
        <f>AVERAGE(F2927:H2957)</f>
        <v/>
      </c>
      <c r="AC2957" s="928">
        <f>AVERAGE(I2927:J2957)</f>
        <v/>
      </c>
      <c r="AD2957" s="928">
        <f>AVERAGE(K2927:L2957)</f>
        <v/>
      </c>
    </row>
    <row r="2958" ht="17.45" customHeight="1">
      <c r="C2958" s="885">
        <f>C2957+1</f>
        <v/>
      </c>
      <c r="D2958" s="894" t="n">
        <v>0.03932291928969626</v>
      </c>
      <c r="E2958" s="895" t="n"/>
      <c r="F2958" s="894" t="n"/>
      <c r="G2958" s="897" t="n"/>
      <c r="H2958" s="895" t="n">
        <v>0.03051671338119948</v>
      </c>
      <c r="I2958" s="894" t="n">
        <v>0.02008502221082754</v>
      </c>
      <c r="J2958" s="895" t="n"/>
      <c r="K2958" s="896" t="n">
        <v>0.03768813714041352</v>
      </c>
      <c r="L2958" s="895" t="n"/>
      <c r="Q2958" s="813">
        <f>IFERROR(AVERAGE(D2958:E2958),"")</f>
        <v/>
      </c>
      <c r="R2958" s="813">
        <f>IFERROR(AVERAGE(F2958:H2958),"")</f>
        <v/>
      </c>
      <c r="S2958" s="813">
        <f>IFERROR(AVERAGE(I2958:J2958),"")</f>
        <v/>
      </c>
      <c r="T2958" s="813">
        <f>IFERROR(AVERAGE(K2958:L2958),"")</f>
        <v/>
      </c>
      <c r="V2958" s="813">
        <f>AVERAGE(Q2958:T2958)</f>
        <v/>
      </c>
      <c r="W2958" s="445" t="n"/>
      <c r="X2958" s="797">
        <f>AVERAGE(Q2957:T2958)</f>
        <v/>
      </c>
      <c r="Y2958" s="266" t="n">
        <v>422</v>
      </c>
      <c r="Z2958" s="518" t="inlineStr">
        <is>
          <t>Maximum</t>
        </is>
      </c>
      <c r="AA2958" s="928">
        <f>MAX(D2927:E2957)</f>
        <v/>
      </c>
      <c r="AB2958" s="928">
        <f>MAX(F2927:H2957)</f>
        <v/>
      </c>
      <c r="AC2958" s="928">
        <f>MAX(I2927:J2957)</f>
        <v/>
      </c>
      <c r="AD2958" s="928">
        <f>MAX(K2927:L2957)</f>
        <v/>
      </c>
    </row>
    <row r="2959" ht="17.45" customHeight="1" thickBot="1">
      <c r="C2959" s="791">
        <f>C2958+1</f>
        <v/>
      </c>
      <c r="D2959" s="849" t="n"/>
      <c r="E2959" s="850" t="n">
        <v>0.05041017230234718</v>
      </c>
      <c r="F2959" s="849" t="n"/>
      <c r="G2959" s="851" t="n">
        <v>0.05054459157321891</v>
      </c>
      <c r="H2959" s="850" t="n"/>
      <c r="I2959" s="849" t="n"/>
      <c r="J2959" s="850" t="n">
        <v>0.04452649683084552</v>
      </c>
      <c r="K2959" s="852" t="n"/>
      <c r="L2959" s="850" t="n">
        <v>0.05006259206400791</v>
      </c>
      <c r="Q2959" s="797">
        <f>IFERROR(AVERAGE(D2959:E2959),"")</f>
        <v/>
      </c>
      <c r="R2959" s="797">
        <f>IFERROR(AVERAGE(F2959:H2959),"")</f>
        <v/>
      </c>
      <c r="S2959" s="797">
        <f>IFERROR(AVERAGE(I2959:J2959),"")</f>
        <v/>
      </c>
      <c r="T2959" s="797">
        <f>IFERROR(AVERAGE(K2959:L2959),"")</f>
        <v/>
      </c>
      <c r="W2959" s="797">
        <f>AVERAGE(Q2959:T2959)</f>
        <v/>
      </c>
      <c r="Z2959" s="520" t="inlineStr">
        <is>
          <t># DAYS &gt; 0.075</t>
        </is>
      </c>
      <c r="AA2959" s="521">
        <f>COUNTIF(D2927:E2957,"&gt;=0.075")</f>
        <v/>
      </c>
      <c r="AB2959" s="521">
        <f>COUNTIF(F2927:H2957,"&gt;=0.075")</f>
        <v/>
      </c>
      <c r="AC2959" s="521">
        <f>COUNTIF(I2927:J2957,"&gt;=0.075")</f>
        <v/>
      </c>
      <c r="AD2959" s="521">
        <f>COUNTIF(K2927:L2957,"&gt;=0.075")</f>
        <v/>
      </c>
    </row>
    <row r="2960" ht="17.45" customHeight="1" thickBot="1">
      <c r="C2960" s="861">
        <f>C2959+1</f>
        <v/>
      </c>
      <c r="D2960" s="840" t="n">
        <v>0.06122301595149012</v>
      </c>
      <c r="E2960" s="841" t="n"/>
      <c r="F2960" s="840" t="n">
        <v>0.05489097456605482</v>
      </c>
      <c r="G2960" s="842" t="n"/>
      <c r="H2960" s="841" t="n">
        <v>0.05722255648636074</v>
      </c>
      <c r="I2960" s="840" t="n">
        <v>0.06653430864464469</v>
      </c>
      <c r="J2960" s="841" t="n"/>
      <c r="K2960" s="843" t="n">
        <v>0.06455662498716733</v>
      </c>
      <c r="L2960" s="841" t="n"/>
      <c r="Q2960" s="797">
        <f>IFERROR(AVERAGE(D2960:E2960),"")</f>
        <v/>
      </c>
      <c r="R2960" s="797">
        <f>IFERROR(AVERAGE(F2960:H2960),"")</f>
        <v/>
      </c>
      <c r="S2960" s="797">
        <f>IFERROR(AVERAGE(I2960:J2960),"")</f>
        <v/>
      </c>
      <c r="T2960" s="797">
        <f>IFERROR(AVERAGE(K2960:L2960),"")</f>
        <v/>
      </c>
      <c r="W2960" s="797">
        <f>AVERAGE(Q2960:T2960)</f>
        <v/>
      </c>
      <c r="AC2960" s="664">
        <f>SUM(AA2959:AD2959)</f>
        <v/>
      </c>
      <c r="AD2960" s="929">
        <f>AVERAGE(AA2957:AD2957)</f>
        <v/>
      </c>
    </row>
    <row r="2961" ht="17.45" customHeight="1">
      <c r="C2961" s="791">
        <f>C2960+1</f>
        <v/>
      </c>
      <c r="D2961" s="849" t="n"/>
      <c r="E2961" s="850" t="n">
        <v>0.05182072949737231</v>
      </c>
      <c r="F2961" s="849" t="n"/>
      <c r="G2961" s="851" t="n">
        <v>0.06500512540339583</v>
      </c>
      <c r="H2961" s="850" t="n"/>
      <c r="I2961" s="849" t="n"/>
      <c r="J2961" s="850" t="n">
        <v>0.0496540720060052</v>
      </c>
      <c r="K2961" s="852" t="n"/>
      <c r="L2961" s="901" t="n">
        <v>0.07928213951197145</v>
      </c>
      <c r="Q2961" s="797">
        <f>IFERROR(AVERAGE(D2961:E2961),"")</f>
        <v/>
      </c>
      <c r="R2961" s="797">
        <f>IFERROR(AVERAGE(F2961:H2961),"")</f>
        <v/>
      </c>
      <c r="S2961" s="797">
        <f>IFERROR(AVERAGE(I2961:J2961),"")</f>
        <v/>
      </c>
      <c r="T2961" s="876">
        <f>IFERROR(AVERAGE(K2961:L2961),"")</f>
        <v/>
      </c>
      <c r="W2961" s="797">
        <f>AVERAGE(Q2961:T2961)</f>
        <v/>
      </c>
      <c r="AA2961" s="605">
        <f>AA2957-AA2926</f>
        <v/>
      </c>
      <c r="AB2961" s="605">
        <f>AB2957-AB2926</f>
        <v/>
      </c>
      <c r="AC2961" s="605">
        <f>AC2957-AC2926</f>
        <v/>
      </c>
      <c r="AD2961" s="605">
        <f>AD2957-AD2926</f>
        <v/>
      </c>
    </row>
    <row r="2962" ht="17.45" customHeight="1">
      <c r="C2962" s="791">
        <f>C2961+1</f>
        <v/>
      </c>
      <c r="D2962" s="849" t="n">
        <v>0.06498250479018257</v>
      </c>
      <c r="E2962" s="850" t="n"/>
      <c r="F2962" s="849" t="n">
        <v>0.05144839957256081</v>
      </c>
      <c r="G2962" s="851" t="n"/>
      <c r="H2962" s="850" t="n"/>
      <c r="I2962" s="849" t="n">
        <v>0.05879352348869095</v>
      </c>
      <c r="J2962" s="850" t="n"/>
      <c r="K2962" s="969" t="n">
        <v>0.1068150628958033</v>
      </c>
      <c r="L2962" s="850" t="n"/>
      <c r="Q2962" s="797">
        <f>IFERROR(AVERAGE(D2962:E2962),"")</f>
        <v/>
      </c>
      <c r="R2962" s="797">
        <f>IFERROR(AVERAGE(F2962:H2962),"")</f>
        <v/>
      </c>
      <c r="S2962" s="797">
        <f>IFERROR(AVERAGE(I2962:J2962),"")</f>
        <v/>
      </c>
      <c r="T2962" s="876">
        <f>IFERROR(AVERAGE(K2962:L2962),"")</f>
        <v/>
      </c>
      <c r="W2962" s="876">
        <f>AVERAGE(Q2962:T2962)</f>
        <v/>
      </c>
      <c r="AD2962" s="605">
        <f>AD2960-AD2929</f>
        <v/>
      </c>
    </row>
    <row r="2963" ht="17.45" customHeight="1">
      <c r="C2963" s="791">
        <f>C2962+1</f>
        <v/>
      </c>
      <c r="D2963" s="792" t="n"/>
      <c r="E2963" s="793" t="n">
        <v>0.06315945664392256</v>
      </c>
      <c r="F2963" s="792" t="n"/>
      <c r="G2963" s="794" t="n">
        <v>0.0411449548808164</v>
      </c>
      <c r="H2963" s="793" t="n"/>
      <c r="I2963" s="792" t="n"/>
      <c r="J2963" s="793" t="n">
        <v>0.05137762172688463</v>
      </c>
      <c r="K2963" s="795" t="n"/>
      <c r="L2963" s="793" t="n">
        <v>0.05125053297006528</v>
      </c>
      <c r="Q2963" s="797">
        <f>IFERROR(AVERAGE(D2963:E2963),"")</f>
        <v/>
      </c>
      <c r="R2963" s="797">
        <f>IFERROR(AVERAGE(F2963:H2963),"")</f>
        <v/>
      </c>
      <c r="S2963" s="797">
        <f>IFERROR(AVERAGE(I2963:J2963),"")</f>
        <v/>
      </c>
      <c r="T2963" s="797">
        <f>IFERROR(AVERAGE(K2963:L2963),"")</f>
        <v/>
      </c>
      <c r="W2963" s="797">
        <f>AVERAGE(Q2963:T2963)</f>
        <v/>
      </c>
      <c r="X2963" s="797">
        <f>AVERAGE(Q2959:T2963)</f>
        <v/>
      </c>
      <c r="Y2963" s="266" t="n">
        <v>423</v>
      </c>
    </row>
    <row r="2964" ht="17.45" customHeight="1">
      <c r="C2964" s="808">
        <f>C2963+1</f>
        <v/>
      </c>
      <c r="D2964" s="809" t="n">
        <v>0.03037381365638162</v>
      </c>
      <c r="E2964" s="810" t="n"/>
      <c r="F2964" s="809" t="n"/>
      <c r="G2964" s="811" t="n"/>
      <c r="H2964" s="810" t="n">
        <v>0.03232940753542893</v>
      </c>
      <c r="I2964" s="809" t="n">
        <v>0.01810550376061584</v>
      </c>
      <c r="J2964" s="810" t="n"/>
      <c r="K2964" s="812" t="n">
        <v>0.0326921146067005</v>
      </c>
      <c r="L2964" s="810" t="n"/>
      <c r="Q2964" s="813">
        <f>IFERROR(AVERAGE(D2964:E2964),"")</f>
        <v/>
      </c>
      <c r="R2964" s="813">
        <f>IFERROR(AVERAGE(F2964:H2964),"")</f>
        <v/>
      </c>
      <c r="S2964" s="813">
        <f>IFERROR(AVERAGE(I2964:J2964),"")</f>
        <v/>
      </c>
      <c r="T2964" s="813">
        <f>IFERROR(AVERAGE(K2964:L2964),"")</f>
        <v/>
      </c>
      <c r="V2964" s="813">
        <f>AVERAGE(Q2964:T2964)</f>
        <v/>
      </c>
      <c r="W2964" s="445" t="n"/>
      <c r="X2964" s="257" t="n"/>
      <c r="Y2964" s="266" t="n">
        <v>423</v>
      </c>
    </row>
    <row r="2965" ht="17.45" customHeight="1">
      <c r="C2965" s="808">
        <f>C2964+1</f>
        <v/>
      </c>
      <c r="D2965" s="809" t="n"/>
      <c r="E2965" s="810" t="n">
        <v>0.04503043017832746</v>
      </c>
      <c r="F2965" s="809" t="n"/>
      <c r="G2965" s="811" t="n">
        <v>0.02192169513343669</v>
      </c>
      <c r="H2965" s="810" t="n"/>
      <c r="I2965" s="809" t="n"/>
      <c r="J2965" s="810" t="n">
        <v>0.01782214955775603</v>
      </c>
      <c r="K2965" s="812" t="n"/>
      <c r="L2965" s="810" t="n">
        <v>0.03489356633875375</v>
      </c>
      <c r="Q2965" s="813">
        <f>IFERROR(AVERAGE(D2965:E2965),"")</f>
        <v/>
      </c>
      <c r="R2965" s="813">
        <f>IFERROR(AVERAGE(F2965:H2965),"")</f>
        <v/>
      </c>
      <c r="S2965" s="813">
        <f>IFERROR(AVERAGE(I2965:J2965),"")</f>
        <v/>
      </c>
      <c r="T2965" s="813">
        <f>IFERROR(AVERAGE(K2965:L2965),"")</f>
        <v/>
      </c>
      <c r="V2965" s="813">
        <f>AVERAGE(Q2965:T2965)</f>
        <v/>
      </c>
      <c r="W2965" s="445" t="n"/>
      <c r="X2965" s="797">
        <f>AVERAGE(Q2964:T2965)</f>
        <v/>
      </c>
      <c r="Y2965" s="266" t="n">
        <v>423</v>
      </c>
    </row>
    <row r="2966" ht="17.45" customHeight="1">
      <c r="C2966" s="861">
        <f>C2965+1</f>
        <v/>
      </c>
      <c r="D2966" s="803" t="n">
        <v>0.052074044597481</v>
      </c>
      <c r="E2966" s="804" t="n"/>
      <c r="F2966" s="803" t="n">
        <v>0.03995310294404186</v>
      </c>
      <c r="G2966" s="805" t="n"/>
      <c r="H2966" s="804" t="n">
        <v>0.0352775679809186</v>
      </c>
      <c r="I2966" s="803" t="n">
        <v>0.03681840323794865</v>
      </c>
      <c r="J2966" s="804" t="n"/>
      <c r="K2966" s="806" t="n">
        <v>0.05691966844587696</v>
      </c>
      <c r="L2966" s="804" t="n"/>
      <c r="Q2966" s="797">
        <f>IFERROR(AVERAGE(D2966:E2966),"")</f>
        <v/>
      </c>
      <c r="R2966" s="797">
        <f>IFERROR(AVERAGE(F2966:H2966),"")</f>
        <v/>
      </c>
      <c r="S2966" s="797">
        <f>IFERROR(AVERAGE(I2966:J2966),"")</f>
        <v/>
      </c>
      <c r="T2966" s="797">
        <f>IFERROR(AVERAGE(K2966:L2966),"")</f>
        <v/>
      </c>
      <c r="W2966" s="797">
        <f>AVERAGE(Q2966:T2966)</f>
        <v/>
      </c>
    </row>
    <row r="2967" ht="17.45" customHeight="1">
      <c r="C2967" s="791">
        <f>C2966+1</f>
        <v/>
      </c>
      <c r="D2967" s="792" t="n"/>
      <c r="E2967" s="793" t="n">
        <v>0.03394055789986987</v>
      </c>
      <c r="F2967" s="792" t="n"/>
      <c r="G2967" s="794" t="n">
        <v>0.03940432616150635</v>
      </c>
      <c r="H2967" s="793" t="n"/>
      <c r="I2967" s="792" t="n"/>
      <c r="J2967" s="793" t="n">
        <v>0.03600773842336502</v>
      </c>
      <c r="K2967" s="795" t="n"/>
      <c r="L2967" s="865" t="n">
        <v>0.08529513265055354</v>
      </c>
      <c r="Q2967" s="797">
        <f>IFERROR(AVERAGE(D2967:E2967),"")</f>
        <v/>
      </c>
      <c r="R2967" s="797">
        <f>IFERROR(AVERAGE(F2967:H2967),"")</f>
        <v/>
      </c>
      <c r="S2967" s="797">
        <f>IFERROR(AVERAGE(I2967:J2967),"")</f>
        <v/>
      </c>
      <c r="T2967" s="876">
        <f>IFERROR(AVERAGE(K2967:L2967),"")</f>
        <v/>
      </c>
      <c r="W2967" s="797">
        <f>AVERAGE(Q2967:T2967)</f>
        <v/>
      </c>
    </row>
    <row r="2968" ht="17.45" customHeight="1">
      <c r="C2968" s="791">
        <f>C2967+1</f>
        <v/>
      </c>
      <c r="D2968" s="792" t="n">
        <v>0.05114210412427955</v>
      </c>
      <c r="E2968" s="793" t="n"/>
      <c r="F2968" s="792" t="n">
        <v>0.02964232259076083</v>
      </c>
      <c r="G2968" s="794" t="n"/>
      <c r="H2968" s="793" t="n"/>
      <c r="I2968" s="792" t="n">
        <v>0.04325445779380718</v>
      </c>
      <c r="J2968" s="793" t="n"/>
      <c r="K2968" s="795" t="n">
        <v>0.0345447444602783</v>
      </c>
      <c r="L2968" s="793" t="n"/>
      <c r="Q2968" s="797">
        <f>IFERROR(AVERAGE(D2968:E2968),"")</f>
        <v/>
      </c>
      <c r="R2968" s="797">
        <f>IFERROR(AVERAGE(F2968:H2968),"")</f>
        <v/>
      </c>
      <c r="S2968" s="797">
        <f>IFERROR(AVERAGE(I2968:J2968),"")</f>
        <v/>
      </c>
      <c r="T2968" s="797">
        <f>IFERROR(AVERAGE(K2968:L2968),"")</f>
        <v/>
      </c>
      <c r="W2968" s="797">
        <f>AVERAGE(Q2968:T2968)</f>
        <v/>
      </c>
    </row>
    <row r="2969" ht="17.45" customHeight="1">
      <c r="C2969" s="791">
        <f>C2968+1</f>
        <v/>
      </c>
      <c r="D2969" s="792" t="n"/>
      <c r="E2969" s="793" t="n">
        <v>0.05260278049238265</v>
      </c>
      <c r="F2969" s="792" t="n"/>
      <c r="G2969" s="932" t="n">
        <v>0.07804087754279772</v>
      </c>
      <c r="H2969" s="793" t="n"/>
      <c r="I2969" s="792" t="n"/>
      <c r="J2969" s="793" t="n">
        <v>0.05416388611890179</v>
      </c>
      <c r="K2969" s="795" t="n"/>
      <c r="L2969" s="793" t="n">
        <v>0.04740789222645746</v>
      </c>
      <c r="Q2969" s="797">
        <f>IFERROR(AVERAGE(D2969:E2969),"")</f>
        <v/>
      </c>
      <c r="R2969" s="876">
        <f>IFERROR(AVERAGE(F2969:H2969),"")</f>
        <v/>
      </c>
      <c r="S2969" s="797">
        <f>IFERROR(AVERAGE(I2969:J2969),"")</f>
        <v/>
      </c>
      <c r="T2969" s="797">
        <f>IFERROR(AVERAGE(K2969:L2969),"")</f>
        <v/>
      </c>
      <c r="W2969" s="797">
        <f>AVERAGE(Q2969:T2969)</f>
        <v/>
      </c>
    </row>
    <row r="2970" ht="17.45" customHeight="1">
      <c r="C2970" s="791">
        <f>C2969+1</f>
        <v/>
      </c>
      <c r="D2970" s="899" t="n">
        <v>0.07045424084617391</v>
      </c>
      <c r="E2970" s="793" t="n"/>
      <c r="F2970" s="792" t="n"/>
      <c r="G2970" s="794" t="n"/>
      <c r="H2970" s="793" t="n">
        <v>0.05751222969072711</v>
      </c>
      <c r="I2970" s="792" t="n">
        <v>0.04417817925840415</v>
      </c>
      <c r="J2970" s="793" t="n"/>
      <c r="K2970" s="795" t="n">
        <v>0.05870937383888516</v>
      </c>
      <c r="L2970" s="793" t="n"/>
      <c r="Q2970" s="876">
        <f>IFERROR(AVERAGE(D2970:E2970),"")</f>
        <v/>
      </c>
      <c r="R2970" s="797">
        <f>IFERROR(AVERAGE(F2970:H2970),"")</f>
        <v/>
      </c>
      <c r="S2970" s="797">
        <f>IFERROR(AVERAGE(I2970:J2970),"")</f>
        <v/>
      </c>
      <c r="T2970" s="797">
        <f>IFERROR(AVERAGE(K2970:L2970),"")</f>
        <v/>
      </c>
      <c r="W2970" s="797">
        <f>AVERAGE(Q2970:T2970)</f>
        <v/>
      </c>
    </row>
    <row r="2971" ht="17.45" customHeight="1">
      <c r="C2971" s="808">
        <f>C2970+1</f>
        <v/>
      </c>
      <c r="D2971" s="809" t="n"/>
      <c r="E2971" s="810" t="n">
        <v>0.03363590795264839</v>
      </c>
      <c r="F2971" s="809" t="n"/>
      <c r="G2971" s="811" t="n">
        <v>0.01830531467917007</v>
      </c>
      <c r="H2971" s="810" t="n"/>
      <c r="I2971" s="809" t="n"/>
      <c r="J2971" s="810" t="n">
        <v>0.01741609199150109</v>
      </c>
      <c r="K2971" s="812" t="n"/>
      <c r="L2971" s="810" t="n">
        <v>0.03758834873484981</v>
      </c>
      <c r="Q2971" s="813">
        <f>IFERROR(AVERAGE(D2971:E2971),"")</f>
        <v/>
      </c>
      <c r="R2971" s="813">
        <f>IFERROR(AVERAGE(F2971:H2971),"")</f>
        <v/>
      </c>
      <c r="S2971" s="813">
        <f>IFERROR(AVERAGE(I2971:J2971),"")</f>
        <v/>
      </c>
      <c r="T2971" s="813">
        <f>IFERROR(AVERAGE(K2971:L2971),"")</f>
        <v/>
      </c>
      <c r="V2971" s="813">
        <f>AVERAGE(Q2971:T2971)</f>
        <v/>
      </c>
      <c r="W2971" s="445" t="n"/>
    </row>
    <row r="2972" ht="17.45" customHeight="1">
      <c r="C2972" s="861">
        <f>C2971+1</f>
        <v/>
      </c>
      <c r="D2972" s="809" t="n">
        <v>0.01630059377978789</v>
      </c>
      <c r="E2972" s="810" t="n"/>
      <c r="F2972" s="809" t="n">
        <v>0.005478334203339451</v>
      </c>
      <c r="G2972" s="811" t="n"/>
      <c r="H2972" s="810" t="n">
        <v>0.006192927311075503</v>
      </c>
      <c r="I2972" s="809" t="n">
        <v>0.006386271679609905</v>
      </c>
      <c r="J2972" s="810" t="n"/>
      <c r="K2972" s="812" t="n">
        <v>0.02509342923817401</v>
      </c>
      <c r="L2972" s="810" t="n"/>
      <c r="Q2972" s="813">
        <f>IFERROR(AVERAGE(D2972:E2972),"")</f>
        <v/>
      </c>
      <c r="R2972" s="813">
        <f>IFERROR(AVERAGE(F2972:H2972),"")</f>
        <v/>
      </c>
      <c r="S2972" s="813">
        <f>IFERROR(AVERAGE(I2972:J2972),"")</f>
        <v/>
      </c>
      <c r="T2972" s="813">
        <f>IFERROR(AVERAGE(K2972:L2972),"")</f>
        <v/>
      </c>
      <c r="V2972" s="813">
        <f>AVERAGE(Q2972:T2972)</f>
        <v/>
      </c>
      <c r="W2972" s="445" t="n"/>
    </row>
    <row r="2973" ht="17.45" customHeight="1">
      <c r="C2973" s="791">
        <f>C2972+1</f>
        <v/>
      </c>
      <c r="D2973" s="792" t="n"/>
      <c r="E2973" s="793" t="n">
        <v>0.01284856602019445</v>
      </c>
      <c r="F2973" s="792" t="n"/>
      <c r="G2973" s="794" t="n">
        <v>0.01511607747881581</v>
      </c>
      <c r="H2973" s="793" t="n"/>
      <c r="I2973" s="792" t="n"/>
      <c r="J2973" s="793" t="n">
        <v>0.007591483882845113</v>
      </c>
      <c r="K2973" s="795" t="n"/>
      <c r="L2973" s="793" t="n">
        <v>0.01878074243238753</v>
      </c>
      <c r="Q2973" s="797">
        <f>IFERROR(AVERAGE(D2973:E2973),"")</f>
        <v/>
      </c>
      <c r="R2973" s="797">
        <f>IFERROR(AVERAGE(F2973:H2973),"")</f>
        <v/>
      </c>
      <c r="S2973" s="797">
        <f>IFERROR(AVERAGE(I2973:J2973),"")</f>
        <v/>
      </c>
      <c r="T2973" s="797">
        <f>IFERROR(AVERAGE(K2973:L2973),"")</f>
        <v/>
      </c>
      <c r="W2973" s="797">
        <f>AVERAGE(Q2973:T2973)</f>
        <v/>
      </c>
    </row>
    <row r="2974" ht="17.45" customHeight="1">
      <c r="C2974" s="791">
        <f>C2973+1</f>
        <v/>
      </c>
      <c r="D2974" s="792" t="n">
        <v>0.02828203017914283</v>
      </c>
      <c r="E2974" s="793" t="n"/>
      <c r="F2974" s="792" t="n">
        <v>0.03001041779405563</v>
      </c>
      <c r="G2974" s="794" t="n"/>
      <c r="H2974" s="793" t="n"/>
      <c r="I2974" s="792" t="n">
        <v>0.01915273169245596</v>
      </c>
      <c r="J2974" s="793" t="n"/>
      <c r="K2974" s="795" t="n">
        <v>0.03394392444269824</v>
      </c>
      <c r="L2974" s="793" t="n"/>
      <c r="Q2974" s="797">
        <f>IFERROR(AVERAGE(D2974:E2974),"")</f>
        <v/>
      </c>
      <c r="R2974" s="797">
        <f>IFERROR(AVERAGE(F2974:H2974),"")</f>
        <v/>
      </c>
      <c r="S2974" s="797">
        <f>IFERROR(AVERAGE(I2974:J2974),"")</f>
        <v/>
      </c>
      <c r="T2974" s="797">
        <f>IFERROR(AVERAGE(K2974:L2974),"")</f>
        <v/>
      </c>
      <c r="W2974" s="797">
        <f>AVERAGE(Q2974:T2974)</f>
        <v/>
      </c>
    </row>
    <row r="2975" ht="17.45" customHeight="1">
      <c r="C2975" s="791">
        <f>C2974+1</f>
        <v/>
      </c>
      <c r="D2975" s="792" t="n"/>
      <c r="E2975" s="793" t="n">
        <v>0.04175455254796943</v>
      </c>
      <c r="F2975" s="792" t="n"/>
      <c r="G2975" s="794" t="n">
        <v>0.04645076654056172</v>
      </c>
      <c r="H2975" s="793" t="n"/>
      <c r="I2975" s="792" t="n"/>
      <c r="J2975" s="793" t="n">
        <v>0.03792633444791059</v>
      </c>
      <c r="K2975" s="795" t="n"/>
      <c r="L2975" s="793" t="n">
        <v>0.03197554443059825</v>
      </c>
      <c r="Q2975" s="797">
        <f>IFERROR(AVERAGE(D2975:E2975),"")</f>
        <v/>
      </c>
      <c r="R2975" s="797">
        <f>IFERROR(AVERAGE(F2975:H2975),"")</f>
        <v/>
      </c>
      <c r="S2975" s="797">
        <f>IFERROR(AVERAGE(I2975:J2975),"")</f>
        <v/>
      </c>
      <c r="T2975" s="797">
        <f>IFERROR(AVERAGE(K2975:L2975),"")</f>
        <v/>
      </c>
      <c r="W2975" s="797">
        <f>AVERAGE(Q2975:T2975)</f>
        <v/>
      </c>
    </row>
    <row r="2976" ht="17.45" customHeight="1">
      <c r="C2976" s="791">
        <f>C2975+1</f>
        <v/>
      </c>
      <c r="D2976" s="792" t="n">
        <v>0.03997373417943733</v>
      </c>
      <c r="E2976" s="793" t="n"/>
      <c r="F2976" s="792" t="n"/>
      <c r="G2976" s="794" t="n"/>
      <c r="H2976" s="793" t="n">
        <v>0.0251167062022211</v>
      </c>
      <c r="I2976" s="792" t="n">
        <v>0.02335640061089688</v>
      </c>
      <c r="J2976" s="793" t="n"/>
      <c r="K2976" s="795" t="n">
        <v>0.02294369843948338</v>
      </c>
      <c r="L2976" s="793" t="n"/>
      <c r="Q2976" s="797">
        <f>IFERROR(AVERAGE(D2976:E2976),"")</f>
        <v/>
      </c>
      <c r="R2976" s="797">
        <f>IFERROR(AVERAGE(F2976:H2976),"")</f>
        <v/>
      </c>
      <c r="S2976" s="797">
        <f>IFERROR(AVERAGE(I2976:J2976),"")</f>
        <v/>
      </c>
      <c r="T2976" s="797">
        <f>IFERROR(AVERAGE(K2976:L2976),"")</f>
        <v/>
      </c>
      <c r="W2976" s="797">
        <f>AVERAGE(Q2976:T2976)</f>
        <v/>
      </c>
    </row>
    <row r="2977" ht="17.45" customHeight="1">
      <c r="C2977" s="791">
        <f>C2976+1</f>
        <v/>
      </c>
      <c r="D2977" s="792" t="n"/>
      <c r="E2977" s="793" t="n">
        <v>0.02715155625528278</v>
      </c>
      <c r="F2977" s="792" t="n"/>
      <c r="G2977" s="794" t="n">
        <v>0.036289039128529</v>
      </c>
      <c r="H2977" s="793" t="n"/>
      <c r="I2977" s="792" t="n"/>
      <c r="J2977" s="793" t="n">
        <v>0.04382253494126315</v>
      </c>
      <c r="K2977" s="795" t="n"/>
      <c r="L2977" s="793" t="n">
        <v>0.04102102444361655</v>
      </c>
      <c r="Q2977" s="797">
        <f>IFERROR(AVERAGE(D2977:E2977),"")</f>
        <v/>
      </c>
      <c r="R2977" s="797">
        <f>IFERROR(AVERAGE(F2977:H2977),"")</f>
        <v/>
      </c>
      <c r="S2977" s="797">
        <f>IFERROR(AVERAGE(I2977:J2977),"")</f>
        <v/>
      </c>
      <c r="T2977" s="797">
        <f>IFERROR(AVERAGE(K2977:L2977),"")</f>
        <v/>
      </c>
      <c r="W2977" s="797">
        <f>AVERAGE(Q2977:T2977)</f>
        <v/>
      </c>
    </row>
    <row r="2978" ht="17.45" customHeight="1">
      <c r="C2978" s="861">
        <f>C2977+1</f>
        <v/>
      </c>
      <c r="D2978" s="809" t="n">
        <v>0.02788934982963304</v>
      </c>
      <c r="E2978" s="810" t="n"/>
      <c r="F2978" s="809" t="n">
        <v>0.0153636935825568</v>
      </c>
      <c r="G2978" s="811" t="n"/>
      <c r="H2978" s="810" t="n">
        <v>0.01302288556650913</v>
      </c>
      <c r="I2978" s="809" t="n">
        <v>0.02968064579389229</v>
      </c>
      <c r="J2978" s="810" t="n"/>
      <c r="K2978" s="812" t="n">
        <v>0.03211691763729813</v>
      </c>
      <c r="L2978" s="810" t="n"/>
      <c r="Q2978" s="813">
        <f>IFERROR(AVERAGE(D2978:E2978),"")</f>
        <v/>
      </c>
      <c r="R2978" s="813">
        <f>IFERROR(AVERAGE(F2978:H2978),"")</f>
        <v/>
      </c>
      <c r="S2978" s="813">
        <f>IFERROR(AVERAGE(I2978:J2978),"")</f>
        <v/>
      </c>
      <c r="T2978" s="813">
        <f>IFERROR(AVERAGE(K2978:L2978),"")</f>
        <v/>
      </c>
      <c r="V2978" s="813">
        <f>AVERAGE(Q2978:T2978)</f>
        <v/>
      </c>
      <c r="W2978" s="445" t="n"/>
    </row>
    <row r="2979" ht="17.45" customHeight="1">
      <c r="C2979" s="808">
        <f>C2978+1</f>
        <v/>
      </c>
      <c r="D2979" s="809" t="n"/>
      <c r="E2979" s="810" t="n">
        <v>0.02858291296174414</v>
      </c>
      <c r="F2979" s="809" t="n"/>
      <c r="G2979" s="811" t="n">
        <v>0.02580435708524166</v>
      </c>
      <c r="H2979" s="810" t="n"/>
      <c r="I2979" s="809" t="n"/>
      <c r="J2979" s="810" t="n">
        <v>0.01373469966657617</v>
      </c>
      <c r="K2979" s="812" t="n"/>
      <c r="L2979" s="810" t="n">
        <v>0.04628695460044636</v>
      </c>
      <c r="Q2979" s="813">
        <f>IFERROR(AVERAGE(D2979:E2979),"")</f>
        <v/>
      </c>
      <c r="R2979" s="813">
        <f>IFERROR(AVERAGE(F2979:H2979),"")</f>
        <v/>
      </c>
      <c r="S2979" s="813">
        <f>IFERROR(AVERAGE(I2979:J2979),"")</f>
        <v/>
      </c>
      <c r="T2979" s="813">
        <f>IFERROR(AVERAGE(K2979:L2979),"")</f>
        <v/>
      </c>
      <c r="V2979" s="813">
        <f>AVERAGE(Q2979:T2979)</f>
        <v/>
      </c>
      <c r="W2979" s="445" t="n"/>
    </row>
    <row r="2980" ht="17.45" customHeight="1">
      <c r="C2980" s="791">
        <f>C2979+1</f>
        <v/>
      </c>
      <c r="D2980" s="792" t="n">
        <v>0.06257051689184957</v>
      </c>
      <c r="E2980" s="793" t="n"/>
      <c r="F2980" s="792" t="n">
        <v>0.05260903156252082</v>
      </c>
      <c r="G2980" s="794" t="n"/>
      <c r="H2980" s="793" t="n"/>
      <c r="I2980" s="899" t="n">
        <v>0.1095661503785335</v>
      </c>
      <c r="J2980" s="793" t="n"/>
      <c r="K2980" s="795" t="n">
        <v>0.05925702458177647</v>
      </c>
      <c r="L2980" s="793" t="n"/>
      <c r="Q2980" s="797">
        <f>IFERROR(AVERAGE(D2980:E2980),"")</f>
        <v/>
      </c>
      <c r="R2980" s="797">
        <f>IFERROR(AVERAGE(F2980:H2980),"")</f>
        <v/>
      </c>
      <c r="S2980" s="876">
        <f>IFERROR(AVERAGE(I2980:J2980),"")</f>
        <v/>
      </c>
      <c r="T2980" s="797">
        <f>IFERROR(AVERAGE(K2980:L2980),"")</f>
        <v/>
      </c>
      <c r="W2980" s="876">
        <f>AVERAGE(Q2980:T2980)</f>
        <v/>
      </c>
    </row>
    <row r="2981" ht="17.45" customHeight="1">
      <c r="C2981" s="791">
        <f>C2980+1</f>
        <v/>
      </c>
      <c r="D2981" s="849" t="n"/>
      <c r="E2981" s="901" t="n">
        <v>0.1243510080994909</v>
      </c>
      <c r="F2981" s="849" t="n"/>
      <c r="G2981" s="926" t="n">
        <v>0.09708556872106937</v>
      </c>
      <c r="H2981" s="850" t="n"/>
      <c r="I2981" s="849" t="n"/>
      <c r="J2981" s="901" t="n">
        <v>0.1134019550562188</v>
      </c>
      <c r="K2981" s="852" t="n"/>
      <c r="L2981" s="901" t="n">
        <v>0.1281809771394829</v>
      </c>
      <c r="Q2981" s="876">
        <f>IFERROR(AVERAGE(D2981:E2981),"")</f>
        <v/>
      </c>
      <c r="R2981" s="876">
        <f>IFERROR(AVERAGE(F2981:H2981),"")</f>
        <v/>
      </c>
      <c r="S2981" s="876">
        <f>IFERROR(AVERAGE(I2981:J2981),"")</f>
        <v/>
      </c>
      <c r="T2981" s="876">
        <f>IFERROR(AVERAGE(K2981:L2981),"")</f>
        <v/>
      </c>
      <c r="W2981" s="876">
        <f>AVERAGE(Q2981:T2981)</f>
        <v/>
      </c>
    </row>
    <row r="2982" ht="17.45" customHeight="1" thickBot="1">
      <c r="C2982" s="791">
        <f>C2981+1</f>
        <v/>
      </c>
      <c r="D2982" s="792" t="n">
        <v>0.06023052794376563</v>
      </c>
      <c r="E2982" s="793" t="n"/>
      <c r="F2982" s="792" t="n"/>
      <c r="G2982" s="794" t="n"/>
      <c r="H2982" s="793" t="n">
        <v>0.0584999702376774</v>
      </c>
      <c r="I2982" s="792" t="n">
        <v>0.07289232191202374</v>
      </c>
      <c r="J2982" s="793" t="n"/>
      <c r="K2982" s="795" t="n">
        <v>0.05368901900610677</v>
      </c>
      <c r="L2982" s="793" t="n"/>
      <c r="Q2982" s="797">
        <f>IFERROR(AVERAGE(D2982:E2982),"")</f>
        <v/>
      </c>
      <c r="R2982" s="797">
        <f>IFERROR(AVERAGE(F2982:H2982),"")</f>
        <v/>
      </c>
      <c r="S2982" s="797">
        <f>IFERROR(AVERAGE(I2982:J2982),"")</f>
        <v/>
      </c>
      <c r="T2982" s="797">
        <f>IFERROR(AVERAGE(K2982:L2982),"")</f>
        <v/>
      </c>
      <c r="W2982" s="797">
        <f>AVERAGE(Q2982:T2982)</f>
        <v/>
      </c>
    </row>
    <row r="2983" ht="17.45" customHeight="1" thickBot="1">
      <c r="C2983" s="791">
        <f>C2982+1</f>
        <v/>
      </c>
      <c r="D2983" s="792" t="n"/>
      <c r="E2983" s="793" t="n">
        <v>0.06661462682218849</v>
      </c>
      <c r="F2983" s="792" t="n"/>
      <c r="G2983" s="932" t="n">
        <v>0.08701037205581605</v>
      </c>
      <c r="H2983" s="793" t="n"/>
      <c r="I2983" s="792" t="n"/>
      <c r="J2983" s="865" t="n">
        <v>0.07596163193368816</v>
      </c>
      <c r="K2983" s="795" t="n"/>
      <c r="L2983" s="865" t="n">
        <v>0.07455537765494888</v>
      </c>
      <c r="Q2983" s="797">
        <f>IFERROR(AVERAGE(D2983:E2983),"")</f>
        <v/>
      </c>
      <c r="R2983" s="876">
        <f>IFERROR(AVERAGE(F2983:H2983),"")</f>
        <v/>
      </c>
      <c r="S2983" s="876">
        <f>IFERROR(AVERAGE(I2983:J2983),"")</f>
        <v/>
      </c>
      <c r="T2983" s="876">
        <f>IFERROR(AVERAGE(K2983:L2983),"")</f>
        <v/>
      </c>
      <c r="W2983" s="876">
        <f>AVERAGE(Q2983:T2983)</f>
        <v/>
      </c>
      <c r="Z2983" s="514" t="inlineStr">
        <is>
          <t>FEBRUARY</t>
        </is>
      </c>
      <c r="AA2983" s="515" t="n">
        <v>2026</v>
      </c>
      <c r="AB2983" s="516" t="n"/>
      <c r="AC2983" s="516" t="n"/>
      <c r="AD2983" s="516" t="n"/>
    </row>
    <row r="2984" ht="17.45" customHeight="1">
      <c r="C2984" s="861">
        <f>C2983+1</f>
        <v/>
      </c>
      <c r="D2984" s="864" t="n">
        <v>0.07259405094142761</v>
      </c>
      <c r="E2984" s="804" t="n"/>
      <c r="F2984" s="803" t="n">
        <v>0.04545056233088716</v>
      </c>
      <c r="G2984" s="805" t="n"/>
      <c r="H2984" s="804" t="n">
        <v>0.04385533869130583</v>
      </c>
      <c r="I2984" s="864" t="n">
        <v>0.0784429318553248</v>
      </c>
      <c r="J2984" s="804" t="n"/>
      <c r="K2984" s="806" t="n">
        <v>0.06738730875560209</v>
      </c>
      <c r="L2984" s="804" t="n"/>
      <c r="Q2984" s="876">
        <f>IFERROR(AVERAGE(D2984:E2984),"")</f>
        <v/>
      </c>
      <c r="R2984" s="797">
        <f>IFERROR(AVERAGE(F2984:H2984),"")</f>
        <v/>
      </c>
      <c r="S2984" s="876">
        <f>IFERROR(AVERAGE(I2984:J2984),"")</f>
        <v/>
      </c>
      <c r="T2984" s="797">
        <f>IFERROR(AVERAGE(K2984:L2984),"")</f>
        <v/>
      </c>
      <c r="W2984" s="797">
        <f>AVERAGE(Q2984:T2984)</f>
        <v/>
      </c>
      <c r="Z2984" s="517" t="inlineStr">
        <is>
          <t>Parameter</t>
        </is>
      </c>
      <c r="AA2984" s="517" t="inlineStr">
        <is>
          <t>Station 1</t>
        </is>
      </c>
      <c r="AB2984" s="517" t="inlineStr">
        <is>
          <t>Station 2</t>
        </is>
      </c>
      <c r="AC2984" s="517" t="inlineStr">
        <is>
          <t>Station 4</t>
        </is>
      </c>
      <c r="AD2984" s="517" t="inlineStr">
        <is>
          <t>Station 5</t>
        </is>
      </c>
    </row>
    <row r="2985" ht="17.45" customHeight="1" thickBot="1">
      <c r="C2985" s="877">
        <f>C2984+1</f>
        <v/>
      </c>
      <c r="D2985" s="878" t="n"/>
      <c r="E2985" s="879" t="n">
        <v>0.05777153692105977</v>
      </c>
      <c r="F2985" s="878" t="n"/>
      <c r="G2985" s="881" t="n">
        <v>0.01846634056664725</v>
      </c>
      <c r="H2985" s="879" t="n"/>
      <c r="I2985" s="878" t="n"/>
      <c r="J2985" s="879" t="n">
        <v>0.01476837291595091</v>
      </c>
      <c r="K2985" s="880" t="n"/>
      <c r="L2985" s="879" t="n">
        <v>0.0511162835008469</v>
      </c>
      <c r="M2985" s="531" t="n"/>
      <c r="N2985" s="531" t="n"/>
      <c r="O2985" s="531" t="n"/>
      <c r="P2985" s="531" t="n"/>
      <c r="Q2985" s="884">
        <f>IFERROR(AVERAGE(D2985:E2985),"")</f>
        <v/>
      </c>
      <c r="R2985" s="884">
        <f>IFERROR(AVERAGE(F2985:H2985),"")</f>
        <v/>
      </c>
      <c r="S2985" s="884">
        <f>IFERROR(AVERAGE(I2985:J2985),"")</f>
        <v/>
      </c>
      <c r="T2985" s="884">
        <f>IFERROR(AVERAGE(K2985:L2985),"")</f>
        <v/>
      </c>
      <c r="U2985" s="315" t="n"/>
      <c r="V2985" s="884">
        <f>AVERAGE(Q2985:T2985)</f>
        <v/>
      </c>
      <c r="W2985" s="467" t="n"/>
      <c r="Z2985" s="518" t="inlineStr">
        <is>
          <t>Average</t>
        </is>
      </c>
      <c r="AA2985" s="928">
        <f>AVERAGE(D2958:E2985)</f>
        <v/>
      </c>
      <c r="AB2985" s="928">
        <f>AVERAGE(F2958:H2985)</f>
        <v/>
      </c>
      <c r="AC2985" s="928">
        <f>AVERAGE(I2958:J2985)</f>
        <v/>
      </c>
      <c r="AD2985" s="928">
        <f>AVERAGE(K2958:L2985)</f>
        <v/>
      </c>
    </row>
    <row r="2986" ht="17.45" customHeight="1">
      <c r="C2986" s="885">
        <f>C2985+1</f>
        <v/>
      </c>
      <c r="D2986" s="894" t="n">
        <v>0.03809396815540866</v>
      </c>
      <c r="E2986" s="895" t="n"/>
      <c r="F2986" s="894" t="n">
        <v>0.01950222806412519</v>
      </c>
      <c r="G2986" s="897" t="n"/>
      <c r="H2986" s="895" t="n"/>
      <c r="I2986" s="894" t="n">
        <v>0.01779439622277626</v>
      </c>
      <c r="J2986" s="895" t="n"/>
      <c r="K2986" s="896" t="n">
        <v>0.0326525887900898</v>
      </c>
      <c r="L2986" s="895" t="n"/>
      <c r="M2986" s="441" t="n"/>
      <c r="N2986" s="441" t="n"/>
      <c r="O2986" s="441" t="n"/>
      <c r="P2986" s="441" t="n"/>
      <c r="Q2986" s="813">
        <f>IFERROR(AVERAGE(D2986:E2986),"")</f>
        <v/>
      </c>
      <c r="R2986" s="813">
        <f>IFERROR(AVERAGE(F2986:H2986),"")</f>
        <v/>
      </c>
      <c r="S2986" s="813">
        <f>IFERROR(AVERAGE(I2986:J2986),"")</f>
        <v/>
      </c>
      <c r="T2986" s="813">
        <f>IFERROR(AVERAGE(K2986:L2986),"")</f>
        <v/>
      </c>
      <c r="V2986" s="813">
        <f>AVERAGE(Q2986:T2986)</f>
        <v/>
      </c>
      <c r="W2986" s="445" t="n"/>
      <c r="Z2986" s="518" t="inlineStr">
        <is>
          <t>Maximum</t>
        </is>
      </c>
      <c r="AA2986" s="928">
        <f>MAX(D2958:E2985)</f>
        <v/>
      </c>
      <c r="AB2986" s="928">
        <f>MAX(F2958:H2985)</f>
        <v/>
      </c>
      <c r="AC2986" s="928">
        <f>MAX(I2958:J2985)</f>
        <v/>
      </c>
      <c r="AD2986" s="928">
        <f>MAX(K2958:L2985)</f>
        <v/>
      </c>
    </row>
    <row r="2987" ht="17.45" customHeight="1" thickBot="1">
      <c r="C2987" s="791">
        <f>C2986+1</f>
        <v/>
      </c>
      <c r="D2987" s="792" t="n"/>
      <c r="E2987" s="865" t="n">
        <v>0.07871949622108272</v>
      </c>
      <c r="F2987" s="792" t="n"/>
      <c r="G2987" s="794" t="n">
        <v>0.04943221519573408</v>
      </c>
      <c r="H2987" s="793" t="n"/>
      <c r="I2987" s="792" t="n"/>
      <c r="J2987" s="793" t="n">
        <v>0.06469779609074304</v>
      </c>
      <c r="K2987" s="795" t="n"/>
      <c r="L2987" s="793" t="n">
        <v>0.06280954871893672</v>
      </c>
      <c r="Q2987" s="876">
        <f>IFERROR(AVERAGE(D2987:E2987),"")</f>
        <v/>
      </c>
      <c r="R2987" s="797">
        <f>IFERROR(AVERAGE(F2987:H2987),"")</f>
        <v/>
      </c>
      <c r="S2987" s="797">
        <f>IFERROR(AVERAGE(I2987:J2987),"")</f>
        <v/>
      </c>
      <c r="T2987" s="797">
        <f>IFERROR(AVERAGE(K2987:L2987),"")</f>
        <v/>
      </c>
      <c r="W2987" s="797">
        <f>AVERAGE(Q2987:T2987)</f>
        <v/>
      </c>
      <c r="Z2987" s="520" t="inlineStr">
        <is>
          <t># DAYS &gt; 0.075</t>
        </is>
      </c>
      <c r="AA2987" s="521">
        <f>COUNTIF(D2958:E2985,"&gt;=0.075")</f>
        <v/>
      </c>
      <c r="AB2987" s="521">
        <f>COUNTIF(F2958:H2985,"&gt;=0.075")</f>
        <v/>
      </c>
      <c r="AC2987" s="521">
        <f>COUNTIF(I2958:J2985,"&gt;=0.075")</f>
        <v/>
      </c>
      <c r="AD2987" s="521">
        <f>COUNTIF(K2958:L2985,"&gt;=0.075")</f>
        <v/>
      </c>
    </row>
    <row r="2988" ht="17.45" customHeight="1" thickBot="1">
      <c r="C2988" s="791">
        <f>C2987+1</f>
        <v/>
      </c>
      <c r="D2988" s="792" t="n">
        <v>0.04682379589290785</v>
      </c>
      <c r="E2988" s="793" t="n"/>
      <c r="F2988" s="792" t="n"/>
      <c r="G2988" s="794" t="n"/>
      <c r="H2988" s="793" t="n">
        <v>0.04449950591702099</v>
      </c>
      <c r="I2988" s="899" t="n">
        <v>0.08827370924324147</v>
      </c>
      <c r="J2988" s="793" t="n"/>
      <c r="K2988" s="795" t="n">
        <v>0.03630866645818046</v>
      </c>
      <c r="L2988" s="793" t="n"/>
      <c r="Q2988" s="797">
        <f>IFERROR(AVERAGE(D2988:E2988),"")</f>
        <v/>
      </c>
      <c r="R2988" s="797">
        <f>IFERROR(AVERAGE(F2988:H2988),"")</f>
        <v/>
      </c>
      <c r="S2988" s="876">
        <f>IFERROR(AVERAGE(I2988:J2988),"")</f>
        <v/>
      </c>
      <c r="T2988" s="797">
        <f>IFERROR(AVERAGE(K2988:L2988),"")</f>
        <v/>
      </c>
      <c r="W2988" s="797">
        <f>AVERAGE(Q2988:T2988)</f>
        <v/>
      </c>
      <c r="AC2988" s="664">
        <f>SUM(AA2987:AD2987)</f>
        <v/>
      </c>
      <c r="AD2988" s="929">
        <f>AVERAGE(AA2985:AD2985)</f>
        <v/>
      </c>
    </row>
    <row r="2989" ht="17.45" customHeight="1">
      <c r="C2989" s="791">
        <f>C2988+1</f>
        <v/>
      </c>
      <c r="D2989" s="792" t="n"/>
      <c r="E2989" s="865" t="n">
        <v>0.08216298977369871</v>
      </c>
      <c r="F2989" s="792" t="n"/>
      <c r="G2989" s="794" t="n">
        <v>0.04497803813105803</v>
      </c>
      <c r="H2989" s="793" t="n"/>
      <c r="I2989" s="792" t="n"/>
      <c r="J2989" s="793" t="n">
        <v>0.04328472627738216</v>
      </c>
      <c r="K2989" s="795" t="n"/>
      <c r="L2989" s="865" t="n">
        <v>0.0817624667303094</v>
      </c>
      <c r="Q2989" s="876">
        <f>IFERROR(AVERAGE(D2989:E2989),"")</f>
        <v/>
      </c>
      <c r="R2989" s="797">
        <f>IFERROR(AVERAGE(F2989:H2989),"")</f>
        <v/>
      </c>
      <c r="S2989" s="797">
        <f>IFERROR(AVERAGE(I2989:J2989),"")</f>
        <v/>
      </c>
      <c r="T2989" s="876">
        <f>IFERROR(AVERAGE(K2989:L2989),"")</f>
        <v/>
      </c>
      <c r="W2989" s="797">
        <f>AVERAGE(Q2989:T2989)</f>
        <v/>
      </c>
      <c r="AA2989" s="605">
        <f>AA2985-AA2957</f>
        <v/>
      </c>
      <c r="AB2989" s="605">
        <f>AB2985-AB2957</f>
        <v/>
      </c>
      <c r="AC2989" s="605">
        <f>AC2985-AC2957</f>
        <v/>
      </c>
      <c r="AD2989" s="605">
        <f>AD2985-AD2957</f>
        <v/>
      </c>
    </row>
    <row r="2990" ht="17.45" customHeight="1">
      <c r="C2990" s="861">
        <f>C2989+1</f>
        <v/>
      </c>
      <c r="D2990" s="803" t="n"/>
      <c r="E2990" s="804" t="n"/>
      <c r="F2990" s="803" t="n"/>
      <c r="G2990" s="805" t="n"/>
      <c r="H2990" s="804" t="n"/>
      <c r="I2990" s="803" t="n"/>
      <c r="J2990" s="804" t="n"/>
      <c r="K2990" s="806" t="n"/>
      <c r="L2990" s="804" t="n"/>
      <c r="AD2990" s="605">
        <f>AD2988-AD2960</f>
        <v/>
      </c>
    </row>
    <row r="2991" ht="17.45" customHeight="1">
      <c r="C2991" s="791">
        <f>C2990+1</f>
        <v/>
      </c>
      <c r="D2991" s="792" t="n"/>
      <c r="E2991" s="793" t="n"/>
      <c r="F2991" s="792" t="n"/>
      <c r="G2991" s="794" t="n"/>
      <c r="H2991" s="793" t="n"/>
      <c r="I2991" s="792" t="n"/>
      <c r="J2991" s="793" t="n"/>
      <c r="K2991" s="795" t="n"/>
      <c r="L2991" s="793" t="n"/>
    </row>
    <row r="2992" ht="17.45" customHeight="1">
      <c r="C2992" s="791">
        <f>C2991+1</f>
        <v/>
      </c>
      <c r="D2992" s="792" t="n"/>
      <c r="E2992" s="793" t="n"/>
      <c r="F2992" s="792" t="n"/>
      <c r="G2992" s="794" t="n"/>
      <c r="H2992" s="793" t="n"/>
      <c r="I2992" s="792" t="n"/>
      <c r="J2992" s="793" t="n"/>
      <c r="K2992" s="795" t="n"/>
      <c r="L2992" s="793" t="n"/>
    </row>
    <row r="2993" ht="17.45" customHeight="1">
      <c r="C2993" s="791">
        <f>C2992+1</f>
        <v/>
      </c>
      <c r="D2993" s="792" t="n"/>
      <c r="E2993" s="793" t="n"/>
      <c r="F2993" s="792" t="n"/>
      <c r="G2993" s="794" t="n"/>
      <c r="H2993" s="793" t="n"/>
      <c r="I2993" s="792" t="n"/>
      <c r="J2993" s="793" t="n"/>
      <c r="K2993" s="795" t="n"/>
      <c r="L2993" s="793" t="n"/>
    </row>
    <row r="2994" ht="17.45" customHeight="1">
      <c r="C2994" s="791">
        <f>C2993+1</f>
        <v/>
      </c>
      <c r="D2994" s="792" t="n"/>
      <c r="E2994" s="793" t="n"/>
      <c r="F2994" s="792" t="n"/>
      <c r="G2994" s="794" t="n"/>
      <c r="H2994" s="793" t="n"/>
      <c r="I2994" s="792" t="n"/>
      <c r="J2994" s="793" t="n"/>
      <c r="K2994" s="795" t="n"/>
      <c r="L2994" s="793" t="n"/>
    </row>
    <row r="2995" ht="17.45" customHeight="1">
      <c r="C2995" s="791">
        <f>C2994+1</f>
        <v/>
      </c>
      <c r="D2995" s="792" t="n"/>
      <c r="E2995" s="793" t="n"/>
      <c r="F2995" s="792" t="n"/>
      <c r="G2995" s="794" t="n"/>
      <c r="H2995" s="793" t="n"/>
      <c r="I2995" s="792" t="n"/>
      <c r="J2995" s="793" t="n"/>
      <c r="K2995" s="795" t="n"/>
      <c r="L2995" s="793" t="n"/>
    </row>
    <row r="2996" ht="17.45" customHeight="1">
      <c r="C2996" s="861">
        <f>C2995+1</f>
        <v/>
      </c>
      <c r="D2996" s="803" t="n"/>
      <c r="E2996" s="804" t="n"/>
      <c r="F2996" s="803" t="n"/>
      <c r="G2996" s="805" t="n"/>
      <c r="H2996" s="804" t="n"/>
      <c r="I2996" s="803" t="n"/>
      <c r="J2996" s="804" t="n"/>
      <c r="K2996" s="806" t="n"/>
      <c r="L2996" s="804" t="n"/>
    </row>
    <row r="2997" ht="17.45" customHeight="1">
      <c r="C2997" s="791">
        <f>C2996+1</f>
        <v/>
      </c>
      <c r="D2997" s="792" t="n"/>
      <c r="E2997" s="793" t="n"/>
      <c r="F2997" s="792" t="n"/>
      <c r="G2997" s="794" t="n"/>
      <c r="H2997" s="793" t="n"/>
      <c r="I2997" s="792" t="n"/>
      <c r="J2997" s="793" t="n"/>
      <c r="K2997" s="795" t="n"/>
      <c r="L2997" s="793" t="n"/>
    </row>
    <row r="2998" ht="17.45" customHeight="1">
      <c r="C2998" s="791">
        <f>C2997+1</f>
        <v/>
      </c>
      <c r="D2998" s="792" t="n"/>
      <c r="E2998" s="793" t="n"/>
      <c r="F2998" s="792" t="n"/>
      <c r="G2998" s="794" t="n"/>
      <c r="H2998" s="793" t="n"/>
      <c r="I2998" s="792" t="n"/>
      <c r="J2998" s="793" t="n"/>
      <c r="K2998" s="795" t="n"/>
      <c r="L2998" s="793" t="n"/>
    </row>
    <row r="2999" ht="17.45" customHeight="1">
      <c r="C2999" s="791">
        <f>C2998+1</f>
        <v/>
      </c>
      <c r="D2999" s="792" t="n"/>
      <c r="E2999" s="793" t="n"/>
      <c r="F2999" s="792" t="n"/>
      <c r="G2999" s="794" t="n"/>
      <c r="H2999" s="793" t="n"/>
      <c r="I2999" s="792" t="n"/>
      <c r="J2999" s="793" t="n"/>
      <c r="K2999" s="795" t="n"/>
      <c r="L2999" s="793" t="n"/>
    </row>
    <row r="3000" ht="17.45" customHeight="1">
      <c r="C3000" s="791">
        <f>C2999+1</f>
        <v/>
      </c>
      <c r="D3000" s="792" t="n"/>
      <c r="E3000" s="793" t="n"/>
      <c r="F3000" s="792" t="n"/>
      <c r="G3000" s="794" t="n"/>
      <c r="H3000" s="793" t="n"/>
      <c r="I3000" s="792" t="n"/>
      <c r="J3000" s="793" t="n"/>
      <c r="K3000" s="795" t="n"/>
      <c r="L3000" s="793" t="n"/>
    </row>
    <row r="3001" ht="17.45" customHeight="1">
      <c r="C3001" s="791">
        <f>C3000+1</f>
        <v/>
      </c>
      <c r="D3001" s="792" t="n"/>
      <c r="E3001" s="793" t="n"/>
      <c r="F3001" s="792" t="n"/>
      <c r="G3001" s="794" t="n"/>
      <c r="H3001" s="793" t="n"/>
      <c r="I3001" s="792" t="n"/>
      <c r="J3001" s="793" t="n"/>
      <c r="K3001" s="795" t="n"/>
      <c r="L3001" s="793" t="n"/>
    </row>
    <row r="3002" ht="17.45" customHeight="1">
      <c r="C3002" s="861">
        <f>C3001+1</f>
        <v/>
      </c>
      <c r="D3002" s="976" t="n"/>
      <c r="E3002" s="977" t="n"/>
      <c r="F3002" s="976" t="n"/>
      <c r="G3002" s="978" t="n"/>
      <c r="H3002" s="977" t="n"/>
      <c r="I3002" s="976" t="n"/>
      <c r="J3002" s="977" t="n"/>
      <c r="K3002" s="979" t="n"/>
      <c r="L3002" s="977" t="n"/>
    </row>
    <row r="3003" ht="17.45" customHeight="1">
      <c r="C3003" s="791">
        <f>C3002+1</f>
        <v/>
      </c>
      <c r="D3003" s="792" t="n"/>
      <c r="E3003" s="793" t="n"/>
      <c r="F3003" s="792" t="n"/>
      <c r="G3003" s="794" t="n"/>
      <c r="H3003" s="793" t="n"/>
      <c r="I3003" s="792" t="n"/>
      <c r="J3003" s="793" t="n"/>
      <c r="K3003" s="795" t="n"/>
      <c r="L3003" s="793" t="n"/>
    </row>
    <row r="3004" ht="17.45" customHeight="1">
      <c r="C3004" s="791">
        <f>C3003+1</f>
        <v/>
      </c>
      <c r="D3004" s="792" t="n"/>
      <c r="E3004" s="793" t="n"/>
      <c r="F3004" s="792" t="n"/>
      <c r="G3004" s="794" t="n"/>
      <c r="H3004" s="793" t="n"/>
      <c r="I3004" s="792" t="n"/>
      <c r="J3004" s="793" t="n"/>
      <c r="K3004" s="795" t="n"/>
      <c r="L3004" s="793" t="n"/>
    </row>
    <row r="3005" ht="17.45" customHeight="1">
      <c r="C3005" s="791">
        <f>C3004+1</f>
        <v/>
      </c>
      <c r="D3005" s="792" t="n"/>
      <c r="E3005" s="793" t="n"/>
      <c r="F3005" s="792" t="n"/>
      <c r="G3005" s="794" t="n"/>
      <c r="H3005" s="793" t="n"/>
      <c r="I3005" s="792" t="n"/>
      <c r="J3005" s="793" t="n"/>
      <c r="K3005" s="795" t="n"/>
      <c r="L3005" s="793" t="n"/>
    </row>
    <row r="3006" ht="17.45" customHeight="1">
      <c r="C3006" s="791">
        <f>C3005+1</f>
        <v/>
      </c>
      <c r="D3006" s="792" t="n"/>
      <c r="E3006" s="793" t="n"/>
      <c r="F3006" s="792" t="n"/>
      <c r="G3006" s="794" t="n"/>
      <c r="H3006" s="793" t="n"/>
      <c r="I3006" s="792" t="n"/>
      <c r="J3006" s="793" t="n"/>
      <c r="K3006" s="795" t="n"/>
      <c r="L3006" s="793" t="n"/>
    </row>
    <row r="3007" ht="17.45" customHeight="1">
      <c r="C3007" s="791">
        <f>C3006+1</f>
        <v/>
      </c>
      <c r="D3007" s="792" t="n"/>
      <c r="E3007" s="793" t="n"/>
      <c r="F3007" s="792" t="n"/>
      <c r="G3007" s="794" t="n"/>
      <c r="H3007" s="793" t="n"/>
      <c r="I3007" s="792" t="n"/>
      <c r="J3007" s="793" t="n"/>
      <c r="K3007" s="795" t="n"/>
      <c r="L3007" s="793" t="n"/>
    </row>
    <row r="3008" ht="17.45" customHeight="1">
      <c r="C3008" s="861">
        <f>C3007+1</f>
        <v/>
      </c>
      <c r="D3008" s="803" t="n"/>
      <c r="E3008" s="804" t="n"/>
      <c r="F3008" s="803" t="n"/>
      <c r="G3008" s="805" t="n"/>
      <c r="H3008" s="804" t="n"/>
      <c r="I3008" s="803" t="n"/>
      <c r="J3008" s="804" t="n"/>
      <c r="K3008" s="806" t="n"/>
      <c r="L3008" s="804" t="n"/>
    </row>
    <row r="3009" ht="17.45" customHeight="1">
      <c r="C3009" s="791">
        <f>C3008+1</f>
        <v/>
      </c>
      <c r="D3009" s="792" t="n"/>
      <c r="E3009" s="793" t="n"/>
      <c r="F3009" s="792" t="n"/>
      <c r="G3009" s="794" t="n"/>
      <c r="H3009" s="793" t="n"/>
      <c r="I3009" s="792" t="n"/>
      <c r="J3009" s="793" t="n"/>
      <c r="K3009" s="795" t="n"/>
      <c r="L3009" s="793" t="n"/>
    </row>
    <row r="3010" ht="17.45" customHeight="1">
      <c r="C3010" s="791">
        <f>C3009+1</f>
        <v/>
      </c>
      <c r="D3010" s="792" t="n"/>
      <c r="E3010" s="793" t="n"/>
      <c r="F3010" s="792" t="n"/>
      <c r="G3010" s="794" t="n"/>
      <c r="H3010" s="793" t="n"/>
      <c r="I3010" s="792" t="n"/>
      <c r="J3010" s="793" t="n"/>
      <c r="K3010" s="795" t="n"/>
      <c r="L3010" s="793" t="n"/>
    </row>
    <row r="3011" ht="17.45" customHeight="1">
      <c r="C3011" s="791">
        <f>C3010+1</f>
        <v/>
      </c>
      <c r="D3011" s="792" t="n"/>
      <c r="E3011" s="793" t="n"/>
      <c r="F3011" s="792" t="n"/>
      <c r="G3011" s="794" t="n"/>
      <c r="H3011" s="793" t="n"/>
      <c r="I3011" s="792" t="n"/>
      <c r="J3011" s="793" t="n"/>
      <c r="K3011" s="795" t="n"/>
      <c r="L3011" s="793" t="n"/>
    </row>
    <row r="3012" ht="17.45" customHeight="1">
      <c r="C3012" s="791">
        <f>C3011+1</f>
        <v/>
      </c>
      <c r="D3012" s="792" t="n"/>
      <c r="E3012" s="793" t="n"/>
      <c r="F3012" s="792" t="n"/>
      <c r="G3012" s="794" t="n"/>
      <c r="H3012" s="793" t="n"/>
      <c r="I3012" s="792" t="n"/>
      <c r="J3012" s="793" t="n"/>
      <c r="K3012" s="795" t="n"/>
      <c r="L3012" s="793" t="n"/>
    </row>
    <row r="3013" ht="17.45" customHeight="1" thickBot="1">
      <c r="C3013" s="791">
        <f>C3012+1</f>
        <v/>
      </c>
      <c r="D3013" s="792" t="n"/>
      <c r="E3013" s="793" t="n"/>
      <c r="F3013" s="792" t="n"/>
      <c r="G3013" s="794" t="n"/>
      <c r="H3013" s="793" t="n"/>
      <c r="I3013" s="792" t="n"/>
      <c r="J3013" s="793" t="n"/>
      <c r="K3013" s="795" t="n"/>
      <c r="L3013" s="793" t="n"/>
    </row>
    <row r="3014" ht="17.45" customHeight="1" thickBot="1">
      <c r="C3014" s="861">
        <f>C3013+1</f>
        <v/>
      </c>
      <c r="D3014" s="803" t="n"/>
      <c r="E3014" s="804" t="n"/>
      <c r="F3014" s="803" t="n"/>
      <c r="G3014" s="805" t="n"/>
      <c r="H3014" s="804" t="n"/>
      <c r="I3014" s="803" t="n"/>
      <c r="J3014" s="804" t="n"/>
      <c r="K3014" s="806" t="n"/>
      <c r="L3014" s="804" t="n"/>
      <c r="Z3014" s="514" t="inlineStr">
        <is>
          <t>MARCH</t>
        </is>
      </c>
      <c r="AA3014" s="515" t="n">
        <v>2026</v>
      </c>
      <c r="AB3014" s="516" t="n"/>
      <c r="AC3014" s="516" t="n"/>
      <c r="AD3014" s="516" t="n"/>
    </row>
    <row r="3015" ht="17.45" customHeight="1">
      <c r="C3015" s="791">
        <f>C3014+1</f>
        <v/>
      </c>
      <c r="D3015" s="792" t="n"/>
      <c r="E3015" s="793" t="n"/>
      <c r="F3015" s="792" t="n"/>
      <c r="G3015" s="794" t="n"/>
      <c r="H3015" s="793" t="n"/>
      <c r="I3015" s="792" t="n"/>
      <c r="J3015" s="793" t="n"/>
      <c r="K3015" s="795" t="n"/>
      <c r="L3015" s="793" t="n"/>
      <c r="Z3015" s="517" t="inlineStr">
        <is>
          <t>Parameter</t>
        </is>
      </c>
      <c r="AA3015" s="517" t="inlineStr">
        <is>
          <t>Station 1</t>
        </is>
      </c>
      <c r="AB3015" s="517" t="inlineStr">
        <is>
          <t>Station 2</t>
        </is>
      </c>
      <c r="AC3015" s="517" t="inlineStr">
        <is>
          <t>Station 4</t>
        </is>
      </c>
      <c r="AD3015" s="517" t="inlineStr">
        <is>
          <t>Station 5</t>
        </is>
      </c>
    </row>
    <row r="3016" ht="17.45" customHeight="1">
      <c r="C3016" s="791">
        <f>C3015+1</f>
        <v/>
      </c>
      <c r="D3016" s="792" t="n"/>
      <c r="E3016" s="793" t="n"/>
      <c r="F3016" s="792" t="n"/>
      <c r="G3016" s="794" t="n"/>
      <c r="H3016" s="793" t="n"/>
      <c r="I3016" s="792" t="n"/>
      <c r="J3016" s="793" t="n"/>
      <c r="K3016" s="795" t="n"/>
      <c r="L3016" s="793" t="n"/>
      <c r="Z3016" s="518" t="inlineStr">
        <is>
          <t>Average</t>
        </is>
      </c>
      <c r="AA3016" s="928">
        <f>AVERAGE(D2986:E3016)</f>
        <v/>
      </c>
      <c r="AB3016" s="928">
        <f>AVERAGE(F2986:H3016)</f>
        <v/>
      </c>
      <c r="AC3016" s="928">
        <f>AVERAGE(I2986:J3016)</f>
        <v/>
      </c>
      <c r="AD3016" s="928">
        <f>AVERAGE(K2986:L3016)</f>
        <v/>
      </c>
    </row>
    <row r="3017" ht="17.45" customHeight="1">
      <c r="C3017" s="791">
        <f>C3016+1</f>
        <v/>
      </c>
      <c r="D3017" s="792" t="n"/>
      <c r="E3017" s="793" t="n"/>
      <c r="F3017" s="792" t="n"/>
      <c r="G3017" s="794" t="n"/>
      <c r="H3017" s="793" t="n"/>
      <c r="I3017" s="792" t="n"/>
      <c r="J3017" s="793" t="n"/>
      <c r="K3017" s="795" t="n"/>
      <c r="L3017" s="793" t="n"/>
      <c r="Z3017" s="518" t="inlineStr">
        <is>
          <t>Maximum</t>
        </is>
      </c>
      <c r="AA3017" s="928">
        <f>MAX(D2986:E3016)</f>
        <v/>
      </c>
      <c r="AB3017" s="928">
        <f>MAX(F2986:H3016)</f>
        <v/>
      </c>
      <c r="AC3017" s="928">
        <f>MAX(I2986:J3016)</f>
        <v/>
      </c>
      <c r="AD3017" s="928">
        <f>MAX(K2986:L3016)</f>
        <v/>
      </c>
    </row>
    <row r="3018" ht="17.45" customHeight="1" thickBot="1">
      <c r="C3018" s="791">
        <f>C3017+1</f>
        <v/>
      </c>
      <c r="D3018" s="792" t="n"/>
      <c r="E3018" s="793" t="n"/>
      <c r="F3018" s="792" t="n"/>
      <c r="G3018" s="794" t="n"/>
      <c r="H3018" s="793" t="n"/>
      <c r="I3018" s="792" t="n"/>
      <c r="J3018" s="793" t="n"/>
      <c r="K3018" s="795" t="n"/>
      <c r="L3018" s="793" t="n"/>
      <c r="Z3018" s="520" t="inlineStr">
        <is>
          <t># DAYS &gt; 0.075</t>
        </is>
      </c>
      <c r="AA3018" s="521">
        <f>COUNTIF(D2986:E3016,"&gt;=0.075")</f>
        <v/>
      </c>
      <c r="AB3018" s="521">
        <f>COUNTIF(F2986:H3016,"&gt;=0.075")</f>
        <v/>
      </c>
      <c r="AC3018" s="521">
        <f>COUNTIF(I2986:J3016,"&gt;=0.075")</f>
        <v/>
      </c>
      <c r="AD3018" s="521">
        <f>COUNTIF(K2986:L3016,"&gt;=0.075")</f>
        <v/>
      </c>
    </row>
    <row r="3019" ht="17.45" customHeight="1" thickBot="1">
      <c r="C3019" s="791">
        <f>C3018+1</f>
        <v/>
      </c>
      <c r="D3019" s="792" t="n"/>
      <c r="E3019" s="793" t="n"/>
      <c r="F3019" s="792" t="n"/>
      <c r="G3019" s="794" t="n"/>
      <c r="H3019" s="793" t="n"/>
      <c r="I3019" s="792" t="n"/>
      <c r="J3019" s="793" t="n"/>
      <c r="K3019" s="795" t="n"/>
      <c r="L3019" s="793" t="n"/>
      <c r="AC3019" s="664">
        <f>SUM(AA3018:AD3018)</f>
        <v/>
      </c>
      <c r="AD3019" s="929">
        <f>AVERAGE(AA3016:AD3016)</f>
        <v/>
      </c>
    </row>
    <row r="3020" ht="17.45" customHeight="1">
      <c r="C3020" s="861">
        <f>C3019+1</f>
        <v/>
      </c>
      <c r="D3020" s="803" t="n"/>
      <c r="E3020" s="804" t="n"/>
      <c r="F3020" s="803" t="n"/>
      <c r="G3020" s="805" t="n"/>
      <c r="H3020" s="804" t="n"/>
      <c r="I3020" s="803" t="n"/>
      <c r="J3020" s="804" t="n"/>
      <c r="K3020" s="806" t="n"/>
      <c r="L3020" s="804" t="n"/>
      <c r="AA3020" s="605">
        <f>AA3016-AA2985</f>
        <v/>
      </c>
      <c r="AB3020" s="605">
        <f>AB3016-AB2985</f>
        <v/>
      </c>
      <c r="AC3020" s="605">
        <f>AC3016-AC2985</f>
        <v/>
      </c>
      <c r="AD3020" s="605">
        <f>AD3016-AD2985</f>
        <v/>
      </c>
    </row>
    <row r="3021" ht="17.45" customHeight="1">
      <c r="C3021" s="791">
        <f>C3020+1</f>
        <v/>
      </c>
      <c r="D3021" s="792" t="n"/>
      <c r="E3021" s="793" t="n"/>
      <c r="F3021" s="792" t="n"/>
      <c r="G3021" s="794" t="n"/>
      <c r="H3021" s="793" t="n"/>
      <c r="I3021" s="792" t="n"/>
      <c r="J3021" s="793" t="n"/>
      <c r="K3021" s="795" t="n"/>
      <c r="L3021" s="793" t="n"/>
      <c r="AD3021" s="605">
        <f>AD3019-AD2988</f>
        <v/>
      </c>
    </row>
    <row r="3022" ht="17.45" customHeight="1">
      <c r="C3022" s="791">
        <f>C3021+1</f>
        <v/>
      </c>
      <c r="D3022" s="792" t="n"/>
      <c r="E3022" s="793" t="n"/>
      <c r="F3022" s="792" t="n"/>
      <c r="G3022" s="794" t="n"/>
      <c r="H3022" s="793" t="n"/>
      <c r="I3022" s="792" t="n"/>
      <c r="J3022" s="793" t="n"/>
      <c r="K3022" s="795" t="n"/>
      <c r="L3022" s="793" t="n"/>
    </row>
    <row r="3023" ht="17.45" customHeight="1">
      <c r="C3023" s="791">
        <f>C3022+1</f>
        <v/>
      </c>
      <c r="D3023" s="792" t="n"/>
      <c r="E3023" s="793" t="n"/>
      <c r="F3023" s="792" t="n"/>
      <c r="G3023" s="794" t="n"/>
      <c r="H3023" s="793" t="n"/>
      <c r="I3023" s="792" t="n"/>
      <c r="J3023" s="793" t="n"/>
      <c r="K3023" s="795" t="n"/>
      <c r="L3023" s="793" t="n"/>
    </row>
    <row r="3024" ht="17.45" customHeight="1">
      <c r="C3024" s="791">
        <f>C3023+1</f>
        <v/>
      </c>
      <c r="D3024" s="792" t="n"/>
      <c r="E3024" s="793" t="n"/>
      <c r="F3024" s="792" t="n"/>
      <c r="G3024" s="794" t="n"/>
      <c r="H3024" s="793" t="n"/>
      <c r="I3024" s="792" t="n"/>
      <c r="J3024" s="793" t="n"/>
      <c r="K3024" s="795" t="n"/>
      <c r="L3024" s="793" t="n"/>
    </row>
    <row r="3025" ht="17.45" customHeight="1">
      <c r="C3025" s="791">
        <f>C3024+1</f>
        <v/>
      </c>
      <c r="D3025" s="792" t="n"/>
      <c r="E3025" s="793" t="n"/>
      <c r="F3025" s="792" t="n"/>
      <c r="G3025" s="794" t="n"/>
      <c r="H3025" s="793" t="n"/>
      <c r="I3025" s="792" t="n"/>
      <c r="J3025" s="793" t="n"/>
      <c r="K3025" s="795" t="n"/>
      <c r="L3025" s="793" t="n"/>
    </row>
    <row r="3026" ht="17.45" customHeight="1">
      <c r="C3026" s="861">
        <f>C3025+1</f>
        <v/>
      </c>
      <c r="D3026" s="976" t="n"/>
      <c r="E3026" s="977" t="n"/>
      <c r="F3026" s="976" t="n"/>
      <c r="G3026" s="978" t="n"/>
      <c r="H3026" s="977" t="n"/>
      <c r="I3026" s="976" t="n"/>
      <c r="J3026" s="977" t="n"/>
      <c r="K3026" s="979" t="n"/>
      <c r="L3026" s="977" t="n"/>
    </row>
    <row r="3027" ht="17.45" customHeight="1">
      <c r="C3027" s="791">
        <f>C3026+1</f>
        <v/>
      </c>
      <c r="D3027" s="792" t="n"/>
      <c r="E3027" s="793" t="n"/>
      <c r="F3027" s="792" t="n"/>
      <c r="G3027" s="794" t="n"/>
      <c r="H3027" s="793" t="n"/>
      <c r="I3027" s="792" t="n"/>
      <c r="J3027" s="793" t="n"/>
      <c r="K3027" s="795" t="n"/>
      <c r="L3027" s="793" t="n"/>
    </row>
    <row r="3028" ht="17.45" customHeight="1">
      <c r="C3028" s="791">
        <f>C3027+1</f>
        <v/>
      </c>
      <c r="D3028" s="792" t="n"/>
      <c r="E3028" s="793" t="n"/>
      <c r="F3028" s="792" t="n"/>
      <c r="G3028" s="794" t="n"/>
      <c r="H3028" s="793" t="n"/>
      <c r="I3028" s="792" t="n"/>
      <c r="J3028" s="793" t="n"/>
      <c r="K3028" s="795" t="n"/>
      <c r="L3028" s="793" t="n"/>
    </row>
    <row r="3029" ht="17.45" customHeight="1">
      <c r="C3029" s="791">
        <f>C3028+1</f>
        <v/>
      </c>
      <c r="D3029" s="792" t="n"/>
      <c r="E3029" s="793" t="n"/>
      <c r="F3029" s="792" t="n"/>
      <c r="G3029" s="794" t="n"/>
      <c r="H3029" s="793" t="n"/>
      <c r="I3029" s="792" t="n"/>
      <c r="J3029" s="793" t="n"/>
      <c r="K3029" s="795" t="n"/>
      <c r="L3029" s="793" t="n"/>
    </row>
    <row r="3030" ht="17.45" customHeight="1">
      <c r="C3030" s="791">
        <f>C3029+1</f>
        <v/>
      </c>
      <c r="D3030" s="792" t="n"/>
      <c r="E3030" s="793" t="n"/>
      <c r="F3030" s="792" t="n"/>
      <c r="G3030" s="794" t="n"/>
      <c r="H3030" s="793" t="n"/>
      <c r="I3030" s="792" t="n"/>
      <c r="J3030" s="793" t="n"/>
      <c r="K3030" s="795" t="n"/>
      <c r="L3030" s="793" t="n"/>
    </row>
    <row r="3031" ht="17.45" customHeight="1">
      <c r="C3031" s="791">
        <f>C3030+1</f>
        <v/>
      </c>
      <c r="D3031" s="792" t="n"/>
      <c r="E3031" s="793" t="n"/>
      <c r="F3031" s="792" t="n"/>
      <c r="G3031" s="794" t="n"/>
      <c r="H3031" s="793" t="n"/>
      <c r="I3031" s="792" t="n"/>
      <c r="J3031" s="793" t="n"/>
      <c r="K3031" s="795" t="n"/>
      <c r="L3031" s="793" t="n"/>
    </row>
    <row r="3032" ht="17.45" customHeight="1">
      <c r="C3032" s="861">
        <f>C3031+1</f>
        <v/>
      </c>
      <c r="D3032" s="803" t="n"/>
      <c r="E3032" s="804" t="n"/>
      <c r="F3032" s="803" t="n"/>
      <c r="G3032" s="805" t="n"/>
      <c r="H3032" s="804" t="n"/>
      <c r="I3032" s="803" t="n"/>
      <c r="J3032" s="804" t="n"/>
      <c r="K3032" s="806" t="n"/>
      <c r="L3032" s="804" t="n"/>
    </row>
    <row r="3033" ht="17.45" customHeight="1">
      <c r="C3033" s="791">
        <f>C3032+1</f>
        <v/>
      </c>
      <c r="D3033" s="792" t="n"/>
      <c r="E3033" s="793" t="n"/>
      <c r="F3033" s="792" t="n"/>
      <c r="G3033" s="794" t="n"/>
      <c r="H3033" s="793" t="n"/>
      <c r="I3033" s="792" t="n"/>
      <c r="J3033" s="793" t="n"/>
      <c r="K3033" s="795" t="n"/>
      <c r="L3033" s="793" t="n"/>
    </row>
    <row r="3034" ht="17.45" customHeight="1">
      <c r="C3034" s="791">
        <f>C3033+1</f>
        <v/>
      </c>
      <c r="D3034" s="792" t="n"/>
      <c r="E3034" s="793" t="n"/>
      <c r="F3034" s="792" t="n"/>
      <c r="G3034" s="794" t="n"/>
      <c r="H3034" s="793" t="n"/>
      <c r="I3034" s="792" t="n"/>
      <c r="J3034" s="793" t="n"/>
      <c r="K3034" s="795" t="n"/>
      <c r="L3034" s="793" t="n"/>
    </row>
    <row r="3035" ht="17.45" customHeight="1">
      <c r="C3035" s="791">
        <f>C3034+1</f>
        <v/>
      </c>
      <c r="D3035" s="792" t="n"/>
      <c r="E3035" s="793" t="n"/>
      <c r="F3035" s="792" t="n"/>
      <c r="G3035" s="794" t="n"/>
      <c r="H3035" s="793" t="n"/>
      <c r="I3035" s="792" t="n"/>
      <c r="J3035" s="793" t="n"/>
      <c r="K3035" s="795" t="n"/>
      <c r="L3035" s="793" t="n"/>
    </row>
    <row r="3036" ht="17.45" customHeight="1">
      <c r="C3036" s="791">
        <f>C3035+1</f>
        <v/>
      </c>
      <c r="D3036" s="792" t="n"/>
      <c r="E3036" s="793" t="n"/>
      <c r="F3036" s="792" t="n"/>
      <c r="G3036" s="794" t="n"/>
      <c r="H3036" s="793" t="n"/>
      <c r="I3036" s="792" t="n"/>
      <c r="J3036" s="793" t="n"/>
      <c r="K3036" s="795" t="n"/>
      <c r="L3036" s="793" t="n"/>
    </row>
    <row r="3037" ht="17.45" customHeight="1">
      <c r="C3037" s="791">
        <f>C3036+1</f>
        <v/>
      </c>
      <c r="D3037" s="792" t="n"/>
      <c r="E3037" s="793" t="n"/>
      <c r="F3037" s="792" t="n"/>
      <c r="G3037" s="794" t="n"/>
      <c r="H3037" s="793" t="n"/>
      <c r="I3037" s="792" t="n"/>
      <c r="J3037" s="793" t="n"/>
      <c r="K3037" s="795" t="n"/>
      <c r="L3037" s="793" t="n"/>
    </row>
    <row r="3038" ht="17.45" customHeight="1">
      <c r="C3038" s="861">
        <f>C3037+1</f>
        <v/>
      </c>
      <c r="D3038" s="803" t="n"/>
      <c r="E3038" s="804" t="n"/>
      <c r="F3038" s="803" t="n"/>
      <c r="G3038" s="805" t="n"/>
      <c r="H3038" s="804" t="n"/>
      <c r="I3038" s="803" t="n"/>
      <c r="J3038" s="804" t="n"/>
      <c r="K3038" s="806" t="n"/>
      <c r="L3038" s="804" t="n"/>
    </row>
    <row r="3039" ht="17.45" customHeight="1">
      <c r="C3039" s="791">
        <f>C3038+1</f>
        <v/>
      </c>
      <c r="D3039" s="792" t="n"/>
      <c r="E3039" s="793" t="n"/>
      <c r="F3039" s="792" t="n"/>
      <c r="G3039" s="794" t="n"/>
      <c r="H3039" s="793" t="n"/>
      <c r="I3039" s="792" t="n"/>
      <c r="J3039" s="793" t="n"/>
      <c r="K3039" s="795" t="n"/>
      <c r="L3039" s="793" t="n"/>
    </row>
    <row r="3040" ht="17.45" customHeight="1">
      <c r="C3040" s="791">
        <f>C3039+1</f>
        <v/>
      </c>
      <c r="D3040" s="792" t="n"/>
      <c r="E3040" s="793" t="n"/>
      <c r="F3040" s="792" t="n"/>
      <c r="G3040" s="794" t="n"/>
      <c r="H3040" s="793" t="n"/>
      <c r="I3040" s="792" t="n"/>
      <c r="J3040" s="793" t="n"/>
      <c r="K3040" s="795" t="n"/>
      <c r="L3040" s="793" t="n"/>
    </row>
    <row r="3041" ht="17.45" customHeight="1">
      <c r="C3041" s="791">
        <f>C3040+1</f>
        <v/>
      </c>
      <c r="D3041" s="792" t="n"/>
      <c r="E3041" s="793" t="n"/>
      <c r="F3041" s="792" t="n"/>
      <c r="G3041" s="794" t="n"/>
      <c r="H3041" s="793" t="n"/>
      <c r="I3041" s="792" t="n"/>
      <c r="J3041" s="793" t="n"/>
      <c r="K3041" s="795" t="n"/>
      <c r="L3041" s="793" t="n"/>
    </row>
    <row r="3042" ht="17.45" customHeight="1">
      <c r="C3042" s="791">
        <f>C3041+1</f>
        <v/>
      </c>
      <c r="D3042" s="792" t="n"/>
      <c r="E3042" s="793" t="n"/>
      <c r="F3042" s="792" t="n"/>
      <c r="G3042" s="794" t="n"/>
      <c r="H3042" s="793" t="n"/>
      <c r="I3042" s="792" t="n"/>
      <c r="J3042" s="793" t="n"/>
      <c r="K3042" s="795" t="n"/>
      <c r="L3042" s="793" t="n"/>
    </row>
    <row r="3043" ht="17.45" customHeight="1" thickBot="1">
      <c r="C3043" s="791">
        <f>C3042+1</f>
        <v/>
      </c>
      <c r="D3043" s="792" t="n"/>
      <c r="E3043" s="793" t="n"/>
      <c r="F3043" s="792" t="n"/>
      <c r="G3043" s="794" t="n"/>
      <c r="H3043" s="793" t="n"/>
      <c r="I3043" s="792" t="n"/>
      <c r="J3043" s="793" t="n"/>
      <c r="K3043" s="795" t="n"/>
      <c r="L3043" s="793" t="n"/>
    </row>
    <row r="3044" ht="17.45" customHeight="1" thickBot="1">
      <c r="C3044" s="861">
        <f>C3043+1</f>
        <v/>
      </c>
      <c r="D3044" s="976" t="n"/>
      <c r="E3044" s="977" t="n"/>
      <c r="F3044" s="976" t="n"/>
      <c r="G3044" s="978" t="n"/>
      <c r="H3044" s="977" t="n"/>
      <c r="I3044" s="976" t="n"/>
      <c r="J3044" s="977" t="n"/>
      <c r="K3044" s="979" t="n"/>
      <c r="L3044" s="977" t="n"/>
      <c r="Z3044" s="514" t="inlineStr">
        <is>
          <t>APRIL</t>
        </is>
      </c>
      <c r="AA3044" s="515" t="n">
        <v>2026</v>
      </c>
      <c r="AB3044" s="516" t="n"/>
      <c r="AC3044" s="516" t="n"/>
      <c r="AD3044" s="516" t="n"/>
    </row>
    <row r="3045" ht="17.45" customHeight="1">
      <c r="C3045" s="791">
        <f>C3044+1</f>
        <v/>
      </c>
      <c r="D3045" s="792" t="n"/>
      <c r="E3045" s="793" t="n"/>
      <c r="F3045" s="792" t="n"/>
      <c r="G3045" s="794" t="n"/>
      <c r="H3045" s="793" t="n"/>
      <c r="I3045" s="792" t="n"/>
      <c r="J3045" s="793" t="n"/>
      <c r="K3045" s="795" t="n"/>
      <c r="L3045" s="793" t="n"/>
      <c r="Z3045" s="517" t="inlineStr">
        <is>
          <t>Parameter</t>
        </is>
      </c>
      <c r="AA3045" s="517" t="inlineStr">
        <is>
          <t>Station 1</t>
        </is>
      </c>
      <c r="AB3045" s="517" t="inlineStr">
        <is>
          <t>Station 2</t>
        </is>
      </c>
      <c r="AC3045" s="517" t="inlineStr">
        <is>
          <t>Station 4</t>
        </is>
      </c>
      <c r="AD3045" s="517" t="inlineStr">
        <is>
          <t>Station 5</t>
        </is>
      </c>
    </row>
    <row r="3046" ht="17.45" customHeight="1">
      <c r="C3046" s="791">
        <f>C3045+1</f>
        <v/>
      </c>
      <c r="D3046" s="792" t="n"/>
      <c r="E3046" s="793" t="n"/>
      <c r="F3046" s="792" t="n"/>
      <c r="G3046" s="794" t="n"/>
      <c r="H3046" s="793" t="n"/>
      <c r="I3046" s="792" t="n"/>
      <c r="J3046" s="793" t="n"/>
      <c r="K3046" s="795" t="n"/>
      <c r="L3046" s="793" t="n"/>
      <c r="Z3046" s="518" t="inlineStr">
        <is>
          <t>Average</t>
        </is>
      </c>
      <c r="AA3046" s="928">
        <f>AVERAGE(D3017:E3046)</f>
        <v/>
      </c>
      <c r="AB3046" s="928">
        <f>AVERAGE(F3017:H3046)</f>
        <v/>
      </c>
      <c r="AC3046" s="928">
        <f>AVERAGE(I3017:J3046)</f>
        <v/>
      </c>
      <c r="AD3046" s="928">
        <f>AVERAGE(K3017:L3046)</f>
        <v/>
      </c>
    </row>
    <row r="3047" ht="17.45" customHeight="1">
      <c r="C3047" s="791">
        <f>C3046+1</f>
        <v/>
      </c>
      <c r="D3047" s="792" t="n"/>
      <c r="E3047" s="793" t="n"/>
      <c r="F3047" s="792" t="n"/>
      <c r="G3047" s="794" t="n"/>
      <c r="H3047" s="793" t="n"/>
      <c r="I3047" s="792" t="n"/>
      <c r="J3047" s="793" t="n"/>
      <c r="K3047" s="795" t="n"/>
      <c r="L3047" s="793" t="n"/>
      <c r="Z3047" s="518" t="inlineStr">
        <is>
          <t>Maximum</t>
        </is>
      </c>
      <c r="AA3047" s="928">
        <f>MAX(D3017:E3046)</f>
        <v/>
      </c>
      <c r="AB3047" s="928">
        <f>MAX(F3017:H3046)</f>
        <v/>
      </c>
      <c r="AC3047" s="928">
        <f>MAX(I3017:J3046)</f>
        <v/>
      </c>
      <c r="AD3047" s="928">
        <f>MAX(K3017:L3046)</f>
        <v/>
      </c>
    </row>
    <row r="3048" ht="17.45" customHeight="1" thickBot="1">
      <c r="C3048" s="791">
        <f>C3047+1</f>
        <v/>
      </c>
      <c r="D3048" s="792" t="n"/>
      <c r="E3048" s="793" t="n"/>
      <c r="F3048" s="792" t="n"/>
      <c r="G3048" s="794" t="n"/>
      <c r="H3048" s="793" t="n"/>
      <c r="I3048" s="792" t="n"/>
      <c r="J3048" s="793" t="n"/>
      <c r="K3048" s="795" t="n"/>
      <c r="L3048" s="793" t="n"/>
      <c r="Z3048" s="520" t="inlineStr">
        <is>
          <t># DAYS &gt; 0.075</t>
        </is>
      </c>
      <c r="AA3048" s="521">
        <f>COUNTIF(D3017:E3046,"&gt;=0.075")</f>
        <v/>
      </c>
      <c r="AB3048" s="521">
        <f>COUNTIF(F3017:H3046,"&gt;=0.075")</f>
        <v/>
      </c>
      <c r="AC3048" s="521">
        <f>COUNTIF(I3017:J3046,"&gt;=0.075")</f>
        <v/>
      </c>
      <c r="AD3048" s="521">
        <f>COUNTIF(K3017:L3046,"&gt;=0.075")</f>
        <v/>
      </c>
    </row>
    <row r="3049" ht="17.45" customHeight="1" thickBot="1">
      <c r="C3049" s="791">
        <f>C3048+1</f>
        <v/>
      </c>
      <c r="D3049" s="792" t="n"/>
      <c r="E3049" s="793" t="n"/>
      <c r="F3049" s="792" t="n"/>
      <c r="G3049" s="794" t="n"/>
      <c r="H3049" s="793" t="n"/>
      <c r="I3049" s="792" t="n"/>
      <c r="J3049" s="793" t="n"/>
      <c r="K3049" s="795" t="n"/>
      <c r="L3049" s="793" t="n"/>
      <c r="AC3049" s="664">
        <f>SUM(AA3048:AD3048)</f>
        <v/>
      </c>
      <c r="AD3049" s="929">
        <f>AVERAGE(AA3046:AD3046)</f>
        <v/>
      </c>
    </row>
    <row r="3050" ht="17.45" customHeight="1">
      <c r="C3050" s="861">
        <f>C3049+1</f>
        <v/>
      </c>
      <c r="D3050" s="803" t="n"/>
      <c r="E3050" s="804" t="n"/>
      <c r="F3050" s="803" t="n"/>
      <c r="G3050" s="805" t="n"/>
      <c r="H3050" s="804" t="n"/>
      <c r="I3050" s="803" t="n"/>
      <c r="J3050" s="804" t="n"/>
      <c r="K3050" s="806" t="n"/>
      <c r="L3050" s="804" t="n"/>
      <c r="AA3050" s="605">
        <f>AA3046-AA3016</f>
        <v/>
      </c>
      <c r="AB3050" s="605">
        <f>AB3046-AB3016</f>
        <v/>
      </c>
      <c r="AC3050" s="605">
        <f>AC3046-AC3016</f>
        <v/>
      </c>
      <c r="AD3050" s="605">
        <f>AD3046-AD3016</f>
        <v/>
      </c>
    </row>
    <row r="3051" ht="17.45" customHeight="1">
      <c r="C3051" s="791">
        <f>C3050+1</f>
        <v/>
      </c>
      <c r="D3051" s="792" t="n"/>
      <c r="E3051" s="793" t="n"/>
      <c r="F3051" s="792" t="n"/>
      <c r="G3051" s="794" t="n"/>
      <c r="H3051" s="793" t="n"/>
      <c r="I3051" s="792" t="n"/>
      <c r="J3051" s="793" t="n"/>
      <c r="K3051" s="795" t="n"/>
      <c r="L3051" s="793" t="n"/>
      <c r="AD3051" s="605">
        <f>AD3049-AD3019</f>
        <v/>
      </c>
    </row>
    <row r="3052" ht="17.45" customHeight="1">
      <c r="C3052" s="791">
        <f>C3051+1</f>
        <v/>
      </c>
      <c r="D3052" s="792" t="n"/>
      <c r="E3052" s="793" t="n"/>
      <c r="F3052" s="792" t="n"/>
      <c r="G3052" s="794" t="n"/>
      <c r="H3052" s="793" t="n"/>
      <c r="I3052" s="792" t="n"/>
      <c r="J3052" s="793" t="n"/>
      <c r="K3052" s="795" t="n"/>
      <c r="L3052" s="793" t="n"/>
    </row>
    <row r="3053" ht="17.45" customHeight="1">
      <c r="C3053" s="791">
        <f>C3052+1</f>
        <v/>
      </c>
      <c r="D3053" s="792" t="n"/>
      <c r="E3053" s="793" t="n"/>
      <c r="F3053" s="792" t="n"/>
      <c r="G3053" s="794" t="n"/>
      <c r="H3053" s="793" t="n"/>
      <c r="I3053" s="792" t="n"/>
      <c r="J3053" s="793" t="n"/>
      <c r="K3053" s="795" t="n"/>
      <c r="L3053" s="793" t="n"/>
    </row>
    <row r="3054" ht="17.45" customHeight="1">
      <c r="C3054" s="791">
        <f>C3053+1</f>
        <v/>
      </c>
      <c r="D3054" s="792" t="n"/>
      <c r="E3054" s="793" t="n"/>
      <c r="F3054" s="792" t="n"/>
      <c r="G3054" s="794" t="n"/>
      <c r="H3054" s="793" t="n"/>
      <c r="I3054" s="792" t="n"/>
      <c r="J3054" s="793" t="n"/>
      <c r="K3054" s="795" t="n"/>
      <c r="L3054" s="793" t="n"/>
    </row>
    <row r="3055" ht="17.45" customHeight="1">
      <c r="C3055" s="791">
        <f>C3054+1</f>
        <v/>
      </c>
      <c r="D3055" s="792" t="n"/>
      <c r="E3055" s="793" t="n"/>
      <c r="F3055" s="792" t="n"/>
      <c r="G3055" s="794" t="n"/>
      <c r="H3055" s="793" t="n"/>
      <c r="I3055" s="792" t="n"/>
      <c r="J3055" s="793" t="n"/>
      <c r="K3055" s="795" t="n"/>
      <c r="L3055" s="793" t="n"/>
    </row>
    <row r="3056" ht="17.45" customHeight="1">
      <c r="C3056" s="861">
        <f>C3055+1</f>
        <v/>
      </c>
      <c r="D3056" s="803" t="n"/>
      <c r="E3056" s="804" t="n"/>
      <c r="F3056" s="803" t="n"/>
      <c r="G3056" s="805" t="n"/>
      <c r="H3056" s="804" t="n"/>
      <c r="I3056" s="803" t="n"/>
      <c r="J3056" s="804" t="n"/>
      <c r="K3056" s="806" t="n"/>
      <c r="L3056" s="804" t="n"/>
    </row>
    <row r="3057" ht="17.45" customHeight="1">
      <c r="C3057" s="791">
        <f>C3056+1</f>
        <v/>
      </c>
      <c r="D3057" s="792" t="n"/>
      <c r="E3057" s="793" t="n"/>
      <c r="F3057" s="792" t="n"/>
      <c r="G3057" s="794" t="n"/>
      <c r="H3057" s="793" t="n"/>
      <c r="I3057" s="792" t="n"/>
      <c r="J3057" s="793" t="n"/>
      <c r="K3057" s="795" t="n"/>
      <c r="L3057" s="793" t="n"/>
    </row>
    <row r="3058" ht="17.45" customHeight="1">
      <c r="C3058" s="791">
        <f>C3057+1</f>
        <v/>
      </c>
      <c r="D3058" s="792" t="n"/>
      <c r="E3058" s="793" t="n"/>
      <c r="F3058" s="792" t="n"/>
      <c r="G3058" s="794" t="n"/>
      <c r="H3058" s="793" t="n"/>
      <c r="I3058" s="792" t="n"/>
      <c r="J3058" s="793" t="n"/>
      <c r="K3058" s="795" t="n"/>
      <c r="L3058" s="793" t="n"/>
    </row>
    <row r="3059" ht="17.45" customHeight="1">
      <c r="C3059" s="791">
        <f>C3058+1</f>
        <v/>
      </c>
      <c r="D3059" s="792" t="n"/>
      <c r="E3059" s="793" t="n"/>
      <c r="F3059" s="792" t="n"/>
      <c r="G3059" s="794" t="n"/>
      <c r="H3059" s="793" t="n"/>
      <c r="I3059" s="792" t="n"/>
      <c r="J3059" s="793" t="n"/>
      <c r="K3059" s="795" t="n"/>
      <c r="L3059" s="793" t="n"/>
    </row>
    <row r="3060" ht="17.45" customHeight="1">
      <c r="C3060" s="791">
        <f>C3059+1</f>
        <v/>
      </c>
      <c r="D3060" s="792" t="n"/>
      <c r="E3060" s="793" t="n"/>
      <c r="F3060" s="792" t="n"/>
      <c r="G3060" s="794" t="n"/>
      <c r="H3060" s="793" t="n"/>
      <c r="I3060" s="792" t="n"/>
      <c r="J3060" s="793" t="n"/>
      <c r="K3060" s="795" t="n"/>
      <c r="L3060" s="793" t="n"/>
    </row>
    <row r="3061" ht="17.45" customHeight="1">
      <c r="C3061" s="791">
        <f>C3060+1</f>
        <v/>
      </c>
      <c r="D3061" s="792" t="n"/>
      <c r="E3061" s="793" t="n"/>
      <c r="F3061" s="792" t="n"/>
      <c r="G3061" s="794" t="n"/>
      <c r="H3061" s="793" t="n"/>
      <c r="I3061" s="792" t="n"/>
      <c r="J3061" s="793" t="n"/>
      <c r="K3061" s="795" t="n"/>
      <c r="L3061" s="793" t="n"/>
    </row>
    <row r="3062" ht="17.45" customHeight="1">
      <c r="C3062" s="861">
        <f>C3061+1</f>
        <v/>
      </c>
      <c r="D3062" s="803" t="n"/>
      <c r="E3062" s="804" t="n"/>
      <c r="F3062" s="803" t="n"/>
      <c r="G3062" s="805" t="n"/>
      <c r="H3062" s="804" t="n"/>
      <c r="I3062" s="803" t="n"/>
      <c r="J3062" s="804" t="n"/>
      <c r="K3062" s="806" t="n"/>
      <c r="L3062" s="804" t="n"/>
    </row>
    <row r="3063" ht="17.45" customHeight="1">
      <c r="C3063" s="791">
        <f>C3062+1</f>
        <v/>
      </c>
      <c r="D3063" s="792" t="n"/>
      <c r="E3063" s="793" t="n"/>
      <c r="F3063" s="792" t="n"/>
      <c r="G3063" s="794" t="n"/>
      <c r="H3063" s="793" t="n"/>
      <c r="I3063" s="792" t="n"/>
      <c r="J3063" s="793" t="n"/>
      <c r="K3063" s="795" t="n"/>
      <c r="L3063" s="793" t="n"/>
    </row>
    <row r="3064" ht="17.45" customHeight="1">
      <c r="C3064" s="791">
        <f>C3063+1</f>
        <v/>
      </c>
      <c r="D3064" s="792" t="n"/>
      <c r="E3064" s="793" t="n"/>
      <c r="F3064" s="792" t="n"/>
      <c r="G3064" s="794" t="n"/>
      <c r="H3064" s="793" t="n"/>
      <c r="I3064" s="792" t="n"/>
      <c r="J3064" s="793" t="n"/>
      <c r="K3064" s="795" t="n"/>
      <c r="L3064" s="793" t="n"/>
    </row>
    <row r="3065" ht="17.45" customHeight="1">
      <c r="C3065" s="791">
        <f>C3064+1</f>
        <v/>
      </c>
      <c r="D3065" s="792" t="n"/>
      <c r="E3065" s="793" t="n"/>
      <c r="F3065" s="792" t="n"/>
      <c r="G3065" s="794" t="n"/>
      <c r="H3065" s="793" t="n"/>
      <c r="I3065" s="792" t="n"/>
      <c r="J3065" s="793" t="n"/>
      <c r="K3065" s="795" t="n"/>
      <c r="L3065" s="793" t="n"/>
    </row>
    <row r="3066" ht="17.45" customHeight="1">
      <c r="C3066" s="791">
        <f>C3065+1</f>
        <v/>
      </c>
      <c r="D3066" s="792" t="n"/>
      <c r="E3066" s="793" t="n"/>
      <c r="F3066" s="792" t="n"/>
      <c r="G3066" s="794" t="n"/>
      <c r="H3066" s="793" t="n"/>
      <c r="I3066" s="792" t="n"/>
      <c r="J3066" s="793" t="n"/>
      <c r="K3066" s="795" t="n"/>
      <c r="L3066" s="793" t="n"/>
    </row>
    <row r="3067" ht="17.45" customHeight="1">
      <c r="C3067" s="791">
        <f>C3066+1</f>
        <v/>
      </c>
      <c r="D3067" s="792" t="n"/>
      <c r="E3067" s="793" t="n"/>
      <c r="F3067" s="792" t="n"/>
      <c r="G3067" s="794" t="n"/>
      <c r="H3067" s="793" t="n"/>
      <c r="I3067" s="792" t="n"/>
      <c r="J3067" s="793" t="n"/>
      <c r="K3067" s="795" t="n"/>
      <c r="L3067" s="793" t="n"/>
    </row>
    <row r="3068" ht="17.45" customHeight="1">
      <c r="C3068" s="861">
        <f>C3067+1</f>
        <v/>
      </c>
      <c r="D3068" s="803" t="n"/>
      <c r="E3068" s="804" t="n"/>
      <c r="F3068" s="803" t="n"/>
      <c r="G3068" s="805" t="n"/>
      <c r="H3068" s="804" t="n"/>
      <c r="I3068" s="803" t="n"/>
      <c r="J3068" s="804" t="n"/>
      <c r="K3068" s="806" t="n"/>
      <c r="L3068" s="804" t="n"/>
    </row>
    <row r="3069" ht="17.45" customHeight="1">
      <c r="C3069" s="791">
        <f>C3068+1</f>
        <v/>
      </c>
      <c r="D3069" s="792" t="n"/>
      <c r="E3069" s="793" t="n"/>
      <c r="F3069" s="792" t="n"/>
      <c r="G3069" s="794" t="n"/>
      <c r="H3069" s="793" t="n"/>
      <c r="I3069" s="792" t="n"/>
      <c r="J3069" s="793" t="n"/>
      <c r="K3069" s="795" t="n"/>
      <c r="L3069" s="793" t="n"/>
    </row>
    <row r="3070" ht="17.45" customHeight="1">
      <c r="C3070" s="791">
        <f>C3069+1</f>
        <v/>
      </c>
      <c r="D3070" s="792" t="n"/>
      <c r="E3070" s="793" t="n"/>
      <c r="F3070" s="792" t="n"/>
      <c r="G3070" s="794" t="n"/>
      <c r="H3070" s="793" t="n"/>
      <c r="I3070" s="792" t="n"/>
      <c r="J3070" s="793" t="n"/>
      <c r="K3070" s="795" t="n"/>
      <c r="L3070" s="793" t="n"/>
    </row>
    <row r="3071" ht="17.45" customHeight="1">
      <c r="C3071" s="791">
        <f>C3070+1</f>
        <v/>
      </c>
      <c r="D3071" s="792" t="n"/>
      <c r="E3071" s="793" t="n"/>
      <c r="F3071" s="792" t="n"/>
      <c r="G3071" s="794" t="n"/>
      <c r="H3071" s="793" t="n"/>
      <c r="I3071" s="792" t="n"/>
      <c r="J3071" s="793" t="n"/>
      <c r="K3071" s="795" t="n"/>
      <c r="L3071" s="793" t="n"/>
    </row>
    <row r="3072" ht="17.45" customHeight="1">
      <c r="C3072" s="791">
        <f>C3071+1</f>
        <v/>
      </c>
      <c r="D3072" s="792" t="n"/>
      <c r="E3072" s="793" t="n"/>
      <c r="F3072" s="792" t="n"/>
      <c r="G3072" s="794" t="n"/>
      <c r="H3072" s="793" t="n"/>
      <c r="I3072" s="792" t="n"/>
      <c r="J3072" s="793" t="n"/>
      <c r="K3072" s="795" t="n"/>
      <c r="L3072" s="793" t="n"/>
    </row>
    <row r="3073" ht="17.45" customHeight="1">
      <c r="C3073" s="791">
        <f>C3072+1</f>
        <v/>
      </c>
      <c r="D3073" s="792" t="n"/>
      <c r="E3073" s="793" t="n"/>
      <c r="F3073" s="792" t="n"/>
      <c r="G3073" s="794" t="n"/>
      <c r="H3073" s="793" t="n"/>
      <c r="I3073" s="792" t="n"/>
      <c r="J3073" s="793" t="n"/>
      <c r="K3073" s="795" t="n"/>
      <c r="L3073" s="793" t="n"/>
    </row>
    <row r="3074" ht="17.45" customHeight="1" thickBot="1">
      <c r="C3074" s="861">
        <f>C3073+1</f>
        <v/>
      </c>
      <c r="D3074" s="803" t="n"/>
      <c r="E3074" s="804" t="n"/>
      <c r="F3074" s="803" t="n"/>
      <c r="G3074" s="805" t="n"/>
      <c r="H3074" s="804" t="n"/>
      <c r="I3074" s="803" t="n"/>
      <c r="J3074" s="804" t="n"/>
      <c r="K3074" s="806" t="n"/>
      <c r="L3074" s="804" t="n"/>
    </row>
    <row r="3075" ht="17.45" customHeight="1" thickBot="1">
      <c r="C3075" s="791">
        <f>C3074+1</f>
        <v/>
      </c>
      <c r="D3075" s="792" t="n"/>
      <c r="E3075" s="793" t="n"/>
      <c r="F3075" s="792" t="n"/>
      <c r="G3075" s="794" t="n"/>
      <c r="H3075" s="793" t="n"/>
      <c r="I3075" s="792" t="n"/>
      <c r="J3075" s="793" t="n"/>
      <c r="K3075" s="795" t="n"/>
      <c r="L3075" s="793" t="n"/>
      <c r="Z3075" s="514" t="inlineStr">
        <is>
          <t>MAY</t>
        </is>
      </c>
      <c r="AA3075" s="515" t="n">
        <v>2026</v>
      </c>
      <c r="AB3075" s="516" t="n"/>
      <c r="AC3075" s="516" t="n"/>
      <c r="AD3075" s="516" t="n"/>
    </row>
    <row r="3076" ht="17.45" customHeight="1">
      <c r="C3076" s="791">
        <f>C3075+1</f>
        <v/>
      </c>
      <c r="D3076" s="792" t="n"/>
      <c r="E3076" s="793" t="n"/>
      <c r="F3076" s="792" t="n"/>
      <c r="G3076" s="794" t="n"/>
      <c r="H3076" s="793" t="n"/>
      <c r="I3076" s="792" t="n"/>
      <c r="J3076" s="793" t="n"/>
      <c r="K3076" s="795" t="n"/>
      <c r="L3076" s="793" t="n"/>
      <c r="Z3076" s="517" t="inlineStr">
        <is>
          <t>Parameter</t>
        </is>
      </c>
      <c r="AA3076" s="517" t="inlineStr">
        <is>
          <t>Station 1</t>
        </is>
      </c>
      <c r="AB3076" s="517" t="inlineStr">
        <is>
          <t>Station 2</t>
        </is>
      </c>
      <c r="AC3076" s="517" t="inlineStr">
        <is>
          <t>Station 4</t>
        </is>
      </c>
      <c r="AD3076" s="517" t="inlineStr">
        <is>
          <t>Station 5</t>
        </is>
      </c>
    </row>
    <row r="3077" ht="17.45" customHeight="1">
      <c r="C3077" s="791">
        <f>C3076+1</f>
        <v/>
      </c>
      <c r="D3077" s="792" t="n"/>
      <c r="E3077" s="793" t="n"/>
      <c r="F3077" s="792" t="n"/>
      <c r="G3077" s="794" t="n"/>
      <c r="H3077" s="793" t="n"/>
      <c r="I3077" s="792" t="n"/>
      <c r="J3077" s="793" t="n"/>
      <c r="K3077" s="795" t="n"/>
      <c r="L3077" s="793" t="n"/>
      <c r="Z3077" s="518" t="inlineStr">
        <is>
          <t>Average</t>
        </is>
      </c>
      <c r="AA3077" s="928">
        <f>AVERAGE(D3047:E3077)</f>
        <v/>
      </c>
      <c r="AB3077" s="928">
        <f>AVERAGE(F3047:H3077)</f>
        <v/>
      </c>
      <c r="AC3077" s="928">
        <f>AVERAGE(I3047:J3077)</f>
        <v/>
      </c>
      <c r="AD3077" s="928">
        <f>AVERAGE(K3047:L3077)</f>
        <v/>
      </c>
    </row>
    <row r="3078" ht="17.45" customHeight="1">
      <c r="C3078" s="791">
        <f>C3077+1</f>
        <v/>
      </c>
      <c r="D3078" s="792" t="n"/>
      <c r="E3078" s="793" t="n"/>
      <c r="F3078" s="792" t="n"/>
      <c r="G3078" s="794" t="n"/>
      <c r="H3078" s="793" t="n"/>
      <c r="I3078" s="792" t="n"/>
      <c r="J3078" s="793" t="n"/>
      <c r="K3078" s="795" t="n"/>
      <c r="L3078" s="793" t="n"/>
      <c r="Z3078" s="518" t="inlineStr">
        <is>
          <t>Maximum</t>
        </is>
      </c>
      <c r="AA3078" s="928">
        <f>MAX(D3047:E3077)</f>
        <v/>
      </c>
      <c r="AB3078" s="928">
        <f>MAX(F3047:H3077)</f>
        <v/>
      </c>
      <c r="AC3078" s="928">
        <f>MAX(I3047:J3077)</f>
        <v/>
      </c>
      <c r="AD3078" s="928">
        <f>MAX(K3047:L3077)</f>
        <v/>
      </c>
    </row>
    <row r="3079" ht="17.45" customHeight="1" thickBot="1">
      <c r="C3079" s="791">
        <f>C3078+1</f>
        <v/>
      </c>
      <c r="D3079" s="792" t="n"/>
      <c r="E3079" s="793" t="n"/>
      <c r="F3079" s="792" t="n"/>
      <c r="G3079" s="794" t="n"/>
      <c r="H3079" s="793" t="n"/>
      <c r="I3079" s="792" t="n"/>
      <c r="J3079" s="793" t="n"/>
      <c r="K3079" s="795" t="n"/>
      <c r="L3079" s="793" t="n"/>
      <c r="Z3079" s="520" t="inlineStr">
        <is>
          <t># DAYS &gt; 0.075</t>
        </is>
      </c>
      <c r="AA3079" s="521">
        <f>COUNTIF(D3047:E3077,"&gt;=0.075")</f>
        <v/>
      </c>
      <c r="AB3079" s="521">
        <f>COUNTIF(F3047:H3077,"&gt;=0.075")</f>
        <v/>
      </c>
      <c r="AC3079" s="521">
        <f>COUNTIF(I3047:J3077,"&gt;=0.075")</f>
        <v/>
      </c>
      <c r="AD3079" s="521">
        <f>COUNTIF(K3047:L3077,"&gt;=0.075")</f>
        <v/>
      </c>
    </row>
    <row r="3080" ht="17.45" customHeight="1" thickBot="1">
      <c r="C3080" s="861">
        <f>C3079+1</f>
        <v/>
      </c>
      <c r="D3080" s="976" t="n"/>
      <c r="E3080" s="977" t="n"/>
      <c r="F3080" s="976" t="n"/>
      <c r="G3080" s="978" t="n"/>
      <c r="H3080" s="977" t="n"/>
      <c r="I3080" s="976" t="n"/>
      <c r="J3080" s="977" t="n"/>
      <c r="K3080" s="979" t="n"/>
      <c r="L3080" s="977" t="n"/>
      <c r="AC3080" s="664">
        <f>SUM(AA3079:AD3079)</f>
        <v/>
      </c>
      <c r="AD3080" s="929">
        <f>AVERAGE(AA3077:AD3077)</f>
        <v/>
      </c>
    </row>
    <row r="3081" ht="17.45" customHeight="1">
      <c r="C3081" s="791">
        <f>C3080+1</f>
        <v/>
      </c>
      <c r="D3081" s="792" t="n"/>
      <c r="E3081" s="793" t="n"/>
      <c r="F3081" s="792" t="n"/>
      <c r="G3081" s="794" t="n"/>
      <c r="H3081" s="793" t="n"/>
      <c r="I3081" s="792" t="n"/>
      <c r="J3081" s="793" t="n"/>
      <c r="K3081" s="795" t="n"/>
      <c r="L3081" s="793" t="n"/>
      <c r="AA3081" s="605">
        <f>AA3077-AA3046</f>
        <v/>
      </c>
      <c r="AB3081" s="605">
        <f>AB3077-AB3046</f>
        <v/>
      </c>
      <c r="AC3081" s="605">
        <f>AC3077-AC3046</f>
        <v/>
      </c>
      <c r="AD3081" s="605">
        <f>AD3077-AD3046</f>
        <v/>
      </c>
    </row>
    <row r="3082" ht="17.45" customHeight="1">
      <c r="C3082" s="791">
        <f>C3081+1</f>
        <v/>
      </c>
      <c r="D3082" s="792" t="n"/>
      <c r="E3082" s="793" t="n"/>
      <c r="F3082" s="792" t="n"/>
      <c r="G3082" s="794" t="n"/>
      <c r="H3082" s="793" t="n"/>
      <c r="I3082" s="792" t="n"/>
      <c r="J3082" s="793" t="n"/>
      <c r="K3082" s="795" t="n"/>
      <c r="L3082" s="793" t="n"/>
      <c r="AD3082" s="605">
        <f>AD3080-AD3049</f>
        <v/>
      </c>
    </row>
    <row r="3083" ht="17.45" customHeight="1">
      <c r="C3083" s="791">
        <f>C3082+1</f>
        <v/>
      </c>
      <c r="D3083" s="792" t="n"/>
      <c r="E3083" s="793" t="n"/>
      <c r="F3083" s="792" t="n"/>
      <c r="G3083" s="794" t="n"/>
      <c r="H3083" s="793" t="n"/>
      <c r="I3083" s="792" t="n"/>
      <c r="J3083" s="793" t="n"/>
      <c r="K3083" s="795" t="n"/>
      <c r="L3083" s="793" t="n"/>
    </row>
    <row r="3084" ht="17.45" customHeight="1">
      <c r="C3084" s="791">
        <f>C3083+1</f>
        <v/>
      </c>
      <c r="D3084" s="792" t="n"/>
      <c r="E3084" s="793" t="n"/>
      <c r="F3084" s="792" t="n"/>
      <c r="G3084" s="794" t="n"/>
      <c r="H3084" s="793" t="n"/>
      <c r="I3084" s="792" t="n"/>
      <c r="J3084" s="793" t="n"/>
      <c r="K3084" s="795" t="n"/>
      <c r="L3084" s="793" t="n"/>
    </row>
    <row r="3085" ht="17.45" customHeight="1">
      <c r="C3085" s="791">
        <f>C3084+1</f>
        <v/>
      </c>
      <c r="D3085" s="792" t="n"/>
      <c r="E3085" s="793" t="n"/>
      <c r="F3085" s="792" t="n"/>
      <c r="G3085" s="794" t="n"/>
      <c r="H3085" s="793" t="n"/>
      <c r="I3085" s="792" t="n"/>
      <c r="J3085" s="793" t="n"/>
      <c r="K3085" s="795" t="n"/>
      <c r="L3085" s="793" t="n"/>
    </row>
    <row r="3086" ht="17.45" customHeight="1">
      <c r="C3086" s="861">
        <f>C3085+1</f>
        <v/>
      </c>
      <c r="D3086" s="803" t="n"/>
      <c r="E3086" s="804" t="n"/>
      <c r="F3086" s="803" t="n"/>
      <c r="G3086" s="805" t="n"/>
      <c r="H3086" s="804" t="n"/>
      <c r="I3086" s="803" t="n"/>
      <c r="J3086" s="804" t="n"/>
      <c r="K3086" s="806" t="n"/>
      <c r="L3086" s="804" t="n"/>
    </row>
    <row r="3087" ht="17.45" customHeight="1">
      <c r="C3087" s="791">
        <f>C3086+1</f>
        <v/>
      </c>
      <c r="D3087" s="792" t="n"/>
      <c r="E3087" s="793" t="n"/>
      <c r="F3087" s="792" t="n"/>
      <c r="G3087" s="794" t="n"/>
      <c r="H3087" s="793" t="n"/>
      <c r="I3087" s="792" t="n"/>
      <c r="J3087" s="793" t="n"/>
      <c r="K3087" s="795" t="n"/>
      <c r="L3087" s="793" t="n"/>
    </row>
    <row r="3088" ht="17.45" customHeight="1">
      <c r="C3088" s="791">
        <f>C3087+1</f>
        <v/>
      </c>
      <c r="D3088" s="792" t="n"/>
      <c r="E3088" s="793" t="n"/>
      <c r="F3088" s="792" t="n"/>
      <c r="G3088" s="794" t="n"/>
      <c r="H3088" s="793" t="n"/>
      <c r="I3088" s="792" t="n"/>
      <c r="J3088" s="793" t="n"/>
      <c r="K3088" s="795" t="n"/>
      <c r="L3088" s="793" t="n"/>
    </row>
    <row r="3089" ht="17.45" customHeight="1">
      <c r="C3089" s="791">
        <f>C3088+1</f>
        <v/>
      </c>
      <c r="D3089" s="792" t="n"/>
      <c r="E3089" s="793" t="n"/>
      <c r="F3089" s="792" t="n"/>
      <c r="G3089" s="794" t="n"/>
      <c r="H3089" s="793" t="n"/>
      <c r="I3089" s="792" t="n"/>
      <c r="J3089" s="793" t="n"/>
      <c r="K3089" s="795" t="n"/>
      <c r="L3089" s="793" t="n"/>
    </row>
    <row r="3090" ht="17.45" customHeight="1">
      <c r="C3090" s="791">
        <f>C3089+1</f>
        <v/>
      </c>
      <c r="D3090" s="792" t="n"/>
      <c r="E3090" s="793" t="n"/>
      <c r="F3090" s="792" t="n"/>
      <c r="G3090" s="794" t="n"/>
      <c r="H3090" s="793" t="n"/>
      <c r="I3090" s="792" t="n"/>
      <c r="J3090" s="793" t="n"/>
      <c r="K3090" s="795" t="n"/>
      <c r="L3090" s="793" t="n"/>
    </row>
    <row r="3091" ht="17.45" customHeight="1">
      <c r="C3091" s="791">
        <f>C3090+1</f>
        <v/>
      </c>
      <c r="D3091" s="792" t="n"/>
      <c r="E3091" s="793" t="n"/>
      <c r="F3091" s="792" t="n"/>
      <c r="G3091" s="794" t="n"/>
      <c r="H3091" s="793" t="n"/>
      <c r="I3091" s="792" t="n"/>
      <c r="J3091" s="793" t="n"/>
      <c r="K3091" s="795" t="n"/>
      <c r="L3091" s="793" t="n"/>
    </row>
    <row r="3092" ht="17.45" customHeight="1">
      <c r="C3092" s="861">
        <f>C3091+1</f>
        <v/>
      </c>
      <c r="D3092" s="803" t="n"/>
      <c r="E3092" s="804" t="n"/>
      <c r="F3092" s="803" t="n"/>
      <c r="G3092" s="805" t="n"/>
      <c r="H3092" s="804" t="n"/>
      <c r="I3092" s="803" t="n"/>
      <c r="J3092" s="804" t="n"/>
      <c r="K3092" s="806" t="n"/>
      <c r="L3092" s="804" t="n"/>
    </row>
    <row r="3093" ht="17.45" customHeight="1">
      <c r="C3093" s="791">
        <f>C3092+1</f>
        <v/>
      </c>
      <c r="D3093" s="792" t="n"/>
      <c r="E3093" s="793" t="n"/>
      <c r="F3093" s="792" t="n"/>
      <c r="G3093" s="794" t="n"/>
      <c r="H3093" s="793" t="n"/>
      <c r="I3093" s="792" t="n"/>
      <c r="J3093" s="793" t="n"/>
      <c r="K3093" s="795" t="n"/>
      <c r="L3093" s="793" t="n"/>
    </row>
    <row r="3094" ht="17.45" customHeight="1">
      <c r="C3094" s="791">
        <f>C3093+1</f>
        <v/>
      </c>
      <c r="D3094" s="792" t="n"/>
      <c r="E3094" s="793" t="n"/>
      <c r="F3094" s="792" t="n"/>
      <c r="G3094" s="794" t="n"/>
      <c r="H3094" s="793" t="n"/>
      <c r="I3094" s="792" t="n"/>
      <c r="J3094" s="793" t="n"/>
      <c r="K3094" s="795" t="n"/>
      <c r="L3094" s="793" t="n"/>
    </row>
    <row r="3095" ht="17.45" customHeight="1">
      <c r="C3095" s="791">
        <f>C3094+1</f>
        <v/>
      </c>
      <c r="D3095" s="792" t="n"/>
      <c r="E3095" s="793" t="n"/>
      <c r="F3095" s="792" t="n"/>
      <c r="G3095" s="794" t="n"/>
      <c r="H3095" s="793" t="n"/>
      <c r="I3095" s="792" t="n"/>
      <c r="J3095" s="793" t="n"/>
      <c r="K3095" s="795" t="n"/>
      <c r="L3095" s="793" t="n"/>
    </row>
    <row r="3096" ht="17.45" customHeight="1">
      <c r="C3096" s="791">
        <f>C3095+1</f>
        <v/>
      </c>
      <c r="D3096" s="792" t="n"/>
      <c r="E3096" s="793" t="n"/>
      <c r="F3096" s="792" t="n"/>
      <c r="G3096" s="794" t="n"/>
      <c r="H3096" s="793" t="n"/>
      <c r="I3096" s="792" t="n"/>
      <c r="J3096" s="793" t="n"/>
      <c r="K3096" s="795" t="n"/>
      <c r="L3096" s="793" t="n"/>
    </row>
    <row r="3097" ht="17.45" customHeight="1">
      <c r="C3097" s="791">
        <f>C3096+1</f>
        <v/>
      </c>
      <c r="D3097" s="792" t="n"/>
      <c r="E3097" s="793" t="n"/>
      <c r="F3097" s="792" t="n"/>
      <c r="G3097" s="794" t="n"/>
      <c r="H3097" s="793" t="n"/>
      <c r="I3097" s="792" t="n"/>
      <c r="J3097" s="793" t="n"/>
      <c r="K3097" s="795" t="n"/>
      <c r="L3097" s="793" t="n"/>
    </row>
    <row r="3098" ht="17.45" customHeight="1">
      <c r="C3098" s="861">
        <f>C3097+1</f>
        <v/>
      </c>
      <c r="D3098" s="803" t="n"/>
      <c r="E3098" s="804" t="n"/>
      <c r="F3098" s="803" t="n"/>
      <c r="G3098" s="805" t="n"/>
      <c r="H3098" s="804" t="n"/>
      <c r="I3098" s="803" t="n"/>
      <c r="J3098" s="804" t="n"/>
      <c r="K3098" s="806" t="n"/>
      <c r="L3098" s="804" t="n"/>
    </row>
    <row r="3099" ht="17.45" customHeight="1">
      <c r="C3099" s="791">
        <f>C3098+1</f>
        <v/>
      </c>
      <c r="D3099" s="792" t="n"/>
      <c r="E3099" s="793" t="n"/>
      <c r="F3099" s="792" t="n"/>
      <c r="G3099" s="794" t="n"/>
      <c r="H3099" s="793" t="n"/>
      <c r="I3099" s="792" t="n"/>
      <c r="J3099" s="793" t="n"/>
      <c r="K3099" s="795" t="n"/>
      <c r="L3099" s="793" t="n"/>
    </row>
    <row r="3100" ht="17.45" customHeight="1">
      <c r="C3100" s="791">
        <f>C3099+1</f>
        <v/>
      </c>
      <c r="D3100" s="792" t="n"/>
      <c r="E3100" s="793" t="n"/>
      <c r="F3100" s="792" t="n"/>
      <c r="G3100" s="794" t="n"/>
      <c r="H3100" s="793" t="n"/>
      <c r="I3100" s="792" t="n"/>
      <c r="J3100" s="793" t="n"/>
      <c r="K3100" s="795" t="n"/>
      <c r="L3100" s="793" t="n"/>
    </row>
    <row r="3101" ht="17.45" customHeight="1">
      <c r="C3101" s="791">
        <f>C3100+1</f>
        <v/>
      </c>
      <c r="D3101" s="792" t="n"/>
      <c r="E3101" s="793" t="n"/>
      <c r="F3101" s="792" t="n"/>
      <c r="G3101" s="794" t="n"/>
      <c r="H3101" s="793" t="n"/>
      <c r="I3101" s="792" t="n"/>
      <c r="J3101" s="793" t="n"/>
      <c r="K3101" s="795" t="n"/>
      <c r="L3101" s="793" t="n"/>
    </row>
    <row r="3102" ht="17.45" customHeight="1">
      <c r="C3102" s="791">
        <f>C3101+1</f>
        <v/>
      </c>
      <c r="D3102" s="792" t="n"/>
      <c r="E3102" s="793" t="n"/>
      <c r="F3102" s="792" t="n"/>
      <c r="G3102" s="794" t="n"/>
      <c r="H3102" s="793" t="n"/>
      <c r="I3102" s="792" t="n"/>
      <c r="J3102" s="793" t="n"/>
      <c r="K3102" s="795" t="n"/>
      <c r="L3102" s="793" t="n"/>
    </row>
    <row r="3103" ht="17.45" customHeight="1">
      <c r="C3103" s="791">
        <f>C3102+1</f>
        <v/>
      </c>
      <c r="D3103" s="792" t="n"/>
      <c r="E3103" s="793" t="n"/>
      <c r="F3103" s="792" t="n"/>
      <c r="G3103" s="794" t="n"/>
      <c r="H3103" s="793" t="n"/>
      <c r="I3103" s="792" t="n"/>
      <c r="J3103" s="793" t="n"/>
      <c r="K3103" s="795" t="n"/>
      <c r="L3103" s="793" t="n"/>
    </row>
    <row r="3104" ht="17.45" customHeight="1" thickBot="1">
      <c r="C3104" s="861">
        <f>C3103+1</f>
        <v/>
      </c>
      <c r="D3104" s="976" t="n"/>
      <c r="E3104" s="977" t="n"/>
      <c r="F3104" s="976" t="n"/>
      <c r="G3104" s="978" t="n"/>
      <c r="H3104" s="977" t="n"/>
      <c r="I3104" s="976" t="n"/>
      <c r="J3104" s="977" t="n"/>
      <c r="K3104" s="979" t="n"/>
      <c r="L3104" s="977" t="n"/>
    </row>
    <row r="3105" ht="17.45" customHeight="1" thickBot="1">
      <c r="C3105" s="791">
        <f>C3104+1</f>
        <v/>
      </c>
      <c r="D3105" s="792" t="n"/>
      <c r="E3105" s="793" t="n"/>
      <c r="F3105" s="792" t="n"/>
      <c r="G3105" s="794" t="n"/>
      <c r="H3105" s="793" t="n"/>
      <c r="I3105" s="792" t="n"/>
      <c r="J3105" s="793" t="n"/>
      <c r="K3105" s="795" t="n"/>
      <c r="L3105" s="793" t="n"/>
      <c r="Z3105" s="514" t="inlineStr">
        <is>
          <t>JUNE</t>
        </is>
      </c>
      <c r="AA3105" s="515" t="n">
        <v>2026</v>
      </c>
      <c r="AB3105" s="516" t="n"/>
      <c r="AC3105" s="516" t="n"/>
      <c r="AD3105" s="516" t="n"/>
    </row>
    <row r="3106" ht="17.45" customHeight="1">
      <c r="C3106" s="791">
        <f>C3105+1</f>
        <v/>
      </c>
      <c r="D3106" s="792" t="n"/>
      <c r="E3106" s="793" t="n"/>
      <c r="F3106" s="792" t="n"/>
      <c r="G3106" s="794" t="n"/>
      <c r="H3106" s="793" t="n"/>
      <c r="I3106" s="792" t="n"/>
      <c r="J3106" s="793" t="n"/>
      <c r="K3106" s="795" t="n"/>
      <c r="L3106" s="793" t="n"/>
      <c r="Z3106" s="517" t="inlineStr">
        <is>
          <t>Parameter</t>
        </is>
      </c>
      <c r="AA3106" s="517" t="inlineStr">
        <is>
          <t>Station 1</t>
        </is>
      </c>
      <c r="AB3106" s="517" t="inlineStr">
        <is>
          <t>Station 2</t>
        </is>
      </c>
      <c r="AC3106" s="517" t="inlineStr">
        <is>
          <t>Station 4</t>
        </is>
      </c>
      <c r="AD3106" s="517" t="inlineStr">
        <is>
          <t>Station 5</t>
        </is>
      </c>
    </row>
    <row r="3107" ht="17.45" customHeight="1">
      <c r="C3107" s="791">
        <f>C3106+1</f>
        <v/>
      </c>
      <c r="D3107" s="792" t="n"/>
      <c r="E3107" s="793" t="n"/>
      <c r="F3107" s="792" t="n"/>
      <c r="G3107" s="794" t="n"/>
      <c r="H3107" s="793" t="n"/>
      <c r="I3107" s="792" t="n"/>
      <c r="J3107" s="793" t="n"/>
      <c r="K3107" s="795" t="n"/>
      <c r="L3107" s="793" t="n"/>
      <c r="Z3107" s="518" t="inlineStr">
        <is>
          <t>Average</t>
        </is>
      </c>
      <c r="AA3107" s="928">
        <f>AVERAGE(D3078:E3107)</f>
        <v/>
      </c>
      <c r="AB3107" s="928">
        <f>AVERAGE(F3078:H3107)</f>
        <v/>
      </c>
      <c r="AC3107" s="928">
        <f>AVERAGE(I3078:J3107)</f>
        <v/>
      </c>
      <c r="AD3107" s="928">
        <f>AVERAGE(K3078:L3107)</f>
        <v/>
      </c>
    </row>
    <row r="3108" ht="17.45" customHeight="1">
      <c r="C3108" s="791">
        <f>C3107+1</f>
        <v/>
      </c>
      <c r="D3108" s="792" t="n"/>
      <c r="E3108" s="793" t="n"/>
      <c r="F3108" s="792" t="n"/>
      <c r="G3108" s="794" t="n"/>
      <c r="H3108" s="793" t="n"/>
      <c r="I3108" s="792" t="n"/>
      <c r="J3108" s="793" t="n"/>
      <c r="K3108" s="795" t="n"/>
      <c r="L3108" s="793" t="n"/>
      <c r="Z3108" s="518" t="inlineStr">
        <is>
          <t>Maximum</t>
        </is>
      </c>
      <c r="AA3108" s="928">
        <f>MAX(D3078:E3107)</f>
        <v/>
      </c>
      <c r="AB3108" s="928">
        <f>MAX(F3078:H3107)</f>
        <v/>
      </c>
      <c r="AC3108" s="928">
        <f>MAX(I3078:J3107)</f>
        <v/>
      </c>
      <c r="AD3108" s="928">
        <f>MAX(K3078:L3107)</f>
        <v/>
      </c>
    </row>
    <row r="3109" ht="17.45" customHeight="1" thickBot="1">
      <c r="C3109" s="791">
        <f>C3108+1</f>
        <v/>
      </c>
      <c r="D3109" s="792" t="n"/>
      <c r="E3109" s="793" t="n"/>
      <c r="F3109" s="792" t="n"/>
      <c r="G3109" s="794" t="n"/>
      <c r="H3109" s="793" t="n"/>
      <c r="I3109" s="792" t="n"/>
      <c r="J3109" s="793" t="n"/>
      <c r="K3109" s="795" t="n"/>
      <c r="L3109" s="793" t="n"/>
      <c r="Z3109" s="520" t="inlineStr">
        <is>
          <t># DAYS &gt; 0.075</t>
        </is>
      </c>
      <c r="AA3109" s="521">
        <f>COUNTIF(D3078:E3107,"&gt;=0.075")</f>
        <v/>
      </c>
      <c r="AB3109" s="521">
        <f>COUNTIF(F3078:H3107,"&gt;=0.075")</f>
        <v/>
      </c>
      <c r="AC3109" s="521">
        <f>COUNTIF(I3078:J3107,"&gt;=0.075")</f>
        <v/>
      </c>
      <c r="AD3109" s="521">
        <f>COUNTIF(K3078:L3107,"&gt;=0.075")</f>
        <v/>
      </c>
    </row>
    <row r="3110" ht="17.45" customHeight="1" thickBot="1">
      <c r="C3110" s="861">
        <f>C3109+1</f>
        <v/>
      </c>
      <c r="D3110" s="803" t="n"/>
      <c r="E3110" s="804" t="n"/>
      <c r="F3110" s="803" t="n"/>
      <c r="G3110" s="805" t="n"/>
      <c r="H3110" s="804" t="n"/>
      <c r="I3110" s="803" t="n"/>
      <c r="J3110" s="804" t="n"/>
      <c r="K3110" s="806" t="n"/>
      <c r="L3110" s="804" t="n"/>
      <c r="AC3110" s="664">
        <f>SUM(AA3109:AD3109)</f>
        <v/>
      </c>
      <c r="AD3110" s="929">
        <f>AVERAGE(AA3107:AD3107)</f>
        <v/>
      </c>
    </row>
    <row r="3111" ht="17.45" customHeight="1">
      <c r="C3111" s="791">
        <f>C3110+1</f>
        <v/>
      </c>
      <c r="D3111" s="792" t="n"/>
      <c r="E3111" s="793" t="n"/>
      <c r="F3111" s="792" t="n"/>
      <c r="G3111" s="794" t="n"/>
      <c r="H3111" s="793" t="n"/>
      <c r="I3111" s="792" t="n"/>
      <c r="J3111" s="793" t="n"/>
      <c r="K3111" s="795" t="n"/>
      <c r="L3111" s="793" t="n"/>
      <c r="AA3111" s="605">
        <f>AA3107-AA3077</f>
        <v/>
      </c>
      <c r="AB3111" s="605">
        <f>AB3107-AB3077</f>
        <v/>
      </c>
      <c r="AC3111" s="605">
        <f>AC3107-AC3077</f>
        <v/>
      </c>
      <c r="AD3111" s="605">
        <f>AD3107-AD3077</f>
        <v/>
      </c>
    </row>
    <row r="3112" ht="17.45" customHeight="1">
      <c r="C3112" s="791">
        <f>C3111+1</f>
        <v/>
      </c>
      <c r="D3112" s="792" t="n"/>
      <c r="E3112" s="793" t="n"/>
      <c r="F3112" s="792" t="n"/>
      <c r="G3112" s="794" t="n"/>
      <c r="H3112" s="793" t="n"/>
      <c r="I3112" s="792" t="n"/>
      <c r="J3112" s="793" t="n"/>
      <c r="K3112" s="795" t="n"/>
      <c r="L3112" s="793" t="n"/>
      <c r="AD3112" s="605">
        <f>AD3110-AD3080</f>
        <v/>
      </c>
    </row>
    <row r="3113" ht="17.45" customHeight="1">
      <c r="C3113" s="791">
        <f>C3112+1</f>
        <v/>
      </c>
      <c r="D3113" s="792" t="n"/>
      <c r="E3113" s="793" t="n"/>
      <c r="F3113" s="792" t="n"/>
      <c r="G3113" s="794" t="n"/>
      <c r="H3113" s="793" t="n"/>
      <c r="I3113" s="792" t="n"/>
      <c r="J3113" s="793" t="n"/>
      <c r="K3113" s="795" t="n"/>
      <c r="L3113" s="793" t="n"/>
    </row>
    <row r="3114" ht="17.45" customHeight="1">
      <c r="C3114" s="791">
        <f>C3113+1</f>
        <v/>
      </c>
      <c r="D3114" s="792" t="n"/>
      <c r="E3114" s="793" t="n"/>
      <c r="F3114" s="792" t="n"/>
      <c r="G3114" s="794" t="n"/>
      <c r="H3114" s="793" t="n"/>
      <c r="I3114" s="792" t="n"/>
      <c r="J3114" s="793" t="n"/>
      <c r="K3114" s="795" t="n"/>
      <c r="L3114" s="793" t="n"/>
    </row>
    <row r="3115" ht="17.45" customHeight="1">
      <c r="C3115" s="791">
        <f>C3114+1</f>
        <v/>
      </c>
      <c r="D3115" s="792" t="n"/>
      <c r="E3115" s="793" t="n"/>
      <c r="F3115" s="792" t="n"/>
      <c r="G3115" s="794" t="n"/>
      <c r="H3115" s="793" t="n"/>
      <c r="I3115" s="792" t="n"/>
      <c r="J3115" s="793" t="n"/>
      <c r="K3115" s="795" t="n"/>
      <c r="L3115" s="793" t="n"/>
    </row>
    <row r="3116" ht="17.45" customHeight="1">
      <c r="C3116" s="861">
        <f>C3115+1</f>
        <v/>
      </c>
      <c r="D3116" s="803" t="n"/>
      <c r="E3116" s="804" t="n"/>
      <c r="F3116" s="803" t="n"/>
      <c r="G3116" s="805" t="n"/>
      <c r="H3116" s="804" t="n"/>
      <c r="I3116" s="803" t="n"/>
      <c r="J3116" s="804" t="n"/>
      <c r="K3116" s="806" t="n"/>
      <c r="L3116" s="804" t="n"/>
    </row>
    <row r="3117" ht="17.45" customHeight="1">
      <c r="C3117" s="791">
        <f>C3116+1</f>
        <v/>
      </c>
      <c r="D3117" s="792" t="n"/>
      <c r="E3117" s="793" t="n"/>
      <c r="F3117" s="792" t="n"/>
      <c r="G3117" s="794" t="n"/>
      <c r="H3117" s="793" t="n"/>
      <c r="I3117" s="792" t="n"/>
      <c r="J3117" s="793" t="n"/>
      <c r="K3117" s="795" t="n"/>
      <c r="L3117" s="793" t="n"/>
    </row>
    <row r="3118" ht="17.45" customHeight="1">
      <c r="C3118" s="791">
        <f>C3117+1</f>
        <v/>
      </c>
      <c r="D3118" s="792" t="n"/>
      <c r="E3118" s="793" t="n"/>
      <c r="F3118" s="792" t="n"/>
      <c r="G3118" s="794" t="n"/>
      <c r="H3118" s="793" t="n"/>
      <c r="I3118" s="792" t="n"/>
      <c r="J3118" s="793" t="n"/>
      <c r="K3118" s="795" t="n"/>
      <c r="L3118" s="793" t="n"/>
    </row>
    <row r="3119" ht="17.45" customHeight="1">
      <c r="C3119" s="791">
        <f>C3118+1</f>
        <v/>
      </c>
      <c r="D3119" s="792" t="n"/>
      <c r="E3119" s="793" t="n"/>
      <c r="F3119" s="792" t="n"/>
      <c r="G3119" s="794" t="n"/>
      <c r="H3119" s="793" t="n"/>
      <c r="I3119" s="792" t="n"/>
      <c r="J3119" s="793" t="n"/>
      <c r="K3119" s="795" t="n"/>
      <c r="L3119" s="793" t="n"/>
    </row>
    <row r="3120" ht="17.45" customHeight="1">
      <c r="C3120" s="791">
        <f>C3119+1</f>
        <v/>
      </c>
      <c r="D3120" s="792" t="n"/>
      <c r="E3120" s="793" t="n"/>
      <c r="F3120" s="792" t="n"/>
      <c r="G3120" s="794" t="n"/>
      <c r="H3120" s="793" t="n"/>
      <c r="I3120" s="792" t="n"/>
      <c r="J3120" s="793" t="n"/>
      <c r="K3120" s="795" t="n"/>
      <c r="L3120" s="793" t="n"/>
    </row>
    <row r="3121" ht="17.45" customHeight="1">
      <c r="C3121" s="791">
        <f>C3120+1</f>
        <v/>
      </c>
      <c r="D3121" s="792" t="n"/>
      <c r="E3121" s="793" t="n"/>
      <c r="F3121" s="792" t="n"/>
      <c r="G3121" s="794" t="n"/>
      <c r="H3121" s="793" t="n"/>
      <c r="I3121" s="792" t="n"/>
      <c r="J3121" s="793" t="n"/>
      <c r="K3121" s="795" t="n"/>
      <c r="L3121" s="793" t="n"/>
    </row>
    <row r="3122" ht="17.45" customHeight="1">
      <c r="C3122" s="861">
        <f>C3121+1</f>
        <v/>
      </c>
      <c r="D3122" s="976" t="n"/>
      <c r="E3122" s="977" t="n"/>
      <c r="F3122" s="976" t="n"/>
      <c r="G3122" s="978" t="n"/>
      <c r="H3122" s="977" t="n"/>
      <c r="I3122" s="976" t="n"/>
      <c r="J3122" s="977" t="n"/>
      <c r="K3122" s="979" t="n"/>
      <c r="L3122" s="977" t="n"/>
    </row>
    <row r="3123" ht="17.45" customHeight="1">
      <c r="C3123" s="791">
        <f>C3122+1</f>
        <v/>
      </c>
      <c r="D3123" s="792" t="n"/>
      <c r="E3123" s="793" t="n"/>
      <c r="F3123" s="792" t="n"/>
      <c r="G3123" s="794" t="n"/>
      <c r="H3123" s="793" t="n"/>
      <c r="I3123" s="792" t="n"/>
      <c r="J3123" s="793" t="n"/>
      <c r="K3123" s="795" t="n"/>
      <c r="L3123" s="793" t="n"/>
    </row>
    <row r="3124" ht="17.45" customHeight="1">
      <c r="C3124" s="791">
        <f>C3123+1</f>
        <v/>
      </c>
      <c r="D3124" s="792" t="n"/>
      <c r="E3124" s="793" t="n"/>
      <c r="F3124" s="792" t="n"/>
      <c r="G3124" s="794" t="n"/>
      <c r="H3124" s="793" t="n"/>
      <c r="I3124" s="792" t="n"/>
      <c r="J3124" s="793" t="n"/>
      <c r="K3124" s="795" t="n"/>
      <c r="L3124" s="793" t="n"/>
    </row>
    <row r="3125" ht="17.45" customHeight="1">
      <c r="C3125" s="791">
        <f>C3124+1</f>
        <v/>
      </c>
      <c r="D3125" s="792" t="n"/>
      <c r="E3125" s="793" t="n"/>
      <c r="F3125" s="792" t="n"/>
      <c r="G3125" s="794" t="n"/>
      <c r="H3125" s="793" t="n"/>
      <c r="I3125" s="792" t="n"/>
      <c r="J3125" s="793" t="n"/>
      <c r="K3125" s="795" t="n"/>
      <c r="L3125" s="793" t="n"/>
    </row>
    <row r="3126" ht="17.45" customHeight="1">
      <c r="C3126" s="791">
        <f>C3125+1</f>
        <v/>
      </c>
      <c r="D3126" s="792" t="n"/>
      <c r="E3126" s="793" t="n"/>
      <c r="F3126" s="792" t="n"/>
      <c r="G3126" s="794" t="n"/>
      <c r="H3126" s="793" t="n"/>
      <c r="I3126" s="792" t="n"/>
      <c r="J3126" s="793" t="n"/>
      <c r="K3126" s="795" t="n"/>
      <c r="L3126" s="793" t="n"/>
    </row>
    <row r="3127" ht="17.45" customHeight="1">
      <c r="C3127" s="791">
        <f>C3126+1</f>
        <v/>
      </c>
      <c r="D3127" s="792" t="n"/>
      <c r="E3127" s="793" t="n"/>
      <c r="F3127" s="792" t="n"/>
      <c r="G3127" s="794" t="n"/>
      <c r="H3127" s="793" t="n"/>
      <c r="I3127" s="792" t="n"/>
      <c r="J3127" s="793" t="n"/>
      <c r="K3127" s="795" t="n"/>
      <c r="L3127" s="793" t="n"/>
    </row>
    <row r="3128" ht="17.45" customHeight="1">
      <c r="C3128" s="861">
        <f>C3127+1</f>
        <v/>
      </c>
      <c r="D3128" s="803" t="n"/>
      <c r="E3128" s="804" t="n"/>
      <c r="F3128" s="803" t="n"/>
      <c r="G3128" s="805" t="n"/>
      <c r="H3128" s="804" t="n"/>
      <c r="I3128" s="803" t="n"/>
      <c r="J3128" s="804" t="n"/>
      <c r="K3128" s="806" t="n"/>
      <c r="L3128" s="804" t="n"/>
    </row>
    <row r="3129" ht="17.45" customHeight="1">
      <c r="C3129" s="791">
        <f>C3128+1</f>
        <v/>
      </c>
      <c r="D3129" s="792" t="n"/>
      <c r="E3129" s="793" t="n"/>
      <c r="F3129" s="792" t="n"/>
      <c r="G3129" s="794" t="n"/>
      <c r="H3129" s="793" t="n"/>
      <c r="I3129" s="792" t="n"/>
      <c r="J3129" s="793" t="n"/>
      <c r="K3129" s="795" t="n"/>
      <c r="L3129" s="793" t="n"/>
    </row>
    <row r="3130" ht="17.45" customHeight="1">
      <c r="C3130" s="791">
        <f>C3129+1</f>
        <v/>
      </c>
      <c r="D3130" s="792" t="n"/>
      <c r="E3130" s="793" t="n"/>
      <c r="F3130" s="792" t="n"/>
      <c r="G3130" s="794" t="n"/>
      <c r="H3130" s="793" t="n"/>
      <c r="I3130" s="792" t="n"/>
      <c r="J3130" s="793" t="n"/>
      <c r="K3130" s="795" t="n"/>
      <c r="L3130" s="793" t="n"/>
    </row>
    <row r="3131" ht="17.45" customHeight="1">
      <c r="C3131" s="791">
        <f>C3130+1</f>
        <v/>
      </c>
      <c r="D3131" s="792" t="n"/>
      <c r="E3131" s="793" t="n"/>
      <c r="F3131" s="792" t="n"/>
      <c r="G3131" s="794" t="n"/>
      <c r="H3131" s="793" t="n"/>
      <c r="I3131" s="792" t="n"/>
      <c r="J3131" s="793" t="n"/>
      <c r="K3131" s="795" t="n"/>
      <c r="L3131" s="793" t="n"/>
    </row>
    <row r="3132" ht="17.45" customHeight="1">
      <c r="C3132" s="791">
        <f>C3131+1</f>
        <v/>
      </c>
      <c r="D3132" s="792" t="n"/>
      <c r="E3132" s="793" t="n"/>
      <c r="F3132" s="792" t="n"/>
      <c r="G3132" s="794" t="n"/>
      <c r="H3132" s="793" t="n"/>
      <c r="I3132" s="792" t="n"/>
      <c r="J3132" s="793" t="n"/>
      <c r="K3132" s="795" t="n"/>
      <c r="L3132" s="793" t="n"/>
    </row>
    <row r="3133" ht="17.45" customHeight="1">
      <c r="C3133" s="791">
        <f>C3132+1</f>
        <v/>
      </c>
      <c r="D3133" s="792" t="n"/>
      <c r="E3133" s="793" t="n"/>
      <c r="F3133" s="792" t="n"/>
      <c r="G3133" s="794" t="n"/>
      <c r="H3133" s="793" t="n"/>
      <c r="I3133" s="792" t="n"/>
      <c r="J3133" s="793" t="n"/>
      <c r="K3133" s="795" t="n"/>
      <c r="L3133" s="793" t="n"/>
    </row>
    <row r="3134" ht="17.45" customHeight="1">
      <c r="C3134" s="861">
        <f>C3133+1</f>
        <v/>
      </c>
      <c r="D3134" s="803" t="n"/>
      <c r="E3134" s="804" t="n"/>
      <c r="F3134" s="803" t="n"/>
      <c r="G3134" s="805" t="n"/>
      <c r="H3134" s="804" t="n"/>
      <c r="I3134" s="803" t="n"/>
      <c r="J3134" s="804" t="n"/>
      <c r="K3134" s="806" t="n"/>
      <c r="L3134" s="804" t="n"/>
    </row>
    <row r="3135" ht="17.45" customHeight="1" thickBot="1">
      <c r="C3135" s="791">
        <f>C3134+1</f>
        <v/>
      </c>
      <c r="D3135" s="792" t="n"/>
      <c r="E3135" s="793" t="n"/>
      <c r="F3135" s="792" t="n"/>
      <c r="G3135" s="794" t="n"/>
      <c r="H3135" s="793" t="n"/>
      <c r="I3135" s="792" t="n"/>
      <c r="J3135" s="793" t="n"/>
      <c r="K3135" s="795" t="n"/>
      <c r="L3135" s="793" t="n"/>
    </row>
    <row r="3136" ht="17.45" customHeight="1" thickBot="1">
      <c r="C3136" s="791">
        <f>C3135+1</f>
        <v/>
      </c>
      <c r="D3136" s="792" t="n"/>
      <c r="E3136" s="793" t="n"/>
      <c r="F3136" s="792" t="n"/>
      <c r="G3136" s="794" t="n"/>
      <c r="H3136" s="793" t="n"/>
      <c r="I3136" s="792" t="n"/>
      <c r="J3136" s="793" t="n"/>
      <c r="K3136" s="795" t="n"/>
      <c r="L3136" s="793" t="n"/>
      <c r="Z3136" s="514" t="inlineStr">
        <is>
          <t>JULY</t>
        </is>
      </c>
      <c r="AA3136" s="515" t="n">
        <v>2026</v>
      </c>
      <c r="AB3136" s="516" t="n"/>
      <c r="AC3136" s="516" t="n"/>
      <c r="AD3136" s="516" t="n"/>
    </row>
    <row r="3137" ht="17.45" customHeight="1">
      <c r="C3137" s="791">
        <f>C3136+1</f>
        <v/>
      </c>
      <c r="D3137" s="792" t="n"/>
      <c r="E3137" s="793" t="n"/>
      <c r="F3137" s="792" t="n"/>
      <c r="G3137" s="794" t="n"/>
      <c r="H3137" s="793" t="n"/>
      <c r="I3137" s="792" t="n"/>
      <c r="J3137" s="793" t="n"/>
      <c r="K3137" s="795" t="n"/>
      <c r="L3137" s="793" t="n"/>
      <c r="Z3137" s="517" t="inlineStr">
        <is>
          <t>Parameter</t>
        </is>
      </c>
      <c r="AA3137" s="517" t="inlineStr">
        <is>
          <t>Station 1</t>
        </is>
      </c>
      <c r="AB3137" s="517" t="inlineStr">
        <is>
          <t>Station 2</t>
        </is>
      </c>
      <c r="AC3137" s="517" t="inlineStr">
        <is>
          <t>Station 4</t>
        </is>
      </c>
      <c r="AD3137" s="517" t="inlineStr">
        <is>
          <t>Station 5</t>
        </is>
      </c>
    </row>
    <row r="3138" ht="17.45" customHeight="1">
      <c r="C3138" s="791">
        <f>C3137+1</f>
        <v/>
      </c>
      <c r="D3138" s="792" t="n"/>
      <c r="E3138" s="793" t="n"/>
      <c r="F3138" s="792" t="n"/>
      <c r="G3138" s="794" t="n"/>
      <c r="H3138" s="793" t="n"/>
      <c r="I3138" s="792" t="n"/>
      <c r="J3138" s="793" t="n"/>
      <c r="K3138" s="795" t="n"/>
      <c r="L3138" s="793" t="n"/>
      <c r="Z3138" s="518" t="inlineStr">
        <is>
          <t>Average</t>
        </is>
      </c>
      <c r="AA3138" s="928">
        <f>AVERAGE(D3108:E3138)</f>
        <v/>
      </c>
      <c r="AB3138" s="928">
        <f>AVERAGE(F3108:H3138)</f>
        <v/>
      </c>
      <c r="AC3138" s="928">
        <f>AVERAGE(I3108:J3138)</f>
        <v/>
      </c>
      <c r="AD3138" s="928">
        <f>AVERAGE(K3108:L3138)</f>
        <v/>
      </c>
    </row>
    <row r="3139" ht="17.45" customHeight="1">
      <c r="C3139" s="791">
        <f>C3138+1</f>
        <v/>
      </c>
      <c r="D3139" s="792" t="n"/>
      <c r="E3139" s="793" t="n"/>
      <c r="F3139" s="792" t="n"/>
      <c r="G3139" s="794" t="n"/>
      <c r="H3139" s="793" t="n"/>
      <c r="I3139" s="792" t="n"/>
      <c r="J3139" s="793" t="n"/>
      <c r="K3139" s="795" t="n"/>
      <c r="L3139" s="793" t="n"/>
      <c r="Z3139" s="518" t="inlineStr">
        <is>
          <t>Maximum</t>
        </is>
      </c>
      <c r="AA3139" s="928">
        <f>MAX(D3108:E3138)</f>
        <v/>
      </c>
      <c r="AB3139" s="928">
        <f>MAX(F3108:H3138)</f>
        <v/>
      </c>
      <c r="AC3139" s="928">
        <f>MAX(I3108:J3138)</f>
        <v/>
      </c>
      <c r="AD3139" s="928">
        <f>MAX(K3108:L3138)</f>
        <v/>
      </c>
    </row>
    <row r="3140" ht="17.45" customHeight="1" thickBot="1">
      <c r="C3140" s="861">
        <f>C3139+1</f>
        <v/>
      </c>
      <c r="D3140" s="803" t="n"/>
      <c r="E3140" s="804" t="n"/>
      <c r="F3140" s="803" t="n"/>
      <c r="G3140" s="805" t="n"/>
      <c r="H3140" s="804" t="n"/>
      <c r="I3140" s="803" t="n"/>
      <c r="J3140" s="804" t="n"/>
      <c r="K3140" s="806" t="n"/>
      <c r="L3140" s="804" t="n"/>
      <c r="Z3140" s="520" t="inlineStr">
        <is>
          <t># DAYS &gt; 0.075</t>
        </is>
      </c>
      <c r="AA3140" s="521">
        <f>COUNTIF(D3108:E3138,"&gt;=0.075")</f>
        <v/>
      </c>
      <c r="AB3140" s="521">
        <f>COUNTIF(F3108:H3138,"&gt;=0.075")</f>
        <v/>
      </c>
      <c r="AC3140" s="521">
        <f>COUNTIF(I3108:J3138,"&gt;=0.075")</f>
        <v/>
      </c>
      <c r="AD3140" s="521">
        <f>COUNTIF(K3108:L3138,"&gt;=0.075")</f>
        <v/>
      </c>
    </row>
    <row r="3141" ht="17.45" customHeight="1" thickBot="1">
      <c r="C3141" s="791">
        <f>C3140+1</f>
        <v/>
      </c>
      <c r="D3141" s="792" t="n"/>
      <c r="E3141" s="793" t="n"/>
      <c r="F3141" s="792" t="n"/>
      <c r="G3141" s="794" t="n"/>
      <c r="H3141" s="793" t="n"/>
      <c r="I3141" s="792" t="n"/>
      <c r="J3141" s="793" t="n"/>
      <c r="K3141" s="795" t="n"/>
      <c r="L3141" s="793" t="n"/>
      <c r="AC3141" s="664">
        <f>SUM(AA3140:AD3140)</f>
        <v/>
      </c>
      <c r="AD3141" s="929">
        <f>AVERAGE(AA3138:AD3138)</f>
        <v/>
      </c>
    </row>
    <row r="3142" ht="17.45" customHeight="1">
      <c r="C3142" s="791">
        <f>C3141+1</f>
        <v/>
      </c>
      <c r="D3142" s="792" t="n"/>
      <c r="E3142" s="793" t="n"/>
      <c r="F3142" s="792" t="n"/>
      <c r="G3142" s="794" t="n"/>
      <c r="H3142" s="793" t="n"/>
      <c r="I3142" s="792" t="n"/>
      <c r="J3142" s="793" t="n"/>
      <c r="K3142" s="795" t="n"/>
      <c r="L3142" s="793" t="n"/>
      <c r="AA3142" s="605">
        <f>AA3138-AA3107</f>
        <v/>
      </c>
      <c r="AB3142" s="605">
        <f>AB3138-AB3107</f>
        <v/>
      </c>
      <c r="AC3142" s="605">
        <f>AC3138-AC3107</f>
        <v/>
      </c>
      <c r="AD3142" s="605">
        <f>AD3138-AD3107</f>
        <v/>
      </c>
    </row>
    <row r="3143" ht="17.45" customHeight="1">
      <c r="C3143" s="791">
        <f>C3142+1</f>
        <v/>
      </c>
      <c r="D3143" s="792" t="n"/>
      <c r="E3143" s="793" t="n"/>
      <c r="F3143" s="792" t="n"/>
      <c r="G3143" s="794" t="n"/>
      <c r="H3143" s="793" t="n"/>
      <c r="I3143" s="792" t="n"/>
      <c r="J3143" s="793" t="n"/>
      <c r="K3143" s="795" t="n"/>
      <c r="L3143" s="793" t="n"/>
      <c r="AD3143" s="605">
        <f>AD3141-AD3110</f>
        <v/>
      </c>
    </row>
    <row r="3144" ht="17.45" customHeight="1">
      <c r="C3144" s="791">
        <f>C3143+1</f>
        <v/>
      </c>
      <c r="D3144" s="792" t="n"/>
      <c r="E3144" s="793" t="n"/>
      <c r="F3144" s="792" t="n"/>
      <c r="G3144" s="794" t="n"/>
      <c r="H3144" s="793" t="n"/>
      <c r="I3144" s="792" t="n"/>
      <c r="J3144" s="793" t="n"/>
      <c r="K3144" s="795" t="n"/>
      <c r="L3144" s="793" t="n"/>
    </row>
    <row r="3145" ht="17.45" customHeight="1">
      <c r="C3145" s="791">
        <f>C3144+1</f>
        <v/>
      </c>
      <c r="D3145" s="792" t="n"/>
      <c r="E3145" s="793" t="n"/>
      <c r="F3145" s="792" t="n"/>
      <c r="G3145" s="794" t="n"/>
      <c r="H3145" s="793" t="n"/>
      <c r="I3145" s="792" t="n"/>
      <c r="J3145" s="793" t="n"/>
      <c r="K3145" s="795" t="n"/>
      <c r="L3145" s="793" t="n"/>
    </row>
    <row r="3146" ht="17.45" customHeight="1">
      <c r="C3146" s="861">
        <f>C3145+1</f>
        <v/>
      </c>
      <c r="D3146" s="803" t="n"/>
      <c r="E3146" s="804" t="n"/>
      <c r="F3146" s="803" t="n"/>
      <c r="G3146" s="805" t="n"/>
      <c r="H3146" s="804" t="n"/>
      <c r="I3146" s="803" t="n"/>
      <c r="J3146" s="804" t="n"/>
      <c r="K3146" s="806" t="n"/>
      <c r="L3146" s="804" t="n"/>
    </row>
    <row r="3147" ht="17.45" customHeight="1">
      <c r="C3147" s="791">
        <f>C3146+1</f>
        <v/>
      </c>
      <c r="D3147" s="792" t="n"/>
      <c r="E3147" s="793" t="n"/>
      <c r="F3147" s="792" t="n"/>
      <c r="G3147" s="794" t="n"/>
      <c r="H3147" s="793" t="n"/>
      <c r="I3147" s="792" t="n"/>
      <c r="J3147" s="793" t="n"/>
      <c r="K3147" s="795" t="n"/>
      <c r="L3147" s="793" t="n"/>
    </row>
    <row r="3148" ht="17.45" customHeight="1">
      <c r="C3148" s="791">
        <f>C3147+1</f>
        <v/>
      </c>
      <c r="D3148" s="792" t="n"/>
      <c r="E3148" s="793" t="n"/>
      <c r="F3148" s="792" t="n"/>
      <c r="G3148" s="794" t="n"/>
      <c r="H3148" s="793" t="n"/>
      <c r="I3148" s="792" t="n"/>
      <c r="J3148" s="793" t="n"/>
      <c r="K3148" s="795" t="n"/>
      <c r="L3148" s="793" t="n"/>
    </row>
    <row r="3149" ht="17.45" customHeight="1">
      <c r="C3149" s="791">
        <f>C3148+1</f>
        <v/>
      </c>
      <c r="D3149" s="792" t="n"/>
      <c r="E3149" s="793" t="n"/>
      <c r="F3149" s="792" t="n"/>
      <c r="G3149" s="794" t="n"/>
      <c r="H3149" s="793" t="n"/>
      <c r="I3149" s="792" t="n"/>
      <c r="J3149" s="793" t="n"/>
      <c r="K3149" s="795" t="n"/>
      <c r="L3149" s="793" t="n"/>
    </row>
    <row r="3150" ht="17.45" customHeight="1">
      <c r="C3150" s="791">
        <f>C3149+1</f>
        <v/>
      </c>
      <c r="D3150" s="792" t="n"/>
      <c r="E3150" s="793" t="n"/>
      <c r="F3150" s="792" t="n"/>
      <c r="G3150" s="794" t="n"/>
      <c r="H3150" s="793" t="n"/>
      <c r="I3150" s="792" t="n"/>
      <c r="J3150" s="793" t="n"/>
      <c r="K3150" s="795" t="n"/>
      <c r="L3150" s="793" t="n"/>
    </row>
    <row r="3151" ht="17.45" customHeight="1">
      <c r="C3151" s="791">
        <f>C3150+1</f>
        <v/>
      </c>
      <c r="D3151" s="792" t="n"/>
      <c r="E3151" s="793" t="n"/>
      <c r="F3151" s="792" t="n"/>
      <c r="G3151" s="794" t="n"/>
      <c r="H3151" s="793" t="n"/>
      <c r="I3151" s="792" t="n"/>
      <c r="J3151" s="793" t="n"/>
      <c r="K3151" s="795" t="n"/>
      <c r="L3151" s="793" t="n"/>
    </row>
    <row r="3152" ht="17.45" customHeight="1">
      <c r="C3152" s="861">
        <f>C3151+1</f>
        <v/>
      </c>
      <c r="D3152" s="803" t="n"/>
      <c r="E3152" s="804" t="n"/>
      <c r="F3152" s="803" t="n"/>
      <c r="G3152" s="805" t="n"/>
      <c r="H3152" s="804" t="n"/>
      <c r="I3152" s="803" t="n"/>
      <c r="J3152" s="804" t="n"/>
      <c r="K3152" s="806" t="n"/>
      <c r="L3152" s="804" t="n"/>
    </row>
    <row r="3153" ht="17.45" customHeight="1">
      <c r="C3153" s="791">
        <f>C3152+1</f>
        <v/>
      </c>
      <c r="D3153" s="792" t="n"/>
      <c r="E3153" s="793" t="n"/>
      <c r="F3153" s="792" t="n"/>
      <c r="G3153" s="794" t="n"/>
      <c r="H3153" s="793" t="n"/>
      <c r="I3153" s="792" t="n"/>
      <c r="J3153" s="793" t="n"/>
      <c r="K3153" s="795" t="n"/>
      <c r="L3153" s="793" t="n"/>
    </row>
    <row r="3154" ht="17.45" customHeight="1">
      <c r="C3154" s="791">
        <f>C3153+1</f>
        <v/>
      </c>
      <c r="D3154" s="792" t="n"/>
      <c r="E3154" s="793" t="n"/>
      <c r="F3154" s="792" t="n"/>
      <c r="G3154" s="794" t="n"/>
      <c r="H3154" s="793" t="n"/>
      <c r="I3154" s="792" t="n"/>
      <c r="J3154" s="793" t="n"/>
      <c r="K3154" s="795" t="n"/>
      <c r="L3154" s="793" t="n"/>
    </row>
    <row r="3155" ht="17.45" customHeight="1">
      <c r="C3155" s="791">
        <f>C3154+1</f>
        <v/>
      </c>
      <c r="D3155" s="792" t="n"/>
      <c r="E3155" s="793" t="n"/>
      <c r="F3155" s="792" t="n"/>
      <c r="G3155" s="794" t="n"/>
      <c r="H3155" s="793" t="n"/>
      <c r="I3155" s="792" t="n"/>
      <c r="J3155" s="793" t="n"/>
      <c r="K3155" s="795" t="n"/>
      <c r="L3155" s="793" t="n"/>
    </row>
    <row r="3156" ht="17.45" customHeight="1">
      <c r="C3156" s="791">
        <f>C3155+1</f>
        <v/>
      </c>
      <c r="D3156" s="792" t="n"/>
      <c r="E3156" s="793" t="n"/>
      <c r="F3156" s="792" t="n"/>
      <c r="G3156" s="794" t="n"/>
      <c r="H3156" s="793" t="n"/>
      <c r="I3156" s="792" t="n"/>
      <c r="J3156" s="793" t="n"/>
      <c r="K3156" s="795" t="n"/>
      <c r="L3156" s="793" t="n"/>
    </row>
    <row r="3157" ht="17.45" customHeight="1">
      <c r="C3157" s="791">
        <f>C3156+1</f>
        <v/>
      </c>
      <c r="D3157" s="792" t="n"/>
      <c r="E3157" s="793" t="n"/>
      <c r="F3157" s="792" t="n"/>
      <c r="G3157" s="794" t="n"/>
      <c r="H3157" s="793" t="n"/>
      <c r="I3157" s="792" t="n"/>
      <c r="J3157" s="793" t="n"/>
      <c r="K3157" s="795" t="n"/>
      <c r="L3157" s="793" t="n"/>
    </row>
    <row r="3158" ht="17.45" customHeight="1">
      <c r="C3158" s="861">
        <f>C3157+1</f>
        <v/>
      </c>
      <c r="D3158" s="976" t="n"/>
      <c r="E3158" s="977" t="n"/>
      <c r="F3158" s="976" t="n"/>
      <c r="G3158" s="978" t="n"/>
      <c r="H3158" s="977" t="n"/>
      <c r="I3158" s="976" t="n"/>
      <c r="J3158" s="977" t="n"/>
      <c r="K3158" s="979" t="n"/>
      <c r="L3158" s="977" t="n"/>
    </row>
    <row r="3159" ht="17.45" customHeight="1">
      <c r="C3159" s="791">
        <f>C3158+1</f>
        <v/>
      </c>
      <c r="D3159" s="792" t="n"/>
      <c r="E3159" s="793" t="n"/>
      <c r="F3159" s="792" t="n"/>
      <c r="G3159" s="794" t="n"/>
      <c r="H3159" s="793" t="n"/>
      <c r="I3159" s="792" t="n"/>
      <c r="J3159" s="793" t="n"/>
      <c r="K3159" s="795" t="n"/>
      <c r="L3159" s="793" t="n"/>
    </row>
    <row r="3160" ht="17.45" customHeight="1">
      <c r="C3160" s="791">
        <f>C3159+1</f>
        <v/>
      </c>
      <c r="D3160" s="792" t="n"/>
      <c r="E3160" s="793" t="n"/>
      <c r="F3160" s="792" t="n"/>
      <c r="G3160" s="794" t="n"/>
      <c r="H3160" s="793" t="n"/>
      <c r="I3160" s="792" t="n"/>
      <c r="J3160" s="793" t="n"/>
      <c r="K3160" s="795" t="n"/>
      <c r="L3160" s="793" t="n"/>
    </row>
    <row r="3161" ht="17.45" customHeight="1">
      <c r="C3161" s="791">
        <f>C3160+1</f>
        <v/>
      </c>
      <c r="D3161" s="792" t="n"/>
      <c r="E3161" s="793" t="n"/>
      <c r="F3161" s="792" t="n"/>
      <c r="G3161" s="794" t="n"/>
      <c r="H3161" s="793" t="n"/>
      <c r="I3161" s="792" t="n"/>
      <c r="J3161" s="793" t="n"/>
      <c r="K3161" s="795" t="n"/>
      <c r="L3161" s="793" t="n"/>
    </row>
    <row r="3162" ht="17.45" customHeight="1">
      <c r="C3162" s="791">
        <f>C3161+1</f>
        <v/>
      </c>
      <c r="D3162" s="792" t="n"/>
      <c r="E3162" s="793" t="n"/>
      <c r="F3162" s="792" t="n"/>
      <c r="G3162" s="794" t="n"/>
      <c r="H3162" s="793" t="n"/>
      <c r="I3162" s="792" t="n"/>
      <c r="J3162" s="793" t="n"/>
      <c r="K3162" s="795" t="n"/>
      <c r="L3162" s="793" t="n"/>
    </row>
    <row r="3163" ht="17.45" customHeight="1">
      <c r="C3163" s="791">
        <f>C3162+1</f>
        <v/>
      </c>
      <c r="D3163" s="792" t="n"/>
      <c r="E3163" s="793" t="n"/>
      <c r="F3163" s="792" t="n"/>
      <c r="G3163" s="794" t="n"/>
      <c r="H3163" s="793" t="n"/>
      <c r="I3163" s="792" t="n"/>
      <c r="J3163" s="793" t="n"/>
      <c r="K3163" s="795" t="n"/>
      <c r="L3163" s="793" t="n"/>
    </row>
    <row r="3164" ht="17.45" customHeight="1">
      <c r="C3164" s="861">
        <f>C3163+1</f>
        <v/>
      </c>
      <c r="D3164" s="803" t="n"/>
      <c r="E3164" s="804" t="n"/>
      <c r="F3164" s="803" t="n"/>
      <c r="G3164" s="805" t="n"/>
      <c r="H3164" s="804" t="n"/>
      <c r="I3164" s="803" t="n"/>
      <c r="J3164" s="804" t="n"/>
      <c r="K3164" s="806" t="n"/>
      <c r="L3164" s="804" t="n"/>
    </row>
    <row r="3165" ht="17.45" customHeight="1">
      <c r="C3165" s="791">
        <f>C3164+1</f>
        <v/>
      </c>
      <c r="D3165" s="792" t="n"/>
      <c r="E3165" s="793" t="n"/>
      <c r="F3165" s="792" t="n"/>
      <c r="G3165" s="794" t="n"/>
      <c r="H3165" s="793" t="n"/>
      <c r="I3165" s="792" t="n"/>
      <c r="J3165" s="793" t="n"/>
      <c r="K3165" s="795" t="n"/>
      <c r="L3165" s="793" t="n"/>
    </row>
    <row r="3166" ht="17.45" customHeight="1" thickBot="1">
      <c r="C3166" s="791">
        <f>C3165+1</f>
        <v/>
      </c>
      <c r="D3166" s="792" t="n"/>
      <c r="E3166" s="793" t="n"/>
      <c r="F3166" s="792" t="n"/>
      <c r="G3166" s="794" t="n"/>
      <c r="H3166" s="793" t="n"/>
      <c r="I3166" s="792" t="n"/>
      <c r="J3166" s="793" t="n"/>
      <c r="K3166" s="795" t="n"/>
      <c r="L3166" s="793" t="n"/>
    </row>
    <row r="3167" ht="17.45" customHeight="1" thickBot="1">
      <c r="C3167" s="791">
        <f>C3166+1</f>
        <v/>
      </c>
      <c r="D3167" s="792" t="n"/>
      <c r="E3167" s="793" t="n"/>
      <c r="F3167" s="792" t="n"/>
      <c r="G3167" s="794" t="n"/>
      <c r="H3167" s="793" t="n"/>
      <c r="I3167" s="792" t="n"/>
      <c r="J3167" s="793" t="n"/>
      <c r="K3167" s="795" t="n"/>
      <c r="L3167" s="793" t="n"/>
      <c r="Z3167" s="514" t="inlineStr">
        <is>
          <t>AUGUST</t>
        </is>
      </c>
      <c r="AA3167" s="515" t="n">
        <v>2026</v>
      </c>
      <c r="AB3167" s="516" t="n"/>
      <c r="AC3167" s="516" t="n"/>
      <c r="AD3167" s="516" t="n"/>
    </row>
    <row r="3168" ht="17.45" customHeight="1">
      <c r="C3168" s="791">
        <f>C3167+1</f>
        <v/>
      </c>
      <c r="D3168" s="792" t="n"/>
      <c r="E3168" s="793" t="n"/>
      <c r="F3168" s="792" t="n"/>
      <c r="G3168" s="794" t="n"/>
      <c r="H3168" s="793" t="n"/>
      <c r="I3168" s="792" t="n"/>
      <c r="J3168" s="793" t="n"/>
      <c r="K3168" s="795" t="n"/>
      <c r="L3168" s="793" t="n"/>
      <c r="Z3168" s="517" t="inlineStr">
        <is>
          <t>Parameter</t>
        </is>
      </c>
      <c r="AA3168" s="517" t="inlineStr">
        <is>
          <t>Station 1</t>
        </is>
      </c>
      <c r="AB3168" s="517" t="inlineStr">
        <is>
          <t>Station 2</t>
        </is>
      </c>
      <c r="AC3168" s="517" t="inlineStr">
        <is>
          <t>Station 4</t>
        </is>
      </c>
      <c r="AD3168" s="517" t="inlineStr">
        <is>
          <t>Station 5</t>
        </is>
      </c>
    </row>
    <row r="3169" ht="17.45" customHeight="1">
      <c r="C3169" s="791">
        <f>C3168+1</f>
        <v/>
      </c>
      <c r="D3169" s="792" t="n"/>
      <c r="E3169" s="793" t="n"/>
      <c r="F3169" s="792" t="n"/>
      <c r="G3169" s="794" t="n"/>
      <c r="H3169" s="793" t="n"/>
      <c r="I3169" s="792" t="n"/>
      <c r="J3169" s="793" t="n"/>
      <c r="K3169" s="795" t="n"/>
      <c r="L3169" s="793" t="n"/>
      <c r="Z3169" s="518" t="inlineStr">
        <is>
          <t>Average</t>
        </is>
      </c>
      <c r="AA3169" s="928">
        <f>AVERAGE(D3139:E3169)</f>
        <v/>
      </c>
      <c r="AB3169" s="928">
        <f>AVERAGE(F3139:H3169)</f>
        <v/>
      </c>
      <c r="AC3169" s="928">
        <f>AVERAGE(I3139:J3169)</f>
        <v/>
      </c>
      <c r="AD3169" s="928">
        <f>AVERAGE(K3139:L3169)</f>
        <v/>
      </c>
    </row>
    <row r="3170" ht="17.45" customHeight="1">
      <c r="C3170" s="861">
        <f>C3169+1</f>
        <v/>
      </c>
      <c r="D3170" s="803" t="n"/>
      <c r="E3170" s="804" t="n"/>
      <c r="F3170" s="803" t="n"/>
      <c r="G3170" s="805" t="n"/>
      <c r="H3170" s="804" t="n"/>
      <c r="I3170" s="803" t="n"/>
      <c r="J3170" s="804" t="n"/>
      <c r="K3170" s="806" t="n"/>
      <c r="L3170" s="804" t="n"/>
      <c r="Z3170" s="518" t="inlineStr">
        <is>
          <t>Maximum</t>
        </is>
      </c>
      <c r="AA3170" s="928">
        <f>MAX(D3139:E3169)</f>
        <v/>
      </c>
      <c r="AB3170" s="928">
        <f>MAX(F3139:H3169)</f>
        <v/>
      </c>
      <c r="AC3170" s="928">
        <f>MAX(I3139:J3169)</f>
        <v/>
      </c>
      <c r="AD3170" s="928">
        <f>MAX(K3139:L3169)</f>
        <v/>
      </c>
    </row>
    <row r="3171" ht="17.45" customHeight="1" thickBot="1">
      <c r="C3171" s="791">
        <f>C3170+1</f>
        <v/>
      </c>
      <c r="D3171" s="792" t="n"/>
      <c r="E3171" s="793" t="n"/>
      <c r="F3171" s="792" t="n"/>
      <c r="G3171" s="794" t="n"/>
      <c r="H3171" s="793" t="n"/>
      <c r="I3171" s="792" t="n"/>
      <c r="J3171" s="793" t="n"/>
      <c r="K3171" s="795" t="n"/>
      <c r="L3171" s="793" t="n"/>
      <c r="Z3171" s="520" t="inlineStr">
        <is>
          <t># DAYS &gt; 0.075</t>
        </is>
      </c>
      <c r="AA3171" s="521">
        <f>COUNTIF(D3139:E3169,"&gt;=0.075")</f>
        <v/>
      </c>
      <c r="AB3171" s="521">
        <f>COUNTIF(F3139:H3169,"&gt;=0.075")</f>
        <v/>
      </c>
      <c r="AC3171" s="521">
        <f>COUNTIF(I3139:J3169,"&gt;=0.075")</f>
        <v/>
      </c>
      <c r="AD3171" s="521">
        <f>COUNTIF(K3139:L3169,"&gt;=0.075")</f>
        <v/>
      </c>
    </row>
    <row r="3172" ht="17.45" customHeight="1" thickBot="1">
      <c r="C3172" s="791">
        <f>C3171+1</f>
        <v/>
      </c>
      <c r="D3172" s="792" t="n"/>
      <c r="E3172" s="793" t="n"/>
      <c r="F3172" s="792" t="n"/>
      <c r="G3172" s="794" t="n"/>
      <c r="H3172" s="793" t="n"/>
      <c r="I3172" s="792" t="n"/>
      <c r="J3172" s="793" t="n"/>
      <c r="K3172" s="795" t="n"/>
      <c r="L3172" s="793" t="n"/>
      <c r="AC3172" s="664">
        <f>SUM(AA3171:AD3171)</f>
        <v/>
      </c>
      <c r="AD3172" s="929">
        <f>AVERAGE(AA3169:AD3169)</f>
        <v/>
      </c>
    </row>
    <row r="3173" ht="17.45" customHeight="1">
      <c r="C3173" s="791">
        <f>C3172+1</f>
        <v/>
      </c>
      <c r="D3173" s="792" t="n"/>
      <c r="E3173" s="793" t="n"/>
      <c r="F3173" s="792" t="n"/>
      <c r="G3173" s="794" t="n"/>
      <c r="H3173" s="793" t="n"/>
      <c r="I3173" s="792" t="n"/>
      <c r="J3173" s="793" t="n"/>
      <c r="K3173" s="795" t="n"/>
      <c r="L3173" s="793" t="n"/>
      <c r="AA3173" s="605">
        <f>AA3169-AA3138</f>
        <v/>
      </c>
      <c r="AB3173" s="605">
        <f>AB3169-AB3138</f>
        <v/>
      </c>
      <c r="AC3173" s="605">
        <f>AC3169-AC3138</f>
        <v/>
      </c>
      <c r="AD3173" s="605">
        <f>AD3169-AD3138</f>
        <v/>
      </c>
    </row>
    <row r="3174" ht="17.45" customHeight="1">
      <c r="C3174" s="791">
        <f>C3173+1</f>
        <v/>
      </c>
      <c r="D3174" s="792" t="n"/>
      <c r="E3174" s="793" t="n"/>
      <c r="F3174" s="792" t="n"/>
      <c r="G3174" s="794" t="n"/>
      <c r="H3174" s="793" t="n"/>
      <c r="I3174" s="792" t="n"/>
      <c r="J3174" s="793" t="n"/>
      <c r="K3174" s="795" t="n"/>
      <c r="L3174" s="793" t="n"/>
      <c r="AD3174" s="605">
        <f>AD3172-AD3141</f>
        <v/>
      </c>
    </row>
    <row r="3175" ht="17.45" customHeight="1">
      <c r="C3175" s="791">
        <f>C3174+1</f>
        <v/>
      </c>
      <c r="D3175" s="792" t="n"/>
      <c r="E3175" s="793" t="n"/>
      <c r="F3175" s="792" t="n"/>
      <c r="G3175" s="794" t="n"/>
      <c r="H3175" s="793" t="n"/>
      <c r="I3175" s="792" t="n"/>
      <c r="J3175" s="793" t="n"/>
      <c r="K3175" s="795" t="n"/>
      <c r="L3175" s="793" t="n"/>
    </row>
    <row r="3176" ht="17.45" customHeight="1">
      <c r="C3176" s="861">
        <f>C3175+1</f>
        <v/>
      </c>
      <c r="D3176" s="803" t="n"/>
      <c r="E3176" s="804" t="n"/>
      <c r="F3176" s="803" t="n"/>
      <c r="G3176" s="805" t="n"/>
      <c r="H3176" s="804" t="n"/>
      <c r="I3176" s="803" t="n"/>
      <c r="J3176" s="804" t="n"/>
      <c r="K3176" s="806" t="n"/>
      <c r="L3176" s="804" t="n"/>
    </row>
    <row r="3177" ht="17.45" customHeight="1">
      <c r="C3177" s="791">
        <f>C3176+1</f>
        <v/>
      </c>
      <c r="D3177" s="792" t="n"/>
      <c r="E3177" s="793" t="n"/>
      <c r="F3177" s="792" t="n"/>
      <c r="G3177" s="794" t="n"/>
      <c r="H3177" s="793" t="n"/>
      <c r="I3177" s="792" t="n"/>
      <c r="J3177" s="793" t="n"/>
      <c r="K3177" s="795" t="n"/>
      <c r="L3177" s="793" t="n"/>
    </row>
    <row r="3178" ht="17.45" customHeight="1">
      <c r="C3178" s="791">
        <f>C3177+1</f>
        <v/>
      </c>
      <c r="D3178" s="792" t="n"/>
      <c r="E3178" s="793" t="n"/>
      <c r="F3178" s="792" t="n"/>
      <c r="G3178" s="794" t="n"/>
      <c r="H3178" s="793" t="n"/>
      <c r="I3178" s="792" t="n"/>
      <c r="J3178" s="793" t="n"/>
      <c r="K3178" s="795" t="n"/>
      <c r="L3178" s="793" t="n"/>
    </row>
    <row r="3179" ht="17.45" customHeight="1">
      <c r="C3179" s="791">
        <f>C3178+1</f>
        <v/>
      </c>
      <c r="D3179" s="792" t="n"/>
      <c r="E3179" s="793" t="n"/>
      <c r="F3179" s="792" t="n"/>
      <c r="G3179" s="794" t="n"/>
      <c r="H3179" s="793" t="n"/>
      <c r="I3179" s="792" t="n"/>
      <c r="J3179" s="793" t="n"/>
      <c r="K3179" s="795" t="n"/>
      <c r="L3179" s="793" t="n"/>
    </row>
    <row r="3180" ht="17.45" customHeight="1">
      <c r="C3180" s="791">
        <f>C3179+1</f>
        <v/>
      </c>
      <c r="D3180" s="792" t="n"/>
      <c r="E3180" s="793" t="n"/>
      <c r="F3180" s="792" t="n"/>
      <c r="G3180" s="794" t="n"/>
      <c r="H3180" s="793" t="n"/>
      <c r="I3180" s="792" t="n"/>
      <c r="J3180" s="793" t="n"/>
      <c r="K3180" s="795" t="n"/>
      <c r="L3180" s="793" t="n"/>
    </row>
    <row r="3181" ht="17.45" customHeight="1">
      <c r="C3181" s="791">
        <f>C3180+1</f>
        <v/>
      </c>
      <c r="D3181" s="792" t="n"/>
      <c r="E3181" s="793" t="n"/>
      <c r="F3181" s="792" t="n"/>
      <c r="G3181" s="794" t="n"/>
      <c r="H3181" s="793" t="n"/>
      <c r="I3181" s="792" t="n"/>
      <c r="J3181" s="793" t="n"/>
      <c r="K3181" s="795" t="n"/>
      <c r="L3181" s="793" t="n"/>
    </row>
    <row r="3182" ht="17.45" customHeight="1">
      <c r="C3182" s="861">
        <f>C3181+1</f>
        <v/>
      </c>
      <c r="D3182" s="976" t="n"/>
      <c r="E3182" s="977" t="n"/>
      <c r="F3182" s="976" t="n"/>
      <c r="G3182" s="978" t="n"/>
      <c r="H3182" s="977" t="n"/>
      <c r="I3182" s="976" t="n"/>
      <c r="J3182" s="977" t="n"/>
      <c r="K3182" s="979" t="n"/>
      <c r="L3182" s="977" t="n"/>
    </row>
    <row r="3183" ht="17.45" customHeight="1">
      <c r="C3183" s="791">
        <f>C3182+1</f>
        <v/>
      </c>
      <c r="D3183" s="792" t="n"/>
      <c r="E3183" s="793" t="n"/>
      <c r="F3183" s="792" t="n"/>
      <c r="G3183" s="794" t="n"/>
      <c r="H3183" s="793" t="n"/>
      <c r="I3183" s="792" t="n"/>
      <c r="J3183" s="793" t="n"/>
      <c r="K3183" s="795" t="n"/>
      <c r="L3183" s="793" t="n"/>
    </row>
    <row r="3184" ht="17.45" customHeight="1">
      <c r="C3184" s="791">
        <f>C3183+1</f>
        <v/>
      </c>
      <c r="D3184" s="792" t="n"/>
      <c r="E3184" s="793" t="n"/>
      <c r="F3184" s="792" t="n"/>
      <c r="G3184" s="794" t="n"/>
      <c r="H3184" s="793" t="n"/>
      <c r="I3184" s="792" t="n"/>
      <c r="J3184" s="793" t="n"/>
      <c r="K3184" s="795" t="n"/>
      <c r="L3184" s="793" t="n"/>
    </row>
    <row r="3185" ht="17.45" customHeight="1">
      <c r="C3185" s="791">
        <f>C3184+1</f>
        <v/>
      </c>
      <c r="D3185" s="792" t="n"/>
      <c r="E3185" s="793" t="n"/>
      <c r="F3185" s="792" t="n"/>
      <c r="G3185" s="794" t="n"/>
      <c r="H3185" s="793" t="n"/>
      <c r="I3185" s="792" t="n"/>
      <c r="J3185" s="793" t="n"/>
      <c r="K3185" s="795" t="n"/>
      <c r="L3185" s="793" t="n"/>
    </row>
    <row r="3186" ht="17.45" customHeight="1">
      <c r="C3186" s="791">
        <f>C3185+1</f>
        <v/>
      </c>
      <c r="D3186" s="792" t="n"/>
      <c r="E3186" s="793" t="n"/>
      <c r="F3186" s="792" t="n"/>
      <c r="G3186" s="794" t="n"/>
      <c r="H3186" s="793" t="n"/>
      <c r="I3186" s="792" t="n"/>
      <c r="J3186" s="793" t="n"/>
      <c r="K3186" s="795" t="n"/>
      <c r="L3186" s="793" t="n"/>
    </row>
    <row r="3187" ht="17.45" customHeight="1">
      <c r="C3187" s="791">
        <f>C3186+1</f>
        <v/>
      </c>
      <c r="D3187" s="792" t="n"/>
      <c r="E3187" s="793" t="n"/>
      <c r="F3187" s="792" t="n"/>
      <c r="G3187" s="794" t="n"/>
      <c r="H3187" s="793" t="n"/>
      <c r="I3187" s="792" t="n"/>
      <c r="J3187" s="793" t="n"/>
      <c r="K3187" s="795" t="n"/>
      <c r="L3187" s="793" t="n"/>
    </row>
    <row r="3188" ht="17.45" customHeight="1">
      <c r="C3188" s="861">
        <f>C3187+1</f>
        <v/>
      </c>
      <c r="D3188" s="803" t="n"/>
      <c r="E3188" s="804" t="n"/>
      <c r="F3188" s="803" t="n"/>
      <c r="G3188" s="805" t="n"/>
      <c r="H3188" s="804" t="n"/>
      <c r="I3188" s="803" t="n"/>
      <c r="J3188" s="804" t="n"/>
      <c r="K3188" s="806" t="n"/>
      <c r="L3188" s="804" t="n"/>
    </row>
    <row r="3189" ht="17.45" customHeight="1">
      <c r="C3189" s="791">
        <f>C3188+1</f>
        <v/>
      </c>
      <c r="D3189" s="792" t="n"/>
      <c r="E3189" s="793" t="n"/>
      <c r="F3189" s="792" t="n"/>
      <c r="G3189" s="794" t="n"/>
      <c r="H3189" s="793" t="n"/>
      <c r="I3189" s="792" t="n"/>
      <c r="J3189" s="793" t="n"/>
      <c r="K3189" s="795" t="n"/>
      <c r="L3189" s="793" t="n"/>
    </row>
    <row r="3190" ht="17.45" customHeight="1">
      <c r="C3190" s="791">
        <f>C3189+1</f>
        <v/>
      </c>
      <c r="D3190" s="792" t="n"/>
      <c r="E3190" s="793" t="n"/>
      <c r="F3190" s="792" t="n"/>
      <c r="G3190" s="794" t="n"/>
      <c r="H3190" s="793" t="n"/>
      <c r="I3190" s="792" t="n"/>
      <c r="J3190" s="793" t="n"/>
      <c r="K3190" s="795" t="n"/>
      <c r="L3190" s="793" t="n"/>
    </row>
    <row r="3191" ht="17.45" customHeight="1">
      <c r="C3191" s="791">
        <f>C3190+1</f>
        <v/>
      </c>
      <c r="D3191" s="792" t="n"/>
      <c r="E3191" s="793" t="n"/>
      <c r="F3191" s="792" t="n"/>
      <c r="G3191" s="794" t="n"/>
      <c r="H3191" s="793" t="n"/>
      <c r="I3191" s="792" t="n"/>
      <c r="J3191" s="793" t="n"/>
      <c r="K3191" s="795" t="n"/>
      <c r="L3191" s="793" t="n"/>
    </row>
    <row r="3192" ht="17.45" customHeight="1">
      <c r="C3192" s="791">
        <f>C3191+1</f>
        <v/>
      </c>
      <c r="D3192" s="792" t="n"/>
      <c r="E3192" s="793" t="n"/>
      <c r="F3192" s="792" t="n"/>
      <c r="G3192" s="794" t="n"/>
      <c r="H3192" s="793" t="n"/>
      <c r="I3192" s="792" t="n"/>
      <c r="J3192" s="793" t="n"/>
      <c r="K3192" s="795" t="n"/>
      <c r="L3192" s="793" t="n"/>
    </row>
    <row r="3193" ht="17.45" customHeight="1">
      <c r="C3193" s="791">
        <f>C3192+1</f>
        <v/>
      </c>
      <c r="D3193" s="792" t="n"/>
      <c r="E3193" s="793" t="n"/>
      <c r="F3193" s="792" t="n"/>
      <c r="G3193" s="794" t="n"/>
      <c r="H3193" s="793" t="n"/>
      <c r="I3193" s="792" t="n"/>
      <c r="J3193" s="793" t="n"/>
      <c r="K3193" s="795" t="n"/>
      <c r="L3193" s="793" t="n"/>
    </row>
    <row r="3194" ht="17.45" customHeight="1">
      <c r="C3194" s="861">
        <f>C3193+1</f>
        <v/>
      </c>
      <c r="D3194" s="803" t="n"/>
      <c r="E3194" s="804" t="n"/>
      <c r="F3194" s="803" t="n"/>
      <c r="G3194" s="805" t="n"/>
      <c r="H3194" s="804" t="n"/>
      <c r="I3194" s="803" t="n"/>
      <c r="J3194" s="804" t="n"/>
      <c r="K3194" s="806" t="n"/>
      <c r="L3194" s="804" t="n"/>
    </row>
    <row r="3195" ht="17.45" customHeight="1">
      <c r="C3195" s="791">
        <f>C3194+1</f>
        <v/>
      </c>
      <c r="D3195" s="792" t="n"/>
      <c r="E3195" s="793" t="n"/>
      <c r="F3195" s="792" t="n"/>
      <c r="G3195" s="794" t="n"/>
      <c r="H3195" s="793" t="n"/>
      <c r="I3195" s="792" t="n"/>
      <c r="J3195" s="793" t="n"/>
      <c r="K3195" s="795" t="n"/>
      <c r="L3195" s="793" t="n"/>
    </row>
    <row r="3196" ht="17.45" customHeight="1" thickBot="1">
      <c r="C3196" s="791">
        <f>C3195+1</f>
        <v/>
      </c>
      <c r="D3196" s="792" t="n"/>
      <c r="E3196" s="793" t="n"/>
      <c r="F3196" s="792" t="n"/>
      <c r="G3196" s="794" t="n"/>
      <c r="H3196" s="793" t="n"/>
      <c r="I3196" s="792" t="n"/>
      <c r="J3196" s="793" t="n"/>
      <c r="K3196" s="795" t="n"/>
      <c r="L3196" s="793" t="n"/>
    </row>
    <row r="3197" ht="17.45" customHeight="1" thickBot="1">
      <c r="C3197" s="791">
        <f>C3196+1</f>
        <v/>
      </c>
      <c r="D3197" s="792" t="n"/>
      <c r="E3197" s="793" t="n"/>
      <c r="F3197" s="792" t="n"/>
      <c r="G3197" s="794" t="n"/>
      <c r="H3197" s="793" t="n"/>
      <c r="I3197" s="792" t="n"/>
      <c r="J3197" s="793" t="n"/>
      <c r="K3197" s="795" t="n"/>
      <c r="L3197" s="793" t="n"/>
      <c r="Z3197" s="514" t="inlineStr">
        <is>
          <t>SEPTEMBER</t>
        </is>
      </c>
      <c r="AA3197" s="515" t="n">
        <v>2026</v>
      </c>
      <c r="AB3197" s="516" t="n"/>
      <c r="AC3197" s="516" t="n"/>
      <c r="AD3197" s="516" t="n"/>
    </row>
    <row r="3198" ht="17.45" customHeight="1">
      <c r="C3198" s="791">
        <f>C3197+1</f>
        <v/>
      </c>
      <c r="D3198" s="792" t="n"/>
      <c r="E3198" s="793" t="n"/>
      <c r="F3198" s="792" t="n"/>
      <c r="G3198" s="794" t="n"/>
      <c r="H3198" s="793" t="n"/>
      <c r="I3198" s="792" t="n"/>
      <c r="J3198" s="793" t="n"/>
      <c r="K3198" s="795" t="n"/>
      <c r="L3198" s="793" t="n"/>
      <c r="Z3198" s="517" t="inlineStr">
        <is>
          <t>Parameter</t>
        </is>
      </c>
      <c r="AA3198" s="517" t="inlineStr">
        <is>
          <t>Station 1</t>
        </is>
      </c>
      <c r="AB3198" s="517" t="inlineStr">
        <is>
          <t>Station 2</t>
        </is>
      </c>
      <c r="AC3198" s="517" t="inlineStr">
        <is>
          <t>Station 4</t>
        </is>
      </c>
      <c r="AD3198" s="517" t="inlineStr">
        <is>
          <t>Station 5</t>
        </is>
      </c>
    </row>
    <row r="3199" ht="17.45" customHeight="1">
      <c r="C3199" s="791">
        <f>C3198+1</f>
        <v/>
      </c>
      <c r="D3199" s="792" t="n"/>
      <c r="E3199" s="793" t="n"/>
      <c r="F3199" s="792" t="n"/>
      <c r="G3199" s="794" t="n"/>
      <c r="H3199" s="793" t="n"/>
      <c r="I3199" s="792" t="n"/>
      <c r="J3199" s="793" t="n"/>
      <c r="K3199" s="795" t="n"/>
      <c r="L3199" s="793" t="n"/>
      <c r="Z3199" s="518" t="inlineStr">
        <is>
          <t>Average</t>
        </is>
      </c>
      <c r="AA3199" s="928">
        <f>AVERAGE(D3170:E3199)</f>
        <v/>
      </c>
      <c r="AB3199" s="928">
        <f>AVERAGE(F3170:H3199)</f>
        <v/>
      </c>
      <c r="AC3199" s="928">
        <f>AVERAGE(I3170:J3199)</f>
        <v/>
      </c>
      <c r="AD3199" s="928">
        <f>AVERAGE(K3170:L3199)</f>
        <v/>
      </c>
    </row>
    <row r="3200" ht="17.45" customHeight="1">
      <c r="C3200" s="861">
        <f>C3199+1</f>
        <v/>
      </c>
      <c r="D3200" s="976" t="n"/>
      <c r="E3200" s="977" t="n"/>
      <c r="F3200" s="976" t="n"/>
      <c r="G3200" s="978" t="n"/>
      <c r="H3200" s="977" t="n"/>
      <c r="I3200" s="976" t="n"/>
      <c r="J3200" s="977" t="n"/>
      <c r="K3200" s="979" t="n"/>
      <c r="L3200" s="977" t="n"/>
      <c r="Z3200" s="518" t="inlineStr">
        <is>
          <t>Maximum</t>
        </is>
      </c>
      <c r="AA3200" s="928">
        <f>MAX(D3170:E3199)</f>
        <v/>
      </c>
      <c r="AB3200" s="928">
        <f>MAX(F3170:H3199)</f>
        <v/>
      </c>
      <c r="AC3200" s="928">
        <f>MAX(I3170:J3199)</f>
        <v/>
      </c>
      <c r="AD3200" s="928">
        <f>MAX(K3170:L3199)</f>
        <v/>
      </c>
    </row>
    <row r="3201" ht="17.45" customHeight="1" thickBot="1">
      <c r="C3201" s="791">
        <f>C3200+1</f>
        <v/>
      </c>
      <c r="D3201" s="792" t="n"/>
      <c r="E3201" s="793" t="n"/>
      <c r="F3201" s="792" t="n"/>
      <c r="G3201" s="794" t="n"/>
      <c r="H3201" s="793" t="n"/>
      <c r="I3201" s="792" t="n"/>
      <c r="J3201" s="793" t="n"/>
      <c r="K3201" s="795" t="n"/>
      <c r="L3201" s="793" t="n"/>
      <c r="Z3201" s="520" t="inlineStr">
        <is>
          <t># DAYS &gt; 0.075</t>
        </is>
      </c>
      <c r="AA3201" s="521">
        <f>COUNTIF(D3170:E3199,"&gt;=0.075")</f>
        <v/>
      </c>
      <c r="AB3201" s="521">
        <f>COUNTIF(F3170:H3199,"&gt;=0.075")</f>
        <v/>
      </c>
      <c r="AC3201" s="521">
        <f>COUNTIF(I3170:J3199,"&gt;=0.075")</f>
        <v/>
      </c>
      <c r="AD3201" s="521">
        <f>COUNTIF(K3170:L3199,"&gt;=0.075")</f>
        <v/>
      </c>
    </row>
    <row r="3202" ht="17.45" customHeight="1" thickBot="1">
      <c r="C3202" s="791">
        <f>C3201+1</f>
        <v/>
      </c>
      <c r="D3202" s="792" t="n"/>
      <c r="E3202" s="793" t="n"/>
      <c r="F3202" s="792" t="n"/>
      <c r="G3202" s="794" t="n"/>
      <c r="H3202" s="793" t="n"/>
      <c r="I3202" s="792" t="n"/>
      <c r="J3202" s="793" t="n"/>
      <c r="K3202" s="795" t="n"/>
      <c r="L3202" s="793" t="n"/>
      <c r="AC3202" s="664">
        <f>SUM(AA3201:AD3201)</f>
        <v/>
      </c>
      <c r="AD3202" s="929">
        <f>AVERAGE(AA3199:AD3199)</f>
        <v/>
      </c>
    </row>
    <row r="3203" ht="17.45" customHeight="1">
      <c r="C3203" s="791">
        <f>C3202+1</f>
        <v/>
      </c>
      <c r="D3203" s="792" t="n"/>
      <c r="E3203" s="793" t="n"/>
      <c r="F3203" s="792" t="n"/>
      <c r="G3203" s="794" t="n"/>
      <c r="H3203" s="793" t="n"/>
      <c r="I3203" s="792" t="n"/>
      <c r="J3203" s="793" t="n"/>
      <c r="K3203" s="795" t="n"/>
      <c r="L3203" s="793" t="n"/>
      <c r="AA3203" s="605">
        <f>AA3199-AA3169</f>
        <v/>
      </c>
      <c r="AB3203" s="605">
        <f>AB3199-AB3169</f>
        <v/>
      </c>
      <c r="AC3203" s="605">
        <f>AC3199-AC3169</f>
        <v/>
      </c>
      <c r="AD3203" s="605">
        <f>AD3199-AD3169</f>
        <v/>
      </c>
    </row>
    <row r="3204" ht="17.45" customHeight="1">
      <c r="C3204" s="791">
        <f>C3203+1</f>
        <v/>
      </c>
      <c r="D3204" s="792" t="n"/>
      <c r="E3204" s="793" t="n"/>
      <c r="F3204" s="792" t="n"/>
      <c r="G3204" s="794" t="n"/>
      <c r="H3204" s="793" t="n"/>
      <c r="I3204" s="792" t="n"/>
      <c r="J3204" s="793" t="n"/>
      <c r="K3204" s="795" t="n"/>
      <c r="L3204" s="793" t="n"/>
      <c r="AD3204" s="605">
        <f>AD3202-AD3172</f>
        <v/>
      </c>
    </row>
    <row r="3205" ht="17.45" customHeight="1">
      <c r="C3205" s="791">
        <f>C3204+1</f>
        <v/>
      </c>
      <c r="D3205" s="792" t="n"/>
      <c r="E3205" s="793" t="n"/>
      <c r="F3205" s="792" t="n"/>
      <c r="G3205" s="794" t="n"/>
      <c r="H3205" s="793" t="n"/>
      <c r="I3205" s="792" t="n"/>
      <c r="J3205" s="793" t="n"/>
      <c r="K3205" s="795" t="n"/>
      <c r="L3205" s="793" t="n"/>
    </row>
    <row r="3206" ht="17.45" customHeight="1">
      <c r="C3206" s="861">
        <f>C3205+1</f>
        <v/>
      </c>
      <c r="D3206" s="803" t="n"/>
      <c r="E3206" s="804" t="n"/>
      <c r="F3206" s="803" t="n"/>
      <c r="G3206" s="805" t="n"/>
      <c r="H3206" s="804" t="n"/>
      <c r="I3206" s="803" t="n"/>
      <c r="J3206" s="804" t="n"/>
      <c r="K3206" s="806" t="n"/>
      <c r="L3206" s="804" t="n"/>
    </row>
    <row r="3207" ht="17.45" customHeight="1">
      <c r="C3207" s="791">
        <f>C3206+1</f>
        <v/>
      </c>
      <c r="D3207" s="792" t="n"/>
      <c r="E3207" s="793" t="n"/>
      <c r="F3207" s="792" t="n"/>
      <c r="G3207" s="794" t="n"/>
      <c r="H3207" s="793" t="n"/>
      <c r="I3207" s="792" t="n"/>
      <c r="J3207" s="793" t="n"/>
      <c r="K3207" s="795" t="n"/>
      <c r="L3207" s="793" t="n"/>
    </row>
    <row r="3208" ht="17.45" customHeight="1">
      <c r="C3208" s="791">
        <f>C3207+1</f>
        <v/>
      </c>
      <c r="D3208" s="792" t="n"/>
      <c r="E3208" s="793" t="n"/>
      <c r="F3208" s="792" t="n"/>
      <c r="G3208" s="794" t="n"/>
      <c r="H3208" s="793" t="n"/>
      <c r="I3208" s="792" t="n"/>
      <c r="J3208" s="793" t="n"/>
      <c r="K3208" s="795" t="n"/>
      <c r="L3208" s="793" t="n"/>
    </row>
    <row r="3209" ht="17.45" customHeight="1">
      <c r="C3209" s="791">
        <f>C3208+1</f>
        <v/>
      </c>
      <c r="D3209" s="792" t="n"/>
      <c r="E3209" s="793" t="n"/>
      <c r="F3209" s="792" t="n"/>
      <c r="G3209" s="794" t="n"/>
      <c r="H3209" s="793" t="n"/>
      <c r="I3209" s="792" t="n"/>
      <c r="J3209" s="793" t="n"/>
      <c r="K3209" s="795" t="n"/>
      <c r="L3209" s="793" t="n"/>
    </row>
    <row r="3210" ht="17.45" customHeight="1">
      <c r="C3210" s="791">
        <f>C3209+1</f>
        <v/>
      </c>
      <c r="D3210" s="792" t="n"/>
      <c r="E3210" s="793" t="n"/>
      <c r="F3210" s="792" t="n"/>
      <c r="G3210" s="794" t="n"/>
      <c r="H3210" s="793" t="n"/>
      <c r="I3210" s="792" t="n"/>
      <c r="J3210" s="793" t="n"/>
      <c r="K3210" s="795" t="n"/>
      <c r="L3210" s="793" t="n"/>
    </row>
    <row r="3211" ht="17.45" customHeight="1">
      <c r="C3211" s="791">
        <f>C3210+1</f>
        <v/>
      </c>
      <c r="D3211" s="792" t="n"/>
      <c r="E3211" s="793" t="n"/>
      <c r="F3211" s="792" t="n"/>
      <c r="G3211" s="794" t="n"/>
      <c r="H3211" s="793" t="n"/>
      <c r="I3211" s="792" t="n"/>
      <c r="J3211" s="793" t="n"/>
      <c r="K3211" s="795" t="n"/>
      <c r="L3211" s="793" t="n"/>
    </row>
    <row r="3212" ht="17.45" customHeight="1">
      <c r="C3212" s="861">
        <f>C3211+1</f>
        <v/>
      </c>
      <c r="D3212" s="803" t="n"/>
      <c r="E3212" s="804" t="n"/>
      <c r="F3212" s="803" t="n"/>
      <c r="G3212" s="805" t="n"/>
      <c r="H3212" s="804" t="n"/>
      <c r="I3212" s="803" t="n"/>
      <c r="J3212" s="804" t="n"/>
      <c r="K3212" s="806" t="n"/>
      <c r="L3212" s="804" t="n"/>
    </row>
    <row r="3213" ht="17.45" customHeight="1">
      <c r="C3213" s="791">
        <f>C3212+1</f>
        <v/>
      </c>
      <c r="D3213" s="792" t="n"/>
      <c r="E3213" s="793" t="n"/>
      <c r="F3213" s="792" t="n"/>
      <c r="G3213" s="794" t="n"/>
      <c r="H3213" s="793" t="n"/>
      <c r="I3213" s="792" t="n"/>
      <c r="J3213" s="793" t="n"/>
      <c r="K3213" s="795" t="n"/>
      <c r="L3213" s="793" t="n"/>
    </row>
    <row r="3214" ht="17.45" customHeight="1">
      <c r="C3214" s="791">
        <f>C3213+1</f>
        <v/>
      </c>
      <c r="D3214" s="792" t="n"/>
      <c r="E3214" s="793" t="n"/>
      <c r="F3214" s="792" t="n"/>
      <c r="G3214" s="794" t="n"/>
      <c r="H3214" s="793" t="n"/>
      <c r="I3214" s="792" t="n"/>
      <c r="J3214" s="793" t="n"/>
      <c r="K3214" s="795" t="n"/>
      <c r="L3214" s="793" t="n"/>
    </row>
    <row r="3215" ht="17.45" customHeight="1">
      <c r="C3215" s="791">
        <f>C3214+1</f>
        <v/>
      </c>
      <c r="D3215" s="792" t="n"/>
      <c r="E3215" s="793" t="n"/>
      <c r="F3215" s="792" t="n"/>
      <c r="G3215" s="794" t="n"/>
      <c r="H3215" s="793" t="n"/>
      <c r="I3215" s="792" t="n"/>
      <c r="J3215" s="793" t="n"/>
      <c r="K3215" s="795" t="n"/>
      <c r="L3215" s="793" t="n"/>
    </row>
    <row r="3216" ht="17.45" customHeight="1">
      <c r="C3216" s="791">
        <f>C3215+1</f>
        <v/>
      </c>
      <c r="D3216" s="792" t="n"/>
      <c r="E3216" s="793" t="n"/>
      <c r="F3216" s="792" t="n"/>
      <c r="G3216" s="794" t="n"/>
      <c r="H3216" s="793" t="n"/>
      <c r="I3216" s="792" t="n"/>
      <c r="J3216" s="793" t="n"/>
      <c r="K3216" s="795" t="n"/>
      <c r="L3216" s="793" t="n"/>
    </row>
    <row r="3217" ht="17.45" customHeight="1">
      <c r="C3217" s="791">
        <f>C3216+1</f>
        <v/>
      </c>
      <c r="D3217" s="792" t="n"/>
      <c r="E3217" s="793" t="n"/>
      <c r="F3217" s="792" t="n"/>
      <c r="G3217" s="794" t="n"/>
      <c r="H3217" s="793" t="n"/>
      <c r="I3217" s="792" t="n"/>
      <c r="J3217" s="793" t="n"/>
      <c r="K3217" s="795" t="n"/>
      <c r="L3217" s="793" t="n"/>
    </row>
    <row r="3218" ht="17.45" customHeight="1">
      <c r="C3218" s="861">
        <f>C3217+1</f>
        <v/>
      </c>
      <c r="D3218" s="803" t="n"/>
      <c r="E3218" s="804" t="n"/>
      <c r="F3218" s="803" t="n"/>
      <c r="G3218" s="805" t="n"/>
      <c r="H3218" s="804" t="n"/>
      <c r="I3218" s="803" t="n"/>
      <c r="J3218" s="804" t="n"/>
      <c r="K3218" s="806" t="n"/>
      <c r="L3218" s="804" t="n"/>
    </row>
    <row r="3219" ht="17.45" customHeight="1">
      <c r="C3219" s="791">
        <f>C3218+1</f>
        <v/>
      </c>
      <c r="D3219" s="792" t="n"/>
      <c r="E3219" s="793" t="n"/>
      <c r="F3219" s="792" t="n"/>
      <c r="G3219" s="794" t="n"/>
      <c r="H3219" s="793" t="n"/>
      <c r="I3219" s="792" t="n"/>
      <c r="J3219" s="793" t="n"/>
      <c r="K3219" s="795" t="n"/>
      <c r="L3219" s="793" t="n"/>
    </row>
    <row r="3220" ht="17.45" customHeight="1">
      <c r="C3220" s="791">
        <f>C3219+1</f>
        <v/>
      </c>
      <c r="D3220" s="792" t="n"/>
      <c r="E3220" s="793" t="n"/>
      <c r="F3220" s="792" t="n"/>
      <c r="G3220" s="794" t="n"/>
      <c r="H3220" s="793" t="n"/>
      <c r="I3220" s="792" t="n"/>
      <c r="J3220" s="793" t="n"/>
      <c r="K3220" s="795" t="n"/>
      <c r="L3220" s="793" t="n"/>
    </row>
    <row r="3221" ht="17.45" customHeight="1">
      <c r="C3221" s="791">
        <f>C3220+1</f>
        <v/>
      </c>
      <c r="D3221" s="792" t="n"/>
      <c r="E3221" s="793" t="n"/>
      <c r="F3221" s="792" t="n"/>
      <c r="G3221" s="794" t="n"/>
      <c r="H3221" s="793" t="n"/>
      <c r="I3221" s="792" t="n"/>
      <c r="J3221" s="793" t="n"/>
      <c r="K3221" s="795" t="n"/>
      <c r="L3221" s="793" t="n"/>
    </row>
    <row r="3222" ht="17.45" customHeight="1">
      <c r="C3222" s="791">
        <f>C3221+1</f>
        <v/>
      </c>
      <c r="D3222" s="792" t="n"/>
      <c r="E3222" s="793" t="n"/>
      <c r="F3222" s="792" t="n"/>
      <c r="G3222" s="794" t="n"/>
      <c r="H3222" s="793" t="n"/>
      <c r="I3222" s="792" t="n"/>
      <c r="J3222" s="793" t="n"/>
      <c r="K3222" s="795" t="n"/>
      <c r="L3222" s="793" t="n"/>
    </row>
    <row r="3223" ht="17.45" customHeight="1">
      <c r="C3223" s="791">
        <f>C3222+1</f>
        <v/>
      </c>
      <c r="D3223" s="792" t="n"/>
      <c r="E3223" s="793" t="n"/>
      <c r="F3223" s="792" t="n"/>
      <c r="G3223" s="794" t="n"/>
      <c r="H3223" s="793" t="n"/>
      <c r="I3223" s="792" t="n"/>
      <c r="J3223" s="793" t="n"/>
      <c r="K3223" s="795" t="n"/>
      <c r="L3223" s="793" t="n"/>
    </row>
    <row r="3224" ht="17.45" customHeight="1">
      <c r="C3224" s="861">
        <f>C3223+1</f>
        <v/>
      </c>
      <c r="D3224" s="803" t="n"/>
      <c r="E3224" s="804" t="n"/>
      <c r="F3224" s="803" t="n"/>
      <c r="G3224" s="805" t="n"/>
      <c r="H3224" s="804" t="n"/>
      <c r="I3224" s="803" t="n"/>
      <c r="J3224" s="804" t="n"/>
      <c r="K3224" s="806" t="n"/>
      <c r="L3224" s="804" t="n"/>
    </row>
    <row r="3225" ht="17.45" customHeight="1">
      <c r="C3225" s="791">
        <f>C3224+1</f>
        <v/>
      </c>
      <c r="D3225" s="792" t="n"/>
      <c r="E3225" s="793" t="n"/>
      <c r="F3225" s="792" t="n"/>
      <c r="G3225" s="794" t="n"/>
      <c r="H3225" s="793" t="n"/>
      <c r="I3225" s="792" t="n"/>
      <c r="J3225" s="793" t="n"/>
      <c r="K3225" s="795" t="n"/>
      <c r="L3225" s="793" t="n"/>
    </row>
    <row r="3226" ht="17.45" customHeight="1">
      <c r="C3226" s="791">
        <f>C3225+1</f>
        <v/>
      </c>
      <c r="D3226" s="792" t="n"/>
      <c r="E3226" s="793" t="n"/>
      <c r="F3226" s="792" t="n"/>
      <c r="G3226" s="794" t="n"/>
      <c r="H3226" s="793" t="n"/>
      <c r="I3226" s="792" t="n"/>
      <c r="J3226" s="793" t="n"/>
      <c r="K3226" s="795" t="n"/>
      <c r="L3226" s="793" t="n"/>
    </row>
    <row r="3227" ht="17.45" customHeight="1" thickBot="1">
      <c r="C3227" s="791">
        <f>C3226+1</f>
        <v/>
      </c>
      <c r="D3227" s="792" t="n"/>
      <c r="E3227" s="793" t="n"/>
      <c r="F3227" s="792" t="n"/>
      <c r="G3227" s="794" t="n"/>
      <c r="H3227" s="793" t="n"/>
      <c r="I3227" s="792" t="n"/>
      <c r="J3227" s="793" t="n"/>
      <c r="K3227" s="795" t="n"/>
      <c r="L3227" s="793" t="n"/>
    </row>
    <row r="3228" ht="17.45" customHeight="1" thickBot="1">
      <c r="C3228" s="791">
        <f>C3227+1</f>
        <v/>
      </c>
      <c r="D3228" s="792" t="n"/>
      <c r="E3228" s="793" t="n"/>
      <c r="F3228" s="792" t="n"/>
      <c r="G3228" s="794" t="n"/>
      <c r="H3228" s="793" t="n"/>
      <c r="I3228" s="792" t="n"/>
      <c r="J3228" s="793" t="n"/>
      <c r="K3228" s="795" t="n"/>
      <c r="L3228" s="793" t="n"/>
      <c r="Z3228" s="514" t="inlineStr">
        <is>
          <t>OCTOBER</t>
        </is>
      </c>
      <c r="AA3228" s="515" t="n">
        <v>2026</v>
      </c>
      <c r="AB3228" s="516" t="n"/>
      <c r="AC3228" s="516" t="n"/>
      <c r="AD3228" s="516" t="n"/>
    </row>
    <row r="3229" ht="17.45" customHeight="1">
      <c r="C3229" s="791">
        <f>C3228+1</f>
        <v/>
      </c>
      <c r="D3229" s="792" t="n"/>
      <c r="E3229" s="793" t="n"/>
      <c r="F3229" s="792" t="n"/>
      <c r="G3229" s="794" t="n"/>
      <c r="H3229" s="793" t="n"/>
      <c r="I3229" s="792" t="n"/>
      <c r="J3229" s="793" t="n"/>
      <c r="K3229" s="795" t="n"/>
      <c r="L3229" s="793" t="n"/>
      <c r="Z3229" s="517" t="inlineStr">
        <is>
          <t>Parameter</t>
        </is>
      </c>
      <c r="AA3229" s="517" t="inlineStr">
        <is>
          <t>Station 1</t>
        </is>
      </c>
      <c r="AB3229" s="517" t="inlineStr">
        <is>
          <t>Station 2</t>
        </is>
      </c>
      <c r="AC3229" s="517" t="inlineStr">
        <is>
          <t>Station 4</t>
        </is>
      </c>
      <c r="AD3229" s="517" t="inlineStr">
        <is>
          <t>Station 5</t>
        </is>
      </c>
    </row>
    <row r="3230" ht="17.45" customHeight="1">
      <c r="C3230" s="861">
        <f>C3229+1</f>
        <v/>
      </c>
      <c r="D3230" s="803" t="n"/>
      <c r="E3230" s="804" t="n"/>
      <c r="F3230" s="803" t="n"/>
      <c r="G3230" s="805" t="n"/>
      <c r="H3230" s="804" t="n"/>
      <c r="I3230" s="803" t="n"/>
      <c r="J3230" s="804" t="n"/>
      <c r="K3230" s="806" t="n"/>
      <c r="L3230" s="804" t="n"/>
      <c r="Z3230" s="518" t="inlineStr">
        <is>
          <t>Average</t>
        </is>
      </c>
      <c r="AA3230" s="928">
        <f>AVERAGE(D3200:E3230)</f>
        <v/>
      </c>
      <c r="AB3230" s="928">
        <f>AVERAGE(F3200:H3230)</f>
        <v/>
      </c>
      <c r="AC3230" s="928">
        <f>AVERAGE(I3200:J3230)</f>
        <v/>
      </c>
      <c r="AD3230" s="928">
        <f>AVERAGE(K3200:L3230)</f>
        <v/>
      </c>
    </row>
    <row r="3231" ht="17.45" customHeight="1">
      <c r="C3231" s="791">
        <f>C3230+1</f>
        <v/>
      </c>
      <c r="D3231" s="792" t="n"/>
      <c r="E3231" s="793" t="n"/>
      <c r="F3231" s="792" t="n"/>
      <c r="G3231" s="794" t="n"/>
      <c r="H3231" s="793" t="n"/>
      <c r="I3231" s="792" t="n"/>
      <c r="J3231" s="793" t="n"/>
      <c r="K3231" s="795" t="n"/>
      <c r="L3231" s="793" t="n"/>
      <c r="Z3231" s="518" t="inlineStr">
        <is>
          <t>Maximum</t>
        </is>
      </c>
      <c r="AA3231" s="928">
        <f>MAX(D3200:E3230)</f>
        <v/>
      </c>
      <c r="AB3231" s="928">
        <f>MAX(F3200:H3230)</f>
        <v/>
      </c>
      <c r="AC3231" s="928">
        <f>MAX(I3200:J3230)</f>
        <v/>
      </c>
      <c r="AD3231" s="928">
        <f>MAX(K3200:L3230)</f>
        <v/>
      </c>
    </row>
    <row r="3232" ht="17.45" customHeight="1" thickBot="1">
      <c r="C3232" s="791">
        <f>C3231+1</f>
        <v/>
      </c>
      <c r="D3232" s="792" t="n"/>
      <c r="E3232" s="793" t="n"/>
      <c r="F3232" s="792" t="n"/>
      <c r="G3232" s="794" t="n"/>
      <c r="H3232" s="793" t="n"/>
      <c r="I3232" s="792" t="n"/>
      <c r="J3232" s="793" t="n"/>
      <c r="K3232" s="795" t="n"/>
      <c r="L3232" s="793" t="n"/>
      <c r="Z3232" s="520" t="inlineStr">
        <is>
          <t># DAYS &gt; 0.075</t>
        </is>
      </c>
      <c r="AA3232" s="521">
        <f>COUNTIF(D3200:E3230,"&gt;=0.075")</f>
        <v/>
      </c>
      <c r="AB3232" s="521">
        <f>COUNTIF(F3200:H3230,"&gt;=0.075")</f>
        <v/>
      </c>
      <c r="AC3232" s="521">
        <f>COUNTIF(I3200:J3230,"&gt;=0.075")</f>
        <v/>
      </c>
      <c r="AD3232" s="521">
        <f>COUNTIF(K3200:L3230,"&gt;=0.075")</f>
        <v/>
      </c>
    </row>
    <row r="3233" ht="17.45" customHeight="1" thickBot="1">
      <c r="C3233" s="791">
        <f>C3232+1</f>
        <v/>
      </c>
      <c r="D3233" s="792" t="n"/>
      <c r="E3233" s="793" t="n"/>
      <c r="F3233" s="792" t="n"/>
      <c r="G3233" s="794" t="n"/>
      <c r="H3233" s="793" t="n"/>
      <c r="I3233" s="792" t="n"/>
      <c r="J3233" s="793" t="n"/>
      <c r="K3233" s="795" t="n"/>
      <c r="L3233" s="793" t="n"/>
      <c r="AC3233" s="664">
        <f>SUM(AA3232:AD3232)</f>
        <v/>
      </c>
      <c r="AD3233" s="929">
        <f>AVERAGE(AA3230:AD3230)</f>
        <v/>
      </c>
    </row>
    <row r="3234" ht="17.45" customHeight="1">
      <c r="C3234" s="791">
        <f>C3233+1</f>
        <v/>
      </c>
      <c r="D3234" s="792" t="n"/>
      <c r="E3234" s="793" t="n"/>
      <c r="F3234" s="792" t="n"/>
      <c r="G3234" s="794" t="n"/>
      <c r="H3234" s="793" t="n"/>
      <c r="I3234" s="792" t="n"/>
      <c r="J3234" s="793" t="n"/>
      <c r="K3234" s="795" t="n"/>
      <c r="L3234" s="793" t="n"/>
      <c r="AA3234" s="605">
        <f>AA3230-AA3199</f>
        <v/>
      </c>
      <c r="AB3234" s="605">
        <f>AB3230-AB3199</f>
        <v/>
      </c>
      <c r="AC3234" s="605">
        <f>AC3230-AC3199</f>
        <v/>
      </c>
      <c r="AD3234" s="605">
        <f>AD3230-AD3199</f>
        <v/>
      </c>
    </row>
    <row r="3235" ht="17.45" customHeight="1">
      <c r="C3235" s="791">
        <f>C3234+1</f>
        <v/>
      </c>
      <c r="D3235" s="792" t="n"/>
      <c r="E3235" s="793" t="n"/>
      <c r="F3235" s="792" t="n"/>
      <c r="G3235" s="794" t="n"/>
      <c r="H3235" s="793" t="n"/>
      <c r="I3235" s="792" t="n"/>
      <c r="J3235" s="793" t="n"/>
      <c r="K3235" s="795" t="n"/>
      <c r="L3235" s="793" t="n"/>
      <c r="AD3235" s="605">
        <f>AD3233-AD3202</f>
        <v/>
      </c>
    </row>
    <row r="3236" ht="17.45" customHeight="1">
      <c r="C3236" s="861">
        <f>C3235+1</f>
        <v/>
      </c>
      <c r="D3236" s="976" t="n"/>
      <c r="E3236" s="977" t="n"/>
      <c r="F3236" s="976" t="n"/>
      <c r="G3236" s="978" t="n"/>
      <c r="H3236" s="977" t="n"/>
      <c r="I3236" s="976" t="n"/>
      <c r="J3236" s="977" t="n"/>
      <c r="K3236" s="979" t="n"/>
      <c r="L3236" s="977" t="n"/>
    </row>
    <row r="3237" ht="17.45" customHeight="1">
      <c r="C3237" s="791">
        <f>C3236+1</f>
        <v/>
      </c>
      <c r="D3237" s="792" t="n"/>
      <c r="E3237" s="793" t="n"/>
      <c r="F3237" s="792" t="n"/>
      <c r="G3237" s="794" t="n"/>
      <c r="H3237" s="793" t="n"/>
      <c r="I3237" s="792" t="n"/>
      <c r="J3237" s="793" t="n"/>
      <c r="K3237" s="795" t="n"/>
      <c r="L3237" s="793" t="n"/>
    </row>
    <row r="3238" ht="17.45" customHeight="1">
      <c r="C3238" s="791">
        <f>C3237+1</f>
        <v/>
      </c>
      <c r="D3238" s="792" t="n"/>
      <c r="E3238" s="793" t="n"/>
      <c r="F3238" s="792" t="n"/>
      <c r="G3238" s="794" t="n"/>
      <c r="H3238" s="793" t="n"/>
      <c r="I3238" s="792" t="n"/>
      <c r="J3238" s="793" t="n"/>
      <c r="K3238" s="795" t="n"/>
      <c r="L3238" s="793" t="n"/>
    </row>
    <row r="3239" ht="17.45" customHeight="1">
      <c r="C3239" s="791">
        <f>C3238+1</f>
        <v/>
      </c>
      <c r="D3239" s="792" t="n"/>
      <c r="E3239" s="793" t="n"/>
      <c r="F3239" s="792" t="n"/>
      <c r="G3239" s="794" t="n"/>
      <c r="H3239" s="793" t="n"/>
      <c r="I3239" s="792" t="n"/>
      <c r="J3239" s="793" t="n"/>
      <c r="K3239" s="795" t="n"/>
      <c r="L3239" s="793" t="n"/>
    </row>
    <row r="3240" ht="17.45" customHeight="1">
      <c r="C3240" s="791">
        <f>C3239+1</f>
        <v/>
      </c>
      <c r="D3240" s="792" t="n"/>
      <c r="E3240" s="793" t="n"/>
      <c r="F3240" s="792" t="n"/>
      <c r="G3240" s="794" t="n"/>
      <c r="H3240" s="793" t="n"/>
      <c r="I3240" s="792" t="n"/>
      <c r="J3240" s="793" t="n"/>
      <c r="K3240" s="795" t="n"/>
      <c r="L3240" s="793" t="n"/>
    </row>
    <row r="3241" ht="17.45" customHeight="1">
      <c r="C3241" s="791">
        <f>C3240+1</f>
        <v/>
      </c>
      <c r="D3241" s="792" t="n"/>
      <c r="E3241" s="793" t="n"/>
      <c r="F3241" s="792" t="n"/>
      <c r="G3241" s="794" t="n"/>
      <c r="H3241" s="793" t="n"/>
      <c r="I3241" s="792" t="n"/>
      <c r="J3241" s="793" t="n"/>
      <c r="K3241" s="795" t="n"/>
      <c r="L3241" s="793" t="n"/>
    </row>
    <row r="3242" ht="17.45" customHeight="1">
      <c r="C3242" s="861">
        <f>C3241+1</f>
        <v/>
      </c>
      <c r="D3242" s="803" t="n"/>
      <c r="E3242" s="804" t="n"/>
      <c r="F3242" s="803" t="n"/>
      <c r="G3242" s="805" t="n"/>
      <c r="H3242" s="804" t="n"/>
      <c r="I3242" s="803" t="n"/>
      <c r="J3242" s="804" t="n"/>
      <c r="K3242" s="806" t="n"/>
      <c r="L3242" s="804" t="n"/>
    </row>
    <row r="3243" ht="17.45" customHeight="1">
      <c r="C3243" s="791">
        <f>C3242+1</f>
        <v/>
      </c>
      <c r="D3243" s="792" t="n"/>
      <c r="E3243" s="793" t="n"/>
      <c r="F3243" s="792" t="n"/>
      <c r="G3243" s="794" t="n"/>
      <c r="H3243" s="793" t="n"/>
      <c r="I3243" s="792" t="n"/>
      <c r="J3243" s="793" t="n"/>
      <c r="K3243" s="795" t="n"/>
      <c r="L3243" s="793" t="n"/>
    </row>
    <row r="3244" ht="17.45" customHeight="1">
      <c r="C3244" s="791">
        <f>C3243+1</f>
        <v/>
      </c>
      <c r="D3244" s="792" t="n"/>
      <c r="E3244" s="793" t="n"/>
      <c r="F3244" s="792" t="n"/>
      <c r="G3244" s="794" t="n"/>
      <c r="H3244" s="793" t="n"/>
      <c r="I3244" s="792" t="n"/>
      <c r="J3244" s="793" t="n"/>
      <c r="K3244" s="795" t="n"/>
      <c r="L3244" s="793" t="n"/>
    </row>
    <row r="3245" ht="17.45" customHeight="1">
      <c r="C3245" s="791">
        <f>C3244+1</f>
        <v/>
      </c>
      <c r="D3245" s="792" t="n"/>
      <c r="E3245" s="793" t="n"/>
      <c r="F3245" s="792" t="n"/>
      <c r="G3245" s="794" t="n"/>
      <c r="H3245" s="793" t="n"/>
      <c r="I3245" s="792" t="n"/>
      <c r="J3245" s="793" t="n"/>
      <c r="K3245" s="795" t="n"/>
      <c r="L3245" s="793" t="n"/>
    </row>
    <row r="3246" ht="17.45" customHeight="1">
      <c r="C3246" s="791">
        <f>C3245+1</f>
        <v/>
      </c>
      <c r="D3246" s="792" t="n"/>
      <c r="E3246" s="793" t="n"/>
      <c r="F3246" s="792" t="n"/>
      <c r="G3246" s="794" t="n"/>
      <c r="H3246" s="793" t="n"/>
      <c r="I3246" s="792" t="n"/>
      <c r="J3246" s="793" t="n"/>
      <c r="K3246" s="795" t="n"/>
      <c r="L3246" s="793" t="n"/>
    </row>
    <row r="3247" ht="17.45" customHeight="1">
      <c r="C3247" s="791">
        <f>C3246+1</f>
        <v/>
      </c>
      <c r="D3247" s="792" t="n"/>
      <c r="E3247" s="793" t="n"/>
      <c r="F3247" s="792" t="n"/>
      <c r="G3247" s="794" t="n"/>
      <c r="H3247" s="793" t="n"/>
      <c r="I3247" s="792" t="n"/>
      <c r="J3247" s="793" t="n"/>
      <c r="K3247" s="795" t="n"/>
      <c r="L3247" s="793" t="n"/>
    </row>
    <row r="3248" ht="17.45" customHeight="1">
      <c r="C3248" s="861">
        <f>C3247+1</f>
        <v/>
      </c>
      <c r="D3248" s="803" t="n"/>
      <c r="E3248" s="804" t="n"/>
      <c r="F3248" s="803" t="n"/>
      <c r="G3248" s="805" t="n"/>
      <c r="H3248" s="804" t="n"/>
      <c r="I3248" s="803" t="n"/>
      <c r="J3248" s="804" t="n"/>
      <c r="K3248" s="806" t="n"/>
      <c r="L3248" s="804" t="n"/>
    </row>
    <row r="3249" ht="17.45" customHeight="1">
      <c r="C3249" s="791">
        <f>C3248+1</f>
        <v/>
      </c>
      <c r="D3249" s="792" t="n"/>
      <c r="E3249" s="793" t="n"/>
      <c r="F3249" s="792" t="n"/>
      <c r="G3249" s="794" t="n"/>
      <c r="H3249" s="793" t="n"/>
      <c r="I3249" s="792" t="n"/>
      <c r="J3249" s="793" t="n"/>
      <c r="K3249" s="795" t="n"/>
      <c r="L3249" s="793" t="n"/>
    </row>
    <row r="3250" ht="17.45" customHeight="1">
      <c r="C3250" s="791">
        <f>C3249+1</f>
        <v/>
      </c>
      <c r="D3250" s="792" t="n"/>
      <c r="E3250" s="793" t="n"/>
      <c r="F3250" s="792" t="n"/>
      <c r="G3250" s="794" t="n"/>
      <c r="H3250" s="793" t="n"/>
      <c r="I3250" s="792" t="n"/>
      <c r="J3250" s="793" t="n"/>
      <c r="K3250" s="795" t="n"/>
      <c r="L3250" s="793" t="n"/>
    </row>
    <row r="3251" ht="17.45" customHeight="1">
      <c r="C3251" s="791">
        <f>C3250+1</f>
        <v/>
      </c>
      <c r="D3251" s="792" t="n"/>
      <c r="E3251" s="793" t="n"/>
      <c r="F3251" s="792" t="n"/>
      <c r="G3251" s="794" t="n"/>
      <c r="H3251" s="793" t="n"/>
      <c r="I3251" s="792" t="n"/>
      <c r="J3251" s="793" t="n"/>
      <c r="K3251" s="795" t="n"/>
      <c r="L3251" s="793" t="n"/>
    </row>
    <row r="3252" ht="17.45" customHeight="1">
      <c r="C3252" s="791">
        <f>C3251+1</f>
        <v/>
      </c>
      <c r="D3252" s="792" t="n"/>
      <c r="E3252" s="793" t="n"/>
      <c r="F3252" s="792" t="n"/>
      <c r="G3252" s="794" t="n"/>
      <c r="H3252" s="793" t="n"/>
      <c r="I3252" s="792" t="n"/>
      <c r="J3252" s="793" t="n"/>
      <c r="K3252" s="795" t="n"/>
      <c r="L3252" s="793" t="n"/>
    </row>
    <row r="3253" ht="17.45" customHeight="1">
      <c r="C3253" s="791">
        <f>C3252+1</f>
        <v/>
      </c>
      <c r="D3253" s="792" t="n"/>
      <c r="E3253" s="793" t="n"/>
      <c r="F3253" s="792" t="n"/>
      <c r="G3253" s="794" t="n"/>
      <c r="H3253" s="793" t="n"/>
      <c r="I3253" s="792" t="n"/>
      <c r="J3253" s="793" t="n"/>
      <c r="K3253" s="795" t="n"/>
      <c r="L3253" s="793" t="n"/>
    </row>
    <row r="3254" ht="17.45" customHeight="1">
      <c r="C3254" s="861">
        <f>C3253+1</f>
        <v/>
      </c>
      <c r="D3254" s="803" t="n"/>
      <c r="E3254" s="804" t="n"/>
      <c r="F3254" s="803" t="n"/>
      <c r="G3254" s="805" t="n"/>
      <c r="H3254" s="804" t="n"/>
      <c r="I3254" s="803" t="n"/>
      <c r="J3254" s="804" t="n"/>
      <c r="K3254" s="806" t="n"/>
      <c r="L3254" s="804" t="n"/>
    </row>
    <row r="3255" ht="17.45" customHeight="1">
      <c r="C3255" s="791">
        <f>C3254+1</f>
        <v/>
      </c>
      <c r="D3255" s="792" t="n"/>
      <c r="E3255" s="793" t="n"/>
      <c r="F3255" s="792" t="n"/>
      <c r="G3255" s="794" t="n"/>
      <c r="H3255" s="793" t="n"/>
      <c r="I3255" s="792" t="n"/>
      <c r="J3255" s="793" t="n"/>
      <c r="K3255" s="795" t="n"/>
      <c r="L3255" s="793" t="n"/>
    </row>
    <row r="3256" ht="17.45" customHeight="1">
      <c r="C3256" s="791">
        <f>C3255+1</f>
        <v/>
      </c>
      <c r="D3256" s="792" t="n"/>
      <c r="E3256" s="793" t="n"/>
      <c r="F3256" s="792" t="n"/>
      <c r="G3256" s="794" t="n"/>
      <c r="H3256" s="793" t="n"/>
      <c r="I3256" s="792" t="n"/>
      <c r="J3256" s="793" t="n"/>
      <c r="K3256" s="795" t="n"/>
      <c r="L3256" s="793" t="n"/>
    </row>
    <row r="3257" ht="17.45" customHeight="1" thickBot="1">
      <c r="C3257" s="791">
        <f>C3256+1</f>
        <v/>
      </c>
      <c r="D3257" s="792" t="n"/>
      <c r="E3257" s="793" t="n"/>
      <c r="F3257" s="792" t="n"/>
      <c r="G3257" s="794" t="n"/>
      <c r="H3257" s="793" t="n"/>
      <c r="I3257" s="792" t="n"/>
      <c r="J3257" s="793" t="n"/>
      <c r="K3257" s="795" t="n"/>
      <c r="L3257" s="793" t="n"/>
    </row>
    <row r="3258" ht="17.45" customHeight="1" thickBot="1">
      <c r="C3258" s="791">
        <f>C3257+1</f>
        <v/>
      </c>
      <c r="D3258" s="792" t="n"/>
      <c r="E3258" s="793" t="n"/>
      <c r="F3258" s="792" t="n"/>
      <c r="G3258" s="794" t="n"/>
      <c r="H3258" s="793" t="n"/>
      <c r="I3258" s="792" t="n"/>
      <c r="J3258" s="793" t="n"/>
      <c r="K3258" s="795" t="n"/>
      <c r="L3258" s="793" t="n"/>
      <c r="Z3258" s="514" t="inlineStr">
        <is>
          <t>NOVEMBER</t>
        </is>
      </c>
      <c r="AA3258" s="515" t="n">
        <v>2026</v>
      </c>
      <c r="AB3258" s="516" t="n"/>
      <c r="AC3258" s="516" t="n"/>
      <c r="AD3258" s="516" t="n"/>
    </row>
    <row r="3259" ht="17.45" customHeight="1">
      <c r="C3259" s="791">
        <f>C3258+1</f>
        <v/>
      </c>
      <c r="D3259" s="792" t="n"/>
      <c r="E3259" s="793" t="n"/>
      <c r="F3259" s="792" t="n"/>
      <c r="G3259" s="794" t="n"/>
      <c r="H3259" s="793" t="n"/>
      <c r="I3259" s="792" t="n"/>
      <c r="J3259" s="793" t="n"/>
      <c r="K3259" s="795" t="n"/>
      <c r="L3259" s="793" t="n"/>
      <c r="Z3259" s="517" t="inlineStr">
        <is>
          <t>Parameter</t>
        </is>
      </c>
      <c r="AA3259" s="517" t="inlineStr">
        <is>
          <t>Station 1</t>
        </is>
      </c>
      <c r="AB3259" s="517" t="inlineStr">
        <is>
          <t>Station 2</t>
        </is>
      </c>
      <c r="AC3259" s="517" t="inlineStr">
        <is>
          <t>Station 4</t>
        </is>
      </c>
      <c r="AD3259" s="517" t="inlineStr">
        <is>
          <t>Station 5</t>
        </is>
      </c>
    </row>
    <row r="3260" ht="17.45" customHeight="1">
      <c r="C3260" s="861">
        <f>C3259+1</f>
        <v/>
      </c>
      <c r="D3260" s="976" t="n"/>
      <c r="E3260" s="977" t="n"/>
      <c r="F3260" s="976" t="n"/>
      <c r="G3260" s="978" t="n"/>
      <c r="H3260" s="977" t="n"/>
      <c r="I3260" s="976" t="n"/>
      <c r="J3260" s="977" t="n"/>
      <c r="K3260" s="979" t="n"/>
      <c r="L3260" s="977" t="n"/>
      <c r="Z3260" s="518" t="inlineStr">
        <is>
          <t>Average</t>
        </is>
      </c>
      <c r="AA3260" s="928">
        <f>AVERAGE(D3231:E3260)</f>
        <v/>
      </c>
      <c r="AB3260" s="928">
        <f>AVERAGE(F3231:H3260)</f>
        <v/>
      </c>
      <c r="AC3260" s="928">
        <f>AVERAGE(I3231:J3260)</f>
        <v/>
      </c>
      <c r="AD3260" s="928">
        <f>AVERAGE(K3231:L3260)</f>
        <v/>
      </c>
    </row>
    <row r="3261" ht="17.45" customHeight="1">
      <c r="C3261" s="791">
        <f>C3260+1</f>
        <v/>
      </c>
      <c r="D3261" s="792" t="n"/>
      <c r="E3261" s="793" t="n"/>
      <c r="F3261" s="792" t="n"/>
      <c r="G3261" s="794" t="n"/>
      <c r="H3261" s="793" t="n"/>
      <c r="I3261" s="792" t="n"/>
      <c r="J3261" s="793" t="n"/>
      <c r="K3261" s="795" t="n"/>
      <c r="L3261" s="793" t="n"/>
      <c r="Z3261" s="518" t="inlineStr">
        <is>
          <t>Maximum</t>
        </is>
      </c>
      <c r="AA3261" s="928">
        <f>MAX(D3231:E3260)</f>
        <v/>
      </c>
      <c r="AB3261" s="928">
        <f>MAX(F3231:H3260)</f>
        <v/>
      </c>
      <c r="AC3261" s="928">
        <f>MAX(I3231:J3260)</f>
        <v/>
      </c>
      <c r="AD3261" s="928">
        <f>MAX(K3231:L3260)</f>
        <v/>
      </c>
    </row>
    <row r="3262" ht="17.45" customHeight="1" thickBot="1">
      <c r="C3262" s="791">
        <f>C3261+1</f>
        <v/>
      </c>
      <c r="D3262" s="792" t="n"/>
      <c r="E3262" s="793" t="n"/>
      <c r="F3262" s="792" t="n"/>
      <c r="G3262" s="794" t="n"/>
      <c r="H3262" s="793" t="n"/>
      <c r="I3262" s="792" t="n"/>
      <c r="J3262" s="793" t="n"/>
      <c r="K3262" s="795" t="n"/>
      <c r="L3262" s="793" t="n"/>
      <c r="Z3262" s="520" t="inlineStr">
        <is>
          <t># DAYS &gt; 0.075</t>
        </is>
      </c>
      <c r="AA3262" s="521">
        <f>COUNTIF(D3231:E3260,"&gt;=0.075")</f>
        <v/>
      </c>
      <c r="AB3262" s="521">
        <f>COUNTIF(F3231:H3260,"&gt;=0.075")</f>
        <v/>
      </c>
      <c r="AC3262" s="521">
        <f>COUNTIF(I3231:J3260,"&gt;=0.075")</f>
        <v/>
      </c>
      <c r="AD3262" s="521">
        <f>COUNTIF(K3231:L3260,"&gt;=0.075")</f>
        <v/>
      </c>
    </row>
    <row r="3263" ht="17.45" customHeight="1" thickBot="1">
      <c r="C3263" s="791">
        <f>C3262+1</f>
        <v/>
      </c>
      <c r="D3263" s="792" t="n"/>
      <c r="E3263" s="793" t="n"/>
      <c r="F3263" s="792" t="n"/>
      <c r="G3263" s="794" t="n"/>
      <c r="H3263" s="793" t="n"/>
      <c r="I3263" s="792" t="n"/>
      <c r="J3263" s="793" t="n"/>
      <c r="K3263" s="795" t="n"/>
      <c r="L3263" s="793" t="n"/>
      <c r="AC3263" s="664">
        <f>SUM(AA3262:AD3262)</f>
        <v/>
      </c>
      <c r="AD3263" s="929">
        <f>AVERAGE(AA3260:AD3260)</f>
        <v/>
      </c>
    </row>
    <row r="3264" ht="17.45" customHeight="1">
      <c r="C3264" s="791">
        <f>C3263+1</f>
        <v/>
      </c>
      <c r="D3264" s="792" t="n"/>
      <c r="E3264" s="793" t="n"/>
      <c r="F3264" s="792" t="n"/>
      <c r="G3264" s="794" t="n"/>
      <c r="H3264" s="793" t="n"/>
      <c r="I3264" s="792" t="n"/>
      <c r="J3264" s="793" t="n"/>
      <c r="K3264" s="795" t="n"/>
      <c r="L3264" s="793" t="n"/>
      <c r="AA3264" s="605">
        <f>AA3260-AA3230</f>
        <v/>
      </c>
      <c r="AB3264" s="605">
        <f>AB3260-AB3230</f>
        <v/>
      </c>
      <c r="AC3264" s="605">
        <f>AC3260-AC3230</f>
        <v/>
      </c>
      <c r="AD3264" s="605">
        <f>AD3260-AD3230</f>
        <v/>
      </c>
    </row>
    <row r="3265" ht="17.45" customHeight="1">
      <c r="C3265" s="791">
        <f>C3264+1</f>
        <v/>
      </c>
      <c r="D3265" s="792" t="n"/>
      <c r="E3265" s="793" t="n"/>
      <c r="F3265" s="792" t="n"/>
      <c r="G3265" s="794" t="n"/>
      <c r="H3265" s="793" t="n"/>
      <c r="I3265" s="792" t="n"/>
      <c r="J3265" s="793" t="n"/>
      <c r="K3265" s="795" t="n"/>
      <c r="L3265" s="793" t="n"/>
    </row>
    <row r="3266" ht="17.45" customHeight="1">
      <c r="C3266" s="861">
        <f>C3265+1</f>
        <v/>
      </c>
      <c r="D3266" s="803" t="n"/>
      <c r="E3266" s="804" t="n"/>
      <c r="F3266" s="803" t="n"/>
      <c r="G3266" s="805" t="n"/>
      <c r="H3266" s="804" t="n"/>
      <c r="I3266" s="803" t="n"/>
      <c r="J3266" s="804" t="n"/>
      <c r="K3266" s="806" t="n"/>
      <c r="L3266" s="804" t="n"/>
    </row>
    <row r="3267" ht="17.45" customHeight="1">
      <c r="C3267" s="791">
        <f>C3266+1</f>
        <v/>
      </c>
      <c r="D3267" s="792" t="n"/>
      <c r="E3267" s="793" t="n"/>
      <c r="F3267" s="792" t="n"/>
      <c r="G3267" s="794" t="n"/>
      <c r="H3267" s="793" t="n"/>
      <c r="I3267" s="792" t="n"/>
      <c r="J3267" s="793" t="n"/>
      <c r="K3267" s="795" t="n"/>
      <c r="L3267" s="793" t="n"/>
    </row>
    <row r="3268" ht="17.45" customHeight="1">
      <c r="C3268" s="791">
        <f>C3267+1</f>
        <v/>
      </c>
      <c r="D3268" s="792" t="n"/>
      <c r="E3268" s="793" t="n"/>
      <c r="F3268" s="792" t="n"/>
      <c r="G3268" s="794" t="n"/>
      <c r="H3268" s="793" t="n"/>
      <c r="I3268" s="792" t="n"/>
      <c r="J3268" s="793" t="n"/>
      <c r="K3268" s="795" t="n"/>
      <c r="L3268" s="793" t="n"/>
    </row>
    <row r="3269" ht="17.45" customHeight="1">
      <c r="C3269" s="791">
        <f>C3268+1</f>
        <v/>
      </c>
      <c r="D3269" s="792" t="n"/>
      <c r="E3269" s="793" t="n"/>
      <c r="F3269" s="792" t="n"/>
      <c r="G3269" s="794" t="n"/>
      <c r="H3269" s="793" t="n"/>
      <c r="I3269" s="792" t="n"/>
      <c r="J3269" s="793" t="n"/>
      <c r="K3269" s="795" t="n"/>
      <c r="L3269" s="793" t="n"/>
    </row>
    <row r="3270" ht="17.45" customHeight="1">
      <c r="C3270" s="791">
        <f>C3269+1</f>
        <v/>
      </c>
      <c r="D3270" s="792" t="n"/>
      <c r="E3270" s="793" t="n"/>
      <c r="F3270" s="792" t="n"/>
      <c r="G3270" s="794" t="n"/>
      <c r="H3270" s="793" t="n"/>
      <c r="I3270" s="792" t="n"/>
      <c r="J3270" s="793" t="n"/>
      <c r="K3270" s="795" t="n"/>
      <c r="L3270" s="793" t="n"/>
    </row>
    <row r="3271" ht="17.45" customHeight="1">
      <c r="C3271" s="791">
        <f>C3270+1</f>
        <v/>
      </c>
      <c r="D3271" s="792" t="n"/>
      <c r="E3271" s="793" t="n"/>
      <c r="F3271" s="792" t="n"/>
      <c r="G3271" s="794" t="n"/>
      <c r="H3271" s="793" t="n"/>
      <c r="I3271" s="792" t="n"/>
      <c r="J3271" s="793" t="n"/>
      <c r="K3271" s="795" t="n"/>
      <c r="L3271" s="793" t="n"/>
    </row>
    <row r="3272" ht="17.45" customHeight="1">
      <c r="C3272" s="861">
        <f>C3271+1</f>
        <v/>
      </c>
      <c r="D3272" s="803" t="n"/>
      <c r="E3272" s="804" t="n"/>
      <c r="F3272" s="803" t="n"/>
      <c r="G3272" s="805" t="n"/>
      <c r="H3272" s="804" t="n"/>
      <c r="I3272" s="803" t="n"/>
      <c r="J3272" s="804" t="n"/>
      <c r="K3272" s="806" t="n"/>
      <c r="L3272" s="804" t="n"/>
    </row>
    <row r="3273" ht="17.45" customHeight="1">
      <c r="C3273" s="791">
        <f>C3272+1</f>
        <v/>
      </c>
      <c r="D3273" s="792" t="n"/>
      <c r="E3273" s="793" t="n"/>
      <c r="F3273" s="792" t="n"/>
      <c r="G3273" s="794" t="n"/>
      <c r="H3273" s="793" t="n"/>
      <c r="I3273" s="792" t="n"/>
      <c r="J3273" s="793" t="n"/>
      <c r="K3273" s="795" t="n"/>
      <c r="L3273" s="793" t="n"/>
    </row>
    <row r="3274" ht="17.45" customHeight="1">
      <c r="C3274" s="791">
        <f>C3273+1</f>
        <v/>
      </c>
      <c r="D3274" s="792" t="n"/>
      <c r="E3274" s="793" t="n"/>
      <c r="F3274" s="792" t="n"/>
      <c r="G3274" s="794" t="n"/>
      <c r="H3274" s="793" t="n"/>
      <c r="I3274" s="792" t="n"/>
      <c r="J3274" s="793" t="n"/>
      <c r="K3274" s="795" t="n"/>
      <c r="L3274" s="793" t="n"/>
    </row>
    <row r="3275" ht="17.45" customHeight="1">
      <c r="C3275" s="791">
        <f>C3274+1</f>
        <v/>
      </c>
      <c r="D3275" s="792" t="n"/>
      <c r="E3275" s="793" t="n"/>
      <c r="F3275" s="792" t="n"/>
      <c r="G3275" s="794" t="n"/>
      <c r="H3275" s="793" t="n"/>
      <c r="I3275" s="792" t="n"/>
      <c r="J3275" s="793" t="n"/>
      <c r="K3275" s="795" t="n"/>
      <c r="L3275" s="793" t="n"/>
    </row>
    <row r="3276" ht="17.45" customHeight="1">
      <c r="C3276" s="791">
        <f>C3275+1</f>
        <v/>
      </c>
      <c r="D3276" s="792" t="n"/>
      <c r="E3276" s="793" t="n"/>
      <c r="F3276" s="792" t="n"/>
      <c r="G3276" s="794" t="n"/>
      <c r="H3276" s="793" t="n"/>
      <c r="I3276" s="792" t="n"/>
      <c r="J3276" s="793" t="n"/>
      <c r="K3276" s="795" t="n"/>
      <c r="L3276" s="793" t="n"/>
    </row>
    <row r="3277" ht="17.45" customHeight="1">
      <c r="C3277" s="791">
        <f>C3276+1</f>
        <v/>
      </c>
      <c r="D3277" s="792" t="n"/>
      <c r="E3277" s="793" t="n"/>
      <c r="F3277" s="792" t="n"/>
      <c r="G3277" s="794" t="n"/>
      <c r="H3277" s="793" t="n"/>
      <c r="I3277" s="792" t="n"/>
      <c r="J3277" s="793" t="n"/>
      <c r="K3277" s="795" t="n"/>
      <c r="L3277" s="793" t="n"/>
    </row>
    <row r="3278" ht="17.45" customHeight="1">
      <c r="C3278" s="861">
        <f>C3277+1</f>
        <v/>
      </c>
      <c r="D3278" s="976" t="n"/>
      <c r="E3278" s="977" t="n"/>
      <c r="F3278" s="976" t="n"/>
      <c r="G3278" s="978" t="n"/>
      <c r="H3278" s="977" t="n"/>
      <c r="I3278" s="976" t="n"/>
      <c r="J3278" s="977" t="n"/>
      <c r="K3278" s="979" t="n"/>
      <c r="L3278" s="977" t="n"/>
    </row>
    <row r="3279" ht="17.45" customHeight="1">
      <c r="C3279" s="791">
        <f>C3278+1</f>
        <v/>
      </c>
      <c r="D3279" s="792" t="n"/>
      <c r="E3279" s="793" t="n"/>
      <c r="F3279" s="792" t="n"/>
      <c r="G3279" s="794" t="n"/>
      <c r="H3279" s="793" t="n"/>
      <c r="I3279" s="792" t="n"/>
      <c r="J3279" s="793" t="n"/>
      <c r="K3279" s="795" t="n"/>
      <c r="L3279" s="793" t="n"/>
    </row>
    <row r="3280" ht="17.45" customHeight="1">
      <c r="C3280" s="791">
        <f>C3279+1</f>
        <v/>
      </c>
      <c r="D3280" s="792" t="n"/>
      <c r="E3280" s="793" t="n"/>
      <c r="F3280" s="792" t="n"/>
      <c r="G3280" s="794" t="n"/>
      <c r="H3280" s="793" t="n"/>
      <c r="I3280" s="792" t="n"/>
      <c r="J3280" s="793" t="n"/>
      <c r="K3280" s="795" t="n"/>
      <c r="L3280" s="793" t="n"/>
    </row>
    <row r="3281" ht="17.45" customHeight="1">
      <c r="C3281" s="791">
        <f>C3280+1</f>
        <v/>
      </c>
      <c r="D3281" s="792" t="n"/>
      <c r="E3281" s="793" t="n"/>
      <c r="F3281" s="792" t="n"/>
      <c r="G3281" s="794" t="n"/>
      <c r="H3281" s="793" t="n"/>
      <c r="I3281" s="792" t="n"/>
      <c r="J3281" s="793" t="n"/>
      <c r="K3281" s="795" t="n"/>
      <c r="L3281" s="793" t="n"/>
    </row>
    <row r="3282" ht="17.45" customHeight="1">
      <c r="C3282" s="791">
        <f>C3281+1</f>
        <v/>
      </c>
      <c r="D3282" s="792" t="n"/>
      <c r="E3282" s="793" t="n"/>
      <c r="F3282" s="792" t="n"/>
      <c r="G3282" s="794" t="n"/>
      <c r="H3282" s="793" t="n"/>
      <c r="I3282" s="792" t="n"/>
      <c r="J3282" s="793" t="n"/>
      <c r="K3282" s="795" t="n"/>
      <c r="L3282" s="793" t="n"/>
    </row>
    <row r="3283" ht="17.45" customHeight="1">
      <c r="C3283" s="791">
        <f>C3282+1</f>
        <v/>
      </c>
      <c r="D3283" s="792" t="n"/>
      <c r="E3283" s="793" t="n"/>
      <c r="F3283" s="792" t="n"/>
      <c r="G3283" s="794" t="n"/>
      <c r="H3283" s="793" t="n"/>
      <c r="I3283" s="792" t="n"/>
      <c r="J3283" s="793" t="n"/>
      <c r="K3283" s="795" t="n"/>
      <c r="L3283" s="793" t="n"/>
    </row>
    <row r="3284" ht="17.45" customHeight="1">
      <c r="C3284" s="861">
        <f>C3283+1</f>
        <v/>
      </c>
      <c r="D3284" s="803" t="n"/>
      <c r="E3284" s="804" t="n"/>
      <c r="F3284" s="803" t="n"/>
      <c r="G3284" s="805" t="n"/>
      <c r="H3284" s="804" t="n"/>
      <c r="I3284" s="803" t="n"/>
      <c r="J3284" s="804" t="n"/>
      <c r="K3284" s="806" t="n"/>
      <c r="L3284" s="804" t="n"/>
    </row>
    <row r="3285" ht="17.45" customHeight="1">
      <c r="C3285" s="791">
        <f>C3284+1</f>
        <v/>
      </c>
      <c r="D3285" s="792" t="n"/>
      <c r="E3285" s="793" t="n"/>
      <c r="F3285" s="792" t="n"/>
      <c r="G3285" s="794" t="n"/>
      <c r="H3285" s="793" t="n"/>
      <c r="I3285" s="792" t="n"/>
      <c r="J3285" s="793" t="n"/>
      <c r="K3285" s="795" t="n"/>
      <c r="L3285" s="793" t="n"/>
    </row>
    <row r="3286" ht="17.45" customHeight="1">
      <c r="C3286" s="791">
        <f>C3285+1</f>
        <v/>
      </c>
      <c r="D3286" s="792" t="n"/>
      <c r="E3286" s="793" t="n"/>
      <c r="F3286" s="792" t="n"/>
      <c r="G3286" s="794" t="n"/>
      <c r="H3286" s="793" t="n"/>
      <c r="I3286" s="792" t="n"/>
      <c r="J3286" s="793" t="n"/>
      <c r="K3286" s="795" t="n"/>
      <c r="L3286" s="793" t="n"/>
    </row>
    <row r="3287" ht="17.45" customHeight="1">
      <c r="C3287" s="791">
        <f>C3286+1</f>
        <v/>
      </c>
      <c r="D3287" s="792" t="n"/>
      <c r="E3287" s="793" t="n"/>
      <c r="F3287" s="792" t="n"/>
      <c r="G3287" s="794" t="n"/>
      <c r="H3287" s="793" t="n"/>
      <c r="I3287" s="792" t="n"/>
      <c r="J3287" s="793" t="n"/>
      <c r="K3287" s="795" t="n"/>
      <c r="L3287" s="793" t="n"/>
    </row>
    <row r="3288" ht="17.45" customHeight="1" thickBot="1">
      <c r="C3288" s="791">
        <f>C3287+1</f>
        <v/>
      </c>
      <c r="D3288" s="792" t="n"/>
      <c r="E3288" s="793" t="n"/>
      <c r="F3288" s="792" t="n"/>
      <c r="G3288" s="794" t="n"/>
      <c r="H3288" s="793" t="n"/>
      <c r="I3288" s="792" t="n"/>
      <c r="J3288" s="793" t="n"/>
      <c r="K3288" s="795" t="n"/>
      <c r="L3288" s="793" t="n"/>
    </row>
    <row r="3289" ht="17.45" customHeight="1" thickBot="1">
      <c r="C3289" s="791">
        <f>C3288+1</f>
        <v/>
      </c>
      <c r="D3289" s="792" t="n"/>
      <c r="E3289" s="793" t="n"/>
      <c r="F3289" s="792" t="n"/>
      <c r="G3289" s="794" t="n"/>
      <c r="H3289" s="793" t="n"/>
      <c r="I3289" s="792" t="n"/>
      <c r="J3289" s="793" t="n"/>
      <c r="K3289" s="795" t="n"/>
      <c r="L3289" s="793" t="n"/>
      <c r="Z3289" s="514" t="inlineStr">
        <is>
          <t>DECEMBER</t>
        </is>
      </c>
      <c r="AA3289" s="515" t="n">
        <v>2026</v>
      </c>
      <c r="AB3289" s="516" t="n"/>
      <c r="AC3289" s="516" t="n"/>
      <c r="AD3289" s="516" t="n"/>
    </row>
    <row r="3290" ht="17.45" customHeight="1">
      <c r="C3290" s="861">
        <f>C3289+1</f>
        <v/>
      </c>
      <c r="D3290" s="803" t="n"/>
      <c r="E3290" s="804" t="n"/>
      <c r="F3290" s="803" t="n"/>
      <c r="G3290" s="805" t="n"/>
      <c r="H3290" s="804" t="n"/>
      <c r="I3290" s="803" t="n"/>
      <c r="J3290" s="804" t="n"/>
      <c r="K3290" s="806" t="n"/>
      <c r="L3290" s="804" t="n"/>
      <c r="Z3290" s="517" t="inlineStr">
        <is>
          <t>Parameter</t>
        </is>
      </c>
      <c r="AA3290" s="517" t="inlineStr">
        <is>
          <t>Station 1</t>
        </is>
      </c>
      <c r="AB3290" s="517" t="inlineStr">
        <is>
          <t>Station 2</t>
        </is>
      </c>
      <c r="AC3290" s="517" t="inlineStr">
        <is>
          <t>Station 4</t>
        </is>
      </c>
      <c r="AD3290" s="517" t="inlineStr">
        <is>
          <t>Station 5</t>
        </is>
      </c>
    </row>
    <row r="3291" ht="17.45" customHeight="1">
      <c r="C3291" s="791">
        <f>C3290+1</f>
        <v/>
      </c>
      <c r="D3291" s="792" t="n"/>
      <c r="E3291" s="793" t="n"/>
      <c r="F3291" s="792" t="n"/>
      <c r="G3291" s="794" t="n"/>
      <c r="H3291" s="793" t="n"/>
      <c r="I3291" s="792" t="n"/>
      <c r="J3291" s="793" t="n"/>
      <c r="K3291" s="795" t="n"/>
      <c r="L3291" s="793" t="n"/>
      <c r="Z3291" s="518" t="inlineStr">
        <is>
          <t>Average</t>
        </is>
      </c>
      <c r="AA3291" s="928">
        <f>AVERAGE(D3261:E3291)</f>
        <v/>
      </c>
      <c r="AB3291" s="928">
        <f>AVERAGE(F3261:H3291)</f>
        <v/>
      </c>
      <c r="AC3291" s="928">
        <f>AVERAGE(I3261:J3291)</f>
        <v/>
      </c>
      <c r="AD3291" s="928">
        <f>AVERAGE(K3261:L3291)</f>
        <v/>
      </c>
    </row>
    <row r="3292" ht="17.45" customHeight="1">
      <c r="C3292" s="791">
        <f>C3291+1</f>
        <v/>
      </c>
      <c r="D3292" s="792" t="n"/>
      <c r="E3292" s="793" t="n"/>
      <c r="F3292" s="792" t="n"/>
      <c r="G3292" s="794" t="n"/>
      <c r="H3292" s="793" t="n"/>
      <c r="I3292" s="792" t="n"/>
      <c r="J3292" s="793" t="n"/>
      <c r="K3292" s="795" t="n"/>
      <c r="L3292" s="793" t="n"/>
      <c r="Z3292" s="518" t="inlineStr">
        <is>
          <t>Maximum</t>
        </is>
      </c>
      <c r="AA3292" s="928">
        <f>MAX(D3261:E3291)</f>
        <v/>
      </c>
      <c r="AB3292" s="928">
        <f>MAX(F3261:H3291)</f>
        <v/>
      </c>
      <c r="AC3292" s="928">
        <f>MAX(I3261:J3291)</f>
        <v/>
      </c>
      <c r="AD3292" s="928">
        <f>MAX(K3261:L3291)</f>
        <v/>
      </c>
    </row>
    <row r="3293" ht="17.45" customHeight="1" thickBot="1">
      <c r="C3293" s="791">
        <f>C3292+1</f>
        <v/>
      </c>
      <c r="D3293" s="792" t="n"/>
      <c r="E3293" s="793" t="n"/>
      <c r="F3293" s="792" t="n"/>
      <c r="G3293" s="794" t="n"/>
      <c r="H3293" s="793" t="n"/>
      <c r="I3293" s="792" t="n"/>
      <c r="J3293" s="793" t="n"/>
      <c r="K3293" s="795" t="n"/>
      <c r="L3293" s="793" t="n"/>
      <c r="Z3293" s="520" t="inlineStr">
        <is>
          <t># DAYS &gt; 0.075</t>
        </is>
      </c>
      <c r="AA3293" s="521">
        <f>COUNTIF(D3261:E3291,"&gt;=0.075")</f>
        <v/>
      </c>
      <c r="AB3293" s="521">
        <f>COUNTIF(F3261:H3291,"&gt;=0.075")</f>
        <v/>
      </c>
      <c r="AC3293" s="521">
        <f>COUNTIF(I3261:J3291,"&gt;=0.075")</f>
        <v/>
      </c>
      <c r="AD3293" s="521">
        <f>COUNTIF(K3261:L3291,"&gt;=0.075")</f>
        <v/>
      </c>
    </row>
    <row r="3294" ht="17.45" customHeight="1" thickBot="1">
      <c r="C3294" s="791">
        <f>C3293+1</f>
        <v/>
      </c>
      <c r="D3294" s="792" t="n"/>
      <c r="E3294" s="793" t="n"/>
      <c r="F3294" s="792" t="n"/>
      <c r="G3294" s="794" t="n"/>
      <c r="H3294" s="793" t="n"/>
      <c r="I3294" s="792" t="n"/>
      <c r="J3294" s="793" t="n"/>
      <c r="K3294" s="795" t="n"/>
      <c r="L3294" s="793" t="n"/>
      <c r="AC3294" s="664">
        <f>SUM(AA3293:AD3293)</f>
        <v/>
      </c>
      <c r="AD3294" s="929">
        <f>AVERAGE(AA3291:AD3291)</f>
        <v/>
      </c>
    </row>
    <row r="3295" ht="17.45" customHeight="1" thickBot="1">
      <c r="C3295" s="791">
        <f>C3294+1</f>
        <v/>
      </c>
      <c r="D3295" s="792" t="n"/>
      <c r="E3295" s="793" t="n"/>
      <c r="F3295" s="792" t="n"/>
      <c r="G3295" s="794" t="n"/>
      <c r="H3295" s="793" t="n"/>
      <c r="I3295" s="792" t="n"/>
      <c r="J3295" s="793" t="n"/>
      <c r="K3295" s="795" t="n"/>
      <c r="L3295" s="793" t="n"/>
      <c r="AA3295" s="605">
        <f>AA3291-AA3260</f>
        <v/>
      </c>
      <c r="AB3295" s="605">
        <f>AB3291-AB3260</f>
        <v/>
      </c>
      <c r="AC3295" s="605">
        <f>AC3291-AC3260</f>
        <v/>
      </c>
      <c r="AD3295" s="605">
        <f>AD3291-AD3260</f>
        <v/>
      </c>
    </row>
    <row r="3296" ht="17.45" customHeight="1" thickBot="1">
      <c r="C3296" s="861">
        <f>C3295+1</f>
        <v/>
      </c>
      <c r="D3296" s="803" t="n"/>
      <c r="E3296" s="804" t="n"/>
      <c r="F3296" s="803" t="n"/>
      <c r="G3296" s="805" t="n"/>
      <c r="H3296" s="804" t="n"/>
      <c r="I3296" s="803" t="n"/>
      <c r="J3296" s="804" t="n"/>
      <c r="K3296" s="806" t="n"/>
      <c r="L3296" s="804" t="n"/>
      <c r="Z3296" s="514" t="inlineStr">
        <is>
          <t>YTD</t>
        </is>
      </c>
      <c r="AA3296" s="515" t="n">
        <v>2026</v>
      </c>
      <c r="AB3296" s="516" t="n"/>
      <c r="AC3296" s="516" t="n"/>
      <c r="AD3296" s="516" t="n"/>
    </row>
    <row r="3297" ht="17.45" customHeight="1">
      <c r="C3297" s="791" t="n"/>
      <c r="D3297" s="792" t="n"/>
      <c r="E3297" s="793" t="n"/>
      <c r="F3297" s="792" t="n"/>
      <c r="G3297" s="794" t="n"/>
      <c r="H3297" s="793" t="n"/>
      <c r="I3297" s="792" t="n"/>
      <c r="J3297" s="793" t="n"/>
      <c r="K3297" s="795" t="n"/>
      <c r="L3297" s="793" t="n"/>
      <c r="Z3297" s="517" t="inlineStr">
        <is>
          <t>Parameter</t>
        </is>
      </c>
      <c r="AA3297" s="517" t="inlineStr">
        <is>
          <t>Station 1</t>
        </is>
      </c>
      <c r="AB3297" s="517" t="inlineStr">
        <is>
          <t>Station 2</t>
        </is>
      </c>
      <c r="AC3297" s="517" t="inlineStr">
        <is>
          <t>Station 4</t>
        </is>
      </c>
      <c r="AD3297" s="517" t="inlineStr">
        <is>
          <t>Station 5</t>
        </is>
      </c>
    </row>
    <row r="3298" ht="17.45" customHeight="1">
      <c r="C3298" s="791" t="n"/>
      <c r="D3298" s="792" t="n"/>
      <c r="E3298" s="793" t="n"/>
      <c r="F3298" s="792" t="n"/>
      <c r="G3298" s="794" t="n"/>
      <c r="H3298" s="793" t="n"/>
      <c r="I3298" s="792" t="n"/>
      <c r="J3298" s="793" t="n"/>
      <c r="K3298" s="795" t="n"/>
      <c r="L3298" s="793" t="n"/>
      <c r="Z3298" s="518" t="inlineStr">
        <is>
          <t>Average</t>
        </is>
      </c>
      <c r="AA3298" s="928">
        <f>AVERAGE(D2927:E3291)</f>
        <v/>
      </c>
      <c r="AB3298" s="928">
        <f>AVERAGE(F2927:H3291)</f>
        <v/>
      </c>
      <c r="AC3298" s="928">
        <f>AVERAGE(I2927:J3291)</f>
        <v/>
      </c>
      <c r="AD3298" s="928">
        <f>AVERAGE(K2927:L3291)</f>
        <v/>
      </c>
    </row>
    <row r="3299" ht="17.45" customHeight="1">
      <c r="C3299" s="791" t="n"/>
      <c r="D3299" s="792" t="n"/>
      <c r="E3299" s="793" t="n"/>
      <c r="F3299" s="792" t="n"/>
      <c r="G3299" s="794" t="n"/>
      <c r="H3299" s="793" t="n"/>
      <c r="I3299" s="792" t="n"/>
      <c r="J3299" s="793" t="n"/>
      <c r="K3299" s="795" t="n"/>
      <c r="L3299" s="793" t="n"/>
      <c r="Z3299" s="518" t="inlineStr">
        <is>
          <t>Maximum</t>
        </is>
      </c>
      <c r="AA3299" s="928">
        <f>MAX(D2927:E3291)</f>
        <v/>
      </c>
      <c r="AB3299" s="928">
        <f>MAX(F2927:H3291)</f>
        <v/>
      </c>
      <c r="AC3299" s="928">
        <f>MAX(I2927:J3291)</f>
        <v/>
      </c>
      <c r="AD3299" s="928">
        <f>MAX(K2927:L3291)</f>
        <v/>
      </c>
    </row>
    <row r="3300" ht="17.45" customHeight="1" thickBot="1">
      <c r="C3300" s="791" t="n"/>
      <c r="D3300" s="792" t="n"/>
      <c r="E3300" s="793" t="n"/>
      <c r="F3300" s="792" t="n"/>
      <c r="G3300" s="794" t="n"/>
      <c r="H3300" s="793" t="n"/>
      <c r="I3300" s="792" t="n"/>
      <c r="J3300" s="793" t="n"/>
      <c r="K3300" s="795" t="n"/>
      <c r="L3300" s="793" t="n"/>
      <c r="Z3300" s="520" t="inlineStr">
        <is>
          <t># DAYS &gt; 0.075</t>
        </is>
      </c>
      <c r="AA3300" s="521">
        <f>COUNTIF(D2927:E3291,"&gt;=0.075")</f>
        <v/>
      </c>
      <c r="AB3300" s="521">
        <f>COUNTIF(F2927:H3291,"&gt;=0.075")</f>
        <v/>
      </c>
      <c r="AC3300" s="521">
        <f>COUNTIF(I2927:J3291,"&gt;=0.075")</f>
        <v/>
      </c>
      <c r="AD3300" s="521">
        <f>COUNTIF(K2927:L3291,"&gt;=0.075")</f>
        <v/>
      </c>
    </row>
    <row r="3301" ht="17.45" customHeight="1" thickBot="1">
      <c r="C3301" s="791" t="n"/>
      <c r="D3301" s="792" t="n"/>
      <c r="E3301" s="793" t="n"/>
      <c r="F3301" s="792" t="n"/>
      <c r="G3301" s="794" t="n"/>
      <c r="H3301" s="793" t="n"/>
      <c r="I3301" s="792" t="n"/>
      <c r="J3301" s="793" t="n"/>
      <c r="K3301" s="795" t="n"/>
      <c r="L3301" s="793" t="n"/>
      <c r="AA3301" s="929">
        <f>AVERAGE(I2927:Q3291)</f>
        <v/>
      </c>
      <c r="AC3301" s="664">
        <f>SUM(AA3300:AD3300)</f>
        <v/>
      </c>
      <c r="AD3301" s="929">
        <f>AVERAGE(AA3298:AD3298)</f>
        <v/>
      </c>
    </row>
    <row r="3302" ht="17.45" customHeight="1">
      <c r="C3302" s="861" t="n"/>
      <c r="D3302" s="803" t="n"/>
      <c r="E3302" s="804" t="n"/>
      <c r="F3302" s="803" t="n"/>
      <c r="G3302" s="805" t="n"/>
      <c r="H3302" s="804" t="n"/>
      <c r="I3302" s="803" t="n"/>
      <c r="J3302" s="804" t="n"/>
      <c r="K3302" s="806" t="n"/>
      <c r="L3302" s="804" t="n"/>
      <c r="AA3302" s="605">
        <f>AA3298-AA2933</f>
        <v/>
      </c>
      <c r="AB3302" s="605">
        <f>AB3298-AB2933</f>
        <v/>
      </c>
      <c r="AC3302" s="605">
        <f>AC3298-AC2933</f>
        <v/>
      </c>
      <c r="AD3302" s="605">
        <f>AD3298-AD2933</f>
        <v/>
      </c>
    </row>
    <row r="3303" ht="17.45" customHeight="1">
      <c r="C3303" s="791" t="n"/>
      <c r="D3303" s="792" t="n"/>
      <c r="E3303" s="793" t="n"/>
      <c r="F3303" s="792" t="n"/>
      <c r="G3303" s="794" t="n"/>
      <c r="H3303" s="793" t="n"/>
      <c r="I3303" s="792" t="n"/>
      <c r="J3303" s="793" t="n"/>
      <c r="K3303" s="795" t="n"/>
      <c r="L3303" s="793" t="n"/>
    </row>
    <row r="3304" ht="17.45" customHeight="1">
      <c r="C3304" s="791" t="n"/>
      <c r="D3304" s="792" t="n"/>
      <c r="E3304" s="793" t="n"/>
      <c r="F3304" s="792" t="n"/>
      <c r="G3304" s="794" t="n"/>
      <c r="H3304" s="793" t="n"/>
      <c r="I3304" s="792" t="n"/>
      <c r="J3304" s="793" t="n"/>
      <c r="K3304" s="795" t="n"/>
      <c r="L3304" s="793" t="n"/>
    </row>
    <row r="3305" ht="17.45" customHeight="1">
      <c r="C3305" s="791" t="n"/>
      <c r="D3305" s="792" t="n"/>
      <c r="E3305" s="793" t="n"/>
      <c r="F3305" s="792" t="n"/>
      <c r="G3305" s="794" t="n"/>
      <c r="H3305" s="793" t="n"/>
      <c r="I3305" s="792" t="n"/>
      <c r="J3305" s="793" t="n"/>
      <c r="K3305" s="795" t="n"/>
      <c r="L3305" s="793" t="n"/>
    </row>
    <row r="3306" ht="17.45" customHeight="1">
      <c r="C3306" s="791" t="n"/>
      <c r="D3306" s="792" t="n"/>
      <c r="E3306" s="793" t="n"/>
      <c r="F3306" s="792" t="n"/>
      <c r="G3306" s="794" t="n"/>
      <c r="H3306" s="793" t="n"/>
      <c r="I3306" s="792" t="n"/>
      <c r="J3306" s="793" t="n"/>
      <c r="K3306" s="795" t="n"/>
      <c r="L3306" s="793" t="n"/>
    </row>
    <row r="3307" ht="17.45" customHeight="1">
      <c r="C3307" s="791" t="n"/>
      <c r="D3307" s="792" t="n"/>
      <c r="E3307" s="793" t="n"/>
      <c r="F3307" s="792" t="n"/>
      <c r="G3307" s="794" t="n"/>
      <c r="H3307" s="793" t="n"/>
      <c r="I3307" s="792" t="n"/>
      <c r="J3307" s="793" t="n"/>
      <c r="K3307" s="795" t="n"/>
      <c r="L3307" s="793" t="n"/>
    </row>
    <row r="3308" ht="17.45" customHeight="1">
      <c r="C3308" s="861" t="n"/>
      <c r="D3308" s="803" t="n"/>
      <c r="E3308" s="804" t="n"/>
      <c r="F3308" s="803" t="n"/>
      <c r="G3308" s="805" t="n"/>
      <c r="H3308" s="804" t="n"/>
      <c r="I3308" s="803" t="n"/>
      <c r="J3308" s="804" t="n"/>
      <c r="K3308" s="806" t="n"/>
      <c r="L3308" s="804" t="n"/>
    </row>
    <row r="3309" ht="17.45" customHeight="1">
      <c r="C3309" s="791" t="n"/>
      <c r="D3309" s="792" t="n"/>
      <c r="E3309" s="793" t="n"/>
      <c r="F3309" s="792" t="n"/>
      <c r="G3309" s="794" t="n"/>
      <c r="H3309" s="793" t="n"/>
      <c r="I3309" s="792" t="n"/>
      <c r="J3309" s="793" t="n"/>
      <c r="K3309" s="795" t="n"/>
      <c r="L3309" s="793" t="n"/>
    </row>
    <row r="3310" ht="17.45" customHeight="1">
      <c r="C3310" s="791" t="n"/>
      <c r="D3310" s="792" t="n"/>
      <c r="E3310" s="793" t="n"/>
      <c r="F3310" s="792" t="n"/>
      <c r="G3310" s="794" t="n"/>
      <c r="H3310" s="793" t="n"/>
      <c r="I3310" s="792" t="n"/>
      <c r="J3310" s="793" t="n"/>
      <c r="K3310" s="795" t="n"/>
      <c r="L3310" s="793" t="n"/>
    </row>
    <row r="3311" ht="17.45" customHeight="1">
      <c r="C3311" s="791" t="n"/>
      <c r="D3311" s="792" t="n"/>
      <c r="E3311" s="793" t="n"/>
      <c r="F3311" s="792" t="n"/>
      <c r="G3311" s="794" t="n"/>
      <c r="H3311" s="793" t="n"/>
      <c r="I3311" s="792" t="n"/>
      <c r="J3311" s="793" t="n"/>
      <c r="K3311" s="795" t="n"/>
      <c r="L3311" s="793" t="n"/>
    </row>
    <row r="3312" ht="17.45" customHeight="1">
      <c r="C3312" s="791" t="n"/>
      <c r="D3312" s="792" t="n"/>
      <c r="E3312" s="793" t="n"/>
      <c r="F3312" s="792" t="n"/>
      <c r="G3312" s="794" t="n"/>
      <c r="H3312" s="793" t="n"/>
      <c r="I3312" s="792" t="n"/>
      <c r="J3312" s="793" t="n"/>
      <c r="K3312" s="795" t="n"/>
      <c r="L3312" s="793" t="n"/>
    </row>
    <row r="3313" ht="17.45" customHeight="1">
      <c r="C3313" s="791" t="n"/>
      <c r="D3313" s="792" t="n"/>
      <c r="E3313" s="793" t="n"/>
      <c r="F3313" s="792" t="n"/>
      <c r="G3313" s="794" t="n"/>
      <c r="H3313" s="793" t="n"/>
      <c r="I3313" s="792" t="n"/>
      <c r="J3313" s="793" t="n"/>
      <c r="K3313" s="795" t="n"/>
      <c r="L3313" s="793" t="n"/>
    </row>
    <row r="3314" ht="17.45" customHeight="1">
      <c r="C3314" s="861" t="n"/>
      <c r="D3314" s="976" t="n"/>
      <c r="E3314" s="977" t="n"/>
      <c r="F3314" s="976" t="n"/>
      <c r="G3314" s="978" t="n"/>
      <c r="H3314" s="977" t="n"/>
      <c r="I3314" s="976" t="n"/>
      <c r="J3314" s="977" t="n"/>
      <c r="K3314" s="979" t="n"/>
      <c r="L3314" s="977" t="n"/>
    </row>
    <row r="3315" ht="17.45" customHeight="1">
      <c r="C3315" s="791" t="n"/>
      <c r="D3315" s="792" t="n"/>
      <c r="E3315" s="793" t="n"/>
      <c r="F3315" s="792" t="n"/>
      <c r="G3315" s="794" t="n"/>
      <c r="H3315" s="793" t="n"/>
      <c r="I3315" s="792" t="n"/>
      <c r="J3315" s="793" t="n"/>
      <c r="K3315" s="795" t="n"/>
      <c r="L3315" s="793" t="n"/>
    </row>
    <row r="3316" ht="17.45" customHeight="1">
      <c r="C3316" s="791" t="n"/>
      <c r="D3316" s="792" t="n"/>
      <c r="E3316" s="793" t="n"/>
      <c r="F3316" s="792" t="n"/>
      <c r="G3316" s="794" t="n"/>
      <c r="H3316" s="793" t="n"/>
      <c r="I3316" s="792" t="n"/>
      <c r="J3316" s="793" t="n"/>
      <c r="K3316" s="795" t="n"/>
      <c r="L3316" s="793" t="n"/>
    </row>
    <row r="3317" ht="17.45" customHeight="1">
      <c r="C3317" s="791" t="n"/>
      <c r="D3317" s="792" t="n"/>
      <c r="E3317" s="793" t="n"/>
      <c r="F3317" s="792" t="n"/>
      <c r="G3317" s="794" t="n"/>
      <c r="H3317" s="793" t="n"/>
      <c r="I3317" s="792" t="n"/>
      <c r="J3317" s="793" t="n"/>
      <c r="K3317" s="795" t="n"/>
      <c r="L3317" s="793" t="n"/>
    </row>
    <row r="3318" ht="17.45" customHeight="1">
      <c r="C3318" s="791" t="n"/>
      <c r="D3318" s="792" t="n"/>
      <c r="E3318" s="793" t="n"/>
      <c r="F3318" s="792" t="n"/>
      <c r="G3318" s="794" t="n"/>
      <c r="H3318" s="793" t="n"/>
      <c r="I3318" s="792" t="n"/>
      <c r="J3318" s="793" t="n"/>
      <c r="K3318" s="795" t="n"/>
      <c r="L3318" s="793" t="n"/>
    </row>
    <row r="3319" ht="17.45" customHeight="1">
      <c r="C3319" s="791" t="n"/>
      <c r="D3319" s="792" t="n"/>
      <c r="E3319" s="793" t="n"/>
      <c r="F3319" s="792" t="n"/>
      <c r="G3319" s="794" t="n"/>
      <c r="H3319" s="793" t="n"/>
      <c r="I3319" s="792" t="n"/>
      <c r="J3319" s="793" t="n"/>
      <c r="K3319" s="795" t="n"/>
      <c r="L3319" s="793" t="n"/>
    </row>
    <row r="3320" ht="17.45" customHeight="1">
      <c r="C3320" s="861" t="n"/>
      <c r="D3320" s="803" t="n"/>
      <c r="E3320" s="804" t="n"/>
      <c r="F3320" s="803" t="n"/>
      <c r="G3320" s="805" t="n"/>
      <c r="H3320" s="804" t="n"/>
      <c r="I3320" s="803" t="n"/>
      <c r="J3320" s="804" t="n"/>
      <c r="K3320" s="806" t="n"/>
      <c r="L3320" s="804" t="n"/>
    </row>
    <row r="3321" ht="17.45" customHeight="1">
      <c r="C3321" s="791" t="n"/>
      <c r="D3321" s="792" t="n"/>
      <c r="E3321" s="793" t="n"/>
      <c r="F3321" s="792" t="n"/>
      <c r="G3321" s="794" t="n"/>
      <c r="H3321" s="793" t="n"/>
      <c r="I3321" s="792" t="n"/>
      <c r="J3321" s="793" t="n"/>
      <c r="K3321" s="795" t="n"/>
      <c r="L3321" s="793" t="n"/>
    </row>
    <row r="3322" ht="17.45" customHeight="1">
      <c r="C3322" s="791" t="n"/>
      <c r="D3322" s="792" t="n"/>
      <c r="E3322" s="793" t="n"/>
      <c r="F3322" s="792" t="n"/>
      <c r="G3322" s="794" t="n"/>
      <c r="H3322" s="793" t="n"/>
      <c r="I3322" s="792" t="n"/>
      <c r="J3322" s="793" t="n"/>
      <c r="K3322" s="795" t="n"/>
      <c r="L3322" s="793" t="n"/>
    </row>
    <row r="3323" ht="17.45" customHeight="1">
      <c r="C3323" s="791" t="n"/>
      <c r="D3323" s="792" t="n"/>
      <c r="E3323" s="793" t="n"/>
      <c r="F3323" s="792" t="n"/>
      <c r="G3323" s="794" t="n"/>
      <c r="H3323" s="793" t="n"/>
      <c r="I3323" s="792" t="n"/>
      <c r="J3323" s="793" t="n"/>
      <c r="K3323" s="795" t="n"/>
      <c r="L3323" s="793" t="n"/>
    </row>
    <row r="3324" ht="17.45" customHeight="1">
      <c r="C3324" s="791" t="n"/>
      <c r="D3324" s="792" t="n"/>
      <c r="E3324" s="793" t="n"/>
      <c r="F3324" s="792" t="n"/>
      <c r="G3324" s="794" t="n"/>
      <c r="H3324" s="793" t="n"/>
      <c r="I3324" s="792" t="n"/>
      <c r="J3324" s="793" t="n"/>
      <c r="K3324" s="795" t="n"/>
      <c r="L3324" s="793" t="n"/>
    </row>
    <row r="3325" ht="17.45" customHeight="1">
      <c r="C3325" s="791" t="n"/>
      <c r="D3325" s="792" t="n"/>
      <c r="E3325" s="793" t="n"/>
      <c r="F3325" s="792" t="n"/>
      <c r="G3325" s="794" t="n"/>
      <c r="H3325" s="793" t="n"/>
      <c r="I3325" s="792" t="n"/>
      <c r="J3325" s="793" t="n"/>
      <c r="K3325" s="795" t="n"/>
      <c r="L3325" s="793" t="n"/>
    </row>
    <row r="3326" ht="17.45" customHeight="1">
      <c r="C3326" s="861" t="n"/>
      <c r="D3326" s="803" t="n"/>
      <c r="E3326" s="804" t="n"/>
      <c r="F3326" s="803" t="n"/>
      <c r="G3326" s="805" t="n"/>
      <c r="H3326" s="804" t="n"/>
      <c r="I3326" s="803" t="n"/>
      <c r="J3326" s="804" t="n"/>
      <c r="K3326" s="806" t="n"/>
      <c r="L3326" s="804" t="n"/>
    </row>
    <row r="3327" ht="17.45" customHeight="1">
      <c r="C3327" s="791" t="n"/>
      <c r="D3327" s="792" t="n"/>
      <c r="E3327" s="793" t="n"/>
      <c r="F3327" s="792" t="n"/>
      <c r="G3327" s="794" t="n"/>
      <c r="H3327" s="793" t="n"/>
      <c r="I3327" s="792" t="n"/>
      <c r="J3327" s="793" t="n"/>
      <c r="K3327" s="795" t="n"/>
      <c r="L3327" s="793" t="n"/>
    </row>
    <row r="3328" ht="17.45" customHeight="1">
      <c r="C3328" s="791" t="n"/>
      <c r="D3328" s="792" t="n"/>
      <c r="E3328" s="793" t="n"/>
      <c r="F3328" s="792" t="n"/>
      <c r="G3328" s="794" t="n"/>
      <c r="H3328" s="793" t="n"/>
      <c r="I3328" s="792" t="n"/>
      <c r="J3328" s="793" t="n"/>
      <c r="K3328" s="795" t="n"/>
      <c r="L3328" s="793" t="n"/>
    </row>
    <row r="3329" ht="17.45" customHeight="1">
      <c r="C3329" s="791" t="n"/>
      <c r="D3329" s="792" t="n"/>
      <c r="E3329" s="793" t="n"/>
      <c r="F3329" s="792" t="n"/>
      <c r="G3329" s="794" t="n"/>
      <c r="H3329" s="793" t="n"/>
      <c r="I3329" s="792" t="n"/>
      <c r="J3329" s="793" t="n"/>
      <c r="K3329" s="795" t="n"/>
      <c r="L3329" s="793" t="n"/>
    </row>
    <row r="3330" ht="17.45" customHeight="1">
      <c r="C3330" s="791" t="n"/>
      <c r="D3330" s="792" t="n"/>
      <c r="E3330" s="793" t="n"/>
      <c r="F3330" s="792" t="n"/>
      <c r="G3330" s="794" t="n"/>
      <c r="H3330" s="793" t="n"/>
      <c r="I3330" s="792" t="n"/>
      <c r="J3330" s="793" t="n"/>
      <c r="K3330" s="795" t="n"/>
      <c r="L3330" s="793" t="n"/>
    </row>
    <row r="3331" ht="17.45" customHeight="1">
      <c r="C3331" s="791" t="n"/>
      <c r="D3331" s="792" t="n"/>
      <c r="E3331" s="793" t="n"/>
      <c r="F3331" s="792" t="n"/>
      <c r="G3331" s="794" t="n"/>
      <c r="H3331" s="793" t="n"/>
      <c r="I3331" s="792" t="n"/>
      <c r="J3331" s="793" t="n"/>
      <c r="K3331" s="795" t="n"/>
      <c r="L3331" s="793" t="n"/>
    </row>
    <row r="3332" ht="17.45" customHeight="1">
      <c r="C3332" s="861" t="n"/>
      <c r="D3332" s="803" t="n"/>
      <c r="E3332" s="804" t="n"/>
      <c r="F3332" s="803" t="n"/>
      <c r="G3332" s="805" t="n"/>
      <c r="H3332" s="804" t="n"/>
      <c r="I3332" s="803" t="n"/>
      <c r="J3332" s="804" t="n"/>
      <c r="K3332" s="806" t="n"/>
      <c r="L3332" s="804" t="n"/>
    </row>
    <row r="3333" ht="17.45" customHeight="1">
      <c r="C3333" s="791" t="n"/>
      <c r="D3333" s="792" t="n"/>
      <c r="E3333" s="793" t="n"/>
      <c r="F3333" s="792" t="n"/>
      <c r="G3333" s="794" t="n"/>
      <c r="H3333" s="793" t="n"/>
      <c r="I3333" s="792" t="n"/>
      <c r="J3333" s="793" t="n"/>
      <c r="K3333" s="795" t="n"/>
      <c r="L3333" s="793" t="n"/>
    </row>
    <row r="3334" ht="17.45" customHeight="1">
      <c r="C3334" s="791" t="n"/>
      <c r="D3334" s="792" t="n"/>
      <c r="E3334" s="793" t="n"/>
      <c r="F3334" s="792" t="n"/>
      <c r="G3334" s="794" t="n"/>
      <c r="H3334" s="793" t="n"/>
      <c r="I3334" s="792" t="n"/>
      <c r="J3334" s="793" t="n"/>
      <c r="K3334" s="795" t="n"/>
      <c r="L3334" s="793" t="n"/>
    </row>
    <row r="3335" ht="17.45" customHeight="1">
      <c r="C3335" s="791" t="n"/>
      <c r="D3335" s="792" t="n"/>
      <c r="E3335" s="793" t="n"/>
      <c r="F3335" s="792" t="n"/>
      <c r="G3335" s="794" t="n"/>
      <c r="H3335" s="793" t="n"/>
      <c r="I3335" s="792" t="n"/>
      <c r="J3335" s="793" t="n"/>
      <c r="K3335" s="795" t="n"/>
      <c r="L3335" s="793" t="n"/>
    </row>
    <row r="3336" ht="17.45" customHeight="1">
      <c r="C3336" s="791" t="n"/>
      <c r="D3336" s="792" t="n"/>
      <c r="E3336" s="793" t="n"/>
      <c r="F3336" s="792" t="n"/>
      <c r="G3336" s="794" t="n"/>
      <c r="H3336" s="793" t="n"/>
      <c r="I3336" s="792" t="n"/>
      <c r="J3336" s="793" t="n"/>
      <c r="K3336" s="795" t="n"/>
      <c r="L3336" s="793" t="n"/>
    </row>
    <row r="3337" ht="17.45" customHeight="1">
      <c r="C3337" s="791" t="n"/>
      <c r="D3337" s="792" t="n"/>
      <c r="E3337" s="793" t="n"/>
      <c r="F3337" s="792" t="n"/>
      <c r="G3337" s="794" t="n"/>
      <c r="H3337" s="793" t="n"/>
      <c r="I3337" s="792" t="n"/>
      <c r="J3337" s="793" t="n"/>
      <c r="K3337" s="795" t="n"/>
      <c r="L3337" s="793" t="n"/>
    </row>
    <row r="3338" ht="17.45" customHeight="1">
      <c r="C3338" s="861" t="n"/>
      <c r="D3338" s="976" t="n"/>
      <c r="E3338" s="977" t="n"/>
      <c r="F3338" s="976" t="n"/>
      <c r="G3338" s="978" t="n"/>
      <c r="H3338" s="977" t="n"/>
      <c r="I3338" s="976" t="n"/>
      <c r="J3338" s="977" t="n"/>
      <c r="K3338" s="979" t="n"/>
      <c r="L3338" s="977" t="n"/>
    </row>
    <row r="3339" ht="17.45" customHeight="1">
      <c r="C3339" s="791" t="n"/>
      <c r="D3339" s="792" t="n"/>
      <c r="E3339" s="793" t="n"/>
      <c r="F3339" s="792" t="n"/>
      <c r="G3339" s="794" t="n"/>
      <c r="H3339" s="793" t="n"/>
      <c r="I3339" s="792" t="n"/>
      <c r="J3339" s="793" t="n"/>
      <c r="K3339" s="795" t="n"/>
      <c r="L3339" s="793" t="n"/>
    </row>
    <row r="3340" ht="17.45" customHeight="1">
      <c r="C3340" s="791" t="n"/>
      <c r="D3340" s="792" t="n"/>
      <c r="E3340" s="793" t="n"/>
      <c r="F3340" s="792" t="n"/>
      <c r="G3340" s="794" t="n"/>
      <c r="H3340" s="793" t="n"/>
      <c r="I3340" s="792" t="n"/>
      <c r="J3340" s="793" t="n"/>
      <c r="K3340" s="795" t="n"/>
      <c r="L3340" s="793" t="n"/>
    </row>
    <row r="3341" ht="17.45" customHeight="1">
      <c r="C3341" s="791" t="n"/>
      <c r="D3341" s="792" t="n"/>
      <c r="E3341" s="793" t="n"/>
      <c r="F3341" s="792" t="n"/>
      <c r="G3341" s="794" t="n"/>
      <c r="H3341" s="793" t="n"/>
      <c r="I3341" s="792" t="n"/>
      <c r="J3341" s="793" t="n"/>
      <c r="K3341" s="795" t="n"/>
      <c r="L3341" s="793" t="n"/>
    </row>
    <row r="3342" ht="17.45" customHeight="1">
      <c r="C3342" s="791" t="n"/>
      <c r="D3342" s="792" t="n"/>
      <c r="E3342" s="793" t="n"/>
      <c r="F3342" s="792" t="n"/>
      <c r="G3342" s="794" t="n"/>
      <c r="H3342" s="793" t="n"/>
      <c r="I3342" s="792" t="n"/>
      <c r="J3342" s="793" t="n"/>
      <c r="K3342" s="795" t="n"/>
      <c r="L3342" s="793" t="n"/>
    </row>
    <row r="3343" ht="17.45" customHeight="1">
      <c r="C3343" s="791" t="n"/>
      <c r="D3343" s="792" t="n"/>
      <c r="E3343" s="793" t="n"/>
      <c r="F3343" s="792" t="n"/>
      <c r="G3343" s="794" t="n"/>
      <c r="H3343" s="793" t="n"/>
      <c r="I3343" s="792" t="n"/>
      <c r="J3343" s="793" t="n"/>
      <c r="K3343" s="795" t="n"/>
      <c r="L3343" s="793" t="n"/>
    </row>
    <row r="3344" ht="17.45" customHeight="1">
      <c r="C3344" s="861" t="n"/>
      <c r="D3344" s="803" t="n"/>
      <c r="E3344" s="804" t="n"/>
      <c r="F3344" s="803" t="n"/>
      <c r="G3344" s="805" t="n"/>
      <c r="H3344" s="804" t="n"/>
      <c r="I3344" s="803" t="n"/>
      <c r="J3344" s="804" t="n"/>
      <c r="K3344" s="806" t="n"/>
      <c r="L3344" s="804" t="n"/>
    </row>
    <row r="3345" ht="17.45" customHeight="1">
      <c r="C3345" s="791" t="n"/>
      <c r="D3345" s="792" t="n"/>
      <c r="E3345" s="793" t="n"/>
      <c r="F3345" s="792" t="n"/>
      <c r="G3345" s="794" t="n"/>
      <c r="H3345" s="793" t="n"/>
      <c r="I3345" s="792" t="n"/>
      <c r="J3345" s="793" t="n"/>
      <c r="K3345" s="795" t="n"/>
      <c r="L3345" s="793" t="n"/>
    </row>
    <row r="3346" ht="17.45" customHeight="1">
      <c r="C3346" s="791" t="n"/>
      <c r="D3346" s="792" t="n"/>
      <c r="E3346" s="793" t="n"/>
      <c r="F3346" s="792" t="n"/>
      <c r="G3346" s="794" t="n"/>
      <c r="H3346" s="793" t="n"/>
      <c r="I3346" s="792" t="n"/>
      <c r="J3346" s="793" t="n"/>
      <c r="K3346" s="795" t="n"/>
      <c r="L3346" s="793" t="n"/>
    </row>
    <row r="3347" ht="17.45" customHeight="1">
      <c r="C3347" s="791" t="n"/>
      <c r="D3347" s="792" t="n"/>
      <c r="E3347" s="793" t="n"/>
      <c r="F3347" s="792" t="n"/>
      <c r="G3347" s="794" t="n"/>
      <c r="H3347" s="793" t="n"/>
      <c r="I3347" s="792" t="n"/>
      <c r="J3347" s="793" t="n"/>
      <c r="K3347" s="795" t="n"/>
      <c r="L3347" s="793" t="n"/>
    </row>
    <row r="3348" ht="17.45" customHeight="1">
      <c r="C3348" s="791" t="n"/>
      <c r="D3348" s="792" t="n"/>
      <c r="E3348" s="793" t="n"/>
      <c r="F3348" s="792" t="n"/>
      <c r="G3348" s="794" t="n"/>
      <c r="H3348" s="793" t="n"/>
      <c r="I3348" s="792" t="n"/>
      <c r="J3348" s="793" t="n"/>
      <c r="K3348" s="795" t="n"/>
      <c r="L3348" s="793" t="n"/>
    </row>
    <row r="3349" ht="17.45" customHeight="1">
      <c r="C3349" s="791" t="n"/>
      <c r="D3349" s="792" t="n"/>
      <c r="E3349" s="793" t="n"/>
      <c r="F3349" s="792" t="n"/>
      <c r="G3349" s="794" t="n"/>
      <c r="H3349" s="793" t="n"/>
      <c r="I3349" s="792" t="n"/>
      <c r="J3349" s="793" t="n"/>
      <c r="K3349" s="795" t="n"/>
      <c r="L3349" s="793" t="n"/>
    </row>
    <row r="3350" ht="17.45" customHeight="1">
      <c r="C3350" s="861" t="n"/>
      <c r="D3350" s="803" t="n"/>
      <c r="E3350" s="804" t="n"/>
      <c r="F3350" s="803" t="n"/>
      <c r="G3350" s="805" t="n"/>
      <c r="H3350" s="804" t="n"/>
      <c r="I3350" s="803" t="n"/>
      <c r="J3350" s="804" t="n"/>
      <c r="K3350" s="806" t="n"/>
      <c r="L3350" s="804" t="n"/>
    </row>
    <row r="3351" ht="17.45" customHeight="1">
      <c r="C3351" s="791" t="n"/>
      <c r="D3351" s="792" t="n"/>
      <c r="E3351" s="793" t="n"/>
      <c r="F3351" s="792" t="n"/>
      <c r="G3351" s="794" t="n"/>
      <c r="H3351" s="793" t="n"/>
      <c r="I3351" s="792" t="n"/>
      <c r="J3351" s="793" t="n"/>
      <c r="K3351" s="795" t="n"/>
      <c r="L3351" s="793" t="n"/>
    </row>
    <row r="3352" ht="17.45" customHeight="1">
      <c r="C3352" s="791" t="n"/>
      <c r="D3352" s="792" t="n"/>
      <c r="E3352" s="793" t="n"/>
      <c r="F3352" s="792" t="n"/>
      <c r="G3352" s="794" t="n"/>
      <c r="H3352" s="793" t="n"/>
      <c r="I3352" s="792" t="n"/>
      <c r="J3352" s="793" t="n"/>
      <c r="K3352" s="795" t="n"/>
      <c r="L3352" s="793" t="n"/>
    </row>
    <row r="3353" ht="17.45" customHeight="1">
      <c r="C3353" s="791" t="n"/>
      <c r="D3353" s="792" t="n"/>
      <c r="E3353" s="793" t="n"/>
      <c r="F3353" s="792" t="n"/>
      <c r="G3353" s="794" t="n"/>
      <c r="H3353" s="793" t="n"/>
      <c r="I3353" s="792" t="n"/>
      <c r="J3353" s="793" t="n"/>
      <c r="K3353" s="795" t="n"/>
      <c r="L3353" s="793" t="n"/>
    </row>
    <row r="3354" ht="17.45" customHeight="1">
      <c r="C3354" s="791" t="n"/>
      <c r="D3354" s="792" t="n"/>
      <c r="E3354" s="793" t="n"/>
      <c r="F3354" s="792" t="n"/>
      <c r="G3354" s="794" t="n"/>
      <c r="H3354" s="793" t="n"/>
      <c r="I3354" s="792" t="n"/>
      <c r="J3354" s="793" t="n"/>
      <c r="K3354" s="795" t="n"/>
      <c r="L3354" s="793" t="n"/>
    </row>
    <row r="3355" ht="17.45" customHeight="1">
      <c r="C3355" s="791" t="n"/>
      <c r="D3355" s="792" t="n"/>
      <c r="E3355" s="793" t="n"/>
      <c r="F3355" s="792" t="n"/>
      <c r="G3355" s="794" t="n"/>
      <c r="H3355" s="793" t="n"/>
      <c r="I3355" s="792" t="n"/>
      <c r="J3355" s="793" t="n"/>
      <c r="K3355" s="795" t="n"/>
      <c r="L3355" s="793" t="n"/>
    </row>
    <row r="3356" ht="17.45" customHeight="1">
      <c r="C3356" s="861" t="n"/>
      <c r="D3356" s="976" t="n"/>
      <c r="E3356" s="977" t="n"/>
      <c r="F3356" s="976" t="n"/>
      <c r="G3356" s="978" t="n"/>
      <c r="H3356" s="977" t="n"/>
      <c r="I3356" s="976" t="n"/>
      <c r="J3356" s="977" t="n"/>
      <c r="K3356" s="979" t="n"/>
      <c r="L3356" s="977" t="n"/>
    </row>
    <row r="3357" ht="17.45" customHeight="1">
      <c r="C3357" s="791" t="n"/>
      <c r="D3357" s="792" t="n"/>
      <c r="E3357" s="793" t="n"/>
      <c r="F3357" s="792" t="n"/>
      <c r="G3357" s="794" t="n"/>
      <c r="H3357" s="793" t="n"/>
      <c r="I3357" s="792" t="n"/>
      <c r="J3357" s="793" t="n"/>
      <c r="K3357" s="795" t="n"/>
      <c r="L3357" s="793" t="n"/>
    </row>
    <row r="3358" ht="17.45" customHeight="1">
      <c r="C3358" s="791" t="n"/>
      <c r="D3358" s="792" t="n"/>
      <c r="E3358" s="793" t="n"/>
      <c r="F3358" s="792" t="n"/>
      <c r="G3358" s="794" t="n"/>
      <c r="H3358" s="793" t="n"/>
      <c r="I3358" s="792" t="n"/>
      <c r="J3358" s="793" t="n"/>
      <c r="K3358" s="795" t="n"/>
      <c r="L3358" s="793" t="n"/>
    </row>
    <row r="3359" ht="17.45" customHeight="1">
      <c r="C3359" s="791" t="n"/>
      <c r="D3359" s="792" t="n"/>
      <c r="E3359" s="793" t="n"/>
      <c r="F3359" s="792" t="n"/>
      <c r="G3359" s="794" t="n"/>
      <c r="H3359" s="793" t="n"/>
      <c r="I3359" s="792" t="n"/>
      <c r="J3359" s="793" t="n"/>
      <c r="K3359" s="795" t="n"/>
      <c r="L3359" s="793" t="n"/>
    </row>
    <row r="3360" ht="17.45" customHeight="1">
      <c r="C3360" s="791" t="n"/>
      <c r="D3360" s="792" t="n"/>
      <c r="E3360" s="793" t="n"/>
      <c r="F3360" s="792" t="n"/>
      <c r="G3360" s="794" t="n"/>
      <c r="H3360" s="793" t="n"/>
      <c r="I3360" s="792" t="n"/>
      <c r="J3360" s="793" t="n"/>
      <c r="K3360" s="795" t="n"/>
      <c r="L3360" s="793" t="n"/>
    </row>
    <row r="3361" ht="17.45" customHeight="1">
      <c r="C3361" s="791" t="n"/>
      <c r="D3361" s="792" t="n"/>
      <c r="E3361" s="793" t="n"/>
      <c r="F3361" s="792" t="n"/>
      <c r="G3361" s="794" t="n"/>
      <c r="H3361" s="793" t="n"/>
      <c r="I3361" s="792" t="n"/>
      <c r="J3361" s="793" t="n"/>
      <c r="K3361" s="795" t="n"/>
      <c r="L3361" s="793" t="n"/>
    </row>
    <row r="3362" ht="17.45" customHeight="1">
      <c r="C3362" s="861" t="n"/>
      <c r="D3362" s="803" t="n"/>
      <c r="E3362" s="804" t="n"/>
      <c r="F3362" s="803" t="n"/>
      <c r="G3362" s="805" t="n"/>
      <c r="H3362" s="804" t="n"/>
      <c r="I3362" s="803" t="n"/>
      <c r="J3362" s="804" t="n"/>
      <c r="K3362" s="806" t="n"/>
      <c r="L3362" s="804" t="n"/>
    </row>
    <row r="3363" ht="17.45" customHeight="1">
      <c r="C3363" s="791" t="n"/>
      <c r="D3363" s="792" t="n"/>
      <c r="E3363" s="793" t="n"/>
      <c r="F3363" s="792" t="n"/>
      <c r="G3363" s="794" t="n"/>
      <c r="H3363" s="793" t="n"/>
      <c r="I3363" s="792" t="n"/>
      <c r="J3363" s="793" t="n"/>
      <c r="K3363" s="795" t="n"/>
      <c r="L3363" s="793" t="n"/>
    </row>
    <row r="3364" ht="17.45" customHeight="1">
      <c r="C3364" s="791" t="n"/>
      <c r="D3364" s="792" t="n"/>
      <c r="E3364" s="793" t="n"/>
      <c r="F3364" s="792" t="n"/>
      <c r="G3364" s="794" t="n"/>
      <c r="H3364" s="793" t="n"/>
      <c r="I3364" s="792" t="n"/>
      <c r="J3364" s="793" t="n"/>
      <c r="K3364" s="795" t="n"/>
      <c r="L3364" s="793" t="n"/>
    </row>
    <row r="3365" ht="17.45" customHeight="1">
      <c r="C3365" s="791" t="n"/>
      <c r="D3365" s="792" t="n"/>
      <c r="E3365" s="793" t="n"/>
      <c r="F3365" s="792" t="n"/>
      <c r="G3365" s="794" t="n"/>
      <c r="H3365" s="793" t="n"/>
      <c r="I3365" s="792" t="n"/>
      <c r="J3365" s="793" t="n"/>
      <c r="K3365" s="795" t="n"/>
      <c r="L3365" s="793" t="n"/>
    </row>
    <row r="3366" ht="17.45" customHeight="1">
      <c r="C3366" s="791" t="n"/>
      <c r="D3366" s="792" t="n"/>
      <c r="E3366" s="793" t="n"/>
      <c r="F3366" s="792" t="n"/>
      <c r="G3366" s="794" t="n"/>
      <c r="H3366" s="793" t="n"/>
      <c r="I3366" s="792" t="n"/>
      <c r="J3366" s="793" t="n"/>
      <c r="K3366" s="795" t="n"/>
      <c r="L3366" s="793" t="n"/>
    </row>
    <row r="3367" ht="17.45" customHeight="1">
      <c r="C3367" s="791" t="n"/>
      <c r="D3367" s="792" t="n"/>
      <c r="E3367" s="793" t="n"/>
      <c r="F3367" s="792" t="n"/>
      <c r="G3367" s="794" t="n"/>
      <c r="H3367" s="793" t="n"/>
      <c r="I3367" s="792" t="n"/>
      <c r="J3367" s="793" t="n"/>
      <c r="K3367" s="795" t="n"/>
      <c r="L3367" s="793" t="n"/>
    </row>
    <row r="3368" ht="17.45" customHeight="1">
      <c r="C3368" s="861" t="n"/>
      <c r="D3368" s="803" t="n"/>
      <c r="E3368" s="804" t="n"/>
      <c r="F3368" s="803" t="n"/>
      <c r="G3368" s="805" t="n"/>
      <c r="H3368" s="804" t="n"/>
      <c r="I3368" s="803" t="n"/>
      <c r="J3368" s="804" t="n"/>
      <c r="K3368" s="806" t="n"/>
      <c r="L3368" s="804" t="n"/>
    </row>
    <row r="3369" ht="17.45" customHeight="1">
      <c r="C3369" s="791" t="n"/>
      <c r="D3369" s="792" t="n"/>
      <c r="E3369" s="793" t="n"/>
      <c r="F3369" s="792" t="n"/>
      <c r="G3369" s="794" t="n"/>
      <c r="H3369" s="793" t="n"/>
      <c r="I3369" s="792" t="n"/>
      <c r="J3369" s="793" t="n"/>
      <c r="K3369" s="795" t="n"/>
      <c r="L3369" s="793" t="n"/>
    </row>
    <row r="3370" ht="17.45" customHeight="1">
      <c r="C3370" s="791" t="n"/>
      <c r="D3370" s="792" t="n"/>
      <c r="E3370" s="793" t="n"/>
      <c r="F3370" s="792" t="n"/>
      <c r="G3370" s="794" t="n"/>
      <c r="H3370" s="793" t="n"/>
      <c r="I3370" s="792" t="n"/>
      <c r="J3370" s="793" t="n"/>
      <c r="K3370" s="795" t="n"/>
      <c r="L3370" s="793" t="n"/>
    </row>
    <row r="3371" ht="17.45" customHeight="1">
      <c r="C3371" s="791" t="n"/>
      <c r="D3371" s="792" t="n"/>
      <c r="E3371" s="793" t="n"/>
      <c r="F3371" s="792" t="n"/>
      <c r="G3371" s="794" t="n"/>
      <c r="H3371" s="793" t="n"/>
      <c r="I3371" s="792" t="n"/>
      <c r="J3371" s="793" t="n"/>
      <c r="K3371" s="795" t="n"/>
      <c r="L3371" s="793" t="n"/>
    </row>
    <row r="3372" ht="17.45" customHeight="1">
      <c r="C3372" s="791" t="n"/>
      <c r="D3372" s="792" t="n"/>
      <c r="E3372" s="793" t="n"/>
      <c r="F3372" s="792" t="n"/>
      <c r="G3372" s="794" t="n"/>
      <c r="H3372" s="793" t="n"/>
      <c r="I3372" s="792" t="n"/>
      <c r="J3372" s="793" t="n"/>
      <c r="K3372" s="795" t="n"/>
      <c r="L3372" s="793" t="n"/>
    </row>
    <row r="3373" ht="17.45" customHeight="1">
      <c r="C3373" s="791" t="n"/>
      <c r="D3373" s="792" t="n"/>
      <c r="E3373" s="793" t="n"/>
      <c r="F3373" s="792" t="n"/>
      <c r="G3373" s="794" t="n"/>
      <c r="H3373" s="793" t="n"/>
      <c r="I3373" s="792" t="n"/>
      <c r="J3373" s="793" t="n"/>
      <c r="K3373" s="795" t="n"/>
      <c r="L3373" s="793" t="n"/>
    </row>
    <row r="3374" ht="17.45" customHeight="1">
      <c r="C3374" s="861" t="n"/>
      <c r="D3374" s="803" t="n"/>
      <c r="E3374" s="804" t="n"/>
      <c r="F3374" s="803" t="n"/>
      <c r="G3374" s="805" t="n"/>
      <c r="H3374" s="804" t="n"/>
      <c r="I3374" s="803" t="n"/>
      <c r="J3374" s="804" t="n"/>
      <c r="K3374" s="806" t="n"/>
      <c r="L3374" s="804" t="n"/>
    </row>
    <row r="3375" ht="17.45" customHeight="1">
      <c r="C3375" s="791" t="n"/>
      <c r="D3375" s="792" t="n"/>
      <c r="E3375" s="793" t="n"/>
      <c r="F3375" s="792" t="n"/>
      <c r="G3375" s="794" t="n"/>
      <c r="H3375" s="793" t="n"/>
      <c r="I3375" s="792" t="n"/>
      <c r="J3375" s="793" t="n"/>
      <c r="K3375" s="795" t="n"/>
      <c r="L3375" s="793" t="n"/>
    </row>
    <row r="3376" ht="17.45" customHeight="1">
      <c r="C3376" s="791" t="n"/>
      <c r="D3376" s="792" t="n"/>
      <c r="E3376" s="793" t="n"/>
      <c r="F3376" s="792" t="n"/>
      <c r="G3376" s="794" t="n"/>
      <c r="H3376" s="793" t="n"/>
      <c r="I3376" s="792" t="n"/>
      <c r="J3376" s="793" t="n"/>
      <c r="K3376" s="795" t="n"/>
      <c r="L3376" s="793" t="n"/>
    </row>
    <row r="3377" ht="17.45" customHeight="1">
      <c r="C3377" s="791" t="n"/>
      <c r="D3377" s="792" t="n"/>
      <c r="E3377" s="793" t="n"/>
      <c r="F3377" s="792" t="n"/>
      <c r="G3377" s="794" t="n"/>
      <c r="H3377" s="793" t="n"/>
      <c r="I3377" s="792" t="n"/>
      <c r="J3377" s="793" t="n"/>
      <c r="K3377" s="795" t="n"/>
      <c r="L3377" s="793" t="n"/>
    </row>
    <row r="3378" ht="17.45" customHeight="1">
      <c r="C3378" s="791" t="n"/>
      <c r="D3378" s="792" t="n"/>
      <c r="E3378" s="793" t="n"/>
      <c r="F3378" s="792" t="n"/>
      <c r="G3378" s="794" t="n"/>
      <c r="H3378" s="793" t="n"/>
      <c r="I3378" s="792" t="n"/>
      <c r="J3378" s="793" t="n"/>
      <c r="K3378" s="795" t="n"/>
      <c r="L3378" s="793" t="n"/>
    </row>
    <row r="3379" ht="17.45" customHeight="1">
      <c r="C3379" s="791" t="n"/>
      <c r="D3379" s="792" t="n"/>
      <c r="E3379" s="793" t="n"/>
      <c r="F3379" s="792" t="n"/>
      <c r="G3379" s="794" t="n"/>
      <c r="H3379" s="793" t="n"/>
      <c r="I3379" s="792" t="n"/>
      <c r="J3379" s="793" t="n"/>
      <c r="K3379" s="795" t="n"/>
      <c r="L3379" s="793" t="n"/>
    </row>
    <row r="3380" ht="17.45" customHeight="1">
      <c r="C3380" s="861" t="n"/>
      <c r="D3380" s="803" t="n"/>
      <c r="E3380" s="804" t="n"/>
      <c r="F3380" s="803" t="n"/>
      <c r="G3380" s="805" t="n"/>
      <c r="H3380" s="804" t="n"/>
      <c r="I3380" s="803" t="n"/>
      <c r="J3380" s="804" t="n"/>
      <c r="K3380" s="806" t="n"/>
      <c r="L3380" s="804" t="n"/>
    </row>
    <row r="3381" ht="17.45" customHeight="1">
      <c r="C3381" s="791" t="n"/>
      <c r="D3381" s="792" t="n"/>
      <c r="E3381" s="793" t="n"/>
      <c r="F3381" s="792" t="n"/>
      <c r="G3381" s="794" t="n"/>
      <c r="H3381" s="793" t="n"/>
      <c r="I3381" s="792" t="n"/>
      <c r="J3381" s="793" t="n"/>
      <c r="K3381" s="795" t="n"/>
      <c r="L3381" s="793" t="n"/>
    </row>
    <row r="3382" ht="17.45" customHeight="1">
      <c r="C3382" s="791" t="n"/>
      <c r="D3382" s="792" t="n"/>
      <c r="E3382" s="793" t="n"/>
      <c r="F3382" s="792" t="n"/>
      <c r="G3382" s="794" t="n"/>
      <c r="H3382" s="793" t="n"/>
      <c r="I3382" s="792" t="n"/>
      <c r="J3382" s="793" t="n"/>
      <c r="K3382" s="795" t="n"/>
      <c r="L3382" s="793" t="n"/>
    </row>
    <row r="3383" ht="17.45" customHeight="1">
      <c r="C3383" s="791" t="n"/>
      <c r="D3383" s="792" t="n"/>
      <c r="E3383" s="793" t="n"/>
      <c r="F3383" s="792" t="n"/>
      <c r="G3383" s="794" t="n"/>
      <c r="H3383" s="793" t="n"/>
      <c r="I3383" s="792" t="n"/>
      <c r="J3383" s="793" t="n"/>
      <c r="K3383" s="795" t="n"/>
      <c r="L3383" s="793" t="n"/>
    </row>
    <row r="3384" ht="17.45" customHeight="1">
      <c r="C3384" s="791" t="n"/>
      <c r="D3384" s="792" t="n"/>
      <c r="E3384" s="793" t="n"/>
      <c r="F3384" s="792" t="n"/>
      <c r="G3384" s="794" t="n"/>
      <c r="H3384" s="793" t="n"/>
      <c r="I3384" s="792" t="n"/>
      <c r="J3384" s="793" t="n"/>
      <c r="K3384" s="795" t="n"/>
      <c r="L3384" s="793" t="n"/>
    </row>
    <row r="3385" ht="17.45" customHeight="1">
      <c r="C3385" s="791" t="n"/>
      <c r="D3385" s="792" t="n"/>
      <c r="E3385" s="793" t="n"/>
      <c r="F3385" s="792" t="n"/>
      <c r="G3385" s="794" t="n"/>
      <c r="H3385" s="793" t="n"/>
      <c r="I3385" s="792" t="n"/>
      <c r="J3385" s="793" t="n"/>
      <c r="K3385" s="795" t="n"/>
      <c r="L3385" s="793" t="n"/>
    </row>
    <row r="3386" ht="17.45" customHeight="1">
      <c r="C3386" s="861" t="n"/>
      <c r="D3386" s="803" t="n"/>
      <c r="E3386" s="804" t="n"/>
      <c r="F3386" s="803" t="n"/>
      <c r="G3386" s="805" t="n"/>
      <c r="H3386" s="804" t="n"/>
      <c r="I3386" s="803" t="n"/>
      <c r="J3386" s="804" t="n"/>
      <c r="K3386" s="806" t="n"/>
      <c r="L3386" s="804" t="n"/>
    </row>
    <row r="3387" ht="17.45" customHeight="1">
      <c r="C3387" s="791" t="n"/>
      <c r="D3387" s="792" t="n"/>
      <c r="E3387" s="793" t="n"/>
      <c r="F3387" s="792" t="n"/>
      <c r="G3387" s="794" t="n"/>
      <c r="H3387" s="793" t="n"/>
      <c r="I3387" s="792" t="n"/>
      <c r="J3387" s="793" t="n"/>
      <c r="K3387" s="795" t="n"/>
      <c r="L3387" s="793" t="n"/>
    </row>
    <row r="3388" ht="17.45" customHeight="1">
      <c r="C3388" s="791" t="n"/>
      <c r="D3388" s="792" t="n"/>
      <c r="E3388" s="793" t="n"/>
      <c r="F3388" s="792" t="n"/>
      <c r="G3388" s="794" t="n"/>
      <c r="H3388" s="793" t="n"/>
      <c r="I3388" s="792" t="n"/>
      <c r="J3388" s="793" t="n"/>
      <c r="K3388" s="795" t="n"/>
      <c r="L3388" s="793" t="n"/>
    </row>
    <row r="3389" ht="17.45" customHeight="1">
      <c r="C3389" s="791" t="n"/>
      <c r="D3389" s="792" t="n"/>
      <c r="E3389" s="793" t="n"/>
      <c r="F3389" s="792" t="n"/>
      <c r="G3389" s="794" t="n"/>
      <c r="H3389" s="793" t="n"/>
      <c r="I3389" s="792" t="n"/>
      <c r="J3389" s="793" t="n"/>
      <c r="K3389" s="795" t="n"/>
      <c r="L3389" s="793" t="n"/>
    </row>
    <row r="3390" ht="17.45" customHeight="1">
      <c r="C3390" s="791" t="n"/>
      <c r="D3390" s="792" t="n"/>
      <c r="E3390" s="793" t="n"/>
      <c r="F3390" s="792" t="n"/>
      <c r="G3390" s="794" t="n"/>
      <c r="H3390" s="793" t="n"/>
      <c r="I3390" s="792" t="n"/>
      <c r="J3390" s="793" t="n"/>
      <c r="K3390" s="795" t="n"/>
      <c r="L3390" s="793" t="n"/>
    </row>
    <row r="3391" ht="17.45" customHeight="1">
      <c r="C3391" s="791" t="n"/>
      <c r="D3391" s="792" t="n"/>
      <c r="E3391" s="793" t="n"/>
      <c r="F3391" s="792" t="n"/>
      <c r="G3391" s="794" t="n"/>
      <c r="H3391" s="793" t="n"/>
      <c r="I3391" s="792" t="n"/>
      <c r="J3391" s="793" t="n"/>
      <c r="K3391" s="795" t="n"/>
      <c r="L3391" s="793" t="n"/>
    </row>
    <row r="3392" ht="17.45" customHeight="1">
      <c r="C3392" s="861" t="n"/>
      <c r="D3392" s="976" t="n"/>
      <c r="E3392" s="977" t="n"/>
      <c r="F3392" s="976" t="n"/>
      <c r="G3392" s="978" t="n"/>
      <c r="H3392" s="977" t="n"/>
      <c r="I3392" s="976" t="n"/>
      <c r="J3392" s="977" t="n"/>
      <c r="K3392" s="979" t="n"/>
      <c r="L3392" s="977" t="n"/>
    </row>
    <row r="3393" ht="17.45" customHeight="1">
      <c r="C3393" s="791" t="n"/>
      <c r="D3393" s="792" t="n"/>
      <c r="E3393" s="793" t="n"/>
      <c r="F3393" s="792" t="n"/>
      <c r="G3393" s="794" t="n"/>
      <c r="H3393" s="793" t="n"/>
      <c r="I3393" s="792" t="n"/>
      <c r="J3393" s="793" t="n"/>
      <c r="K3393" s="795" t="n"/>
      <c r="L3393" s="793" t="n"/>
    </row>
    <row r="3394" ht="17.45" customHeight="1">
      <c r="C3394" s="791" t="n"/>
      <c r="D3394" s="792" t="n"/>
      <c r="E3394" s="793" t="n"/>
      <c r="F3394" s="792" t="n"/>
      <c r="G3394" s="794" t="n"/>
      <c r="H3394" s="793" t="n"/>
      <c r="I3394" s="792" t="n"/>
      <c r="J3394" s="793" t="n"/>
      <c r="K3394" s="795" t="n"/>
      <c r="L3394" s="793" t="n"/>
    </row>
    <row r="3395" ht="17.45" customHeight="1">
      <c r="C3395" s="791" t="n"/>
      <c r="D3395" s="792" t="n"/>
      <c r="E3395" s="793" t="n"/>
      <c r="F3395" s="792" t="n"/>
      <c r="G3395" s="794" t="n"/>
      <c r="H3395" s="793" t="n"/>
      <c r="I3395" s="792" t="n"/>
      <c r="J3395" s="793" t="n"/>
      <c r="K3395" s="795" t="n"/>
      <c r="L3395" s="793" t="n"/>
    </row>
    <row r="3396" ht="17.45" customHeight="1">
      <c r="C3396" s="791" t="n"/>
      <c r="D3396" s="792" t="n"/>
      <c r="E3396" s="793" t="n"/>
      <c r="F3396" s="792" t="n"/>
      <c r="G3396" s="794" t="n"/>
      <c r="H3396" s="793" t="n"/>
      <c r="I3396" s="792" t="n"/>
      <c r="J3396" s="793" t="n"/>
      <c r="K3396" s="795" t="n"/>
      <c r="L3396" s="793" t="n"/>
    </row>
    <row r="3397" ht="17.45" customHeight="1">
      <c r="C3397" s="791" t="n"/>
      <c r="D3397" s="792" t="n"/>
      <c r="E3397" s="793" t="n"/>
      <c r="F3397" s="792" t="n"/>
      <c r="G3397" s="794" t="n"/>
      <c r="H3397" s="793" t="n"/>
      <c r="I3397" s="792" t="n"/>
      <c r="J3397" s="793" t="n"/>
      <c r="K3397" s="795" t="n"/>
      <c r="L3397" s="793" t="n"/>
    </row>
    <row r="3398" ht="17.45" customHeight="1">
      <c r="C3398" s="861" t="n"/>
      <c r="D3398" s="803" t="n"/>
      <c r="E3398" s="804" t="n"/>
      <c r="F3398" s="803" t="n"/>
      <c r="G3398" s="805" t="n"/>
      <c r="H3398" s="804" t="n"/>
      <c r="I3398" s="803" t="n"/>
      <c r="J3398" s="804" t="n"/>
      <c r="K3398" s="806" t="n"/>
      <c r="L3398" s="804" t="n"/>
    </row>
    <row r="3399" ht="17.45" customHeight="1">
      <c r="C3399" s="791" t="n"/>
      <c r="D3399" s="792" t="n"/>
      <c r="E3399" s="793" t="n"/>
      <c r="F3399" s="792" t="n"/>
      <c r="G3399" s="794" t="n"/>
      <c r="H3399" s="793" t="n"/>
      <c r="I3399" s="792" t="n"/>
      <c r="J3399" s="793" t="n"/>
      <c r="K3399" s="795" t="n"/>
      <c r="L3399" s="793" t="n"/>
    </row>
    <row r="3400" ht="17.45" customHeight="1">
      <c r="C3400" s="791" t="n"/>
      <c r="D3400" s="792" t="n"/>
      <c r="E3400" s="793" t="n"/>
      <c r="F3400" s="792" t="n"/>
      <c r="G3400" s="794" t="n"/>
      <c r="H3400" s="793" t="n"/>
      <c r="I3400" s="792" t="n"/>
      <c r="J3400" s="793" t="n"/>
      <c r="K3400" s="795" t="n"/>
      <c r="L3400" s="793" t="n"/>
    </row>
    <row r="3401" ht="17.45" customHeight="1">
      <c r="C3401" s="791" t="n"/>
      <c r="D3401" s="792" t="n"/>
      <c r="E3401" s="793" t="n"/>
      <c r="F3401" s="792" t="n"/>
      <c r="G3401" s="794" t="n"/>
      <c r="H3401" s="793" t="n"/>
      <c r="I3401" s="792" t="n"/>
      <c r="J3401" s="793" t="n"/>
      <c r="K3401" s="795" t="n"/>
      <c r="L3401" s="793" t="n"/>
    </row>
    <row r="3402" ht="17.45" customHeight="1">
      <c r="C3402" s="791" t="n"/>
      <c r="D3402" s="792" t="n"/>
      <c r="E3402" s="793" t="n"/>
      <c r="F3402" s="792" t="n"/>
      <c r="G3402" s="794" t="n"/>
      <c r="H3402" s="793" t="n"/>
      <c r="I3402" s="792" t="n"/>
      <c r="J3402" s="793" t="n"/>
      <c r="K3402" s="795" t="n"/>
      <c r="L3402" s="793" t="n"/>
    </row>
    <row r="3403" ht="17.45" customHeight="1">
      <c r="C3403" s="791" t="n"/>
      <c r="D3403" s="792" t="n"/>
      <c r="E3403" s="793" t="n"/>
      <c r="F3403" s="792" t="n"/>
      <c r="G3403" s="794" t="n"/>
      <c r="H3403" s="793" t="n"/>
      <c r="I3403" s="792" t="n"/>
      <c r="J3403" s="793" t="n"/>
      <c r="K3403" s="795" t="n"/>
      <c r="L3403" s="793" t="n"/>
    </row>
    <row r="3404" ht="17.45" customHeight="1">
      <c r="C3404" s="861" t="n"/>
      <c r="D3404" s="803" t="n"/>
      <c r="E3404" s="804" t="n"/>
      <c r="F3404" s="803" t="n"/>
      <c r="G3404" s="805" t="n"/>
      <c r="H3404" s="804" t="n"/>
      <c r="I3404" s="803" t="n"/>
      <c r="J3404" s="804" t="n"/>
      <c r="K3404" s="806" t="n"/>
      <c r="L3404" s="804" t="n"/>
    </row>
    <row r="3405" ht="17.45" customHeight="1">
      <c r="C3405" s="791" t="n"/>
      <c r="D3405" s="792" t="n"/>
      <c r="E3405" s="793" t="n"/>
      <c r="F3405" s="792" t="n"/>
      <c r="G3405" s="794" t="n"/>
      <c r="H3405" s="793" t="n"/>
      <c r="I3405" s="792" t="n"/>
      <c r="J3405" s="793" t="n"/>
      <c r="K3405" s="795" t="n"/>
      <c r="L3405" s="793" t="n"/>
    </row>
    <row r="3406" ht="17.45" customHeight="1">
      <c r="C3406" s="791" t="n"/>
      <c r="D3406" s="792" t="n"/>
      <c r="E3406" s="793" t="n"/>
      <c r="F3406" s="792" t="n"/>
      <c r="G3406" s="794" t="n"/>
      <c r="H3406" s="793" t="n"/>
      <c r="I3406" s="792" t="n"/>
      <c r="J3406" s="793" t="n"/>
      <c r="K3406" s="795" t="n"/>
      <c r="L3406" s="793" t="n"/>
    </row>
    <row r="3407" ht="17.45" customHeight="1">
      <c r="C3407" s="791" t="n"/>
      <c r="D3407" s="792" t="n"/>
      <c r="E3407" s="793" t="n"/>
      <c r="F3407" s="792" t="n"/>
      <c r="G3407" s="794" t="n"/>
      <c r="H3407" s="793" t="n"/>
      <c r="I3407" s="792" t="n"/>
      <c r="J3407" s="793" t="n"/>
      <c r="K3407" s="795" t="n"/>
      <c r="L3407" s="793" t="n"/>
    </row>
    <row r="3408" ht="17.45" customHeight="1">
      <c r="C3408" s="791" t="n"/>
      <c r="D3408" s="792" t="n"/>
      <c r="E3408" s="793" t="n"/>
      <c r="F3408" s="792" t="n"/>
      <c r="G3408" s="794" t="n"/>
      <c r="H3408" s="793" t="n"/>
      <c r="I3408" s="792" t="n"/>
      <c r="J3408" s="793" t="n"/>
      <c r="K3408" s="795" t="n"/>
      <c r="L3408" s="793" t="n"/>
    </row>
    <row r="3409" ht="17.45" customHeight="1">
      <c r="C3409" s="791" t="n"/>
      <c r="D3409" s="792" t="n"/>
      <c r="E3409" s="793" t="n"/>
      <c r="F3409" s="792" t="n"/>
      <c r="G3409" s="794" t="n"/>
      <c r="H3409" s="793" t="n"/>
      <c r="I3409" s="792" t="n"/>
      <c r="J3409" s="793" t="n"/>
      <c r="K3409" s="795" t="n"/>
      <c r="L3409" s="793" t="n"/>
    </row>
    <row r="3410" ht="17.45" customHeight="1">
      <c r="C3410" s="861" t="n"/>
      <c r="D3410" s="803" t="n"/>
      <c r="E3410" s="804" t="n"/>
      <c r="F3410" s="803" t="n"/>
      <c r="G3410" s="805" t="n"/>
      <c r="H3410" s="804" t="n"/>
      <c r="I3410" s="803" t="n"/>
      <c r="J3410" s="804" t="n"/>
      <c r="K3410" s="806" t="n"/>
      <c r="L3410" s="804" t="n"/>
    </row>
    <row r="3411" ht="17.45" customHeight="1">
      <c r="C3411" s="791" t="n"/>
      <c r="D3411" s="792" t="n"/>
      <c r="E3411" s="793" t="n"/>
      <c r="F3411" s="792" t="n"/>
      <c r="G3411" s="794" t="n"/>
      <c r="H3411" s="793" t="n"/>
      <c r="I3411" s="792" t="n"/>
      <c r="J3411" s="793" t="n"/>
      <c r="K3411" s="795" t="n"/>
      <c r="L3411" s="793" t="n"/>
    </row>
    <row r="3412" ht="17.45" customHeight="1">
      <c r="C3412" s="791" t="n"/>
      <c r="D3412" s="792" t="n"/>
      <c r="E3412" s="793" t="n"/>
      <c r="F3412" s="792" t="n"/>
      <c r="G3412" s="794" t="n"/>
      <c r="H3412" s="793" t="n"/>
      <c r="I3412" s="792" t="n"/>
      <c r="J3412" s="793" t="n"/>
      <c r="K3412" s="795" t="n"/>
      <c r="L3412" s="793" t="n"/>
    </row>
    <row r="3413" ht="17.45" customHeight="1">
      <c r="C3413" s="791" t="n"/>
      <c r="D3413" s="792" t="n"/>
      <c r="E3413" s="793" t="n"/>
      <c r="F3413" s="792" t="n"/>
      <c r="G3413" s="794" t="n"/>
      <c r="H3413" s="793" t="n"/>
      <c r="I3413" s="792" t="n"/>
      <c r="J3413" s="793" t="n"/>
      <c r="K3413" s="795" t="n"/>
      <c r="L3413" s="793" t="n"/>
    </row>
    <row r="3414" ht="17.45" customHeight="1">
      <c r="C3414" s="791" t="n"/>
      <c r="D3414" s="792" t="n"/>
      <c r="E3414" s="793" t="n"/>
      <c r="F3414" s="792" t="n"/>
      <c r="G3414" s="794" t="n"/>
      <c r="H3414" s="793" t="n"/>
      <c r="I3414" s="792" t="n"/>
      <c r="J3414" s="793" t="n"/>
      <c r="K3414" s="795" t="n"/>
      <c r="L3414" s="793" t="n"/>
    </row>
    <row r="3415" ht="17.45" customHeight="1">
      <c r="C3415" s="791" t="n"/>
      <c r="D3415" s="792" t="n"/>
      <c r="E3415" s="793" t="n"/>
      <c r="F3415" s="792" t="n"/>
      <c r="G3415" s="794" t="n"/>
      <c r="H3415" s="793" t="n"/>
      <c r="I3415" s="792" t="n"/>
      <c r="J3415" s="793" t="n"/>
      <c r="K3415" s="795" t="n"/>
      <c r="L3415" s="793" t="n"/>
    </row>
    <row r="3416" ht="17.45" customHeight="1">
      <c r="C3416" s="861" t="n"/>
      <c r="D3416" s="976" t="n"/>
      <c r="E3416" s="977" t="n"/>
      <c r="F3416" s="976" t="n"/>
      <c r="G3416" s="978" t="n"/>
      <c r="H3416" s="977" t="n"/>
      <c r="I3416" s="976" t="n"/>
      <c r="J3416" s="977" t="n"/>
      <c r="K3416" s="979" t="n"/>
      <c r="L3416" s="977" t="n"/>
    </row>
    <row r="3417" ht="17.45" customHeight="1">
      <c r="C3417" s="791" t="n"/>
      <c r="D3417" s="792" t="n"/>
      <c r="E3417" s="793" t="n"/>
      <c r="F3417" s="792" t="n"/>
      <c r="G3417" s="794" t="n"/>
      <c r="H3417" s="793" t="n"/>
      <c r="I3417" s="792" t="n"/>
      <c r="J3417" s="793" t="n"/>
      <c r="K3417" s="795" t="n"/>
      <c r="L3417" s="793" t="n"/>
    </row>
    <row r="3418" ht="17.45" customHeight="1">
      <c r="C3418" s="791" t="n"/>
      <c r="D3418" s="792" t="n"/>
      <c r="E3418" s="793" t="n"/>
      <c r="F3418" s="792" t="n"/>
      <c r="G3418" s="794" t="n"/>
      <c r="H3418" s="793" t="n"/>
      <c r="I3418" s="792" t="n"/>
      <c r="J3418" s="793" t="n"/>
      <c r="K3418" s="795" t="n"/>
      <c r="L3418" s="793" t="n"/>
    </row>
    <row r="3419" ht="17.45" customHeight="1">
      <c r="C3419" s="791" t="n"/>
      <c r="D3419" s="792" t="n"/>
      <c r="E3419" s="793" t="n"/>
      <c r="F3419" s="792" t="n"/>
      <c r="G3419" s="794" t="n"/>
      <c r="H3419" s="793" t="n"/>
      <c r="I3419" s="792" t="n"/>
      <c r="J3419" s="793" t="n"/>
      <c r="K3419" s="795" t="n"/>
      <c r="L3419" s="793" t="n"/>
    </row>
    <row r="3420" ht="17.45" customHeight="1">
      <c r="C3420" s="791" t="n"/>
      <c r="D3420" s="792" t="n"/>
      <c r="E3420" s="793" t="n"/>
      <c r="F3420" s="792" t="n"/>
      <c r="G3420" s="794" t="n"/>
      <c r="H3420" s="793" t="n"/>
      <c r="I3420" s="792" t="n"/>
      <c r="J3420" s="793" t="n"/>
      <c r="K3420" s="795" t="n"/>
      <c r="L3420" s="793" t="n"/>
    </row>
    <row r="3421" ht="17.45" customHeight="1">
      <c r="C3421" s="791" t="n"/>
      <c r="D3421" s="792" t="n"/>
      <c r="E3421" s="793" t="n"/>
      <c r="F3421" s="792" t="n"/>
      <c r="G3421" s="794" t="n"/>
      <c r="H3421" s="793" t="n"/>
      <c r="I3421" s="792" t="n"/>
      <c r="J3421" s="793" t="n"/>
      <c r="K3421" s="795" t="n"/>
      <c r="L3421" s="793" t="n"/>
    </row>
    <row r="3422" ht="17.45" customHeight="1">
      <c r="C3422" s="861" t="n"/>
      <c r="D3422" s="803" t="n"/>
      <c r="E3422" s="804" t="n"/>
      <c r="F3422" s="803" t="n"/>
      <c r="G3422" s="805" t="n"/>
      <c r="H3422" s="804" t="n"/>
      <c r="I3422" s="803" t="n"/>
      <c r="J3422" s="804" t="n"/>
      <c r="K3422" s="806" t="n"/>
      <c r="L3422" s="804" t="n"/>
    </row>
    <row r="3423" ht="17.45" customHeight="1">
      <c r="C3423" s="791" t="n"/>
      <c r="D3423" s="792" t="n"/>
      <c r="E3423" s="793" t="n"/>
      <c r="F3423" s="792" t="n"/>
      <c r="G3423" s="794" t="n"/>
      <c r="H3423" s="793" t="n"/>
      <c r="I3423" s="792" t="n"/>
      <c r="J3423" s="793" t="n"/>
      <c r="K3423" s="795" t="n"/>
      <c r="L3423" s="793" t="n"/>
    </row>
    <row r="3424" ht="17.45" customHeight="1">
      <c r="C3424" s="791" t="n"/>
      <c r="D3424" s="792" t="n"/>
      <c r="E3424" s="793" t="n"/>
      <c r="F3424" s="792" t="n"/>
      <c r="G3424" s="794" t="n"/>
      <c r="H3424" s="793" t="n"/>
      <c r="I3424" s="792" t="n"/>
      <c r="J3424" s="793" t="n"/>
      <c r="K3424" s="795" t="n"/>
      <c r="L3424" s="793" t="n"/>
    </row>
    <row r="3425" ht="17.45" customHeight="1">
      <c r="C3425" s="791" t="n"/>
      <c r="D3425" s="792" t="n"/>
      <c r="E3425" s="793" t="n"/>
      <c r="F3425" s="792" t="n"/>
      <c r="G3425" s="794" t="n"/>
      <c r="H3425" s="793" t="n"/>
      <c r="I3425" s="792" t="n"/>
      <c r="J3425" s="793" t="n"/>
      <c r="K3425" s="795" t="n"/>
      <c r="L3425" s="793" t="n"/>
    </row>
    <row r="3426" ht="17.45" customHeight="1">
      <c r="C3426" s="791" t="n"/>
      <c r="D3426" s="792" t="n"/>
      <c r="E3426" s="793" t="n"/>
      <c r="F3426" s="792" t="n"/>
      <c r="G3426" s="794" t="n"/>
      <c r="H3426" s="793" t="n"/>
      <c r="I3426" s="792" t="n"/>
      <c r="J3426" s="793" t="n"/>
      <c r="K3426" s="795" t="n"/>
      <c r="L3426" s="793" t="n"/>
    </row>
    <row r="3427" ht="17.45" customHeight="1">
      <c r="C3427" s="791" t="n"/>
      <c r="D3427" s="792" t="n"/>
      <c r="E3427" s="793" t="n"/>
      <c r="F3427" s="792" t="n"/>
      <c r="G3427" s="794" t="n"/>
      <c r="H3427" s="793" t="n"/>
      <c r="I3427" s="792" t="n"/>
      <c r="J3427" s="793" t="n"/>
      <c r="K3427" s="795" t="n"/>
      <c r="L3427" s="793" t="n"/>
    </row>
    <row r="3428" ht="17.45" customHeight="1">
      <c r="C3428" s="861" t="n"/>
      <c r="D3428" s="803" t="n"/>
      <c r="E3428" s="804" t="n"/>
      <c r="F3428" s="803" t="n"/>
      <c r="G3428" s="805" t="n"/>
      <c r="H3428" s="804" t="n"/>
      <c r="I3428" s="803" t="n"/>
      <c r="J3428" s="804" t="n"/>
      <c r="K3428" s="806" t="n"/>
      <c r="L3428" s="804" t="n"/>
    </row>
    <row r="3429" ht="17.45" customHeight="1">
      <c r="C3429" s="791" t="n"/>
      <c r="D3429" s="792" t="n"/>
      <c r="E3429" s="793" t="n"/>
      <c r="F3429" s="792" t="n"/>
      <c r="G3429" s="794" t="n"/>
      <c r="H3429" s="793" t="n"/>
      <c r="I3429" s="792" t="n"/>
      <c r="J3429" s="793" t="n"/>
      <c r="K3429" s="795" t="n"/>
      <c r="L3429" s="793" t="n"/>
    </row>
    <row r="3430" ht="17.45" customHeight="1">
      <c r="C3430" s="791" t="n"/>
      <c r="D3430" s="792" t="n"/>
      <c r="E3430" s="793" t="n"/>
      <c r="F3430" s="792" t="n"/>
      <c r="G3430" s="794" t="n"/>
      <c r="H3430" s="793" t="n"/>
      <c r="I3430" s="792" t="n"/>
      <c r="J3430" s="793" t="n"/>
      <c r="K3430" s="795" t="n"/>
      <c r="L3430" s="793" t="n"/>
    </row>
    <row r="3431" ht="17.45" customHeight="1">
      <c r="C3431" s="791" t="n"/>
      <c r="D3431" s="792" t="n"/>
      <c r="E3431" s="793" t="n"/>
      <c r="F3431" s="792" t="n"/>
      <c r="G3431" s="794" t="n"/>
      <c r="H3431" s="793" t="n"/>
      <c r="I3431" s="792" t="n"/>
      <c r="J3431" s="793" t="n"/>
      <c r="K3431" s="795" t="n"/>
      <c r="L3431" s="793" t="n"/>
    </row>
    <row r="3432" ht="17.45" customHeight="1">
      <c r="C3432" s="791" t="n"/>
      <c r="D3432" s="792" t="n"/>
      <c r="E3432" s="793" t="n"/>
      <c r="F3432" s="792" t="n"/>
      <c r="G3432" s="794" t="n"/>
      <c r="H3432" s="793" t="n"/>
      <c r="I3432" s="792" t="n"/>
      <c r="J3432" s="793" t="n"/>
      <c r="K3432" s="795" t="n"/>
      <c r="L3432" s="793" t="n"/>
    </row>
    <row r="3433" ht="17.45" customHeight="1">
      <c r="C3433" s="791" t="n"/>
      <c r="D3433" s="792" t="n"/>
      <c r="E3433" s="793" t="n"/>
      <c r="F3433" s="792" t="n"/>
      <c r="G3433" s="794" t="n"/>
      <c r="H3433" s="793" t="n"/>
      <c r="I3433" s="792" t="n"/>
      <c r="J3433" s="793" t="n"/>
      <c r="K3433" s="795" t="n"/>
      <c r="L3433" s="793" t="n"/>
    </row>
    <row r="3434" ht="17.45" customHeight="1">
      <c r="C3434" s="861" t="n"/>
      <c r="D3434" s="976" t="n"/>
      <c r="E3434" s="977" t="n"/>
      <c r="F3434" s="976" t="n"/>
      <c r="G3434" s="978" t="n"/>
      <c r="H3434" s="977" t="n"/>
      <c r="I3434" s="976" t="n"/>
      <c r="J3434" s="977" t="n"/>
      <c r="K3434" s="979" t="n"/>
      <c r="L3434" s="977" t="n"/>
    </row>
    <row r="3435" ht="17.45" customHeight="1">
      <c r="C3435" s="791" t="n"/>
      <c r="D3435" s="792" t="n"/>
      <c r="E3435" s="793" t="n"/>
      <c r="F3435" s="792" t="n"/>
      <c r="G3435" s="794" t="n"/>
      <c r="H3435" s="793" t="n"/>
      <c r="I3435" s="792" t="n"/>
      <c r="J3435" s="793" t="n"/>
      <c r="K3435" s="795" t="n"/>
      <c r="L3435" s="793" t="n"/>
    </row>
    <row r="3436" ht="17.45" customHeight="1">
      <c r="C3436" s="791" t="n"/>
      <c r="D3436" s="792" t="n"/>
      <c r="E3436" s="793" t="n"/>
      <c r="F3436" s="792" t="n"/>
      <c r="G3436" s="794" t="n"/>
      <c r="H3436" s="793" t="n"/>
      <c r="I3436" s="792" t="n"/>
      <c r="J3436" s="793" t="n"/>
      <c r="K3436" s="795" t="n"/>
      <c r="L3436" s="793" t="n"/>
    </row>
    <row r="3437" ht="17.45" customHeight="1">
      <c r="C3437" s="791" t="n"/>
      <c r="D3437" s="792" t="n"/>
      <c r="E3437" s="793" t="n"/>
      <c r="F3437" s="792" t="n"/>
      <c r="G3437" s="794" t="n"/>
      <c r="H3437" s="793" t="n"/>
      <c r="I3437" s="792" t="n"/>
      <c r="J3437" s="793" t="n"/>
      <c r="K3437" s="795" t="n"/>
      <c r="L3437" s="793" t="n"/>
    </row>
    <row r="3438" ht="17.45" customHeight="1">
      <c r="C3438" s="791" t="n"/>
      <c r="D3438" s="792" t="n"/>
      <c r="E3438" s="793" t="n"/>
      <c r="F3438" s="792" t="n"/>
      <c r="G3438" s="794" t="n"/>
      <c r="H3438" s="793" t="n"/>
      <c r="I3438" s="792" t="n"/>
      <c r="J3438" s="793" t="n"/>
      <c r="K3438" s="795" t="n"/>
      <c r="L3438" s="793" t="n"/>
    </row>
    <row r="3439" ht="17.45" customHeight="1">
      <c r="C3439" s="791" t="n"/>
      <c r="D3439" s="792" t="n"/>
      <c r="E3439" s="793" t="n"/>
      <c r="F3439" s="792" t="n"/>
      <c r="G3439" s="794" t="n"/>
      <c r="H3439" s="793" t="n"/>
      <c r="I3439" s="792" t="n"/>
      <c r="J3439" s="793" t="n"/>
      <c r="K3439" s="795" t="n"/>
      <c r="L3439" s="793" t="n"/>
    </row>
    <row r="3440" ht="17.45" customHeight="1">
      <c r="C3440" s="861" t="n"/>
      <c r="D3440" s="803" t="n"/>
      <c r="E3440" s="804" t="n"/>
      <c r="F3440" s="803" t="n"/>
      <c r="G3440" s="805" t="n"/>
      <c r="H3440" s="804" t="n"/>
      <c r="I3440" s="803" t="n"/>
      <c r="J3440" s="804" t="n"/>
      <c r="K3440" s="806" t="n"/>
      <c r="L3440" s="804" t="n"/>
    </row>
    <row r="3441" ht="17.45" customHeight="1">
      <c r="C3441" s="791" t="n"/>
      <c r="D3441" s="792" t="n"/>
      <c r="E3441" s="793" t="n"/>
      <c r="F3441" s="792" t="n"/>
      <c r="G3441" s="794" t="n"/>
      <c r="H3441" s="793" t="n"/>
      <c r="I3441" s="792" t="n"/>
      <c r="J3441" s="793" t="n"/>
      <c r="K3441" s="795" t="n"/>
      <c r="L3441" s="793" t="n"/>
    </row>
    <row r="3442" ht="17.45" customHeight="1">
      <c r="C3442" s="791" t="n"/>
      <c r="D3442" s="792" t="n"/>
      <c r="E3442" s="793" t="n"/>
      <c r="F3442" s="792" t="n"/>
      <c r="G3442" s="794" t="n"/>
      <c r="H3442" s="793" t="n"/>
      <c r="I3442" s="792" t="n"/>
      <c r="J3442" s="793" t="n"/>
      <c r="K3442" s="795" t="n"/>
      <c r="L3442" s="793" t="n"/>
    </row>
    <row r="3443" ht="17.45" customHeight="1">
      <c r="C3443" s="791" t="n"/>
      <c r="D3443" s="792" t="n"/>
      <c r="E3443" s="793" t="n"/>
      <c r="F3443" s="792" t="n"/>
      <c r="G3443" s="794" t="n"/>
      <c r="H3443" s="793" t="n"/>
      <c r="I3443" s="792" t="n"/>
      <c r="J3443" s="793" t="n"/>
      <c r="K3443" s="795" t="n"/>
      <c r="L3443" s="793" t="n"/>
    </row>
    <row r="3444" ht="17.45" customHeight="1">
      <c r="C3444" s="791" t="n"/>
      <c r="D3444" s="792" t="n"/>
      <c r="E3444" s="793" t="n"/>
      <c r="F3444" s="792" t="n"/>
      <c r="G3444" s="794" t="n"/>
      <c r="H3444" s="793" t="n"/>
      <c r="I3444" s="792" t="n"/>
      <c r="J3444" s="793" t="n"/>
      <c r="K3444" s="795" t="n"/>
      <c r="L3444" s="793" t="n"/>
    </row>
    <row r="3445" ht="17.45" customHeight="1">
      <c r="C3445" s="791" t="n"/>
      <c r="D3445" s="792" t="n"/>
      <c r="E3445" s="793" t="n"/>
      <c r="F3445" s="792" t="n"/>
      <c r="G3445" s="794" t="n"/>
      <c r="H3445" s="793" t="n"/>
      <c r="I3445" s="792" t="n"/>
      <c r="J3445" s="793" t="n"/>
      <c r="K3445" s="795" t="n"/>
      <c r="L3445" s="793" t="n"/>
    </row>
    <row r="3446" ht="17.45" customHeight="1">
      <c r="C3446" s="861" t="n"/>
      <c r="D3446" s="803" t="n"/>
      <c r="E3446" s="804" t="n"/>
      <c r="F3446" s="803" t="n"/>
      <c r="G3446" s="805" t="n"/>
      <c r="H3446" s="804" t="n"/>
      <c r="I3446" s="803" t="n"/>
      <c r="J3446" s="804" t="n"/>
      <c r="K3446" s="806" t="n"/>
      <c r="L3446" s="804" t="n"/>
    </row>
    <row r="3447" ht="17.45" customHeight="1">
      <c r="C3447" s="791" t="n"/>
      <c r="D3447" s="792" t="n"/>
      <c r="E3447" s="793" t="n"/>
      <c r="F3447" s="792" t="n"/>
      <c r="G3447" s="794" t="n"/>
      <c r="H3447" s="793" t="n"/>
      <c r="I3447" s="792" t="n"/>
      <c r="J3447" s="793" t="n"/>
      <c r="K3447" s="795" t="n"/>
      <c r="L3447" s="793" t="n"/>
    </row>
    <row r="3448" ht="17.45" customHeight="1">
      <c r="C3448" s="791" t="n"/>
      <c r="D3448" s="792" t="n"/>
      <c r="E3448" s="793" t="n"/>
      <c r="F3448" s="792" t="n"/>
      <c r="G3448" s="794" t="n"/>
      <c r="H3448" s="793" t="n"/>
      <c r="I3448" s="792" t="n"/>
      <c r="J3448" s="793" t="n"/>
      <c r="K3448" s="795" t="n"/>
      <c r="L3448" s="793" t="n"/>
    </row>
    <row r="3449" ht="17.45" customHeight="1">
      <c r="C3449" s="791" t="n"/>
      <c r="D3449" s="792" t="n"/>
      <c r="E3449" s="793" t="n"/>
      <c r="F3449" s="792" t="n"/>
      <c r="G3449" s="794" t="n"/>
      <c r="H3449" s="793" t="n"/>
      <c r="I3449" s="792" t="n"/>
      <c r="J3449" s="793" t="n"/>
      <c r="K3449" s="795" t="n"/>
      <c r="L3449" s="793" t="n"/>
    </row>
    <row r="3450" ht="17.45" customHeight="1">
      <c r="C3450" s="791" t="n"/>
      <c r="D3450" s="792" t="n"/>
      <c r="E3450" s="793" t="n"/>
      <c r="F3450" s="792" t="n"/>
      <c r="G3450" s="794" t="n"/>
      <c r="H3450" s="793" t="n"/>
      <c r="I3450" s="792" t="n"/>
      <c r="J3450" s="793" t="n"/>
      <c r="K3450" s="795" t="n"/>
      <c r="L3450" s="793" t="n"/>
    </row>
    <row r="3451" ht="17.45" customHeight="1">
      <c r="C3451" s="791" t="n"/>
      <c r="D3451" s="792" t="n"/>
      <c r="E3451" s="793" t="n"/>
      <c r="F3451" s="792" t="n"/>
      <c r="G3451" s="794" t="n"/>
      <c r="H3451" s="793" t="n"/>
      <c r="I3451" s="792" t="n"/>
      <c r="J3451" s="793" t="n"/>
      <c r="K3451" s="795" t="n"/>
      <c r="L3451" s="793" t="n"/>
    </row>
    <row r="3452" ht="17.45" customHeight="1">
      <c r="C3452" s="861" t="n"/>
      <c r="D3452" s="803" t="n"/>
      <c r="E3452" s="804" t="n"/>
      <c r="F3452" s="803" t="n"/>
      <c r="G3452" s="805" t="n"/>
      <c r="H3452" s="804" t="n"/>
      <c r="I3452" s="803" t="n"/>
      <c r="J3452" s="804" t="n"/>
      <c r="K3452" s="806" t="n"/>
      <c r="L3452" s="804" t="n"/>
    </row>
    <row r="3453" ht="17.45" customHeight="1">
      <c r="C3453" s="791" t="n"/>
      <c r="D3453" s="792" t="n"/>
      <c r="E3453" s="793" t="n"/>
      <c r="F3453" s="792" t="n"/>
      <c r="G3453" s="794" t="n"/>
      <c r="H3453" s="793" t="n"/>
      <c r="I3453" s="792" t="n"/>
      <c r="J3453" s="793" t="n"/>
      <c r="K3453" s="795" t="n"/>
      <c r="L3453" s="793" t="n"/>
    </row>
    <row r="3454" ht="17.45" customHeight="1">
      <c r="C3454" s="791" t="n"/>
      <c r="D3454" s="792" t="n"/>
      <c r="E3454" s="793" t="n"/>
      <c r="F3454" s="792" t="n"/>
      <c r="G3454" s="794" t="n"/>
      <c r="H3454" s="793" t="n"/>
      <c r="I3454" s="792" t="n"/>
      <c r="J3454" s="793" t="n"/>
      <c r="K3454" s="795" t="n"/>
      <c r="L3454" s="793" t="n"/>
    </row>
    <row r="3455" ht="17.45" customHeight="1">
      <c r="C3455" s="791" t="n"/>
      <c r="D3455" s="792" t="n"/>
      <c r="E3455" s="793" t="n"/>
      <c r="F3455" s="792" t="n"/>
      <c r="G3455" s="794" t="n"/>
      <c r="H3455" s="793" t="n"/>
      <c r="I3455" s="792" t="n"/>
      <c r="J3455" s="793" t="n"/>
      <c r="K3455" s="795" t="n"/>
      <c r="L3455" s="793" t="n"/>
    </row>
    <row r="3456" ht="17.45" customHeight="1">
      <c r="C3456" s="791" t="n"/>
      <c r="D3456" s="792" t="n"/>
      <c r="E3456" s="793" t="n"/>
      <c r="F3456" s="792" t="n"/>
      <c r="G3456" s="794" t="n"/>
      <c r="H3456" s="793" t="n"/>
      <c r="I3456" s="792" t="n"/>
      <c r="J3456" s="793" t="n"/>
      <c r="K3456" s="795" t="n"/>
      <c r="L3456" s="793" t="n"/>
    </row>
    <row r="3457" ht="17.45" customHeight="1">
      <c r="C3457" s="791" t="n"/>
      <c r="D3457" s="792" t="n"/>
      <c r="E3457" s="793" t="n"/>
      <c r="F3457" s="792" t="n"/>
      <c r="G3457" s="794" t="n"/>
      <c r="H3457" s="793" t="n"/>
      <c r="I3457" s="792" t="n"/>
      <c r="J3457" s="793" t="n"/>
      <c r="K3457" s="795" t="n"/>
      <c r="L3457" s="793" t="n"/>
    </row>
    <row r="3458" ht="17.45" customHeight="1">
      <c r="C3458" s="861" t="n"/>
      <c r="D3458" s="803" t="n"/>
      <c r="E3458" s="804" t="n"/>
      <c r="F3458" s="803" t="n"/>
      <c r="G3458" s="805" t="n"/>
      <c r="H3458" s="804" t="n"/>
      <c r="I3458" s="803" t="n"/>
      <c r="J3458" s="804" t="n"/>
      <c r="K3458" s="806" t="n"/>
      <c r="L3458" s="804" t="n"/>
    </row>
    <row r="3459" ht="17.45" customHeight="1">
      <c r="C3459" s="791" t="n"/>
      <c r="D3459" s="792" t="n"/>
      <c r="E3459" s="793" t="n"/>
      <c r="F3459" s="792" t="n"/>
      <c r="G3459" s="794" t="n"/>
      <c r="H3459" s="793" t="n"/>
      <c r="I3459" s="792" t="n"/>
      <c r="J3459" s="793" t="n"/>
      <c r="K3459" s="795" t="n"/>
      <c r="L3459" s="793" t="n"/>
    </row>
    <row r="3460" ht="17.45" customHeight="1">
      <c r="C3460" s="791" t="n"/>
      <c r="D3460" s="792" t="n"/>
      <c r="E3460" s="793" t="n"/>
      <c r="F3460" s="792" t="n"/>
      <c r="G3460" s="794" t="n"/>
      <c r="H3460" s="793" t="n"/>
      <c r="I3460" s="792" t="n"/>
      <c r="J3460" s="793" t="n"/>
      <c r="K3460" s="795" t="n"/>
      <c r="L3460" s="793" t="n"/>
    </row>
    <row r="3461" ht="17.45" customHeight="1">
      <c r="C3461" s="791" t="n"/>
      <c r="D3461" s="792" t="n"/>
      <c r="E3461" s="793" t="n"/>
      <c r="F3461" s="792" t="n"/>
      <c r="G3461" s="794" t="n"/>
      <c r="H3461" s="793" t="n"/>
      <c r="I3461" s="792" t="n"/>
      <c r="J3461" s="793" t="n"/>
      <c r="K3461" s="795" t="n"/>
      <c r="L3461" s="793" t="n"/>
    </row>
    <row r="3462" ht="17.45" customHeight="1">
      <c r="C3462" s="791" t="n"/>
      <c r="D3462" s="792" t="n"/>
      <c r="E3462" s="793" t="n"/>
      <c r="F3462" s="792" t="n"/>
      <c r="G3462" s="794" t="n"/>
      <c r="H3462" s="793" t="n"/>
      <c r="I3462" s="792" t="n"/>
      <c r="J3462" s="793" t="n"/>
      <c r="K3462" s="795" t="n"/>
      <c r="L3462" s="793" t="n"/>
    </row>
    <row r="3463" ht="17.45" customHeight="1">
      <c r="C3463" s="791" t="n"/>
      <c r="D3463" s="792" t="n"/>
      <c r="E3463" s="793" t="n"/>
      <c r="F3463" s="792" t="n"/>
      <c r="G3463" s="794" t="n"/>
      <c r="H3463" s="793" t="n"/>
      <c r="I3463" s="792" t="n"/>
      <c r="J3463" s="793" t="n"/>
      <c r="K3463" s="795" t="n"/>
      <c r="L3463" s="793" t="n"/>
    </row>
    <row r="3464" ht="17.45" customHeight="1">
      <c r="C3464" s="861" t="n"/>
      <c r="D3464" s="803" t="n"/>
      <c r="E3464" s="804" t="n"/>
      <c r="F3464" s="803" t="n"/>
      <c r="G3464" s="805" t="n"/>
      <c r="H3464" s="804" t="n"/>
      <c r="I3464" s="803" t="n"/>
      <c r="J3464" s="804" t="n"/>
      <c r="K3464" s="806" t="n"/>
      <c r="L3464" s="804" t="n"/>
    </row>
    <row r="3465" ht="17.45" customHeight="1">
      <c r="C3465" s="791" t="n"/>
      <c r="D3465" s="792" t="n"/>
      <c r="E3465" s="793" t="n"/>
      <c r="F3465" s="792" t="n"/>
      <c r="G3465" s="794" t="n"/>
      <c r="H3465" s="793" t="n"/>
      <c r="I3465" s="792" t="n"/>
      <c r="J3465" s="793" t="n"/>
      <c r="K3465" s="795" t="n"/>
      <c r="L3465" s="793" t="n"/>
    </row>
    <row r="3466" ht="17.45" customHeight="1">
      <c r="C3466" s="791" t="n"/>
      <c r="D3466" s="792" t="n"/>
      <c r="E3466" s="793" t="n"/>
      <c r="F3466" s="792" t="n"/>
      <c r="G3466" s="794" t="n"/>
      <c r="H3466" s="793" t="n"/>
      <c r="I3466" s="792" t="n"/>
      <c r="J3466" s="793" t="n"/>
      <c r="K3466" s="795" t="n"/>
      <c r="L3466" s="793" t="n"/>
    </row>
    <row r="3467" ht="17.45" customHeight="1">
      <c r="C3467" s="791" t="n"/>
      <c r="D3467" s="792" t="n"/>
      <c r="E3467" s="793" t="n"/>
      <c r="F3467" s="792" t="n"/>
      <c r="G3467" s="794" t="n"/>
      <c r="H3467" s="793" t="n"/>
      <c r="I3467" s="792" t="n"/>
      <c r="J3467" s="793" t="n"/>
      <c r="K3467" s="795" t="n"/>
      <c r="L3467" s="793" t="n"/>
    </row>
    <row r="3468" ht="17.45" customHeight="1">
      <c r="C3468" s="791" t="n"/>
      <c r="D3468" s="792" t="n"/>
      <c r="E3468" s="793" t="n"/>
      <c r="F3468" s="792" t="n"/>
      <c r="G3468" s="794" t="n"/>
      <c r="H3468" s="793" t="n"/>
      <c r="I3468" s="792" t="n"/>
      <c r="J3468" s="793" t="n"/>
      <c r="K3468" s="795" t="n"/>
      <c r="L3468" s="793" t="n"/>
    </row>
    <row r="3469" ht="17.45" customHeight="1">
      <c r="C3469" s="791" t="n"/>
      <c r="D3469" s="792" t="n"/>
      <c r="E3469" s="793" t="n"/>
      <c r="F3469" s="792" t="n"/>
      <c r="G3469" s="794" t="n"/>
      <c r="H3469" s="793" t="n"/>
      <c r="I3469" s="792" t="n"/>
      <c r="J3469" s="793" t="n"/>
      <c r="K3469" s="795" t="n"/>
      <c r="L3469" s="793" t="n"/>
    </row>
    <row r="3470" ht="17.45" customHeight="1">
      <c r="C3470" s="861" t="n"/>
      <c r="D3470" s="976" t="n"/>
      <c r="E3470" s="977" t="n"/>
      <c r="F3470" s="976" t="n"/>
      <c r="G3470" s="978" t="n"/>
      <c r="H3470" s="977" t="n"/>
      <c r="I3470" s="976" t="n"/>
      <c r="J3470" s="977" t="n"/>
      <c r="K3470" s="979" t="n"/>
      <c r="L3470" s="977" t="n"/>
    </row>
    <row r="3471" ht="17.45" customHeight="1">
      <c r="C3471" s="791" t="n"/>
      <c r="D3471" s="792" t="n"/>
      <c r="E3471" s="793" t="n"/>
      <c r="F3471" s="792" t="n"/>
      <c r="G3471" s="794" t="n"/>
      <c r="H3471" s="793" t="n"/>
      <c r="I3471" s="792" t="n"/>
      <c r="J3471" s="793" t="n"/>
      <c r="K3471" s="795" t="n"/>
      <c r="L3471" s="793" t="n"/>
    </row>
    <row r="3472" ht="17.45" customHeight="1">
      <c r="C3472" s="791" t="n"/>
      <c r="D3472" s="792" t="n"/>
      <c r="E3472" s="793" t="n"/>
      <c r="F3472" s="792" t="n"/>
      <c r="G3472" s="794" t="n"/>
      <c r="H3472" s="793" t="n"/>
      <c r="I3472" s="792" t="n"/>
      <c r="J3472" s="793" t="n"/>
      <c r="K3472" s="795" t="n"/>
      <c r="L3472" s="793" t="n"/>
    </row>
    <row r="3473" ht="17.45" customHeight="1">
      <c r="C3473" s="791" t="n"/>
      <c r="D3473" s="792" t="n"/>
      <c r="E3473" s="793" t="n"/>
      <c r="F3473" s="792" t="n"/>
      <c r="G3473" s="794" t="n"/>
      <c r="H3473" s="793" t="n"/>
      <c r="I3473" s="792" t="n"/>
      <c r="J3473" s="793" t="n"/>
      <c r="K3473" s="795" t="n"/>
      <c r="L3473" s="793" t="n"/>
    </row>
    <row r="3474" ht="17.45" customHeight="1">
      <c r="C3474" s="791" t="n"/>
      <c r="D3474" s="792" t="n"/>
      <c r="E3474" s="793" t="n"/>
      <c r="F3474" s="792" t="n"/>
      <c r="G3474" s="794" t="n"/>
      <c r="H3474" s="793" t="n"/>
      <c r="I3474" s="792" t="n"/>
      <c r="J3474" s="793" t="n"/>
      <c r="K3474" s="795" t="n"/>
      <c r="L3474" s="793" t="n"/>
    </row>
    <row r="3475" ht="17.45" customHeight="1">
      <c r="C3475" s="791" t="n"/>
      <c r="D3475" s="792" t="n"/>
      <c r="E3475" s="793" t="n"/>
      <c r="F3475" s="792" t="n"/>
      <c r="G3475" s="794" t="n"/>
      <c r="H3475" s="793" t="n"/>
      <c r="I3475" s="792" t="n"/>
      <c r="J3475" s="793" t="n"/>
      <c r="K3475" s="795" t="n"/>
      <c r="L3475" s="793" t="n"/>
    </row>
    <row r="3476" ht="17.45" customHeight="1">
      <c r="C3476" s="861" t="n"/>
      <c r="D3476" s="803" t="n"/>
      <c r="E3476" s="804" t="n"/>
      <c r="F3476" s="803" t="n"/>
      <c r="G3476" s="805" t="n"/>
      <c r="H3476" s="804" t="n"/>
      <c r="I3476" s="803" t="n"/>
      <c r="J3476" s="804" t="n"/>
      <c r="K3476" s="806" t="n"/>
      <c r="L3476" s="804" t="n"/>
    </row>
    <row r="3477" ht="17.45" customHeight="1">
      <c r="C3477" s="791" t="n"/>
      <c r="D3477" s="792" t="n"/>
      <c r="E3477" s="793" t="n"/>
      <c r="F3477" s="792" t="n"/>
      <c r="G3477" s="794" t="n"/>
      <c r="H3477" s="793" t="n"/>
      <c r="I3477" s="792" t="n"/>
      <c r="J3477" s="793" t="n"/>
      <c r="K3477" s="795" t="n"/>
      <c r="L3477" s="793" t="n"/>
    </row>
    <row r="3478" ht="17.45" customHeight="1">
      <c r="C3478" s="791" t="n"/>
      <c r="D3478" s="792" t="n"/>
      <c r="E3478" s="793" t="n"/>
      <c r="F3478" s="792" t="n"/>
      <c r="G3478" s="794" t="n"/>
      <c r="H3478" s="793" t="n"/>
      <c r="I3478" s="792" t="n"/>
      <c r="J3478" s="793" t="n"/>
      <c r="K3478" s="795" t="n"/>
      <c r="L3478" s="793" t="n"/>
    </row>
    <row r="3479" ht="17.45" customHeight="1">
      <c r="C3479" s="791" t="n"/>
      <c r="D3479" s="792" t="n"/>
      <c r="E3479" s="793" t="n"/>
      <c r="F3479" s="792" t="n"/>
      <c r="G3479" s="794" t="n"/>
      <c r="H3479" s="793" t="n"/>
      <c r="I3479" s="792" t="n"/>
      <c r="J3479" s="793" t="n"/>
      <c r="K3479" s="795" t="n"/>
      <c r="L3479" s="793" t="n"/>
    </row>
    <row r="3480" ht="17.45" customHeight="1">
      <c r="C3480" s="791" t="n"/>
      <c r="D3480" s="792" t="n"/>
      <c r="E3480" s="793" t="n"/>
      <c r="F3480" s="792" t="n"/>
      <c r="G3480" s="794" t="n"/>
      <c r="H3480" s="793" t="n"/>
      <c r="I3480" s="792" t="n"/>
      <c r="J3480" s="793" t="n"/>
      <c r="K3480" s="795" t="n"/>
      <c r="L3480" s="793" t="n"/>
    </row>
    <row r="3481" ht="17.45" customHeight="1">
      <c r="C3481" s="791" t="n"/>
      <c r="D3481" s="792" t="n"/>
      <c r="E3481" s="793" t="n"/>
      <c r="F3481" s="792" t="n"/>
      <c r="G3481" s="794" t="n"/>
      <c r="H3481" s="793" t="n"/>
      <c r="I3481" s="792" t="n"/>
      <c r="J3481" s="793" t="n"/>
      <c r="K3481" s="795" t="n"/>
      <c r="L3481" s="793" t="n"/>
    </row>
    <row r="3482" ht="17.45" customHeight="1">
      <c r="C3482" s="861" t="n"/>
      <c r="D3482" s="803" t="n"/>
      <c r="E3482" s="804" t="n"/>
      <c r="F3482" s="803" t="n"/>
      <c r="G3482" s="805" t="n"/>
      <c r="H3482" s="804" t="n"/>
      <c r="I3482" s="803" t="n"/>
      <c r="J3482" s="804" t="n"/>
      <c r="K3482" s="806" t="n"/>
      <c r="L3482" s="804" t="n"/>
    </row>
    <row r="3483" ht="17.45" customHeight="1">
      <c r="C3483" s="791" t="n"/>
      <c r="D3483" s="792" t="n"/>
      <c r="E3483" s="793" t="n"/>
      <c r="F3483" s="792" t="n"/>
      <c r="G3483" s="794" t="n"/>
      <c r="H3483" s="793" t="n"/>
      <c r="I3483" s="792" t="n"/>
      <c r="J3483" s="793" t="n"/>
      <c r="K3483" s="795" t="n"/>
      <c r="L3483" s="793" t="n"/>
    </row>
    <row r="3484" ht="17.45" customHeight="1">
      <c r="C3484" s="791" t="n"/>
      <c r="D3484" s="792" t="n"/>
      <c r="E3484" s="793" t="n"/>
      <c r="F3484" s="792" t="n"/>
      <c r="G3484" s="794" t="n"/>
      <c r="H3484" s="793" t="n"/>
      <c r="I3484" s="792" t="n"/>
      <c r="J3484" s="793" t="n"/>
      <c r="K3484" s="795" t="n"/>
      <c r="L3484" s="793" t="n"/>
    </row>
    <row r="3485" ht="17.45" customHeight="1">
      <c r="C3485" s="791" t="n"/>
      <c r="D3485" s="792" t="n"/>
      <c r="E3485" s="793" t="n"/>
      <c r="F3485" s="792" t="n"/>
      <c r="G3485" s="794" t="n"/>
      <c r="H3485" s="793" t="n"/>
      <c r="I3485" s="792" t="n"/>
      <c r="J3485" s="793" t="n"/>
      <c r="K3485" s="795" t="n"/>
      <c r="L3485" s="793" t="n"/>
    </row>
    <row r="3486" ht="17.45" customHeight="1">
      <c r="C3486" s="791" t="n"/>
      <c r="D3486" s="792" t="n"/>
      <c r="E3486" s="793" t="n"/>
      <c r="F3486" s="792" t="n"/>
      <c r="G3486" s="794" t="n"/>
      <c r="H3486" s="793" t="n"/>
      <c r="I3486" s="792" t="n"/>
      <c r="J3486" s="793" t="n"/>
      <c r="K3486" s="795" t="n"/>
      <c r="L3486" s="793" t="n"/>
    </row>
    <row r="3487" ht="17.45" customHeight="1">
      <c r="C3487" s="791" t="n"/>
      <c r="D3487" s="792" t="n"/>
      <c r="E3487" s="793" t="n"/>
      <c r="F3487" s="792" t="n"/>
      <c r="G3487" s="794" t="n"/>
      <c r="H3487" s="793" t="n"/>
      <c r="I3487" s="792" t="n"/>
      <c r="J3487" s="793" t="n"/>
      <c r="K3487" s="795" t="n"/>
      <c r="L3487" s="793" t="n"/>
    </row>
    <row r="3488" ht="17.45" customHeight="1">
      <c r="C3488" s="861" t="n"/>
      <c r="D3488" s="803" t="n"/>
      <c r="E3488" s="804" t="n"/>
      <c r="F3488" s="803" t="n"/>
      <c r="G3488" s="805" t="n"/>
      <c r="H3488" s="804" t="n"/>
      <c r="I3488" s="803" t="n"/>
      <c r="J3488" s="804" t="n"/>
      <c r="K3488" s="806" t="n"/>
      <c r="L3488" s="804" t="n"/>
    </row>
    <row r="3489" ht="17.45" customHeight="1">
      <c r="C3489" s="791" t="n"/>
      <c r="D3489" s="792" t="n"/>
      <c r="E3489" s="793" t="n"/>
      <c r="F3489" s="792" t="n"/>
      <c r="G3489" s="794" t="n"/>
      <c r="H3489" s="793" t="n"/>
      <c r="I3489" s="792" t="n"/>
      <c r="J3489" s="793" t="n"/>
      <c r="K3489" s="795" t="n"/>
      <c r="L3489" s="793" t="n"/>
    </row>
    <row r="3490" ht="17.45" customHeight="1">
      <c r="C3490" s="791" t="n"/>
      <c r="D3490" s="792" t="n"/>
      <c r="E3490" s="793" t="n"/>
      <c r="F3490" s="792" t="n"/>
      <c r="G3490" s="794" t="n"/>
      <c r="H3490" s="793" t="n"/>
      <c r="I3490" s="792" t="n"/>
      <c r="J3490" s="793" t="n"/>
      <c r="K3490" s="795" t="n"/>
      <c r="L3490" s="793" t="n"/>
    </row>
    <row r="3491" ht="17.45" customHeight="1">
      <c r="C3491" s="791" t="n"/>
      <c r="D3491" s="792" t="n"/>
      <c r="E3491" s="793" t="n"/>
      <c r="F3491" s="792" t="n"/>
      <c r="G3491" s="794" t="n"/>
      <c r="H3491" s="793" t="n"/>
      <c r="I3491" s="792" t="n"/>
      <c r="J3491" s="793" t="n"/>
      <c r="K3491" s="795" t="n"/>
      <c r="L3491" s="793" t="n"/>
    </row>
    <row r="3492" ht="17.45" customHeight="1">
      <c r="C3492" s="791" t="n"/>
      <c r="D3492" s="792" t="n"/>
      <c r="E3492" s="793" t="n"/>
      <c r="F3492" s="792" t="n"/>
      <c r="G3492" s="794" t="n"/>
      <c r="H3492" s="793" t="n"/>
      <c r="I3492" s="792" t="n"/>
      <c r="J3492" s="793" t="n"/>
      <c r="K3492" s="795" t="n"/>
      <c r="L3492" s="793" t="n"/>
    </row>
    <row r="3493" ht="17.45" customHeight="1">
      <c r="C3493" s="791" t="n"/>
      <c r="D3493" s="792" t="n"/>
      <c r="E3493" s="793" t="n"/>
      <c r="F3493" s="792" t="n"/>
      <c r="G3493" s="794" t="n"/>
      <c r="H3493" s="793" t="n"/>
      <c r="I3493" s="792" t="n"/>
      <c r="J3493" s="793" t="n"/>
      <c r="K3493" s="795" t="n"/>
      <c r="L3493" s="793" t="n"/>
    </row>
    <row r="3494" ht="17.45" customHeight="1">
      <c r="C3494" s="861" t="n"/>
      <c r="D3494" s="976" t="n"/>
      <c r="E3494" s="977" t="n"/>
      <c r="F3494" s="976" t="n"/>
      <c r="G3494" s="978" t="n"/>
      <c r="H3494" s="977" t="n"/>
      <c r="I3494" s="976" t="n"/>
      <c r="J3494" s="977" t="n"/>
      <c r="K3494" s="979" t="n"/>
      <c r="L3494" s="977" t="n"/>
    </row>
    <row r="3495" ht="17.45" customHeight="1">
      <c r="C3495" s="791" t="n"/>
      <c r="D3495" s="792" t="n"/>
      <c r="E3495" s="793" t="n"/>
      <c r="F3495" s="792" t="n"/>
      <c r="G3495" s="794" t="n"/>
      <c r="H3495" s="793" t="n"/>
      <c r="I3495" s="792" t="n"/>
      <c r="J3495" s="793" t="n"/>
      <c r="K3495" s="795" t="n"/>
      <c r="L3495" s="793" t="n"/>
    </row>
    <row r="3496" ht="17.45" customHeight="1">
      <c r="C3496" s="791" t="n"/>
      <c r="D3496" s="792" t="n"/>
      <c r="E3496" s="793" t="n"/>
      <c r="F3496" s="792" t="n"/>
      <c r="G3496" s="794" t="n"/>
      <c r="H3496" s="793" t="n"/>
      <c r="I3496" s="792" t="n"/>
      <c r="J3496" s="793" t="n"/>
      <c r="K3496" s="795" t="n"/>
      <c r="L3496" s="793" t="n"/>
    </row>
    <row r="3497" ht="17.45" customHeight="1">
      <c r="C3497" s="791" t="n"/>
      <c r="D3497" s="792" t="n"/>
      <c r="E3497" s="793" t="n"/>
      <c r="F3497" s="792" t="n"/>
      <c r="G3497" s="794" t="n"/>
      <c r="H3497" s="793" t="n"/>
      <c r="I3497" s="792" t="n"/>
      <c r="J3497" s="793" t="n"/>
      <c r="K3497" s="795" t="n"/>
      <c r="L3497" s="793" t="n"/>
    </row>
    <row r="3498" ht="17.45" customHeight="1">
      <c r="C3498" s="791" t="n"/>
      <c r="D3498" s="792" t="n"/>
      <c r="E3498" s="793" t="n"/>
      <c r="F3498" s="792" t="n"/>
      <c r="G3498" s="794" t="n"/>
      <c r="H3498" s="793" t="n"/>
      <c r="I3498" s="792" t="n"/>
      <c r="J3498" s="793" t="n"/>
      <c r="K3498" s="795" t="n"/>
      <c r="L3498" s="793" t="n"/>
    </row>
    <row r="3499" ht="17.45" customHeight="1">
      <c r="C3499" s="791" t="n"/>
      <c r="D3499" s="792" t="n"/>
      <c r="E3499" s="793" t="n"/>
      <c r="F3499" s="792" t="n"/>
      <c r="G3499" s="794" t="n"/>
      <c r="H3499" s="793" t="n"/>
      <c r="I3499" s="792" t="n"/>
      <c r="J3499" s="793" t="n"/>
      <c r="K3499" s="795" t="n"/>
      <c r="L3499" s="793" t="n"/>
    </row>
    <row r="3500" ht="17.45" customHeight="1">
      <c r="C3500" s="861" t="n"/>
      <c r="D3500" s="803" t="n"/>
      <c r="E3500" s="804" t="n"/>
      <c r="F3500" s="803" t="n"/>
      <c r="G3500" s="805" t="n"/>
      <c r="H3500" s="804" t="n"/>
      <c r="I3500" s="803" t="n"/>
      <c r="J3500" s="804" t="n"/>
      <c r="K3500" s="806" t="n"/>
      <c r="L3500" s="804" t="n"/>
    </row>
    <row r="3501" ht="17.45" customHeight="1">
      <c r="C3501" s="791" t="n"/>
      <c r="D3501" s="792" t="n"/>
      <c r="E3501" s="793" t="n"/>
      <c r="F3501" s="792" t="n"/>
      <c r="G3501" s="794" t="n"/>
      <c r="H3501" s="793" t="n"/>
      <c r="I3501" s="792" t="n"/>
      <c r="J3501" s="793" t="n"/>
      <c r="K3501" s="795" t="n"/>
      <c r="L3501" s="793" t="n"/>
    </row>
    <row r="3502" ht="17.45" customHeight="1">
      <c r="C3502" s="791" t="n"/>
      <c r="D3502" s="792" t="n"/>
      <c r="E3502" s="793" t="n"/>
      <c r="F3502" s="792" t="n"/>
      <c r="G3502" s="794" t="n"/>
      <c r="H3502" s="793" t="n"/>
      <c r="I3502" s="792" t="n"/>
      <c r="J3502" s="793" t="n"/>
      <c r="K3502" s="795" t="n"/>
      <c r="L3502" s="793" t="n"/>
    </row>
    <row r="3503" ht="17.45" customHeight="1">
      <c r="C3503" s="791" t="n"/>
      <c r="D3503" s="792" t="n"/>
      <c r="E3503" s="793" t="n"/>
      <c r="F3503" s="792" t="n"/>
      <c r="G3503" s="794" t="n"/>
      <c r="H3503" s="793" t="n"/>
      <c r="I3503" s="792" t="n"/>
      <c r="J3503" s="793" t="n"/>
      <c r="K3503" s="795" t="n"/>
      <c r="L3503" s="793" t="n"/>
    </row>
    <row r="3504" ht="17.45" customHeight="1">
      <c r="C3504" s="791" t="n"/>
      <c r="D3504" s="792" t="n"/>
      <c r="E3504" s="793" t="n"/>
      <c r="F3504" s="792" t="n"/>
      <c r="G3504" s="794" t="n"/>
      <c r="H3504" s="793" t="n"/>
      <c r="I3504" s="792" t="n"/>
      <c r="J3504" s="793" t="n"/>
      <c r="K3504" s="795" t="n"/>
      <c r="L3504" s="793" t="n"/>
    </row>
    <row r="3505" ht="17.45" customHeight="1">
      <c r="C3505" s="791" t="n"/>
      <c r="D3505" s="792" t="n"/>
      <c r="E3505" s="793" t="n"/>
      <c r="F3505" s="792" t="n"/>
      <c r="G3505" s="794" t="n"/>
      <c r="H3505" s="793" t="n"/>
      <c r="I3505" s="792" t="n"/>
      <c r="J3505" s="793" t="n"/>
      <c r="K3505" s="795" t="n"/>
      <c r="L3505" s="793" t="n"/>
    </row>
    <row r="3506" ht="17.45" customHeight="1">
      <c r="C3506" s="861" t="n"/>
      <c r="D3506" s="803" t="n"/>
      <c r="E3506" s="804" t="n"/>
      <c r="F3506" s="803" t="n"/>
      <c r="G3506" s="805" t="n"/>
      <c r="H3506" s="804" t="n"/>
      <c r="I3506" s="803" t="n"/>
      <c r="J3506" s="804" t="n"/>
      <c r="K3506" s="806" t="n"/>
      <c r="L3506" s="804" t="n"/>
    </row>
    <row r="3507" ht="17.45" customHeight="1">
      <c r="C3507" s="791" t="n"/>
      <c r="D3507" s="792" t="n"/>
      <c r="E3507" s="793" t="n"/>
      <c r="F3507" s="792" t="n"/>
      <c r="G3507" s="794" t="n"/>
      <c r="H3507" s="793" t="n"/>
      <c r="I3507" s="792" t="n"/>
      <c r="J3507" s="793" t="n"/>
      <c r="K3507" s="795" t="n"/>
      <c r="L3507" s="793" t="n"/>
    </row>
    <row r="3508" ht="17.45" customHeight="1">
      <c r="C3508" s="791" t="n"/>
      <c r="D3508" s="792" t="n"/>
      <c r="E3508" s="793" t="n"/>
      <c r="F3508" s="792" t="n"/>
      <c r="G3508" s="794" t="n"/>
      <c r="H3508" s="793" t="n"/>
      <c r="I3508" s="792" t="n"/>
      <c r="J3508" s="793" t="n"/>
      <c r="K3508" s="795" t="n"/>
      <c r="L3508" s="793" t="n"/>
    </row>
    <row r="3509" ht="17.45" customHeight="1">
      <c r="C3509" s="791" t="n"/>
      <c r="D3509" s="792" t="n"/>
      <c r="E3509" s="793" t="n"/>
      <c r="F3509" s="792" t="n"/>
      <c r="G3509" s="794" t="n"/>
      <c r="H3509" s="793" t="n"/>
      <c r="I3509" s="792" t="n"/>
      <c r="J3509" s="793" t="n"/>
      <c r="K3509" s="795" t="n"/>
      <c r="L3509" s="793" t="n"/>
    </row>
    <row r="3510" ht="17.45" customHeight="1">
      <c r="C3510" s="791" t="n"/>
      <c r="D3510" s="792" t="n"/>
      <c r="E3510" s="793" t="n"/>
      <c r="F3510" s="792" t="n"/>
      <c r="G3510" s="794" t="n"/>
      <c r="H3510" s="793" t="n"/>
      <c r="I3510" s="792" t="n"/>
      <c r="J3510" s="793" t="n"/>
      <c r="K3510" s="795" t="n"/>
      <c r="L3510" s="793" t="n"/>
    </row>
    <row r="3511" ht="17.45" customHeight="1">
      <c r="C3511" s="791" t="n"/>
      <c r="D3511" s="792" t="n"/>
      <c r="E3511" s="793" t="n"/>
      <c r="F3511" s="792" t="n"/>
      <c r="G3511" s="794" t="n"/>
      <c r="H3511" s="793" t="n"/>
      <c r="I3511" s="792" t="n"/>
      <c r="J3511" s="793" t="n"/>
      <c r="K3511" s="795" t="n"/>
      <c r="L3511" s="793" t="n"/>
    </row>
    <row r="3512" ht="17.45" customHeight="1">
      <c r="C3512" s="861" t="n"/>
      <c r="D3512" s="976" t="n"/>
      <c r="E3512" s="977" t="n"/>
      <c r="F3512" s="976" t="n"/>
      <c r="G3512" s="978" t="n"/>
      <c r="H3512" s="977" t="n"/>
      <c r="I3512" s="976" t="n"/>
      <c r="J3512" s="977" t="n"/>
      <c r="K3512" s="979" t="n"/>
      <c r="L3512" s="977" t="n"/>
    </row>
    <row r="3513" ht="17.45" customHeight="1">
      <c r="C3513" s="791" t="n"/>
      <c r="D3513" s="792" t="n"/>
      <c r="E3513" s="793" t="n"/>
      <c r="F3513" s="792" t="n"/>
      <c r="G3513" s="794" t="n"/>
      <c r="H3513" s="793" t="n"/>
      <c r="I3513" s="792" t="n"/>
      <c r="J3513" s="793" t="n"/>
      <c r="K3513" s="795" t="n"/>
      <c r="L3513" s="793" t="n"/>
    </row>
    <row r="3514" ht="17.45" customHeight="1">
      <c r="C3514" s="791" t="n"/>
      <c r="D3514" s="792" t="n"/>
      <c r="E3514" s="793" t="n"/>
      <c r="F3514" s="792" t="n"/>
      <c r="G3514" s="794" t="n"/>
      <c r="H3514" s="793" t="n"/>
      <c r="I3514" s="792" t="n"/>
      <c r="J3514" s="793" t="n"/>
      <c r="K3514" s="795" t="n"/>
      <c r="L3514" s="793" t="n"/>
    </row>
    <row r="3515" ht="17.45" customHeight="1">
      <c r="C3515" s="791" t="n"/>
      <c r="D3515" s="792" t="n"/>
      <c r="E3515" s="793" t="n"/>
      <c r="F3515" s="792" t="n"/>
      <c r="G3515" s="794" t="n"/>
      <c r="H3515" s="793" t="n"/>
      <c r="I3515" s="792" t="n"/>
      <c r="J3515" s="793" t="n"/>
      <c r="K3515" s="795" t="n"/>
      <c r="L3515" s="793" t="n"/>
    </row>
    <row r="3516" ht="17.45" customHeight="1">
      <c r="C3516" s="791" t="n"/>
      <c r="D3516" s="792" t="n"/>
      <c r="E3516" s="793" t="n"/>
      <c r="F3516" s="792" t="n"/>
      <c r="G3516" s="794" t="n"/>
      <c r="H3516" s="793" t="n"/>
      <c r="I3516" s="792" t="n"/>
      <c r="J3516" s="793" t="n"/>
      <c r="K3516" s="795" t="n"/>
      <c r="L3516" s="793" t="n"/>
    </row>
    <row r="3517" ht="17.45" customHeight="1">
      <c r="C3517" s="791" t="n"/>
      <c r="D3517" s="792" t="n"/>
      <c r="E3517" s="793" t="n"/>
      <c r="F3517" s="792" t="n"/>
      <c r="G3517" s="794" t="n"/>
      <c r="H3517" s="793" t="n"/>
      <c r="I3517" s="792" t="n"/>
      <c r="J3517" s="793" t="n"/>
      <c r="K3517" s="795" t="n"/>
      <c r="L3517" s="793" t="n"/>
    </row>
    <row r="3518" ht="17.45" customHeight="1">
      <c r="C3518" s="861" t="n"/>
      <c r="D3518" s="803" t="n"/>
      <c r="E3518" s="804" t="n"/>
      <c r="F3518" s="803" t="n"/>
      <c r="G3518" s="805" t="n"/>
      <c r="H3518" s="804" t="n"/>
      <c r="I3518" s="803" t="n"/>
      <c r="J3518" s="804" t="n"/>
      <c r="K3518" s="806" t="n"/>
      <c r="L3518" s="804" t="n"/>
    </row>
    <row r="3519" ht="17.45" customHeight="1">
      <c r="C3519" s="791" t="n"/>
      <c r="D3519" s="792" t="n"/>
      <c r="E3519" s="793" t="n"/>
      <c r="F3519" s="792" t="n"/>
      <c r="G3519" s="794" t="n"/>
      <c r="H3519" s="793" t="n"/>
      <c r="I3519" s="792" t="n"/>
      <c r="J3519" s="793" t="n"/>
      <c r="K3519" s="795" t="n"/>
      <c r="L3519" s="793" t="n"/>
    </row>
    <row r="3520" ht="17.45" customHeight="1">
      <c r="C3520" s="791" t="n"/>
      <c r="D3520" s="792" t="n"/>
      <c r="E3520" s="793" t="n"/>
      <c r="F3520" s="792" t="n"/>
      <c r="G3520" s="794" t="n"/>
      <c r="H3520" s="793" t="n"/>
      <c r="I3520" s="792" t="n"/>
      <c r="J3520" s="793" t="n"/>
      <c r="K3520" s="795" t="n"/>
      <c r="L3520" s="793" t="n"/>
    </row>
    <row r="3521" ht="17.45" customHeight="1">
      <c r="C3521" s="791" t="n"/>
      <c r="D3521" s="792" t="n"/>
      <c r="E3521" s="793" t="n"/>
      <c r="F3521" s="792" t="n"/>
      <c r="G3521" s="794" t="n"/>
      <c r="H3521" s="793" t="n"/>
      <c r="I3521" s="792" t="n"/>
      <c r="J3521" s="793" t="n"/>
      <c r="K3521" s="795" t="n"/>
      <c r="L3521" s="793" t="n"/>
    </row>
    <row r="3522" ht="17.45" customHeight="1">
      <c r="C3522" s="791" t="n"/>
      <c r="D3522" s="792" t="n"/>
      <c r="E3522" s="793" t="n"/>
      <c r="F3522" s="792" t="n"/>
      <c r="G3522" s="794" t="n"/>
      <c r="H3522" s="793" t="n"/>
      <c r="I3522" s="792" t="n"/>
      <c r="J3522" s="793" t="n"/>
      <c r="K3522" s="795" t="n"/>
      <c r="L3522" s="793" t="n"/>
    </row>
    <row r="3523" ht="17.45" customHeight="1">
      <c r="C3523" s="791" t="n"/>
      <c r="D3523" s="792" t="n"/>
      <c r="E3523" s="793" t="n"/>
      <c r="F3523" s="792" t="n"/>
      <c r="G3523" s="794" t="n"/>
      <c r="H3523" s="793" t="n"/>
      <c r="I3523" s="792" t="n"/>
      <c r="J3523" s="793" t="n"/>
      <c r="K3523" s="795" t="n"/>
      <c r="L3523" s="793" t="n"/>
    </row>
    <row r="3524" ht="17.45" customHeight="1">
      <c r="C3524" s="861" t="n"/>
      <c r="D3524" s="803" t="n"/>
      <c r="E3524" s="804" t="n"/>
      <c r="F3524" s="803" t="n"/>
      <c r="G3524" s="805" t="n"/>
      <c r="H3524" s="804" t="n"/>
      <c r="I3524" s="803" t="n"/>
      <c r="J3524" s="804" t="n"/>
      <c r="K3524" s="806" t="n"/>
      <c r="L3524" s="804" t="n"/>
    </row>
    <row r="3525" ht="17.45" customHeight="1">
      <c r="C3525" s="791" t="n"/>
      <c r="D3525" s="792" t="n"/>
      <c r="E3525" s="793" t="n"/>
      <c r="F3525" s="792" t="n"/>
      <c r="G3525" s="794" t="n"/>
      <c r="H3525" s="793" t="n"/>
      <c r="I3525" s="792" t="n"/>
      <c r="J3525" s="793" t="n"/>
      <c r="K3525" s="795" t="n"/>
      <c r="L3525" s="793" t="n"/>
    </row>
    <row r="3526" ht="17.45" customHeight="1">
      <c r="C3526" s="791" t="n"/>
      <c r="D3526" s="792" t="n"/>
      <c r="E3526" s="793" t="n"/>
      <c r="F3526" s="792" t="n"/>
      <c r="G3526" s="794" t="n"/>
      <c r="H3526" s="793" t="n"/>
      <c r="I3526" s="792" t="n"/>
      <c r="J3526" s="793" t="n"/>
      <c r="K3526" s="795" t="n"/>
      <c r="L3526" s="793" t="n"/>
    </row>
    <row r="3527" ht="17.45" customHeight="1">
      <c r="C3527" s="791" t="n"/>
      <c r="D3527" s="792" t="n"/>
      <c r="E3527" s="793" t="n"/>
      <c r="F3527" s="792" t="n"/>
      <c r="G3527" s="794" t="n"/>
      <c r="H3527" s="793" t="n"/>
      <c r="I3527" s="792" t="n"/>
      <c r="J3527" s="793" t="n"/>
      <c r="K3527" s="795" t="n"/>
      <c r="L3527" s="793" t="n"/>
    </row>
    <row r="3528" ht="17.45" customHeight="1">
      <c r="C3528" s="791" t="n"/>
      <c r="D3528" s="792" t="n"/>
      <c r="E3528" s="793" t="n"/>
      <c r="F3528" s="792" t="n"/>
      <c r="G3528" s="794" t="n"/>
      <c r="H3528" s="793" t="n"/>
      <c r="I3528" s="792" t="n"/>
      <c r="J3528" s="793" t="n"/>
      <c r="K3528" s="795" t="n"/>
      <c r="L3528" s="793" t="n"/>
    </row>
    <row r="3529" ht="17.45" customHeight="1">
      <c r="C3529" s="791" t="n"/>
      <c r="D3529" s="792" t="n"/>
      <c r="E3529" s="793" t="n"/>
      <c r="F3529" s="792" t="n"/>
      <c r="G3529" s="794" t="n"/>
      <c r="H3529" s="793" t="n"/>
      <c r="I3529" s="792" t="n"/>
      <c r="J3529" s="793" t="n"/>
      <c r="K3529" s="795" t="n"/>
      <c r="L3529" s="793" t="n"/>
    </row>
    <row r="3530" ht="17.45" customHeight="1">
      <c r="C3530" s="861" t="n"/>
      <c r="D3530" s="803" t="n"/>
      <c r="E3530" s="804" t="n"/>
      <c r="F3530" s="803" t="n"/>
      <c r="G3530" s="805" t="n"/>
      <c r="H3530" s="804" t="n"/>
      <c r="I3530" s="803" t="n"/>
      <c r="J3530" s="804" t="n"/>
      <c r="K3530" s="806" t="n"/>
      <c r="L3530" s="804" t="n"/>
    </row>
    <row r="3531" ht="17.45" customHeight="1">
      <c r="C3531" s="791" t="n"/>
      <c r="D3531" s="792" t="n"/>
      <c r="E3531" s="793" t="n"/>
      <c r="F3531" s="792" t="n"/>
      <c r="G3531" s="794" t="n"/>
      <c r="H3531" s="793" t="n"/>
      <c r="I3531" s="792" t="n"/>
      <c r="J3531" s="793" t="n"/>
      <c r="K3531" s="795" t="n"/>
      <c r="L3531" s="793" t="n"/>
    </row>
    <row r="3532" ht="17.45" customHeight="1">
      <c r="C3532" s="791" t="n"/>
      <c r="D3532" s="792" t="n"/>
      <c r="E3532" s="793" t="n"/>
      <c r="F3532" s="792" t="n"/>
      <c r="G3532" s="794" t="n"/>
      <c r="H3532" s="793" t="n"/>
      <c r="I3532" s="792" t="n"/>
      <c r="J3532" s="793" t="n"/>
      <c r="K3532" s="795" t="n"/>
      <c r="L3532" s="793" t="n"/>
    </row>
    <row r="3533" ht="17.45" customHeight="1">
      <c r="C3533" s="791" t="n"/>
      <c r="D3533" s="792" t="n"/>
      <c r="E3533" s="793" t="n"/>
      <c r="F3533" s="792" t="n"/>
      <c r="G3533" s="794" t="n"/>
      <c r="H3533" s="793" t="n"/>
      <c r="I3533" s="792" t="n"/>
      <c r="J3533" s="793" t="n"/>
      <c r="K3533" s="795" t="n"/>
      <c r="L3533" s="793" t="n"/>
    </row>
    <row r="3534" ht="17.45" customHeight="1">
      <c r="C3534" s="791" t="n"/>
      <c r="D3534" s="792" t="n"/>
      <c r="E3534" s="793" t="n"/>
      <c r="F3534" s="792" t="n"/>
      <c r="G3534" s="794" t="n"/>
      <c r="H3534" s="793" t="n"/>
      <c r="I3534" s="792" t="n"/>
      <c r="J3534" s="793" t="n"/>
      <c r="K3534" s="795" t="n"/>
      <c r="L3534" s="793" t="n"/>
    </row>
    <row r="3535" ht="17.45" customHeight="1">
      <c r="C3535" s="791" t="n"/>
      <c r="D3535" s="792" t="n"/>
      <c r="E3535" s="793" t="n"/>
      <c r="F3535" s="792" t="n"/>
      <c r="G3535" s="794" t="n"/>
      <c r="H3535" s="793" t="n"/>
      <c r="I3535" s="792" t="n"/>
      <c r="J3535" s="793" t="n"/>
      <c r="K3535" s="795" t="n"/>
      <c r="L3535" s="793" t="n"/>
    </row>
    <row r="3536" ht="17.45" customHeight="1">
      <c r="C3536" s="861" t="n"/>
      <c r="D3536" s="803" t="n"/>
      <c r="E3536" s="804" t="n"/>
      <c r="F3536" s="803" t="n"/>
      <c r="G3536" s="805" t="n"/>
      <c r="H3536" s="804" t="n"/>
      <c r="I3536" s="803" t="n"/>
      <c r="J3536" s="804" t="n"/>
      <c r="K3536" s="806" t="n"/>
      <c r="L3536" s="804" t="n"/>
    </row>
    <row r="3537" ht="17.45" customHeight="1">
      <c r="C3537" s="791" t="n"/>
      <c r="D3537" s="792" t="n"/>
      <c r="E3537" s="793" t="n"/>
      <c r="F3537" s="792" t="n"/>
      <c r="G3537" s="794" t="n"/>
      <c r="H3537" s="793" t="n"/>
      <c r="I3537" s="792" t="n"/>
      <c r="J3537" s="793" t="n"/>
      <c r="K3537" s="795" t="n"/>
      <c r="L3537" s="793" t="n"/>
    </row>
    <row r="3538" ht="17.45" customHeight="1">
      <c r="C3538" s="791" t="n"/>
      <c r="D3538" s="792" t="n"/>
      <c r="E3538" s="793" t="n"/>
      <c r="F3538" s="792" t="n"/>
      <c r="G3538" s="794" t="n"/>
      <c r="H3538" s="793" t="n"/>
      <c r="I3538" s="792" t="n"/>
      <c r="J3538" s="793" t="n"/>
      <c r="K3538" s="795" t="n"/>
      <c r="L3538" s="793" t="n"/>
    </row>
    <row r="3539" ht="17.45" customHeight="1">
      <c r="C3539" s="791" t="n"/>
      <c r="D3539" s="792" t="n"/>
      <c r="E3539" s="793" t="n"/>
      <c r="F3539" s="792" t="n"/>
      <c r="G3539" s="794" t="n"/>
      <c r="H3539" s="793" t="n"/>
      <c r="I3539" s="792" t="n"/>
      <c r="J3539" s="793" t="n"/>
      <c r="K3539" s="795" t="n"/>
      <c r="L3539" s="793" t="n"/>
    </row>
    <row r="3540" ht="17.45" customHeight="1">
      <c r="C3540" s="791" t="n"/>
      <c r="D3540" s="792" t="n"/>
      <c r="E3540" s="793" t="n"/>
      <c r="F3540" s="792" t="n"/>
      <c r="G3540" s="794" t="n"/>
      <c r="H3540" s="793" t="n"/>
      <c r="I3540" s="792" t="n"/>
      <c r="J3540" s="793" t="n"/>
      <c r="K3540" s="795" t="n"/>
      <c r="L3540" s="793" t="n"/>
    </row>
    <row r="3541" ht="17.45" customHeight="1">
      <c r="C3541" s="791" t="n"/>
      <c r="D3541" s="792" t="n"/>
      <c r="E3541" s="793" t="n"/>
      <c r="F3541" s="792" t="n"/>
      <c r="G3541" s="794" t="n"/>
      <c r="H3541" s="793" t="n"/>
      <c r="I3541" s="792" t="n"/>
      <c r="J3541" s="793" t="n"/>
      <c r="K3541" s="795" t="n"/>
      <c r="L3541" s="793" t="n"/>
    </row>
    <row r="3542" ht="17.45" customHeight="1">
      <c r="C3542" s="861" t="n"/>
      <c r="D3542" s="803" t="n"/>
      <c r="E3542" s="804" t="n"/>
      <c r="F3542" s="803" t="n"/>
      <c r="G3542" s="805" t="n"/>
      <c r="H3542" s="804" t="n"/>
      <c r="I3542" s="803" t="n"/>
      <c r="J3542" s="804" t="n"/>
      <c r="K3542" s="806" t="n"/>
      <c r="L3542" s="804" t="n"/>
    </row>
    <row r="3543" ht="17.45" customHeight="1">
      <c r="C3543" s="791" t="n"/>
      <c r="D3543" s="792" t="n"/>
      <c r="E3543" s="793" t="n"/>
      <c r="F3543" s="792" t="n"/>
      <c r="G3543" s="794" t="n"/>
      <c r="H3543" s="793" t="n"/>
      <c r="I3543" s="792" t="n"/>
      <c r="J3543" s="793" t="n"/>
      <c r="K3543" s="795" t="n"/>
      <c r="L3543" s="793" t="n"/>
    </row>
    <row r="3544" ht="17.45" customHeight="1">
      <c r="C3544" s="791" t="n"/>
      <c r="D3544" s="792" t="n"/>
      <c r="E3544" s="793" t="n"/>
      <c r="F3544" s="792" t="n"/>
      <c r="G3544" s="794" t="n"/>
      <c r="H3544" s="793" t="n"/>
      <c r="I3544" s="792" t="n"/>
      <c r="J3544" s="793" t="n"/>
      <c r="K3544" s="795" t="n"/>
      <c r="L3544" s="793" t="n"/>
    </row>
    <row r="3545" ht="17.45" customHeight="1">
      <c r="C3545" s="791" t="n"/>
      <c r="D3545" s="792" t="n"/>
      <c r="E3545" s="793" t="n"/>
      <c r="F3545" s="792" t="n"/>
      <c r="G3545" s="794" t="n"/>
      <c r="H3545" s="793" t="n"/>
      <c r="I3545" s="792" t="n"/>
      <c r="J3545" s="793" t="n"/>
      <c r="K3545" s="795" t="n"/>
      <c r="L3545" s="793" t="n"/>
    </row>
    <row r="3546" ht="17.45" customHeight="1">
      <c r="C3546" s="791" t="n"/>
      <c r="D3546" s="792" t="n"/>
      <c r="E3546" s="793" t="n"/>
      <c r="F3546" s="792" t="n"/>
      <c r="G3546" s="794" t="n"/>
      <c r="H3546" s="793" t="n"/>
      <c r="I3546" s="792" t="n"/>
      <c r="J3546" s="793" t="n"/>
      <c r="K3546" s="795" t="n"/>
      <c r="L3546" s="793" t="n"/>
    </row>
    <row r="3547" ht="17.45" customHeight="1">
      <c r="C3547" s="791" t="n"/>
      <c r="D3547" s="792" t="n"/>
      <c r="E3547" s="793" t="n"/>
      <c r="F3547" s="792" t="n"/>
      <c r="G3547" s="794" t="n"/>
      <c r="H3547" s="793" t="n"/>
      <c r="I3547" s="792" t="n"/>
      <c r="J3547" s="793" t="n"/>
      <c r="K3547" s="795" t="n"/>
      <c r="L3547" s="793" t="n"/>
    </row>
    <row r="3548" ht="17.45" customHeight="1">
      <c r="C3548" s="861" t="n"/>
      <c r="D3548" s="976" t="n"/>
      <c r="E3548" s="977" t="n"/>
      <c r="F3548" s="976" t="n"/>
      <c r="G3548" s="978" t="n"/>
      <c r="H3548" s="977" t="n"/>
      <c r="I3548" s="976" t="n"/>
      <c r="J3548" s="977" t="n"/>
      <c r="K3548" s="979" t="n"/>
      <c r="L3548" s="977" t="n"/>
    </row>
    <row r="3549" ht="17.45" customHeight="1">
      <c r="C3549" s="791" t="n"/>
      <c r="D3549" s="792" t="n"/>
      <c r="E3549" s="793" t="n"/>
      <c r="F3549" s="792" t="n"/>
      <c r="G3549" s="794" t="n"/>
      <c r="H3549" s="793" t="n"/>
      <c r="I3549" s="792" t="n"/>
      <c r="J3549" s="793" t="n"/>
      <c r="K3549" s="795" t="n"/>
      <c r="L3549" s="793" t="n"/>
    </row>
    <row r="3550" ht="17.45" customHeight="1">
      <c r="C3550" s="791" t="n"/>
      <c r="D3550" s="792" t="n"/>
      <c r="E3550" s="793" t="n"/>
      <c r="F3550" s="792" t="n"/>
      <c r="G3550" s="794" t="n"/>
      <c r="H3550" s="793" t="n"/>
      <c r="I3550" s="792" t="n"/>
      <c r="J3550" s="793" t="n"/>
      <c r="K3550" s="795" t="n"/>
      <c r="L3550" s="793" t="n"/>
    </row>
    <row r="3551" ht="17.45" customHeight="1">
      <c r="C3551" s="791" t="n"/>
      <c r="D3551" s="792" t="n"/>
      <c r="E3551" s="793" t="n"/>
      <c r="F3551" s="792" t="n"/>
      <c r="G3551" s="794" t="n"/>
      <c r="H3551" s="793" t="n"/>
      <c r="I3551" s="792" t="n"/>
      <c r="J3551" s="793" t="n"/>
      <c r="K3551" s="795" t="n"/>
      <c r="L3551" s="793" t="n"/>
    </row>
    <row r="3552" ht="17.45" customHeight="1">
      <c r="C3552" s="791" t="n"/>
      <c r="D3552" s="792" t="n"/>
      <c r="E3552" s="793" t="n"/>
      <c r="F3552" s="792" t="n"/>
      <c r="G3552" s="794" t="n"/>
      <c r="H3552" s="793" t="n"/>
      <c r="I3552" s="792" t="n"/>
      <c r="J3552" s="793" t="n"/>
      <c r="K3552" s="795" t="n"/>
      <c r="L3552" s="793" t="n"/>
    </row>
    <row r="3553" ht="17.45" customHeight="1">
      <c r="C3553" s="791" t="n"/>
      <c r="D3553" s="792" t="n"/>
      <c r="E3553" s="793" t="n"/>
      <c r="F3553" s="792" t="n"/>
      <c r="G3553" s="794" t="n"/>
      <c r="H3553" s="793" t="n"/>
      <c r="I3553" s="792" t="n"/>
      <c r="J3553" s="793" t="n"/>
      <c r="K3553" s="795" t="n"/>
      <c r="L3553" s="793" t="n"/>
    </row>
    <row r="3554" ht="17.45" customHeight="1">
      <c r="C3554" s="861" t="n"/>
      <c r="D3554" s="803" t="n"/>
      <c r="E3554" s="804" t="n"/>
      <c r="F3554" s="803" t="n"/>
      <c r="G3554" s="805" t="n"/>
      <c r="H3554" s="804" t="n"/>
      <c r="I3554" s="803" t="n"/>
      <c r="J3554" s="804" t="n"/>
      <c r="K3554" s="806" t="n"/>
      <c r="L3554" s="804" t="n"/>
    </row>
    <row r="3555" ht="17.45" customHeight="1">
      <c r="C3555" s="791" t="n"/>
      <c r="D3555" s="792" t="n"/>
      <c r="E3555" s="793" t="n"/>
      <c r="F3555" s="792" t="n"/>
      <c r="G3555" s="794" t="n"/>
      <c r="H3555" s="793" t="n"/>
      <c r="I3555" s="792" t="n"/>
      <c r="J3555" s="793" t="n"/>
      <c r="K3555" s="795" t="n"/>
      <c r="L3555" s="793" t="n"/>
    </row>
    <row r="3556" ht="17.45" customHeight="1">
      <c r="C3556" s="791" t="n"/>
      <c r="D3556" s="792" t="n"/>
      <c r="E3556" s="793" t="n"/>
      <c r="F3556" s="792" t="n"/>
      <c r="G3556" s="794" t="n"/>
      <c r="H3556" s="793" t="n"/>
      <c r="I3556" s="792" t="n"/>
      <c r="J3556" s="793" t="n"/>
      <c r="K3556" s="795" t="n"/>
      <c r="L3556" s="793" t="n"/>
    </row>
    <row r="3557" ht="17.45" customHeight="1">
      <c r="C3557" s="791" t="n"/>
      <c r="D3557" s="792" t="n"/>
      <c r="E3557" s="793" t="n"/>
      <c r="F3557" s="792" t="n"/>
      <c r="G3557" s="794" t="n"/>
      <c r="H3557" s="793" t="n"/>
      <c r="I3557" s="792" t="n"/>
      <c r="J3557" s="793" t="n"/>
      <c r="K3557" s="795" t="n"/>
      <c r="L3557" s="793" t="n"/>
    </row>
    <row r="3558" ht="17.45" customHeight="1">
      <c r="C3558" s="791" t="n"/>
      <c r="D3558" s="792" t="n"/>
      <c r="E3558" s="793" t="n"/>
      <c r="F3558" s="792" t="n"/>
      <c r="G3558" s="794" t="n"/>
      <c r="H3558" s="793" t="n"/>
      <c r="I3558" s="792" t="n"/>
      <c r="J3558" s="793" t="n"/>
      <c r="K3558" s="795" t="n"/>
      <c r="L3558" s="793" t="n"/>
    </row>
    <row r="3559" ht="17.45" customHeight="1">
      <c r="C3559" s="791" t="n"/>
      <c r="D3559" s="792" t="n"/>
      <c r="E3559" s="793" t="n"/>
      <c r="F3559" s="792" t="n"/>
      <c r="G3559" s="794" t="n"/>
      <c r="H3559" s="793" t="n"/>
      <c r="I3559" s="792" t="n"/>
      <c r="J3559" s="793" t="n"/>
      <c r="K3559" s="795" t="n"/>
      <c r="L3559" s="793" t="n"/>
    </row>
    <row r="3560" ht="17.45" customHeight="1">
      <c r="C3560" s="861" t="n"/>
      <c r="D3560" s="803" t="n"/>
      <c r="E3560" s="804" t="n"/>
      <c r="F3560" s="803" t="n"/>
      <c r="G3560" s="805" t="n"/>
      <c r="H3560" s="804" t="n"/>
      <c r="I3560" s="803" t="n"/>
      <c r="J3560" s="804" t="n"/>
      <c r="K3560" s="806" t="n"/>
      <c r="L3560" s="804" t="n"/>
    </row>
    <row r="3561" ht="17.45" customHeight="1">
      <c r="C3561" s="791" t="n"/>
      <c r="D3561" s="792" t="n"/>
      <c r="E3561" s="793" t="n"/>
      <c r="F3561" s="792" t="n"/>
      <c r="G3561" s="794" t="n"/>
      <c r="H3561" s="793" t="n"/>
      <c r="I3561" s="792" t="n"/>
      <c r="J3561" s="793" t="n"/>
      <c r="K3561" s="795" t="n"/>
      <c r="L3561" s="793" t="n"/>
    </row>
    <row r="3562" ht="17.45" customHeight="1">
      <c r="C3562" s="791" t="n"/>
      <c r="D3562" s="792" t="n"/>
      <c r="E3562" s="793" t="n"/>
      <c r="F3562" s="792" t="n"/>
      <c r="G3562" s="794" t="n"/>
      <c r="H3562" s="793" t="n"/>
      <c r="I3562" s="792" t="n"/>
      <c r="J3562" s="793" t="n"/>
      <c r="K3562" s="795" t="n"/>
      <c r="L3562" s="793" t="n"/>
    </row>
    <row r="3563" ht="17.45" customHeight="1">
      <c r="C3563" s="791" t="n"/>
      <c r="D3563" s="792" t="n"/>
      <c r="E3563" s="793" t="n"/>
      <c r="F3563" s="792" t="n"/>
      <c r="G3563" s="794" t="n"/>
      <c r="H3563" s="793" t="n"/>
      <c r="I3563" s="792" t="n"/>
      <c r="J3563" s="793" t="n"/>
      <c r="K3563" s="795" t="n"/>
      <c r="L3563" s="793" t="n"/>
    </row>
    <row r="3564" ht="17.45" customHeight="1">
      <c r="C3564" s="791" t="n"/>
      <c r="D3564" s="792" t="n"/>
      <c r="E3564" s="793" t="n"/>
      <c r="F3564" s="792" t="n"/>
      <c r="G3564" s="794" t="n"/>
      <c r="H3564" s="793" t="n"/>
      <c r="I3564" s="792" t="n"/>
      <c r="J3564" s="793" t="n"/>
      <c r="K3564" s="795" t="n"/>
      <c r="L3564" s="793" t="n"/>
    </row>
    <row r="3565" ht="17.45" customHeight="1">
      <c r="C3565" s="791" t="n"/>
      <c r="D3565" s="792" t="n"/>
      <c r="E3565" s="793" t="n"/>
      <c r="F3565" s="792" t="n"/>
      <c r="G3565" s="794" t="n"/>
      <c r="H3565" s="793" t="n"/>
      <c r="I3565" s="792" t="n"/>
      <c r="J3565" s="793" t="n"/>
      <c r="K3565" s="795" t="n"/>
      <c r="L3565" s="793" t="n"/>
    </row>
    <row r="3566" ht="17.45" customHeight="1">
      <c r="C3566" s="861" t="n"/>
      <c r="D3566" s="803" t="n"/>
      <c r="E3566" s="804" t="n"/>
      <c r="F3566" s="803" t="n"/>
      <c r="G3566" s="805" t="n"/>
      <c r="H3566" s="804" t="n"/>
      <c r="I3566" s="803" t="n"/>
      <c r="J3566" s="804" t="n"/>
      <c r="K3566" s="806" t="n"/>
      <c r="L3566" s="804" t="n"/>
    </row>
    <row r="3567" ht="17.45" customHeight="1">
      <c r="C3567" s="791" t="n"/>
      <c r="D3567" s="792" t="n"/>
      <c r="E3567" s="793" t="n"/>
      <c r="F3567" s="792" t="n"/>
      <c r="G3567" s="794" t="n"/>
      <c r="H3567" s="793" t="n"/>
      <c r="I3567" s="792" t="n"/>
      <c r="J3567" s="793" t="n"/>
      <c r="K3567" s="795" t="n"/>
      <c r="L3567" s="793" t="n"/>
    </row>
    <row r="3568" ht="17.45" customHeight="1">
      <c r="C3568" s="791" t="n"/>
      <c r="D3568" s="792" t="n"/>
      <c r="E3568" s="793" t="n"/>
      <c r="F3568" s="792" t="n"/>
      <c r="G3568" s="794" t="n"/>
      <c r="H3568" s="793" t="n"/>
      <c r="I3568" s="792" t="n"/>
      <c r="J3568" s="793" t="n"/>
      <c r="K3568" s="795" t="n"/>
      <c r="L3568" s="793" t="n"/>
    </row>
    <row r="3569" ht="17.45" customHeight="1">
      <c r="C3569" s="791" t="n"/>
      <c r="D3569" s="792" t="n"/>
      <c r="E3569" s="793" t="n"/>
      <c r="F3569" s="792" t="n"/>
      <c r="G3569" s="794" t="n"/>
      <c r="H3569" s="793" t="n"/>
      <c r="I3569" s="792" t="n"/>
      <c r="J3569" s="793" t="n"/>
      <c r="K3569" s="795" t="n"/>
      <c r="L3569" s="793" t="n"/>
    </row>
    <row r="3570" ht="17.45" customHeight="1">
      <c r="C3570" s="791" t="n"/>
      <c r="D3570" s="792" t="n"/>
      <c r="E3570" s="793" t="n"/>
      <c r="F3570" s="792" t="n"/>
      <c r="G3570" s="794" t="n"/>
      <c r="H3570" s="793" t="n"/>
      <c r="I3570" s="792" t="n"/>
      <c r="J3570" s="793" t="n"/>
      <c r="K3570" s="795" t="n"/>
      <c r="L3570" s="793" t="n"/>
    </row>
    <row r="3571" ht="17.45" customHeight="1">
      <c r="C3571" s="791" t="n"/>
      <c r="D3571" s="792" t="n"/>
      <c r="E3571" s="793" t="n"/>
      <c r="F3571" s="792" t="n"/>
      <c r="G3571" s="794" t="n"/>
      <c r="H3571" s="793" t="n"/>
      <c r="I3571" s="792" t="n"/>
      <c r="J3571" s="793" t="n"/>
      <c r="K3571" s="795" t="n"/>
      <c r="L3571" s="793" t="n"/>
    </row>
    <row r="3572" ht="17.45" customHeight="1">
      <c r="C3572" s="861" t="n"/>
      <c r="D3572" s="976" t="n"/>
      <c r="E3572" s="977" t="n"/>
      <c r="F3572" s="976" t="n"/>
      <c r="G3572" s="978" t="n"/>
      <c r="H3572" s="977" t="n"/>
      <c r="I3572" s="976" t="n"/>
      <c r="J3572" s="977" t="n"/>
      <c r="K3572" s="979" t="n"/>
      <c r="L3572" s="977" t="n"/>
    </row>
    <row r="3573" ht="17.45" customHeight="1">
      <c r="C3573" s="791" t="n"/>
      <c r="D3573" s="792" t="n"/>
      <c r="E3573" s="793" t="n"/>
      <c r="F3573" s="792" t="n"/>
      <c r="G3573" s="794" t="n"/>
      <c r="H3573" s="793" t="n"/>
      <c r="I3573" s="792" t="n"/>
      <c r="J3573" s="793" t="n"/>
      <c r="K3573" s="795" t="n"/>
      <c r="L3573" s="793" t="n"/>
    </row>
    <row r="3574" ht="17.45" customHeight="1">
      <c r="C3574" s="791" t="n"/>
      <c r="D3574" s="792" t="n"/>
      <c r="E3574" s="793" t="n"/>
      <c r="F3574" s="792" t="n"/>
      <c r="G3574" s="794" t="n"/>
      <c r="H3574" s="793" t="n"/>
      <c r="I3574" s="792" t="n"/>
      <c r="J3574" s="793" t="n"/>
      <c r="K3574" s="795" t="n"/>
      <c r="L3574" s="793" t="n"/>
    </row>
    <row r="3575" ht="17.45" customHeight="1">
      <c r="C3575" s="791" t="n"/>
      <c r="D3575" s="792" t="n"/>
      <c r="E3575" s="793" t="n"/>
      <c r="F3575" s="792" t="n"/>
      <c r="G3575" s="794" t="n"/>
      <c r="H3575" s="793" t="n"/>
      <c r="I3575" s="792" t="n"/>
      <c r="J3575" s="793" t="n"/>
      <c r="K3575" s="795" t="n"/>
      <c r="L3575" s="793" t="n"/>
    </row>
    <row r="3576" ht="17.45" customHeight="1">
      <c r="C3576" s="791" t="n"/>
      <c r="D3576" s="792" t="n"/>
      <c r="E3576" s="793" t="n"/>
      <c r="F3576" s="792" t="n"/>
      <c r="G3576" s="794" t="n"/>
      <c r="H3576" s="793" t="n"/>
      <c r="I3576" s="792" t="n"/>
      <c r="J3576" s="793" t="n"/>
      <c r="K3576" s="795" t="n"/>
      <c r="L3576" s="793" t="n"/>
    </row>
    <row r="3577" ht="17.45" customHeight="1">
      <c r="C3577" s="791" t="n"/>
      <c r="D3577" s="792" t="n"/>
      <c r="E3577" s="793" t="n"/>
      <c r="F3577" s="792" t="n"/>
      <c r="G3577" s="794" t="n"/>
      <c r="H3577" s="793" t="n"/>
      <c r="I3577" s="792" t="n"/>
      <c r="J3577" s="793" t="n"/>
      <c r="K3577" s="795" t="n"/>
      <c r="L3577" s="793" t="n"/>
    </row>
    <row r="3578" ht="17.45" customHeight="1">
      <c r="C3578" s="861" t="n"/>
      <c r="D3578" s="803" t="n"/>
      <c r="E3578" s="804" t="n"/>
      <c r="F3578" s="803" t="n"/>
      <c r="G3578" s="805" t="n"/>
      <c r="H3578" s="804" t="n"/>
      <c r="I3578" s="803" t="n"/>
      <c r="J3578" s="804" t="n"/>
      <c r="K3578" s="806" t="n"/>
      <c r="L3578" s="804" t="n"/>
    </row>
    <row r="3579" ht="17.45" customHeight="1">
      <c r="C3579" s="791" t="n"/>
      <c r="D3579" s="792" t="n"/>
      <c r="E3579" s="793" t="n"/>
      <c r="F3579" s="792" t="n"/>
      <c r="G3579" s="794" t="n"/>
      <c r="H3579" s="793" t="n"/>
      <c r="I3579" s="792" t="n"/>
      <c r="J3579" s="793" t="n"/>
      <c r="K3579" s="795" t="n"/>
      <c r="L3579" s="793" t="n"/>
    </row>
    <row r="3580" ht="17.45" customHeight="1">
      <c r="C3580" s="791" t="n"/>
      <c r="D3580" s="792" t="n"/>
      <c r="E3580" s="793" t="n"/>
      <c r="F3580" s="792" t="n"/>
      <c r="G3580" s="794" t="n"/>
      <c r="H3580" s="793" t="n"/>
      <c r="I3580" s="792" t="n"/>
      <c r="J3580" s="793" t="n"/>
      <c r="K3580" s="795" t="n"/>
      <c r="L3580" s="793" t="n"/>
    </row>
    <row r="3581" ht="17.45" customHeight="1">
      <c r="C3581" s="791" t="n"/>
      <c r="D3581" s="792" t="n"/>
      <c r="E3581" s="793" t="n"/>
      <c r="F3581" s="792" t="n"/>
      <c r="G3581" s="794" t="n"/>
      <c r="H3581" s="793" t="n"/>
      <c r="I3581" s="792" t="n"/>
      <c r="J3581" s="793" t="n"/>
      <c r="K3581" s="795" t="n"/>
      <c r="L3581" s="793" t="n"/>
    </row>
    <row r="3582" ht="17.45" customHeight="1">
      <c r="C3582" s="791" t="n"/>
      <c r="D3582" s="792" t="n"/>
      <c r="E3582" s="793" t="n"/>
      <c r="F3582" s="792" t="n"/>
      <c r="G3582" s="794" t="n"/>
      <c r="H3582" s="793" t="n"/>
      <c r="I3582" s="792" t="n"/>
      <c r="J3582" s="793" t="n"/>
      <c r="K3582" s="795" t="n"/>
      <c r="L3582" s="793" t="n"/>
    </row>
    <row r="3583" ht="17.45" customHeight="1">
      <c r="C3583" s="791" t="n"/>
      <c r="D3583" s="792" t="n"/>
      <c r="E3583" s="793" t="n"/>
      <c r="F3583" s="792" t="n"/>
      <c r="G3583" s="794" t="n"/>
      <c r="H3583" s="793" t="n"/>
      <c r="I3583" s="792" t="n"/>
      <c r="J3583" s="793" t="n"/>
      <c r="K3583" s="795" t="n"/>
      <c r="L3583" s="793" t="n"/>
    </row>
    <row r="3584" ht="17.45" customHeight="1">
      <c r="C3584" s="861" t="n"/>
      <c r="D3584" s="803" t="n"/>
      <c r="E3584" s="804" t="n"/>
      <c r="F3584" s="803" t="n"/>
      <c r="G3584" s="805" t="n"/>
      <c r="H3584" s="804" t="n"/>
      <c r="I3584" s="803" t="n"/>
      <c r="J3584" s="804" t="n"/>
      <c r="K3584" s="806" t="n"/>
      <c r="L3584" s="804" t="n"/>
    </row>
    <row r="3585" ht="17.45" customHeight="1">
      <c r="C3585" s="791" t="n"/>
      <c r="D3585" s="792" t="n"/>
      <c r="E3585" s="793" t="n"/>
      <c r="F3585" s="792" t="n"/>
      <c r="G3585" s="794" t="n"/>
      <c r="H3585" s="793" t="n"/>
      <c r="I3585" s="792" t="n"/>
      <c r="J3585" s="793" t="n"/>
      <c r="K3585" s="795" t="n"/>
      <c r="L3585" s="793" t="n"/>
    </row>
    <row r="3586" ht="17.45" customHeight="1">
      <c r="C3586" s="791" t="n"/>
      <c r="D3586" s="792" t="n"/>
      <c r="E3586" s="793" t="n"/>
      <c r="F3586" s="792" t="n"/>
      <c r="G3586" s="794" t="n"/>
      <c r="H3586" s="793" t="n"/>
      <c r="I3586" s="792" t="n"/>
      <c r="J3586" s="793" t="n"/>
      <c r="K3586" s="795" t="n"/>
      <c r="L3586" s="793" t="n"/>
    </row>
    <row r="3587" ht="17.45" customHeight="1">
      <c r="C3587" s="791" t="n"/>
      <c r="D3587" s="792" t="n"/>
      <c r="E3587" s="793" t="n"/>
      <c r="F3587" s="792" t="n"/>
      <c r="G3587" s="794" t="n"/>
      <c r="H3587" s="793" t="n"/>
      <c r="I3587" s="792" t="n"/>
      <c r="J3587" s="793" t="n"/>
      <c r="K3587" s="795" t="n"/>
      <c r="L3587" s="793" t="n"/>
    </row>
    <row r="3588" ht="17.45" customHeight="1">
      <c r="C3588" s="791" t="n"/>
      <c r="D3588" s="792" t="n"/>
      <c r="E3588" s="793" t="n"/>
      <c r="F3588" s="792" t="n"/>
      <c r="G3588" s="794" t="n"/>
      <c r="H3588" s="793" t="n"/>
      <c r="I3588" s="792" t="n"/>
      <c r="J3588" s="793" t="n"/>
      <c r="K3588" s="795" t="n"/>
      <c r="L3588" s="793" t="n"/>
    </row>
    <row r="3589" ht="17.45" customHeight="1">
      <c r="C3589" s="791" t="n"/>
      <c r="D3589" s="792" t="n"/>
      <c r="E3589" s="793" t="n"/>
      <c r="F3589" s="792" t="n"/>
      <c r="G3589" s="794" t="n"/>
      <c r="H3589" s="793" t="n"/>
      <c r="I3589" s="792" t="n"/>
      <c r="J3589" s="793" t="n"/>
      <c r="K3589" s="795" t="n"/>
      <c r="L3589" s="793" t="n"/>
    </row>
    <row r="3590" ht="17.45" customHeight="1">
      <c r="C3590" s="861" t="n"/>
      <c r="D3590" s="976" t="n"/>
      <c r="E3590" s="977" t="n"/>
      <c r="F3590" s="976" t="n"/>
      <c r="G3590" s="978" t="n"/>
      <c r="H3590" s="977" t="n"/>
      <c r="I3590" s="976" t="n"/>
      <c r="J3590" s="977" t="n"/>
      <c r="K3590" s="979" t="n"/>
      <c r="L3590" s="977" t="n"/>
    </row>
    <row r="3591" ht="17.45" customHeight="1">
      <c r="C3591" s="791" t="n"/>
      <c r="D3591" s="792" t="n"/>
      <c r="E3591" s="793" t="n"/>
      <c r="F3591" s="792" t="n"/>
      <c r="G3591" s="794" t="n"/>
      <c r="H3591" s="793" t="n"/>
      <c r="I3591" s="792" t="n"/>
      <c r="J3591" s="793" t="n"/>
      <c r="K3591" s="795" t="n"/>
      <c r="L3591" s="793" t="n"/>
    </row>
    <row r="3592" ht="17.45" customHeight="1">
      <c r="C3592" s="791" t="n"/>
      <c r="D3592" s="792" t="n"/>
      <c r="E3592" s="793" t="n"/>
      <c r="F3592" s="792" t="n"/>
      <c r="G3592" s="794" t="n"/>
      <c r="H3592" s="793" t="n"/>
      <c r="I3592" s="792" t="n"/>
      <c r="J3592" s="793" t="n"/>
      <c r="K3592" s="795" t="n"/>
      <c r="L3592" s="793" t="n"/>
    </row>
    <row r="3593" ht="17.45" customHeight="1">
      <c r="C3593" s="791" t="n"/>
      <c r="D3593" s="792" t="n"/>
      <c r="E3593" s="793" t="n"/>
      <c r="F3593" s="792" t="n"/>
      <c r="G3593" s="794" t="n"/>
      <c r="H3593" s="793" t="n"/>
      <c r="I3593" s="792" t="n"/>
      <c r="J3593" s="793" t="n"/>
      <c r="K3593" s="795" t="n"/>
      <c r="L3593" s="793" t="n"/>
    </row>
    <row r="3594" ht="17.45" customHeight="1">
      <c r="C3594" s="791" t="n"/>
      <c r="D3594" s="792" t="n"/>
      <c r="E3594" s="793" t="n"/>
      <c r="F3594" s="792" t="n"/>
      <c r="G3594" s="794" t="n"/>
      <c r="H3594" s="793" t="n"/>
      <c r="I3594" s="792" t="n"/>
      <c r="J3594" s="793" t="n"/>
      <c r="K3594" s="795" t="n"/>
      <c r="L3594" s="793" t="n"/>
    </row>
    <row r="3595" ht="17.45" customHeight="1">
      <c r="C3595" s="791" t="n"/>
      <c r="D3595" s="792" t="n"/>
      <c r="E3595" s="793" t="n"/>
      <c r="F3595" s="792" t="n"/>
      <c r="G3595" s="794" t="n"/>
      <c r="H3595" s="793" t="n"/>
      <c r="I3595" s="792" t="n"/>
      <c r="J3595" s="793" t="n"/>
      <c r="K3595" s="795" t="n"/>
      <c r="L3595" s="793" t="n"/>
    </row>
    <row r="3596" ht="17.45" customHeight="1">
      <c r="C3596" s="861" t="n"/>
      <c r="D3596" s="803" t="n"/>
      <c r="E3596" s="804" t="n"/>
      <c r="F3596" s="803" t="n"/>
      <c r="G3596" s="805" t="n"/>
      <c r="H3596" s="804" t="n"/>
      <c r="I3596" s="803" t="n"/>
      <c r="J3596" s="804" t="n"/>
      <c r="K3596" s="806" t="n"/>
      <c r="L3596" s="804" t="n"/>
    </row>
    <row r="3597" ht="17.45" customHeight="1">
      <c r="C3597" s="791" t="n"/>
      <c r="D3597" s="792" t="n"/>
      <c r="E3597" s="793" t="n"/>
      <c r="F3597" s="792" t="n"/>
      <c r="G3597" s="794" t="n"/>
      <c r="H3597" s="793" t="n"/>
      <c r="I3597" s="792" t="n"/>
      <c r="J3597" s="793" t="n"/>
      <c r="K3597" s="795" t="n"/>
      <c r="L3597" s="793" t="n"/>
    </row>
    <row r="3598" ht="17.45" customHeight="1">
      <c r="C3598" s="791" t="n"/>
      <c r="D3598" s="792" t="n"/>
      <c r="E3598" s="793" t="n"/>
      <c r="F3598" s="792" t="n"/>
      <c r="G3598" s="794" t="n"/>
      <c r="H3598" s="793" t="n"/>
      <c r="I3598" s="792" t="n"/>
      <c r="J3598" s="793" t="n"/>
      <c r="K3598" s="795" t="n"/>
      <c r="L3598" s="793" t="n"/>
    </row>
    <row r="3599" ht="17.45" customHeight="1">
      <c r="C3599" s="791" t="n"/>
      <c r="D3599" s="792" t="n"/>
      <c r="E3599" s="793" t="n"/>
      <c r="F3599" s="792" t="n"/>
      <c r="G3599" s="794" t="n"/>
      <c r="H3599" s="793" t="n"/>
      <c r="I3599" s="792" t="n"/>
      <c r="J3599" s="793" t="n"/>
      <c r="K3599" s="795" t="n"/>
      <c r="L3599" s="793" t="n"/>
    </row>
    <row r="3600" ht="17.45" customHeight="1">
      <c r="C3600" s="791" t="n"/>
      <c r="D3600" s="792" t="n"/>
      <c r="E3600" s="793" t="n"/>
      <c r="F3600" s="792" t="n"/>
      <c r="G3600" s="794" t="n"/>
      <c r="H3600" s="793" t="n"/>
      <c r="I3600" s="792" t="n"/>
      <c r="J3600" s="793" t="n"/>
      <c r="K3600" s="795" t="n"/>
      <c r="L3600" s="793" t="n"/>
    </row>
    <row r="3601" ht="17.45" customHeight="1">
      <c r="C3601" s="791" t="n"/>
      <c r="D3601" s="792" t="n"/>
      <c r="E3601" s="793" t="n"/>
      <c r="F3601" s="792" t="n"/>
      <c r="G3601" s="794" t="n"/>
      <c r="H3601" s="793" t="n"/>
      <c r="I3601" s="792" t="n"/>
      <c r="J3601" s="793" t="n"/>
      <c r="K3601" s="795" t="n"/>
      <c r="L3601" s="793" t="n"/>
    </row>
    <row r="3602" ht="17.45" customHeight="1">
      <c r="C3602" s="861" t="n"/>
      <c r="D3602" s="803" t="n"/>
      <c r="E3602" s="804" t="n"/>
      <c r="F3602" s="803" t="n"/>
      <c r="G3602" s="805" t="n"/>
      <c r="H3602" s="804" t="n"/>
      <c r="I3602" s="803" t="n"/>
      <c r="J3602" s="804" t="n"/>
      <c r="K3602" s="806" t="n"/>
      <c r="L3602" s="804" t="n"/>
    </row>
    <row r="3603" ht="17.45" customHeight="1">
      <c r="C3603" s="791" t="n"/>
      <c r="D3603" s="792" t="n"/>
      <c r="E3603" s="793" t="n"/>
      <c r="F3603" s="792" t="n"/>
      <c r="G3603" s="794" t="n"/>
      <c r="H3603" s="793" t="n"/>
      <c r="I3603" s="792" t="n"/>
      <c r="J3603" s="793" t="n"/>
      <c r="K3603" s="795" t="n"/>
      <c r="L3603" s="793" t="n"/>
    </row>
    <row r="3604" ht="17.45" customHeight="1">
      <c r="C3604" s="791" t="n"/>
      <c r="D3604" s="792" t="n"/>
      <c r="E3604" s="793" t="n"/>
      <c r="F3604" s="792" t="n"/>
      <c r="G3604" s="794" t="n"/>
      <c r="H3604" s="793" t="n"/>
      <c r="I3604" s="792" t="n"/>
      <c r="J3604" s="793" t="n"/>
      <c r="K3604" s="795" t="n"/>
      <c r="L3604" s="793" t="n"/>
    </row>
    <row r="3605" ht="17.45" customHeight="1">
      <c r="C3605" s="791" t="n"/>
      <c r="D3605" s="792" t="n"/>
      <c r="E3605" s="793" t="n"/>
      <c r="F3605" s="792" t="n"/>
      <c r="G3605" s="794" t="n"/>
      <c r="H3605" s="793" t="n"/>
      <c r="I3605" s="792" t="n"/>
      <c r="J3605" s="793" t="n"/>
      <c r="K3605" s="795" t="n"/>
      <c r="L3605" s="793" t="n"/>
    </row>
    <row r="3606" ht="17.45" customHeight="1">
      <c r="C3606" s="791" t="n"/>
      <c r="D3606" s="792" t="n"/>
      <c r="E3606" s="793" t="n"/>
      <c r="F3606" s="792" t="n"/>
      <c r="G3606" s="794" t="n"/>
      <c r="H3606" s="793" t="n"/>
      <c r="I3606" s="792" t="n"/>
      <c r="J3606" s="793" t="n"/>
      <c r="K3606" s="795" t="n"/>
      <c r="L3606" s="793" t="n"/>
    </row>
    <row r="3607" ht="17.45" customHeight="1">
      <c r="C3607" s="791" t="n"/>
      <c r="D3607" s="792" t="n"/>
      <c r="E3607" s="793" t="n"/>
      <c r="F3607" s="792" t="n"/>
      <c r="G3607" s="794" t="n"/>
      <c r="H3607" s="793" t="n"/>
      <c r="I3607" s="792" t="n"/>
      <c r="J3607" s="793" t="n"/>
      <c r="K3607" s="795" t="n"/>
      <c r="L3607" s="793" t="n"/>
    </row>
    <row r="3608" ht="17.45" customHeight="1">
      <c r="C3608" s="861" t="n"/>
      <c r="D3608" s="803" t="n"/>
      <c r="E3608" s="804" t="n"/>
      <c r="F3608" s="803" t="n"/>
      <c r="G3608" s="805" t="n"/>
      <c r="H3608" s="804" t="n"/>
      <c r="I3608" s="803" t="n"/>
      <c r="J3608" s="804" t="n"/>
      <c r="K3608" s="806" t="n"/>
      <c r="L3608" s="804" t="n"/>
    </row>
    <row r="3609" ht="17.45" customHeight="1">
      <c r="C3609" s="791" t="n"/>
      <c r="D3609" s="792" t="n"/>
      <c r="E3609" s="793" t="n"/>
      <c r="F3609" s="792" t="n"/>
      <c r="G3609" s="794" t="n"/>
      <c r="H3609" s="793" t="n"/>
      <c r="I3609" s="792" t="n"/>
      <c r="J3609" s="793" t="n"/>
      <c r="K3609" s="795" t="n"/>
      <c r="L3609" s="793" t="n"/>
    </row>
    <row r="3610" ht="17.45" customHeight="1">
      <c r="C3610" s="791" t="n"/>
      <c r="D3610" s="792" t="n"/>
      <c r="E3610" s="793" t="n"/>
      <c r="F3610" s="792" t="n"/>
      <c r="G3610" s="794" t="n"/>
      <c r="H3610" s="793" t="n"/>
      <c r="I3610" s="792" t="n"/>
      <c r="J3610" s="793" t="n"/>
      <c r="K3610" s="795" t="n"/>
      <c r="L3610" s="793" t="n"/>
    </row>
    <row r="3611" ht="17.45" customHeight="1">
      <c r="C3611" s="791" t="n"/>
      <c r="D3611" s="792" t="n"/>
      <c r="E3611" s="793" t="n"/>
      <c r="F3611" s="792" t="n"/>
      <c r="G3611" s="794" t="n"/>
      <c r="H3611" s="793" t="n"/>
      <c r="I3611" s="792" t="n"/>
      <c r="J3611" s="793" t="n"/>
      <c r="K3611" s="795" t="n"/>
      <c r="L3611" s="793" t="n"/>
    </row>
    <row r="3612" ht="17.45" customHeight="1">
      <c r="C3612" s="791" t="n"/>
      <c r="D3612" s="792" t="n"/>
      <c r="E3612" s="793" t="n"/>
      <c r="F3612" s="792" t="n"/>
      <c r="G3612" s="794" t="n"/>
      <c r="H3612" s="793" t="n"/>
      <c r="I3612" s="792" t="n"/>
      <c r="J3612" s="793" t="n"/>
      <c r="K3612" s="795" t="n"/>
      <c r="L3612" s="793" t="n"/>
    </row>
    <row r="3613" ht="17.45" customHeight="1">
      <c r="C3613" s="791" t="n"/>
      <c r="D3613" s="792" t="n"/>
      <c r="E3613" s="793" t="n"/>
      <c r="F3613" s="792" t="n"/>
      <c r="G3613" s="794" t="n"/>
      <c r="H3613" s="793" t="n"/>
      <c r="I3613" s="792" t="n"/>
      <c r="J3613" s="793" t="n"/>
      <c r="K3613" s="795" t="n"/>
      <c r="L3613" s="793" t="n"/>
    </row>
    <row r="3614" ht="17.45" customHeight="1">
      <c r="C3614" s="861" t="n"/>
      <c r="D3614" s="803" t="n"/>
      <c r="E3614" s="804" t="n"/>
      <c r="F3614" s="803" t="n"/>
      <c r="G3614" s="805" t="n"/>
      <c r="H3614" s="804" t="n"/>
      <c r="I3614" s="803" t="n"/>
      <c r="J3614" s="804" t="n"/>
      <c r="K3614" s="806" t="n"/>
      <c r="L3614" s="804" t="n"/>
    </row>
    <row r="3615" ht="17.45" customHeight="1">
      <c r="C3615" s="791" t="n"/>
      <c r="D3615" s="792" t="n"/>
      <c r="E3615" s="793" t="n"/>
      <c r="F3615" s="792" t="n"/>
      <c r="G3615" s="794" t="n"/>
      <c r="H3615" s="793" t="n"/>
      <c r="I3615" s="792" t="n"/>
      <c r="J3615" s="793" t="n"/>
      <c r="K3615" s="795" t="n"/>
      <c r="L3615" s="793" t="n"/>
    </row>
    <row r="3616" ht="17.45" customHeight="1">
      <c r="C3616" s="791" t="n"/>
      <c r="D3616" s="792" t="n"/>
      <c r="E3616" s="793" t="n"/>
      <c r="F3616" s="792" t="n"/>
      <c r="G3616" s="794" t="n"/>
      <c r="H3616" s="793" t="n"/>
      <c r="I3616" s="792" t="n"/>
      <c r="J3616" s="793" t="n"/>
      <c r="K3616" s="795" t="n"/>
      <c r="L3616" s="793" t="n"/>
    </row>
    <row r="3617" ht="17.45" customHeight="1">
      <c r="C3617" s="791" t="n"/>
      <c r="D3617" s="792" t="n"/>
      <c r="E3617" s="793" t="n"/>
      <c r="F3617" s="792" t="n"/>
      <c r="G3617" s="794" t="n"/>
      <c r="H3617" s="793" t="n"/>
      <c r="I3617" s="792" t="n"/>
      <c r="J3617" s="793" t="n"/>
      <c r="K3617" s="795" t="n"/>
      <c r="L3617" s="793" t="n"/>
    </row>
    <row r="3618" ht="17.45" customHeight="1">
      <c r="C3618" s="791" t="n"/>
      <c r="D3618" s="792" t="n"/>
      <c r="E3618" s="793" t="n"/>
      <c r="F3618" s="792" t="n"/>
      <c r="G3618" s="794" t="n"/>
      <c r="H3618" s="793" t="n"/>
      <c r="I3618" s="792" t="n"/>
      <c r="J3618" s="793" t="n"/>
      <c r="K3618" s="795" t="n"/>
      <c r="L3618" s="793" t="n"/>
    </row>
    <row r="3619" ht="17.45" customHeight="1">
      <c r="C3619" s="791" t="n"/>
      <c r="D3619" s="792" t="n"/>
      <c r="E3619" s="793" t="n"/>
      <c r="F3619" s="792" t="n"/>
      <c r="G3619" s="794" t="n"/>
      <c r="H3619" s="793" t="n"/>
      <c r="I3619" s="792" t="n"/>
      <c r="J3619" s="793" t="n"/>
      <c r="K3619" s="795" t="n"/>
      <c r="L3619" s="793" t="n"/>
    </row>
    <row r="3620" ht="17.45" customHeight="1">
      <c r="C3620" s="861" t="n"/>
      <c r="D3620" s="803" t="n"/>
      <c r="E3620" s="804" t="n"/>
      <c r="F3620" s="803" t="n"/>
      <c r="G3620" s="805" t="n"/>
      <c r="H3620" s="804" t="n"/>
      <c r="I3620" s="803" t="n"/>
      <c r="J3620" s="804" t="n"/>
      <c r="K3620" s="806" t="n"/>
      <c r="L3620" s="804" t="n"/>
    </row>
    <row r="3621" ht="17.45" customHeight="1">
      <c r="C3621" s="791" t="n"/>
      <c r="D3621" s="792" t="n"/>
      <c r="E3621" s="793" t="n"/>
      <c r="F3621" s="792" t="n"/>
      <c r="G3621" s="794" t="n"/>
      <c r="H3621" s="793" t="n"/>
      <c r="I3621" s="792" t="n"/>
      <c r="J3621" s="793" t="n"/>
      <c r="K3621" s="795" t="n"/>
      <c r="L3621" s="793" t="n"/>
    </row>
    <row r="3622" ht="17.45" customHeight="1">
      <c r="C3622" s="791" t="n"/>
      <c r="D3622" s="792" t="n"/>
      <c r="E3622" s="793" t="n"/>
      <c r="F3622" s="792" t="n"/>
      <c r="G3622" s="794" t="n"/>
      <c r="H3622" s="793" t="n"/>
      <c r="I3622" s="792" t="n"/>
      <c r="J3622" s="793" t="n"/>
      <c r="K3622" s="795" t="n"/>
      <c r="L3622" s="793" t="n"/>
    </row>
    <row r="3623" ht="17.45" customHeight="1">
      <c r="C3623" s="791" t="n"/>
      <c r="D3623" s="792" t="n"/>
      <c r="E3623" s="793" t="n"/>
      <c r="F3623" s="792" t="n"/>
      <c r="G3623" s="794" t="n"/>
      <c r="H3623" s="793" t="n"/>
      <c r="I3623" s="792" t="n"/>
      <c r="J3623" s="793" t="n"/>
      <c r="K3623" s="795" t="n"/>
      <c r="L3623" s="793" t="n"/>
    </row>
    <row r="3624" ht="17.45" customHeight="1">
      <c r="C3624" s="791" t="n"/>
      <c r="D3624" s="792" t="n"/>
      <c r="E3624" s="793" t="n"/>
      <c r="F3624" s="792" t="n"/>
      <c r="G3624" s="794" t="n"/>
      <c r="H3624" s="793" t="n"/>
      <c r="I3624" s="792" t="n"/>
      <c r="J3624" s="793" t="n"/>
      <c r="K3624" s="795" t="n"/>
      <c r="L3624" s="793" t="n"/>
    </row>
    <row r="3625" ht="17.45" customHeight="1">
      <c r="C3625" s="791" t="n"/>
      <c r="D3625" s="792" t="n"/>
      <c r="E3625" s="793" t="n"/>
      <c r="F3625" s="792" t="n"/>
      <c r="G3625" s="794" t="n"/>
      <c r="H3625" s="793" t="n"/>
      <c r="I3625" s="792" t="n"/>
      <c r="J3625" s="793" t="n"/>
      <c r="K3625" s="795" t="n"/>
      <c r="L3625" s="793" t="n"/>
    </row>
    <row r="3626" ht="17.45" customHeight="1">
      <c r="C3626" s="861" t="n"/>
      <c r="D3626" s="976" t="n"/>
      <c r="E3626" s="977" t="n"/>
      <c r="F3626" s="976" t="n"/>
      <c r="G3626" s="978" t="n"/>
      <c r="H3626" s="977" t="n"/>
      <c r="I3626" s="976" t="n"/>
      <c r="J3626" s="977" t="n"/>
      <c r="K3626" s="979" t="n"/>
      <c r="L3626" s="977" t="n"/>
    </row>
    <row r="3627" ht="17.45" customHeight="1">
      <c r="C3627" s="791" t="n"/>
      <c r="D3627" s="792" t="n"/>
      <c r="E3627" s="793" t="n"/>
      <c r="F3627" s="792" t="n"/>
      <c r="G3627" s="794" t="n"/>
      <c r="H3627" s="793" t="n"/>
      <c r="I3627" s="792" t="n"/>
      <c r="J3627" s="793" t="n"/>
      <c r="K3627" s="795" t="n"/>
      <c r="L3627" s="793" t="n"/>
    </row>
    <row r="3628" ht="17.45" customHeight="1">
      <c r="C3628" s="791" t="n"/>
      <c r="D3628" s="792" t="n"/>
      <c r="E3628" s="793" t="n"/>
      <c r="F3628" s="792" t="n"/>
      <c r="G3628" s="794" t="n"/>
      <c r="H3628" s="793" t="n"/>
      <c r="I3628" s="792" t="n"/>
      <c r="J3628" s="793" t="n"/>
      <c r="K3628" s="795" t="n"/>
      <c r="L3628" s="793" t="n"/>
    </row>
    <row r="3629" ht="17.45" customHeight="1">
      <c r="C3629" s="791" t="n"/>
      <c r="D3629" s="792" t="n"/>
      <c r="E3629" s="793" t="n"/>
      <c r="F3629" s="792" t="n"/>
      <c r="G3629" s="794" t="n"/>
      <c r="H3629" s="793" t="n"/>
      <c r="I3629" s="792" t="n"/>
      <c r="J3629" s="793" t="n"/>
      <c r="K3629" s="795" t="n"/>
      <c r="L3629" s="793" t="n"/>
    </row>
    <row r="3630" ht="17.45" customHeight="1">
      <c r="C3630" s="791" t="n"/>
      <c r="D3630" s="792" t="n"/>
      <c r="E3630" s="793" t="n"/>
      <c r="F3630" s="792" t="n"/>
      <c r="G3630" s="794" t="n"/>
      <c r="H3630" s="793" t="n"/>
      <c r="I3630" s="792" t="n"/>
      <c r="J3630" s="793" t="n"/>
      <c r="K3630" s="795" t="n"/>
      <c r="L3630" s="793" t="n"/>
    </row>
    <row r="3631" ht="17.45" customHeight="1">
      <c r="C3631" s="791" t="n"/>
      <c r="D3631" s="792" t="n"/>
      <c r="E3631" s="793" t="n"/>
      <c r="F3631" s="792" t="n"/>
      <c r="G3631" s="794" t="n"/>
      <c r="H3631" s="793" t="n"/>
      <c r="I3631" s="792" t="n"/>
      <c r="J3631" s="793" t="n"/>
      <c r="K3631" s="795" t="n"/>
      <c r="L3631" s="793" t="n"/>
    </row>
    <row r="3632" ht="17.45" customHeight="1">
      <c r="C3632" s="861" t="n"/>
      <c r="D3632" s="803" t="n"/>
      <c r="E3632" s="804" t="n"/>
      <c r="F3632" s="803" t="n"/>
      <c r="G3632" s="805" t="n"/>
      <c r="H3632" s="804" t="n"/>
      <c r="I3632" s="803" t="n"/>
      <c r="J3632" s="804" t="n"/>
      <c r="K3632" s="806" t="n"/>
      <c r="L3632" s="804" t="n"/>
    </row>
    <row r="3633" ht="17.45" customHeight="1">
      <c r="C3633" s="791" t="n"/>
      <c r="D3633" s="792" t="n"/>
      <c r="E3633" s="793" t="n"/>
      <c r="F3633" s="792" t="n"/>
      <c r="G3633" s="794" t="n"/>
      <c r="H3633" s="793" t="n"/>
      <c r="I3633" s="792" t="n"/>
      <c r="J3633" s="793" t="n"/>
      <c r="K3633" s="795" t="n"/>
      <c r="L3633" s="793" t="n"/>
    </row>
    <row r="3634" ht="17.45" customHeight="1">
      <c r="C3634" s="791" t="n"/>
      <c r="D3634" s="792" t="n"/>
      <c r="E3634" s="793" t="n"/>
      <c r="F3634" s="792" t="n"/>
      <c r="G3634" s="794" t="n"/>
      <c r="H3634" s="793" t="n"/>
      <c r="I3634" s="792" t="n"/>
      <c r="J3634" s="793" t="n"/>
      <c r="K3634" s="795" t="n"/>
      <c r="L3634" s="793" t="n"/>
    </row>
    <row r="3635" ht="17.45" customHeight="1">
      <c r="C3635" s="791" t="n"/>
      <c r="D3635" s="792" t="n"/>
      <c r="E3635" s="793" t="n"/>
      <c r="F3635" s="792" t="n"/>
      <c r="G3635" s="794" t="n"/>
      <c r="H3635" s="793" t="n"/>
      <c r="I3635" s="792" t="n"/>
      <c r="J3635" s="793" t="n"/>
      <c r="K3635" s="795" t="n"/>
      <c r="L3635" s="793" t="n"/>
    </row>
    <row r="3636" ht="17.45" customHeight="1">
      <c r="C3636" s="791" t="n"/>
      <c r="D3636" s="792" t="n"/>
      <c r="E3636" s="793" t="n"/>
      <c r="F3636" s="792" t="n"/>
      <c r="G3636" s="794" t="n"/>
      <c r="H3636" s="793" t="n"/>
      <c r="I3636" s="792" t="n"/>
      <c r="J3636" s="793" t="n"/>
      <c r="K3636" s="795" t="n"/>
      <c r="L3636" s="793" t="n"/>
    </row>
    <row r="3637" ht="17.45" customHeight="1">
      <c r="C3637" s="791" t="n"/>
      <c r="D3637" s="792" t="n"/>
      <c r="E3637" s="793" t="n"/>
      <c r="F3637" s="792" t="n"/>
      <c r="G3637" s="794" t="n"/>
      <c r="H3637" s="793" t="n"/>
      <c r="I3637" s="792" t="n"/>
      <c r="J3637" s="793" t="n"/>
      <c r="K3637" s="795" t="n"/>
      <c r="L3637" s="793" t="n"/>
    </row>
    <row r="3638" ht="17.45" customHeight="1">
      <c r="C3638" s="861" t="n"/>
      <c r="D3638" s="803" t="n"/>
      <c r="E3638" s="804" t="n"/>
      <c r="F3638" s="803" t="n"/>
      <c r="G3638" s="805" t="n"/>
      <c r="H3638" s="804" t="n"/>
      <c r="I3638" s="803" t="n"/>
      <c r="J3638" s="804" t="n"/>
      <c r="K3638" s="806" t="n"/>
      <c r="L3638" s="804" t="n"/>
    </row>
    <row r="3639" ht="17.45" customHeight="1">
      <c r="C3639" s="791" t="n"/>
      <c r="D3639" s="792" t="n"/>
      <c r="E3639" s="793" t="n"/>
      <c r="F3639" s="792" t="n"/>
      <c r="G3639" s="794" t="n"/>
      <c r="H3639" s="793" t="n"/>
      <c r="I3639" s="792" t="n"/>
      <c r="J3639" s="793" t="n"/>
      <c r="K3639" s="795" t="n"/>
      <c r="L3639" s="793" t="n"/>
    </row>
    <row r="3640" ht="17.45" customHeight="1">
      <c r="C3640" s="791" t="n"/>
      <c r="D3640" s="792" t="n"/>
      <c r="E3640" s="793" t="n"/>
      <c r="F3640" s="792" t="n"/>
      <c r="G3640" s="794" t="n"/>
      <c r="H3640" s="793" t="n"/>
      <c r="I3640" s="792" t="n"/>
      <c r="J3640" s="793" t="n"/>
      <c r="K3640" s="795" t="n"/>
      <c r="L3640" s="793" t="n"/>
    </row>
    <row r="3641" ht="17.45" customHeight="1">
      <c r="C3641" s="791" t="n"/>
      <c r="D3641" s="792" t="n"/>
      <c r="E3641" s="793" t="n"/>
      <c r="F3641" s="792" t="n"/>
      <c r="G3641" s="794" t="n"/>
      <c r="H3641" s="793" t="n"/>
      <c r="I3641" s="792" t="n"/>
      <c r="J3641" s="793" t="n"/>
      <c r="K3641" s="795" t="n"/>
      <c r="L3641" s="793" t="n"/>
    </row>
    <row r="3642" ht="17.45" customHeight="1">
      <c r="C3642" s="791" t="n"/>
      <c r="D3642" s="792" t="n"/>
      <c r="E3642" s="793" t="n"/>
      <c r="F3642" s="792" t="n"/>
      <c r="G3642" s="794" t="n"/>
      <c r="H3642" s="793" t="n"/>
      <c r="I3642" s="792" t="n"/>
      <c r="J3642" s="793" t="n"/>
      <c r="K3642" s="795" t="n"/>
      <c r="L3642" s="793" t="n"/>
    </row>
    <row r="3643" ht="17.45" customHeight="1">
      <c r="C3643" s="791" t="n"/>
      <c r="D3643" s="792" t="n"/>
      <c r="E3643" s="793" t="n"/>
      <c r="F3643" s="792" t="n"/>
      <c r="G3643" s="794" t="n"/>
      <c r="H3643" s="793" t="n"/>
      <c r="I3643" s="792" t="n"/>
      <c r="J3643" s="793" t="n"/>
      <c r="K3643" s="795" t="n"/>
      <c r="L3643" s="793" t="n"/>
    </row>
    <row r="3644" ht="17.45" customHeight="1">
      <c r="C3644" s="861" t="n"/>
      <c r="D3644" s="803" t="n"/>
      <c r="E3644" s="804" t="n"/>
      <c r="F3644" s="803" t="n"/>
      <c r="G3644" s="805" t="n"/>
      <c r="H3644" s="804" t="n"/>
      <c r="I3644" s="803" t="n"/>
      <c r="J3644" s="804" t="n"/>
      <c r="K3644" s="806" t="n"/>
      <c r="L3644" s="804" t="n"/>
    </row>
    <row r="3645" ht="17.45" customHeight="1">
      <c r="C3645" s="791" t="n"/>
      <c r="D3645" s="792" t="n"/>
      <c r="E3645" s="793" t="n"/>
      <c r="F3645" s="792" t="n"/>
      <c r="G3645" s="794" t="n"/>
      <c r="H3645" s="793" t="n"/>
      <c r="I3645" s="792" t="n"/>
      <c r="J3645" s="793" t="n"/>
      <c r="K3645" s="795" t="n"/>
      <c r="L3645" s="793" t="n"/>
    </row>
    <row r="3646" ht="17.45" customHeight="1">
      <c r="C3646" s="791" t="n"/>
      <c r="D3646" s="792" t="n"/>
      <c r="E3646" s="793" t="n"/>
      <c r="F3646" s="792" t="n"/>
      <c r="G3646" s="794" t="n"/>
      <c r="H3646" s="793" t="n"/>
      <c r="I3646" s="792" t="n"/>
      <c r="J3646" s="793" t="n"/>
      <c r="K3646" s="795" t="n"/>
      <c r="L3646" s="793" t="n"/>
    </row>
    <row r="3647" ht="17.45" customHeight="1">
      <c r="C3647" s="791" t="n"/>
      <c r="D3647" s="792" t="n"/>
      <c r="E3647" s="793" t="n"/>
      <c r="F3647" s="792" t="n"/>
      <c r="G3647" s="794" t="n"/>
      <c r="H3647" s="793" t="n"/>
      <c r="I3647" s="792" t="n"/>
      <c r="J3647" s="793" t="n"/>
      <c r="K3647" s="795" t="n"/>
      <c r="L3647" s="793" t="n"/>
    </row>
    <row r="3648" ht="17.45" customHeight="1">
      <c r="C3648" s="791" t="n"/>
      <c r="D3648" s="792" t="n"/>
      <c r="E3648" s="793" t="n"/>
      <c r="F3648" s="792" t="n"/>
      <c r="G3648" s="794" t="n"/>
      <c r="H3648" s="793" t="n"/>
      <c r="I3648" s="792" t="n"/>
      <c r="J3648" s="793" t="n"/>
      <c r="K3648" s="795" t="n"/>
      <c r="L3648" s="793" t="n"/>
    </row>
    <row r="3649" ht="17.45" customHeight="1">
      <c r="C3649" s="791" t="n"/>
      <c r="D3649" s="792" t="n"/>
      <c r="E3649" s="793" t="n"/>
      <c r="F3649" s="792" t="n"/>
      <c r="G3649" s="794" t="n"/>
      <c r="H3649" s="793" t="n"/>
      <c r="I3649" s="792" t="n"/>
      <c r="J3649" s="793" t="n"/>
      <c r="K3649" s="795" t="n"/>
      <c r="L3649" s="793" t="n"/>
    </row>
    <row r="3650" ht="17.45" customHeight="1">
      <c r="C3650" s="861" t="n"/>
      <c r="D3650" s="976" t="n"/>
      <c r="E3650" s="977" t="n"/>
      <c r="F3650" s="976" t="n"/>
      <c r="G3650" s="978" t="n"/>
      <c r="H3650" s="977" t="n"/>
      <c r="I3650" s="976" t="n"/>
      <c r="J3650" s="977" t="n"/>
      <c r="K3650" s="979" t="n"/>
      <c r="L3650" s="977" t="n"/>
    </row>
    <row r="3651" ht="17.45" customHeight="1">
      <c r="C3651" s="791" t="n"/>
      <c r="D3651" s="792" t="n"/>
      <c r="E3651" s="793" t="n"/>
      <c r="F3651" s="792" t="n"/>
      <c r="G3651" s="794" t="n"/>
      <c r="H3651" s="793" t="n"/>
      <c r="I3651" s="792" t="n"/>
      <c r="J3651" s="793" t="n"/>
      <c r="K3651" s="795" t="n"/>
      <c r="L3651" s="793" t="n"/>
    </row>
    <row r="3652" ht="17.45" customHeight="1">
      <c r="C3652" s="791" t="n"/>
      <c r="D3652" s="792" t="n"/>
      <c r="E3652" s="793" t="n"/>
      <c r="F3652" s="792" t="n"/>
      <c r="G3652" s="794" t="n"/>
      <c r="H3652" s="793" t="n"/>
      <c r="I3652" s="792" t="n"/>
      <c r="J3652" s="793" t="n"/>
      <c r="K3652" s="795" t="n"/>
      <c r="L3652" s="793" t="n"/>
    </row>
    <row r="3653" ht="17.45" customHeight="1">
      <c r="C3653" s="791" t="n"/>
      <c r="D3653" s="792" t="n"/>
      <c r="E3653" s="793" t="n"/>
      <c r="F3653" s="792" t="n"/>
      <c r="G3653" s="794" t="n"/>
      <c r="H3653" s="793" t="n"/>
      <c r="I3653" s="792" t="n"/>
      <c r="J3653" s="793" t="n"/>
      <c r="K3653" s="795" t="n"/>
      <c r="L3653" s="793" t="n"/>
    </row>
    <row r="3654" ht="17.45" customHeight="1">
      <c r="C3654" s="791" t="n"/>
      <c r="D3654" s="792" t="n"/>
      <c r="E3654" s="793" t="n"/>
      <c r="F3654" s="792" t="n"/>
      <c r="G3654" s="794" t="n"/>
      <c r="H3654" s="793" t="n"/>
      <c r="I3654" s="792" t="n"/>
      <c r="J3654" s="793" t="n"/>
      <c r="K3654" s="795" t="n"/>
      <c r="L3654" s="793" t="n"/>
    </row>
    <row r="3655" ht="17.45" customHeight="1">
      <c r="C3655" s="791" t="n"/>
      <c r="D3655" s="792" t="n"/>
      <c r="E3655" s="793" t="n"/>
      <c r="F3655" s="792" t="n"/>
      <c r="G3655" s="794" t="n"/>
      <c r="H3655" s="793" t="n"/>
      <c r="I3655" s="792" t="n"/>
      <c r="J3655" s="793" t="n"/>
      <c r="K3655" s="795" t="n"/>
      <c r="L3655" s="793" t="n"/>
    </row>
    <row r="3656" ht="17.45" customHeight="1">
      <c r="C3656" s="861" t="n"/>
      <c r="D3656" s="803" t="n"/>
      <c r="E3656" s="804" t="n"/>
      <c r="F3656" s="803" t="n"/>
      <c r="G3656" s="805" t="n"/>
      <c r="H3656" s="804" t="n"/>
      <c r="I3656" s="803" t="n"/>
      <c r="J3656" s="804" t="n"/>
      <c r="K3656" s="806" t="n"/>
      <c r="L3656" s="804" t="n"/>
    </row>
    <row r="3657" ht="17.45" customHeight="1">
      <c r="C3657" s="791" t="n"/>
      <c r="D3657" s="792" t="n"/>
      <c r="E3657" s="793" t="n"/>
      <c r="F3657" s="792" t="n"/>
      <c r="G3657" s="794" t="n"/>
      <c r="H3657" s="793" t="n"/>
      <c r="I3657" s="792" t="n"/>
      <c r="J3657" s="793" t="n"/>
      <c r="K3657" s="795" t="n"/>
      <c r="L3657" s="793" t="n"/>
    </row>
    <row r="3658" ht="17.45" customHeight="1">
      <c r="C3658" s="791" t="n"/>
      <c r="D3658" s="792" t="n"/>
      <c r="E3658" s="793" t="n"/>
      <c r="F3658" s="792" t="n"/>
      <c r="G3658" s="794" t="n"/>
      <c r="H3658" s="793" t="n"/>
      <c r="I3658" s="792" t="n"/>
      <c r="J3658" s="793" t="n"/>
      <c r="K3658" s="795" t="n"/>
      <c r="L3658" s="793" t="n"/>
    </row>
    <row r="3659" ht="17.45" customHeight="1">
      <c r="C3659" s="791" t="n"/>
      <c r="D3659" s="792" t="n"/>
      <c r="E3659" s="793" t="n"/>
      <c r="F3659" s="792" t="n"/>
      <c r="G3659" s="794" t="n"/>
      <c r="H3659" s="793" t="n"/>
      <c r="I3659" s="792" t="n"/>
      <c r="J3659" s="793" t="n"/>
      <c r="K3659" s="795" t="n"/>
      <c r="L3659" s="793" t="n"/>
    </row>
    <row r="3660" ht="17.45" customHeight="1">
      <c r="C3660" s="791" t="n"/>
      <c r="D3660" s="792" t="n"/>
      <c r="E3660" s="793" t="n"/>
      <c r="F3660" s="792" t="n"/>
      <c r="G3660" s="794" t="n"/>
      <c r="H3660" s="793" t="n"/>
      <c r="I3660" s="792" t="n"/>
      <c r="J3660" s="793" t="n"/>
      <c r="K3660" s="795" t="n"/>
      <c r="L3660" s="793" t="n"/>
    </row>
    <row r="3661" ht="17.45" customHeight="1">
      <c r="C3661" s="791" t="n"/>
      <c r="D3661" s="792" t="n"/>
      <c r="E3661" s="793" t="n"/>
      <c r="F3661" s="792" t="n"/>
      <c r="G3661" s="794" t="n"/>
      <c r="H3661" s="793" t="n"/>
      <c r="I3661" s="792" t="n"/>
      <c r="J3661" s="793" t="n"/>
      <c r="K3661" s="795" t="n"/>
      <c r="L3661" s="793" t="n"/>
    </row>
    <row r="3662" ht="17.45" customHeight="1">
      <c r="C3662" s="861" t="n"/>
      <c r="D3662" s="803" t="n"/>
      <c r="E3662" s="804" t="n"/>
      <c r="F3662" s="803" t="n"/>
      <c r="G3662" s="805" t="n"/>
      <c r="H3662" s="804" t="n"/>
      <c r="I3662" s="803" t="n"/>
      <c r="J3662" s="804" t="n"/>
      <c r="K3662" s="806" t="n"/>
      <c r="L3662" s="804" t="n"/>
    </row>
    <row r="3663" ht="17.45" customHeight="1">
      <c r="C3663" s="791" t="n"/>
      <c r="D3663" s="792" t="n"/>
      <c r="E3663" s="793" t="n"/>
      <c r="F3663" s="792" t="n"/>
      <c r="G3663" s="794" t="n"/>
      <c r="H3663" s="793" t="n"/>
      <c r="I3663" s="792" t="n"/>
      <c r="J3663" s="793" t="n"/>
      <c r="K3663" s="795" t="n"/>
      <c r="L3663" s="793" t="n"/>
    </row>
    <row r="3664" ht="17.45" customHeight="1">
      <c r="C3664" s="791" t="n"/>
      <c r="D3664" s="792" t="n"/>
      <c r="E3664" s="793" t="n"/>
      <c r="F3664" s="792" t="n"/>
      <c r="G3664" s="794" t="n"/>
      <c r="H3664" s="793" t="n"/>
      <c r="I3664" s="792" t="n"/>
      <c r="J3664" s="793" t="n"/>
      <c r="K3664" s="795" t="n"/>
      <c r="L3664" s="793" t="n"/>
    </row>
    <row r="3665" ht="17.45" customHeight="1">
      <c r="C3665" s="791" t="n"/>
      <c r="D3665" s="792" t="n"/>
      <c r="E3665" s="793" t="n"/>
      <c r="F3665" s="792" t="n"/>
      <c r="G3665" s="794" t="n"/>
      <c r="H3665" s="793" t="n"/>
      <c r="I3665" s="792" t="n"/>
      <c r="J3665" s="793" t="n"/>
      <c r="K3665" s="795" t="n"/>
      <c r="L3665" s="793" t="n"/>
    </row>
    <row r="3666" ht="17.45" customHeight="1">
      <c r="C3666" s="791" t="n"/>
      <c r="D3666" s="792" t="n"/>
      <c r="E3666" s="793" t="n"/>
      <c r="F3666" s="792" t="n"/>
      <c r="G3666" s="794" t="n"/>
      <c r="H3666" s="793" t="n"/>
      <c r="I3666" s="792" t="n"/>
      <c r="J3666" s="793" t="n"/>
      <c r="K3666" s="795" t="n"/>
      <c r="L3666" s="793" t="n"/>
    </row>
    <row r="3667" ht="17.45" customHeight="1">
      <c r="C3667" s="791" t="n"/>
      <c r="D3667" s="792" t="n"/>
      <c r="E3667" s="793" t="n"/>
      <c r="F3667" s="792" t="n"/>
      <c r="G3667" s="794" t="n"/>
      <c r="H3667" s="793" t="n"/>
      <c r="I3667" s="792" t="n"/>
      <c r="J3667" s="793" t="n"/>
      <c r="K3667" s="795" t="n"/>
      <c r="L3667" s="793" t="n"/>
    </row>
    <row r="3668" ht="17.45" customHeight="1">
      <c r="C3668" s="861" t="n"/>
      <c r="D3668" s="976" t="n"/>
      <c r="E3668" s="977" t="n"/>
      <c r="F3668" s="976" t="n"/>
      <c r="G3668" s="978" t="n"/>
      <c r="H3668" s="977" t="n"/>
      <c r="I3668" s="976" t="n"/>
      <c r="J3668" s="977" t="n"/>
      <c r="K3668" s="979" t="n"/>
      <c r="L3668" s="977" t="n"/>
    </row>
    <row r="3669" ht="17.45" customHeight="1">
      <c r="C3669" s="791" t="n"/>
      <c r="D3669" s="792" t="n"/>
      <c r="E3669" s="793" t="n"/>
      <c r="F3669" s="792" t="n"/>
      <c r="G3669" s="794" t="n"/>
      <c r="H3669" s="793" t="n"/>
      <c r="I3669" s="792" t="n"/>
      <c r="J3669" s="793" t="n"/>
      <c r="K3669" s="795" t="n"/>
      <c r="L3669" s="793" t="n"/>
    </row>
    <row r="3670" ht="17.45" customHeight="1">
      <c r="C3670" s="791" t="n"/>
      <c r="D3670" s="792" t="n"/>
      <c r="E3670" s="793" t="n"/>
      <c r="F3670" s="792" t="n"/>
      <c r="G3670" s="794" t="n"/>
      <c r="H3670" s="793" t="n"/>
      <c r="I3670" s="792" t="n"/>
      <c r="J3670" s="793" t="n"/>
      <c r="K3670" s="795" t="n"/>
      <c r="L3670" s="793" t="n"/>
    </row>
    <row r="3671" ht="17.45" customHeight="1">
      <c r="C3671" s="791" t="n"/>
      <c r="D3671" s="792" t="n"/>
      <c r="E3671" s="793" t="n"/>
      <c r="F3671" s="792" t="n"/>
      <c r="G3671" s="794" t="n"/>
      <c r="H3671" s="793" t="n"/>
      <c r="I3671" s="792" t="n"/>
      <c r="J3671" s="793" t="n"/>
      <c r="K3671" s="795" t="n"/>
      <c r="L3671" s="793" t="n"/>
    </row>
    <row r="3672" ht="17.45" customHeight="1">
      <c r="C3672" s="791" t="n"/>
      <c r="D3672" s="792" t="n"/>
      <c r="E3672" s="793" t="n"/>
      <c r="F3672" s="792" t="n"/>
      <c r="G3672" s="794" t="n"/>
      <c r="H3672" s="793" t="n"/>
      <c r="I3672" s="792" t="n"/>
      <c r="J3672" s="793" t="n"/>
      <c r="K3672" s="795" t="n"/>
      <c r="L3672" s="793" t="n"/>
    </row>
    <row r="3673" ht="17.45" customHeight="1">
      <c r="C3673" s="791" t="n"/>
      <c r="D3673" s="792" t="n"/>
      <c r="E3673" s="793" t="n"/>
      <c r="F3673" s="792" t="n"/>
      <c r="G3673" s="794" t="n"/>
      <c r="H3673" s="793" t="n"/>
      <c r="I3673" s="792" t="n"/>
      <c r="J3673" s="793" t="n"/>
      <c r="K3673" s="795" t="n"/>
      <c r="L3673" s="793" t="n"/>
    </row>
    <row r="3674" ht="17.45" customHeight="1">
      <c r="C3674" s="861" t="n"/>
      <c r="D3674" s="803" t="n"/>
      <c r="E3674" s="804" t="n"/>
      <c r="F3674" s="803" t="n"/>
      <c r="G3674" s="805" t="n"/>
      <c r="H3674" s="804" t="n"/>
      <c r="I3674" s="803" t="n"/>
      <c r="J3674" s="804" t="n"/>
      <c r="K3674" s="806" t="n"/>
      <c r="L3674" s="804" t="n"/>
    </row>
    <row r="3675" ht="17.45" customHeight="1">
      <c r="C3675" s="791" t="n"/>
      <c r="D3675" s="792" t="n"/>
      <c r="E3675" s="793" t="n"/>
      <c r="F3675" s="792" t="n"/>
      <c r="G3675" s="794" t="n"/>
      <c r="H3675" s="793" t="n"/>
      <c r="I3675" s="792" t="n"/>
      <c r="J3675" s="793" t="n"/>
      <c r="K3675" s="795" t="n"/>
      <c r="L3675" s="793" t="n"/>
    </row>
    <row r="3676" ht="17.45" customHeight="1">
      <c r="C3676" s="791" t="n"/>
      <c r="D3676" s="792" t="n"/>
      <c r="E3676" s="793" t="n"/>
      <c r="F3676" s="792" t="n"/>
      <c r="G3676" s="794" t="n"/>
      <c r="H3676" s="793" t="n"/>
      <c r="I3676" s="792" t="n"/>
      <c r="J3676" s="793" t="n"/>
      <c r="K3676" s="795" t="n"/>
      <c r="L3676" s="793" t="n"/>
    </row>
    <row r="3677" ht="17.45" customHeight="1">
      <c r="C3677" s="791" t="n"/>
      <c r="D3677" s="792" t="n"/>
      <c r="E3677" s="793" t="n"/>
      <c r="F3677" s="792" t="n"/>
      <c r="G3677" s="794" t="n"/>
      <c r="H3677" s="793" t="n"/>
      <c r="I3677" s="792" t="n"/>
      <c r="J3677" s="793" t="n"/>
      <c r="K3677" s="795" t="n"/>
      <c r="L3677" s="793" t="n"/>
    </row>
    <row r="3678" ht="17.45" customHeight="1">
      <c r="C3678" s="791" t="n"/>
      <c r="D3678" s="792" t="n"/>
      <c r="E3678" s="793" t="n"/>
      <c r="F3678" s="792" t="n"/>
      <c r="G3678" s="794" t="n"/>
      <c r="H3678" s="793" t="n"/>
      <c r="I3678" s="792" t="n"/>
      <c r="J3678" s="793" t="n"/>
      <c r="K3678" s="795" t="n"/>
      <c r="L3678" s="793" t="n"/>
    </row>
    <row r="3679" ht="17.45" customHeight="1">
      <c r="C3679" s="791" t="n"/>
      <c r="D3679" s="792" t="n"/>
      <c r="E3679" s="793" t="n"/>
      <c r="F3679" s="792" t="n"/>
      <c r="G3679" s="794" t="n"/>
      <c r="H3679" s="793" t="n"/>
      <c r="I3679" s="792" t="n"/>
      <c r="J3679" s="793" t="n"/>
      <c r="K3679" s="795" t="n"/>
      <c r="L3679" s="793" t="n"/>
    </row>
    <row r="3680" ht="17.45" customHeight="1">
      <c r="C3680" s="861" t="n"/>
      <c r="D3680" s="803" t="n"/>
      <c r="E3680" s="804" t="n"/>
      <c r="F3680" s="803" t="n"/>
      <c r="G3680" s="805" t="n"/>
      <c r="H3680" s="804" t="n"/>
      <c r="I3680" s="803" t="n"/>
      <c r="J3680" s="804" t="n"/>
      <c r="K3680" s="806" t="n"/>
      <c r="L3680" s="804" t="n"/>
    </row>
    <row r="3681" ht="17.45" customHeight="1">
      <c r="C3681" s="791" t="n"/>
      <c r="D3681" s="792" t="n"/>
      <c r="E3681" s="793" t="n"/>
      <c r="F3681" s="792" t="n"/>
      <c r="G3681" s="794" t="n"/>
      <c r="H3681" s="793" t="n"/>
      <c r="I3681" s="792" t="n"/>
      <c r="J3681" s="793" t="n"/>
      <c r="K3681" s="795" t="n"/>
      <c r="L3681" s="793" t="n"/>
    </row>
    <row r="3682" ht="17.45" customHeight="1">
      <c r="C3682" s="791" t="n"/>
      <c r="D3682" s="792" t="n"/>
      <c r="E3682" s="793" t="n"/>
      <c r="F3682" s="792" t="n"/>
      <c r="G3682" s="794" t="n"/>
      <c r="H3682" s="793" t="n"/>
      <c r="I3682" s="792" t="n"/>
      <c r="J3682" s="793" t="n"/>
      <c r="K3682" s="795" t="n"/>
      <c r="L3682" s="793" t="n"/>
    </row>
    <row r="3683" ht="17.45" customHeight="1">
      <c r="C3683" s="791" t="n"/>
      <c r="D3683" s="792" t="n"/>
      <c r="E3683" s="793" t="n"/>
      <c r="F3683" s="792" t="n"/>
      <c r="G3683" s="794" t="n"/>
      <c r="H3683" s="793" t="n"/>
      <c r="I3683" s="792" t="n"/>
      <c r="J3683" s="793" t="n"/>
      <c r="K3683" s="795" t="n"/>
      <c r="L3683" s="793" t="n"/>
    </row>
    <row r="3684" ht="17.45" customHeight="1">
      <c r="C3684" s="791" t="n"/>
      <c r="D3684" s="792" t="n"/>
      <c r="E3684" s="793" t="n"/>
      <c r="F3684" s="792" t="n"/>
      <c r="G3684" s="794" t="n"/>
      <c r="H3684" s="793" t="n"/>
      <c r="I3684" s="792" t="n"/>
      <c r="J3684" s="793" t="n"/>
      <c r="K3684" s="795" t="n"/>
      <c r="L3684" s="793" t="n"/>
    </row>
    <row r="3685" ht="17.45" customHeight="1">
      <c r="C3685" s="791" t="n"/>
      <c r="D3685" s="792" t="n"/>
      <c r="E3685" s="793" t="n"/>
      <c r="F3685" s="792" t="n"/>
      <c r="G3685" s="794" t="n"/>
      <c r="H3685" s="793" t="n"/>
      <c r="I3685" s="792" t="n"/>
      <c r="J3685" s="793" t="n"/>
      <c r="K3685" s="795" t="n"/>
      <c r="L3685" s="793" t="n"/>
    </row>
    <row r="3686" ht="17.45" customHeight="1">
      <c r="C3686" s="861" t="n"/>
      <c r="D3686" s="803" t="n"/>
      <c r="E3686" s="804" t="n"/>
      <c r="F3686" s="803" t="n"/>
      <c r="G3686" s="805" t="n"/>
      <c r="H3686" s="804" t="n"/>
      <c r="I3686" s="803" t="n"/>
      <c r="J3686" s="804" t="n"/>
      <c r="K3686" s="806" t="n"/>
      <c r="L3686" s="804" t="n"/>
    </row>
    <row r="3687" ht="17.45" customHeight="1">
      <c r="C3687" s="791" t="n"/>
      <c r="D3687" s="792" t="n"/>
      <c r="E3687" s="793" t="n"/>
      <c r="F3687" s="792" t="n"/>
      <c r="G3687" s="794" t="n"/>
      <c r="H3687" s="793" t="n"/>
      <c r="I3687" s="792" t="n"/>
      <c r="J3687" s="793" t="n"/>
      <c r="K3687" s="795" t="n"/>
      <c r="L3687" s="793" t="n"/>
    </row>
    <row r="3688" ht="17.45" customHeight="1">
      <c r="C3688" s="791" t="n"/>
      <c r="D3688" s="792" t="n"/>
      <c r="E3688" s="793" t="n"/>
      <c r="F3688" s="792" t="n"/>
      <c r="G3688" s="794" t="n"/>
      <c r="H3688" s="793" t="n"/>
      <c r="I3688" s="792" t="n"/>
      <c r="J3688" s="793" t="n"/>
      <c r="K3688" s="795" t="n"/>
      <c r="L3688" s="793" t="n"/>
    </row>
    <row r="3689" ht="17.45" customHeight="1">
      <c r="C3689" s="791" t="n"/>
      <c r="D3689" s="792" t="n"/>
      <c r="E3689" s="793" t="n"/>
      <c r="F3689" s="792" t="n"/>
      <c r="G3689" s="794" t="n"/>
      <c r="H3689" s="793" t="n"/>
      <c r="I3689" s="792" t="n"/>
      <c r="J3689" s="793" t="n"/>
      <c r="K3689" s="795" t="n"/>
      <c r="L3689" s="793" t="n"/>
    </row>
    <row r="3690" ht="17.45" customHeight="1">
      <c r="C3690" s="791" t="n"/>
      <c r="D3690" s="792" t="n"/>
      <c r="E3690" s="793" t="n"/>
      <c r="F3690" s="792" t="n"/>
      <c r="G3690" s="794" t="n"/>
      <c r="H3690" s="793" t="n"/>
      <c r="I3690" s="792" t="n"/>
      <c r="J3690" s="793" t="n"/>
      <c r="K3690" s="795" t="n"/>
      <c r="L3690" s="793" t="n"/>
    </row>
    <row r="3691" ht="17.45" customHeight="1">
      <c r="C3691" s="791" t="n"/>
      <c r="D3691" s="792" t="n"/>
      <c r="E3691" s="793" t="n"/>
      <c r="F3691" s="792" t="n"/>
      <c r="G3691" s="794" t="n"/>
      <c r="H3691" s="793" t="n"/>
      <c r="I3691" s="792" t="n"/>
      <c r="J3691" s="793" t="n"/>
      <c r="K3691" s="795" t="n"/>
      <c r="L3691" s="793" t="n"/>
    </row>
    <row r="3692" ht="17.45" customHeight="1">
      <c r="C3692" s="861" t="n"/>
      <c r="D3692" s="803" t="n"/>
      <c r="E3692" s="804" t="n"/>
      <c r="F3692" s="803" t="n"/>
      <c r="G3692" s="805" t="n"/>
      <c r="H3692" s="804" t="n"/>
      <c r="I3692" s="803" t="n"/>
      <c r="J3692" s="804" t="n"/>
      <c r="K3692" s="806" t="n"/>
      <c r="L3692" s="804" t="n"/>
    </row>
    <row r="3693" ht="17.45" customHeight="1">
      <c r="C3693" s="791" t="n"/>
      <c r="D3693" s="792" t="n"/>
      <c r="E3693" s="793" t="n"/>
      <c r="F3693" s="792" t="n"/>
      <c r="G3693" s="794" t="n"/>
      <c r="H3693" s="793" t="n"/>
      <c r="I3693" s="792" t="n"/>
      <c r="J3693" s="793" t="n"/>
      <c r="K3693" s="795" t="n"/>
      <c r="L3693" s="793" t="n"/>
    </row>
    <row r="3694" ht="17.45" customHeight="1">
      <c r="C3694" s="791" t="n"/>
      <c r="D3694" s="792" t="n"/>
      <c r="E3694" s="793" t="n"/>
      <c r="F3694" s="792" t="n"/>
      <c r="G3694" s="794" t="n"/>
      <c r="H3694" s="793" t="n"/>
      <c r="I3694" s="792" t="n"/>
      <c r="J3694" s="793" t="n"/>
      <c r="K3694" s="795" t="n"/>
      <c r="L3694" s="793" t="n"/>
    </row>
    <row r="3695" ht="17.45" customHeight="1">
      <c r="C3695" s="791" t="n"/>
      <c r="D3695" s="792" t="n"/>
      <c r="E3695" s="793" t="n"/>
      <c r="F3695" s="792" t="n"/>
      <c r="G3695" s="794" t="n"/>
      <c r="H3695" s="793" t="n"/>
      <c r="I3695" s="792" t="n"/>
      <c r="J3695" s="793" t="n"/>
      <c r="K3695" s="795" t="n"/>
      <c r="L3695" s="793" t="n"/>
    </row>
    <row r="3696" ht="17.45" customHeight="1">
      <c r="C3696" s="791" t="n"/>
      <c r="D3696" s="792" t="n"/>
      <c r="E3696" s="793" t="n"/>
      <c r="F3696" s="792" t="n"/>
      <c r="G3696" s="794" t="n"/>
      <c r="H3696" s="793" t="n"/>
      <c r="I3696" s="792" t="n"/>
      <c r="J3696" s="793" t="n"/>
      <c r="K3696" s="795" t="n"/>
      <c r="L3696" s="793" t="n"/>
    </row>
    <row r="3697" ht="17.45" customHeight="1">
      <c r="C3697" s="791" t="n"/>
      <c r="D3697" s="792" t="n"/>
      <c r="E3697" s="793" t="n"/>
      <c r="F3697" s="792" t="n"/>
      <c r="G3697" s="794" t="n"/>
      <c r="H3697" s="793" t="n"/>
      <c r="I3697" s="792" t="n"/>
      <c r="J3697" s="793" t="n"/>
      <c r="K3697" s="795" t="n"/>
      <c r="L3697" s="793" t="n"/>
    </row>
    <row r="3698" ht="17.45" customHeight="1">
      <c r="C3698" s="861" t="n"/>
      <c r="D3698" s="803" t="n"/>
      <c r="E3698" s="804" t="n"/>
      <c r="F3698" s="803" t="n"/>
      <c r="G3698" s="805" t="n"/>
      <c r="H3698" s="804" t="n"/>
      <c r="I3698" s="803" t="n"/>
      <c r="J3698" s="804" t="n"/>
      <c r="K3698" s="806" t="n"/>
      <c r="L3698" s="804" t="n"/>
    </row>
    <row r="3699" ht="17.45" customHeight="1">
      <c r="C3699" s="791" t="n"/>
      <c r="D3699" s="792" t="n"/>
      <c r="E3699" s="793" t="n"/>
      <c r="F3699" s="792" t="n"/>
      <c r="G3699" s="794" t="n"/>
      <c r="H3699" s="793" t="n"/>
      <c r="I3699" s="792" t="n"/>
      <c r="J3699" s="793" t="n"/>
      <c r="K3699" s="795" t="n"/>
      <c r="L3699" s="793" t="n"/>
    </row>
    <row r="3700" ht="17.45" customHeight="1">
      <c r="C3700" s="791" t="n"/>
      <c r="D3700" s="792" t="n"/>
      <c r="E3700" s="793" t="n"/>
      <c r="F3700" s="792" t="n"/>
      <c r="G3700" s="794" t="n"/>
      <c r="H3700" s="793" t="n"/>
      <c r="I3700" s="792" t="n"/>
      <c r="J3700" s="793" t="n"/>
      <c r="K3700" s="795" t="n"/>
      <c r="L3700" s="793" t="n"/>
    </row>
    <row r="3701" ht="17.45" customHeight="1">
      <c r="C3701" s="791" t="n"/>
      <c r="D3701" s="792" t="n"/>
      <c r="E3701" s="793" t="n"/>
      <c r="F3701" s="792" t="n"/>
      <c r="G3701" s="794" t="n"/>
      <c r="H3701" s="793" t="n"/>
      <c r="I3701" s="792" t="n"/>
      <c r="J3701" s="793" t="n"/>
      <c r="K3701" s="795" t="n"/>
      <c r="L3701" s="793" t="n"/>
    </row>
    <row r="3702" ht="17.45" customHeight="1">
      <c r="C3702" s="791" t="n"/>
      <c r="D3702" s="792" t="n"/>
      <c r="E3702" s="793" t="n"/>
      <c r="F3702" s="792" t="n"/>
      <c r="G3702" s="794" t="n"/>
      <c r="H3702" s="793" t="n"/>
      <c r="I3702" s="792" t="n"/>
      <c r="J3702" s="793" t="n"/>
      <c r="K3702" s="795" t="n"/>
      <c r="L3702" s="793" t="n"/>
    </row>
    <row r="3703" ht="17.45" customHeight="1">
      <c r="C3703" s="791" t="n"/>
      <c r="D3703" s="792" t="n"/>
      <c r="E3703" s="793" t="n"/>
      <c r="F3703" s="792" t="n"/>
      <c r="G3703" s="794" t="n"/>
      <c r="H3703" s="793" t="n"/>
      <c r="I3703" s="792" t="n"/>
      <c r="J3703" s="793" t="n"/>
      <c r="K3703" s="795" t="n"/>
      <c r="L3703" s="793" t="n"/>
    </row>
    <row r="3704" ht="17.45" customHeight="1">
      <c r="C3704" s="861" t="n"/>
      <c r="D3704" s="976" t="n"/>
      <c r="E3704" s="977" t="n"/>
      <c r="F3704" s="976" t="n"/>
      <c r="G3704" s="978" t="n"/>
      <c r="H3704" s="977" t="n"/>
      <c r="I3704" s="976" t="n"/>
      <c r="J3704" s="977" t="n"/>
      <c r="K3704" s="979" t="n"/>
      <c r="L3704" s="977" t="n"/>
    </row>
    <row r="3705" ht="17.45" customHeight="1">
      <c r="C3705" s="791" t="n"/>
      <c r="D3705" s="792" t="n"/>
      <c r="E3705" s="793" t="n"/>
      <c r="F3705" s="792" t="n"/>
      <c r="G3705" s="794" t="n"/>
      <c r="H3705" s="793" t="n"/>
      <c r="I3705" s="792" t="n"/>
      <c r="J3705" s="793" t="n"/>
      <c r="K3705" s="795" t="n"/>
      <c r="L3705" s="793" t="n"/>
    </row>
    <row r="3706" ht="17.45" customHeight="1">
      <c r="C3706" s="791" t="n"/>
      <c r="D3706" s="792" t="n"/>
      <c r="E3706" s="793" t="n"/>
      <c r="F3706" s="792" t="n"/>
      <c r="G3706" s="794" t="n"/>
      <c r="H3706" s="793" t="n"/>
      <c r="I3706" s="792" t="n"/>
      <c r="J3706" s="793" t="n"/>
      <c r="K3706" s="795" t="n"/>
      <c r="L3706" s="793" t="n"/>
    </row>
    <row r="3707" ht="17.45" customHeight="1">
      <c r="C3707" s="791" t="n"/>
      <c r="D3707" s="792" t="n"/>
      <c r="E3707" s="793" t="n"/>
      <c r="F3707" s="792" t="n"/>
      <c r="G3707" s="794" t="n"/>
      <c r="H3707" s="793" t="n"/>
      <c r="I3707" s="792" t="n"/>
      <c r="J3707" s="793" t="n"/>
      <c r="K3707" s="795" t="n"/>
      <c r="L3707" s="793" t="n"/>
    </row>
    <row r="3708" ht="17.45" customHeight="1">
      <c r="C3708" s="791" t="n"/>
      <c r="D3708" s="792" t="n"/>
      <c r="E3708" s="793" t="n"/>
      <c r="F3708" s="792" t="n"/>
      <c r="G3708" s="794" t="n"/>
      <c r="H3708" s="793" t="n"/>
      <c r="I3708" s="792" t="n"/>
      <c r="J3708" s="793" t="n"/>
      <c r="K3708" s="795" t="n"/>
      <c r="L3708" s="793" t="n"/>
    </row>
    <row r="3709" ht="17.45" customHeight="1">
      <c r="C3709" s="791" t="n"/>
      <c r="D3709" s="792" t="n"/>
      <c r="E3709" s="793" t="n"/>
      <c r="F3709" s="792" t="n"/>
      <c r="G3709" s="794" t="n"/>
      <c r="H3709" s="793" t="n"/>
      <c r="I3709" s="792" t="n"/>
      <c r="J3709" s="793" t="n"/>
      <c r="K3709" s="795" t="n"/>
      <c r="L3709" s="793" t="n"/>
    </row>
    <row r="3710" ht="17.45" customHeight="1">
      <c r="C3710" s="861" t="n"/>
      <c r="D3710" s="803" t="n"/>
      <c r="E3710" s="804" t="n"/>
      <c r="F3710" s="803" t="n"/>
      <c r="G3710" s="805" t="n"/>
      <c r="H3710" s="804" t="n"/>
      <c r="I3710" s="803" t="n"/>
      <c r="J3710" s="804" t="n"/>
      <c r="K3710" s="806" t="n"/>
      <c r="L3710" s="804" t="n"/>
    </row>
    <row r="3711" ht="17.45" customHeight="1">
      <c r="C3711" s="791" t="n"/>
      <c r="D3711" s="792" t="n"/>
      <c r="E3711" s="793" t="n"/>
      <c r="F3711" s="792" t="n"/>
      <c r="G3711" s="794" t="n"/>
      <c r="H3711" s="793" t="n"/>
      <c r="I3711" s="792" t="n"/>
      <c r="J3711" s="793" t="n"/>
      <c r="K3711" s="795" t="n"/>
      <c r="L3711" s="793" t="n"/>
    </row>
    <row r="3712" ht="17.45" customHeight="1">
      <c r="C3712" s="791" t="n"/>
      <c r="D3712" s="792" t="n"/>
      <c r="E3712" s="793" t="n"/>
      <c r="F3712" s="792" t="n"/>
      <c r="G3712" s="794" t="n"/>
      <c r="H3712" s="793" t="n"/>
      <c r="I3712" s="792" t="n"/>
      <c r="J3712" s="793" t="n"/>
      <c r="K3712" s="795" t="n"/>
      <c r="L3712" s="793" t="n"/>
    </row>
    <row r="3713" ht="17.45" customHeight="1">
      <c r="C3713" s="791" t="n"/>
      <c r="D3713" s="792" t="n"/>
      <c r="E3713" s="793" t="n"/>
      <c r="F3713" s="792" t="n"/>
      <c r="G3713" s="794" t="n"/>
      <c r="H3713" s="793" t="n"/>
      <c r="I3713" s="792" t="n"/>
      <c r="J3713" s="793" t="n"/>
      <c r="K3713" s="795" t="n"/>
      <c r="L3713" s="793" t="n"/>
    </row>
    <row r="3714" ht="17.45" customHeight="1">
      <c r="C3714" s="791" t="n"/>
      <c r="D3714" s="792" t="n"/>
      <c r="E3714" s="793" t="n"/>
      <c r="F3714" s="792" t="n"/>
      <c r="G3714" s="794" t="n"/>
      <c r="H3714" s="793" t="n"/>
      <c r="I3714" s="792" t="n"/>
      <c r="J3714" s="793" t="n"/>
      <c r="K3714" s="795" t="n"/>
      <c r="L3714" s="793" t="n"/>
    </row>
    <row r="3715" ht="17.45" customHeight="1">
      <c r="C3715" s="791" t="n"/>
      <c r="D3715" s="792" t="n"/>
      <c r="E3715" s="793" t="n"/>
      <c r="F3715" s="792" t="n"/>
      <c r="G3715" s="794" t="n"/>
      <c r="H3715" s="793" t="n"/>
      <c r="I3715" s="792" t="n"/>
      <c r="J3715" s="793" t="n"/>
      <c r="K3715" s="795" t="n"/>
      <c r="L3715" s="793" t="n"/>
    </row>
    <row r="3716" ht="17.45" customHeight="1">
      <c r="C3716" s="861" t="n"/>
      <c r="D3716" s="803" t="n"/>
      <c r="E3716" s="804" t="n"/>
      <c r="F3716" s="803" t="n"/>
      <c r="G3716" s="805" t="n"/>
      <c r="H3716" s="804" t="n"/>
      <c r="I3716" s="803" t="n"/>
      <c r="J3716" s="804" t="n"/>
      <c r="K3716" s="806" t="n"/>
      <c r="L3716" s="804" t="n"/>
    </row>
    <row r="3717" ht="17.45" customHeight="1">
      <c r="C3717" s="791" t="n"/>
      <c r="D3717" s="792" t="n"/>
      <c r="E3717" s="793" t="n"/>
      <c r="F3717" s="792" t="n"/>
      <c r="G3717" s="794" t="n"/>
      <c r="H3717" s="793" t="n"/>
      <c r="I3717" s="792" t="n"/>
      <c r="J3717" s="793" t="n"/>
      <c r="K3717" s="795" t="n"/>
      <c r="L3717" s="793" t="n"/>
    </row>
    <row r="3718" ht="17.45" customHeight="1">
      <c r="C3718" s="791" t="n"/>
      <c r="D3718" s="792" t="n"/>
      <c r="E3718" s="793" t="n"/>
      <c r="F3718" s="792" t="n"/>
      <c r="G3718" s="794" t="n"/>
      <c r="H3718" s="793" t="n"/>
      <c r="I3718" s="792" t="n"/>
      <c r="J3718" s="793" t="n"/>
      <c r="K3718" s="795" t="n"/>
      <c r="L3718" s="793" t="n"/>
    </row>
    <row r="3719" ht="17.45" customHeight="1">
      <c r="C3719" s="791" t="n"/>
      <c r="D3719" s="792" t="n"/>
      <c r="E3719" s="793" t="n"/>
      <c r="F3719" s="792" t="n"/>
      <c r="G3719" s="794" t="n"/>
      <c r="H3719" s="793" t="n"/>
      <c r="I3719" s="792" t="n"/>
      <c r="J3719" s="793" t="n"/>
      <c r="K3719" s="795" t="n"/>
      <c r="L3719" s="793" t="n"/>
    </row>
    <row r="3720" ht="17.45" customHeight="1">
      <c r="C3720" s="791" t="n"/>
      <c r="D3720" s="792" t="n"/>
      <c r="E3720" s="793" t="n"/>
      <c r="F3720" s="792" t="n"/>
      <c r="G3720" s="794" t="n"/>
      <c r="H3720" s="793" t="n"/>
      <c r="I3720" s="792" t="n"/>
      <c r="J3720" s="793" t="n"/>
      <c r="K3720" s="795" t="n"/>
      <c r="L3720" s="793" t="n"/>
    </row>
    <row r="3721" ht="17.45" customHeight="1">
      <c r="C3721" s="791" t="n"/>
      <c r="D3721" s="792" t="n"/>
      <c r="E3721" s="793" t="n"/>
      <c r="F3721" s="792" t="n"/>
      <c r="G3721" s="794" t="n"/>
      <c r="H3721" s="793" t="n"/>
      <c r="I3721" s="792" t="n"/>
      <c r="J3721" s="793" t="n"/>
      <c r="K3721" s="795" t="n"/>
      <c r="L3721" s="793" t="n"/>
    </row>
    <row r="3722" ht="17.45" customHeight="1">
      <c r="C3722" s="861" t="n"/>
      <c r="D3722" s="803" t="n"/>
      <c r="E3722" s="804" t="n"/>
      <c r="F3722" s="803" t="n"/>
      <c r="G3722" s="805" t="n"/>
      <c r="H3722" s="804" t="n"/>
      <c r="I3722" s="803" t="n"/>
      <c r="J3722" s="804" t="n"/>
      <c r="K3722" s="806" t="n"/>
      <c r="L3722" s="804" t="n"/>
    </row>
    <row r="3723" ht="17.45" customHeight="1">
      <c r="C3723" s="791" t="n"/>
      <c r="D3723" s="792" t="n"/>
      <c r="E3723" s="793" t="n"/>
      <c r="F3723" s="792" t="n"/>
      <c r="G3723" s="794" t="n"/>
      <c r="H3723" s="793" t="n"/>
      <c r="I3723" s="792" t="n"/>
      <c r="J3723" s="793" t="n"/>
      <c r="K3723" s="795" t="n"/>
      <c r="L3723" s="793" t="n"/>
    </row>
    <row r="3724" ht="17.45" customHeight="1">
      <c r="C3724" s="791" t="n"/>
      <c r="D3724" s="792" t="n"/>
      <c r="E3724" s="793" t="n"/>
      <c r="F3724" s="792" t="n"/>
      <c r="G3724" s="794" t="n"/>
      <c r="H3724" s="793" t="n"/>
      <c r="I3724" s="792" t="n"/>
      <c r="J3724" s="793" t="n"/>
      <c r="K3724" s="795" t="n"/>
      <c r="L3724" s="793" t="n"/>
    </row>
    <row r="3725" ht="17.45" customHeight="1">
      <c r="C3725" s="791" t="n"/>
      <c r="D3725" s="792" t="n"/>
      <c r="E3725" s="793" t="n"/>
      <c r="F3725" s="792" t="n"/>
      <c r="G3725" s="794" t="n"/>
      <c r="H3725" s="793" t="n"/>
      <c r="I3725" s="792" t="n"/>
      <c r="J3725" s="793" t="n"/>
      <c r="K3725" s="795" t="n"/>
      <c r="L3725" s="793" t="n"/>
    </row>
    <row r="3726" ht="17.45" customHeight="1">
      <c r="C3726" s="791" t="n"/>
      <c r="D3726" s="792" t="n"/>
      <c r="E3726" s="793" t="n"/>
      <c r="F3726" s="792" t="n"/>
      <c r="G3726" s="794" t="n"/>
      <c r="H3726" s="793" t="n"/>
      <c r="I3726" s="792" t="n"/>
      <c r="J3726" s="793" t="n"/>
      <c r="K3726" s="795" t="n"/>
      <c r="L3726" s="793" t="n"/>
    </row>
    <row r="3727" ht="17.45" customHeight="1">
      <c r="C3727" s="791" t="n"/>
      <c r="D3727" s="792" t="n"/>
      <c r="E3727" s="793" t="n"/>
      <c r="F3727" s="792" t="n"/>
      <c r="G3727" s="794" t="n"/>
      <c r="H3727" s="793" t="n"/>
      <c r="I3727" s="792" t="n"/>
      <c r="J3727" s="793" t="n"/>
      <c r="K3727" s="795" t="n"/>
      <c r="L3727" s="793" t="n"/>
    </row>
    <row r="3728" ht="17.45" customHeight="1">
      <c r="C3728" s="861" t="n"/>
      <c r="D3728" s="976" t="n"/>
      <c r="E3728" s="977" t="n"/>
      <c r="F3728" s="976" t="n"/>
      <c r="G3728" s="978" t="n"/>
      <c r="H3728" s="977" t="n"/>
      <c r="I3728" s="976" t="n"/>
      <c r="J3728" s="977" t="n"/>
      <c r="K3728" s="979" t="n"/>
      <c r="L3728" s="977" t="n"/>
    </row>
    <row r="3729" ht="17.45" customHeight="1">
      <c r="C3729" s="791" t="n"/>
      <c r="D3729" s="792" t="n"/>
      <c r="E3729" s="793" t="n"/>
      <c r="F3729" s="792" t="n"/>
      <c r="G3729" s="794" t="n"/>
      <c r="H3729" s="793" t="n"/>
      <c r="I3729" s="792" t="n"/>
      <c r="J3729" s="793" t="n"/>
      <c r="K3729" s="795" t="n"/>
      <c r="L3729" s="793" t="n"/>
    </row>
    <row r="3730" ht="17.45" customHeight="1">
      <c r="C3730" s="791" t="n"/>
      <c r="D3730" s="792" t="n"/>
      <c r="E3730" s="793" t="n"/>
      <c r="F3730" s="792" t="n"/>
      <c r="G3730" s="794" t="n"/>
      <c r="H3730" s="793" t="n"/>
      <c r="I3730" s="792" t="n"/>
      <c r="J3730" s="793" t="n"/>
      <c r="K3730" s="795" t="n"/>
      <c r="L3730" s="793" t="n"/>
    </row>
    <row r="3731" ht="17.45" customHeight="1">
      <c r="C3731" s="791" t="n"/>
      <c r="D3731" s="792" t="n"/>
      <c r="E3731" s="793" t="n"/>
      <c r="F3731" s="792" t="n"/>
      <c r="G3731" s="794" t="n"/>
      <c r="H3731" s="793" t="n"/>
      <c r="I3731" s="792" t="n"/>
      <c r="J3731" s="793" t="n"/>
      <c r="K3731" s="795" t="n"/>
      <c r="L3731" s="793" t="n"/>
    </row>
    <row r="3732" ht="17.45" customHeight="1">
      <c r="C3732" s="791" t="n"/>
      <c r="D3732" s="792" t="n"/>
      <c r="E3732" s="793" t="n"/>
      <c r="F3732" s="792" t="n"/>
      <c r="G3732" s="794" t="n"/>
      <c r="H3732" s="793" t="n"/>
      <c r="I3732" s="792" t="n"/>
      <c r="J3732" s="793" t="n"/>
      <c r="K3732" s="795" t="n"/>
      <c r="L3732" s="793" t="n"/>
    </row>
    <row r="3733" ht="17.45" customHeight="1">
      <c r="C3733" s="791" t="n"/>
      <c r="D3733" s="792" t="n"/>
      <c r="E3733" s="793" t="n"/>
      <c r="F3733" s="792" t="n"/>
      <c r="G3733" s="794" t="n"/>
      <c r="H3733" s="793" t="n"/>
      <c r="I3733" s="792" t="n"/>
      <c r="J3733" s="793" t="n"/>
      <c r="K3733" s="795" t="n"/>
      <c r="L3733" s="793" t="n"/>
    </row>
    <row r="3734" ht="17.45" customHeight="1">
      <c r="C3734" s="861" t="n"/>
      <c r="D3734" s="803" t="n"/>
      <c r="E3734" s="804" t="n"/>
      <c r="F3734" s="803" t="n"/>
      <c r="G3734" s="805" t="n"/>
      <c r="H3734" s="804" t="n"/>
      <c r="I3734" s="803" t="n"/>
      <c r="J3734" s="804" t="n"/>
      <c r="K3734" s="806" t="n"/>
      <c r="L3734" s="804" t="n"/>
    </row>
    <row r="3735" ht="17.45" customHeight="1">
      <c r="C3735" s="791" t="n"/>
      <c r="D3735" s="792" t="n"/>
      <c r="E3735" s="793" t="n"/>
      <c r="F3735" s="792" t="n"/>
      <c r="G3735" s="794" t="n"/>
      <c r="H3735" s="793" t="n"/>
      <c r="I3735" s="792" t="n"/>
      <c r="J3735" s="793" t="n"/>
      <c r="K3735" s="795" t="n"/>
      <c r="L3735" s="793" t="n"/>
    </row>
    <row r="3736" ht="17.45" customHeight="1">
      <c r="C3736" s="791" t="n"/>
      <c r="D3736" s="792" t="n"/>
      <c r="E3736" s="793" t="n"/>
      <c r="F3736" s="792" t="n"/>
      <c r="G3736" s="794" t="n"/>
      <c r="H3736" s="793" t="n"/>
      <c r="I3736" s="792" t="n"/>
      <c r="J3736" s="793" t="n"/>
      <c r="K3736" s="795" t="n"/>
      <c r="L3736" s="793" t="n"/>
    </row>
    <row r="3737" ht="17.45" customHeight="1">
      <c r="C3737" s="791" t="n"/>
      <c r="D3737" s="792" t="n"/>
      <c r="E3737" s="793" t="n"/>
      <c r="F3737" s="792" t="n"/>
      <c r="G3737" s="794" t="n"/>
      <c r="H3737" s="793" t="n"/>
      <c r="I3737" s="792" t="n"/>
      <c r="J3737" s="793" t="n"/>
      <c r="K3737" s="795" t="n"/>
      <c r="L3737" s="793" t="n"/>
    </row>
    <row r="3738" ht="17.45" customHeight="1">
      <c r="C3738" s="791" t="n"/>
      <c r="D3738" s="792" t="n"/>
      <c r="E3738" s="793" t="n"/>
      <c r="F3738" s="792" t="n"/>
      <c r="G3738" s="794" t="n"/>
      <c r="H3738" s="793" t="n"/>
      <c r="I3738" s="792" t="n"/>
      <c r="J3738" s="793" t="n"/>
      <c r="K3738" s="795" t="n"/>
      <c r="L3738" s="793" t="n"/>
    </row>
    <row r="3739" ht="17.45" customHeight="1">
      <c r="C3739" s="791" t="n"/>
      <c r="D3739" s="792" t="n"/>
      <c r="E3739" s="793" t="n"/>
      <c r="F3739" s="792" t="n"/>
      <c r="G3739" s="794" t="n"/>
      <c r="H3739" s="793" t="n"/>
      <c r="I3739" s="792" t="n"/>
      <c r="J3739" s="793" t="n"/>
      <c r="K3739" s="795" t="n"/>
      <c r="L3739" s="793" t="n"/>
    </row>
    <row r="3740" ht="17.45" customHeight="1">
      <c r="C3740" s="861" t="n"/>
      <c r="D3740" s="803" t="n"/>
      <c r="E3740" s="804" t="n"/>
      <c r="F3740" s="803" t="n"/>
      <c r="G3740" s="805" t="n"/>
      <c r="H3740" s="804" t="n"/>
      <c r="I3740" s="803" t="n"/>
      <c r="J3740" s="804" t="n"/>
      <c r="K3740" s="806" t="n"/>
      <c r="L3740" s="804" t="n"/>
    </row>
    <row r="3741" ht="17.45" customHeight="1">
      <c r="C3741" s="791" t="n"/>
      <c r="D3741" s="792" t="n"/>
      <c r="E3741" s="793" t="n"/>
      <c r="F3741" s="792" t="n"/>
      <c r="G3741" s="794" t="n"/>
      <c r="H3741" s="793" t="n"/>
      <c r="I3741" s="792" t="n"/>
      <c r="J3741" s="793" t="n"/>
      <c r="K3741" s="795" t="n"/>
      <c r="L3741" s="793" t="n"/>
    </row>
    <row r="3742" ht="17.45" customHeight="1">
      <c r="C3742" s="791" t="n"/>
      <c r="D3742" s="792" t="n"/>
      <c r="E3742" s="793" t="n"/>
      <c r="F3742" s="792" t="n"/>
      <c r="G3742" s="794" t="n"/>
      <c r="H3742" s="793" t="n"/>
      <c r="I3742" s="792" t="n"/>
      <c r="J3742" s="793" t="n"/>
      <c r="K3742" s="795" t="n"/>
      <c r="L3742" s="793" t="n"/>
    </row>
    <row r="3743" ht="17.45" customHeight="1">
      <c r="C3743" s="791" t="n"/>
      <c r="D3743" s="792" t="n"/>
      <c r="E3743" s="793" t="n"/>
      <c r="F3743" s="792" t="n"/>
      <c r="G3743" s="794" t="n"/>
      <c r="H3743" s="793" t="n"/>
      <c r="I3743" s="792" t="n"/>
      <c r="J3743" s="793" t="n"/>
      <c r="K3743" s="795" t="n"/>
      <c r="L3743" s="793" t="n"/>
    </row>
    <row r="3744" ht="17.45" customHeight="1">
      <c r="C3744" s="791" t="n"/>
      <c r="D3744" s="792" t="n"/>
      <c r="E3744" s="793" t="n"/>
      <c r="F3744" s="792" t="n"/>
      <c r="G3744" s="794" t="n"/>
      <c r="H3744" s="793" t="n"/>
      <c r="I3744" s="792" t="n"/>
      <c r="J3744" s="793" t="n"/>
      <c r="K3744" s="795" t="n"/>
      <c r="L3744" s="793" t="n"/>
    </row>
    <row r="3745" ht="17.45" customHeight="1">
      <c r="C3745" s="791" t="n"/>
      <c r="D3745" s="792" t="n"/>
      <c r="E3745" s="793" t="n"/>
      <c r="F3745" s="792" t="n"/>
      <c r="G3745" s="794" t="n"/>
      <c r="H3745" s="793" t="n"/>
      <c r="I3745" s="792" t="n"/>
      <c r="J3745" s="793" t="n"/>
      <c r="K3745" s="795" t="n"/>
      <c r="L3745" s="793" t="n"/>
    </row>
    <row r="3746" ht="17.45" customHeight="1">
      <c r="C3746" s="861" t="n"/>
      <c r="D3746" s="976" t="n"/>
      <c r="E3746" s="977" t="n"/>
      <c r="F3746" s="976" t="n"/>
      <c r="G3746" s="978" t="n"/>
      <c r="H3746" s="977" t="n"/>
      <c r="I3746" s="976" t="n"/>
      <c r="J3746" s="977" t="n"/>
      <c r="K3746" s="979" t="n"/>
      <c r="L3746" s="977" t="n"/>
    </row>
    <row r="3747" ht="17.45" customHeight="1">
      <c r="C3747" s="791" t="n"/>
      <c r="D3747" s="792" t="n"/>
      <c r="E3747" s="793" t="n"/>
      <c r="F3747" s="792" t="n"/>
      <c r="G3747" s="794" t="n"/>
      <c r="H3747" s="793" t="n"/>
      <c r="I3747" s="792" t="n"/>
      <c r="J3747" s="793" t="n"/>
      <c r="K3747" s="795" t="n"/>
      <c r="L3747" s="793" t="n"/>
    </row>
    <row r="3748" ht="17.45" customHeight="1">
      <c r="C3748" s="791" t="n"/>
      <c r="D3748" s="792" t="n"/>
      <c r="E3748" s="793" t="n"/>
      <c r="F3748" s="792" t="n"/>
      <c r="G3748" s="794" t="n"/>
      <c r="H3748" s="793" t="n"/>
      <c r="I3748" s="792" t="n"/>
      <c r="J3748" s="793" t="n"/>
      <c r="K3748" s="795" t="n"/>
      <c r="L3748" s="793" t="n"/>
    </row>
    <row r="3749" ht="17.45" customHeight="1">
      <c r="C3749" s="791" t="n"/>
      <c r="D3749" s="792" t="n"/>
      <c r="E3749" s="793" t="n"/>
      <c r="F3749" s="792" t="n"/>
      <c r="G3749" s="794" t="n"/>
      <c r="H3749" s="793" t="n"/>
      <c r="I3749" s="792" t="n"/>
      <c r="J3749" s="793" t="n"/>
      <c r="K3749" s="795" t="n"/>
      <c r="L3749" s="793" t="n"/>
    </row>
    <row r="3750" ht="17.45" customHeight="1">
      <c r="C3750" s="791" t="n"/>
      <c r="D3750" s="792" t="n"/>
      <c r="E3750" s="793" t="n"/>
      <c r="F3750" s="792" t="n"/>
      <c r="G3750" s="794" t="n"/>
      <c r="H3750" s="793" t="n"/>
      <c r="I3750" s="792" t="n"/>
      <c r="J3750" s="793" t="n"/>
      <c r="K3750" s="795" t="n"/>
      <c r="L3750" s="793" t="n"/>
    </row>
    <row r="3751" ht="17.45" customHeight="1">
      <c r="C3751" s="791" t="n"/>
      <c r="D3751" s="792" t="n"/>
      <c r="E3751" s="793" t="n"/>
      <c r="F3751" s="792" t="n"/>
      <c r="G3751" s="794" t="n"/>
      <c r="H3751" s="793" t="n"/>
      <c r="I3751" s="792" t="n"/>
      <c r="J3751" s="793" t="n"/>
      <c r="K3751" s="795" t="n"/>
      <c r="L3751" s="793" t="n"/>
    </row>
    <row r="3752" ht="17.45" customHeight="1">
      <c r="C3752" s="861" t="n"/>
      <c r="D3752" s="803" t="n"/>
      <c r="E3752" s="804" t="n"/>
      <c r="F3752" s="803" t="n"/>
      <c r="G3752" s="805" t="n"/>
      <c r="H3752" s="804" t="n"/>
      <c r="I3752" s="803" t="n"/>
      <c r="J3752" s="804" t="n"/>
      <c r="K3752" s="806" t="n"/>
      <c r="L3752" s="804" t="n"/>
    </row>
    <row r="3753" ht="17.45" customHeight="1">
      <c r="C3753" s="791" t="n"/>
      <c r="D3753" s="792" t="n"/>
      <c r="E3753" s="793" t="n"/>
      <c r="F3753" s="792" t="n"/>
      <c r="G3753" s="794" t="n"/>
      <c r="H3753" s="793" t="n"/>
      <c r="I3753" s="792" t="n"/>
      <c r="J3753" s="793" t="n"/>
      <c r="K3753" s="795" t="n"/>
      <c r="L3753" s="793" t="n"/>
    </row>
    <row r="3754" ht="17.45" customHeight="1">
      <c r="C3754" s="791" t="n"/>
      <c r="D3754" s="792" t="n"/>
      <c r="E3754" s="793" t="n"/>
      <c r="F3754" s="792" t="n"/>
      <c r="G3754" s="794" t="n"/>
      <c r="H3754" s="793" t="n"/>
      <c r="I3754" s="792" t="n"/>
      <c r="J3754" s="793" t="n"/>
      <c r="K3754" s="795" t="n"/>
      <c r="L3754" s="793" t="n"/>
    </row>
    <row r="3755" ht="17.45" customHeight="1">
      <c r="C3755" s="791" t="n"/>
      <c r="D3755" s="792" t="n"/>
      <c r="E3755" s="793" t="n"/>
      <c r="F3755" s="792" t="n"/>
      <c r="G3755" s="794" t="n"/>
      <c r="H3755" s="793" t="n"/>
      <c r="I3755" s="792" t="n"/>
      <c r="J3755" s="793" t="n"/>
      <c r="K3755" s="795" t="n"/>
      <c r="L3755" s="793" t="n"/>
    </row>
    <row r="3756" ht="17.45" customHeight="1">
      <c r="C3756" s="791" t="n"/>
      <c r="D3756" s="792" t="n"/>
      <c r="E3756" s="793" t="n"/>
      <c r="F3756" s="792" t="n"/>
      <c r="G3756" s="794" t="n"/>
      <c r="H3756" s="793" t="n"/>
      <c r="I3756" s="792" t="n"/>
      <c r="J3756" s="793" t="n"/>
      <c r="K3756" s="795" t="n"/>
      <c r="L3756" s="793" t="n"/>
    </row>
    <row r="3757" ht="17.45" customHeight="1">
      <c r="C3757" s="791" t="n"/>
      <c r="D3757" s="792" t="n"/>
      <c r="E3757" s="793" t="n"/>
      <c r="F3757" s="792" t="n"/>
      <c r="G3757" s="794" t="n"/>
      <c r="H3757" s="793" t="n"/>
      <c r="I3757" s="792" t="n"/>
      <c r="J3757" s="793" t="n"/>
      <c r="K3757" s="795" t="n"/>
      <c r="L3757" s="793" t="n"/>
    </row>
    <row r="3758" ht="17.45" customHeight="1">
      <c r="C3758" s="861" t="n"/>
      <c r="D3758" s="803" t="n"/>
      <c r="E3758" s="804" t="n"/>
      <c r="F3758" s="803" t="n"/>
      <c r="G3758" s="805" t="n"/>
      <c r="H3758" s="804" t="n"/>
      <c r="I3758" s="803" t="n"/>
      <c r="J3758" s="804" t="n"/>
      <c r="K3758" s="806" t="n"/>
      <c r="L3758" s="804" t="n"/>
    </row>
    <row r="3759" ht="17.45" customHeight="1">
      <c r="C3759" s="791" t="n"/>
      <c r="D3759" s="792" t="n"/>
      <c r="E3759" s="793" t="n"/>
      <c r="F3759" s="792" t="n"/>
      <c r="G3759" s="794" t="n"/>
      <c r="H3759" s="793" t="n"/>
      <c r="I3759" s="792" t="n"/>
      <c r="J3759" s="793" t="n"/>
      <c r="K3759" s="795" t="n"/>
      <c r="L3759" s="793" t="n"/>
    </row>
    <row r="3760" ht="17.45" customHeight="1">
      <c r="C3760" s="791" t="n"/>
      <c r="D3760" s="792" t="n"/>
      <c r="E3760" s="793" t="n"/>
      <c r="F3760" s="792" t="n"/>
      <c r="G3760" s="794" t="n"/>
      <c r="H3760" s="793" t="n"/>
      <c r="I3760" s="792" t="n"/>
      <c r="J3760" s="793" t="n"/>
      <c r="K3760" s="795" t="n"/>
      <c r="L3760" s="793" t="n"/>
    </row>
    <row r="3761" ht="17.45" customHeight="1">
      <c r="C3761" s="791" t="n"/>
      <c r="D3761" s="792" t="n"/>
      <c r="E3761" s="793" t="n"/>
      <c r="F3761" s="792" t="n"/>
      <c r="G3761" s="794" t="n"/>
      <c r="H3761" s="793" t="n"/>
      <c r="I3761" s="792" t="n"/>
      <c r="J3761" s="793" t="n"/>
      <c r="K3761" s="795" t="n"/>
      <c r="L3761" s="793" t="n"/>
    </row>
    <row r="3762" ht="17.45" customHeight="1">
      <c r="C3762" s="791" t="n"/>
      <c r="D3762" s="792" t="n"/>
      <c r="E3762" s="793" t="n"/>
      <c r="F3762" s="792" t="n"/>
      <c r="G3762" s="794" t="n"/>
      <c r="H3762" s="793" t="n"/>
      <c r="I3762" s="792" t="n"/>
      <c r="J3762" s="793" t="n"/>
      <c r="K3762" s="795" t="n"/>
      <c r="L3762" s="793" t="n"/>
    </row>
    <row r="3763" ht="17.45" customHeight="1">
      <c r="C3763" s="791" t="n"/>
      <c r="D3763" s="792" t="n"/>
      <c r="E3763" s="793" t="n"/>
      <c r="F3763" s="792" t="n"/>
      <c r="G3763" s="794" t="n"/>
      <c r="H3763" s="793" t="n"/>
      <c r="I3763" s="792" t="n"/>
      <c r="J3763" s="793" t="n"/>
      <c r="K3763" s="795" t="n"/>
      <c r="L3763" s="793" t="n"/>
    </row>
    <row r="3764" ht="17.45" customHeight="1">
      <c r="C3764" s="861" t="n"/>
      <c r="D3764" s="803" t="n"/>
      <c r="E3764" s="804" t="n"/>
      <c r="F3764" s="803" t="n"/>
      <c r="G3764" s="805" t="n"/>
      <c r="H3764" s="804" t="n"/>
      <c r="I3764" s="803" t="n"/>
      <c r="J3764" s="804" t="n"/>
      <c r="K3764" s="806" t="n"/>
      <c r="L3764" s="804" t="n"/>
    </row>
    <row r="3765" ht="17.45" customHeight="1">
      <c r="C3765" s="791" t="n"/>
      <c r="D3765" s="792" t="n"/>
      <c r="E3765" s="793" t="n"/>
      <c r="F3765" s="792" t="n"/>
      <c r="G3765" s="794" t="n"/>
      <c r="H3765" s="793" t="n"/>
      <c r="I3765" s="792" t="n"/>
      <c r="J3765" s="793" t="n"/>
      <c r="K3765" s="795" t="n"/>
      <c r="L3765" s="793" t="n"/>
    </row>
    <row r="3766" ht="17.45" customHeight="1">
      <c r="C3766" s="791" t="n"/>
      <c r="D3766" s="792" t="n"/>
      <c r="E3766" s="793" t="n"/>
      <c r="F3766" s="792" t="n"/>
      <c r="G3766" s="794" t="n"/>
      <c r="H3766" s="793" t="n"/>
      <c r="I3766" s="792" t="n"/>
      <c r="J3766" s="793" t="n"/>
      <c r="K3766" s="795" t="n"/>
      <c r="L3766" s="793" t="n"/>
    </row>
    <row r="3767" ht="17.45" customHeight="1">
      <c r="C3767" s="791" t="n"/>
      <c r="D3767" s="792" t="n"/>
      <c r="E3767" s="793" t="n"/>
      <c r="F3767" s="792" t="n"/>
      <c r="G3767" s="794" t="n"/>
      <c r="H3767" s="793" t="n"/>
      <c r="I3767" s="792" t="n"/>
      <c r="J3767" s="793" t="n"/>
      <c r="K3767" s="795" t="n"/>
      <c r="L3767" s="793" t="n"/>
    </row>
    <row r="3768" ht="17.45" customHeight="1">
      <c r="C3768" s="791" t="n"/>
      <c r="D3768" s="792" t="n"/>
      <c r="E3768" s="793" t="n"/>
      <c r="F3768" s="792" t="n"/>
      <c r="G3768" s="794" t="n"/>
      <c r="H3768" s="793" t="n"/>
      <c r="I3768" s="792" t="n"/>
      <c r="J3768" s="793" t="n"/>
      <c r="K3768" s="795" t="n"/>
      <c r="L3768" s="793" t="n"/>
    </row>
    <row r="3769" ht="17.45" customHeight="1">
      <c r="C3769" s="791" t="n"/>
      <c r="D3769" s="792" t="n"/>
      <c r="E3769" s="793" t="n"/>
      <c r="F3769" s="792" t="n"/>
      <c r="G3769" s="794" t="n"/>
      <c r="H3769" s="793" t="n"/>
      <c r="I3769" s="792" t="n"/>
      <c r="J3769" s="793" t="n"/>
      <c r="K3769" s="795" t="n"/>
      <c r="L3769" s="793" t="n"/>
    </row>
    <row r="3770" ht="17.45" customHeight="1">
      <c r="C3770" s="861" t="n"/>
      <c r="D3770" s="803" t="n"/>
      <c r="E3770" s="804" t="n"/>
      <c r="F3770" s="803" t="n"/>
      <c r="G3770" s="805" t="n"/>
      <c r="H3770" s="804" t="n"/>
      <c r="I3770" s="803" t="n"/>
      <c r="J3770" s="804" t="n"/>
      <c r="K3770" s="806" t="n"/>
      <c r="L3770" s="804" t="n"/>
    </row>
    <row r="3771" ht="17.45" customHeight="1">
      <c r="C3771" s="791" t="n"/>
      <c r="D3771" s="792" t="n"/>
      <c r="E3771" s="793" t="n"/>
      <c r="F3771" s="792" t="n"/>
      <c r="G3771" s="794" t="n"/>
      <c r="H3771" s="793" t="n"/>
      <c r="I3771" s="792" t="n"/>
      <c r="J3771" s="793" t="n"/>
      <c r="K3771" s="795" t="n"/>
      <c r="L3771" s="793" t="n"/>
    </row>
    <row r="3772" ht="17.45" customHeight="1">
      <c r="C3772" s="791" t="n"/>
      <c r="D3772" s="792" t="n"/>
      <c r="E3772" s="793" t="n"/>
      <c r="F3772" s="792" t="n"/>
      <c r="G3772" s="794" t="n"/>
      <c r="H3772" s="793" t="n"/>
      <c r="I3772" s="792" t="n"/>
      <c r="J3772" s="793" t="n"/>
      <c r="K3772" s="795" t="n"/>
      <c r="L3772" s="793" t="n"/>
    </row>
    <row r="3773" ht="17.45" customHeight="1">
      <c r="C3773" s="791" t="n"/>
      <c r="D3773" s="792" t="n"/>
      <c r="E3773" s="793" t="n"/>
      <c r="F3773" s="792" t="n"/>
      <c r="G3773" s="794" t="n"/>
      <c r="H3773" s="793" t="n"/>
      <c r="I3773" s="792" t="n"/>
      <c r="J3773" s="793" t="n"/>
      <c r="K3773" s="795" t="n"/>
      <c r="L3773" s="793" t="n"/>
    </row>
    <row r="3774" ht="17.45" customHeight="1">
      <c r="C3774" s="791" t="n"/>
      <c r="D3774" s="792" t="n"/>
      <c r="E3774" s="793" t="n"/>
      <c r="F3774" s="792" t="n"/>
      <c r="G3774" s="794" t="n"/>
      <c r="H3774" s="793" t="n"/>
      <c r="I3774" s="792" t="n"/>
      <c r="J3774" s="793" t="n"/>
      <c r="K3774" s="795" t="n"/>
      <c r="L3774" s="793" t="n"/>
    </row>
    <row r="3775" ht="17.45" customHeight="1">
      <c r="C3775" s="791" t="n"/>
      <c r="D3775" s="792" t="n"/>
      <c r="E3775" s="793" t="n"/>
      <c r="F3775" s="792" t="n"/>
      <c r="G3775" s="794" t="n"/>
      <c r="H3775" s="793" t="n"/>
      <c r="I3775" s="792" t="n"/>
      <c r="J3775" s="793" t="n"/>
      <c r="K3775" s="795" t="n"/>
      <c r="L3775" s="793" t="n"/>
    </row>
    <row r="3776" ht="17.45" customHeight="1">
      <c r="C3776" s="861" t="n"/>
      <c r="D3776" s="803" t="n"/>
      <c r="E3776" s="804" t="n"/>
      <c r="F3776" s="803" t="n"/>
      <c r="G3776" s="805" t="n"/>
      <c r="H3776" s="804" t="n"/>
      <c r="I3776" s="803" t="n"/>
      <c r="J3776" s="804" t="n"/>
      <c r="K3776" s="806" t="n"/>
      <c r="L3776" s="804" t="n"/>
    </row>
    <row r="3777" ht="17.45" customHeight="1">
      <c r="C3777" s="791" t="n"/>
      <c r="D3777" s="792" t="n"/>
      <c r="E3777" s="793" t="n"/>
      <c r="F3777" s="792" t="n"/>
      <c r="G3777" s="794" t="n"/>
      <c r="H3777" s="793" t="n"/>
      <c r="I3777" s="792" t="n"/>
      <c r="J3777" s="793" t="n"/>
      <c r="K3777" s="795" t="n"/>
      <c r="L3777" s="793" t="n"/>
    </row>
    <row r="3778" ht="17.45" customHeight="1">
      <c r="C3778" s="791" t="n"/>
      <c r="D3778" s="792" t="n"/>
      <c r="E3778" s="793" t="n"/>
      <c r="F3778" s="792" t="n"/>
      <c r="G3778" s="794" t="n"/>
      <c r="H3778" s="793" t="n"/>
      <c r="I3778" s="792" t="n"/>
      <c r="J3778" s="793" t="n"/>
      <c r="K3778" s="795" t="n"/>
      <c r="L3778" s="793" t="n"/>
    </row>
    <row r="3779" ht="17.45" customHeight="1">
      <c r="C3779" s="791" t="n"/>
      <c r="D3779" s="792" t="n"/>
      <c r="E3779" s="793" t="n"/>
      <c r="F3779" s="792" t="n"/>
      <c r="G3779" s="794" t="n"/>
      <c r="H3779" s="793" t="n"/>
      <c r="I3779" s="792" t="n"/>
      <c r="J3779" s="793" t="n"/>
      <c r="K3779" s="795" t="n"/>
      <c r="L3779" s="793" t="n"/>
    </row>
    <row r="3780" ht="17.45" customHeight="1">
      <c r="C3780" s="791" t="n"/>
      <c r="D3780" s="792" t="n"/>
      <c r="E3780" s="793" t="n"/>
      <c r="F3780" s="792" t="n"/>
      <c r="G3780" s="794" t="n"/>
      <c r="H3780" s="793" t="n"/>
      <c r="I3780" s="792" t="n"/>
      <c r="J3780" s="793" t="n"/>
      <c r="K3780" s="795" t="n"/>
      <c r="L3780" s="793" t="n"/>
    </row>
    <row r="3781" ht="17.45" customHeight="1">
      <c r="C3781" s="791" t="n"/>
      <c r="D3781" s="792" t="n"/>
      <c r="E3781" s="793" t="n"/>
      <c r="F3781" s="792" t="n"/>
      <c r="G3781" s="794" t="n"/>
      <c r="H3781" s="793" t="n"/>
      <c r="I3781" s="792" t="n"/>
      <c r="J3781" s="793" t="n"/>
      <c r="K3781" s="795" t="n"/>
      <c r="L3781" s="793" t="n"/>
    </row>
    <row r="3782" ht="17.45" customHeight="1">
      <c r="C3782" s="861" t="n"/>
      <c r="D3782" s="976" t="n"/>
      <c r="E3782" s="977" t="n"/>
      <c r="F3782" s="976" t="n"/>
      <c r="G3782" s="978" t="n"/>
      <c r="H3782" s="977" t="n"/>
      <c r="I3782" s="976" t="n"/>
      <c r="J3782" s="977" t="n"/>
      <c r="K3782" s="979" t="n"/>
      <c r="L3782" s="977" t="n"/>
    </row>
    <row r="3783" ht="17.45" customHeight="1">
      <c r="C3783" s="791" t="n"/>
      <c r="D3783" s="792" t="n"/>
      <c r="E3783" s="793" t="n"/>
      <c r="F3783" s="792" t="n"/>
      <c r="G3783" s="794" t="n"/>
      <c r="H3783" s="793" t="n"/>
      <c r="I3783" s="792" t="n"/>
      <c r="J3783" s="793" t="n"/>
      <c r="K3783" s="795" t="n"/>
      <c r="L3783" s="793" t="n"/>
    </row>
    <row r="3784" ht="17.45" customHeight="1">
      <c r="C3784" s="791" t="n"/>
      <c r="D3784" s="792" t="n"/>
      <c r="E3784" s="793" t="n"/>
      <c r="F3784" s="792" t="n"/>
      <c r="G3784" s="794" t="n"/>
      <c r="H3784" s="793" t="n"/>
      <c r="I3784" s="792" t="n"/>
      <c r="J3784" s="793" t="n"/>
      <c r="K3784" s="795" t="n"/>
      <c r="L3784" s="793" t="n"/>
    </row>
    <row r="3785" ht="17.45" customHeight="1">
      <c r="C3785" s="791" t="n"/>
      <c r="D3785" s="792" t="n"/>
      <c r="E3785" s="793" t="n"/>
      <c r="F3785" s="792" t="n"/>
      <c r="G3785" s="794" t="n"/>
      <c r="H3785" s="793" t="n"/>
      <c r="I3785" s="792" t="n"/>
      <c r="J3785" s="793" t="n"/>
      <c r="K3785" s="795" t="n"/>
      <c r="L3785" s="793" t="n"/>
    </row>
    <row r="3786" ht="17.45" customHeight="1">
      <c r="C3786" s="791" t="n"/>
      <c r="D3786" s="792" t="n"/>
      <c r="E3786" s="793" t="n"/>
      <c r="F3786" s="792" t="n"/>
      <c r="G3786" s="794" t="n"/>
      <c r="H3786" s="793" t="n"/>
      <c r="I3786" s="792" t="n"/>
      <c r="J3786" s="793" t="n"/>
      <c r="K3786" s="795" t="n"/>
      <c r="L3786" s="793" t="n"/>
    </row>
    <row r="3787" ht="17.45" customHeight="1">
      <c r="C3787" s="791" t="n"/>
      <c r="D3787" s="792" t="n"/>
      <c r="E3787" s="793" t="n"/>
      <c r="F3787" s="792" t="n"/>
      <c r="G3787" s="794" t="n"/>
      <c r="H3787" s="793" t="n"/>
      <c r="I3787" s="792" t="n"/>
      <c r="J3787" s="793" t="n"/>
      <c r="K3787" s="795" t="n"/>
      <c r="L3787" s="793" t="n"/>
    </row>
    <row r="3788" ht="17.45" customHeight="1">
      <c r="C3788" s="861" t="n"/>
      <c r="D3788" s="803" t="n"/>
      <c r="E3788" s="804" t="n"/>
      <c r="F3788" s="803" t="n"/>
      <c r="G3788" s="805" t="n"/>
      <c r="H3788" s="804" t="n"/>
      <c r="I3788" s="803" t="n"/>
      <c r="J3788" s="804" t="n"/>
      <c r="K3788" s="806" t="n"/>
      <c r="L3788" s="804" t="n"/>
    </row>
    <row r="3789" ht="17.45" customHeight="1">
      <c r="C3789" s="791" t="n"/>
      <c r="D3789" s="792" t="n"/>
      <c r="E3789" s="793" t="n"/>
      <c r="F3789" s="792" t="n"/>
      <c r="G3789" s="794" t="n"/>
      <c r="H3789" s="793" t="n"/>
      <c r="I3789" s="792" t="n"/>
      <c r="J3789" s="793" t="n"/>
      <c r="K3789" s="795" t="n"/>
      <c r="L3789" s="793" t="n"/>
    </row>
    <row r="3790" ht="17.45" customHeight="1">
      <c r="C3790" s="791" t="n"/>
      <c r="D3790" s="792" t="n"/>
      <c r="E3790" s="793" t="n"/>
      <c r="F3790" s="792" t="n"/>
      <c r="G3790" s="794" t="n"/>
      <c r="H3790" s="793" t="n"/>
      <c r="I3790" s="792" t="n"/>
      <c r="J3790" s="793" t="n"/>
      <c r="K3790" s="795" t="n"/>
      <c r="L3790" s="793" t="n"/>
    </row>
    <row r="3791" ht="17.45" customHeight="1">
      <c r="C3791" s="791" t="n"/>
      <c r="D3791" s="792" t="n"/>
      <c r="E3791" s="793" t="n"/>
      <c r="F3791" s="792" t="n"/>
      <c r="G3791" s="794" t="n"/>
      <c r="H3791" s="793" t="n"/>
      <c r="I3791" s="792" t="n"/>
      <c r="J3791" s="793" t="n"/>
      <c r="K3791" s="795" t="n"/>
      <c r="L3791" s="793" t="n"/>
    </row>
    <row r="3792" ht="17.45" customHeight="1">
      <c r="C3792" s="791" t="n"/>
      <c r="D3792" s="792" t="n"/>
      <c r="E3792" s="793" t="n"/>
      <c r="F3792" s="792" t="n"/>
      <c r="G3792" s="794" t="n"/>
      <c r="H3792" s="793" t="n"/>
      <c r="I3792" s="792" t="n"/>
      <c r="J3792" s="793" t="n"/>
      <c r="K3792" s="795" t="n"/>
      <c r="L3792" s="793" t="n"/>
    </row>
    <row r="3793" ht="17.45" customHeight="1">
      <c r="C3793" s="791" t="n"/>
      <c r="D3793" s="792" t="n"/>
      <c r="E3793" s="793" t="n"/>
      <c r="F3793" s="792" t="n"/>
      <c r="G3793" s="794" t="n"/>
      <c r="H3793" s="793" t="n"/>
      <c r="I3793" s="792" t="n"/>
      <c r="J3793" s="793" t="n"/>
      <c r="K3793" s="795" t="n"/>
      <c r="L3793" s="793" t="n"/>
    </row>
    <row r="3794" ht="17.45" customHeight="1">
      <c r="C3794" s="861" t="n"/>
      <c r="D3794" s="803" t="n"/>
      <c r="E3794" s="804" t="n"/>
      <c r="F3794" s="803" t="n"/>
      <c r="G3794" s="805" t="n"/>
      <c r="H3794" s="804" t="n"/>
      <c r="I3794" s="803" t="n"/>
      <c r="J3794" s="804" t="n"/>
      <c r="K3794" s="806" t="n"/>
      <c r="L3794" s="804" t="n"/>
    </row>
    <row r="3795" ht="17.45" customHeight="1">
      <c r="C3795" s="791" t="n"/>
      <c r="D3795" s="792" t="n"/>
      <c r="E3795" s="793" t="n"/>
      <c r="F3795" s="792" t="n"/>
      <c r="G3795" s="794" t="n"/>
      <c r="H3795" s="793" t="n"/>
      <c r="I3795" s="792" t="n"/>
      <c r="J3795" s="793" t="n"/>
      <c r="K3795" s="795" t="n"/>
      <c r="L3795" s="793" t="n"/>
    </row>
    <row r="3796" ht="17.45" customHeight="1">
      <c r="C3796" s="791" t="n"/>
      <c r="D3796" s="792" t="n"/>
      <c r="E3796" s="793" t="n"/>
      <c r="F3796" s="792" t="n"/>
      <c r="G3796" s="794" t="n"/>
      <c r="H3796" s="793" t="n"/>
      <c r="I3796" s="792" t="n"/>
      <c r="J3796" s="793" t="n"/>
      <c r="K3796" s="795" t="n"/>
      <c r="L3796" s="793" t="n"/>
    </row>
    <row r="3797" ht="17.45" customHeight="1">
      <c r="C3797" s="791" t="n"/>
      <c r="D3797" s="792" t="n"/>
      <c r="E3797" s="793" t="n"/>
      <c r="F3797" s="792" t="n"/>
      <c r="G3797" s="794" t="n"/>
      <c r="H3797" s="793" t="n"/>
      <c r="I3797" s="792" t="n"/>
      <c r="J3797" s="793" t="n"/>
      <c r="K3797" s="795" t="n"/>
      <c r="L3797" s="793" t="n"/>
    </row>
    <row r="3798" ht="17.45" customHeight="1">
      <c r="C3798" s="791" t="n"/>
      <c r="D3798" s="792" t="n"/>
      <c r="E3798" s="793" t="n"/>
      <c r="F3798" s="792" t="n"/>
      <c r="G3798" s="794" t="n"/>
      <c r="H3798" s="793" t="n"/>
      <c r="I3798" s="792" t="n"/>
      <c r="J3798" s="793" t="n"/>
      <c r="K3798" s="795" t="n"/>
      <c r="L3798" s="793" t="n"/>
    </row>
    <row r="3799" ht="17.45" customHeight="1">
      <c r="C3799" s="791" t="n"/>
      <c r="D3799" s="792" t="n"/>
      <c r="E3799" s="793" t="n"/>
      <c r="F3799" s="792" t="n"/>
      <c r="G3799" s="794" t="n"/>
      <c r="H3799" s="793" t="n"/>
      <c r="I3799" s="792" t="n"/>
      <c r="J3799" s="793" t="n"/>
      <c r="K3799" s="795" t="n"/>
      <c r="L3799" s="793" t="n"/>
    </row>
    <row r="3800" ht="17.45" customHeight="1">
      <c r="C3800" s="861" t="n"/>
      <c r="D3800" s="803" t="n"/>
      <c r="E3800" s="804" t="n"/>
      <c r="F3800" s="803" t="n"/>
      <c r="G3800" s="805" t="n"/>
      <c r="H3800" s="804" t="n"/>
      <c r="I3800" s="803" t="n"/>
      <c r="J3800" s="804" t="n"/>
      <c r="K3800" s="806" t="n"/>
      <c r="L3800" s="804" t="n"/>
    </row>
    <row r="3801" ht="17.45" customHeight="1">
      <c r="C3801" s="791" t="n"/>
      <c r="D3801" s="792" t="n"/>
      <c r="E3801" s="793" t="n"/>
      <c r="F3801" s="792" t="n"/>
      <c r="G3801" s="794" t="n"/>
      <c r="H3801" s="793" t="n"/>
      <c r="I3801" s="792" t="n"/>
      <c r="J3801" s="793" t="n"/>
      <c r="K3801" s="795" t="n"/>
      <c r="L3801" s="793" t="n"/>
    </row>
    <row r="3802" ht="17.45" customHeight="1">
      <c r="C3802" s="791" t="n"/>
      <c r="D3802" s="792" t="n"/>
      <c r="E3802" s="793" t="n"/>
      <c r="F3802" s="792" t="n"/>
      <c r="G3802" s="794" t="n"/>
      <c r="H3802" s="793" t="n"/>
      <c r="I3802" s="792" t="n"/>
      <c r="J3802" s="793" t="n"/>
      <c r="K3802" s="795" t="n"/>
      <c r="L3802" s="793" t="n"/>
    </row>
    <row r="3803" ht="17.45" customHeight="1">
      <c r="C3803" s="791" t="n"/>
      <c r="D3803" s="792" t="n"/>
      <c r="E3803" s="793" t="n"/>
      <c r="F3803" s="792" t="n"/>
      <c r="G3803" s="794" t="n"/>
      <c r="H3803" s="793" t="n"/>
      <c r="I3803" s="792" t="n"/>
      <c r="J3803" s="793" t="n"/>
      <c r="K3803" s="795" t="n"/>
      <c r="L3803" s="793" t="n"/>
    </row>
    <row r="3804" ht="17.45" customHeight="1">
      <c r="C3804" s="791" t="n"/>
      <c r="D3804" s="792" t="n"/>
      <c r="E3804" s="793" t="n"/>
      <c r="F3804" s="792" t="n"/>
      <c r="G3804" s="794" t="n"/>
      <c r="H3804" s="793" t="n"/>
      <c r="I3804" s="792" t="n"/>
      <c r="J3804" s="793" t="n"/>
      <c r="K3804" s="795" t="n"/>
      <c r="L3804" s="793" t="n"/>
    </row>
    <row r="3805" ht="17.45" customHeight="1">
      <c r="C3805" s="791" t="n"/>
      <c r="D3805" s="792" t="n"/>
      <c r="E3805" s="793" t="n"/>
      <c r="F3805" s="792" t="n"/>
      <c r="G3805" s="794" t="n"/>
      <c r="H3805" s="793" t="n"/>
      <c r="I3805" s="792" t="n"/>
      <c r="J3805" s="793" t="n"/>
      <c r="K3805" s="795" t="n"/>
      <c r="L3805" s="793" t="n"/>
    </row>
    <row r="3806" ht="17.45" customHeight="1">
      <c r="C3806" s="861" t="n"/>
      <c r="D3806" s="976" t="n"/>
      <c r="E3806" s="977" t="n"/>
      <c r="F3806" s="976" t="n"/>
      <c r="G3806" s="978" t="n"/>
      <c r="H3806" s="977" t="n"/>
      <c r="I3806" s="976" t="n"/>
      <c r="J3806" s="977" t="n"/>
      <c r="K3806" s="979" t="n"/>
      <c r="L3806" s="977" t="n"/>
    </row>
    <row r="3807" ht="17.45" customHeight="1">
      <c r="C3807" s="791" t="n"/>
      <c r="D3807" s="792" t="n"/>
      <c r="E3807" s="793" t="n"/>
      <c r="F3807" s="792" t="n"/>
      <c r="G3807" s="794" t="n"/>
      <c r="H3807" s="793" t="n"/>
      <c r="I3807" s="792" t="n"/>
      <c r="J3807" s="793" t="n"/>
      <c r="K3807" s="795" t="n"/>
      <c r="L3807" s="793" t="n"/>
    </row>
    <row r="3808" ht="17.45" customHeight="1">
      <c r="C3808" s="791" t="n"/>
      <c r="D3808" s="792" t="n"/>
      <c r="E3808" s="793" t="n"/>
      <c r="F3808" s="792" t="n"/>
      <c r="G3808" s="794" t="n"/>
      <c r="H3808" s="793" t="n"/>
      <c r="I3808" s="792" t="n"/>
      <c r="J3808" s="793" t="n"/>
      <c r="K3808" s="795" t="n"/>
      <c r="L3808" s="793" t="n"/>
    </row>
    <row r="3809" ht="17.45" customHeight="1">
      <c r="C3809" s="791" t="n"/>
      <c r="D3809" s="792" t="n"/>
      <c r="E3809" s="793" t="n"/>
      <c r="F3809" s="792" t="n"/>
      <c r="G3809" s="794" t="n"/>
      <c r="H3809" s="793" t="n"/>
      <c r="I3809" s="792" t="n"/>
      <c r="J3809" s="793" t="n"/>
      <c r="K3809" s="795" t="n"/>
      <c r="L3809" s="793" t="n"/>
    </row>
    <row r="3810" ht="17.45" customHeight="1">
      <c r="C3810" s="791" t="n"/>
      <c r="D3810" s="792" t="n"/>
      <c r="E3810" s="793" t="n"/>
      <c r="F3810" s="792" t="n"/>
      <c r="G3810" s="794" t="n"/>
      <c r="H3810" s="793" t="n"/>
      <c r="I3810" s="792" t="n"/>
      <c r="J3810" s="793" t="n"/>
      <c r="K3810" s="795" t="n"/>
      <c r="L3810" s="793" t="n"/>
    </row>
    <row r="3811" ht="17.45" customHeight="1">
      <c r="C3811" s="791" t="n"/>
      <c r="D3811" s="792" t="n"/>
      <c r="E3811" s="793" t="n"/>
      <c r="F3811" s="792" t="n"/>
      <c r="G3811" s="794" t="n"/>
      <c r="H3811" s="793" t="n"/>
      <c r="I3811" s="792" t="n"/>
      <c r="J3811" s="793" t="n"/>
      <c r="K3811" s="795" t="n"/>
      <c r="L3811" s="793" t="n"/>
    </row>
    <row r="3812" ht="17.45" customHeight="1">
      <c r="C3812" s="861" t="n"/>
      <c r="D3812" s="803" t="n"/>
      <c r="E3812" s="804" t="n"/>
      <c r="F3812" s="803" t="n"/>
      <c r="G3812" s="805" t="n"/>
      <c r="H3812" s="804" t="n"/>
      <c r="I3812" s="803" t="n"/>
      <c r="J3812" s="804" t="n"/>
      <c r="K3812" s="806" t="n"/>
      <c r="L3812" s="804" t="n"/>
    </row>
    <row r="3813" ht="17.45" customHeight="1">
      <c r="C3813" s="791" t="n"/>
      <c r="D3813" s="792" t="n"/>
      <c r="E3813" s="793" t="n"/>
      <c r="F3813" s="792" t="n"/>
      <c r="G3813" s="794" t="n"/>
      <c r="H3813" s="793" t="n"/>
      <c r="I3813" s="792" t="n"/>
      <c r="J3813" s="793" t="n"/>
      <c r="K3813" s="795" t="n"/>
      <c r="L3813" s="793" t="n"/>
    </row>
    <row r="3814" ht="17.45" customHeight="1">
      <c r="C3814" s="791" t="n"/>
      <c r="D3814" s="792" t="n"/>
      <c r="E3814" s="793" t="n"/>
      <c r="F3814" s="792" t="n"/>
      <c r="G3814" s="794" t="n"/>
      <c r="H3814" s="793" t="n"/>
      <c r="I3814" s="792" t="n"/>
      <c r="J3814" s="793" t="n"/>
      <c r="K3814" s="795" t="n"/>
      <c r="L3814" s="793" t="n"/>
    </row>
    <row r="3815" ht="17.45" customHeight="1">
      <c r="C3815" s="791" t="n"/>
      <c r="D3815" s="792" t="n"/>
      <c r="E3815" s="793" t="n"/>
      <c r="F3815" s="792" t="n"/>
      <c r="G3815" s="794" t="n"/>
      <c r="H3815" s="793" t="n"/>
      <c r="I3815" s="792" t="n"/>
      <c r="J3815" s="793" t="n"/>
      <c r="K3815" s="795" t="n"/>
      <c r="L3815" s="793" t="n"/>
    </row>
    <row r="3816" ht="17.45" customHeight="1">
      <c r="C3816" s="791" t="n"/>
      <c r="D3816" s="792" t="n"/>
      <c r="E3816" s="793" t="n"/>
      <c r="F3816" s="792" t="n"/>
      <c r="G3816" s="794" t="n"/>
      <c r="H3816" s="793" t="n"/>
      <c r="I3816" s="792" t="n"/>
      <c r="J3816" s="793" t="n"/>
      <c r="K3816" s="795" t="n"/>
      <c r="L3816" s="793" t="n"/>
    </row>
    <row r="3817" ht="17.45" customHeight="1">
      <c r="C3817" s="791" t="n"/>
      <c r="D3817" s="792" t="n"/>
      <c r="E3817" s="793" t="n"/>
      <c r="F3817" s="792" t="n"/>
      <c r="G3817" s="794" t="n"/>
      <c r="H3817" s="793" t="n"/>
      <c r="I3817" s="792" t="n"/>
      <c r="J3817" s="793" t="n"/>
      <c r="K3817" s="795" t="n"/>
      <c r="L3817" s="793" t="n"/>
    </row>
    <row r="3818" ht="17.45" customHeight="1">
      <c r="C3818" s="861" t="n"/>
      <c r="D3818" s="803" t="n"/>
      <c r="E3818" s="804" t="n"/>
      <c r="F3818" s="803" t="n"/>
      <c r="G3818" s="805" t="n"/>
      <c r="H3818" s="804" t="n"/>
      <c r="I3818" s="803" t="n"/>
      <c r="J3818" s="804" t="n"/>
      <c r="K3818" s="806" t="n"/>
      <c r="L3818" s="804" t="n"/>
    </row>
    <row r="3819" ht="17.45" customHeight="1">
      <c r="C3819" s="791" t="n"/>
      <c r="D3819" s="792" t="n"/>
      <c r="E3819" s="793" t="n"/>
      <c r="F3819" s="792" t="n"/>
      <c r="G3819" s="794" t="n"/>
      <c r="H3819" s="793" t="n"/>
      <c r="I3819" s="792" t="n"/>
      <c r="J3819" s="793" t="n"/>
      <c r="K3819" s="795" t="n"/>
      <c r="L3819" s="793" t="n"/>
    </row>
    <row r="3820" ht="17.45" customHeight="1">
      <c r="C3820" s="791" t="n"/>
      <c r="D3820" s="792" t="n"/>
      <c r="E3820" s="793" t="n"/>
      <c r="F3820" s="792" t="n"/>
      <c r="G3820" s="794" t="n"/>
      <c r="H3820" s="793" t="n"/>
      <c r="I3820" s="792" t="n"/>
      <c r="J3820" s="793" t="n"/>
      <c r="K3820" s="795" t="n"/>
      <c r="L3820" s="793" t="n"/>
    </row>
    <row r="3821" ht="17.45" customHeight="1">
      <c r="C3821" s="791" t="n"/>
      <c r="D3821" s="792" t="n"/>
      <c r="E3821" s="793" t="n"/>
      <c r="F3821" s="792" t="n"/>
      <c r="G3821" s="794" t="n"/>
      <c r="H3821" s="793" t="n"/>
      <c r="I3821" s="792" t="n"/>
      <c r="J3821" s="793" t="n"/>
      <c r="K3821" s="795" t="n"/>
      <c r="L3821" s="793" t="n"/>
    </row>
    <row r="3822" ht="17.45" customHeight="1">
      <c r="C3822" s="791" t="n"/>
      <c r="D3822" s="792" t="n"/>
      <c r="E3822" s="793" t="n"/>
      <c r="F3822" s="792" t="n"/>
      <c r="G3822" s="794" t="n"/>
      <c r="H3822" s="793" t="n"/>
      <c r="I3822" s="792" t="n"/>
      <c r="J3822" s="793" t="n"/>
      <c r="K3822" s="795" t="n"/>
      <c r="L3822" s="793" t="n"/>
    </row>
    <row r="3823" ht="17.45" customHeight="1">
      <c r="C3823" s="791" t="n"/>
      <c r="D3823" s="792" t="n"/>
      <c r="E3823" s="793" t="n"/>
      <c r="F3823" s="792" t="n"/>
      <c r="G3823" s="794" t="n"/>
      <c r="H3823" s="793" t="n"/>
      <c r="I3823" s="792" t="n"/>
      <c r="J3823" s="793" t="n"/>
      <c r="K3823" s="795" t="n"/>
      <c r="L3823" s="793" t="n"/>
    </row>
    <row r="3824" ht="17.45" customHeight="1">
      <c r="C3824" s="861" t="n"/>
      <c r="D3824" s="976" t="n"/>
      <c r="E3824" s="977" t="n"/>
      <c r="F3824" s="976" t="n"/>
      <c r="G3824" s="978" t="n"/>
      <c r="H3824" s="977" t="n"/>
      <c r="I3824" s="976" t="n"/>
      <c r="J3824" s="977" t="n"/>
      <c r="K3824" s="979" t="n"/>
      <c r="L3824" s="977" t="n"/>
    </row>
    <row r="3825" ht="17.45" customHeight="1">
      <c r="C3825" s="791" t="n"/>
      <c r="D3825" s="792" t="n"/>
      <c r="E3825" s="793" t="n"/>
      <c r="F3825" s="792" t="n"/>
      <c r="G3825" s="794" t="n"/>
      <c r="H3825" s="793" t="n"/>
      <c r="I3825" s="792" t="n"/>
      <c r="J3825" s="793" t="n"/>
      <c r="K3825" s="795" t="n"/>
      <c r="L3825" s="793" t="n"/>
    </row>
    <row r="3826" ht="17.45" customHeight="1">
      <c r="C3826" s="791" t="n"/>
      <c r="D3826" s="792" t="n"/>
      <c r="E3826" s="793" t="n"/>
      <c r="F3826" s="792" t="n"/>
      <c r="G3826" s="794" t="n"/>
      <c r="H3826" s="793" t="n"/>
      <c r="I3826" s="792" t="n"/>
      <c r="J3826" s="793" t="n"/>
      <c r="K3826" s="795" t="n"/>
      <c r="L3826" s="793" t="n"/>
    </row>
    <row r="3827" ht="17.45" customHeight="1">
      <c r="C3827" s="791" t="n"/>
      <c r="D3827" s="792" t="n"/>
      <c r="E3827" s="793" t="n"/>
      <c r="F3827" s="792" t="n"/>
      <c r="G3827" s="794" t="n"/>
      <c r="H3827" s="793" t="n"/>
      <c r="I3827" s="792" t="n"/>
      <c r="J3827" s="793" t="n"/>
      <c r="K3827" s="795" t="n"/>
      <c r="L3827" s="793" t="n"/>
    </row>
    <row r="3828" ht="17.45" customHeight="1">
      <c r="C3828" s="791" t="n"/>
      <c r="D3828" s="792" t="n"/>
      <c r="E3828" s="793" t="n"/>
      <c r="F3828" s="792" t="n"/>
      <c r="G3828" s="794" t="n"/>
      <c r="H3828" s="793" t="n"/>
      <c r="I3828" s="792" t="n"/>
      <c r="J3828" s="793" t="n"/>
      <c r="K3828" s="795" t="n"/>
      <c r="L3828" s="793" t="n"/>
    </row>
    <row r="3829" ht="17.45" customHeight="1">
      <c r="C3829" s="791" t="n"/>
      <c r="D3829" s="792" t="n"/>
      <c r="E3829" s="793" t="n"/>
      <c r="F3829" s="792" t="n"/>
      <c r="G3829" s="794" t="n"/>
      <c r="H3829" s="793" t="n"/>
      <c r="I3829" s="792" t="n"/>
      <c r="J3829" s="793" t="n"/>
      <c r="K3829" s="795" t="n"/>
      <c r="L3829" s="793" t="n"/>
    </row>
    <row r="3830" ht="17.45" customHeight="1">
      <c r="C3830" s="861" t="n"/>
      <c r="D3830" s="803" t="n"/>
      <c r="E3830" s="804" t="n"/>
      <c r="F3830" s="803" t="n"/>
      <c r="G3830" s="805" t="n"/>
      <c r="H3830" s="804" t="n"/>
      <c r="I3830" s="803" t="n"/>
      <c r="J3830" s="804" t="n"/>
      <c r="K3830" s="806" t="n"/>
      <c r="L3830" s="804" t="n"/>
    </row>
    <row r="3831" ht="17.45" customHeight="1">
      <c r="C3831" s="791" t="n"/>
      <c r="D3831" s="792" t="n"/>
      <c r="E3831" s="793" t="n"/>
      <c r="F3831" s="792" t="n"/>
      <c r="G3831" s="794" t="n"/>
      <c r="H3831" s="793" t="n"/>
      <c r="I3831" s="792" t="n"/>
      <c r="J3831" s="793" t="n"/>
      <c r="K3831" s="795" t="n"/>
      <c r="L3831" s="793" t="n"/>
    </row>
    <row r="3832" ht="17.45" customHeight="1">
      <c r="C3832" s="791" t="n"/>
      <c r="D3832" s="792" t="n"/>
      <c r="E3832" s="793" t="n"/>
      <c r="F3832" s="792" t="n"/>
      <c r="G3832" s="794" t="n"/>
      <c r="H3832" s="793" t="n"/>
      <c r="I3832" s="792" t="n"/>
      <c r="J3832" s="793" t="n"/>
      <c r="K3832" s="795" t="n"/>
      <c r="L3832" s="793" t="n"/>
    </row>
    <row r="3833" ht="17.45" customHeight="1">
      <c r="C3833" s="791" t="n"/>
      <c r="D3833" s="792" t="n"/>
      <c r="E3833" s="793" t="n"/>
      <c r="F3833" s="792" t="n"/>
      <c r="G3833" s="794" t="n"/>
      <c r="H3833" s="793" t="n"/>
      <c r="I3833" s="792" t="n"/>
      <c r="J3833" s="793" t="n"/>
      <c r="K3833" s="795" t="n"/>
      <c r="L3833" s="793" t="n"/>
    </row>
    <row r="3834" ht="17.45" customHeight="1">
      <c r="C3834" s="791" t="n"/>
      <c r="D3834" s="792" t="n"/>
      <c r="E3834" s="793" t="n"/>
      <c r="F3834" s="792" t="n"/>
      <c r="G3834" s="794" t="n"/>
      <c r="H3834" s="793" t="n"/>
      <c r="I3834" s="792" t="n"/>
      <c r="J3834" s="793" t="n"/>
      <c r="K3834" s="795" t="n"/>
      <c r="L3834" s="793" t="n"/>
    </row>
    <row r="3835" ht="17.45" customHeight="1">
      <c r="C3835" s="791" t="n"/>
      <c r="D3835" s="792" t="n"/>
      <c r="E3835" s="793" t="n"/>
      <c r="F3835" s="792" t="n"/>
      <c r="G3835" s="794" t="n"/>
      <c r="H3835" s="793" t="n"/>
      <c r="I3835" s="792" t="n"/>
      <c r="J3835" s="793" t="n"/>
      <c r="K3835" s="795" t="n"/>
      <c r="L3835" s="793" t="n"/>
    </row>
    <row r="3836" ht="17.45" customHeight="1">
      <c r="C3836" s="861" t="n"/>
      <c r="D3836" s="803" t="n"/>
      <c r="E3836" s="804" t="n"/>
      <c r="F3836" s="803" t="n"/>
      <c r="G3836" s="805" t="n"/>
      <c r="H3836" s="804" t="n"/>
      <c r="I3836" s="803" t="n"/>
      <c r="J3836" s="804" t="n"/>
      <c r="K3836" s="806" t="n"/>
      <c r="L3836" s="804" t="n"/>
    </row>
    <row r="3837" ht="17.45" customHeight="1">
      <c r="C3837" s="791" t="n"/>
      <c r="D3837" s="792" t="n"/>
      <c r="E3837" s="793" t="n"/>
      <c r="F3837" s="792" t="n"/>
      <c r="G3837" s="794" t="n"/>
      <c r="H3837" s="793" t="n"/>
      <c r="I3837" s="792" t="n"/>
      <c r="J3837" s="793" t="n"/>
      <c r="K3837" s="795" t="n"/>
      <c r="L3837" s="793" t="n"/>
    </row>
    <row r="3838" ht="17.45" customHeight="1">
      <c r="C3838" s="791" t="n"/>
      <c r="D3838" s="792" t="n"/>
      <c r="E3838" s="793" t="n"/>
      <c r="F3838" s="792" t="n"/>
      <c r="G3838" s="794" t="n"/>
      <c r="H3838" s="793" t="n"/>
      <c r="I3838" s="792" t="n"/>
      <c r="J3838" s="793" t="n"/>
      <c r="K3838" s="795" t="n"/>
      <c r="L3838" s="793" t="n"/>
    </row>
    <row r="3839" ht="17.45" customHeight="1">
      <c r="C3839" s="791" t="n"/>
      <c r="D3839" s="792" t="n"/>
      <c r="E3839" s="793" t="n"/>
      <c r="F3839" s="792" t="n"/>
      <c r="G3839" s="794" t="n"/>
      <c r="H3839" s="793" t="n"/>
      <c r="I3839" s="792" t="n"/>
      <c r="J3839" s="793" t="n"/>
      <c r="K3839" s="795" t="n"/>
      <c r="L3839" s="793" t="n"/>
    </row>
    <row r="3840" ht="17.45" customHeight="1">
      <c r="C3840" s="791" t="n"/>
      <c r="D3840" s="792" t="n"/>
      <c r="E3840" s="793" t="n"/>
      <c r="F3840" s="792" t="n"/>
      <c r="G3840" s="794" t="n"/>
      <c r="H3840" s="793" t="n"/>
      <c r="I3840" s="792" t="n"/>
      <c r="J3840" s="793" t="n"/>
      <c r="K3840" s="795" t="n"/>
      <c r="L3840" s="793" t="n"/>
    </row>
    <row r="3841" ht="17.45" customHeight="1">
      <c r="C3841" s="791" t="n"/>
      <c r="D3841" s="792" t="n"/>
      <c r="E3841" s="793" t="n"/>
      <c r="F3841" s="792" t="n"/>
      <c r="G3841" s="794" t="n"/>
      <c r="H3841" s="793" t="n"/>
      <c r="I3841" s="792" t="n"/>
      <c r="J3841" s="793" t="n"/>
      <c r="K3841" s="795" t="n"/>
      <c r="L3841" s="793" t="n"/>
    </row>
    <row r="3842" ht="17.45" customHeight="1">
      <c r="C3842" s="861" t="n"/>
      <c r="D3842" s="803" t="n"/>
      <c r="E3842" s="804" t="n"/>
      <c r="F3842" s="803" t="n"/>
      <c r="G3842" s="805" t="n"/>
      <c r="H3842" s="804" t="n"/>
      <c r="I3842" s="803" t="n"/>
      <c r="J3842" s="804" t="n"/>
      <c r="K3842" s="806" t="n"/>
      <c r="L3842" s="804" t="n"/>
    </row>
    <row r="3843" ht="17.45" customHeight="1">
      <c r="C3843" s="791" t="n"/>
      <c r="D3843" s="792" t="n"/>
      <c r="E3843" s="793" t="n"/>
      <c r="F3843" s="792" t="n"/>
      <c r="G3843" s="794" t="n"/>
      <c r="H3843" s="793" t="n"/>
      <c r="I3843" s="792" t="n"/>
      <c r="J3843" s="793" t="n"/>
      <c r="K3843" s="795" t="n"/>
      <c r="L3843" s="793" t="n"/>
    </row>
    <row r="3844" ht="17.45" customHeight="1">
      <c r="C3844" s="791" t="n"/>
      <c r="D3844" s="792" t="n"/>
      <c r="E3844" s="793" t="n"/>
      <c r="F3844" s="792" t="n"/>
      <c r="G3844" s="794" t="n"/>
      <c r="H3844" s="793" t="n"/>
      <c r="I3844" s="792" t="n"/>
      <c r="J3844" s="793" t="n"/>
      <c r="K3844" s="795" t="n"/>
      <c r="L3844" s="793" t="n"/>
    </row>
    <row r="3845" ht="17.45" customHeight="1">
      <c r="C3845" s="791" t="n"/>
      <c r="D3845" s="792" t="n"/>
      <c r="E3845" s="793" t="n"/>
      <c r="F3845" s="792" t="n"/>
      <c r="G3845" s="794" t="n"/>
      <c r="H3845" s="793" t="n"/>
      <c r="I3845" s="792" t="n"/>
      <c r="J3845" s="793" t="n"/>
      <c r="K3845" s="795" t="n"/>
      <c r="L3845" s="793" t="n"/>
    </row>
    <row r="3846" ht="17.45" customHeight="1">
      <c r="C3846" s="791" t="n"/>
      <c r="D3846" s="792" t="n"/>
      <c r="E3846" s="793" t="n"/>
      <c r="F3846" s="792" t="n"/>
      <c r="G3846" s="794" t="n"/>
      <c r="H3846" s="793" t="n"/>
      <c r="I3846" s="792" t="n"/>
      <c r="J3846" s="793" t="n"/>
      <c r="K3846" s="795" t="n"/>
      <c r="L3846" s="793" t="n"/>
    </row>
    <row r="3847" ht="17.45" customHeight="1">
      <c r="C3847" s="791" t="n"/>
      <c r="D3847" s="792" t="n"/>
      <c r="E3847" s="793" t="n"/>
      <c r="F3847" s="792" t="n"/>
      <c r="G3847" s="794" t="n"/>
      <c r="H3847" s="793" t="n"/>
      <c r="I3847" s="792" t="n"/>
      <c r="J3847" s="793" t="n"/>
      <c r="K3847" s="795" t="n"/>
      <c r="L3847" s="793" t="n"/>
    </row>
    <row r="3848" ht="17.45" customHeight="1">
      <c r="C3848" s="861" t="n"/>
      <c r="D3848" s="803" t="n"/>
      <c r="E3848" s="804" t="n"/>
      <c r="F3848" s="803" t="n"/>
      <c r="G3848" s="805" t="n"/>
      <c r="H3848" s="804" t="n"/>
      <c r="I3848" s="803" t="n"/>
      <c r="J3848" s="804" t="n"/>
      <c r="K3848" s="806" t="n"/>
      <c r="L3848" s="804" t="n"/>
    </row>
    <row r="3849" ht="17.45" customHeight="1">
      <c r="C3849" s="791" t="n"/>
      <c r="D3849" s="792" t="n"/>
      <c r="E3849" s="793" t="n"/>
      <c r="F3849" s="792" t="n"/>
      <c r="G3849" s="794" t="n"/>
      <c r="H3849" s="793" t="n"/>
      <c r="I3849" s="792" t="n"/>
      <c r="J3849" s="793" t="n"/>
      <c r="K3849" s="795" t="n"/>
      <c r="L3849" s="793" t="n"/>
    </row>
    <row r="3850" ht="17.45" customHeight="1">
      <c r="C3850" s="791" t="n"/>
      <c r="D3850" s="792" t="n"/>
      <c r="E3850" s="793" t="n"/>
      <c r="F3850" s="792" t="n"/>
      <c r="G3850" s="794" t="n"/>
      <c r="H3850" s="793" t="n"/>
      <c r="I3850" s="792" t="n"/>
      <c r="J3850" s="793" t="n"/>
      <c r="K3850" s="795" t="n"/>
      <c r="L3850" s="793" t="n"/>
    </row>
    <row r="3851" ht="17.45" customHeight="1">
      <c r="C3851" s="791" t="n"/>
      <c r="D3851" s="792" t="n"/>
      <c r="E3851" s="793" t="n"/>
      <c r="F3851" s="792" t="n"/>
      <c r="G3851" s="794" t="n"/>
      <c r="H3851" s="793" t="n"/>
      <c r="I3851" s="792" t="n"/>
      <c r="J3851" s="793" t="n"/>
      <c r="K3851" s="795" t="n"/>
      <c r="L3851" s="793" t="n"/>
    </row>
    <row r="3852" ht="17.45" customHeight="1">
      <c r="C3852" s="791" t="n"/>
      <c r="D3852" s="792" t="n"/>
      <c r="E3852" s="793" t="n"/>
      <c r="F3852" s="792" t="n"/>
      <c r="G3852" s="794" t="n"/>
      <c r="H3852" s="793" t="n"/>
      <c r="I3852" s="792" t="n"/>
      <c r="J3852" s="793" t="n"/>
      <c r="K3852" s="795" t="n"/>
      <c r="L3852" s="793" t="n"/>
    </row>
    <row r="3853" ht="17.45" customHeight="1">
      <c r="C3853" s="791" t="n"/>
      <c r="D3853" s="792" t="n"/>
      <c r="E3853" s="793" t="n"/>
      <c r="F3853" s="792" t="n"/>
      <c r="G3853" s="794" t="n"/>
      <c r="H3853" s="793" t="n"/>
      <c r="I3853" s="792" t="n"/>
      <c r="J3853" s="793" t="n"/>
      <c r="K3853" s="795" t="n"/>
      <c r="L3853" s="793" t="n"/>
    </row>
    <row r="3854" ht="17.45" customHeight="1">
      <c r="C3854" s="861" t="n"/>
      <c r="D3854" s="803" t="n"/>
      <c r="E3854" s="804" t="n"/>
      <c r="F3854" s="803" t="n"/>
      <c r="G3854" s="805" t="n"/>
      <c r="H3854" s="804" t="n"/>
      <c r="I3854" s="803" t="n"/>
      <c r="J3854" s="804" t="n"/>
      <c r="K3854" s="806" t="n"/>
      <c r="L3854" s="804" t="n"/>
    </row>
    <row r="3855" ht="17.45" customHeight="1">
      <c r="C3855" s="791" t="n"/>
      <c r="D3855" s="792" t="n"/>
      <c r="E3855" s="793" t="n"/>
      <c r="F3855" s="792" t="n"/>
      <c r="G3855" s="794" t="n"/>
      <c r="H3855" s="793" t="n"/>
      <c r="I3855" s="792" t="n"/>
      <c r="J3855" s="793" t="n"/>
      <c r="K3855" s="795" t="n"/>
      <c r="L3855" s="793" t="n"/>
    </row>
    <row r="3856" ht="17.45" customHeight="1">
      <c r="C3856" s="791" t="n"/>
      <c r="D3856" s="792" t="n"/>
      <c r="E3856" s="793" t="n"/>
      <c r="F3856" s="792" t="n"/>
      <c r="G3856" s="794" t="n"/>
      <c r="H3856" s="793" t="n"/>
      <c r="I3856" s="792" t="n"/>
      <c r="J3856" s="793" t="n"/>
      <c r="K3856" s="795" t="n"/>
      <c r="L3856" s="793" t="n"/>
    </row>
    <row r="3857" ht="17.45" customHeight="1">
      <c r="C3857" s="791" t="n"/>
      <c r="D3857" s="792" t="n"/>
      <c r="E3857" s="793" t="n"/>
      <c r="F3857" s="792" t="n"/>
      <c r="G3857" s="794" t="n"/>
      <c r="H3857" s="793" t="n"/>
      <c r="I3857" s="792" t="n"/>
      <c r="J3857" s="793" t="n"/>
      <c r="K3857" s="795" t="n"/>
      <c r="L3857" s="793" t="n"/>
    </row>
    <row r="3858" ht="17.45" customHeight="1">
      <c r="C3858" s="791" t="n"/>
      <c r="D3858" s="792" t="n"/>
      <c r="E3858" s="793" t="n"/>
      <c r="F3858" s="792" t="n"/>
      <c r="G3858" s="794" t="n"/>
      <c r="H3858" s="793" t="n"/>
      <c r="I3858" s="792" t="n"/>
      <c r="J3858" s="793" t="n"/>
      <c r="K3858" s="795" t="n"/>
      <c r="L3858" s="793" t="n"/>
    </row>
    <row r="3859" ht="17.45" customHeight="1">
      <c r="C3859" s="791" t="n"/>
      <c r="D3859" s="792" t="n"/>
      <c r="E3859" s="793" t="n"/>
      <c r="F3859" s="792" t="n"/>
      <c r="G3859" s="794" t="n"/>
      <c r="H3859" s="793" t="n"/>
      <c r="I3859" s="792" t="n"/>
      <c r="J3859" s="793" t="n"/>
      <c r="K3859" s="795" t="n"/>
      <c r="L3859" s="793" t="n"/>
    </row>
    <row r="3860" ht="17.45" customHeight="1">
      <c r="C3860" s="861" t="n"/>
      <c r="D3860" s="976" t="n"/>
      <c r="E3860" s="977" t="n"/>
      <c r="F3860" s="976" t="n"/>
      <c r="G3860" s="978" t="n"/>
      <c r="H3860" s="977" t="n"/>
      <c r="I3860" s="976" t="n"/>
      <c r="J3860" s="977" t="n"/>
      <c r="K3860" s="979" t="n"/>
      <c r="L3860" s="977" t="n"/>
    </row>
    <row r="3861" ht="17.45" customHeight="1">
      <c r="C3861" s="791" t="n"/>
      <c r="D3861" s="792" t="n"/>
      <c r="E3861" s="793" t="n"/>
      <c r="F3861" s="792" t="n"/>
      <c r="G3861" s="794" t="n"/>
      <c r="H3861" s="793" t="n"/>
      <c r="I3861" s="792" t="n"/>
      <c r="J3861" s="793" t="n"/>
      <c r="K3861" s="795" t="n"/>
      <c r="L3861" s="793" t="n"/>
    </row>
    <row r="3862" ht="17.45" customHeight="1">
      <c r="C3862" s="791" t="n"/>
      <c r="D3862" s="792" t="n"/>
      <c r="E3862" s="793" t="n"/>
      <c r="F3862" s="792" t="n"/>
      <c r="G3862" s="794" t="n"/>
      <c r="H3862" s="793" t="n"/>
      <c r="I3862" s="792" t="n"/>
      <c r="J3862" s="793" t="n"/>
      <c r="K3862" s="795" t="n"/>
      <c r="L3862" s="793" t="n"/>
    </row>
    <row r="3863" ht="17.45" customHeight="1">
      <c r="C3863" s="791" t="n"/>
      <c r="D3863" s="792" t="n"/>
      <c r="E3863" s="793" t="n"/>
      <c r="F3863" s="792" t="n"/>
      <c r="G3863" s="794" t="n"/>
      <c r="H3863" s="793" t="n"/>
      <c r="I3863" s="792" t="n"/>
      <c r="J3863" s="793" t="n"/>
      <c r="K3863" s="795" t="n"/>
      <c r="L3863" s="793" t="n"/>
    </row>
    <row r="3864" ht="17.45" customHeight="1">
      <c r="C3864" s="791" t="n"/>
      <c r="D3864" s="792" t="n"/>
      <c r="E3864" s="793" t="n"/>
      <c r="F3864" s="792" t="n"/>
      <c r="G3864" s="794" t="n"/>
      <c r="H3864" s="793" t="n"/>
      <c r="I3864" s="792" t="n"/>
      <c r="J3864" s="793" t="n"/>
      <c r="K3864" s="795" t="n"/>
      <c r="L3864" s="793" t="n"/>
    </row>
    <row r="3865" ht="17.45" customHeight="1">
      <c r="C3865" s="791" t="n"/>
      <c r="D3865" s="792" t="n"/>
      <c r="E3865" s="793" t="n"/>
      <c r="F3865" s="792" t="n"/>
      <c r="G3865" s="794" t="n"/>
      <c r="H3865" s="793" t="n"/>
      <c r="I3865" s="792" t="n"/>
      <c r="J3865" s="793" t="n"/>
      <c r="K3865" s="795" t="n"/>
      <c r="L3865" s="793" t="n"/>
    </row>
    <row r="3866" ht="17.45" customHeight="1">
      <c r="C3866" s="861" t="n"/>
      <c r="D3866" s="803" t="n"/>
      <c r="E3866" s="804" t="n"/>
      <c r="F3866" s="803" t="n"/>
      <c r="G3866" s="805" t="n"/>
      <c r="H3866" s="804" t="n"/>
      <c r="I3866" s="803" t="n"/>
      <c r="J3866" s="804" t="n"/>
      <c r="K3866" s="806" t="n"/>
      <c r="L3866" s="804" t="n"/>
    </row>
    <row r="3867" ht="17.45" customHeight="1">
      <c r="C3867" s="791" t="n"/>
      <c r="D3867" s="792" t="n"/>
      <c r="E3867" s="793" t="n"/>
      <c r="F3867" s="792" t="n"/>
      <c r="G3867" s="794" t="n"/>
      <c r="H3867" s="793" t="n"/>
      <c r="I3867" s="792" t="n"/>
      <c r="J3867" s="793" t="n"/>
      <c r="K3867" s="795" t="n"/>
      <c r="L3867" s="793" t="n"/>
    </row>
    <row r="3868" ht="17.45" customHeight="1">
      <c r="C3868" s="791" t="n"/>
      <c r="D3868" s="792" t="n"/>
      <c r="E3868" s="793" t="n"/>
      <c r="F3868" s="792" t="n"/>
      <c r="G3868" s="794" t="n"/>
      <c r="H3868" s="793" t="n"/>
      <c r="I3868" s="792" t="n"/>
      <c r="J3868" s="793" t="n"/>
      <c r="K3868" s="795" t="n"/>
      <c r="L3868" s="793" t="n"/>
    </row>
    <row r="3869" ht="17.45" customHeight="1">
      <c r="C3869" s="791" t="n"/>
      <c r="D3869" s="792" t="n"/>
      <c r="E3869" s="793" t="n"/>
      <c r="F3869" s="792" t="n"/>
      <c r="G3869" s="794" t="n"/>
      <c r="H3869" s="793" t="n"/>
      <c r="I3869" s="792" t="n"/>
      <c r="J3869" s="793" t="n"/>
      <c r="K3869" s="795" t="n"/>
      <c r="L3869" s="793" t="n"/>
    </row>
    <row r="3870" ht="17.45" customHeight="1">
      <c r="C3870" s="791" t="n"/>
      <c r="D3870" s="792" t="n"/>
      <c r="E3870" s="793" t="n"/>
      <c r="F3870" s="792" t="n"/>
      <c r="G3870" s="794" t="n"/>
      <c r="H3870" s="793" t="n"/>
      <c r="I3870" s="792" t="n"/>
      <c r="J3870" s="793" t="n"/>
      <c r="K3870" s="795" t="n"/>
      <c r="L3870" s="793" t="n"/>
    </row>
    <row r="3871" ht="17.45" customHeight="1">
      <c r="C3871" s="791" t="n"/>
      <c r="D3871" s="792" t="n"/>
      <c r="E3871" s="793" t="n"/>
      <c r="F3871" s="792" t="n"/>
      <c r="G3871" s="794" t="n"/>
      <c r="H3871" s="793" t="n"/>
      <c r="I3871" s="792" t="n"/>
      <c r="J3871" s="793" t="n"/>
      <c r="K3871" s="795" t="n"/>
      <c r="L3871" s="793" t="n"/>
    </row>
    <row r="3872" ht="17.45" customHeight="1">
      <c r="C3872" s="861" t="n"/>
      <c r="D3872" s="803" t="n"/>
      <c r="E3872" s="804" t="n"/>
      <c r="F3872" s="803" t="n"/>
      <c r="G3872" s="805" t="n"/>
      <c r="H3872" s="804" t="n"/>
      <c r="I3872" s="803" t="n"/>
      <c r="J3872" s="804" t="n"/>
      <c r="K3872" s="806" t="n"/>
      <c r="L3872" s="804" t="n"/>
    </row>
    <row r="3873" ht="17.45" customHeight="1">
      <c r="C3873" s="791" t="n"/>
      <c r="D3873" s="792" t="n"/>
      <c r="E3873" s="793" t="n"/>
      <c r="F3873" s="792" t="n"/>
      <c r="G3873" s="794" t="n"/>
      <c r="H3873" s="793" t="n"/>
      <c r="I3873" s="792" t="n"/>
      <c r="J3873" s="793" t="n"/>
      <c r="K3873" s="795" t="n"/>
      <c r="L3873" s="793" t="n"/>
    </row>
    <row r="3874" ht="17.45" customHeight="1">
      <c r="C3874" s="791" t="n"/>
      <c r="D3874" s="792" t="n"/>
      <c r="E3874" s="793" t="n"/>
      <c r="F3874" s="792" t="n"/>
      <c r="G3874" s="794" t="n"/>
      <c r="H3874" s="793" t="n"/>
      <c r="I3874" s="792" t="n"/>
      <c r="J3874" s="793" t="n"/>
      <c r="K3874" s="795" t="n"/>
      <c r="L3874" s="793" t="n"/>
    </row>
    <row r="3875" ht="17.45" customHeight="1">
      <c r="C3875" s="791" t="n"/>
      <c r="D3875" s="792" t="n"/>
      <c r="E3875" s="793" t="n"/>
      <c r="F3875" s="792" t="n"/>
      <c r="G3875" s="794" t="n"/>
      <c r="H3875" s="793" t="n"/>
      <c r="I3875" s="792" t="n"/>
      <c r="J3875" s="793" t="n"/>
      <c r="K3875" s="795" t="n"/>
      <c r="L3875" s="793" t="n"/>
    </row>
    <row r="3876" ht="17.45" customHeight="1">
      <c r="C3876" s="791" t="n"/>
      <c r="D3876" s="792" t="n"/>
      <c r="E3876" s="793" t="n"/>
      <c r="F3876" s="792" t="n"/>
      <c r="G3876" s="794" t="n"/>
      <c r="H3876" s="793" t="n"/>
      <c r="I3876" s="792" t="n"/>
      <c r="J3876" s="793" t="n"/>
      <c r="K3876" s="795" t="n"/>
      <c r="L3876" s="793" t="n"/>
    </row>
    <row r="3877" ht="17.45" customHeight="1">
      <c r="C3877" s="791" t="n"/>
      <c r="D3877" s="792" t="n"/>
      <c r="E3877" s="793" t="n"/>
      <c r="F3877" s="792" t="n"/>
      <c r="G3877" s="794" t="n"/>
      <c r="H3877" s="793" t="n"/>
      <c r="I3877" s="792" t="n"/>
      <c r="J3877" s="793" t="n"/>
      <c r="K3877" s="795" t="n"/>
      <c r="L3877" s="793" t="n"/>
    </row>
    <row r="3878" ht="17.45" customHeight="1">
      <c r="C3878" s="861" t="n"/>
      <c r="D3878" s="803" t="n"/>
      <c r="E3878" s="804" t="n"/>
      <c r="F3878" s="803" t="n"/>
      <c r="G3878" s="805" t="n"/>
      <c r="H3878" s="804" t="n"/>
      <c r="I3878" s="803" t="n"/>
      <c r="J3878" s="804" t="n"/>
      <c r="K3878" s="806" t="n"/>
      <c r="L3878" s="804" t="n"/>
    </row>
    <row r="3879" ht="17.45" customHeight="1">
      <c r="C3879" s="791" t="n"/>
      <c r="D3879" s="792" t="n"/>
      <c r="E3879" s="793" t="n"/>
      <c r="F3879" s="792" t="n"/>
      <c r="G3879" s="794" t="n"/>
      <c r="H3879" s="793" t="n"/>
      <c r="I3879" s="792" t="n"/>
      <c r="J3879" s="793" t="n"/>
      <c r="K3879" s="795" t="n"/>
      <c r="L3879" s="793" t="n"/>
    </row>
    <row r="3880" ht="17.45" customHeight="1">
      <c r="C3880" s="791" t="n"/>
      <c r="D3880" s="792" t="n"/>
      <c r="E3880" s="793" t="n"/>
      <c r="F3880" s="792" t="n"/>
      <c r="G3880" s="794" t="n"/>
      <c r="H3880" s="793" t="n"/>
      <c r="I3880" s="792" t="n"/>
      <c r="J3880" s="793" t="n"/>
      <c r="K3880" s="795" t="n"/>
      <c r="L3880" s="793" t="n"/>
    </row>
    <row r="3881" ht="17.45" customHeight="1">
      <c r="C3881" s="791" t="n"/>
      <c r="D3881" s="792" t="n"/>
      <c r="E3881" s="793" t="n"/>
      <c r="F3881" s="792" t="n"/>
      <c r="G3881" s="794" t="n"/>
      <c r="H3881" s="793" t="n"/>
      <c r="I3881" s="792" t="n"/>
      <c r="J3881" s="793" t="n"/>
      <c r="K3881" s="795" t="n"/>
      <c r="L3881" s="793" t="n"/>
    </row>
    <row r="3882" ht="17.45" customHeight="1">
      <c r="C3882" s="791" t="n"/>
      <c r="D3882" s="792" t="n"/>
      <c r="E3882" s="793" t="n"/>
      <c r="F3882" s="792" t="n"/>
      <c r="G3882" s="794" t="n"/>
      <c r="H3882" s="793" t="n"/>
      <c r="I3882" s="792" t="n"/>
      <c r="J3882" s="793" t="n"/>
      <c r="K3882" s="795" t="n"/>
      <c r="L3882" s="793" t="n"/>
    </row>
    <row r="3883" ht="17.45" customHeight="1">
      <c r="C3883" s="791" t="n"/>
      <c r="D3883" s="792" t="n"/>
      <c r="E3883" s="793" t="n"/>
      <c r="F3883" s="792" t="n"/>
      <c r="G3883" s="794" t="n"/>
      <c r="H3883" s="793" t="n"/>
      <c r="I3883" s="792" t="n"/>
      <c r="J3883" s="793" t="n"/>
      <c r="K3883" s="795" t="n"/>
      <c r="L3883" s="793" t="n"/>
    </row>
    <row r="3884" ht="17.45" customHeight="1">
      <c r="C3884" s="861" t="n"/>
      <c r="D3884" s="976" t="n"/>
      <c r="E3884" s="977" t="n"/>
      <c r="F3884" s="976" t="n"/>
      <c r="G3884" s="978" t="n"/>
      <c r="H3884" s="977" t="n"/>
      <c r="I3884" s="976" t="n"/>
      <c r="J3884" s="977" t="n"/>
      <c r="K3884" s="979" t="n"/>
      <c r="L3884" s="977" t="n"/>
    </row>
    <row r="3885" ht="17.45" customHeight="1">
      <c r="C3885" s="791" t="n"/>
      <c r="D3885" s="792" t="n"/>
      <c r="E3885" s="793" t="n"/>
      <c r="F3885" s="792" t="n"/>
      <c r="G3885" s="794" t="n"/>
      <c r="H3885" s="793" t="n"/>
      <c r="I3885" s="792" t="n"/>
      <c r="J3885" s="793" t="n"/>
      <c r="K3885" s="795" t="n"/>
      <c r="L3885" s="793" t="n"/>
    </row>
    <row r="3886" ht="17.45" customHeight="1">
      <c r="C3886" s="791" t="n"/>
      <c r="D3886" s="792" t="n"/>
      <c r="E3886" s="793" t="n"/>
      <c r="F3886" s="792" t="n"/>
      <c r="G3886" s="794" t="n"/>
      <c r="H3886" s="793" t="n"/>
      <c r="I3886" s="792" t="n"/>
      <c r="J3886" s="793" t="n"/>
      <c r="K3886" s="795" t="n"/>
      <c r="L3886" s="793" t="n"/>
    </row>
    <row r="3887" ht="17.45" customHeight="1">
      <c r="C3887" s="791" t="n"/>
      <c r="D3887" s="792" t="n"/>
      <c r="E3887" s="793" t="n"/>
      <c r="F3887" s="792" t="n"/>
      <c r="G3887" s="794" t="n"/>
      <c r="H3887" s="793" t="n"/>
      <c r="I3887" s="792" t="n"/>
      <c r="J3887" s="793" t="n"/>
      <c r="K3887" s="795" t="n"/>
      <c r="L3887" s="793" t="n"/>
    </row>
    <row r="3888" ht="17.45" customHeight="1">
      <c r="C3888" s="791" t="n"/>
      <c r="D3888" s="792" t="n"/>
      <c r="E3888" s="793" t="n"/>
      <c r="F3888" s="792" t="n"/>
      <c r="G3888" s="794" t="n"/>
      <c r="H3888" s="793" t="n"/>
      <c r="I3888" s="792" t="n"/>
      <c r="J3888" s="793" t="n"/>
      <c r="K3888" s="795" t="n"/>
      <c r="L3888" s="793" t="n"/>
    </row>
    <row r="3889" ht="17.45" customHeight="1">
      <c r="C3889" s="791" t="n"/>
      <c r="D3889" s="792" t="n"/>
      <c r="E3889" s="793" t="n"/>
      <c r="F3889" s="792" t="n"/>
      <c r="G3889" s="794" t="n"/>
      <c r="H3889" s="793" t="n"/>
      <c r="I3889" s="792" t="n"/>
      <c r="J3889" s="793" t="n"/>
      <c r="K3889" s="795" t="n"/>
      <c r="L3889" s="793" t="n"/>
    </row>
    <row r="3890" ht="17.45" customHeight="1">
      <c r="C3890" s="861" t="n"/>
      <c r="D3890" s="803" t="n"/>
      <c r="E3890" s="804" t="n"/>
      <c r="F3890" s="803" t="n"/>
      <c r="G3890" s="805" t="n"/>
      <c r="H3890" s="804" t="n"/>
      <c r="I3890" s="803" t="n"/>
      <c r="J3890" s="804" t="n"/>
      <c r="K3890" s="806" t="n"/>
      <c r="L3890" s="804" t="n"/>
    </row>
    <row r="3891" ht="17.45" customHeight="1">
      <c r="C3891" s="791" t="n"/>
      <c r="D3891" s="792" t="n"/>
      <c r="E3891" s="793" t="n"/>
      <c r="F3891" s="792" t="n"/>
      <c r="G3891" s="794" t="n"/>
      <c r="H3891" s="793" t="n"/>
      <c r="I3891" s="792" t="n"/>
      <c r="J3891" s="793" t="n"/>
      <c r="K3891" s="795" t="n"/>
      <c r="L3891" s="793" t="n"/>
    </row>
    <row r="3892" ht="17.45" customHeight="1">
      <c r="C3892" s="791" t="n"/>
      <c r="D3892" s="792" t="n"/>
      <c r="E3892" s="793" t="n"/>
      <c r="F3892" s="792" t="n"/>
      <c r="G3892" s="794" t="n"/>
      <c r="H3892" s="793" t="n"/>
      <c r="I3892" s="792" t="n"/>
      <c r="J3892" s="793" t="n"/>
      <c r="K3892" s="795" t="n"/>
      <c r="L3892" s="793" t="n"/>
    </row>
    <row r="3893" ht="17.45" customHeight="1">
      <c r="C3893" s="791" t="n"/>
      <c r="D3893" s="792" t="n"/>
      <c r="E3893" s="793" t="n"/>
      <c r="F3893" s="792" t="n"/>
      <c r="G3893" s="794" t="n"/>
      <c r="H3893" s="793" t="n"/>
      <c r="I3893" s="792" t="n"/>
      <c r="J3893" s="793" t="n"/>
      <c r="K3893" s="795" t="n"/>
      <c r="L3893" s="793" t="n"/>
    </row>
    <row r="3894" ht="17.45" customHeight="1">
      <c r="C3894" s="791" t="n"/>
      <c r="D3894" s="792" t="n"/>
      <c r="E3894" s="793" t="n"/>
      <c r="F3894" s="792" t="n"/>
      <c r="G3894" s="794" t="n"/>
      <c r="H3894" s="793" t="n"/>
      <c r="I3894" s="792" t="n"/>
      <c r="J3894" s="793" t="n"/>
      <c r="K3894" s="795" t="n"/>
      <c r="L3894" s="793" t="n"/>
    </row>
    <row r="3895" ht="17.45" customHeight="1">
      <c r="C3895" s="791" t="n"/>
      <c r="D3895" s="792" t="n"/>
      <c r="E3895" s="793" t="n"/>
      <c r="F3895" s="792" t="n"/>
      <c r="G3895" s="794" t="n"/>
      <c r="H3895" s="793" t="n"/>
      <c r="I3895" s="792" t="n"/>
      <c r="J3895" s="793" t="n"/>
      <c r="K3895" s="795" t="n"/>
      <c r="L3895" s="793" t="n"/>
    </row>
    <row r="3896" ht="17.45" customHeight="1">
      <c r="C3896" s="861" t="n"/>
      <c r="D3896" s="803" t="n"/>
      <c r="E3896" s="804" t="n"/>
      <c r="F3896" s="803" t="n"/>
      <c r="G3896" s="805" t="n"/>
      <c r="H3896" s="804" t="n"/>
      <c r="I3896" s="803" t="n"/>
      <c r="J3896" s="804" t="n"/>
      <c r="K3896" s="806" t="n"/>
      <c r="L3896" s="804" t="n"/>
    </row>
    <row r="3897" ht="17.45" customHeight="1">
      <c r="C3897" s="791" t="n"/>
      <c r="D3897" s="792" t="n"/>
      <c r="E3897" s="793" t="n"/>
      <c r="F3897" s="792" t="n"/>
      <c r="G3897" s="794" t="n"/>
      <c r="H3897" s="793" t="n"/>
      <c r="I3897" s="792" t="n"/>
      <c r="J3897" s="793" t="n"/>
      <c r="K3897" s="795" t="n"/>
      <c r="L3897" s="793" t="n"/>
    </row>
    <row r="3898" ht="17.45" customHeight="1">
      <c r="C3898" s="791" t="n"/>
      <c r="D3898" s="792" t="n"/>
      <c r="E3898" s="793" t="n"/>
      <c r="F3898" s="792" t="n"/>
      <c r="G3898" s="794" t="n"/>
      <c r="H3898" s="793" t="n"/>
      <c r="I3898" s="792" t="n"/>
      <c r="J3898" s="793" t="n"/>
      <c r="K3898" s="795" t="n"/>
      <c r="L3898" s="793" t="n"/>
    </row>
    <row r="3899" ht="17.45" customHeight="1">
      <c r="C3899" s="791" t="n"/>
      <c r="D3899" s="792" t="n"/>
      <c r="E3899" s="793" t="n"/>
      <c r="F3899" s="792" t="n"/>
      <c r="G3899" s="794" t="n"/>
      <c r="H3899" s="793" t="n"/>
      <c r="I3899" s="792" t="n"/>
      <c r="J3899" s="793" t="n"/>
      <c r="K3899" s="795" t="n"/>
      <c r="L3899" s="793" t="n"/>
    </row>
    <row r="3900" ht="17.45" customHeight="1">
      <c r="C3900" s="791" t="n"/>
      <c r="D3900" s="792" t="n"/>
      <c r="E3900" s="793" t="n"/>
      <c r="F3900" s="792" t="n"/>
      <c r="G3900" s="794" t="n"/>
      <c r="H3900" s="793" t="n"/>
      <c r="I3900" s="792" t="n"/>
      <c r="J3900" s="793" t="n"/>
      <c r="K3900" s="795" t="n"/>
      <c r="L3900" s="793" t="n"/>
    </row>
    <row r="3901" ht="17.45" customHeight="1">
      <c r="C3901" s="791" t="n"/>
      <c r="D3901" s="792" t="n"/>
      <c r="E3901" s="793" t="n"/>
      <c r="F3901" s="792" t="n"/>
      <c r="G3901" s="794" t="n"/>
      <c r="H3901" s="793" t="n"/>
      <c r="I3901" s="792" t="n"/>
      <c r="J3901" s="793" t="n"/>
      <c r="K3901" s="795" t="n"/>
      <c r="L3901" s="793" t="n"/>
    </row>
    <row r="3902" ht="17.45" customHeight="1">
      <c r="C3902" s="861" t="n"/>
      <c r="D3902" s="976" t="n"/>
      <c r="E3902" s="977" t="n"/>
      <c r="F3902" s="976" t="n"/>
      <c r="G3902" s="978" t="n"/>
      <c r="H3902" s="977" t="n"/>
      <c r="I3902" s="976" t="n"/>
      <c r="J3902" s="977" t="n"/>
      <c r="K3902" s="979" t="n"/>
      <c r="L3902" s="977" t="n"/>
    </row>
    <row r="3903" ht="17.45" customHeight="1">
      <c r="C3903" s="791" t="n"/>
      <c r="D3903" s="792" t="n"/>
      <c r="E3903" s="793" t="n"/>
      <c r="F3903" s="792" t="n"/>
      <c r="G3903" s="794" t="n"/>
      <c r="H3903" s="793" t="n"/>
      <c r="I3903" s="792" t="n"/>
      <c r="J3903" s="793" t="n"/>
      <c r="K3903" s="795" t="n"/>
      <c r="L3903" s="793" t="n"/>
    </row>
    <row r="3904" ht="17.45" customHeight="1">
      <c r="C3904" s="791" t="n"/>
      <c r="D3904" s="792" t="n"/>
      <c r="E3904" s="793" t="n"/>
      <c r="F3904" s="792" t="n"/>
      <c r="G3904" s="794" t="n"/>
      <c r="H3904" s="793" t="n"/>
      <c r="I3904" s="792" t="n"/>
      <c r="J3904" s="793" t="n"/>
      <c r="K3904" s="795" t="n"/>
      <c r="L3904" s="793" t="n"/>
    </row>
    <row r="3905" ht="17.45" customHeight="1">
      <c r="C3905" s="791" t="n"/>
      <c r="D3905" s="792" t="n"/>
      <c r="E3905" s="793" t="n"/>
      <c r="F3905" s="792" t="n"/>
      <c r="G3905" s="794" t="n"/>
      <c r="H3905" s="793" t="n"/>
      <c r="I3905" s="792" t="n"/>
      <c r="J3905" s="793" t="n"/>
      <c r="K3905" s="795" t="n"/>
      <c r="L3905" s="793" t="n"/>
    </row>
    <row r="3906" ht="17.45" customHeight="1">
      <c r="C3906" s="791" t="n"/>
      <c r="D3906" s="792" t="n"/>
      <c r="E3906" s="793" t="n"/>
      <c r="F3906" s="792" t="n"/>
      <c r="G3906" s="794" t="n"/>
      <c r="H3906" s="793" t="n"/>
      <c r="I3906" s="792" t="n"/>
      <c r="J3906" s="793" t="n"/>
      <c r="K3906" s="795" t="n"/>
      <c r="L3906" s="793" t="n"/>
    </row>
    <row r="3907" ht="17.45" customHeight="1">
      <c r="C3907" s="791" t="n"/>
      <c r="D3907" s="792" t="n"/>
      <c r="E3907" s="793" t="n"/>
      <c r="F3907" s="792" t="n"/>
      <c r="G3907" s="794" t="n"/>
      <c r="H3907" s="793" t="n"/>
      <c r="I3907" s="792" t="n"/>
      <c r="J3907" s="793" t="n"/>
      <c r="K3907" s="795" t="n"/>
      <c r="L3907" s="793" t="n"/>
    </row>
    <row r="3908" ht="17.45" customHeight="1">
      <c r="C3908" s="861" t="n"/>
      <c r="D3908" s="803" t="n"/>
      <c r="E3908" s="804" t="n"/>
      <c r="F3908" s="803" t="n"/>
      <c r="G3908" s="805" t="n"/>
      <c r="H3908" s="804" t="n"/>
      <c r="I3908" s="803" t="n"/>
      <c r="J3908" s="804" t="n"/>
      <c r="K3908" s="806" t="n"/>
      <c r="L3908" s="804" t="n"/>
    </row>
    <row r="3909" ht="17.45" customHeight="1">
      <c r="C3909" s="791" t="n"/>
      <c r="D3909" s="792" t="n"/>
      <c r="E3909" s="793" t="n"/>
      <c r="F3909" s="792" t="n"/>
      <c r="G3909" s="794" t="n"/>
      <c r="H3909" s="793" t="n"/>
      <c r="I3909" s="792" t="n"/>
      <c r="J3909" s="793" t="n"/>
      <c r="K3909" s="795" t="n"/>
      <c r="L3909" s="793" t="n"/>
    </row>
    <row r="3910" ht="17.45" customHeight="1">
      <c r="C3910" s="791" t="n"/>
      <c r="D3910" s="792" t="n"/>
      <c r="E3910" s="793" t="n"/>
      <c r="F3910" s="792" t="n"/>
      <c r="G3910" s="794" t="n"/>
      <c r="H3910" s="793" t="n"/>
      <c r="I3910" s="792" t="n"/>
      <c r="J3910" s="793" t="n"/>
      <c r="K3910" s="795" t="n"/>
      <c r="L3910" s="793" t="n"/>
    </row>
    <row r="3911" ht="17.45" customHeight="1">
      <c r="C3911" s="791" t="n"/>
      <c r="D3911" s="792" t="n"/>
      <c r="E3911" s="793" t="n"/>
      <c r="F3911" s="792" t="n"/>
      <c r="G3911" s="794" t="n"/>
      <c r="H3911" s="793" t="n"/>
      <c r="I3911" s="792" t="n"/>
      <c r="J3911" s="793" t="n"/>
      <c r="K3911" s="795" t="n"/>
      <c r="L3911" s="793" t="n"/>
    </row>
    <row r="3912" ht="17.45" customHeight="1">
      <c r="C3912" s="791" t="n"/>
      <c r="D3912" s="792" t="n"/>
      <c r="E3912" s="793" t="n"/>
      <c r="F3912" s="792" t="n"/>
      <c r="G3912" s="794" t="n"/>
      <c r="H3912" s="793" t="n"/>
      <c r="I3912" s="792" t="n"/>
      <c r="J3912" s="793" t="n"/>
      <c r="K3912" s="795" t="n"/>
      <c r="L3912" s="793" t="n"/>
    </row>
    <row r="3913" ht="17.45" customHeight="1">
      <c r="C3913" s="791" t="n"/>
      <c r="D3913" s="792" t="n"/>
      <c r="E3913" s="793" t="n"/>
      <c r="F3913" s="792" t="n"/>
      <c r="G3913" s="794" t="n"/>
      <c r="H3913" s="793" t="n"/>
      <c r="I3913" s="792" t="n"/>
      <c r="J3913" s="793" t="n"/>
      <c r="K3913" s="795" t="n"/>
      <c r="L3913" s="793" t="n"/>
    </row>
    <row r="3914" ht="17.45" customHeight="1">
      <c r="C3914" s="861" t="n"/>
      <c r="D3914" s="803" t="n"/>
      <c r="E3914" s="804" t="n"/>
      <c r="F3914" s="803" t="n"/>
      <c r="G3914" s="805" t="n"/>
      <c r="H3914" s="804" t="n"/>
      <c r="I3914" s="803" t="n"/>
      <c r="J3914" s="804" t="n"/>
      <c r="K3914" s="806" t="n"/>
      <c r="L3914" s="804" t="n"/>
    </row>
    <row r="3915" ht="17.45" customHeight="1">
      <c r="C3915" s="791" t="n"/>
      <c r="D3915" s="792" t="n"/>
      <c r="E3915" s="793" t="n"/>
      <c r="F3915" s="792" t="n"/>
      <c r="G3915" s="794" t="n"/>
      <c r="H3915" s="793" t="n"/>
      <c r="I3915" s="792" t="n"/>
      <c r="J3915" s="793" t="n"/>
      <c r="K3915" s="795" t="n"/>
      <c r="L3915" s="793" t="n"/>
    </row>
    <row r="3916" ht="17.45" customHeight="1">
      <c r="C3916" s="791" t="n"/>
      <c r="D3916" s="792" t="n"/>
      <c r="E3916" s="793" t="n"/>
      <c r="F3916" s="792" t="n"/>
      <c r="G3916" s="794" t="n"/>
      <c r="H3916" s="793" t="n"/>
      <c r="I3916" s="792" t="n"/>
      <c r="J3916" s="793" t="n"/>
      <c r="K3916" s="795" t="n"/>
      <c r="L3916" s="793" t="n"/>
    </row>
    <row r="3917" ht="17.45" customHeight="1">
      <c r="C3917" s="791" t="n"/>
      <c r="D3917" s="792" t="n"/>
      <c r="E3917" s="793" t="n"/>
      <c r="F3917" s="792" t="n"/>
      <c r="G3917" s="794" t="n"/>
      <c r="H3917" s="793" t="n"/>
      <c r="I3917" s="792" t="n"/>
      <c r="J3917" s="793" t="n"/>
      <c r="K3917" s="795" t="n"/>
      <c r="L3917" s="793" t="n"/>
    </row>
    <row r="3918" ht="17.45" customHeight="1">
      <c r="C3918" s="791" t="n"/>
      <c r="D3918" s="792" t="n"/>
      <c r="E3918" s="793" t="n"/>
      <c r="F3918" s="792" t="n"/>
      <c r="G3918" s="794" t="n"/>
      <c r="H3918" s="793" t="n"/>
      <c r="I3918" s="792" t="n"/>
      <c r="J3918" s="793" t="n"/>
      <c r="K3918" s="795" t="n"/>
      <c r="L3918" s="793" t="n"/>
    </row>
    <row r="3919" ht="17.45" customHeight="1">
      <c r="C3919" s="791" t="n"/>
      <c r="D3919" s="792" t="n"/>
      <c r="E3919" s="793" t="n"/>
      <c r="F3919" s="792" t="n"/>
      <c r="G3919" s="794" t="n"/>
      <c r="H3919" s="793" t="n"/>
      <c r="I3919" s="792" t="n"/>
      <c r="J3919" s="793" t="n"/>
      <c r="K3919" s="795" t="n"/>
      <c r="L3919" s="793" t="n"/>
    </row>
    <row r="3920" ht="17.45" customHeight="1">
      <c r="C3920" s="861" t="n"/>
      <c r="D3920" s="803" t="n"/>
      <c r="E3920" s="804" t="n"/>
      <c r="F3920" s="803" t="n"/>
      <c r="G3920" s="805" t="n"/>
      <c r="H3920" s="804" t="n"/>
      <c r="I3920" s="803" t="n"/>
      <c r="J3920" s="804" t="n"/>
      <c r="K3920" s="806" t="n"/>
      <c r="L3920" s="804" t="n"/>
    </row>
    <row r="3921" ht="17.45" customHeight="1">
      <c r="C3921" s="791" t="n"/>
      <c r="D3921" s="792" t="n"/>
      <c r="E3921" s="793" t="n"/>
      <c r="F3921" s="792" t="n"/>
      <c r="G3921" s="794" t="n"/>
      <c r="H3921" s="793" t="n"/>
      <c r="I3921" s="792" t="n"/>
      <c r="J3921" s="793" t="n"/>
      <c r="K3921" s="795" t="n"/>
      <c r="L3921" s="793" t="n"/>
    </row>
    <row r="3922" ht="17.45" customHeight="1">
      <c r="C3922" s="791" t="n"/>
      <c r="D3922" s="792" t="n"/>
      <c r="E3922" s="793" t="n"/>
      <c r="F3922" s="792" t="n"/>
      <c r="G3922" s="794" t="n"/>
      <c r="H3922" s="793" t="n"/>
      <c r="I3922" s="792" t="n"/>
      <c r="J3922" s="793" t="n"/>
      <c r="K3922" s="795" t="n"/>
      <c r="L3922" s="793" t="n"/>
    </row>
    <row r="3923" ht="17.45" customHeight="1">
      <c r="C3923" s="791" t="n"/>
      <c r="D3923" s="792" t="n"/>
      <c r="E3923" s="793" t="n"/>
      <c r="F3923" s="792" t="n"/>
      <c r="G3923" s="794" t="n"/>
      <c r="H3923" s="793" t="n"/>
      <c r="I3923" s="792" t="n"/>
      <c r="J3923" s="793" t="n"/>
      <c r="K3923" s="795" t="n"/>
      <c r="L3923" s="793" t="n"/>
    </row>
    <row r="3924" ht="17.45" customHeight="1">
      <c r="C3924" s="791" t="n"/>
      <c r="D3924" s="792" t="n"/>
      <c r="E3924" s="793" t="n"/>
      <c r="F3924" s="792" t="n"/>
      <c r="G3924" s="794" t="n"/>
      <c r="H3924" s="793" t="n"/>
      <c r="I3924" s="792" t="n"/>
      <c r="J3924" s="793" t="n"/>
      <c r="K3924" s="795" t="n"/>
      <c r="L3924" s="793" t="n"/>
    </row>
    <row r="3925" ht="17.45" customHeight="1">
      <c r="C3925" s="791" t="n"/>
      <c r="D3925" s="792" t="n"/>
      <c r="E3925" s="793" t="n"/>
      <c r="F3925" s="792" t="n"/>
      <c r="G3925" s="794" t="n"/>
      <c r="H3925" s="793" t="n"/>
      <c r="I3925" s="792" t="n"/>
      <c r="J3925" s="793" t="n"/>
      <c r="K3925" s="795" t="n"/>
      <c r="L3925" s="793" t="n"/>
    </row>
    <row r="3926" ht="17.45" customHeight="1">
      <c r="C3926" s="861" t="n"/>
      <c r="D3926" s="803" t="n"/>
      <c r="E3926" s="804" t="n"/>
      <c r="F3926" s="803" t="n"/>
      <c r="G3926" s="805" t="n"/>
      <c r="H3926" s="804" t="n"/>
      <c r="I3926" s="803" t="n"/>
      <c r="J3926" s="804" t="n"/>
      <c r="K3926" s="806" t="n"/>
      <c r="L3926" s="804" t="n"/>
    </row>
    <row r="3927" ht="17.45" customHeight="1">
      <c r="C3927" s="791" t="n"/>
      <c r="D3927" s="792" t="n"/>
      <c r="E3927" s="793" t="n"/>
      <c r="F3927" s="792" t="n"/>
      <c r="G3927" s="794" t="n"/>
      <c r="H3927" s="793" t="n"/>
      <c r="I3927" s="792" t="n"/>
      <c r="J3927" s="793" t="n"/>
      <c r="K3927" s="795" t="n"/>
      <c r="L3927" s="793" t="n"/>
    </row>
    <row r="3928" ht="17.45" customHeight="1">
      <c r="C3928" s="791" t="n"/>
      <c r="D3928" s="792" t="n"/>
      <c r="E3928" s="793" t="n"/>
      <c r="F3928" s="792" t="n"/>
      <c r="G3928" s="794" t="n"/>
      <c r="H3928" s="793" t="n"/>
      <c r="I3928" s="792" t="n"/>
      <c r="J3928" s="793" t="n"/>
      <c r="K3928" s="795" t="n"/>
      <c r="L3928" s="793" t="n"/>
    </row>
    <row r="3929" ht="17.45" customHeight="1">
      <c r="C3929" s="791" t="n"/>
      <c r="D3929" s="792" t="n"/>
      <c r="E3929" s="793" t="n"/>
      <c r="F3929" s="792" t="n"/>
      <c r="G3929" s="794" t="n"/>
      <c r="H3929" s="793" t="n"/>
      <c r="I3929" s="792" t="n"/>
      <c r="J3929" s="793" t="n"/>
      <c r="K3929" s="795" t="n"/>
      <c r="L3929" s="793" t="n"/>
    </row>
    <row r="3930" ht="17.45" customHeight="1">
      <c r="C3930" s="791" t="n"/>
      <c r="D3930" s="792" t="n"/>
      <c r="E3930" s="793" t="n"/>
      <c r="F3930" s="792" t="n"/>
      <c r="G3930" s="794" t="n"/>
      <c r="H3930" s="793" t="n"/>
      <c r="I3930" s="792" t="n"/>
      <c r="J3930" s="793" t="n"/>
      <c r="K3930" s="795" t="n"/>
      <c r="L3930" s="793" t="n"/>
    </row>
    <row r="3931" ht="17.45" customHeight="1">
      <c r="C3931" s="791" t="n"/>
      <c r="D3931" s="792" t="n"/>
      <c r="E3931" s="793" t="n"/>
      <c r="F3931" s="792" t="n"/>
      <c r="G3931" s="794" t="n"/>
      <c r="H3931" s="793" t="n"/>
      <c r="I3931" s="792" t="n"/>
      <c r="J3931" s="793" t="n"/>
      <c r="K3931" s="795" t="n"/>
      <c r="L3931" s="793" t="n"/>
    </row>
    <row r="3932" ht="17.45" customHeight="1">
      <c r="C3932" s="861" t="n"/>
      <c r="D3932" s="803" t="n"/>
      <c r="E3932" s="804" t="n"/>
      <c r="F3932" s="803" t="n"/>
      <c r="G3932" s="805" t="n"/>
      <c r="H3932" s="804" t="n"/>
      <c r="I3932" s="803" t="n"/>
      <c r="J3932" s="804" t="n"/>
      <c r="K3932" s="806" t="n"/>
      <c r="L3932" s="804" t="n"/>
    </row>
    <row r="3933" ht="17.45" customHeight="1">
      <c r="C3933" s="791" t="n"/>
      <c r="D3933" s="792" t="n"/>
      <c r="E3933" s="793" t="n"/>
      <c r="F3933" s="792" t="n"/>
      <c r="G3933" s="794" t="n"/>
      <c r="H3933" s="793" t="n"/>
      <c r="I3933" s="792" t="n"/>
      <c r="J3933" s="793" t="n"/>
      <c r="K3933" s="795" t="n"/>
      <c r="L3933" s="793" t="n"/>
    </row>
    <row r="3934" ht="17.45" customHeight="1">
      <c r="C3934" s="791" t="n"/>
      <c r="D3934" s="792" t="n"/>
      <c r="E3934" s="793" t="n"/>
      <c r="F3934" s="792" t="n"/>
      <c r="G3934" s="794" t="n"/>
      <c r="H3934" s="793" t="n"/>
      <c r="I3934" s="792" t="n"/>
      <c r="J3934" s="793" t="n"/>
      <c r="K3934" s="795" t="n"/>
      <c r="L3934" s="793" t="n"/>
    </row>
    <row r="3935" ht="17.45" customHeight="1">
      <c r="C3935" s="791" t="n"/>
      <c r="D3935" s="792" t="n"/>
      <c r="E3935" s="793" t="n"/>
      <c r="F3935" s="792" t="n"/>
      <c r="G3935" s="794" t="n"/>
      <c r="H3935" s="793" t="n"/>
      <c r="I3935" s="792" t="n"/>
      <c r="J3935" s="793" t="n"/>
      <c r="K3935" s="795" t="n"/>
      <c r="L3935" s="793" t="n"/>
    </row>
    <row r="3936" ht="17.45" customHeight="1">
      <c r="C3936" s="791" t="n"/>
      <c r="D3936" s="792" t="n"/>
      <c r="E3936" s="793" t="n"/>
      <c r="F3936" s="792" t="n"/>
      <c r="G3936" s="794" t="n"/>
      <c r="H3936" s="793" t="n"/>
      <c r="I3936" s="792" t="n"/>
      <c r="J3936" s="793" t="n"/>
      <c r="K3936" s="795" t="n"/>
      <c r="L3936" s="793" t="n"/>
    </row>
    <row r="3937" ht="17.45" customHeight="1">
      <c r="C3937" s="791" t="n"/>
      <c r="D3937" s="792" t="n"/>
      <c r="E3937" s="793" t="n"/>
      <c r="F3937" s="792" t="n"/>
      <c r="G3937" s="794" t="n"/>
      <c r="H3937" s="793" t="n"/>
      <c r="I3937" s="792" t="n"/>
      <c r="J3937" s="793" t="n"/>
      <c r="K3937" s="795" t="n"/>
      <c r="L3937" s="793" t="n"/>
    </row>
    <row r="3938" ht="17.45" customHeight="1">
      <c r="C3938" s="861" t="n"/>
      <c r="D3938" s="976" t="n"/>
      <c r="E3938" s="977" t="n"/>
      <c r="F3938" s="976" t="n"/>
      <c r="G3938" s="978" t="n"/>
      <c r="H3938" s="977" t="n"/>
      <c r="I3938" s="976" t="n"/>
      <c r="J3938" s="977" t="n"/>
      <c r="K3938" s="979" t="n"/>
      <c r="L3938" s="977" t="n"/>
    </row>
    <row r="3939" ht="17.45" customHeight="1">
      <c r="C3939" s="791" t="n"/>
      <c r="D3939" s="792" t="n"/>
      <c r="E3939" s="793" t="n"/>
      <c r="F3939" s="792" t="n"/>
      <c r="G3939" s="794" t="n"/>
      <c r="H3939" s="793" t="n"/>
      <c r="I3939" s="792" t="n"/>
      <c r="J3939" s="793" t="n"/>
      <c r="K3939" s="795" t="n"/>
      <c r="L3939" s="793" t="n"/>
    </row>
    <row r="3940" ht="17.45" customHeight="1">
      <c r="C3940" s="791" t="n"/>
      <c r="D3940" s="792" t="n"/>
      <c r="E3940" s="793" t="n"/>
      <c r="F3940" s="792" t="n"/>
      <c r="G3940" s="794" t="n"/>
      <c r="H3940" s="793" t="n"/>
      <c r="I3940" s="792" t="n"/>
      <c r="J3940" s="793" t="n"/>
      <c r="K3940" s="795" t="n"/>
      <c r="L3940" s="793" t="n"/>
    </row>
    <row r="3941" ht="17.45" customHeight="1">
      <c r="C3941" s="791" t="n"/>
      <c r="D3941" s="792" t="n"/>
      <c r="E3941" s="793" t="n"/>
      <c r="F3941" s="792" t="n"/>
      <c r="G3941" s="794" t="n"/>
      <c r="H3941" s="793" t="n"/>
      <c r="I3941" s="792" t="n"/>
      <c r="J3941" s="793" t="n"/>
      <c r="K3941" s="795" t="n"/>
      <c r="L3941" s="793" t="n"/>
    </row>
    <row r="3942" ht="17.45" customHeight="1">
      <c r="C3942" s="791" t="n"/>
      <c r="D3942" s="792" t="n"/>
      <c r="E3942" s="793" t="n"/>
      <c r="F3942" s="792" t="n"/>
      <c r="G3942" s="794" t="n"/>
      <c r="H3942" s="793" t="n"/>
      <c r="I3942" s="792" t="n"/>
      <c r="J3942" s="793" t="n"/>
      <c r="K3942" s="795" t="n"/>
      <c r="L3942" s="793" t="n"/>
    </row>
    <row r="3943" ht="17.45" customHeight="1">
      <c r="C3943" s="791" t="n"/>
      <c r="D3943" s="792" t="n"/>
      <c r="E3943" s="793" t="n"/>
      <c r="F3943" s="792" t="n"/>
      <c r="G3943" s="794" t="n"/>
      <c r="H3943" s="793" t="n"/>
      <c r="I3943" s="792" t="n"/>
      <c r="J3943" s="793" t="n"/>
      <c r="K3943" s="795" t="n"/>
      <c r="L3943" s="793" t="n"/>
    </row>
    <row r="3944" ht="17.45" customHeight="1">
      <c r="C3944" s="861" t="n"/>
      <c r="D3944" s="803" t="n"/>
      <c r="E3944" s="804" t="n"/>
      <c r="F3944" s="803" t="n"/>
      <c r="G3944" s="805" t="n"/>
      <c r="H3944" s="804" t="n"/>
      <c r="I3944" s="803" t="n"/>
      <c r="J3944" s="804" t="n"/>
      <c r="K3944" s="806" t="n"/>
      <c r="L3944" s="804" t="n"/>
    </row>
    <row r="3945" ht="17.45" customHeight="1">
      <c r="C3945" s="791" t="n"/>
      <c r="D3945" s="792" t="n"/>
      <c r="E3945" s="793" t="n"/>
      <c r="F3945" s="792" t="n"/>
      <c r="G3945" s="794" t="n"/>
      <c r="H3945" s="793" t="n"/>
      <c r="I3945" s="792" t="n"/>
      <c r="J3945" s="793" t="n"/>
      <c r="K3945" s="795" t="n"/>
      <c r="L3945" s="793" t="n"/>
    </row>
    <row r="3946" ht="17.45" customHeight="1">
      <c r="C3946" s="791" t="n"/>
      <c r="D3946" s="792" t="n"/>
      <c r="E3946" s="793" t="n"/>
      <c r="F3946" s="792" t="n"/>
      <c r="G3946" s="794" t="n"/>
      <c r="H3946" s="793" t="n"/>
      <c r="I3946" s="792" t="n"/>
      <c r="J3946" s="793" t="n"/>
      <c r="K3946" s="795" t="n"/>
      <c r="L3946" s="793" t="n"/>
    </row>
    <row r="3947" ht="17.45" customHeight="1">
      <c r="C3947" s="791" t="n"/>
      <c r="D3947" s="792" t="n"/>
      <c r="E3947" s="793" t="n"/>
      <c r="F3947" s="792" t="n"/>
      <c r="G3947" s="794" t="n"/>
      <c r="H3947" s="793" t="n"/>
      <c r="I3947" s="792" t="n"/>
      <c r="J3947" s="793" t="n"/>
      <c r="K3947" s="795" t="n"/>
      <c r="L3947" s="793" t="n"/>
    </row>
    <row r="3948" ht="17.45" customHeight="1">
      <c r="C3948" s="791" t="n"/>
      <c r="D3948" s="792" t="n"/>
      <c r="E3948" s="793" t="n"/>
      <c r="F3948" s="792" t="n"/>
      <c r="G3948" s="794" t="n"/>
      <c r="H3948" s="793" t="n"/>
      <c r="I3948" s="792" t="n"/>
      <c r="J3948" s="793" t="n"/>
      <c r="K3948" s="795" t="n"/>
      <c r="L3948" s="793" t="n"/>
    </row>
    <row r="3949" ht="17.45" customHeight="1">
      <c r="C3949" s="791" t="n"/>
      <c r="D3949" s="792" t="n"/>
      <c r="E3949" s="793" t="n"/>
      <c r="F3949" s="792" t="n"/>
      <c r="G3949" s="794" t="n"/>
      <c r="H3949" s="793" t="n"/>
      <c r="I3949" s="792" t="n"/>
      <c r="J3949" s="793" t="n"/>
      <c r="K3949" s="795" t="n"/>
      <c r="L3949" s="793" t="n"/>
    </row>
    <row r="3950" ht="17.45" customHeight="1">
      <c r="C3950" s="861" t="n"/>
      <c r="D3950" s="803" t="n"/>
      <c r="E3950" s="804" t="n"/>
      <c r="F3950" s="803" t="n"/>
      <c r="G3950" s="805" t="n"/>
      <c r="H3950" s="804" t="n"/>
      <c r="I3950" s="803" t="n"/>
      <c r="J3950" s="804" t="n"/>
      <c r="K3950" s="806" t="n"/>
      <c r="L3950" s="804" t="n"/>
    </row>
    <row r="3951" ht="17.45" customHeight="1">
      <c r="C3951" s="791" t="n"/>
      <c r="D3951" s="792" t="n"/>
      <c r="E3951" s="793" t="n"/>
      <c r="F3951" s="792" t="n"/>
      <c r="G3951" s="794" t="n"/>
      <c r="H3951" s="793" t="n"/>
      <c r="I3951" s="792" t="n"/>
      <c r="J3951" s="793" t="n"/>
      <c r="K3951" s="795" t="n"/>
      <c r="L3951" s="793" t="n"/>
    </row>
    <row r="3952" ht="17.45" customHeight="1">
      <c r="C3952" s="791" t="n"/>
      <c r="D3952" s="792" t="n"/>
      <c r="E3952" s="793" t="n"/>
      <c r="F3952" s="792" t="n"/>
      <c r="G3952" s="794" t="n"/>
      <c r="H3952" s="793" t="n"/>
      <c r="I3952" s="792" t="n"/>
      <c r="J3952" s="793" t="n"/>
      <c r="K3952" s="795" t="n"/>
      <c r="L3952" s="793" t="n"/>
    </row>
    <row r="3953" ht="17.45" customHeight="1">
      <c r="C3953" s="791" t="n"/>
      <c r="D3953" s="792" t="n"/>
      <c r="E3953" s="793" t="n"/>
      <c r="F3953" s="792" t="n"/>
      <c r="G3953" s="794" t="n"/>
      <c r="H3953" s="793" t="n"/>
      <c r="I3953" s="792" t="n"/>
      <c r="J3953" s="793" t="n"/>
      <c r="K3953" s="795" t="n"/>
      <c r="L3953" s="793" t="n"/>
    </row>
    <row r="3954" ht="17.45" customHeight="1">
      <c r="C3954" s="791" t="n"/>
      <c r="D3954" s="792" t="n"/>
      <c r="E3954" s="793" t="n"/>
      <c r="F3954" s="792" t="n"/>
      <c r="G3954" s="794" t="n"/>
      <c r="H3954" s="793" t="n"/>
      <c r="I3954" s="792" t="n"/>
      <c r="J3954" s="793" t="n"/>
      <c r="K3954" s="795" t="n"/>
      <c r="L3954" s="793" t="n"/>
    </row>
    <row r="3955" ht="17.45" customHeight="1">
      <c r="C3955" s="791" t="n"/>
      <c r="D3955" s="792" t="n"/>
      <c r="E3955" s="793" t="n"/>
      <c r="F3955" s="792" t="n"/>
      <c r="G3955" s="794" t="n"/>
      <c r="H3955" s="793" t="n"/>
      <c r="I3955" s="792" t="n"/>
      <c r="J3955" s="793" t="n"/>
      <c r="K3955" s="795" t="n"/>
      <c r="L3955" s="793" t="n"/>
    </row>
    <row r="3956" ht="17.45" customHeight="1">
      <c r="C3956" s="861" t="n"/>
      <c r="D3956" s="803" t="n"/>
      <c r="E3956" s="804" t="n"/>
      <c r="F3956" s="803" t="n"/>
      <c r="G3956" s="805" t="n"/>
      <c r="H3956" s="804" t="n"/>
      <c r="I3956" s="803" t="n"/>
      <c r="J3956" s="804" t="n"/>
      <c r="K3956" s="806" t="n"/>
      <c r="L3956" s="804" t="n"/>
    </row>
    <row r="3957" ht="17.45" customHeight="1">
      <c r="C3957" s="791" t="n"/>
      <c r="D3957" s="792" t="n"/>
      <c r="E3957" s="793" t="n"/>
      <c r="F3957" s="792" t="n"/>
      <c r="G3957" s="794" t="n"/>
      <c r="H3957" s="793" t="n"/>
      <c r="I3957" s="792" t="n"/>
      <c r="J3957" s="793" t="n"/>
      <c r="K3957" s="795" t="n"/>
      <c r="L3957" s="793" t="n"/>
    </row>
    <row r="3958" ht="17.45" customHeight="1">
      <c r="C3958" s="791" t="n"/>
      <c r="D3958" s="792" t="n"/>
      <c r="E3958" s="793" t="n"/>
      <c r="F3958" s="792" t="n"/>
      <c r="G3958" s="794" t="n"/>
      <c r="H3958" s="793" t="n"/>
      <c r="I3958" s="792" t="n"/>
      <c r="J3958" s="793" t="n"/>
      <c r="K3958" s="795" t="n"/>
      <c r="L3958" s="793" t="n"/>
    </row>
    <row r="3959" ht="17.45" customHeight="1">
      <c r="C3959" s="791" t="n"/>
      <c r="D3959" s="792" t="n"/>
      <c r="E3959" s="793" t="n"/>
      <c r="F3959" s="792" t="n"/>
      <c r="G3959" s="794" t="n"/>
      <c r="H3959" s="793" t="n"/>
      <c r="I3959" s="792" t="n"/>
      <c r="J3959" s="793" t="n"/>
      <c r="K3959" s="795" t="n"/>
      <c r="L3959" s="793" t="n"/>
    </row>
    <row r="3960" ht="17.45" customHeight="1">
      <c r="C3960" s="791" t="n"/>
      <c r="D3960" s="792" t="n"/>
      <c r="E3960" s="793" t="n"/>
      <c r="F3960" s="792" t="n"/>
      <c r="G3960" s="794" t="n"/>
      <c r="H3960" s="793" t="n"/>
      <c r="I3960" s="792" t="n"/>
      <c r="J3960" s="793" t="n"/>
      <c r="K3960" s="795" t="n"/>
      <c r="L3960" s="793" t="n"/>
    </row>
    <row r="3961" ht="17.45" customHeight="1">
      <c r="C3961" s="791" t="n"/>
      <c r="D3961" s="792" t="n"/>
      <c r="E3961" s="793" t="n"/>
      <c r="F3961" s="792" t="n"/>
      <c r="G3961" s="794" t="n"/>
      <c r="H3961" s="793" t="n"/>
      <c r="I3961" s="792" t="n"/>
      <c r="J3961" s="793" t="n"/>
      <c r="K3961" s="795" t="n"/>
      <c r="L3961" s="793" t="n"/>
    </row>
    <row r="3962" ht="17.45" customHeight="1">
      <c r="C3962" s="861" t="n"/>
      <c r="D3962" s="976" t="n"/>
      <c r="E3962" s="977" t="n"/>
      <c r="F3962" s="976" t="n"/>
      <c r="G3962" s="978" t="n"/>
      <c r="H3962" s="977" t="n"/>
      <c r="I3962" s="976" t="n"/>
      <c r="J3962" s="977" t="n"/>
      <c r="K3962" s="979" t="n"/>
      <c r="L3962" s="977" t="n"/>
    </row>
    <row r="3963" ht="17.45" customHeight="1">
      <c r="C3963" s="791" t="n"/>
      <c r="D3963" s="792" t="n"/>
      <c r="E3963" s="793" t="n"/>
      <c r="F3963" s="792" t="n"/>
      <c r="G3963" s="794" t="n"/>
      <c r="H3963" s="793" t="n"/>
      <c r="I3963" s="792" t="n"/>
      <c r="J3963" s="793" t="n"/>
      <c r="K3963" s="795" t="n"/>
      <c r="L3963" s="793" t="n"/>
    </row>
    <row r="3964" ht="17.45" customHeight="1">
      <c r="C3964" s="791" t="n"/>
      <c r="D3964" s="792" t="n"/>
      <c r="E3964" s="793" t="n"/>
      <c r="F3964" s="792" t="n"/>
      <c r="G3964" s="794" t="n"/>
      <c r="H3964" s="793" t="n"/>
      <c r="I3964" s="792" t="n"/>
      <c r="J3964" s="793" t="n"/>
      <c r="K3964" s="795" t="n"/>
      <c r="L3964" s="793" t="n"/>
    </row>
    <row r="3965" ht="17.45" customHeight="1">
      <c r="C3965" s="791" t="n"/>
      <c r="D3965" s="792" t="n"/>
      <c r="E3965" s="793" t="n"/>
      <c r="F3965" s="792" t="n"/>
      <c r="G3965" s="794" t="n"/>
      <c r="H3965" s="793" t="n"/>
      <c r="I3965" s="792" t="n"/>
      <c r="J3965" s="793" t="n"/>
      <c r="K3965" s="795" t="n"/>
      <c r="L3965" s="793" t="n"/>
    </row>
    <row r="3966" ht="17.45" customHeight="1">
      <c r="C3966" s="791" t="n"/>
      <c r="D3966" s="792" t="n"/>
      <c r="E3966" s="793" t="n"/>
      <c r="F3966" s="792" t="n"/>
      <c r="G3966" s="794" t="n"/>
      <c r="H3966" s="793" t="n"/>
      <c r="I3966" s="792" t="n"/>
      <c r="J3966" s="793" t="n"/>
      <c r="K3966" s="795" t="n"/>
      <c r="L3966" s="793" t="n"/>
    </row>
    <row r="3967" ht="17.45" customHeight="1">
      <c r="C3967" s="791" t="n"/>
      <c r="D3967" s="792" t="n"/>
      <c r="E3967" s="793" t="n"/>
      <c r="F3967" s="792" t="n"/>
      <c r="G3967" s="794" t="n"/>
      <c r="H3967" s="793" t="n"/>
      <c r="I3967" s="792" t="n"/>
      <c r="J3967" s="793" t="n"/>
      <c r="K3967" s="795" t="n"/>
      <c r="L3967" s="793" t="n"/>
    </row>
    <row r="3968" ht="17.45" customHeight="1">
      <c r="C3968" s="861" t="n"/>
      <c r="D3968" s="803" t="n"/>
      <c r="E3968" s="804" t="n"/>
      <c r="F3968" s="803" t="n"/>
      <c r="G3968" s="805" t="n"/>
      <c r="H3968" s="804" t="n"/>
      <c r="I3968" s="803" t="n"/>
      <c r="J3968" s="804" t="n"/>
      <c r="K3968" s="806" t="n"/>
      <c r="L3968" s="804" t="n"/>
    </row>
    <row r="3969" ht="17.45" customHeight="1">
      <c r="C3969" s="791" t="n"/>
      <c r="D3969" s="792" t="n"/>
      <c r="E3969" s="793" t="n"/>
      <c r="F3969" s="792" t="n"/>
      <c r="G3969" s="794" t="n"/>
      <c r="H3969" s="793" t="n"/>
      <c r="I3969" s="792" t="n"/>
      <c r="J3969" s="793" t="n"/>
      <c r="K3969" s="795" t="n"/>
      <c r="L3969" s="793" t="n"/>
    </row>
    <row r="3970" ht="17.45" customHeight="1">
      <c r="C3970" s="791" t="n"/>
      <c r="D3970" s="792" t="n"/>
      <c r="E3970" s="793" t="n"/>
      <c r="F3970" s="792" t="n"/>
      <c r="G3970" s="794" t="n"/>
      <c r="H3970" s="793" t="n"/>
      <c r="I3970" s="792" t="n"/>
      <c r="J3970" s="793" t="n"/>
      <c r="K3970" s="795" t="n"/>
      <c r="L3970" s="793" t="n"/>
    </row>
    <row r="3971" ht="17.45" customHeight="1">
      <c r="C3971" s="791" t="n"/>
      <c r="D3971" s="792" t="n"/>
      <c r="E3971" s="793" t="n"/>
      <c r="F3971" s="792" t="n"/>
      <c r="G3971" s="794" t="n"/>
      <c r="H3971" s="793" t="n"/>
      <c r="I3971" s="792" t="n"/>
      <c r="J3971" s="793" t="n"/>
      <c r="K3971" s="795" t="n"/>
      <c r="L3971" s="793" t="n"/>
    </row>
    <row r="3972" ht="17.45" customHeight="1">
      <c r="C3972" s="791" t="n"/>
      <c r="D3972" s="792" t="n"/>
      <c r="E3972" s="793" t="n"/>
      <c r="F3972" s="792" t="n"/>
      <c r="G3972" s="794" t="n"/>
      <c r="H3972" s="793" t="n"/>
      <c r="I3972" s="792" t="n"/>
      <c r="J3972" s="793" t="n"/>
      <c r="K3972" s="795" t="n"/>
      <c r="L3972" s="793" t="n"/>
    </row>
    <row r="3973" ht="17.45" customHeight="1">
      <c r="C3973" s="791" t="n"/>
      <c r="D3973" s="792" t="n"/>
      <c r="E3973" s="793" t="n"/>
      <c r="F3973" s="792" t="n"/>
      <c r="G3973" s="794" t="n"/>
      <c r="H3973" s="793" t="n"/>
      <c r="I3973" s="792" t="n"/>
      <c r="J3973" s="793" t="n"/>
      <c r="K3973" s="795" t="n"/>
      <c r="L3973" s="793" t="n"/>
    </row>
    <row r="3974" ht="17.45" customHeight="1">
      <c r="C3974" s="861" t="n"/>
      <c r="D3974" s="803" t="n"/>
      <c r="E3974" s="804" t="n"/>
      <c r="F3974" s="803" t="n"/>
      <c r="G3974" s="805" t="n"/>
      <c r="H3974" s="804" t="n"/>
      <c r="I3974" s="803" t="n"/>
      <c r="J3974" s="804" t="n"/>
      <c r="K3974" s="806" t="n"/>
      <c r="L3974" s="804" t="n"/>
    </row>
    <row r="3975" ht="17.45" customHeight="1">
      <c r="C3975" s="791" t="n"/>
      <c r="D3975" s="792" t="n"/>
      <c r="E3975" s="793" t="n"/>
      <c r="F3975" s="792" t="n"/>
      <c r="G3975" s="794" t="n"/>
      <c r="H3975" s="793" t="n"/>
      <c r="I3975" s="792" t="n"/>
      <c r="J3975" s="793" t="n"/>
      <c r="K3975" s="795" t="n"/>
      <c r="L3975" s="793" t="n"/>
    </row>
    <row r="3976" ht="17.45" customHeight="1">
      <c r="C3976" s="791" t="n"/>
      <c r="D3976" s="792" t="n"/>
      <c r="E3976" s="793" t="n"/>
      <c r="F3976" s="792" t="n"/>
      <c r="G3976" s="794" t="n"/>
      <c r="H3976" s="793" t="n"/>
      <c r="I3976" s="792" t="n"/>
      <c r="J3976" s="793" t="n"/>
      <c r="K3976" s="795" t="n"/>
      <c r="L3976" s="793" t="n"/>
    </row>
    <row r="3977" ht="17.45" customHeight="1">
      <c r="C3977" s="791" t="n"/>
      <c r="D3977" s="792" t="n"/>
      <c r="E3977" s="793" t="n"/>
      <c r="F3977" s="792" t="n"/>
      <c r="G3977" s="794" t="n"/>
      <c r="H3977" s="793" t="n"/>
      <c r="I3977" s="792" t="n"/>
      <c r="J3977" s="793" t="n"/>
      <c r="K3977" s="795" t="n"/>
      <c r="L3977" s="793" t="n"/>
    </row>
    <row r="3978" ht="17.45" customHeight="1">
      <c r="C3978" s="791" t="n"/>
      <c r="D3978" s="792" t="n"/>
      <c r="E3978" s="793" t="n"/>
      <c r="F3978" s="792" t="n"/>
      <c r="G3978" s="794" t="n"/>
      <c r="H3978" s="793" t="n"/>
      <c r="I3978" s="792" t="n"/>
      <c r="J3978" s="793" t="n"/>
      <c r="K3978" s="795" t="n"/>
      <c r="L3978" s="793" t="n"/>
    </row>
    <row r="3979" ht="17.45" customHeight="1">
      <c r="C3979" s="791" t="n"/>
      <c r="D3979" s="792" t="n"/>
      <c r="E3979" s="793" t="n"/>
      <c r="F3979" s="792" t="n"/>
      <c r="G3979" s="794" t="n"/>
      <c r="H3979" s="793" t="n"/>
      <c r="I3979" s="792" t="n"/>
      <c r="J3979" s="793" t="n"/>
      <c r="K3979" s="795" t="n"/>
      <c r="L3979" s="793" t="n"/>
    </row>
    <row r="3980" ht="17.45" customHeight="1">
      <c r="C3980" s="861" t="n"/>
      <c r="D3980" s="976" t="n"/>
      <c r="E3980" s="977" t="n"/>
      <c r="F3980" s="976" t="n"/>
      <c r="G3980" s="978" t="n"/>
      <c r="H3980" s="977" t="n"/>
      <c r="I3980" s="976" t="n"/>
      <c r="J3980" s="977" t="n"/>
      <c r="K3980" s="979" t="n"/>
      <c r="L3980" s="977" t="n"/>
    </row>
    <row r="3981" ht="17.45" customHeight="1">
      <c r="C3981" s="791" t="n"/>
      <c r="D3981" s="792" t="n"/>
      <c r="E3981" s="793" t="n"/>
      <c r="F3981" s="792" t="n"/>
      <c r="G3981" s="794" t="n"/>
      <c r="H3981" s="793" t="n"/>
      <c r="I3981" s="792" t="n"/>
      <c r="J3981" s="793" t="n"/>
      <c r="K3981" s="795" t="n"/>
      <c r="L3981" s="793" t="n"/>
    </row>
    <row r="3982" ht="17.45" customHeight="1">
      <c r="C3982" s="791" t="n"/>
      <c r="D3982" s="792" t="n"/>
      <c r="E3982" s="793" t="n"/>
      <c r="F3982" s="792" t="n"/>
      <c r="G3982" s="794" t="n"/>
      <c r="H3982" s="793" t="n"/>
      <c r="I3982" s="792" t="n"/>
      <c r="J3982" s="793" t="n"/>
      <c r="K3982" s="795" t="n"/>
      <c r="L3982" s="793" t="n"/>
    </row>
    <row r="3983" ht="17.45" customHeight="1">
      <c r="C3983" s="791" t="n"/>
      <c r="D3983" s="792" t="n"/>
      <c r="E3983" s="793" t="n"/>
      <c r="F3983" s="792" t="n"/>
      <c r="G3983" s="794" t="n"/>
      <c r="H3983" s="793" t="n"/>
      <c r="I3983" s="792" t="n"/>
      <c r="J3983" s="793" t="n"/>
      <c r="K3983" s="795" t="n"/>
      <c r="L3983" s="793" t="n"/>
    </row>
    <row r="3984" ht="17.45" customHeight="1">
      <c r="C3984" s="791" t="n"/>
      <c r="D3984" s="792" t="n"/>
      <c r="E3984" s="793" t="n"/>
      <c r="F3984" s="792" t="n"/>
      <c r="G3984" s="794" t="n"/>
      <c r="H3984" s="793" t="n"/>
      <c r="I3984" s="792" t="n"/>
      <c r="J3984" s="793" t="n"/>
      <c r="K3984" s="795" t="n"/>
      <c r="L3984" s="793" t="n"/>
    </row>
    <row r="3985" ht="17.45" customHeight="1">
      <c r="C3985" s="791" t="n"/>
      <c r="D3985" s="792" t="n"/>
      <c r="E3985" s="793" t="n"/>
      <c r="F3985" s="792" t="n"/>
      <c r="G3985" s="794" t="n"/>
      <c r="H3985" s="793" t="n"/>
      <c r="I3985" s="792" t="n"/>
      <c r="J3985" s="793" t="n"/>
      <c r="K3985" s="795" t="n"/>
      <c r="L3985" s="793" t="n"/>
    </row>
    <row r="3986" ht="17.45" customHeight="1">
      <c r="C3986" s="861" t="n"/>
      <c r="D3986" s="803" t="n"/>
      <c r="E3986" s="804" t="n"/>
      <c r="F3986" s="803" t="n"/>
      <c r="G3986" s="805" t="n"/>
      <c r="H3986" s="804" t="n"/>
      <c r="I3986" s="803" t="n"/>
      <c r="J3986" s="804" t="n"/>
      <c r="K3986" s="806" t="n"/>
      <c r="L3986" s="804" t="n"/>
    </row>
    <row r="3987" ht="17.45" customHeight="1">
      <c r="C3987" s="791" t="n"/>
      <c r="D3987" s="792" t="n"/>
      <c r="E3987" s="793" t="n"/>
      <c r="F3987" s="792" t="n"/>
      <c r="G3987" s="794" t="n"/>
      <c r="H3987" s="793" t="n"/>
      <c r="I3987" s="792" t="n"/>
      <c r="J3987" s="793" t="n"/>
      <c r="K3987" s="795" t="n"/>
      <c r="L3987" s="793" t="n"/>
    </row>
    <row r="3988" ht="17.45" customHeight="1">
      <c r="C3988" s="791" t="n"/>
      <c r="D3988" s="792" t="n"/>
      <c r="E3988" s="793" t="n"/>
      <c r="F3988" s="792" t="n"/>
      <c r="G3988" s="794" t="n"/>
      <c r="H3988" s="793" t="n"/>
      <c r="I3988" s="792" t="n"/>
      <c r="J3988" s="793" t="n"/>
      <c r="K3988" s="795" t="n"/>
      <c r="L3988" s="793" t="n"/>
    </row>
    <row r="3989" ht="17.45" customHeight="1">
      <c r="C3989" s="791" t="n"/>
      <c r="D3989" s="792" t="n"/>
      <c r="E3989" s="793" t="n"/>
      <c r="F3989" s="792" t="n"/>
      <c r="G3989" s="794" t="n"/>
      <c r="H3989" s="793" t="n"/>
      <c r="I3989" s="792" t="n"/>
      <c r="J3989" s="793" t="n"/>
      <c r="K3989" s="795" t="n"/>
      <c r="L3989" s="793" t="n"/>
    </row>
    <row r="3990" ht="17.45" customHeight="1">
      <c r="C3990" s="791" t="n"/>
      <c r="D3990" s="792" t="n"/>
      <c r="E3990" s="793" t="n"/>
      <c r="F3990" s="792" t="n"/>
      <c r="G3990" s="794" t="n"/>
      <c r="H3990" s="793" t="n"/>
      <c r="I3990" s="792" t="n"/>
      <c r="J3990" s="793" t="n"/>
      <c r="K3990" s="795" t="n"/>
      <c r="L3990" s="793" t="n"/>
    </row>
    <row r="3991" ht="17.45" customHeight="1">
      <c r="C3991" s="791" t="n"/>
      <c r="D3991" s="792" t="n"/>
      <c r="E3991" s="793" t="n"/>
      <c r="F3991" s="792" t="n"/>
      <c r="G3991" s="794" t="n"/>
      <c r="H3991" s="793" t="n"/>
      <c r="I3991" s="792" t="n"/>
      <c r="J3991" s="793" t="n"/>
      <c r="K3991" s="795" t="n"/>
      <c r="L3991" s="793" t="n"/>
    </row>
    <row r="3992" ht="17.45" customHeight="1">
      <c r="C3992" s="861" t="n"/>
      <c r="D3992" s="803" t="n"/>
      <c r="E3992" s="804" t="n"/>
      <c r="F3992" s="803" t="n"/>
      <c r="G3992" s="805" t="n"/>
      <c r="H3992" s="804" t="n"/>
      <c r="I3992" s="803" t="n"/>
      <c r="J3992" s="804" t="n"/>
      <c r="K3992" s="806" t="n"/>
      <c r="L3992" s="804" t="n"/>
    </row>
    <row r="3993" ht="17.45" customHeight="1">
      <c r="C3993" s="791" t="n"/>
      <c r="D3993" s="792" t="n"/>
      <c r="E3993" s="793" t="n"/>
      <c r="F3993" s="792" t="n"/>
      <c r="G3993" s="794" t="n"/>
      <c r="H3993" s="793" t="n"/>
      <c r="I3993" s="792" t="n"/>
      <c r="J3993" s="793" t="n"/>
      <c r="K3993" s="795" t="n"/>
      <c r="L3993" s="793" t="n"/>
    </row>
    <row r="3994" ht="17.45" customHeight="1">
      <c r="C3994" s="791" t="n"/>
      <c r="D3994" s="792" t="n"/>
      <c r="E3994" s="793" t="n"/>
      <c r="F3994" s="792" t="n"/>
      <c r="G3994" s="794" t="n"/>
      <c r="H3994" s="793" t="n"/>
      <c r="I3994" s="792" t="n"/>
      <c r="J3994" s="793" t="n"/>
      <c r="K3994" s="795" t="n"/>
      <c r="L3994" s="793" t="n"/>
    </row>
    <row r="3995" ht="17.45" customHeight="1">
      <c r="C3995" s="791" t="n"/>
      <c r="D3995" s="792" t="n"/>
      <c r="E3995" s="793" t="n"/>
      <c r="F3995" s="792" t="n"/>
      <c r="G3995" s="794" t="n"/>
      <c r="H3995" s="793" t="n"/>
      <c r="I3995" s="792" t="n"/>
      <c r="J3995" s="793" t="n"/>
      <c r="K3995" s="795" t="n"/>
      <c r="L3995" s="793" t="n"/>
    </row>
    <row r="3996" ht="17.45" customHeight="1">
      <c r="C3996" s="791" t="n"/>
      <c r="D3996" s="792" t="n"/>
      <c r="E3996" s="793" t="n"/>
      <c r="F3996" s="792" t="n"/>
      <c r="G3996" s="794" t="n"/>
      <c r="H3996" s="793" t="n"/>
      <c r="I3996" s="792" t="n"/>
      <c r="J3996" s="793" t="n"/>
      <c r="K3996" s="795" t="n"/>
      <c r="L3996" s="793" t="n"/>
    </row>
    <row r="3997" ht="17.45" customHeight="1">
      <c r="C3997" s="791" t="n"/>
      <c r="D3997" s="792" t="n"/>
      <c r="E3997" s="793" t="n"/>
      <c r="F3997" s="792" t="n"/>
      <c r="G3997" s="794" t="n"/>
      <c r="H3997" s="793" t="n"/>
      <c r="I3997" s="792" t="n"/>
      <c r="J3997" s="793" t="n"/>
      <c r="K3997" s="795" t="n"/>
      <c r="L3997" s="793" t="n"/>
    </row>
    <row r="3998" ht="17.45" customHeight="1">
      <c r="C3998" s="861" t="n"/>
      <c r="D3998" s="803" t="n"/>
      <c r="E3998" s="804" t="n"/>
      <c r="F3998" s="803" t="n"/>
      <c r="G3998" s="805" t="n"/>
      <c r="H3998" s="804" t="n"/>
      <c r="I3998" s="803" t="n"/>
      <c r="J3998" s="804" t="n"/>
      <c r="K3998" s="806" t="n"/>
      <c r="L3998" s="804" t="n"/>
    </row>
    <row r="3999" ht="17.45" customHeight="1">
      <c r="C3999" s="791" t="n"/>
      <c r="D3999" s="792" t="n"/>
      <c r="E3999" s="793" t="n"/>
      <c r="F3999" s="792" t="n"/>
      <c r="G3999" s="794" t="n"/>
      <c r="H3999" s="793" t="n"/>
      <c r="I3999" s="792" t="n"/>
      <c r="J3999" s="793" t="n"/>
      <c r="K3999" s="795" t="n"/>
      <c r="L3999" s="793" t="n"/>
    </row>
    <row r="4000" ht="17.45" customHeight="1">
      <c r="C4000" s="791" t="n"/>
      <c r="D4000" s="792" t="n"/>
      <c r="E4000" s="793" t="n"/>
      <c r="F4000" s="792" t="n"/>
      <c r="G4000" s="794" t="n"/>
      <c r="H4000" s="793" t="n"/>
      <c r="I4000" s="792" t="n"/>
      <c r="J4000" s="793" t="n"/>
      <c r="K4000" s="795" t="n"/>
      <c r="L4000" s="793" t="n"/>
    </row>
    <row r="4001" ht="17.45" customHeight="1">
      <c r="C4001" s="791" t="n"/>
      <c r="D4001" s="792" t="n"/>
      <c r="E4001" s="793" t="n"/>
      <c r="F4001" s="792" t="n"/>
      <c r="G4001" s="794" t="n"/>
      <c r="H4001" s="793" t="n"/>
      <c r="I4001" s="792" t="n"/>
      <c r="J4001" s="793" t="n"/>
      <c r="K4001" s="795" t="n"/>
      <c r="L4001" s="793" t="n"/>
    </row>
    <row r="4002" ht="17.45" customHeight="1">
      <c r="C4002" s="791" t="n"/>
      <c r="D4002" s="792" t="n"/>
      <c r="E4002" s="793" t="n"/>
      <c r="F4002" s="792" t="n"/>
      <c r="G4002" s="794" t="n"/>
      <c r="H4002" s="793" t="n"/>
      <c r="I4002" s="792" t="n"/>
      <c r="J4002" s="793" t="n"/>
      <c r="K4002" s="795" t="n"/>
      <c r="L4002" s="793" t="n"/>
    </row>
    <row r="4003" ht="17.45" customHeight="1">
      <c r="C4003" s="791" t="n"/>
      <c r="D4003" s="792" t="n"/>
      <c r="E4003" s="793" t="n"/>
      <c r="F4003" s="792" t="n"/>
      <c r="G4003" s="794" t="n"/>
      <c r="H4003" s="793" t="n"/>
      <c r="I4003" s="792" t="n"/>
      <c r="J4003" s="793" t="n"/>
      <c r="K4003" s="795" t="n"/>
      <c r="L4003" s="793" t="n"/>
    </row>
    <row r="4004" ht="17.45" customHeight="1">
      <c r="C4004" s="861" t="n"/>
      <c r="D4004" s="803" t="n"/>
      <c r="E4004" s="804" t="n"/>
      <c r="F4004" s="803" t="n"/>
      <c r="G4004" s="805" t="n"/>
      <c r="H4004" s="804" t="n"/>
      <c r="I4004" s="803" t="n"/>
      <c r="J4004" s="804" t="n"/>
      <c r="K4004" s="806" t="n"/>
      <c r="L4004" s="804" t="n"/>
    </row>
    <row r="4005" ht="17.45" customHeight="1">
      <c r="C4005" s="791" t="n"/>
      <c r="D4005" s="792" t="n"/>
      <c r="E4005" s="793" t="n"/>
      <c r="F4005" s="792" t="n"/>
      <c r="G4005" s="794" t="n"/>
      <c r="H4005" s="793" t="n"/>
      <c r="I4005" s="792" t="n"/>
      <c r="J4005" s="793" t="n"/>
      <c r="K4005" s="795" t="n"/>
      <c r="L4005" s="793" t="n"/>
    </row>
    <row r="4006" ht="17.45" customHeight="1">
      <c r="C4006" s="791" t="n"/>
      <c r="D4006" s="792" t="n"/>
      <c r="E4006" s="793" t="n"/>
      <c r="F4006" s="792" t="n"/>
      <c r="G4006" s="794" t="n"/>
      <c r="H4006" s="793" t="n"/>
      <c r="I4006" s="792" t="n"/>
      <c r="J4006" s="793" t="n"/>
      <c r="K4006" s="795" t="n"/>
      <c r="L4006" s="793" t="n"/>
    </row>
    <row r="4007" ht="17.45" customHeight="1">
      <c r="C4007" s="791" t="n"/>
      <c r="D4007" s="792" t="n"/>
      <c r="E4007" s="793" t="n"/>
      <c r="F4007" s="792" t="n"/>
      <c r="G4007" s="794" t="n"/>
      <c r="H4007" s="793" t="n"/>
      <c r="I4007" s="792" t="n"/>
      <c r="J4007" s="793" t="n"/>
      <c r="K4007" s="795" t="n"/>
      <c r="L4007" s="793" t="n"/>
    </row>
    <row r="4008" ht="17.45" customHeight="1">
      <c r="C4008" s="791" t="n"/>
      <c r="D4008" s="792" t="n"/>
      <c r="E4008" s="793" t="n"/>
      <c r="F4008" s="792" t="n"/>
      <c r="G4008" s="794" t="n"/>
      <c r="H4008" s="793" t="n"/>
      <c r="I4008" s="792" t="n"/>
      <c r="J4008" s="793" t="n"/>
      <c r="K4008" s="795" t="n"/>
      <c r="L4008" s="793" t="n"/>
    </row>
    <row r="4009" ht="17.45" customHeight="1">
      <c r="C4009" s="791" t="n"/>
      <c r="D4009" s="792" t="n"/>
      <c r="E4009" s="793" t="n"/>
      <c r="F4009" s="792" t="n"/>
      <c r="G4009" s="794" t="n"/>
      <c r="H4009" s="793" t="n"/>
      <c r="I4009" s="792" t="n"/>
      <c r="J4009" s="793" t="n"/>
      <c r="K4009" s="795" t="n"/>
      <c r="L4009" s="793" t="n"/>
    </row>
    <row r="4010" ht="17.45" customHeight="1">
      <c r="C4010" s="861" t="n"/>
      <c r="D4010" s="803" t="n"/>
      <c r="E4010" s="804" t="n"/>
      <c r="F4010" s="803" t="n"/>
      <c r="G4010" s="805" t="n"/>
      <c r="H4010" s="804" t="n"/>
      <c r="I4010" s="803" t="n"/>
      <c r="J4010" s="804" t="n"/>
      <c r="K4010" s="806" t="n"/>
      <c r="L4010" s="804" t="n"/>
    </row>
    <row r="4011" ht="17.45" customHeight="1">
      <c r="C4011" s="791" t="n"/>
      <c r="D4011" s="792" t="n"/>
      <c r="E4011" s="793" t="n"/>
      <c r="F4011" s="792" t="n"/>
      <c r="G4011" s="794" t="n"/>
      <c r="H4011" s="793" t="n"/>
      <c r="I4011" s="792" t="n"/>
      <c r="J4011" s="793" t="n"/>
      <c r="K4011" s="795" t="n"/>
      <c r="L4011" s="793" t="n"/>
    </row>
    <row r="4012" ht="17.45" customHeight="1">
      <c r="C4012" s="791" t="n"/>
      <c r="D4012" s="792" t="n"/>
      <c r="E4012" s="793" t="n"/>
      <c r="F4012" s="792" t="n"/>
      <c r="G4012" s="794" t="n"/>
      <c r="H4012" s="793" t="n"/>
      <c r="I4012" s="792" t="n"/>
      <c r="J4012" s="793" t="n"/>
      <c r="K4012" s="795" t="n"/>
      <c r="L4012" s="793" t="n"/>
    </row>
    <row r="4013" ht="17.45" customHeight="1">
      <c r="C4013" s="791" t="n"/>
      <c r="D4013" s="792" t="n"/>
      <c r="E4013" s="793" t="n"/>
      <c r="F4013" s="792" t="n"/>
      <c r="G4013" s="794" t="n"/>
      <c r="H4013" s="793" t="n"/>
      <c r="I4013" s="792" t="n"/>
      <c r="J4013" s="793" t="n"/>
      <c r="K4013" s="795" t="n"/>
      <c r="L4013" s="793" t="n"/>
    </row>
    <row r="4014" ht="17.45" customHeight="1">
      <c r="C4014" s="791" t="n"/>
      <c r="D4014" s="792" t="n"/>
      <c r="E4014" s="793" t="n"/>
      <c r="F4014" s="792" t="n"/>
      <c r="G4014" s="794" t="n"/>
      <c r="H4014" s="793" t="n"/>
      <c r="I4014" s="792" t="n"/>
      <c r="J4014" s="793" t="n"/>
      <c r="K4014" s="795" t="n"/>
      <c r="L4014" s="793" t="n"/>
    </row>
    <row r="4015" ht="17.45" customHeight="1">
      <c r="C4015" s="791" t="n"/>
      <c r="D4015" s="792" t="n"/>
      <c r="E4015" s="793" t="n"/>
      <c r="F4015" s="792" t="n"/>
      <c r="G4015" s="794" t="n"/>
      <c r="H4015" s="793" t="n"/>
      <c r="I4015" s="792" t="n"/>
      <c r="J4015" s="793" t="n"/>
      <c r="K4015" s="795" t="n"/>
      <c r="L4015" s="793" t="n"/>
    </row>
    <row r="4016" ht="17.45" customHeight="1">
      <c r="C4016" s="861" t="n"/>
      <c r="D4016" s="976" t="n"/>
      <c r="E4016" s="977" t="n"/>
      <c r="F4016" s="976" t="n"/>
      <c r="G4016" s="978" t="n"/>
      <c r="H4016" s="977" t="n"/>
      <c r="I4016" s="976" t="n"/>
      <c r="J4016" s="977" t="n"/>
      <c r="K4016" s="979" t="n"/>
      <c r="L4016" s="977" t="n"/>
    </row>
    <row r="4017" ht="17.45" customHeight="1">
      <c r="C4017" s="791" t="n"/>
      <c r="D4017" s="792" t="n"/>
      <c r="E4017" s="793" t="n"/>
      <c r="F4017" s="792" t="n"/>
      <c r="G4017" s="794" t="n"/>
      <c r="H4017" s="793" t="n"/>
      <c r="I4017" s="792" t="n"/>
      <c r="J4017" s="793" t="n"/>
      <c r="K4017" s="795" t="n"/>
      <c r="L4017" s="793" t="n"/>
    </row>
    <row r="4018" ht="17.45" customHeight="1">
      <c r="C4018" s="791" t="n"/>
      <c r="D4018" s="792" t="n"/>
      <c r="E4018" s="793" t="n"/>
      <c r="F4018" s="792" t="n"/>
      <c r="G4018" s="794" t="n"/>
      <c r="H4018" s="793" t="n"/>
      <c r="I4018" s="792" t="n"/>
      <c r="J4018" s="793" t="n"/>
      <c r="K4018" s="795" t="n"/>
      <c r="L4018" s="793" t="n"/>
    </row>
    <row r="4019" ht="17.45" customHeight="1">
      <c r="C4019" s="791" t="n"/>
      <c r="D4019" s="792" t="n"/>
      <c r="E4019" s="793" t="n"/>
      <c r="F4019" s="792" t="n"/>
      <c r="G4019" s="794" t="n"/>
      <c r="H4019" s="793" t="n"/>
      <c r="I4019" s="792" t="n"/>
      <c r="J4019" s="793" t="n"/>
      <c r="K4019" s="795" t="n"/>
      <c r="L4019" s="793" t="n"/>
    </row>
    <row r="4020" ht="17.45" customHeight="1">
      <c r="C4020" s="791" t="n"/>
      <c r="D4020" s="792" t="n"/>
      <c r="E4020" s="793" t="n"/>
      <c r="F4020" s="792" t="n"/>
      <c r="G4020" s="794" t="n"/>
      <c r="H4020" s="793" t="n"/>
      <c r="I4020" s="792" t="n"/>
      <c r="J4020" s="793" t="n"/>
      <c r="K4020" s="795" t="n"/>
      <c r="L4020" s="793" t="n"/>
    </row>
    <row r="4021" ht="17.45" customHeight="1">
      <c r="C4021" s="791" t="n"/>
      <c r="D4021" s="792" t="n"/>
      <c r="E4021" s="793" t="n"/>
      <c r="F4021" s="792" t="n"/>
      <c r="G4021" s="794" t="n"/>
      <c r="H4021" s="793" t="n"/>
      <c r="I4021" s="792" t="n"/>
      <c r="J4021" s="793" t="n"/>
      <c r="K4021" s="795" t="n"/>
      <c r="L4021" s="793" t="n"/>
    </row>
    <row r="4022" ht="17.45" customHeight="1">
      <c r="C4022" s="861" t="n"/>
      <c r="D4022" s="803" t="n"/>
      <c r="E4022" s="804" t="n"/>
      <c r="F4022" s="803" t="n"/>
      <c r="G4022" s="805" t="n"/>
      <c r="H4022" s="804" t="n"/>
      <c r="I4022" s="803" t="n"/>
      <c r="J4022" s="804" t="n"/>
      <c r="K4022" s="806" t="n"/>
      <c r="L4022" s="804" t="n"/>
    </row>
    <row r="4023" ht="17.45" customHeight="1">
      <c r="C4023" s="791" t="n"/>
      <c r="D4023" s="792" t="n"/>
      <c r="E4023" s="793" t="n"/>
      <c r="F4023" s="792" t="n"/>
      <c r="G4023" s="794" t="n"/>
      <c r="H4023" s="793" t="n"/>
      <c r="I4023" s="792" t="n"/>
      <c r="J4023" s="793" t="n"/>
      <c r="K4023" s="795" t="n"/>
      <c r="L4023" s="793" t="n"/>
    </row>
    <row r="4024" ht="17.45" customHeight="1">
      <c r="C4024" s="791" t="n"/>
      <c r="D4024" s="792" t="n"/>
      <c r="E4024" s="793" t="n"/>
      <c r="F4024" s="792" t="n"/>
      <c r="G4024" s="794" t="n"/>
      <c r="H4024" s="793" t="n"/>
      <c r="I4024" s="792" t="n"/>
      <c r="J4024" s="793" t="n"/>
      <c r="K4024" s="795" t="n"/>
      <c r="L4024" s="793" t="n"/>
    </row>
    <row r="4025" ht="17.45" customHeight="1">
      <c r="C4025" s="791" t="n"/>
      <c r="D4025" s="792" t="n"/>
      <c r="E4025" s="793" t="n"/>
      <c r="F4025" s="792" t="n"/>
      <c r="G4025" s="794" t="n"/>
      <c r="H4025" s="793" t="n"/>
      <c r="I4025" s="792" t="n"/>
      <c r="J4025" s="793" t="n"/>
      <c r="K4025" s="795" t="n"/>
      <c r="L4025" s="793" t="n"/>
    </row>
    <row r="4026" ht="17.45" customHeight="1">
      <c r="C4026" s="791" t="n"/>
      <c r="D4026" s="792" t="n"/>
      <c r="E4026" s="793" t="n"/>
      <c r="F4026" s="792" t="n"/>
      <c r="G4026" s="794" t="n"/>
      <c r="H4026" s="793" t="n"/>
      <c r="I4026" s="792" t="n"/>
      <c r="J4026" s="793" t="n"/>
      <c r="K4026" s="795" t="n"/>
      <c r="L4026" s="793" t="n"/>
    </row>
    <row r="4027" ht="17.45" customHeight="1">
      <c r="C4027" s="791" t="n"/>
      <c r="D4027" s="792" t="n"/>
      <c r="E4027" s="793" t="n"/>
      <c r="F4027" s="792" t="n"/>
      <c r="G4027" s="794" t="n"/>
      <c r="H4027" s="793" t="n"/>
      <c r="I4027" s="792" t="n"/>
      <c r="J4027" s="793" t="n"/>
      <c r="K4027" s="795" t="n"/>
      <c r="L4027" s="793" t="n"/>
    </row>
    <row r="4028" ht="17.45" customHeight="1">
      <c r="C4028" s="861" t="n"/>
      <c r="D4028" s="803" t="n"/>
      <c r="E4028" s="804" t="n"/>
      <c r="F4028" s="803" t="n"/>
      <c r="G4028" s="805" t="n"/>
      <c r="H4028" s="804" t="n"/>
      <c r="I4028" s="803" t="n"/>
      <c r="J4028" s="804" t="n"/>
      <c r="K4028" s="806" t="n"/>
      <c r="L4028" s="804" t="n"/>
    </row>
  </sheetData>
  <mergeCells count="6">
    <mergeCell ref="M3:P3"/>
    <mergeCell ref="Q3:T3"/>
    <mergeCell ref="F3:H3"/>
    <mergeCell ref="D3:E3"/>
    <mergeCell ref="K3:L3"/>
    <mergeCell ref="I3:J3"/>
  </mergeCells>
  <conditionalFormatting sqref="D5:L432">
    <cfRule type="expression" priority="1240" dxfId="3" stopIfTrue="1">
      <formula>D5&gt;VLOOKUP($C5,Reporting_Limit_Table,3)</formula>
    </cfRule>
    <cfRule type="expression" priority="1241" dxfId="0">
      <formula>D5&gt;VLOOKUP($C5,Reporting_Limit_Table,2)</formula>
    </cfRule>
  </conditionalFormatting>
  <conditionalFormatting sqref="D428:L428">
    <cfRule type="expression" priority="1238" dxfId="3" stopIfTrue="1">
      <formula>D428&gt;VLOOKUP($C428,Reporting_Limit_Table,3)</formula>
    </cfRule>
    <cfRule type="expression" priority="1239" dxfId="0">
      <formula>D428&gt;VLOOKUP($C428,Reporting_Limit_Table,2)</formula>
    </cfRule>
  </conditionalFormatting>
  <conditionalFormatting sqref="D433:L442">
    <cfRule type="expression" priority="1232" dxfId="3" stopIfTrue="1">
      <formula>D433&gt;VLOOKUP($C433,Reporting_Limit_Table,3)</formula>
    </cfRule>
    <cfRule type="expression" priority="1233" dxfId="0">
      <formula>D433&gt;VLOOKUP($C433,Reporting_Limit_Table,2)</formula>
    </cfRule>
  </conditionalFormatting>
  <conditionalFormatting sqref="D440:L440">
    <cfRule type="expression" priority="1230" dxfId="3" stopIfTrue="1">
      <formula>D440&gt;VLOOKUP($C440,Reporting_Limit_Table,3)</formula>
    </cfRule>
    <cfRule type="expression" priority="1231" dxfId="0">
      <formula>D440&gt;VLOOKUP($C440,Reporting_Limit_Table,2)</formula>
    </cfRule>
  </conditionalFormatting>
  <conditionalFormatting sqref="D443:L504">
    <cfRule type="expression" priority="1218" dxfId="3" stopIfTrue="1">
      <formula>D443&gt;VLOOKUP($C443,Reporting_Limit_Table,3)</formula>
    </cfRule>
    <cfRule type="expression" priority="1219" dxfId="0">
      <formula>D443&gt;VLOOKUP($C443,Reporting_Limit_Table,2)</formula>
    </cfRule>
  </conditionalFormatting>
  <conditionalFormatting sqref="D456:L456">
    <cfRule type="expression" priority="1216" dxfId="3" stopIfTrue="1">
      <formula>D456&gt;VLOOKUP($C456,Reporting_Limit_Table,3)</formula>
    </cfRule>
    <cfRule type="expression" priority="1217" dxfId="0">
      <formula>D456&gt;VLOOKUP($C456,Reporting_Limit_Table,2)</formula>
    </cfRule>
  </conditionalFormatting>
  <conditionalFormatting sqref="D481:L487">
    <cfRule type="expression" priority="1208" dxfId="3" stopIfTrue="1">
      <formula>D481&gt;VLOOKUP($C481,Reporting_Limit_Table,3)</formula>
    </cfRule>
    <cfRule type="expression" priority="1209" dxfId="0">
      <formula>D481&gt;VLOOKUP($C481,Reporting_Limit_Table,2)</formula>
    </cfRule>
  </conditionalFormatting>
  <conditionalFormatting sqref="D496:L498">
    <cfRule type="expression" priority="1206" dxfId="3" stopIfTrue="1">
      <formula>D496&gt;VLOOKUP($C496,Reporting_Limit_Table,3)</formula>
    </cfRule>
    <cfRule type="expression" priority="1207" dxfId="0">
      <formula>D496&gt;VLOOKUP($C496,Reporting_Limit_Table,2)</formula>
    </cfRule>
  </conditionalFormatting>
  <conditionalFormatting sqref="D505:L529">
    <cfRule type="expression" priority="1205" dxfId="0">
      <formula>D505&gt;VLOOKUP($C505,Reporting_Limit_Table,2)</formula>
    </cfRule>
  </conditionalFormatting>
  <conditionalFormatting sqref="D505:L733">
    <cfRule type="expression" priority="1204" dxfId="3" stopIfTrue="1">
      <formula>D505&gt;VLOOKUP($C505,Reporting_Limit_Table,3)</formula>
    </cfRule>
  </conditionalFormatting>
  <conditionalFormatting sqref="D530:L573">
    <cfRule type="expression" priority="1196" dxfId="3" stopIfTrue="1">
      <formula>D530&gt;VLOOKUP($C530,Reporting_Limit_Table,3)</formula>
    </cfRule>
    <cfRule type="expression" priority="1197" dxfId="0">
      <formula>D530&gt;VLOOKUP($C530,Reporting_Limit_Table,2)</formula>
    </cfRule>
  </conditionalFormatting>
  <conditionalFormatting sqref="D534:L733">
    <cfRule type="expression" priority="1251" dxfId="0">
      <formula>D534&gt;VLOOKUP($C534,Reporting_Limit_Table,2)</formula>
    </cfRule>
  </conditionalFormatting>
  <conditionalFormatting sqref="D572:L572">
    <cfRule type="expression" priority="1194" dxfId="3" stopIfTrue="1">
      <formula>D572&gt;VLOOKUP($C572,Reporting_Limit_Table,3)</formula>
    </cfRule>
    <cfRule type="expression" priority="1195" dxfId="0">
      <formula>D572&gt;VLOOKUP($C572,Reporting_Limit_Table,2)</formula>
    </cfRule>
  </conditionalFormatting>
  <conditionalFormatting sqref="D624:L739">
    <cfRule type="expression" priority="1188" dxfId="3" stopIfTrue="1">
      <formula>D624&gt;VLOOKUP($C624,Reporting_Limit_Table,3)</formula>
    </cfRule>
    <cfRule type="expression" priority="1189" dxfId="0">
      <formula>D624&gt;VLOOKUP($C624,Reporting_Limit_Table,2)</formula>
    </cfRule>
  </conditionalFormatting>
  <conditionalFormatting sqref="D714:L714">
    <cfRule type="expression" priority="948" dxfId="3" stopIfTrue="1">
      <formula>D714&gt;VLOOKUP($C714,Reporting_Limit_Table,3)</formula>
    </cfRule>
    <cfRule type="expression" priority="949" dxfId="0">
      <formula>D714&gt;VLOOKUP($C714,Reporting_Limit_Table,2)</formula>
    </cfRule>
  </conditionalFormatting>
  <conditionalFormatting sqref="D734:L734">
    <cfRule type="expression" priority="1186" dxfId="3" stopIfTrue="1">
      <formula>D734&gt;VLOOKUP($C734,Reporting_Limit_Table,3)</formula>
    </cfRule>
    <cfRule type="expression" priority="1187" dxfId="0">
      <formula>D734&gt;VLOOKUP($C734,Reporting_Limit_Table,2)</formula>
    </cfRule>
  </conditionalFormatting>
  <conditionalFormatting sqref="D740:L793">
    <cfRule type="expression" priority="1172" dxfId="3" stopIfTrue="1">
      <formula>D740&gt;VLOOKUP($C740,Reporting_Limit_Table,3)</formula>
    </cfRule>
    <cfRule type="expression" priority="1173" dxfId="0">
      <formula>D740&gt;VLOOKUP($C740,Reporting_Limit_Table,2)</formula>
    </cfRule>
  </conditionalFormatting>
  <conditionalFormatting sqref="D750:L756">
    <cfRule type="expression" priority="946" dxfId="3" stopIfTrue="1">
      <formula>D750&gt;VLOOKUP($C750,Reporting_Limit_Table,3)</formula>
    </cfRule>
    <cfRule type="expression" priority="947" dxfId="0">
      <formula>D750&gt;VLOOKUP($C750,Reporting_Limit_Table,2)</formula>
    </cfRule>
  </conditionalFormatting>
  <conditionalFormatting sqref="D758:L758">
    <cfRule type="expression" priority="1168" dxfId="3" stopIfTrue="1">
      <formula>D758&gt;VLOOKUP($C758,Reporting_Limit_Table,3)</formula>
    </cfRule>
    <cfRule type="expression" priority="1169" dxfId="0">
      <formula>D758&gt;VLOOKUP($C758,Reporting_Limit_Table,2)</formula>
    </cfRule>
  </conditionalFormatting>
  <conditionalFormatting sqref="D764:L764">
    <cfRule type="expression" priority="1166" dxfId="3" stopIfTrue="1">
      <formula>D764&gt;VLOOKUP($C764,Reporting_Limit_Table,3)</formula>
    </cfRule>
    <cfRule type="expression" priority="1167" dxfId="0">
      <formula>D764&gt;VLOOKUP($C764,Reporting_Limit_Table,2)</formula>
    </cfRule>
  </conditionalFormatting>
  <conditionalFormatting sqref="D770:L770">
    <cfRule type="expression" priority="1164" dxfId="3" stopIfTrue="1">
      <formula>D770&gt;VLOOKUP($C770,Reporting_Limit_Table,3)</formula>
    </cfRule>
    <cfRule type="expression" priority="1165" dxfId="0">
      <formula>D770&gt;VLOOKUP($C770,Reporting_Limit_Table,2)</formula>
    </cfRule>
  </conditionalFormatting>
  <conditionalFormatting sqref="D776:L776">
    <cfRule type="expression" priority="1162" dxfId="3" stopIfTrue="1">
      <formula>D776&gt;VLOOKUP($C776,Reporting_Limit_Table,3)</formula>
    </cfRule>
    <cfRule type="expression" priority="1163" dxfId="0">
      <formula>D776&gt;VLOOKUP($C776,Reporting_Limit_Table,2)</formula>
    </cfRule>
  </conditionalFormatting>
  <conditionalFormatting sqref="D782:L782">
    <cfRule type="expression" priority="1160" dxfId="3" stopIfTrue="1">
      <formula>D782&gt;VLOOKUP($C782,Reporting_Limit_Table,3)</formula>
    </cfRule>
    <cfRule type="expression" priority="1161" dxfId="0">
      <formula>D782&gt;VLOOKUP($C782,Reporting_Limit_Table,2)</formula>
    </cfRule>
  </conditionalFormatting>
  <conditionalFormatting sqref="D788:L788">
    <cfRule type="expression" priority="1158" dxfId="3" stopIfTrue="1">
      <formula>D788&gt;VLOOKUP($C788,Reporting_Limit_Table,3)</formula>
    </cfRule>
    <cfRule type="expression" priority="1159" dxfId="0">
      <formula>D788&gt;VLOOKUP($C788,Reporting_Limit_Table,2)</formula>
    </cfRule>
  </conditionalFormatting>
  <conditionalFormatting sqref="D794:L799">
    <cfRule type="expression" priority="945" dxfId="0">
      <formula>D794&gt;VLOOKUP($C794,Reporting_Limit_Table,2)</formula>
    </cfRule>
  </conditionalFormatting>
  <conditionalFormatting sqref="D794:L838">
    <cfRule type="expression" priority="942" dxfId="3" stopIfTrue="1">
      <formula>D794&gt;VLOOKUP($C794,Reporting_Limit_Table,3)</formula>
    </cfRule>
  </conditionalFormatting>
  <conditionalFormatting sqref="D800:L1201">
    <cfRule type="expression" priority="960" dxfId="3" stopIfTrue="1">
      <formula>D800&gt;VLOOKUP($C800,Reporting_Limit_Table,3)</formula>
    </cfRule>
    <cfRule type="expression" priority="961" dxfId="0">
      <formula>D800&gt;VLOOKUP($C800,Reporting_Limit_Table,2)</formula>
    </cfRule>
  </conditionalFormatting>
  <conditionalFormatting sqref="D812:L838">
    <cfRule type="expression" priority="943" dxfId="0">
      <formula>D812&gt;VLOOKUP($C812,Reporting_Limit_Table,2)</formula>
    </cfRule>
  </conditionalFormatting>
  <conditionalFormatting sqref="D842:L1010">
    <cfRule type="expression" priority="940" dxfId="3" stopIfTrue="1">
      <formula>D842&gt;VLOOKUP($C842,Reporting_Limit_Table,3)</formula>
    </cfRule>
    <cfRule type="expression" priority="941" dxfId="0">
      <formula>D842&gt;VLOOKUP($C842,Reporting_Limit_Table,2)</formula>
    </cfRule>
  </conditionalFormatting>
  <conditionalFormatting sqref="D1009:L1009">
    <cfRule type="cellIs" priority="939" operator="greaterThan" dxfId="10">
      <formula>0.075</formula>
    </cfRule>
  </conditionalFormatting>
  <conditionalFormatting sqref="D1016:L1291">
    <cfRule type="expression" priority="901" dxfId="3" stopIfTrue="1">
      <formula>D1016&gt;VLOOKUP($C1016,Reporting_Limit_Table,3)</formula>
    </cfRule>
    <cfRule type="expression" priority="902" dxfId="0">
      <formula>D1016&gt;VLOOKUP($C1016,Reporting_Limit_Table,2)</formula>
    </cfRule>
  </conditionalFormatting>
  <conditionalFormatting sqref="D1115:L1117">
    <cfRule type="cellIs" priority="592" operator="greaterThan" dxfId="10">
      <formula>0.075</formula>
    </cfRule>
    <cfRule type="expression" priority="593" dxfId="3" stopIfTrue="1">
      <formula>D1115&gt;VLOOKUP($C1115,Reporting_Limit_Table,3)</formula>
    </cfRule>
    <cfRule type="expression" priority="594" dxfId="0">
      <formula>D1115&gt;VLOOKUP($C1115,Reporting_Limit_Table,2)</formula>
    </cfRule>
  </conditionalFormatting>
  <conditionalFormatting sqref="D1142:L1147">
    <cfRule type="cellIs" priority="589" operator="greaterThan" dxfId="10">
      <formula>0.075</formula>
    </cfRule>
    <cfRule type="expression" priority="590" dxfId="3" stopIfTrue="1">
      <formula>D1142&gt;VLOOKUP($C1142,Reporting_Limit_Table,3)</formula>
    </cfRule>
    <cfRule type="expression" priority="591" dxfId="0">
      <formula>D1142&gt;VLOOKUP($C1142,Reporting_Limit_Table,2)</formula>
    </cfRule>
  </conditionalFormatting>
  <conditionalFormatting sqref="D1212:L1215">
    <cfRule type="cellIs" priority="586" operator="greaterThan" dxfId="10">
      <formula>0.075</formula>
    </cfRule>
    <cfRule type="expression" priority="587" dxfId="3" stopIfTrue="1">
      <formula>D1212&gt;VLOOKUP($C1212,Reporting_Limit_Table,3)</formula>
    </cfRule>
    <cfRule type="expression" priority="588" dxfId="0">
      <formula>D1212&gt;VLOOKUP($C1212,Reporting_Limit_Table,2)</formula>
    </cfRule>
  </conditionalFormatting>
  <conditionalFormatting sqref="D1220:L1289">
    <cfRule type="expression" priority="584" dxfId="3" stopIfTrue="1">
      <formula>D1220&gt;VLOOKUP($C1220,Reporting_Limit_Table,3)</formula>
    </cfRule>
    <cfRule type="expression" priority="585" dxfId="0">
      <formula>D1220&gt;VLOOKUP($C1220,Reporting_Limit_Table,2)</formula>
    </cfRule>
  </conditionalFormatting>
  <conditionalFormatting sqref="D1288:L1289">
    <cfRule type="cellIs" priority="583" operator="greaterThan" dxfId="10">
      <formula>0.075</formula>
    </cfRule>
  </conditionalFormatting>
  <conditionalFormatting sqref="D1292:L1585">
    <cfRule type="expression" priority="581" dxfId="3" stopIfTrue="1">
      <formula>D1292&gt;VLOOKUP($C1292,Reporting_Limit_Table,3)</formula>
    </cfRule>
    <cfRule type="expression" priority="582" dxfId="0">
      <formula>D1292&gt;VLOOKUP($C1292,Reporting_Limit_Table,2)</formula>
    </cfRule>
  </conditionalFormatting>
  <conditionalFormatting sqref="D1296:L1296">
    <cfRule type="cellIs" priority="580" operator="greaterThan" dxfId="10">
      <formula>0.075</formula>
    </cfRule>
  </conditionalFormatting>
  <conditionalFormatting sqref="D1298:L1355">
    <cfRule type="expression" priority="578" dxfId="3" stopIfTrue="1">
      <formula>D1298&gt;VLOOKUP($C1298,Reporting_Limit_Table,3)</formula>
    </cfRule>
    <cfRule type="expression" priority="579" dxfId="0">
      <formula>D1298&gt;VLOOKUP($C1298,Reporting_Limit_Table,2)</formula>
    </cfRule>
  </conditionalFormatting>
  <conditionalFormatting sqref="D1346:L1355">
    <cfRule type="cellIs" priority="577" operator="greaterThan" dxfId="10">
      <formula>0.075</formula>
    </cfRule>
  </conditionalFormatting>
  <conditionalFormatting sqref="D1358:L1468">
    <cfRule type="expression" priority="575" dxfId="3" stopIfTrue="1">
      <formula>D1358&gt;VLOOKUP($C1358,Reporting_Limit_Table,3)</formula>
    </cfRule>
    <cfRule type="expression" priority="576" dxfId="0">
      <formula>D1358&gt;VLOOKUP($C1358,Reporting_Limit_Table,2)</formula>
    </cfRule>
  </conditionalFormatting>
  <conditionalFormatting sqref="D1466:L1466">
    <cfRule type="expression" priority="573" dxfId="3" stopIfTrue="1">
      <formula>D1466&gt;VLOOKUP($C1466,Reporting_Limit_Table,3)</formula>
    </cfRule>
    <cfRule type="expression" priority="574" dxfId="0">
      <formula>D1466&gt;VLOOKUP($C1466,Reporting_Limit_Table,2)</formula>
    </cfRule>
  </conditionalFormatting>
  <conditionalFormatting sqref="D1478:L1582">
    <cfRule type="expression" priority="571" dxfId="3" stopIfTrue="1">
      <formula>D1478&gt;VLOOKUP($C1478,Reporting_Limit_Table,3)</formula>
    </cfRule>
    <cfRule type="expression" priority="572" dxfId="0">
      <formula>D1478&gt;VLOOKUP($C1478,Reporting_Limit_Table,2)</formula>
    </cfRule>
  </conditionalFormatting>
  <conditionalFormatting sqref="D1586:L1819">
    <cfRule type="expression" priority="569" dxfId="3" stopIfTrue="1">
      <formula>D1586&gt;VLOOKUP($C1586,Reporting_Limit_Table,3)</formula>
    </cfRule>
    <cfRule type="expression" priority="570" dxfId="0">
      <formula>D1586&gt;VLOOKUP($C1586,Reporting_Limit_Table,2)</formula>
    </cfRule>
  </conditionalFormatting>
  <conditionalFormatting sqref="D1592:L2383 D2386:L2564">
    <cfRule type="expression" priority="288" dxfId="0">
      <formula>D1592&gt;VLOOKUP($C1592,Reporting_Limit_Table,2)</formula>
    </cfRule>
    <cfRule type="expression" priority="287" dxfId="3" stopIfTrue="1">
      <formula>D1592&gt;VLOOKUP($C1592,Reporting_Limit_Table,3)</formula>
    </cfRule>
  </conditionalFormatting>
  <conditionalFormatting sqref="D1883:L1883">
    <cfRule type="expression" priority="3" dxfId="3" stopIfTrue="1">
      <formula>D1883&gt;VLOOKUP($C1883,Reporting_Limit_Table,3)</formula>
    </cfRule>
    <cfRule type="expression" priority="4" dxfId="0">
      <formula>D1883&gt;VLOOKUP($C1883,Reporting_Limit_Table,2)</formula>
    </cfRule>
  </conditionalFormatting>
  <conditionalFormatting sqref="D2384:L2385">
    <cfRule type="expression" priority="1" dxfId="3" stopIfTrue="1">
      <formula>D2384&gt;VLOOKUP($C2384,Reporting_Limit_Table,3)</formula>
    </cfRule>
    <cfRule type="expression" priority="2" dxfId="0">
      <formula>D2384&gt;VLOOKUP($C2384,Reporting_Limit_Table,2)</formula>
    </cfRule>
  </conditionalFormatting>
  <conditionalFormatting sqref="D2552:L97273">
    <cfRule type="expression" priority="5" dxfId="3" stopIfTrue="1">
      <formula>D2552&gt;VLOOKUP($C2552,Reporting_Limit_Table,3)</formula>
    </cfRule>
    <cfRule type="expression" priority="6" dxfId="0">
      <formula>D2552&gt;VLOOKUP($C2552,Reporting_Limit_Table,2)</formula>
    </cfRule>
  </conditionalFormatting>
  <conditionalFormatting sqref="M5:P7274">
    <cfRule type="expression" priority="1244" dxfId="0">
      <formula>AND(ISNUMBER(M5),M5&gt;VLOOKUP($C5,Reporting_Limit_Table,4))</formula>
    </cfRule>
    <cfRule type="expression" priority="1245" dxfId="209">
      <formula>AND(ISNUMBER(M5),M5&gt;VLOOKUP($C5,Reporting_Limit_Table,5))</formula>
    </cfRule>
  </conditionalFormatting>
  <pageMargins left="0.7" right="0.7" top="0.75" bottom="0.75" header="0.3" footer="0.3"/>
  <pageSetup orientation="landscape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A1:CF4346"/>
  <sheetViews>
    <sheetView topLeftCell="C1" zoomScaleNormal="100" workbookViewId="0">
      <pane ySplit="8" topLeftCell="A2986" activePane="bottomLeft" state="frozen"/>
      <selection activeCell="C1" sqref="C1"/>
      <selection pane="bottomLeft" activeCell="D2990" sqref="D2990"/>
    </sheetView>
  </sheetViews>
  <sheetFormatPr baseColWidth="8" defaultColWidth="9.140625" defaultRowHeight="15"/>
  <cols>
    <col hidden="1" width="9.140625" customWidth="1" style="257" min="1" max="2"/>
    <col width="30.7109375" customWidth="1" style="5" min="3" max="3"/>
    <col width="8.7109375" customWidth="1" style="5" min="4" max="12"/>
    <col width="9.7109375" customWidth="1" style="5" min="13" max="16"/>
    <col width="12.7109375" customWidth="1" style="5" min="17" max="19"/>
    <col width="6.7109375" customWidth="1" style="5" min="20" max="20"/>
    <col width="16.7109375" customWidth="1" style="5" min="21" max="21"/>
    <col width="12.7109375" customWidth="1" style="5" min="22" max="25"/>
    <col hidden="1" width="18.7109375" customWidth="1" style="5" min="26" max="26"/>
    <col hidden="1" width="12.7109375" customWidth="1" style="5" min="27" max="27"/>
    <col hidden="1" width="9.140625" customWidth="1" style="5" min="28" max="28"/>
    <col hidden="1" width="12.7109375" customWidth="1" style="5" min="29" max="29"/>
    <col width="4.7109375" customWidth="1" style="5" min="30" max="30"/>
    <col width="16.7109375" customWidth="1" style="5" min="31" max="31"/>
    <col width="12.7109375" customWidth="1" style="5" min="32" max="36"/>
    <col width="4.7109375" customWidth="1" style="5" min="37" max="37"/>
    <col width="16.7109375" customWidth="1" style="5" min="38" max="38"/>
    <col width="12.7109375" customWidth="1" style="5" min="39" max="43"/>
    <col width="4.7109375" customWidth="1" style="5" min="44" max="44"/>
    <col width="16.7109375" customWidth="1" style="5" min="45" max="45"/>
    <col width="12.7109375" customWidth="1" style="5" min="46" max="50"/>
    <col width="4.7109375" customWidth="1" style="5" min="51" max="51"/>
    <col width="16.7109375" customWidth="1" style="5" min="52" max="52"/>
    <col width="12.7109375" customWidth="1" style="5" min="53" max="57"/>
    <col width="3.7109375" customWidth="1" style="5" min="58" max="58"/>
    <col width="16.7109375" customWidth="1" style="5" min="59" max="59"/>
    <col width="12.7109375" customWidth="1" style="5" min="60" max="64"/>
    <col width="4.7109375" customWidth="1" style="5" min="65" max="65"/>
    <col width="24.7109375" customWidth="1" style="5" min="66" max="66"/>
    <col width="12.7109375" customWidth="1" style="5" min="67" max="70"/>
    <col width="9.140625" customWidth="1" style="5" min="71" max="16384"/>
  </cols>
  <sheetData>
    <row r="1" ht="17.45" customHeight="1" thickBot="1">
      <c r="C1" s="50" t="inlineStr">
        <is>
          <t>City of Industry Plant - Ambient Arsenic</t>
        </is>
      </c>
    </row>
    <row r="2" ht="17.45" customHeight="1" thickBot="1">
      <c r="C2" s="50" t="inlineStr">
        <is>
          <t>(units=ng/m3)</t>
        </is>
      </c>
      <c r="AQ2" s="786" t="n">
        <v>2.5</v>
      </c>
      <c r="AX2" s="786" t="n">
        <v>2.5</v>
      </c>
      <c r="BE2" s="786" t="n">
        <v>2.5</v>
      </c>
      <c r="BL2" s="786" t="n">
        <v>2.5</v>
      </c>
      <c r="BS2" s="786" t="n">
        <v>2.5</v>
      </c>
      <c r="BZ2" s="786" t="n">
        <v>2.5</v>
      </c>
    </row>
    <row r="3" ht="17.45" customHeight="1" thickBot="1">
      <c r="A3" s="257" t="inlineStr">
        <is>
          <t>Month</t>
        </is>
      </c>
      <c r="B3" s="257" t="inlineStr">
        <is>
          <t>Year</t>
        </is>
      </c>
      <c r="C3" s="683" t="inlineStr">
        <is>
          <t>Monitoring</t>
        </is>
      </c>
      <c r="D3" s="787" t="inlineStr">
        <is>
          <t>Station 1</t>
        </is>
      </c>
      <c r="E3" s="788" t="n"/>
      <c r="F3" s="787" t="inlineStr">
        <is>
          <t>Station 2</t>
        </is>
      </c>
      <c r="G3" s="789" t="n"/>
      <c r="H3" s="788" t="n"/>
      <c r="I3" s="787" t="inlineStr">
        <is>
          <t>Station 4</t>
        </is>
      </c>
      <c r="J3" s="788" t="n"/>
      <c r="K3" s="787" t="inlineStr">
        <is>
          <t>Station 5</t>
        </is>
      </c>
      <c r="L3" s="788" t="n"/>
      <c r="M3" s="681" t="inlineStr">
        <is>
          <t>Daily Results</t>
        </is>
      </c>
      <c r="AA3" s="67">
        <f>COUNTIF($D$5:$L$734,"&gt;=2.5")</f>
        <v/>
      </c>
      <c r="AC3" s="67">
        <f>COUNTIF($M$5:$P$734,"&gt;=2.5")</f>
        <v/>
      </c>
    </row>
    <row r="4" ht="17.45" customHeight="1" thickBot="1">
      <c r="A4" s="257">
        <f>IF(ISNUMBER(C4),MONTH(C4),"")</f>
        <v/>
      </c>
      <c r="B4" s="257">
        <f>IF(ISNUMBER(C4),YEAR(C4),"")</f>
        <v/>
      </c>
      <c r="C4" s="1" t="inlineStr">
        <is>
          <t>Dates</t>
        </is>
      </c>
      <c r="D4" s="2" t="inlineStr">
        <is>
          <t>1A</t>
        </is>
      </c>
      <c r="E4" s="3" t="inlineStr">
        <is>
          <t>1B</t>
        </is>
      </c>
      <c r="F4" s="2" t="inlineStr">
        <is>
          <t>2A</t>
        </is>
      </c>
      <c r="G4" s="4" t="inlineStr">
        <is>
          <t>2B</t>
        </is>
      </c>
      <c r="H4" s="3" t="inlineStr">
        <is>
          <t>2D</t>
        </is>
      </c>
      <c r="I4" s="2" t="inlineStr">
        <is>
          <t>4A</t>
        </is>
      </c>
      <c r="J4" s="3" t="inlineStr">
        <is>
          <t>4B</t>
        </is>
      </c>
      <c r="K4" s="2" t="inlineStr">
        <is>
          <t>5A</t>
        </is>
      </c>
      <c r="L4" s="3" t="inlineStr">
        <is>
          <t>5B</t>
        </is>
      </c>
      <c r="M4" s="681" t="inlineStr">
        <is>
          <t>Station 1</t>
        </is>
      </c>
      <c r="N4" s="681" t="inlineStr">
        <is>
          <t>Station 2</t>
        </is>
      </c>
      <c r="O4" s="681" t="inlineStr">
        <is>
          <t>Station 4</t>
        </is>
      </c>
      <c r="P4" s="681" t="inlineStr">
        <is>
          <t>Station 5</t>
        </is>
      </c>
      <c r="Q4" s="287" t="inlineStr">
        <is>
          <t>WeekEND</t>
        </is>
      </c>
      <c r="R4" s="287" t="inlineStr">
        <is>
          <t>WeekDAY</t>
        </is>
      </c>
      <c r="V4" s="287" t="inlineStr">
        <is>
          <t>WeekEND</t>
        </is>
      </c>
      <c r="W4" s="287" t="inlineStr">
        <is>
          <t>WeekDAY</t>
        </is>
      </c>
      <c r="X4" s="287" t="inlineStr">
        <is>
          <t>% WD Diff</t>
        </is>
      </c>
      <c r="Z4" s="790" t="inlineStr">
        <is>
          <t>98th percentile</t>
        </is>
      </c>
      <c r="AE4" s="258" t="inlineStr">
        <is>
          <t>CY 2025</t>
        </is>
      </c>
      <c r="AF4" s="681" t="inlineStr">
        <is>
          <t>Station 1</t>
        </is>
      </c>
      <c r="AG4" s="681" t="inlineStr">
        <is>
          <t>Station 2</t>
        </is>
      </c>
      <c r="AH4" s="681" t="inlineStr">
        <is>
          <t>Station 4</t>
        </is>
      </c>
      <c r="AI4" s="681" t="inlineStr">
        <is>
          <t>Station 5</t>
        </is>
      </c>
      <c r="AJ4" s="681" t="inlineStr">
        <is>
          <t>ALL Stations</t>
        </is>
      </c>
      <c r="AL4" s="258" t="inlineStr">
        <is>
          <t>CY 2024</t>
        </is>
      </c>
      <c r="AM4" s="681" t="inlineStr">
        <is>
          <t>Station 1</t>
        </is>
      </c>
      <c r="AN4" s="681" t="inlineStr">
        <is>
          <t>Station 2</t>
        </is>
      </c>
      <c r="AO4" s="681" t="inlineStr">
        <is>
          <t>Station 4</t>
        </is>
      </c>
      <c r="AP4" s="681" t="inlineStr">
        <is>
          <t>Station 5</t>
        </is>
      </c>
      <c r="AQ4" s="681" t="inlineStr">
        <is>
          <t>ALL Stations</t>
        </is>
      </c>
      <c r="AS4" s="258" t="inlineStr">
        <is>
          <t>CY 2023</t>
        </is>
      </c>
      <c r="AT4" s="681" t="inlineStr">
        <is>
          <t>Station 1</t>
        </is>
      </c>
      <c r="AU4" s="681" t="inlineStr">
        <is>
          <t>Station 2</t>
        </is>
      </c>
      <c r="AV4" s="681" t="inlineStr">
        <is>
          <t>Station 4</t>
        </is>
      </c>
      <c r="AW4" s="681" t="inlineStr">
        <is>
          <t>Station 5</t>
        </is>
      </c>
      <c r="AX4" s="681" t="inlineStr">
        <is>
          <t>ALL Stations</t>
        </is>
      </c>
      <c r="AZ4" s="258" t="inlineStr">
        <is>
          <t>CY 2022</t>
        </is>
      </c>
      <c r="BA4" s="681" t="inlineStr">
        <is>
          <t>Station 1</t>
        </is>
      </c>
      <c r="BB4" s="681" t="inlineStr">
        <is>
          <t>Station 2</t>
        </is>
      </c>
      <c r="BC4" s="681" t="inlineStr">
        <is>
          <t>Station 4</t>
        </is>
      </c>
      <c r="BD4" s="681" t="inlineStr">
        <is>
          <t>Station 5</t>
        </is>
      </c>
      <c r="BE4" s="681" t="inlineStr">
        <is>
          <t>ALL Stations</t>
        </is>
      </c>
      <c r="BG4" s="258" t="inlineStr">
        <is>
          <t>CY 2021</t>
        </is>
      </c>
      <c r="BH4" s="681" t="inlineStr">
        <is>
          <t>Station 1</t>
        </is>
      </c>
      <c r="BI4" s="681" t="inlineStr">
        <is>
          <t>Station 2</t>
        </is>
      </c>
      <c r="BJ4" s="681" t="inlineStr">
        <is>
          <t>Station 4</t>
        </is>
      </c>
      <c r="BK4" s="681" t="inlineStr">
        <is>
          <t>Station 5</t>
        </is>
      </c>
      <c r="BL4" s="681" t="inlineStr">
        <is>
          <t>ALL Stations</t>
        </is>
      </c>
      <c r="BN4" s="258" t="inlineStr">
        <is>
          <t>CY 2020</t>
        </is>
      </c>
      <c r="BO4" s="681" t="inlineStr">
        <is>
          <t>Station 1</t>
        </is>
      </c>
      <c r="BP4" s="681" t="inlineStr">
        <is>
          <t>Station 2</t>
        </is>
      </c>
      <c r="BQ4" s="681" t="inlineStr">
        <is>
          <t>Station 4</t>
        </is>
      </c>
      <c r="BR4" s="681" t="inlineStr">
        <is>
          <t>Station 5</t>
        </is>
      </c>
      <c r="BS4" s="681" t="inlineStr">
        <is>
          <t>ALL Stations</t>
        </is>
      </c>
      <c r="BU4" s="258" t="inlineStr">
        <is>
          <t>CY 2019</t>
        </is>
      </c>
      <c r="BV4" s="681" t="inlineStr">
        <is>
          <t>Station 1</t>
        </is>
      </c>
      <c r="BW4" s="681" t="inlineStr">
        <is>
          <t>Station 2</t>
        </is>
      </c>
      <c r="BX4" s="681" t="inlineStr">
        <is>
          <t>Station 4</t>
        </is>
      </c>
      <c r="BY4" s="681" t="inlineStr">
        <is>
          <t>Station 5</t>
        </is>
      </c>
      <c r="BZ4" s="681" t="inlineStr">
        <is>
          <t>ALL Stations</t>
        </is>
      </c>
      <c r="CC4" s="681" t="inlineStr">
        <is>
          <t>Station 1</t>
        </is>
      </c>
      <c r="CD4" s="681" t="inlineStr">
        <is>
          <t>Station 2</t>
        </is>
      </c>
      <c r="CE4" s="681" t="inlineStr">
        <is>
          <t>Station 4</t>
        </is>
      </c>
      <c r="CF4" s="681" t="inlineStr">
        <is>
          <t>Station 5</t>
        </is>
      </c>
    </row>
    <row r="5" ht="17.45" customHeight="1">
      <c r="A5" s="257">
        <f>IF(ISNUMBER(C5),MONTH(C5),"")</f>
        <v/>
      </c>
      <c r="B5" s="257">
        <f>IF(ISNUMBER(C5),YEAR(C5),"")</f>
        <v/>
      </c>
      <c r="C5" s="791" t="n">
        <v>43101</v>
      </c>
      <c r="D5" s="792" t="n"/>
      <c r="E5" s="821" t="n">
        <v>10.99</v>
      </c>
      <c r="F5" s="792" t="n"/>
      <c r="G5" s="980" t="n">
        <v>9.289999999999999</v>
      </c>
      <c r="H5" s="793" t="n"/>
      <c r="I5" s="792" t="n"/>
      <c r="J5" s="821" t="n">
        <v>3.608</v>
      </c>
      <c r="K5" s="795" t="n"/>
      <c r="L5" s="821" t="n">
        <v>8.132</v>
      </c>
      <c r="M5" s="981" t="n"/>
      <c r="N5" s="981" t="n"/>
      <c r="O5" s="981" t="n"/>
      <c r="P5" s="981" t="n"/>
      <c r="Q5" s="289" t="n"/>
      <c r="R5" s="815" t="n"/>
      <c r="S5" s="291" t="inlineStr">
        <is>
          <t>EVENT</t>
        </is>
      </c>
      <c r="T5" s="287">
        <f>MAX(T556:T994)</f>
        <v/>
      </c>
      <c r="U5" s="798" t="inlineStr">
        <is>
          <t>max</t>
        </is>
      </c>
      <c r="V5" s="23">
        <f>MAX(Q5:Q3300)</f>
        <v/>
      </c>
      <c r="W5" s="799">
        <f>MAX(R5:R3300)</f>
        <v/>
      </c>
      <c r="X5" s="292">
        <f>(W5-V5)/V5</f>
        <v/>
      </c>
      <c r="Z5" s="287" t="inlineStr">
        <is>
          <t>WeekDAY</t>
        </is>
      </c>
      <c r="AA5" s="799">
        <f>PERCENTILE($R$5:$R$734,0.98)</f>
        <v/>
      </c>
      <c r="AE5" s="798" t="inlineStr">
        <is>
          <t>max</t>
        </is>
      </c>
      <c r="AF5" s="796">
        <f>MAX($D$2562:$E$2926)</f>
        <v/>
      </c>
      <c r="AG5" s="796">
        <f>MAX($F$2562:$H$2926)</f>
        <v/>
      </c>
      <c r="AH5" s="796">
        <f>MAX($I$2562:$J$2926)</f>
        <v/>
      </c>
      <c r="AI5" s="796">
        <f>MAX($K$2562:$L$2926)</f>
        <v/>
      </c>
      <c r="AJ5" s="796">
        <f>MAX($D$2562:$L$2926)</f>
        <v/>
      </c>
      <c r="AL5" s="798" t="inlineStr">
        <is>
          <t>max</t>
        </is>
      </c>
      <c r="AM5" s="796">
        <f>MAX($D$2196:$E$2561)</f>
        <v/>
      </c>
      <c r="AN5" s="796">
        <f>MAX($F$2196:$H$2561)</f>
        <v/>
      </c>
      <c r="AO5" s="796">
        <f>MAX($I$2196:$J$2561)</f>
        <v/>
      </c>
      <c r="AP5" s="796">
        <f>MAX($K$2196:$L$2561)</f>
        <v/>
      </c>
      <c r="AQ5" s="796">
        <f>MAX($D$2196:$L$2561)</f>
        <v/>
      </c>
      <c r="AS5" s="798" t="inlineStr">
        <is>
          <t>max</t>
        </is>
      </c>
      <c r="AT5" s="796">
        <f>MAX($D$1831:$E$2195)</f>
        <v/>
      </c>
      <c r="AU5" s="796">
        <f>MAX($F$1831:$H$2195)</f>
        <v/>
      </c>
      <c r="AV5" s="796">
        <f>MAX($I$1831:$J$2195)</f>
        <v/>
      </c>
      <c r="AW5" s="796">
        <f>MAX($K$1831:$L$2195)</f>
        <v/>
      </c>
      <c r="AX5" s="796">
        <f>MAX($D$1831:$L$2195)</f>
        <v/>
      </c>
      <c r="AZ5" s="798" t="inlineStr">
        <is>
          <t>max</t>
        </is>
      </c>
      <c r="BA5" s="796">
        <f>MAX($D$1466:$E$1830)</f>
        <v/>
      </c>
      <c r="BB5" s="796">
        <f>MAX($F$1466:$H$1830)</f>
        <v/>
      </c>
      <c r="BC5" s="796">
        <f>MAX($I$1466:$J$1830)</f>
        <v/>
      </c>
      <c r="BD5" s="796">
        <f>MAX($K$1466:$L$1830)</f>
        <v/>
      </c>
      <c r="BE5" s="796">
        <f>MAX($D$1466:$L$1830)</f>
        <v/>
      </c>
      <c r="BG5" s="798" t="inlineStr">
        <is>
          <t>max</t>
        </is>
      </c>
      <c r="BH5" s="796">
        <f>MAX($D$1101:$E$1465)</f>
        <v/>
      </c>
      <c r="BI5" s="796">
        <f>MAX($F$1101:$H$1465)</f>
        <v/>
      </c>
      <c r="BJ5" s="796">
        <f>MAX($I$1101:$J$1465)</f>
        <v/>
      </c>
      <c r="BK5" s="796">
        <f>MAX($K$1101:$L$1465)</f>
        <v/>
      </c>
      <c r="BL5" s="796">
        <f>MAX($D$1101:$L$1465)</f>
        <v/>
      </c>
      <c r="BN5" s="798" t="inlineStr">
        <is>
          <t>max</t>
        </is>
      </c>
      <c r="BO5" s="796">
        <f>MAX($D$735:$E$1100)</f>
        <v/>
      </c>
      <c r="BP5" s="796">
        <f>MAX($F$735:$H$1100)</f>
        <v/>
      </c>
      <c r="BQ5" s="796">
        <f>MAX($I$735:$J$1100)</f>
        <v/>
      </c>
      <c r="BR5" s="796">
        <f>MAX($K$735:$L$1100)</f>
        <v/>
      </c>
      <c r="BS5" s="796">
        <f>MAX($D$735:$L$1100)</f>
        <v/>
      </c>
      <c r="BU5" s="798" t="inlineStr">
        <is>
          <t>max</t>
        </is>
      </c>
      <c r="BV5" s="796">
        <f>MAX($D$5:$E$734)</f>
        <v/>
      </c>
      <c r="BW5" s="796">
        <f>MAX($F$5:$H$734)</f>
        <v/>
      </c>
      <c r="BX5" s="796">
        <f>MAX($I$5:$J$734)</f>
        <v/>
      </c>
      <c r="BY5" s="796">
        <f>MAX($K$5:$L$734)</f>
        <v/>
      </c>
      <c r="BZ5" s="796">
        <f>MAX($D$5:$L$734)</f>
        <v/>
      </c>
      <c r="CB5" s="5" t="inlineStr">
        <is>
          <t># greater than 6</t>
        </is>
      </c>
      <c r="CC5" s="287">
        <f>COUNTIF($D$5:$E$734,"&gt;=6")</f>
        <v/>
      </c>
      <c r="CD5" s="287">
        <f>COUNTIF($F$5:$H$734,"&gt;=6")</f>
        <v/>
      </c>
      <c r="CE5" s="287">
        <f>COUNTIF($I$5:$J$734,"&gt;=6")</f>
        <v/>
      </c>
      <c r="CF5" s="287">
        <f>COUNTIF($K$5:$L$734,"&gt;=6")</f>
        <v/>
      </c>
    </row>
    <row r="6" ht="17.45" customHeight="1" thickBot="1">
      <c r="A6" s="257">
        <f>IF(ISNUMBER(C6),MONTH(C6),"")</f>
        <v/>
      </c>
      <c r="B6" s="257">
        <f>IF(ISNUMBER(C6),YEAR(C6),"")</f>
        <v/>
      </c>
      <c r="C6" s="791">
        <f>C5+1</f>
        <v/>
      </c>
      <c r="D6" s="792" t="n">
        <v>2.237</v>
      </c>
      <c r="E6" s="793" t="n"/>
      <c r="F6" s="792" t="n"/>
      <c r="G6" s="794" t="n"/>
      <c r="H6" s="793" t="n">
        <v>2.163</v>
      </c>
      <c r="I6" s="792" t="n">
        <v>1.974</v>
      </c>
      <c r="J6" s="793" t="n"/>
      <c r="K6" s="795" t="n">
        <v>2.17</v>
      </c>
      <c r="L6" s="793" t="n"/>
      <c r="M6" s="982">
        <f>IFERROR(AVERAGE(D6:E6),"")</f>
        <v/>
      </c>
      <c r="N6" s="982">
        <f>IFERROR(AVERAGE(F6:H6),"")</f>
        <v/>
      </c>
      <c r="O6" s="982">
        <f>IFERROR(AVERAGE(I6:J6),"")</f>
        <v/>
      </c>
      <c r="P6" s="982">
        <f>IFERROR(AVERAGE(K6:L6),"")</f>
        <v/>
      </c>
      <c r="Q6" s="257" t="n"/>
      <c r="R6" s="797">
        <f>AVERAGE(M6:N6)</f>
        <v/>
      </c>
      <c r="S6" s="5" t="inlineStr">
        <is>
          <t>* averaged from two extractions &amp; analyses</t>
        </is>
      </c>
      <c r="U6" s="798" t="inlineStr">
        <is>
          <t>90th percentile</t>
        </is>
      </c>
      <c r="V6" s="799">
        <f>PERCENTILE($Q$5:$Q$3300,0.9)</f>
        <v/>
      </c>
      <c r="W6" s="799">
        <f>PERCENTILE($R$5:$R$3300,0.9)</f>
        <v/>
      </c>
      <c r="X6" s="292">
        <f>(W6-V6)/V6</f>
        <v/>
      </c>
      <c r="Y6" s="799">
        <f>PERCENTILE($D$5:$L$2569,0.98)</f>
        <v/>
      </c>
      <c r="Z6" s="287" t="inlineStr">
        <is>
          <t>WeekEND</t>
        </is>
      </c>
      <c r="AA6" s="799">
        <f>PERCENTILE($Q$5:$Q$734,0.98)</f>
        <v/>
      </c>
      <c r="AC6" s="799">
        <f>PERCENTILE($D$5:$L$734,0.985)</f>
        <v/>
      </c>
      <c r="AE6" s="800" t="inlineStr">
        <is>
          <t>98th percentile</t>
        </is>
      </c>
      <c r="AF6" s="801">
        <f>PERCENTILE($D$2562:$E$2926,0.98)</f>
        <v/>
      </c>
      <c r="AG6" s="801">
        <f>PERCENTILE($F$2562:$H$2926,0.98)</f>
        <v/>
      </c>
      <c r="AH6" s="801">
        <f>PERCENTILE($I$2562:$J$2926,0.98)</f>
        <v/>
      </c>
      <c r="AI6" s="801">
        <f>PERCENTILE($K$2562:$L$2926,0.98)</f>
        <v/>
      </c>
      <c r="AJ6" s="801">
        <f>PERCENTILE($D$2562:$L$2926,0.98)</f>
        <v/>
      </c>
      <c r="AL6" s="800" t="inlineStr">
        <is>
          <t>98th percentile</t>
        </is>
      </c>
      <c r="AM6" s="801">
        <f>PERCENTILE($D$2196:$E$2561,0.98)</f>
        <v/>
      </c>
      <c r="AN6" s="801">
        <f>PERCENTILE($F$2196:$H$2561,0.98)</f>
        <v/>
      </c>
      <c r="AO6" s="801">
        <f>PERCENTILE($I$2196:$J$2561,0.98)</f>
        <v/>
      </c>
      <c r="AP6" s="801">
        <f>PERCENTILE($K$2196:$L$2561,0.98)</f>
        <v/>
      </c>
      <c r="AQ6" s="801">
        <f>PERCENTILE($D$2196:$L$2561,0.98)</f>
        <v/>
      </c>
      <c r="AS6" s="800" t="inlineStr">
        <is>
          <t>98th percentile</t>
        </is>
      </c>
      <c r="AT6" s="801">
        <f>PERCENTILE($D$1831:$E$2195,0.98)</f>
        <v/>
      </c>
      <c r="AU6" s="801">
        <f>PERCENTILE($F$1831:$H$2195,0.98)</f>
        <v/>
      </c>
      <c r="AV6" s="801">
        <f>PERCENTILE($I$1831:$J$2195,0.98)</f>
        <v/>
      </c>
      <c r="AW6" s="801">
        <f>PERCENTILE($K$1831:$L$2195,0.98)</f>
        <v/>
      </c>
      <c r="AX6" s="801">
        <f>PERCENTILE($D$1831:$L$2195,0.98)</f>
        <v/>
      </c>
      <c r="AZ6" s="800" t="inlineStr">
        <is>
          <t>98th percentile</t>
        </is>
      </c>
      <c r="BA6" s="801">
        <f>PERCENTILE($D$1466:$E$1830,0.98)</f>
        <v/>
      </c>
      <c r="BB6" s="801">
        <f>PERCENTILE($F$1466:$H$1830,0.98)</f>
        <v/>
      </c>
      <c r="BC6" s="801">
        <f>PERCENTILE($I$1466:$J$1830,0.98)</f>
        <v/>
      </c>
      <c r="BD6" s="801">
        <f>PERCENTILE($K$1466:$L$1830,0.98)</f>
        <v/>
      </c>
      <c r="BE6" s="801">
        <f>PERCENTILE($D$1466:$L$1830,0.98)</f>
        <v/>
      </c>
      <c r="BG6" s="800" t="inlineStr">
        <is>
          <t>98th percentile</t>
        </is>
      </c>
      <c r="BH6" s="801">
        <f>PERCENTILE($D$1101:$E$1465,0.98)</f>
        <v/>
      </c>
      <c r="BI6" s="801">
        <f>PERCENTILE($F$1101:$H$1465,0.98)</f>
        <v/>
      </c>
      <c r="BJ6" s="801">
        <f>PERCENTILE($I$1101:$J$1465,0.98)</f>
        <v/>
      </c>
      <c r="BK6" s="801">
        <f>PERCENTILE($K$1101:$L$1465,0.98)</f>
        <v/>
      </c>
      <c r="BL6" s="801">
        <f>PERCENTILE($D$1101:$L$1465,0.98)</f>
        <v/>
      </c>
      <c r="BN6" s="800" t="inlineStr">
        <is>
          <t>98th percentile</t>
        </is>
      </c>
      <c r="BO6" s="801">
        <f>PERCENTILE($D$735:$E$1100,0.98)</f>
        <v/>
      </c>
      <c r="BP6" s="801">
        <f>PERCENTILE($F$735:$H$1100,0.98)</f>
        <v/>
      </c>
      <c r="BQ6" s="801">
        <f>PERCENTILE($I$735:$J$1100,0.98)</f>
        <v/>
      </c>
      <c r="BR6" s="801">
        <f>PERCENTILE($K$735:$L$1100,0.98)</f>
        <v/>
      </c>
      <c r="BS6" s="801">
        <f>PERCENTILE($D$735:$L$1100,0.98)</f>
        <v/>
      </c>
      <c r="BU6" s="800" t="inlineStr">
        <is>
          <t>98th percentile</t>
        </is>
      </c>
      <c r="BV6" s="801">
        <f>PERCENTILE($D$5:$E$734,0.98)</f>
        <v/>
      </c>
      <c r="BW6" s="801">
        <f>PERCENTILE($F$5:$H$734,0.98)</f>
        <v/>
      </c>
      <c r="BX6" s="801">
        <f>PERCENTILE($I$5:$J$734,0.98)</f>
        <v/>
      </c>
      <c r="BY6" s="801">
        <f>PERCENTILE($K$5:$L$734,0.98)</f>
        <v/>
      </c>
      <c r="BZ6" s="801">
        <f>PERCENTILE($D$5:$L$734,0.98)</f>
        <v/>
      </c>
      <c r="CB6" s="5" t="inlineStr">
        <is>
          <t># greater than 2.5</t>
        </is>
      </c>
      <c r="CC6" s="287">
        <f>COUNTIF($D$5:$E$734,"&gt;=2.5")</f>
        <v/>
      </c>
      <c r="CD6" s="287">
        <f>COUNTIF($F$5:$H$734,"&gt;=2.5")</f>
        <v/>
      </c>
      <c r="CE6" s="287">
        <f>COUNTIF($I$5:$J$734,"&gt;=2.5")</f>
        <v/>
      </c>
      <c r="CF6" s="287">
        <f>COUNTIF($K$5:$L$734,"&gt;=2.5")</f>
        <v/>
      </c>
    </row>
    <row r="7" ht="17.45" customHeight="1" thickBot="1">
      <c r="A7" s="257">
        <f>IF(ISNUMBER(C7),MONTH(C7),"")</f>
        <v/>
      </c>
      <c r="B7" s="257">
        <f>IF(ISNUMBER(C7),YEAR(C7),"")</f>
        <v/>
      </c>
      <c r="C7" s="791">
        <f>C6+1</f>
        <v/>
      </c>
      <c r="D7" s="792" t="n"/>
      <c r="E7" s="793" t="n">
        <v>1.744</v>
      </c>
      <c r="F7" s="792" t="n"/>
      <c r="G7" s="794" t="n">
        <v>1.648</v>
      </c>
      <c r="H7" s="793" t="n"/>
      <c r="I7" s="792" t="n"/>
      <c r="J7" s="793" t="n">
        <v>1.749</v>
      </c>
      <c r="K7" s="795" t="n"/>
      <c r="L7" s="793" t="n">
        <v>1.829</v>
      </c>
      <c r="M7" s="982">
        <f>IFERROR(AVERAGE(D7:E7),"")</f>
        <v/>
      </c>
      <c r="N7" s="982">
        <f>IFERROR(AVERAGE(F7:H7),"")</f>
        <v/>
      </c>
      <c r="O7" s="982">
        <f>IFERROR(AVERAGE(I7:J7),"")</f>
        <v/>
      </c>
      <c r="P7" s="982">
        <f>IFERROR(AVERAGE(K7:L7),"")</f>
        <v/>
      </c>
      <c r="Q7" s="257" t="n"/>
      <c r="R7" s="797">
        <f>AVERAGE(M7:N7)</f>
        <v/>
      </c>
      <c r="U7" s="798" t="inlineStr">
        <is>
          <t>75th percentile</t>
        </is>
      </c>
      <c r="V7" s="799">
        <f>PERCENTILE($Q$5:$Q$3300,0.75)</f>
        <v/>
      </c>
      <c r="W7" s="799">
        <f>PERCENTILE($R$5:$R$3300,0.75)</f>
        <v/>
      </c>
      <c r="X7" s="292">
        <f>(W7-V7)/V7</f>
        <v/>
      </c>
      <c r="Z7" s="287" t="inlineStr">
        <is>
          <t>All (w/ Events)</t>
        </is>
      </c>
      <c r="AA7" s="807">
        <f>PERCENTILE($D$5:$L$734,0.98)</f>
        <v/>
      </c>
      <c r="AC7" s="799">
        <f>PERCENTILE($D$5:$L$734,0.99)</f>
        <v/>
      </c>
      <c r="AE7" s="798" t="inlineStr">
        <is>
          <t>95th percentile</t>
        </is>
      </c>
      <c r="AF7" s="796">
        <f>PERCENTILE($D$2562:$E$2926,0.95)</f>
        <v/>
      </c>
      <c r="AG7" s="796">
        <f>PERCENTILE($F$2562:$H$2926,0.95)</f>
        <v/>
      </c>
      <c r="AH7" s="796">
        <f>PERCENTILE($I$2562:$J$2926,0.95)</f>
        <v/>
      </c>
      <c r="AI7" s="796">
        <f>PERCENTILE($K$2562:$L$2926,0.95)</f>
        <v/>
      </c>
      <c r="AJ7" s="796">
        <f>PERCENTILE($D$2562:$L$2926,0.95)</f>
        <v/>
      </c>
      <c r="AL7" s="798" t="inlineStr">
        <is>
          <t>95th percentile</t>
        </is>
      </c>
      <c r="AM7" s="796">
        <f>PERCENTILE($D$2196:$E$2561,0.95)</f>
        <v/>
      </c>
      <c r="AN7" s="796">
        <f>PERCENTILE($F$2196:$H$2561,0.95)</f>
        <v/>
      </c>
      <c r="AO7" s="796">
        <f>PERCENTILE($I$2196:$J$2561,0.95)</f>
        <v/>
      </c>
      <c r="AP7" s="796">
        <f>PERCENTILE($K$2196:$L$2561,0.95)</f>
        <v/>
      </c>
      <c r="AQ7" s="796">
        <f>PERCENTILE($D$2196:$L$2561,0.95)</f>
        <v/>
      </c>
      <c r="AS7" s="798" t="inlineStr">
        <is>
          <t>95th percentile</t>
        </is>
      </c>
      <c r="AT7" s="796">
        <f>PERCENTILE($D$1831:$E$2195,0.95)</f>
        <v/>
      </c>
      <c r="AU7" s="796">
        <f>PERCENTILE($F$1831:$H$2195,0.95)</f>
        <v/>
      </c>
      <c r="AV7" s="796">
        <f>PERCENTILE($I$1831:$J$2195,0.95)</f>
        <v/>
      </c>
      <c r="AW7" s="796">
        <f>PERCENTILE($K$1831:$L$2195,0.95)</f>
        <v/>
      </c>
      <c r="AX7" s="796">
        <f>PERCENTILE($D$1831:$L$2195,0.95)</f>
        <v/>
      </c>
      <c r="AZ7" s="798" t="inlineStr">
        <is>
          <t>95th percentile</t>
        </is>
      </c>
      <c r="BA7" s="796">
        <f>PERCENTILE($D$1466:$E$1830,0.95)</f>
        <v/>
      </c>
      <c r="BB7" s="796">
        <f>PERCENTILE($F$1466:$H$1830,0.95)</f>
        <v/>
      </c>
      <c r="BC7" s="796">
        <f>PERCENTILE($I$1466:$J$1830,0.95)</f>
        <v/>
      </c>
      <c r="BD7" s="796">
        <f>PERCENTILE($K$1466:$L$1830,0.95)</f>
        <v/>
      </c>
      <c r="BE7" s="796">
        <f>PERCENTILE($D$1466:$L$1830,0.95)</f>
        <v/>
      </c>
      <c r="BG7" s="798" t="inlineStr">
        <is>
          <t>95th percentile</t>
        </is>
      </c>
      <c r="BH7" s="796">
        <f>PERCENTILE($D$1101:$E$1465,0.95)</f>
        <v/>
      </c>
      <c r="BI7" s="796">
        <f>PERCENTILE($F$1101:$H$1465,0.95)</f>
        <v/>
      </c>
      <c r="BJ7" s="796">
        <f>PERCENTILE($I$1101:$J$1465,0.95)</f>
        <v/>
      </c>
      <c r="BK7" s="796">
        <f>PERCENTILE($K$1101:$L$1465,0.95)</f>
        <v/>
      </c>
      <c r="BL7" s="796">
        <f>PERCENTILE($D$1101:$L$1465,0.95)</f>
        <v/>
      </c>
      <c r="BN7" s="798" t="inlineStr">
        <is>
          <t>95th percentile</t>
        </is>
      </c>
      <c r="BO7" s="796">
        <f>PERCENTILE($D$735:$E$1100,0.95)</f>
        <v/>
      </c>
      <c r="BP7" s="796">
        <f>PERCENTILE($F$735:$H$1100,0.95)</f>
        <v/>
      </c>
      <c r="BQ7" s="796">
        <f>PERCENTILE($I$735:$J$1100,0.95)</f>
        <v/>
      </c>
      <c r="BR7" s="796">
        <f>PERCENTILE($K$735:$L$1100,0.95)</f>
        <v/>
      </c>
      <c r="BS7" s="796">
        <f>PERCENTILE($D$735:$L$1100,0.95)</f>
        <v/>
      </c>
      <c r="BU7" s="798" t="inlineStr">
        <is>
          <t>95th percentile</t>
        </is>
      </c>
      <c r="BV7" s="796">
        <f>PERCENTILE($D$5:$E$734,0.95)</f>
        <v/>
      </c>
      <c r="BW7" s="796">
        <f>PERCENTILE($F$5:$H$734,0.95)</f>
        <v/>
      </c>
      <c r="BX7" s="796">
        <f>PERCENTILE($I$5:$J$734,0.95)</f>
        <v/>
      </c>
      <c r="BY7" s="796">
        <f>PERCENTILE($K$5:$L$734,0.95)</f>
        <v/>
      </c>
      <c r="BZ7" s="796">
        <f>PERCENTILE($D$5:$L$734,0.95)</f>
        <v/>
      </c>
      <c r="CB7" s="5" t="inlineStr">
        <is>
          <t># greater than 1.95</t>
        </is>
      </c>
      <c r="CC7" s="287">
        <f>COUNTIF($D$5:$E$734,"&gt;=1.95")</f>
        <v/>
      </c>
      <c r="CD7" s="287">
        <f>COUNTIF($F$5:$H$734,"&gt;=1.95")</f>
        <v/>
      </c>
      <c r="CE7" s="287">
        <f>COUNTIF($I$5:$J$734,"&gt;=1.95")</f>
        <v/>
      </c>
      <c r="CF7" s="287">
        <f>COUNTIF($K$5:$L$734,"&gt;=1.95")</f>
        <v/>
      </c>
    </row>
    <row r="8" ht="17.45" customHeight="1">
      <c r="A8" s="257">
        <f>IF(ISNUMBER(C8),MONTH(C8),"")</f>
        <v/>
      </c>
      <c r="B8" s="257">
        <f>IF(ISNUMBER(C8),YEAR(C8),"")</f>
        <v/>
      </c>
      <c r="C8" s="802">
        <f>C7+1</f>
        <v/>
      </c>
      <c r="D8" s="803" t="n">
        <v>1.563</v>
      </c>
      <c r="E8" s="804" t="n"/>
      <c r="F8" s="803" t="n">
        <v>1.578</v>
      </c>
      <c r="G8" s="805" t="n"/>
      <c r="H8" s="804" t="n">
        <v>1.578</v>
      </c>
      <c r="I8" s="803" t="n">
        <v>2.02</v>
      </c>
      <c r="J8" s="804" t="n"/>
      <c r="K8" s="806" t="n">
        <v>1.69</v>
      </c>
      <c r="L8" s="804" t="n"/>
      <c r="M8" s="982">
        <f>IFERROR(AVERAGE(D8:E8),"")</f>
        <v/>
      </c>
      <c r="N8" s="982">
        <f>IFERROR(AVERAGE(F8:H8),"")</f>
        <v/>
      </c>
      <c r="O8" s="982">
        <f>IFERROR(AVERAGE(I8:J8),"")</f>
        <v/>
      </c>
      <c r="P8" s="982">
        <f>IFERROR(AVERAGE(K8:L8),"")</f>
        <v/>
      </c>
      <c r="Q8" s="257" t="n"/>
      <c r="R8" s="797">
        <f>AVERAGE(M8:N8)</f>
        <v/>
      </c>
      <c r="U8" s="798" t="inlineStr">
        <is>
          <t>average</t>
        </is>
      </c>
      <c r="V8" s="799">
        <f>AVERAGE(Q5:Q3300)</f>
        <v/>
      </c>
      <c r="W8" s="799">
        <f>AVERAGE(R5:R3300)</f>
        <v/>
      </c>
      <c r="X8" s="292">
        <f>(W8-V8)/V8</f>
        <v/>
      </c>
      <c r="Z8" s="287" t="n"/>
      <c r="AE8" s="798" t="inlineStr">
        <is>
          <t>90th percentile</t>
        </is>
      </c>
      <c r="AF8" s="796">
        <f>PERCENTILE($D$2562:$E$2926,0.9)</f>
        <v/>
      </c>
      <c r="AG8" s="796">
        <f>PERCENTILE($F$2562:$H$2926,0.9)</f>
        <v/>
      </c>
      <c r="AH8" s="796">
        <f>PERCENTILE($I$2562:$J$2926,0.9)</f>
        <v/>
      </c>
      <c r="AI8" s="796">
        <f>PERCENTILE($K$2562:$L$2926,0.9)</f>
        <v/>
      </c>
      <c r="AJ8" s="796">
        <f>PERCENTILE($D$2562:$L$2926,0.9)</f>
        <v/>
      </c>
      <c r="AL8" s="798" t="inlineStr">
        <is>
          <t>90th percentile</t>
        </is>
      </c>
      <c r="AM8" s="796">
        <f>PERCENTILE($D$2196:$E$2561,0.9)</f>
        <v/>
      </c>
      <c r="AN8" s="796">
        <f>PERCENTILE($F$2196:$H$2561,0.9)</f>
        <v/>
      </c>
      <c r="AO8" s="796">
        <f>PERCENTILE($I$2196:$J$2561,0.9)</f>
        <v/>
      </c>
      <c r="AP8" s="796">
        <f>PERCENTILE($K$2196:$L$2561,0.9)</f>
        <v/>
      </c>
      <c r="AQ8" s="796">
        <f>PERCENTILE($D$2196:$L$2561,0.9)</f>
        <v/>
      </c>
      <c r="AS8" s="798" t="inlineStr">
        <is>
          <t>90th percentile</t>
        </is>
      </c>
      <c r="AT8" s="796">
        <f>PERCENTILE($D$1831:$E$2195,0.9)</f>
        <v/>
      </c>
      <c r="AU8" s="796">
        <f>PERCENTILE($F$1831:$H$2195,0.9)</f>
        <v/>
      </c>
      <c r="AV8" s="796">
        <f>PERCENTILE($I$1831:$J$2195,0.9)</f>
        <v/>
      </c>
      <c r="AW8" s="796">
        <f>PERCENTILE($K$1831:$L$2195,0.9)</f>
        <v/>
      </c>
      <c r="AX8" s="796">
        <f>PERCENTILE($D$1831:$L$2195,0.9)</f>
        <v/>
      </c>
      <c r="AZ8" s="798" t="inlineStr">
        <is>
          <t>90th percentile</t>
        </is>
      </c>
      <c r="BA8" s="796">
        <f>PERCENTILE($D$1466:$E$1830,0.9)</f>
        <v/>
      </c>
      <c r="BB8" s="796">
        <f>PERCENTILE($F$1466:$H$1830,0.9)</f>
        <v/>
      </c>
      <c r="BC8" s="796">
        <f>PERCENTILE($I$1466:$J$1830,0.9)</f>
        <v/>
      </c>
      <c r="BD8" s="796">
        <f>PERCENTILE($K$1466:$L$1830,0.9)</f>
        <v/>
      </c>
      <c r="BE8" s="796">
        <f>PERCENTILE($D$1466:$L$1830,0.9)</f>
        <v/>
      </c>
      <c r="BG8" s="798" t="inlineStr">
        <is>
          <t>90th percentile</t>
        </is>
      </c>
      <c r="BH8" s="796">
        <f>PERCENTILE($D$1101:$E$1465,0.9)</f>
        <v/>
      </c>
      <c r="BI8" s="796">
        <f>PERCENTILE($F$1101:$H$1465,0.9)</f>
        <v/>
      </c>
      <c r="BJ8" s="796">
        <f>PERCENTILE($I$1101:$J$1465,0.9)</f>
        <v/>
      </c>
      <c r="BK8" s="796">
        <f>PERCENTILE($K$1101:$L$1465,0.9)</f>
        <v/>
      </c>
      <c r="BL8" s="796">
        <f>PERCENTILE($D$1101:$L$1465,0.9)</f>
        <v/>
      </c>
      <c r="BN8" s="798" t="inlineStr">
        <is>
          <t>90th percentile</t>
        </is>
      </c>
      <c r="BO8" s="796">
        <f>PERCENTILE($D$735:$E$1100,0.9)</f>
        <v/>
      </c>
      <c r="BP8" s="796">
        <f>PERCENTILE($F$735:$H$1100,0.9)</f>
        <v/>
      </c>
      <c r="BQ8" s="796">
        <f>PERCENTILE($I$735:$J$1100,0.9)</f>
        <v/>
      </c>
      <c r="BR8" s="796">
        <f>PERCENTILE($K$735:$L$1100,0.9)</f>
        <v/>
      </c>
      <c r="BS8" s="796">
        <f>PERCENTILE($D$735:$L$1100,0.9)</f>
        <v/>
      </c>
      <c r="BU8" s="798" t="inlineStr">
        <is>
          <t>90th percentile</t>
        </is>
      </c>
      <c r="BV8" s="796">
        <f>PERCENTILE($D$5:$E$734,0.9)</f>
        <v/>
      </c>
      <c r="BW8" s="796">
        <f>PERCENTILE($F$5:$H$734,0.9)</f>
        <v/>
      </c>
      <c r="BX8" s="796">
        <f>PERCENTILE($I$5:$J$734,0.9)</f>
        <v/>
      </c>
      <c r="BY8" s="796">
        <f>PERCENTILE($K$5:$L$734,0.9)</f>
        <v/>
      </c>
      <c r="BZ8" s="796">
        <f>PERCENTILE($D$5:$L$734,0.9)</f>
        <v/>
      </c>
    </row>
    <row r="9" ht="17.45" customHeight="1">
      <c r="A9" s="257">
        <f>IF(ISNUMBER(C9),MONTH(C9),"")</f>
        <v/>
      </c>
      <c r="B9" s="257">
        <f>IF(ISNUMBER(C9),YEAR(C9),"")</f>
        <v/>
      </c>
      <c r="C9" s="791">
        <f>C8+1</f>
        <v/>
      </c>
      <c r="D9" s="792" t="n"/>
      <c r="E9" s="793" t="n">
        <v>1.052</v>
      </c>
      <c r="F9" s="792" t="n"/>
      <c r="G9" s="794" t="n">
        <v>1.029</v>
      </c>
      <c r="H9" s="793" t="n"/>
      <c r="I9" s="792" t="n"/>
      <c r="J9" s="793" t="n">
        <v>1.158</v>
      </c>
      <c r="K9" s="795" t="n"/>
      <c r="L9" s="793" t="n">
        <v>1.254</v>
      </c>
      <c r="M9" s="982">
        <f>IFERROR(AVERAGE(D9:E9),"")</f>
        <v/>
      </c>
      <c r="N9" s="982">
        <f>IFERROR(AVERAGE(F9:H9),"")</f>
        <v/>
      </c>
      <c r="O9" s="982">
        <f>IFERROR(AVERAGE(I9:J9),"")</f>
        <v/>
      </c>
      <c r="P9" s="982">
        <f>IFERROR(AVERAGE(K9:L9),"")</f>
        <v/>
      </c>
      <c r="Q9" s="257" t="n"/>
      <c r="R9" s="797">
        <f>AVERAGE(M9:N9)</f>
        <v/>
      </c>
      <c r="S9" s="785">
        <f>AVERAGE(L5:O9)</f>
        <v/>
      </c>
      <c r="T9" s="785" t="n"/>
    </row>
    <row r="10" ht="17.45" customHeight="1">
      <c r="A10" s="257">
        <f>IF(ISNUMBER(C10),MONTH(C10),"")</f>
        <v/>
      </c>
      <c r="B10" s="257">
        <f>IF(ISNUMBER(C10),YEAR(C10),"")</f>
        <v/>
      </c>
      <c r="C10" s="808">
        <f>C9+1</f>
        <v/>
      </c>
      <c r="D10" s="809" t="n">
        <v>0.966</v>
      </c>
      <c r="E10" s="810" t="n"/>
      <c r="F10" s="809" t="n">
        <v>0.831</v>
      </c>
      <c r="G10" s="811" t="n"/>
      <c r="H10" s="810" t="n"/>
      <c r="I10" s="809" t="n">
        <v>0.862</v>
      </c>
      <c r="J10" s="810" t="n"/>
      <c r="K10" s="812" t="n">
        <v>0.99</v>
      </c>
      <c r="L10" s="810" t="n"/>
      <c r="M10" s="983">
        <f>IFERROR(AVERAGE(D10:E10),"")</f>
        <v/>
      </c>
      <c r="N10" s="983">
        <f>IFERROR(AVERAGE(F10:H10),"")</f>
        <v/>
      </c>
      <c r="O10" s="983">
        <f>IFERROR(AVERAGE(I10:J10),"")</f>
        <v/>
      </c>
      <c r="P10" s="983">
        <f>IFERROR(AVERAGE(K10:L10),"")</f>
        <v/>
      </c>
      <c r="Q10" s="813">
        <f>AVERAGE(M10:N10)</f>
        <v/>
      </c>
      <c r="R10" s="445" t="n"/>
      <c r="S10" s="441" t="n"/>
      <c r="T10" s="441" t="n"/>
      <c r="V10" s="7" t="inlineStr">
        <is>
          <t>Station 1</t>
        </is>
      </c>
      <c r="W10" s="7" t="inlineStr">
        <is>
          <t>Station 2</t>
        </is>
      </c>
      <c r="X10" s="7" t="inlineStr">
        <is>
          <t>Station 4</t>
        </is>
      </c>
      <c r="Y10" s="7" t="inlineStr">
        <is>
          <t>Station 5</t>
        </is>
      </c>
    </row>
    <row r="11" ht="17.45" customHeight="1">
      <c r="A11" s="257">
        <f>IF(ISNUMBER(C11),MONTH(C11),"")</f>
        <v/>
      </c>
      <c r="B11" s="257">
        <f>IF(ISNUMBER(C11),YEAR(C11),"")</f>
        <v/>
      </c>
      <c r="C11" s="808">
        <f>C10+1</f>
        <v/>
      </c>
      <c r="D11" s="809" t="n"/>
      <c r="E11" s="810" t="n">
        <v>1.078</v>
      </c>
      <c r="F11" s="809" t="n"/>
      <c r="G11" s="811" t="n">
        <v>1.136</v>
      </c>
      <c r="H11" s="810" t="n"/>
      <c r="I11" s="809" t="n"/>
      <c r="J11" s="810" t="n">
        <v>0.9165</v>
      </c>
      <c r="K11" s="812" t="n"/>
      <c r="L11" s="810" t="n">
        <v>0.9961</v>
      </c>
      <c r="M11" s="983">
        <f>IFERROR(AVERAGE(D11:E11),"")</f>
        <v/>
      </c>
      <c r="N11" s="983">
        <f>IFERROR(AVERAGE(F11:H11),"")</f>
        <v/>
      </c>
      <c r="O11" s="983">
        <f>IFERROR(AVERAGE(I11:J11),"")</f>
        <v/>
      </c>
      <c r="P11" s="983">
        <f>IFERROR(AVERAGE(K11:L11),"")</f>
        <v/>
      </c>
      <c r="Q11" s="813">
        <f>AVERAGE(M11:N11)</f>
        <v/>
      </c>
      <c r="R11" s="445" t="n"/>
      <c r="S11" s="984">
        <f>AVERAGE(L10:O11)</f>
        <v/>
      </c>
      <c r="T11" s="984" t="n"/>
      <c r="V11" s="982" t="inlineStr">
        <is>
          <t>Tuesday</t>
        </is>
      </c>
    </row>
    <row r="12" ht="17.45" customHeight="1">
      <c r="A12" s="257">
        <f>IF(ISNUMBER(C12),MONTH(C12),"")</f>
        <v/>
      </c>
      <c r="B12" s="257">
        <f>IF(ISNUMBER(C12),YEAR(C12),"")</f>
        <v/>
      </c>
      <c r="C12" s="791">
        <f>C11+1</f>
        <v/>
      </c>
      <c r="D12" s="792" t="n">
        <v>1.337</v>
      </c>
      <c r="E12" s="793" t="n"/>
      <c r="F12" s="792" t="n"/>
      <c r="G12" s="794" t="n"/>
      <c r="H12" s="793" t="n">
        <v>1.079</v>
      </c>
      <c r="I12" s="792" t="n">
        <v>0.9778</v>
      </c>
      <c r="J12" s="793" t="n"/>
      <c r="K12" s="795" t="n">
        <v>1.178</v>
      </c>
      <c r="L12" s="793" t="n"/>
      <c r="M12" s="982">
        <f>IFERROR(AVERAGE(D12:E12),"")</f>
        <v/>
      </c>
      <c r="N12" s="982">
        <f>IFERROR(AVERAGE(F12:H12),"")</f>
        <v/>
      </c>
      <c r="O12" s="982">
        <f>IFERROR(AVERAGE(I12:J12),"")</f>
        <v/>
      </c>
      <c r="P12" s="982">
        <f>IFERROR(AVERAGE(K12:L12),"")</f>
        <v/>
      </c>
      <c r="Q12" s="257" t="n"/>
      <c r="R12" s="797">
        <f>AVERAGE(M12:N12)</f>
        <v/>
      </c>
    </row>
    <row r="13" ht="17.45" customHeight="1">
      <c r="A13" s="257">
        <f>IF(ISNUMBER(C13),MONTH(C13),"")</f>
        <v/>
      </c>
      <c r="B13" s="257">
        <f>IF(ISNUMBER(C13),YEAR(C13),"")</f>
        <v/>
      </c>
      <c r="C13" s="791">
        <f>C12+1</f>
        <v/>
      </c>
      <c r="D13" s="792" t="n"/>
      <c r="E13" s="793" t="n">
        <v>0.4883</v>
      </c>
      <c r="F13" s="792" t="n"/>
      <c r="G13" s="794" t="n">
        <v>0.459</v>
      </c>
      <c r="H13" s="793" t="n"/>
      <c r="I13" s="792" t="n"/>
      <c r="J13" s="793" t="n">
        <v>0.3129</v>
      </c>
      <c r="K13" s="795" t="n"/>
      <c r="L13" s="793" t="n">
        <v>0.4883</v>
      </c>
      <c r="M13" s="982">
        <f>IFERROR(AVERAGE(D13:E13),"")</f>
        <v/>
      </c>
      <c r="N13" s="982">
        <f>IFERROR(AVERAGE(F13:H13),"")</f>
        <v/>
      </c>
      <c r="O13" s="982">
        <f>IFERROR(AVERAGE(I13:J13),"")</f>
        <v/>
      </c>
      <c r="P13" s="982">
        <f>IFERROR(AVERAGE(K13:L13),"")</f>
        <v/>
      </c>
      <c r="Q13" s="257" t="n"/>
      <c r="R13" s="797">
        <f>AVERAGE(M13:N13)</f>
        <v/>
      </c>
    </row>
    <row r="14" ht="17.45" customHeight="1">
      <c r="A14" s="257">
        <f>IF(ISNUMBER(C14),MONTH(C14),"")</f>
        <v/>
      </c>
      <c r="B14" s="257">
        <f>IF(ISNUMBER(C14),YEAR(C14),"")</f>
        <v/>
      </c>
      <c r="C14" s="802">
        <f>C13+1</f>
        <v/>
      </c>
      <c r="D14" s="803" t="n">
        <v>0.7806</v>
      </c>
      <c r="E14" s="804" t="n"/>
      <c r="F14" s="803" t="n">
        <v>0.6619</v>
      </c>
      <c r="G14" s="805" t="n"/>
      <c r="H14" s="804" t="n">
        <v>0.5726</v>
      </c>
      <c r="I14" s="803" t="n">
        <v>0.6036</v>
      </c>
      <c r="J14" s="804" t="n"/>
      <c r="K14" s="806" t="n">
        <v>0.7007</v>
      </c>
      <c r="L14" s="804" t="n"/>
      <c r="M14" s="982">
        <f>IFERROR(AVERAGE(D14:E14),"")</f>
        <v/>
      </c>
      <c r="N14" s="982">
        <f>IFERROR(AVERAGE(F14:H14),"")</f>
        <v/>
      </c>
      <c r="O14" s="982">
        <f>IFERROR(AVERAGE(I14:J14),"")</f>
        <v/>
      </c>
      <c r="P14" s="982">
        <f>IFERROR(AVERAGE(K14:L14),"")</f>
        <v/>
      </c>
      <c r="Q14" s="257" t="n"/>
      <c r="R14" s="797">
        <f>AVERAGE(M14:N14)</f>
        <v/>
      </c>
    </row>
    <row r="15" ht="17.45" customHeight="1">
      <c r="A15" s="257">
        <f>IF(ISNUMBER(C15),MONTH(C15),"")</f>
        <v/>
      </c>
      <c r="B15" s="257">
        <f>IF(ISNUMBER(C15),YEAR(C15),"")</f>
        <v/>
      </c>
      <c r="C15" s="791">
        <f>C14+1</f>
        <v/>
      </c>
      <c r="D15" s="792" t="n"/>
      <c r="E15" s="793" t="n">
        <v>1.561</v>
      </c>
      <c r="F15" s="792" t="n"/>
      <c r="G15" s="794" t="n">
        <v>1.304</v>
      </c>
      <c r="H15" s="793" t="n"/>
      <c r="I15" s="792" t="n"/>
      <c r="J15" s="793" t="n">
        <v>1.444</v>
      </c>
      <c r="K15" s="795" t="n"/>
      <c r="L15" s="793" t="n">
        <v>1.42</v>
      </c>
      <c r="M15" s="982">
        <f>IFERROR(AVERAGE(D15:E15),"")</f>
        <v/>
      </c>
      <c r="N15" s="982">
        <f>IFERROR(AVERAGE(F15:H15),"")</f>
        <v/>
      </c>
      <c r="O15" s="982">
        <f>IFERROR(AVERAGE(I15:J15),"")</f>
        <v/>
      </c>
      <c r="P15" s="982">
        <f>IFERROR(AVERAGE(K15:L15),"")</f>
        <v/>
      </c>
      <c r="Q15" s="257" t="n"/>
      <c r="R15" s="797">
        <f>AVERAGE(M15:N15)</f>
        <v/>
      </c>
    </row>
    <row r="16" ht="17.45" customHeight="1">
      <c r="A16" s="257">
        <f>IF(ISNUMBER(C16),MONTH(C16),"")</f>
        <v/>
      </c>
      <c r="B16" s="257">
        <f>IF(ISNUMBER(C16),YEAR(C16),"")</f>
        <v/>
      </c>
      <c r="C16" s="791">
        <f>C15+1</f>
        <v/>
      </c>
      <c r="D16" s="792" t="n">
        <v>1.861</v>
      </c>
      <c r="E16" s="793" t="n"/>
      <c r="F16" s="792" t="n">
        <v>1.921</v>
      </c>
      <c r="G16" s="794" t="n"/>
      <c r="H16" s="793" t="n"/>
      <c r="I16" s="816" t="n">
        <v>2.53</v>
      </c>
      <c r="J16" s="793" t="n"/>
      <c r="K16" s="795" t="n">
        <v>1.914</v>
      </c>
      <c r="L16" s="793" t="n"/>
      <c r="M16" s="982">
        <f>IFERROR(AVERAGE(D16:E16),"")</f>
        <v/>
      </c>
      <c r="N16" s="982">
        <f>IFERROR(AVERAGE(F16:H16),"")</f>
        <v/>
      </c>
      <c r="O16" s="982">
        <f>IFERROR(AVERAGE(I16:J16),"")</f>
        <v/>
      </c>
      <c r="P16" s="982">
        <f>IFERROR(AVERAGE(K16:L16),"")</f>
        <v/>
      </c>
      <c r="Q16" s="257" t="n"/>
      <c r="R16" s="797">
        <f>AVERAGE(M16:N16)</f>
        <v/>
      </c>
      <c r="S16" s="785">
        <f>AVERAGE(L12:O16)</f>
        <v/>
      </c>
      <c r="T16" s="785" t="n"/>
    </row>
    <row r="17" ht="17.45" customHeight="1">
      <c r="A17" s="257">
        <f>IF(ISNUMBER(C17),MONTH(C17),"")</f>
        <v/>
      </c>
      <c r="B17" s="257">
        <f>IF(ISNUMBER(C17),YEAR(C17),"")</f>
        <v/>
      </c>
      <c r="C17" s="808">
        <f>C16+1</f>
        <v/>
      </c>
      <c r="D17" s="809" t="n"/>
      <c r="E17" s="810" t="n">
        <v>1.085</v>
      </c>
      <c r="F17" s="809" t="n"/>
      <c r="G17" s="811" t="n">
        <v>1.004</v>
      </c>
      <c r="H17" s="810" t="n"/>
      <c r="I17" s="809" t="n"/>
      <c r="J17" s="810" t="n">
        <v>0.9243</v>
      </c>
      <c r="K17" s="812" t="n"/>
      <c r="L17" s="810" t="n">
        <v>1.154</v>
      </c>
      <c r="M17" s="983">
        <f>IFERROR(AVERAGE(D17:E17),"")</f>
        <v/>
      </c>
      <c r="N17" s="983">
        <f>IFERROR(AVERAGE(F17:H17),"")</f>
        <v/>
      </c>
      <c r="O17" s="983">
        <f>IFERROR(AVERAGE(I17:J17),"")</f>
        <v/>
      </c>
      <c r="P17" s="983">
        <f>IFERROR(AVERAGE(K17:L17),"")</f>
        <v/>
      </c>
      <c r="Q17" s="813">
        <f>AVERAGE(M17:N17)</f>
        <v/>
      </c>
      <c r="R17" s="445" t="n"/>
      <c r="S17" s="441" t="n"/>
      <c r="T17" s="441" t="n"/>
    </row>
    <row r="18" ht="17.45" customHeight="1">
      <c r="A18" s="257">
        <f>IF(ISNUMBER(C18),MONTH(C18),"")</f>
        <v/>
      </c>
      <c r="B18" s="257">
        <f>IF(ISNUMBER(C18),YEAR(C18),"")</f>
        <v/>
      </c>
      <c r="C18" s="808">
        <f>C17+1</f>
        <v/>
      </c>
      <c r="D18" s="809" t="n">
        <v>0.862</v>
      </c>
      <c r="E18" s="810" t="n"/>
      <c r="F18" s="809" t="n"/>
      <c r="G18" s="811" t="n"/>
      <c r="H18" s="810" t="n">
        <v>0.7981</v>
      </c>
      <c r="I18" s="809" t="n">
        <v>0.6096</v>
      </c>
      <c r="J18" s="810" t="n"/>
      <c r="K18" s="812" t="n">
        <v>0.7297</v>
      </c>
      <c r="L18" s="810" t="n"/>
      <c r="M18" s="983">
        <f>IFERROR(AVERAGE(D18:E18),"")</f>
        <v/>
      </c>
      <c r="N18" s="983">
        <f>IFERROR(AVERAGE(F18:H18),"")</f>
        <v/>
      </c>
      <c r="O18" s="983">
        <f>IFERROR(AVERAGE(I18:J18),"")</f>
        <v/>
      </c>
      <c r="P18" s="983">
        <f>IFERROR(AVERAGE(K18:L18),"")</f>
        <v/>
      </c>
      <c r="Q18" s="813">
        <f>AVERAGE(M18:N18)</f>
        <v/>
      </c>
      <c r="R18" s="445" t="n"/>
      <c r="S18" s="984">
        <f>AVERAGE(L17:O18)</f>
        <v/>
      </c>
      <c r="T18" s="984" t="n"/>
    </row>
    <row r="19" ht="17.45" customHeight="1">
      <c r="A19" s="257">
        <f>IF(ISNUMBER(C19),MONTH(C19),"")</f>
        <v/>
      </c>
      <c r="B19" s="257">
        <f>IF(ISNUMBER(C19),YEAR(C19),"")</f>
        <v/>
      </c>
      <c r="C19" s="791">
        <f>C18+1</f>
        <v/>
      </c>
      <c r="D19" s="792" t="n"/>
      <c r="E19" s="793" t="n">
        <v>1.601</v>
      </c>
      <c r="F19" s="792" t="n"/>
      <c r="G19" s="794" t="n">
        <v>1.433</v>
      </c>
      <c r="H19" s="793" t="n"/>
      <c r="I19" s="792" t="n"/>
      <c r="J19" s="793" t="n">
        <v>1.407</v>
      </c>
      <c r="K19" s="795" t="n"/>
      <c r="L19" s="793" t="n">
        <v>1.427</v>
      </c>
      <c r="M19" s="982">
        <f>IFERROR(AVERAGE(D19:E19),"")</f>
        <v/>
      </c>
      <c r="N19" s="982">
        <f>IFERROR(AVERAGE(F19:H19),"")</f>
        <v/>
      </c>
      <c r="O19" s="982">
        <f>IFERROR(AVERAGE(I19:J19),"")</f>
        <v/>
      </c>
      <c r="P19" s="982">
        <f>IFERROR(AVERAGE(K19:L19),"")</f>
        <v/>
      </c>
      <c r="Q19" s="257" t="n"/>
      <c r="R19" s="797">
        <f>AVERAGE(M19:N19)</f>
        <v/>
      </c>
    </row>
    <row r="20" ht="17.45" customHeight="1">
      <c r="A20" s="257">
        <f>IF(ISNUMBER(C20),MONTH(C20),"")</f>
        <v/>
      </c>
      <c r="B20" s="257">
        <f>IF(ISNUMBER(C20),YEAR(C20),"")</f>
        <v/>
      </c>
      <c r="C20" s="802">
        <f>C19+1</f>
        <v/>
      </c>
      <c r="D20" s="803" t="n">
        <v>1.631</v>
      </c>
      <c r="E20" s="804" t="n"/>
      <c r="F20" s="803" t="n">
        <v>1.607</v>
      </c>
      <c r="G20" s="805" t="n"/>
      <c r="H20" s="804" t="n">
        <v>1.475</v>
      </c>
      <c r="I20" s="803" t="n">
        <v>1.648</v>
      </c>
      <c r="J20" s="804" t="n"/>
      <c r="K20" s="806" t="n">
        <v>1.685</v>
      </c>
      <c r="L20" s="804" t="n"/>
      <c r="M20" s="982">
        <f>IFERROR(AVERAGE(D20:E20),"")</f>
        <v/>
      </c>
      <c r="N20" s="982">
        <f>IFERROR(AVERAGE(F20:H20),"")</f>
        <v/>
      </c>
      <c r="O20" s="982">
        <f>IFERROR(AVERAGE(I20:J20),"")</f>
        <v/>
      </c>
      <c r="P20" s="982">
        <f>IFERROR(AVERAGE(K20:L20),"")</f>
        <v/>
      </c>
      <c r="Q20" s="257" t="n"/>
      <c r="R20" s="797">
        <f>AVERAGE(M20:N20)</f>
        <v/>
      </c>
    </row>
    <row r="21" ht="17.45" customHeight="1">
      <c r="A21" s="257">
        <f>IF(ISNUMBER(C21),MONTH(C21),"")</f>
        <v/>
      </c>
      <c r="B21" s="257">
        <f>IF(ISNUMBER(C21),YEAR(C21),"")</f>
        <v/>
      </c>
      <c r="C21" s="791">
        <f>C20+1</f>
        <v/>
      </c>
      <c r="D21" s="792" t="n"/>
      <c r="E21" s="793" t="n">
        <v>2.029</v>
      </c>
      <c r="F21" s="792" t="n"/>
      <c r="G21" s="794" t="n">
        <v>1.705</v>
      </c>
      <c r="H21" s="793" t="n"/>
      <c r="I21" s="792" t="n"/>
      <c r="J21" s="793" t="n">
        <v>1.754</v>
      </c>
      <c r="K21" s="795" t="n"/>
      <c r="L21" s="793" t="n">
        <v>1.807</v>
      </c>
      <c r="M21" s="982">
        <f>IFERROR(AVERAGE(D21:E21),"")</f>
        <v/>
      </c>
      <c r="N21" s="982">
        <f>IFERROR(AVERAGE(F21:H21),"")</f>
        <v/>
      </c>
      <c r="O21" s="982">
        <f>IFERROR(AVERAGE(I21:J21),"")</f>
        <v/>
      </c>
      <c r="P21" s="982">
        <f>IFERROR(AVERAGE(K21:L21),"")</f>
        <v/>
      </c>
      <c r="Q21" s="257" t="n"/>
      <c r="R21" s="797">
        <f>AVERAGE(M21:N21)</f>
        <v/>
      </c>
    </row>
    <row r="22" ht="17.45" customHeight="1">
      <c r="A22" s="257">
        <f>IF(ISNUMBER(C22),MONTH(C22),"")</f>
        <v/>
      </c>
      <c r="B22" s="257">
        <f>IF(ISNUMBER(C22),YEAR(C22),"")</f>
        <v/>
      </c>
      <c r="C22" s="791">
        <f>C21+1</f>
        <v/>
      </c>
      <c r="D22" s="792" t="n">
        <v>2.429</v>
      </c>
      <c r="E22" s="793" t="n"/>
      <c r="F22" s="792" t="n">
        <v>1.61</v>
      </c>
      <c r="G22" s="794" t="n"/>
      <c r="H22" s="793" t="n"/>
      <c r="I22" s="792" t="n">
        <v>1.401</v>
      </c>
      <c r="J22" s="793" t="n"/>
      <c r="K22" s="795" t="n">
        <v>1.875</v>
      </c>
      <c r="L22" s="793" t="n"/>
      <c r="M22" s="982">
        <f>IFERROR(AVERAGE(D22:E22),"")</f>
        <v/>
      </c>
      <c r="N22" s="982">
        <f>IFERROR(AVERAGE(F22:H22),"")</f>
        <v/>
      </c>
      <c r="O22" s="982">
        <f>IFERROR(AVERAGE(I22:J22),"")</f>
        <v/>
      </c>
      <c r="P22" s="982">
        <f>IFERROR(AVERAGE(K22:L22),"")</f>
        <v/>
      </c>
      <c r="Q22" s="257" t="n"/>
      <c r="R22" s="797">
        <f>AVERAGE(M22:N22)</f>
        <v/>
      </c>
    </row>
    <row r="23" ht="17.45" customHeight="1">
      <c r="A23" s="257">
        <f>IF(ISNUMBER(C23),MONTH(C23),"")</f>
        <v/>
      </c>
      <c r="B23" s="257">
        <f>IF(ISNUMBER(C23),YEAR(C23),"")</f>
        <v/>
      </c>
      <c r="C23" s="791">
        <f>C22+1</f>
        <v/>
      </c>
      <c r="D23" s="792" t="n"/>
      <c r="E23" s="793" t="n">
        <v>1.234</v>
      </c>
      <c r="F23" s="792" t="n"/>
      <c r="G23" s="794" t="n">
        <v>1.067</v>
      </c>
      <c r="H23" s="793" t="n"/>
      <c r="I23" s="792" t="n"/>
      <c r="J23" s="793" t="n">
        <v>0.8709</v>
      </c>
      <c r="K23" s="795" t="n"/>
      <c r="L23" s="793" t="n">
        <v>1.064</v>
      </c>
      <c r="M23" s="982">
        <f>IFERROR(AVERAGE(D23:E23),"")</f>
        <v/>
      </c>
      <c r="N23" s="982">
        <f>IFERROR(AVERAGE(F23:H23),"")</f>
        <v/>
      </c>
      <c r="O23" s="982">
        <f>IFERROR(AVERAGE(I23:J23),"")</f>
        <v/>
      </c>
      <c r="P23" s="982">
        <f>IFERROR(AVERAGE(K23:L23),"")</f>
        <v/>
      </c>
      <c r="Q23" s="257" t="n"/>
      <c r="R23" s="797">
        <f>AVERAGE(M23:N23)</f>
        <v/>
      </c>
      <c r="S23" s="785">
        <f>AVERAGE(L19:O23)</f>
        <v/>
      </c>
      <c r="T23" s="785" t="n"/>
    </row>
    <row r="24" ht="17.45" customHeight="1">
      <c r="A24" s="257">
        <f>IF(ISNUMBER(C24),MONTH(C24),"")</f>
        <v/>
      </c>
      <c r="B24" s="257">
        <f>IF(ISNUMBER(C24),YEAR(C24),"")</f>
        <v/>
      </c>
      <c r="C24" s="808">
        <f>C23+1</f>
        <v/>
      </c>
      <c r="D24" s="809" t="n">
        <v>0.5491</v>
      </c>
      <c r="E24" s="810" t="n"/>
      <c r="F24" s="809" t="n"/>
      <c r="G24" s="811" t="n"/>
      <c r="H24" s="810" t="n">
        <v>0.6941000000000001</v>
      </c>
      <c r="I24" s="809" t="n">
        <v>0.4958</v>
      </c>
      <c r="J24" s="810" t="n"/>
      <c r="K24" s="812" t="n">
        <v>0.7702</v>
      </c>
      <c r="L24" s="810" t="n"/>
      <c r="M24" s="983">
        <f>IFERROR(AVERAGE(D24:E24),"")</f>
        <v/>
      </c>
      <c r="N24" s="983">
        <f>IFERROR(AVERAGE(F24:H24),"")</f>
        <v/>
      </c>
      <c r="O24" s="983">
        <f>IFERROR(AVERAGE(I24:J24),"")</f>
        <v/>
      </c>
      <c r="P24" s="983">
        <f>IFERROR(AVERAGE(K24:L24),"")</f>
        <v/>
      </c>
      <c r="Q24" s="813">
        <f>AVERAGE(M24:N24)</f>
        <v/>
      </c>
      <c r="R24" s="445" t="n"/>
      <c r="S24" s="441" t="n"/>
      <c r="T24" s="441" t="n"/>
    </row>
    <row r="25" ht="17.45" customHeight="1">
      <c r="A25" s="257">
        <f>IF(ISNUMBER(C25),MONTH(C25),"")</f>
        <v/>
      </c>
      <c r="B25" s="257">
        <f>IF(ISNUMBER(C25),YEAR(C25),"")</f>
        <v/>
      </c>
      <c r="C25" s="808">
        <f>C24+1</f>
        <v/>
      </c>
      <c r="D25" s="809" t="n"/>
      <c r="E25" s="810" t="n">
        <v>0.708</v>
      </c>
      <c r="F25" s="809" t="n"/>
      <c r="G25" s="811" t="n">
        <v>0.857</v>
      </c>
      <c r="H25" s="810" t="n"/>
      <c r="I25" s="809" t="n"/>
      <c r="J25" s="810" t="n">
        <v>0.6178</v>
      </c>
      <c r="K25" s="812" t="n"/>
      <c r="L25" s="810" t="n">
        <v>0.709</v>
      </c>
      <c r="M25" s="983">
        <f>IFERROR(AVERAGE(D25:E25),"")</f>
        <v/>
      </c>
      <c r="N25" s="983">
        <f>IFERROR(AVERAGE(F25:H25),"")</f>
        <v/>
      </c>
      <c r="O25" s="983">
        <f>IFERROR(AVERAGE(I25:J25),"")</f>
        <v/>
      </c>
      <c r="P25" s="983">
        <f>IFERROR(AVERAGE(K25:L25),"")</f>
        <v/>
      </c>
      <c r="Q25" s="813">
        <f>AVERAGE(M25:N25)</f>
        <v/>
      </c>
      <c r="R25" s="445" t="n"/>
      <c r="S25" s="984">
        <f>AVERAGE(L24:O25)</f>
        <v/>
      </c>
      <c r="T25" s="984" t="n"/>
    </row>
    <row r="26" ht="17.45" customHeight="1">
      <c r="A26" s="257">
        <f>IF(ISNUMBER(C26),MONTH(C26),"")</f>
        <v/>
      </c>
      <c r="B26" s="257">
        <f>IF(ISNUMBER(C26),YEAR(C26),"")</f>
        <v/>
      </c>
      <c r="C26" s="802">
        <f>C25+1</f>
        <v/>
      </c>
      <c r="D26" s="803" t="n">
        <v>1.026</v>
      </c>
      <c r="E26" s="804" t="n"/>
      <c r="F26" s="803" t="n">
        <v>0.7841</v>
      </c>
      <c r="G26" s="805" t="n"/>
      <c r="H26" s="804" t="n">
        <v>0.8280999999999999</v>
      </c>
      <c r="I26" s="803" t="n">
        <v>0.998</v>
      </c>
      <c r="J26" s="804" t="n"/>
      <c r="K26" s="806" t="n">
        <v>1.059</v>
      </c>
      <c r="L26" s="804" t="n"/>
      <c r="M26" s="982">
        <f>IFERROR(AVERAGE(D26:E26),"")</f>
        <v/>
      </c>
      <c r="N26" s="982">
        <f>IFERROR(AVERAGE(F26:H26),"")</f>
        <v/>
      </c>
      <c r="O26" s="982">
        <f>IFERROR(AVERAGE(I26:J26),"")</f>
        <v/>
      </c>
      <c r="P26" s="982">
        <f>IFERROR(AVERAGE(K26:L26),"")</f>
        <v/>
      </c>
      <c r="Q26" s="257" t="n"/>
      <c r="R26" s="797">
        <f>AVERAGE(M26:N26)</f>
        <v/>
      </c>
    </row>
    <row r="27" ht="17.45" customHeight="1">
      <c r="A27" s="257">
        <f>IF(ISNUMBER(C27),MONTH(C27),"")</f>
        <v/>
      </c>
      <c r="B27" s="257">
        <f>IF(ISNUMBER(C27),YEAR(C27),"")</f>
        <v/>
      </c>
      <c r="C27" s="791">
        <f>C26+1</f>
        <v/>
      </c>
      <c r="D27" s="792" t="n"/>
      <c r="E27" s="793" t="n">
        <v>1.288</v>
      </c>
      <c r="F27" s="792" t="n"/>
      <c r="G27" s="794" t="n">
        <v>1.487</v>
      </c>
      <c r="H27" s="793" t="n"/>
      <c r="I27" s="792" t="n"/>
      <c r="J27" s="793" t="n">
        <v>1.326</v>
      </c>
      <c r="K27" s="795" t="n"/>
      <c r="L27" s="793" t="n">
        <v>1.557</v>
      </c>
      <c r="M27" s="982">
        <f>IFERROR(AVERAGE(D27:E27),"")</f>
        <v/>
      </c>
      <c r="N27" s="982">
        <f>IFERROR(AVERAGE(F27:H27),"")</f>
        <v/>
      </c>
      <c r="O27" s="982">
        <f>IFERROR(AVERAGE(I27:J27),"")</f>
        <v/>
      </c>
      <c r="P27" s="982">
        <f>IFERROR(AVERAGE(K27:L27),"")</f>
        <v/>
      </c>
      <c r="Q27" s="257" t="n"/>
      <c r="R27" s="797">
        <f>AVERAGE(M27:N27)</f>
        <v/>
      </c>
    </row>
    <row r="28" ht="17.45" customHeight="1">
      <c r="A28" s="257">
        <f>IF(ISNUMBER(C28),MONTH(C28),"")</f>
        <v/>
      </c>
      <c r="B28" s="257">
        <f>IF(ISNUMBER(C28),YEAR(C28),"")</f>
        <v/>
      </c>
      <c r="C28" s="791">
        <f>C27+1</f>
        <v/>
      </c>
      <c r="D28" s="792" t="n">
        <v>1.058</v>
      </c>
      <c r="E28" s="793" t="n"/>
      <c r="F28" s="792" t="n">
        <v>1.178</v>
      </c>
      <c r="G28" s="794" t="n"/>
      <c r="H28" s="793" t="n"/>
      <c r="I28" s="792" t="n">
        <v>0.8385</v>
      </c>
      <c r="J28" s="793" t="n"/>
      <c r="K28" s="795" t="n">
        <v>1.157</v>
      </c>
      <c r="L28" s="793" t="n"/>
      <c r="M28" s="982">
        <f>IFERROR(AVERAGE(D28:E28),"")</f>
        <v/>
      </c>
      <c r="N28" s="982">
        <f>IFERROR(AVERAGE(F28:H28),"")</f>
        <v/>
      </c>
      <c r="O28" s="982">
        <f>IFERROR(AVERAGE(I28:J28),"")</f>
        <v/>
      </c>
      <c r="P28" s="982">
        <f>IFERROR(AVERAGE(K28:L28),"")</f>
        <v/>
      </c>
      <c r="Q28" s="257" t="n"/>
      <c r="R28" s="797">
        <f>AVERAGE(M28:N28)</f>
        <v/>
      </c>
    </row>
    <row r="29" ht="17.45" customHeight="1">
      <c r="A29" s="257">
        <f>IF(ISNUMBER(C29),MONTH(C29),"")</f>
        <v/>
      </c>
      <c r="B29" s="257">
        <f>IF(ISNUMBER(C29),YEAR(C29),"")</f>
        <v/>
      </c>
      <c r="C29" s="791">
        <f>C28+1</f>
        <v/>
      </c>
      <c r="D29" s="792" t="n"/>
      <c r="E29" s="793" t="n">
        <v>1.17</v>
      </c>
      <c r="F29" s="792" t="n"/>
      <c r="G29" s="794" t="n">
        <v>0.9668</v>
      </c>
      <c r="H29" s="793" t="n"/>
      <c r="I29" s="792" t="n"/>
      <c r="J29" s="793" t="n">
        <v>0.9708</v>
      </c>
      <c r="K29" s="795" t="n"/>
      <c r="L29" s="793" t="n">
        <v>1.069</v>
      </c>
      <c r="M29" s="982">
        <f>IFERROR(AVERAGE(D29:E29),"")</f>
        <v/>
      </c>
      <c r="N29" s="982">
        <f>IFERROR(AVERAGE(F29:H29),"")</f>
        <v/>
      </c>
      <c r="O29" s="982">
        <f>IFERROR(AVERAGE(I29:J29),"")</f>
        <v/>
      </c>
      <c r="P29" s="982">
        <f>IFERROR(AVERAGE(K29:L29),"")</f>
        <v/>
      </c>
      <c r="Q29" s="257" t="n"/>
      <c r="R29" s="797">
        <f>AVERAGE(M29:N29)</f>
        <v/>
      </c>
    </row>
    <row r="30" ht="17.45" customHeight="1">
      <c r="A30" s="257">
        <f>IF(ISNUMBER(C30),MONTH(C30),"")</f>
        <v/>
      </c>
      <c r="B30" s="257">
        <f>IF(ISNUMBER(C30),YEAR(C30),"")</f>
        <v/>
      </c>
      <c r="C30" s="791">
        <f>C29+1</f>
        <v/>
      </c>
      <c r="D30" s="792" t="n">
        <v>1.196</v>
      </c>
      <c r="E30" s="793" t="n"/>
      <c r="F30" s="792" t="n"/>
      <c r="G30" s="794" t="n"/>
      <c r="H30" s="793" t="n">
        <v>1.089</v>
      </c>
      <c r="I30" s="792" t="n">
        <v>1.025</v>
      </c>
      <c r="J30" s="793" t="n"/>
      <c r="K30" s="795" t="n">
        <v>1.035</v>
      </c>
      <c r="L30" s="793" t="n"/>
      <c r="M30" s="982">
        <f>IFERROR(AVERAGE(D30:E30),"")</f>
        <v/>
      </c>
      <c r="N30" s="982">
        <f>IFERROR(AVERAGE(F30:H30),"")</f>
        <v/>
      </c>
      <c r="O30" s="982">
        <f>IFERROR(AVERAGE(I30:J30),"")</f>
        <v/>
      </c>
      <c r="P30" s="982">
        <f>IFERROR(AVERAGE(K30:L30),"")</f>
        <v/>
      </c>
      <c r="Q30" s="257" t="n"/>
      <c r="R30" s="797">
        <f>AVERAGE(M30:N30)</f>
        <v/>
      </c>
      <c r="S30" s="785">
        <f>AVERAGE(L26:O30)</f>
        <v/>
      </c>
      <c r="T30" s="785" t="n"/>
    </row>
    <row r="31" ht="17.45" customHeight="1">
      <c r="A31" s="257">
        <f>IF(ISNUMBER(C31),MONTH(C31),"")</f>
        <v/>
      </c>
      <c r="B31" s="257">
        <f>IF(ISNUMBER(C31),YEAR(C31),"")</f>
        <v/>
      </c>
      <c r="C31" s="808">
        <f>C30+1</f>
        <v/>
      </c>
      <c r="D31" s="809" t="n"/>
      <c r="E31" s="810" t="n">
        <v>1.116</v>
      </c>
      <c r="F31" s="809" t="n"/>
      <c r="G31" s="811" t="n">
        <v>0.9809</v>
      </c>
      <c r="H31" s="810" t="n"/>
      <c r="I31" s="809" t="n"/>
      <c r="J31" s="810" t="n">
        <v>0.8853</v>
      </c>
      <c r="K31" s="812" t="n"/>
      <c r="L31" s="810" t="n">
        <v>1.266</v>
      </c>
      <c r="M31" s="983">
        <f>IFERROR(AVERAGE(D31:E31),"")</f>
        <v/>
      </c>
      <c r="N31" s="983">
        <f>IFERROR(AVERAGE(F31:H31),"")</f>
        <v/>
      </c>
      <c r="O31" s="983">
        <f>IFERROR(AVERAGE(I31:J31),"")</f>
        <v/>
      </c>
      <c r="P31" s="983">
        <f>IFERROR(AVERAGE(K31:L31),"")</f>
        <v/>
      </c>
      <c r="Q31" s="813">
        <f>AVERAGE(M31:N31)</f>
        <v/>
      </c>
      <c r="R31" s="445" t="n"/>
      <c r="S31" s="441" t="n"/>
      <c r="T31" s="441" t="n"/>
    </row>
    <row r="32" ht="17.45" customHeight="1">
      <c r="A32" s="257">
        <f>IF(ISNUMBER(C32),MONTH(C32),"")</f>
        <v/>
      </c>
      <c r="B32" s="257">
        <f>IF(ISNUMBER(C32),YEAR(C32),"")</f>
        <v/>
      </c>
      <c r="C32" s="808">
        <f>C31+1</f>
        <v/>
      </c>
      <c r="D32" s="809" t="n">
        <v>1.246</v>
      </c>
      <c r="E32" s="810" t="n"/>
      <c r="F32" s="809" t="n">
        <v>1.034</v>
      </c>
      <c r="G32" s="811" t="n"/>
      <c r="H32" s="810" t="n">
        <v>1.259</v>
      </c>
      <c r="I32" s="809" t="n">
        <v>0.8595</v>
      </c>
      <c r="J32" s="810" t="n"/>
      <c r="K32" s="812" t="n">
        <v>1.368</v>
      </c>
      <c r="L32" s="810" t="n"/>
      <c r="M32" s="983">
        <f>IFERROR(AVERAGE(D32:E32),"")</f>
        <v/>
      </c>
      <c r="N32" s="983">
        <f>IFERROR(AVERAGE(F32:H32),"")</f>
        <v/>
      </c>
      <c r="O32" s="983">
        <f>IFERROR(AVERAGE(I32:J32),"")</f>
        <v/>
      </c>
      <c r="P32" s="983">
        <f>IFERROR(AVERAGE(K32:L32),"")</f>
        <v/>
      </c>
      <c r="Q32" s="813">
        <f>AVERAGE(M32:N32)</f>
        <v/>
      </c>
      <c r="R32" s="445" t="n"/>
      <c r="S32" s="984">
        <f>AVERAGE(L31:O32)</f>
        <v/>
      </c>
      <c r="T32" s="984" t="n"/>
    </row>
    <row r="33" ht="17.45" customHeight="1">
      <c r="A33" s="257">
        <f>IF(ISNUMBER(C33),MONTH(C33),"")</f>
        <v/>
      </c>
      <c r="B33" s="257">
        <f>IF(ISNUMBER(C33),YEAR(C33),"")</f>
        <v/>
      </c>
      <c r="C33" s="791">
        <f>C32+1</f>
        <v/>
      </c>
      <c r="D33" s="792" t="n"/>
      <c r="E33" s="793" t="n">
        <v>1.064</v>
      </c>
      <c r="F33" s="792" t="n"/>
      <c r="G33" s="794" t="n">
        <v>1.064</v>
      </c>
      <c r="H33" s="793" t="n"/>
      <c r="I33" s="792" t="n"/>
      <c r="J33" s="793" t="n">
        <v>0.944</v>
      </c>
      <c r="K33" s="795" t="n"/>
      <c r="L33" s="793" t="n">
        <v>1.238</v>
      </c>
      <c r="M33" s="982">
        <f>IFERROR(AVERAGE(D33:E33),"")</f>
        <v/>
      </c>
      <c r="N33" s="982">
        <f>IFERROR(AVERAGE(F33:H33),"")</f>
        <v/>
      </c>
      <c r="O33" s="982">
        <f>IFERROR(AVERAGE(I33:J33),"")</f>
        <v/>
      </c>
      <c r="P33" s="982">
        <f>IFERROR(AVERAGE(K33:L33),"")</f>
        <v/>
      </c>
      <c r="Q33" s="257" t="n"/>
      <c r="R33" s="797">
        <f>AVERAGE(M33:N33)</f>
        <v/>
      </c>
      <c r="U33" s="299" t="inlineStr">
        <is>
          <t>January</t>
        </is>
      </c>
      <c r="V33" s="299" t="n">
        <v>2018</v>
      </c>
      <c r="W33" s="300" t="n"/>
      <c r="X33" s="300" t="n"/>
      <c r="Y33" s="300" t="n"/>
    </row>
    <row r="34" ht="17.45" customHeight="1">
      <c r="A34" s="257">
        <f>IF(ISNUMBER(C34),MONTH(C34),"")</f>
        <v/>
      </c>
      <c r="B34" s="257">
        <f>IF(ISNUMBER(C34),YEAR(C34),"")</f>
        <v/>
      </c>
      <c r="C34" s="791">
        <f>C33+1</f>
        <v/>
      </c>
      <c r="D34" s="792" t="n">
        <v>1.286</v>
      </c>
      <c r="E34" s="793" t="n"/>
      <c r="F34" s="792" t="n">
        <v>1.046</v>
      </c>
      <c r="G34" s="794" t="n"/>
      <c r="H34" s="793" t="n"/>
      <c r="I34" s="792" t="n">
        <v>1.092</v>
      </c>
      <c r="J34" s="793" t="n"/>
      <c r="K34" s="795" t="n">
        <v>1.262</v>
      </c>
      <c r="L34" s="793" t="n"/>
      <c r="M34" s="982">
        <f>IFERROR(AVERAGE(D34:E34),"")</f>
        <v/>
      </c>
      <c r="N34" s="982">
        <f>IFERROR(AVERAGE(F34:H34),"")</f>
        <v/>
      </c>
      <c r="O34" s="982">
        <f>IFERROR(AVERAGE(I34:J34),"")</f>
        <v/>
      </c>
      <c r="P34" s="982">
        <f>IFERROR(AVERAGE(K34:L34),"")</f>
        <v/>
      </c>
      <c r="Q34" s="257" t="n"/>
      <c r="R34" s="797">
        <f>AVERAGE(M34:N34)</f>
        <v/>
      </c>
      <c r="U34" s="301" t="inlineStr">
        <is>
          <t>Parameter</t>
        </is>
      </c>
      <c r="V34" s="301" t="inlineStr">
        <is>
          <t>Station 1</t>
        </is>
      </c>
      <c r="W34" s="301" t="inlineStr">
        <is>
          <t>Station 2</t>
        </is>
      </c>
      <c r="X34" s="301" t="inlineStr">
        <is>
          <t>Station 4</t>
        </is>
      </c>
      <c r="Y34" s="301" t="inlineStr">
        <is>
          <t>Station 5</t>
        </is>
      </c>
    </row>
    <row r="35" ht="17.45" customHeight="1">
      <c r="A35" s="257">
        <f>IF(ISNUMBER(C35),MONTH(C35),"")</f>
        <v/>
      </c>
      <c r="B35" s="257">
        <f>IF(ISNUMBER(C35),YEAR(C35),"")</f>
        <v/>
      </c>
      <c r="C35" s="791">
        <f>C34+1</f>
        <v/>
      </c>
      <c r="D35" s="792" t="n"/>
      <c r="E35" s="793" t="n">
        <v>1.458</v>
      </c>
      <c r="F35" s="792" t="n"/>
      <c r="G35" s="794" t="n">
        <v>1.322</v>
      </c>
      <c r="H35" s="793" t="n"/>
      <c r="I35" s="792" t="n"/>
      <c r="J35" s="793" t="n">
        <v>1.2</v>
      </c>
      <c r="K35" s="795" t="n"/>
      <c r="L35" s="793" t="n">
        <v>1.415</v>
      </c>
      <c r="M35" s="982">
        <f>IFERROR(AVERAGE(D35:E35),"")</f>
        <v/>
      </c>
      <c r="N35" s="982">
        <f>IFERROR(AVERAGE(F35:H35),"")</f>
        <v/>
      </c>
      <c r="O35" s="982">
        <f>IFERROR(AVERAGE(I35:J35),"")</f>
        <v/>
      </c>
      <c r="P35" s="982">
        <f>IFERROR(AVERAGE(K35:L35),"")</f>
        <v/>
      </c>
      <c r="Q35" s="257" t="n"/>
      <c r="R35" s="797">
        <f>AVERAGE(M35:N35)</f>
        <v/>
      </c>
      <c r="U35" s="302" t="inlineStr">
        <is>
          <t>Average</t>
        </is>
      </c>
      <c r="V35" s="839">
        <f>AVERAGE(D5:E35)</f>
        <v/>
      </c>
      <c r="W35" s="839">
        <f>AVERAGE(F5:H35)</f>
        <v/>
      </c>
      <c r="X35" s="839">
        <f>AVERAGE(I5:J35)</f>
        <v/>
      </c>
      <c r="Y35" s="839">
        <f>AVERAGE(K5:L35)</f>
        <v/>
      </c>
    </row>
    <row r="36" ht="17.45" customHeight="1">
      <c r="A36" s="257">
        <f>IF(ISNUMBER(C36),MONTH(C36),"")</f>
        <v/>
      </c>
      <c r="B36" s="257">
        <f>IF(ISNUMBER(C36),YEAR(C36),"")</f>
        <v/>
      </c>
      <c r="C36" s="791">
        <f>C35+1</f>
        <v/>
      </c>
      <c r="D36" s="792" t="n">
        <v>1.84</v>
      </c>
      <c r="E36" s="793" t="n"/>
      <c r="F36" s="792" t="n"/>
      <c r="G36" s="794" t="n"/>
      <c r="H36" s="793" t="n">
        <v>1.752</v>
      </c>
      <c r="I36" s="792" t="n">
        <v>1.673</v>
      </c>
      <c r="J36" s="793" t="n"/>
      <c r="K36" s="795" t="n">
        <v>1.768</v>
      </c>
      <c r="L36" s="793" t="n"/>
      <c r="M36" s="982">
        <f>IFERROR(AVERAGE(D36:E36),"")</f>
        <v/>
      </c>
      <c r="N36" s="982">
        <f>IFERROR(AVERAGE(F36:H36),"")</f>
        <v/>
      </c>
      <c r="O36" s="982">
        <f>IFERROR(AVERAGE(I36:J36),"")</f>
        <v/>
      </c>
      <c r="P36" s="982">
        <f>IFERROR(AVERAGE(K36:L36),"")</f>
        <v/>
      </c>
      <c r="Q36" s="257" t="n"/>
      <c r="R36" s="797">
        <f>AVERAGE(M36:N36)</f>
        <v/>
      </c>
      <c r="U36" s="302" t="inlineStr">
        <is>
          <t>Maximum</t>
        </is>
      </c>
      <c r="V36" s="839">
        <f>MAX(D5:E35)</f>
        <v/>
      </c>
      <c r="W36" s="839">
        <f>MAX(F5:H35)</f>
        <v/>
      </c>
      <c r="X36" s="839">
        <f>MAX(I5:J35)</f>
        <v/>
      </c>
      <c r="Y36" s="839">
        <f>MAX(K5:L35)</f>
        <v/>
      </c>
    </row>
    <row r="37" ht="17.45" customHeight="1" thickBot="1">
      <c r="A37" s="257">
        <f>IF(ISNUMBER(C37),MONTH(C37),"")</f>
        <v/>
      </c>
      <c r="B37" s="257">
        <f>IF(ISNUMBER(C37),YEAR(C37),"")</f>
        <v/>
      </c>
      <c r="C37" s="791">
        <f>C36+1</f>
        <v/>
      </c>
      <c r="D37" s="792" t="n"/>
      <c r="E37" s="793" t="n">
        <v>1.827</v>
      </c>
      <c r="F37" s="792" t="n"/>
      <c r="G37" s="794" t="n">
        <v>1.643</v>
      </c>
      <c r="H37" s="793" t="n"/>
      <c r="I37" s="792" t="n"/>
      <c r="J37" s="793" t="n">
        <v>1.714</v>
      </c>
      <c r="K37" s="795" t="n"/>
      <c r="L37" s="793" t="n">
        <v>1.808</v>
      </c>
      <c r="M37" s="982">
        <f>IFERROR(AVERAGE(D37:E37),"")</f>
        <v/>
      </c>
      <c r="N37" s="982">
        <f>IFERROR(AVERAGE(F37:H37),"")</f>
        <v/>
      </c>
      <c r="O37" s="982">
        <f>IFERROR(AVERAGE(I37:J37),"")</f>
        <v/>
      </c>
      <c r="P37" s="982">
        <f>IFERROR(AVERAGE(K37:L37),"")</f>
        <v/>
      </c>
      <c r="Q37" s="257" t="n"/>
      <c r="R37" s="797">
        <f>AVERAGE(M37:N37)</f>
        <v/>
      </c>
      <c r="S37" s="785">
        <f>AVERAGE(L33:O37)</f>
        <v/>
      </c>
      <c r="T37" s="785" t="n"/>
      <c r="U37" s="304" t="inlineStr">
        <is>
          <t># DAYS &gt; 2.5</t>
        </is>
      </c>
      <c r="V37" s="305">
        <f>COUNTIF(D5:E35,"&gt;=2.5")</f>
        <v/>
      </c>
      <c r="W37" s="305">
        <f>COUNTIF(F5:G35,"&gt;=2.5")</f>
        <v/>
      </c>
      <c r="X37" s="305">
        <f>COUNTIF(I5:J35,"&gt;=2.5")</f>
        <v/>
      </c>
      <c r="Y37" s="305">
        <f>COUNTIF(I5:J35,"&gt;=2.5")</f>
        <v/>
      </c>
    </row>
    <row r="38" ht="17.45" customHeight="1" thickBot="1">
      <c r="A38" s="257">
        <f>IF(ISNUMBER(C38),MONTH(C38),"")</f>
        <v/>
      </c>
      <c r="B38" s="257">
        <f>IF(ISNUMBER(C38),YEAR(C38),"")</f>
        <v/>
      </c>
      <c r="C38" s="808">
        <f>C37+1</f>
        <v/>
      </c>
      <c r="D38" s="809" t="n">
        <v>1.178</v>
      </c>
      <c r="E38" s="810" t="n"/>
      <c r="F38" s="809" t="n">
        <v>1.21</v>
      </c>
      <c r="G38" s="811" t="n"/>
      <c r="H38" s="810" t="n">
        <v>1.153</v>
      </c>
      <c r="I38" s="809" t="n">
        <v>1.209</v>
      </c>
      <c r="J38" s="810" t="n"/>
      <c r="K38" s="812" t="n">
        <v>1.288</v>
      </c>
      <c r="L38" s="810" t="n"/>
      <c r="M38" s="983">
        <f>IFERROR(AVERAGE(D38:E38),"")</f>
        <v/>
      </c>
      <c r="N38" s="983">
        <f>IFERROR(AVERAGE(F38:H38),"")</f>
        <v/>
      </c>
      <c r="O38" s="983">
        <f>IFERROR(AVERAGE(I38:J38),"")</f>
        <v/>
      </c>
      <c r="P38" s="983">
        <f>IFERROR(AVERAGE(K38:L38),"")</f>
        <v/>
      </c>
      <c r="Q38" s="813">
        <f>AVERAGE(M38:N38)</f>
        <v/>
      </c>
      <c r="R38" s="445" t="n"/>
      <c r="S38" s="441" t="n"/>
      <c r="T38" s="441" t="n"/>
      <c r="Y38" s="786">
        <f>AVERAGE(V35:Y35)</f>
        <v/>
      </c>
    </row>
    <row r="39" ht="17.45" customHeight="1">
      <c r="A39" s="257">
        <f>IF(ISNUMBER(C39),MONTH(C39),"")</f>
        <v/>
      </c>
      <c r="B39" s="257">
        <f>IF(ISNUMBER(C39),YEAR(C39),"")</f>
        <v/>
      </c>
      <c r="C39" s="808">
        <f>C38+1</f>
        <v/>
      </c>
      <c r="D39" s="809" t="n"/>
      <c r="E39" s="810" t="n">
        <v>1.124</v>
      </c>
      <c r="F39" s="809" t="n"/>
      <c r="G39" s="811" t="n">
        <v>1.046</v>
      </c>
      <c r="H39" s="810" t="n"/>
      <c r="I39" s="809" t="n"/>
      <c r="J39" s="810" t="n">
        <v>0.8332000000000001</v>
      </c>
      <c r="K39" s="812" t="n"/>
      <c r="L39" s="810" t="n">
        <v>1.053</v>
      </c>
      <c r="M39" s="983">
        <f>IFERROR(AVERAGE(D39:E39),"")</f>
        <v/>
      </c>
      <c r="N39" s="983">
        <f>IFERROR(AVERAGE(F39:H39),"")</f>
        <v/>
      </c>
      <c r="O39" s="983">
        <f>IFERROR(AVERAGE(I39:J39),"")</f>
        <v/>
      </c>
      <c r="P39" s="983">
        <f>IFERROR(AVERAGE(K39:L39),"")</f>
        <v/>
      </c>
      <c r="Q39" s="813">
        <f>AVERAGE(M39:N39)</f>
        <v/>
      </c>
      <c r="R39" s="445" t="n"/>
      <c r="S39" s="984">
        <f>AVERAGE(L38:O39)</f>
        <v/>
      </c>
      <c r="T39" s="984" t="n"/>
    </row>
    <row r="40" ht="17.45" customHeight="1">
      <c r="A40" s="257">
        <f>IF(ISNUMBER(C40),MONTH(C40),"")</f>
        <v/>
      </c>
      <c r="B40" s="257">
        <f>IF(ISNUMBER(C40),YEAR(C40),"")</f>
        <v/>
      </c>
      <c r="C40" s="791">
        <f>C39+1</f>
        <v/>
      </c>
      <c r="D40" s="792" t="n">
        <v>1.155</v>
      </c>
      <c r="E40" s="793" t="n"/>
      <c r="F40" s="792" t="n">
        <v>1.115</v>
      </c>
      <c r="G40" s="794" t="n"/>
      <c r="H40" s="793" t="n"/>
      <c r="I40" s="792" t="n">
        <v>1.198</v>
      </c>
      <c r="J40" s="793" t="n"/>
      <c r="K40" s="795" t="n">
        <v>1.301</v>
      </c>
      <c r="L40" s="793" t="n"/>
      <c r="M40" s="982">
        <f>IFERROR(AVERAGE(D40:E40),"")</f>
        <v/>
      </c>
      <c r="N40" s="982">
        <f>IFERROR(AVERAGE(F40:H40),"")</f>
        <v/>
      </c>
      <c r="O40" s="982">
        <f>IFERROR(AVERAGE(I40:J40),"")</f>
        <v/>
      </c>
      <c r="P40" s="982">
        <f>IFERROR(AVERAGE(K40:L40),"")</f>
        <v/>
      </c>
      <c r="Q40" s="257" t="n"/>
      <c r="R40" s="797">
        <f>AVERAGE(M40:N40)</f>
        <v/>
      </c>
    </row>
    <row r="41" ht="17.45" customHeight="1">
      <c r="A41" s="257">
        <f>IF(ISNUMBER(C41),MONTH(C41),"")</f>
        <v/>
      </c>
      <c r="B41" s="257">
        <f>IF(ISNUMBER(C41),YEAR(C41),"")</f>
        <v/>
      </c>
      <c r="C41" s="791">
        <f>C40+1</f>
        <v/>
      </c>
      <c r="D41" s="792" t="n"/>
      <c r="E41" s="793" t="n">
        <v>1.205</v>
      </c>
      <c r="F41" s="792" t="n"/>
      <c r="G41" s="794" t="n">
        <v>1.304</v>
      </c>
      <c r="H41" s="793" t="n"/>
      <c r="I41" s="792" t="n"/>
      <c r="J41" s="793" t="n">
        <v>1.165</v>
      </c>
      <c r="K41" s="795" t="n"/>
      <c r="L41" s="793" t="n">
        <v>1.283</v>
      </c>
      <c r="M41" s="982">
        <f>IFERROR(AVERAGE(D41:E41),"")</f>
        <v/>
      </c>
      <c r="N41" s="982">
        <f>IFERROR(AVERAGE(F41:H41),"")</f>
        <v/>
      </c>
      <c r="O41" s="982">
        <f>IFERROR(AVERAGE(I41:J41),"")</f>
        <v/>
      </c>
      <c r="P41" s="982">
        <f>IFERROR(AVERAGE(K41:L41),"")</f>
        <v/>
      </c>
      <c r="Q41" s="257" t="n"/>
      <c r="R41" s="797">
        <f>AVERAGE(M41:N41)</f>
        <v/>
      </c>
    </row>
    <row r="42" ht="17.45" customHeight="1">
      <c r="A42" s="257">
        <f>IF(ISNUMBER(C42),MONTH(C42),"")</f>
        <v/>
      </c>
      <c r="B42" s="257">
        <f>IF(ISNUMBER(C42),YEAR(C42),"")</f>
        <v/>
      </c>
      <c r="C42" s="791">
        <f>C41+1</f>
        <v/>
      </c>
      <c r="D42" s="792" t="n">
        <v>1.403</v>
      </c>
      <c r="E42" s="793" t="n"/>
      <c r="F42" s="792" t="n"/>
      <c r="G42" s="794" t="n"/>
      <c r="H42" s="793" t="n">
        <v>1.528</v>
      </c>
      <c r="I42" s="792" t="n">
        <v>1.503</v>
      </c>
      <c r="J42" s="793" t="n"/>
      <c r="K42" s="795" t="n">
        <v>1.501</v>
      </c>
      <c r="L42" s="793" t="n"/>
      <c r="M42" s="982">
        <f>IFERROR(AVERAGE(D42:E42),"")</f>
        <v/>
      </c>
      <c r="N42" s="982">
        <f>IFERROR(AVERAGE(F42:H42),"")</f>
        <v/>
      </c>
      <c r="O42" s="982">
        <f>IFERROR(AVERAGE(I42:J42),"")</f>
        <v/>
      </c>
      <c r="P42" s="982">
        <f>IFERROR(AVERAGE(K42:L42),"")</f>
        <v/>
      </c>
      <c r="Q42" s="257" t="n"/>
      <c r="R42" s="797">
        <f>AVERAGE(M42:N42)</f>
        <v/>
      </c>
    </row>
    <row r="43" ht="17.45" customHeight="1">
      <c r="A43" s="257">
        <f>IF(ISNUMBER(C43),MONTH(C43),"")</f>
        <v/>
      </c>
      <c r="B43" s="257">
        <f>IF(ISNUMBER(C43),YEAR(C43),"")</f>
        <v/>
      </c>
      <c r="C43" s="791">
        <f>C42+1</f>
        <v/>
      </c>
      <c r="D43" s="792" t="n"/>
      <c r="E43" s="793" t="n">
        <v>1.331</v>
      </c>
      <c r="F43" s="792" t="n"/>
      <c r="G43" s="794" t="n">
        <v>1.534</v>
      </c>
      <c r="H43" s="793" t="n"/>
      <c r="I43" s="792" t="n"/>
      <c r="J43" s="793" t="n">
        <v>0.9991</v>
      </c>
      <c r="K43" s="795" t="n"/>
      <c r="L43" s="793" t="n">
        <v>1.781</v>
      </c>
      <c r="M43" s="982">
        <f>IFERROR(AVERAGE(D43:E43),"")</f>
        <v/>
      </c>
      <c r="N43" s="982">
        <f>IFERROR(AVERAGE(F43:H43),"")</f>
        <v/>
      </c>
      <c r="O43" s="982">
        <f>IFERROR(AVERAGE(I43:J43),"")</f>
        <v/>
      </c>
      <c r="P43" s="982">
        <f>IFERROR(AVERAGE(K43:L43),"")</f>
        <v/>
      </c>
      <c r="Q43" s="257" t="n"/>
      <c r="R43" s="797">
        <f>AVERAGE(M43:N43)</f>
        <v/>
      </c>
    </row>
    <row r="44" ht="17.45" customHeight="1">
      <c r="A44" s="257">
        <f>IF(ISNUMBER(C44),MONTH(C44),"")</f>
        <v/>
      </c>
      <c r="B44" s="257">
        <f>IF(ISNUMBER(C44),YEAR(C44),"")</f>
        <v/>
      </c>
      <c r="C44" s="802">
        <f>C43+1</f>
        <v/>
      </c>
      <c r="D44" s="803" t="n">
        <v>1.664</v>
      </c>
      <c r="E44" s="804" t="n"/>
      <c r="F44" s="803" t="n">
        <v>1.542</v>
      </c>
      <c r="G44" s="805" t="n"/>
      <c r="H44" s="804" t="n">
        <v>1.309</v>
      </c>
      <c r="I44" s="803" t="n">
        <v>1.337</v>
      </c>
      <c r="J44" s="804" t="n"/>
      <c r="K44" s="806" t="n">
        <v>1.851</v>
      </c>
      <c r="L44" s="804" t="n"/>
      <c r="M44" s="982">
        <f>IFERROR(AVERAGE(D44:E44),"")</f>
        <v/>
      </c>
      <c r="N44" s="982">
        <f>IFERROR(AVERAGE(F44:H44),"")</f>
        <v/>
      </c>
      <c r="O44" s="982">
        <f>IFERROR(AVERAGE(I44:J44),"")</f>
        <v/>
      </c>
      <c r="P44" s="982">
        <f>IFERROR(AVERAGE(K44:L44),"")</f>
        <v/>
      </c>
      <c r="Q44" s="257" t="n"/>
      <c r="R44" s="797">
        <f>AVERAGE(M44:N44)</f>
        <v/>
      </c>
      <c r="S44" s="785">
        <f>AVERAGE(L40:O44)</f>
        <v/>
      </c>
      <c r="T44" s="785" t="n"/>
    </row>
    <row r="45" ht="17.45" customHeight="1">
      <c r="A45" s="257">
        <f>IF(ISNUMBER(C45),MONTH(C45),"")</f>
        <v/>
      </c>
      <c r="B45" s="257">
        <f>IF(ISNUMBER(C45),YEAR(C45),"")</f>
        <v/>
      </c>
      <c r="C45" s="808">
        <f>C44+1</f>
        <v/>
      </c>
      <c r="D45" s="809" t="n"/>
      <c r="E45" s="810" t="n">
        <v>0.7084</v>
      </c>
      <c r="F45" s="809" t="n"/>
      <c r="G45" s="811" t="n">
        <v>0.7153</v>
      </c>
      <c r="H45" s="810" t="n"/>
      <c r="I45" s="809" t="n"/>
      <c r="J45" s="810" t="n">
        <v>0.6273</v>
      </c>
      <c r="K45" s="812" t="n"/>
      <c r="L45" s="810" t="n">
        <v>0.7906</v>
      </c>
      <c r="M45" s="983">
        <f>IFERROR(AVERAGE(D45:E45),"")</f>
        <v/>
      </c>
      <c r="N45" s="983">
        <f>IFERROR(AVERAGE(F45:H45),"")</f>
        <v/>
      </c>
      <c r="O45" s="983">
        <f>IFERROR(AVERAGE(I45:J45),"")</f>
        <v/>
      </c>
      <c r="P45" s="983">
        <f>IFERROR(AVERAGE(K45:L45),"")</f>
        <v/>
      </c>
      <c r="Q45" s="813">
        <f>AVERAGE(M45:N45)</f>
        <v/>
      </c>
      <c r="R45" s="445" t="n"/>
      <c r="S45" s="441" t="n"/>
      <c r="T45" s="441" t="n"/>
    </row>
    <row r="46" ht="17.45" customHeight="1">
      <c r="A46" s="257">
        <f>IF(ISNUMBER(C46),MONTH(C46),"")</f>
        <v/>
      </c>
      <c r="B46" s="257">
        <f>IF(ISNUMBER(C46),YEAR(C46),"")</f>
        <v/>
      </c>
      <c r="C46" s="808">
        <f>C45+1</f>
        <v/>
      </c>
      <c r="D46" s="809" t="n">
        <v>1.281</v>
      </c>
      <c r="E46" s="810" t="n"/>
      <c r="F46" s="809" t="n">
        <v>1.135</v>
      </c>
      <c r="G46" s="811" t="n"/>
      <c r="H46" s="810" t="n"/>
      <c r="I46" s="809" t="n">
        <v>1.059</v>
      </c>
      <c r="J46" s="810" t="n"/>
      <c r="K46" s="812" t="n">
        <v>1.313</v>
      </c>
      <c r="L46" s="810" t="n"/>
      <c r="M46" s="983">
        <f>IFERROR(AVERAGE(D46:E46),"")</f>
        <v/>
      </c>
      <c r="N46" s="983">
        <f>IFERROR(AVERAGE(F46:H46),"")</f>
        <v/>
      </c>
      <c r="O46" s="983">
        <f>IFERROR(AVERAGE(I46:J46),"")</f>
        <v/>
      </c>
      <c r="P46" s="983">
        <f>IFERROR(AVERAGE(K46:L46),"")</f>
        <v/>
      </c>
      <c r="Q46" s="813">
        <f>AVERAGE(M46:N46)</f>
        <v/>
      </c>
      <c r="R46" s="445" t="n"/>
      <c r="S46" s="984">
        <f>AVERAGE(L45:O46)</f>
        <v/>
      </c>
      <c r="T46" s="984" t="n"/>
    </row>
    <row r="47" ht="17.45" customHeight="1">
      <c r="A47" s="257">
        <f>IF(ISNUMBER(C47),MONTH(C47),"")</f>
        <v/>
      </c>
      <c r="B47" s="257">
        <f>IF(ISNUMBER(C47),YEAR(C47),"")</f>
        <v/>
      </c>
      <c r="C47" s="791">
        <f>C46+1</f>
        <v/>
      </c>
      <c r="D47" s="792" t="n"/>
      <c r="E47" s="793" t="n">
        <v>0.7949000000000001</v>
      </c>
      <c r="F47" s="792" t="n"/>
      <c r="G47" s="794" t="n">
        <v>0.6677</v>
      </c>
      <c r="H47" s="793" t="n"/>
      <c r="I47" s="792" t="n"/>
      <c r="J47" s="793" t="n">
        <v>0.6734</v>
      </c>
      <c r="K47" s="795" t="n"/>
      <c r="L47" s="793" t="n">
        <v>0.7096</v>
      </c>
      <c r="M47" s="982">
        <f>IFERROR(AVERAGE(D47:E47),"")</f>
        <v/>
      </c>
      <c r="N47" s="982">
        <f>IFERROR(AVERAGE(F47:H47),"")</f>
        <v/>
      </c>
      <c r="O47" s="982">
        <f>IFERROR(AVERAGE(I47:J47),"")</f>
        <v/>
      </c>
      <c r="P47" s="982">
        <f>IFERROR(AVERAGE(K47:L47),"")</f>
        <v/>
      </c>
      <c r="Q47" s="257" t="n"/>
      <c r="R47" s="797">
        <f>AVERAGE(M47:N47)</f>
        <v/>
      </c>
    </row>
    <row r="48" ht="17.45" customHeight="1">
      <c r="A48" s="257">
        <f>IF(ISNUMBER(C48),MONTH(C48),"")</f>
        <v/>
      </c>
      <c r="B48" s="257">
        <f>IF(ISNUMBER(C48),YEAR(C48),"")</f>
        <v/>
      </c>
      <c r="C48" s="791">
        <f>C47+1</f>
        <v/>
      </c>
      <c r="D48" s="792" t="n">
        <v>0.7663</v>
      </c>
      <c r="E48" s="793" t="n"/>
      <c r="F48" s="792" t="n"/>
      <c r="G48" s="794" t="n"/>
      <c r="H48" s="793" t="n">
        <v>0.7517</v>
      </c>
      <c r="I48" s="792" t="n">
        <v>0.6644</v>
      </c>
      <c r="J48" s="793" t="n"/>
      <c r="K48" s="795" t="n">
        <v>1.165</v>
      </c>
      <c r="L48" s="793" t="n"/>
      <c r="M48" s="982">
        <f>IFERROR(AVERAGE(D48:E48),"")</f>
        <v/>
      </c>
      <c r="N48" s="982">
        <f>IFERROR(AVERAGE(F48:H48),"")</f>
        <v/>
      </c>
      <c r="O48" s="982">
        <f>IFERROR(AVERAGE(I48:J48),"")</f>
        <v/>
      </c>
      <c r="P48" s="982">
        <f>IFERROR(AVERAGE(K48:L48),"")</f>
        <v/>
      </c>
      <c r="Q48" s="257" t="n"/>
      <c r="R48" s="797">
        <f>AVERAGE(M48:N48)</f>
        <v/>
      </c>
    </row>
    <row r="49" ht="17.45" customHeight="1">
      <c r="A49" s="257">
        <f>IF(ISNUMBER(C49),MONTH(C49),"")</f>
        <v/>
      </c>
      <c r="B49" s="257">
        <f>IF(ISNUMBER(C49),YEAR(C49),"")</f>
        <v/>
      </c>
      <c r="C49" s="791">
        <f>C48+1</f>
        <v/>
      </c>
      <c r="D49" s="792" t="n"/>
      <c r="E49" s="793" t="n">
        <v>0.9011</v>
      </c>
      <c r="F49" s="792" t="n"/>
      <c r="G49" s="794" t="n">
        <v>0.915</v>
      </c>
      <c r="H49" s="793" t="n"/>
      <c r="I49" s="792" t="n"/>
      <c r="J49" s="793" t="n">
        <v>0.769</v>
      </c>
      <c r="K49" s="795" t="n"/>
      <c r="L49" s="793" t="n">
        <v>0.9571</v>
      </c>
      <c r="M49" s="982">
        <f>IFERROR(AVERAGE(D49:E49),"")</f>
        <v/>
      </c>
      <c r="N49" s="982">
        <f>IFERROR(AVERAGE(F49:H49),"")</f>
        <v/>
      </c>
      <c r="O49" s="982">
        <f>IFERROR(AVERAGE(I49:J49),"")</f>
        <v/>
      </c>
      <c r="P49" s="982">
        <f>IFERROR(AVERAGE(K49:L49),"")</f>
        <v/>
      </c>
      <c r="Q49" s="257" t="n"/>
      <c r="R49" s="797">
        <f>AVERAGE(M49:N49)</f>
        <v/>
      </c>
    </row>
    <row r="50" ht="17.45" customHeight="1">
      <c r="A50" s="257">
        <f>IF(ISNUMBER(C50),MONTH(C50),"")</f>
        <v/>
      </c>
      <c r="B50" s="257">
        <f>IF(ISNUMBER(C50),YEAR(C50),"")</f>
        <v/>
      </c>
      <c r="C50" s="802">
        <f>C49+1</f>
        <v/>
      </c>
      <c r="D50" s="803" t="n">
        <v>1.135</v>
      </c>
      <c r="E50" s="804" t="n"/>
      <c r="F50" s="803" t="n">
        <v>1.14</v>
      </c>
      <c r="G50" s="805" t="n"/>
      <c r="H50" s="804" t="n">
        <v>1.168</v>
      </c>
      <c r="I50" s="803" t="n">
        <v>1.159</v>
      </c>
      <c r="J50" s="804" t="n"/>
      <c r="K50" s="806" t="n">
        <v>1.12</v>
      </c>
      <c r="L50" s="804" t="n"/>
      <c r="M50" s="982">
        <f>IFERROR(AVERAGE(D50:E50),"")</f>
        <v/>
      </c>
      <c r="N50" s="982">
        <f>IFERROR(AVERAGE(F50:H50),"")</f>
        <v/>
      </c>
      <c r="O50" s="982">
        <f>IFERROR(AVERAGE(I50:J50),"")</f>
        <v/>
      </c>
      <c r="P50" s="982">
        <f>IFERROR(AVERAGE(K50:L50),"")</f>
        <v/>
      </c>
      <c r="Q50" s="257" t="n"/>
      <c r="R50" s="797">
        <f>AVERAGE(M50:N50)</f>
        <v/>
      </c>
    </row>
    <row r="51" ht="17.45" customHeight="1">
      <c r="A51" s="257">
        <f>IF(ISNUMBER(C51),MONTH(C51),"")</f>
        <v/>
      </c>
      <c r="B51" s="257">
        <f>IF(ISNUMBER(C51),YEAR(C51),"")</f>
        <v/>
      </c>
      <c r="C51" s="791">
        <f>C50+1</f>
        <v/>
      </c>
      <c r="D51" s="792" t="n"/>
      <c r="E51" s="793" t="n">
        <v>0.8846000000000001</v>
      </c>
      <c r="F51" s="792" t="n"/>
      <c r="G51" s="794" t="n">
        <v>0.9602000000000001</v>
      </c>
      <c r="H51" s="793" t="n"/>
      <c r="I51" s="792" t="n"/>
      <c r="J51" s="793" t="n">
        <v>0.7427</v>
      </c>
      <c r="K51" s="795" t="n"/>
      <c r="L51" s="793" t="n">
        <v>0.978</v>
      </c>
      <c r="M51" s="982">
        <f>IFERROR(AVERAGE(D51:E51),"")</f>
        <v/>
      </c>
      <c r="N51" s="982">
        <f>IFERROR(AVERAGE(F51:H51),"")</f>
        <v/>
      </c>
      <c r="O51" s="982">
        <f>IFERROR(AVERAGE(I51:J51),"")</f>
        <v/>
      </c>
      <c r="P51" s="982">
        <f>IFERROR(AVERAGE(K51:L51),"")</f>
        <v/>
      </c>
      <c r="Q51" s="257" t="n"/>
      <c r="R51" s="797">
        <f>AVERAGE(M51:N51)</f>
        <v/>
      </c>
      <c r="S51" s="785">
        <f>AVERAGE(L47:O51)</f>
        <v/>
      </c>
      <c r="T51" s="785" t="n"/>
    </row>
    <row r="52" ht="17.45" customHeight="1">
      <c r="A52" s="257">
        <f>IF(ISNUMBER(C52),MONTH(C52),"")</f>
        <v/>
      </c>
      <c r="B52" s="257">
        <f>IF(ISNUMBER(C52),YEAR(C52),"")</f>
        <v/>
      </c>
      <c r="C52" s="808">
        <f>C51+1</f>
        <v/>
      </c>
      <c r="D52" s="809" t="n">
        <v>0.8592</v>
      </c>
      <c r="E52" s="810" t="n"/>
      <c r="F52" s="809" t="n">
        <v>0.8371</v>
      </c>
      <c r="G52" s="811" t="n"/>
      <c r="H52" s="810" t="n"/>
      <c r="I52" s="809" t="n">
        <v>0.7756999999999999</v>
      </c>
      <c r="J52" s="810" t="n"/>
      <c r="K52" s="812" t="n">
        <v>1.043</v>
      </c>
      <c r="L52" s="810" t="n"/>
      <c r="M52" s="983">
        <f>IFERROR(AVERAGE(D52:E52),"")</f>
        <v/>
      </c>
      <c r="N52" s="983">
        <f>IFERROR(AVERAGE(F52:H52),"")</f>
        <v/>
      </c>
      <c r="O52" s="983">
        <f>IFERROR(AVERAGE(I52:J52),"")</f>
        <v/>
      </c>
      <c r="P52" s="983">
        <f>IFERROR(AVERAGE(K52:L52),"")</f>
        <v/>
      </c>
      <c r="Q52" s="813">
        <f>AVERAGE(M52:N52)</f>
        <v/>
      </c>
      <c r="R52" s="445" t="n"/>
      <c r="S52" s="441" t="n"/>
      <c r="T52" s="441" t="n"/>
    </row>
    <row r="53" ht="17.45" customHeight="1">
      <c r="A53" s="257">
        <f>IF(ISNUMBER(C53),MONTH(C53),"")</f>
        <v/>
      </c>
      <c r="B53" s="257">
        <f>IF(ISNUMBER(C53),YEAR(C53),"")</f>
        <v/>
      </c>
      <c r="C53" s="808">
        <f>C52+1</f>
        <v/>
      </c>
      <c r="D53" s="809" t="n"/>
      <c r="E53" s="810" t="n">
        <v>1.221</v>
      </c>
      <c r="F53" s="809" t="n"/>
      <c r="G53" s="811" t="n">
        <v>1.516</v>
      </c>
      <c r="H53" s="810" t="n"/>
      <c r="I53" s="809" t="n"/>
      <c r="J53" s="810" t="n">
        <v>0.9473</v>
      </c>
      <c r="K53" s="812" t="n"/>
      <c r="L53" s="810" t="n">
        <v>1.152</v>
      </c>
      <c r="M53" s="983">
        <f>IFERROR(AVERAGE(D53:E53),"")</f>
        <v/>
      </c>
      <c r="N53" s="983">
        <f>IFERROR(AVERAGE(F53:H53),"")</f>
        <v/>
      </c>
      <c r="O53" s="983">
        <f>IFERROR(AVERAGE(I53:J53),"")</f>
        <v/>
      </c>
      <c r="P53" s="983">
        <f>IFERROR(AVERAGE(K53:L53),"")</f>
        <v/>
      </c>
      <c r="Q53" s="813">
        <f>AVERAGE(M53:N53)</f>
        <v/>
      </c>
      <c r="R53" s="445" t="n"/>
      <c r="S53" s="984">
        <f>AVERAGE(L52:O53)</f>
        <v/>
      </c>
      <c r="T53" s="984" t="n"/>
    </row>
    <row r="54" ht="17.45" customHeight="1">
      <c r="A54" s="257">
        <f>IF(ISNUMBER(C54),MONTH(C54),"")</f>
        <v/>
      </c>
      <c r="B54" s="257">
        <f>IF(ISNUMBER(C54),YEAR(C54),"")</f>
        <v/>
      </c>
      <c r="C54" s="791">
        <f>C53+1</f>
        <v/>
      </c>
      <c r="D54" s="792" t="n">
        <v>0.7114</v>
      </c>
      <c r="E54" s="793" t="n"/>
      <c r="F54" s="792" t="n"/>
      <c r="G54" s="794" t="n"/>
      <c r="H54" s="793" t="n">
        <v>0.6389</v>
      </c>
      <c r="I54" s="792" t="n">
        <v>0.5524</v>
      </c>
      <c r="J54" s="793" t="n"/>
      <c r="K54" s="795" t="n">
        <v>0.7529</v>
      </c>
      <c r="L54" s="793" t="n"/>
      <c r="M54" s="982">
        <f>IFERROR(AVERAGE(D54:E54),"")</f>
        <v/>
      </c>
      <c r="N54" s="982">
        <f>IFERROR(AVERAGE(F54:H54),"")</f>
        <v/>
      </c>
      <c r="O54" s="982">
        <f>IFERROR(AVERAGE(I54:J54),"")</f>
        <v/>
      </c>
      <c r="P54" s="982">
        <f>IFERROR(AVERAGE(K54:L54),"")</f>
        <v/>
      </c>
      <c r="Q54" s="257" t="n"/>
      <c r="R54" s="797">
        <f>AVERAGE(M54:N54)</f>
        <v/>
      </c>
    </row>
    <row r="55" ht="17.45" customHeight="1">
      <c r="A55" s="257">
        <f>IF(ISNUMBER(C55),MONTH(C55),"")</f>
        <v/>
      </c>
      <c r="B55" s="257">
        <f>IF(ISNUMBER(C55),YEAR(C55),"")</f>
        <v/>
      </c>
      <c r="C55" s="791">
        <f>C54+1</f>
        <v/>
      </c>
      <c r="D55" s="792" t="n"/>
      <c r="E55" s="793" t="n">
        <v>0.8175</v>
      </c>
      <c r="F55" s="792" t="n"/>
      <c r="G55" s="794" t="n">
        <v>0.9881</v>
      </c>
      <c r="H55" s="793" t="n"/>
      <c r="I55" s="792" t="n"/>
      <c r="J55" s="793" t="n">
        <v>0.7168</v>
      </c>
      <c r="K55" s="795" t="n"/>
      <c r="L55" s="793" t="n">
        <v>0.8711</v>
      </c>
      <c r="M55" s="982">
        <f>IFERROR(AVERAGE(D55:E55),"")</f>
        <v/>
      </c>
      <c r="N55" s="982">
        <f>IFERROR(AVERAGE(F55:H55),"")</f>
        <v/>
      </c>
      <c r="O55" s="982">
        <f>IFERROR(AVERAGE(I55:J55),"")</f>
        <v/>
      </c>
      <c r="P55" s="982">
        <f>IFERROR(AVERAGE(K55:L55),"")</f>
        <v/>
      </c>
      <c r="Q55" s="257" t="n"/>
      <c r="R55" s="797">
        <f>AVERAGE(M55:N55)</f>
        <v/>
      </c>
    </row>
    <row r="56" ht="17.45" customHeight="1">
      <c r="A56" s="257">
        <f>IF(ISNUMBER(C56),MONTH(C56),"")</f>
        <v/>
      </c>
      <c r="B56" s="257">
        <f>IF(ISNUMBER(C56),YEAR(C56),"")</f>
        <v/>
      </c>
      <c r="C56" s="802">
        <f>C55+1</f>
        <v/>
      </c>
      <c r="D56" s="803" t="n">
        <v>1.239</v>
      </c>
      <c r="E56" s="804" t="n"/>
      <c r="F56" s="803" t="n">
        <v>0.7709</v>
      </c>
      <c r="G56" s="805" t="n"/>
      <c r="H56" s="804" t="n">
        <v>0.7151</v>
      </c>
      <c r="I56" s="803" t="n">
        <v>0.584</v>
      </c>
      <c r="J56" s="804" t="n"/>
      <c r="K56" s="806" t="n">
        <v>0.8328</v>
      </c>
      <c r="L56" s="804" t="n"/>
      <c r="M56" s="982">
        <f>IFERROR(AVERAGE(D56:E56),"")</f>
        <v/>
      </c>
      <c r="N56" s="982">
        <f>IFERROR(AVERAGE(F56:H56),"")</f>
        <v/>
      </c>
      <c r="O56" s="982">
        <f>IFERROR(AVERAGE(I56:J56),"")</f>
        <v/>
      </c>
      <c r="P56" s="982">
        <f>IFERROR(AVERAGE(K56:L56),"")</f>
        <v/>
      </c>
      <c r="Q56" s="257" t="n"/>
      <c r="R56" s="797">
        <f>AVERAGE(M56:N56)</f>
        <v/>
      </c>
    </row>
    <row r="57" ht="17.45" customHeight="1">
      <c r="A57" s="257">
        <f>IF(ISNUMBER(C57),MONTH(C57),"")</f>
        <v/>
      </c>
      <c r="B57" s="257">
        <f>IF(ISNUMBER(C57),YEAR(C57),"")</f>
        <v/>
      </c>
      <c r="C57" s="791">
        <f>C56+1</f>
        <v/>
      </c>
      <c r="D57" s="792" t="n"/>
      <c r="E57" s="793" t="n">
        <v>0.6912</v>
      </c>
      <c r="F57" s="792" t="n"/>
      <c r="G57" s="794" t="n">
        <v>0.7593</v>
      </c>
      <c r="H57" s="793" t="n"/>
      <c r="I57" s="792" t="n"/>
      <c r="J57" s="793" t="n">
        <v>0.5856</v>
      </c>
      <c r="K57" s="795" t="n"/>
      <c r="L57" s="793" t="n">
        <v>0.6889999999999999</v>
      </c>
      <c r="M57" s="982">
        <f>IFERROR(AVERAGE(D57:E57),"")</f>
        <v/>
      </c>
      <c r="N57" s="982">
        <f>IFERROR(AVERAGE(F57:H57),"")</f>
        <v/>
      </c>
      <c r="O57" s="982">
        <f>IFERROR(AVERAGE(I57:J57),"")</f>
        <v/>
      </c>
      <c r="P57" s="982">
        <f>IFERROR(AVERAGE(K57:L57),"")</f>
        <v/>
      </c>
      <c r="Q57" s="257" t="n"/>
      <c r="R57" s="797">
        <f>AVERAGE(M57:N57)</f>
        <v/>
      </c>
    </row>
    <row r="58" ht="17.45" customHeight="1">
      <c r="A58" s="257">
        <f>IF(ISNUMBER(C58),MONTH(C58),"")</f>
        <v/>
      </c>
      <c r="B58" s="257">
        <f>IF(ISNUMBER(C58),YEAR(C58),"")</f>
        <v/>
      </c>
      <c r="C58" s="791">
        <f>C57+1</f>
        <v/>
      </c>
      <c r="D58" s="792" t="n">
        <v>0.609</v>
      </c>
      <c r="E58" s="793" t="n"/>
      <c r="F58" s="792" t="n">
        <v>0.911</v>
      </c>
      <c r="G58" s="794" t="n"/>
      <c r="H58" s="793" t="n"/>
      <c r="I58" s="792" t="n">
        <v>0.654</v>
      </c>
      <c r="J58" s="793" t="n"/>
      <c r="K58" s="795" t="n">
        <v>0.835</v>
      </c>
      <c r="L58" s="793" t="n"/>
      <c r="M58" s="982">
        <f>IFERROR(AVERAGE(D58:E58),"")</f>
        <v/>
      </c>
      <c r="N58" s="982">
        <f>IFERROR(AVERAGE(F58:H58),"")</f>
        <v/>
      </c>
      <c r="O58" s="982">
        <f>IFERROR(AVERAGE(I58:J58),"")</f>
        <v/>
      </c>
      <c r="P58" s="982">
        <f>IFERROR(AVERAGE(K58:L58),"")</f>
        <v/>
      </c>
      <c r="Q58" s="257" t="n"/>
      <c r="R58" s="797">
        <f>AVERAGE(M58:N58)</f>
        <v/>
      </c>
      <c r="S58" s="785">
        <f>AVERAGE(L54:O58)</f>
        <v/>
      </c>
      <c r="T58" s="785" t="n"/>
    </row>
    <row r="59" ht="17.45" customHeight="1">
      <c r="A59" s="257">
        <f>IF(ISNUMBER(C59),MONTH(C59),"")</f>
        <v/>
      </c>
      <c r="B59" s="257">
        <f>IF(ISNUMBER(C59),YEAR(C59),"")</f>
        <v/>
      </c>
      <c r="C59" s="808">
        <f>C58+1</f>
        <v/>
      </c>
      <c r="D59" s="809" t="n"/>
      <c r="E59" s="810" t="n">
        <v>0.773</v>
      </c>
      <c r="F59" s="809" t="n"/>
      <c r="G59" s="811" t="n">
        <v>0.89</v>
      </c>
      <c r="H59" s="810" t="n"/>
      <c r="I59" s="809" t="n"/>
      <c r="J59" s="810" t="n">
        <v>0.6361</v>
      </c>
      <c r="K59" s="812" t="n"/>
      <c r="L59" s="810" t="n">
        <v>0.79</v>
      </c>
      <c r="M59" s="983">
        <f>IFERROR(AVERAGE(D59:E59),"")</f>
        <v/>
      </c>
      <c r="N59" s="983">
        <f>IFERROR(AVERAGE(F59:H59),"")</f>
        <v/>
      </c>
      <c r="O59" s="983">
        <f>IFERROR(AVERAGE(I59:J59),"")</f>
        <v/>
      </c>
      <c r="P59" s="983">
        <f>IFERROR(AVERAGE(K59:L59),"")</f>
        <v/>
      </c>
      <c r="Q59" s="813">
        <f>AVERAGE(M59:N59)</f>
        <v/>
      </c>
      <c r="R59" s="445" t="n"/>
      <c r="S59" s="441" t="n"/>
      <c r="T59" s="441" t="n"/>
    </row>
    <row r="60" ht="17.45" customHeight="1">
      <c r="A60" s="257">
        <f>IF(ISNUMBER(C60),MONTH(C60),"")</f>
        <v/>
      </c>
      <c r="B60" s="257">
        <f>IF(ISNUMBER(C60),YEAR(C60),"")</f>
        <v/>
      </c>
      <c r="C60" s="808">
        <f>C59+1</f>
        <v/>
      </c>
      <c r="D60" s="809" t="n">
        <v>0.7514</v>
      </c>
      <c r="E60" s="810" t="n"/>
      <c r="F60" s="809" t="n"/>
      <c r="G60" s="811" t="n"/>
      <c r="H60" s="810" t="n">
        <v>1.211</v>
      </c>
      <c r="I60" s="809" t="n">
        <v>0.7083</v>
      </c>
      <c r="J60" s="810" t="n"/>
      <c r="K60" s="812" t="n">
        <v>0.8189</v>
      </c>
      <c r="L60" s="810" t="n"/>
      <c r="M60" s="983">
        <f>IFERROR(AVERAGE(D60:E60),"")</f>
        <v/>
      </c>
      <c r="N60" s="983">
        <f>IFERROR(AVERAGE(F60:H60),"")</f>
        <v/>
      </c>
      <c r="O60" s="983">
        <f>IFERROR(AVERAGE(I60:J60),"")</f>
        <v/>
      </c>
      <c r="P60" s="983">
        <f>IFERROR(AVERAGE(K60:L60),"")</f>
        <v/>
      </c>
      <c r="Q60" s="813">
        <f>AVERAGE(M60:N60)</f>
        <v/>
      </c>
      <c r="R60" s="445" t="n"/>
      <c r="S60" s="984">
        <f>AVERAGE(L59:O60)</f>
        <v/>
      </c>
      <c r="T60" s="984" t="n"/>
    </row>
    <row r="61" ht="17.45" customHeight="1">
      <c r="A61" s="257">
        <f>IF(ISNUMBER(C61),MONTH(C61),"")</f>
        <v/>
      </c>
      <c r="B61" s="257">
        <f>IF(ISNUMBER(C61),YEAR(C61),"")</f>
        <v/>
      </c>
      <c r="C61" s="791">
        <f>C60+1</f>
        <v/>
      </c>
      <c r="D61" s="792" t="n"/>
      <c r="E61" s="793" t="n">
        <v>0.7613</v>
      </c>
      <c r="F61" s="792" t="n"/>
      <c r="G61" s="794" t="n">
        <v>0.6058</v>
      </c>
      <c r="H61" s="793" t="n"/>
      <c r="I61" s="792" t="n"/>
      <c r="J61" s="793" t="n">
        <v>0.6294999999999999</v>
      </c>
      <c r="K61" s="795" t="n"/>
      <c r="L61" s="793" t="n">
        <v>0.7187</v>
      </c>
      <c r="M61" s="982">
        <f>IFERROR(AVERAGE(D61:E61),"")</f>
        <v/>
      </c>
      <c r="N61" s="982">
        <f>IFERROR(AVERAGE(F61:H61),"")</f>
        <v/>
      </c>
      <c r="O61" s="982">
        <f>IFERROR(AVERAGE(I61:J61),"")</f>
        <v/>
      </c>
      <c r="P61" s="982">
        <f>IFERROR(AVERAGE(K61:L61),"")</f>
        <v/>
      </c>
      <c r="Q61" s="257" t="n"/>
      <c r="R61" s="797">
        <f>AVERAGE(M61:N61)</f>
        <v/>
      </c>
      <c r="U61" s="299" t="inlineStr">
        <is>
          <t>February</t>
        </is>
      </c>
      <c r="V61" s="299" t="n">
        <v>2018</v>
      </c>
      <c r="W61" s="300" t="n"/>
      <c r="X61" s="300" t="n"/>
      <c r="Y61" s="300" t="n"/>
    </row>
    <row r="62" ht="17.45" customHeight="1">
      <c r="A62" s="257">
        <f>IF(ISNUMBER(C62),MONTH(C62),"")</f>
        <v/>
      </c>
      <c r="B62" s="257">
        <f>IF(ISNUMBER(C62),YEAR(C62),"")</f>
        <v/>
      </c>
      <c r="C62" s="802">
        <f>C61+1</f>
        <v/>
      </c>
      <c r="D62" s="803" t="n">
        <v>0.549</v>
      </c>
      <c r="E62" s="804" t="n"/>
      <c r="F62" s="803" t="n">
        <v>0.4371</v>
      </c>
      <c r="G62" s="805" t="n"/>
      <c r="H62" s="804" t="n">
        <v>0.6193</v>
      </c>
      <c r="I62" s="803" t="n">
        <v>0.3956</v>
      </c>
      <c r="J62" s="804" t="n"/>
      <c r="K62" s="806" t="n">
        <v>0.5903</v>
      </c>
      <c r="L62" s="804" t="n"/>
      <c r="M62" s="982">
        <f>IFERROR(AVERAGE(D62:E62),"")</f>
        <v/>
      </c>
      <c r="N62" s="982">
        <f>IFERROR(AVERAGE(F62:H62),"")</f>
        <v/>
      </c>
      <c r="O62" s="982">
        <f>IFERROR(AVERAGE(I62:J62),"")</f>
        <v/>
      </c>
      <c r="P62" s="982">
        <f>IFERROR(AVERAGE(K62:L62),"")</f>
        <v/>
      </c>
      <c r="Q62" s="257" t="n"/>
      <c r="R62" s="797">
        <f>AVERAGE(M62:N62)</f>
        <v/>
      </c>
      <c r="U62" s="301" t="inlineStr">
        <is>
          <t>Parameter</t>
        </is>
      </c>
      <c r="V62" s="301" t="inlineStr">
        <is>
          <t>Station 1</t>
        </is>
      </c>
      <c r="W62" s="301" t="inlineStr">
        <is>
          <t>Station 2</t>
        </is>
      </c>
      <c r="X62" s="301" t="inlineStr">
        <is>
          <t>Station 4</t>
        </is>
      </c>
      <c r="Y62" s="301" t="inlineStr">
        <is>
          <t>Station 5</t>
        </is>
      </c>
    </row>
    <row r="63" ht="17.45" customHeight="1">
      <c r="A63" s="257">
        <f>IF(ISNUMBER(C63),MONTH(C63),"")</f>
        <v/>
      </c>
      <c r="B63" s="257">
        <f>IF(ISNUMBER(C63),YEAR(C63),"")</f>
        <v/>
      </c>
      <c r="C63" s="791">
        <f>C62+1</f>
        <v/>
      </c>
      <c r="D63" s="792" t="n"/>
      <c r="E63" s="793" t="n">
        <v>0.9948</v>
      </c>
      <c r="F63" s="792" t="n"/>
      <c r="G63" s="794" t="n">
        <v>0.5175999999999999</v>
      </c>
      <c r="H63" s="793" t="n"/>
      <c r="I63" s="792" t="n"/>
      <c r="J63" s="793" t="n">
        <v>0.5898</v>
      </c>
      <c r="K63" s="795" t="n"/>
      <c r="L63" s="793" t="n">
        <v>0.8243</v>
      </c>
      <c r="M63" s="982">
        <f>IFERROR(AVERAGE(D63:E63),"")</f>
        <v/>
      </c>
      <c r="N63" s="982">
        <f>IFERROR(AVERAGE(F63:H63),"")</f>
        <v/>
      </c>
      <c r="O63" s="982">
        <f>IFERROR(AVERAGE(I63:J63),"")</f>
        <v/>
      </c>
      <c r="P63" s="982">
        <f>IFERROR(AVERAGE(K63:L63),"")</f>
        <v/>
      </c>
      <c r="Q63" s="257" t="n"/>
      <c r="R63" s="797">
        <f>AVERAGE(M63:N63)</f>
        <v/>
      </c>
      <c r="U63" s="302" t="inlineStr">
        <is>
          <t>Average</t>
        </is>
      </c>
      <c r="V63" s="839">
        <f>AVERAGE(D36:E63)</f>
        <v/>
      </c>
      <c r="W63" s="839">
        <f>AVERAGE(F36:H63)</f>
        <v/>
      </c>
      <c r="X63" s="839">
        <f>AVERAGE(I36:J63)</f>
        <v/>
      </c>
      <c r="Y63" s="839">
        <f>AVERAGE(K36:L63)</f>
        <v/>
      </c>
    </row>
    <row r="64" ht="17.45" customHeight="1">
      <c r="A64" s="257">
        <f>IF(ISNUMBER(C64),MONTH(C64),"")</f>
        <v/>
      </c>
      <c r="B64" s="257">
        <f>IF(ISNUMBER(C64),YEAR(C64),"")</f>
        <v/>
      </c>
      <c r="C64" s="791">
        <f>C63+1</f>
        <v/>
      </c>
      <c r="D64" s="792" t="n">
        <v>0.9388</v>
      </c>
      <c r="E64" s="793" t="n"/>
      <c r="F64" s="792" t="n">
        <v>0.9394</v>
      </c>
      <c r="G64" s="794" t="n"/>
      <c r="H64" s="793" t="n"/>
      <c r="I64" s="792" t="n">
        <v>0.6097</v>
      </c>
      <c r="J64" s="793" t="n"/>
      <c r="K64" s="795" t="n">
        <v>0.8364</v>
      </c>
      <c r="L64" s="793" t="n"/>
      <c r="M64" s="982">
        <f>IFERROR(AVERAGE(D64:E64),"")</f>
        <v/>
      </c>
      <c r="N64" s="982">
        <f>IFERROR(AVERAGE(F64:H64),"")</f>
        <v/>
      </c>
      <c r="O64" s="982">
        <f>IFERROR(AVERAGE(I64:J64),"")</f>
        <v/>
      </c>
      <c r="P64" s="982">
        <f>IFERROR(AVERAGE(K64:L64),"")</f>
        <v/>
      </c>
      <c r="Q64" s="257" t="n"/>
      <c r="R64" s="797">
        <f>AVERAGE(M64:N64)</f>
        <v/>
      </c>
      <c r="U64" s="302" t="inlineStr">
        <is>
          <t>Maximum</t>
        </is>
      </c>
      <c r="V64" s="839">
        <f>MAX(D36:E63)</f>
        <v/>
      </c>
      <c r="W64" s="839">
        <f>MAX(F36:H63)</f>
        <v/>
      </c>
      <c r="X64" s="839">
        <f>MAX(I36:J63)</f>
        <v/>
      </c>
      <c r="Y64" s="839">
        <f>MAX(K36:L63)</f>
        <v/>
      </c>
    </row>
    <row r="65" ht="17.45" customHeight="1" thickBot="1">
      <c r="A65" s="257">
        <f>IF(ISNUMBER(C65),MONTH(C65),"")</f>
        <v/>
      </c>
      <c r="B65" s="257">
        <f>IF(ISNUMBER(C65),YEAR(C65),"")</f>
        <v/>
      </c>
      <c r="C65" s="791">
        <f>C64+1</f>
        <v/>
      </c>
      <c r="D65" s="792" t="n"/>
      <c r="E65" s="793" t="n">
        <v>0.441</v>
      </c>
      <c r="F65" s="792" t="n"/>
      <c r="G65" s="794" t="n">
        <v>0.394</v>
      </c>
      <c r="H65" s="793" t="n"/>
      <c r="I65" s="792" t="n"/>
      <c r="J65" s="793" t="n">
        <v>0.3393</v>
      </c>
      <c r="K65" s="795" t="n"/>
      <c r="L65" s="793" t="n">
        <v>0.427</v>
      </c>
      <c r="M65" s="982">
        <f>IFERROR(AVERAGE(D65:E65),"")</f>
        <v/>
      </c>
      <c r="N65" s="982">
        <f>IFERROR(AVERAGE(F65:H65),"")</f>
        <v/>
      </c>
      <c r="O65" s="982">
        <f>IFERROR(AVERAGE(I65:J65),"")</f>
        <v/>
      </c>
      <c r="P65" s="982">
        <f>IFERROR(AVERAGE(K65:L65),"")</f>
        <v/>
      </c>
      <c r="Q65" s="257" t="n"/>
      <c r="R65" s="797">
        <f>AVERAGE(M65:N65)</f>
        <v/>
      </c>
      <c r="S65" s="785">
        <f>AVERAGE(L61:O65)</f>
        <v/>
      </c>
      <c r="T65" s="785" t="n"/>
      <c r="U65" s="304" t="inlineStr">
        <is>
          <t># DAYS &gt; 2.5</t>
        </is>
      </c>
      <c r="V65" s="305">
        <f>COUNTIF(D36:E63,"&gt;=2.5")</f>
        <v/>
      </c>
      <c r="W65" s="305">
        <f>COUNTIF(F36:G63,"&gt;=2.5")</f>
        <v/>
      </c>
      <c r="X65" s="305">
        <f>COUNTIF(I36:J63,"&gt;=2.5")</f>
        <v/>
      </c>
      <c r="Y65" s="305">
        <f>COUNTIF(I36:J63,"&gt;=2.5")</f>
        <v/>
      </c>
    </row>
    <row r="66" ht="17.45" customHeight="1" thickBot="1">
      <c r="A66" s="257">
        <f>IF(ISNUMBER(C66),MONTH(C66),"")</f>
        <v/>
      </c>
      <c r="B66" s="257">
        <f>IF(ISNUMBER(C66),YEAR(C66),"")</f>
        <v/>
      </c>
      <c r="C66" s="808">
        <f>C65+1</f>
        <v/>
      </c>
      <c r="D66" s="809" t="n">
        <v>0.2727</v>
      </c>
      <c r="E66" s="810" t="n"/>
      <c r="F66" s="809" t="n"/>
      <c r="G66" s="811" t="n"/>
      <c r="H66" s="810" t="n">
        <v>0.2393</v>
      </c>
      <c r="I66" s="809" t="n">
        <v>0.1626</v>
      </c>
      <c r="J66" s="810" t="n"/>
      <c r="K66" s="812" t="n">
        <v>0.3124</v>
      </c>
      <c r="L66" s="810" t="n"/>
      <c r="M66" s="983">
        <f>IFERROR(AVERAGE(D66:E66),"")</f>
        <v/>
      </c>
      <c r="N66" s="983">
        <f>IFERROR(AVERAGE(F66:H66),"")</f>
        <v/>
      </c>
      <c r="O66" s="983">
        <f>IFERROR(AVERAGE(I66:J66),"")</f>
        <v/>
      </c>
      <c r="P66" s="983">
        <f>IFERROR(AVERAGE(K66:L66),"")</f>
        <v/>
      </c>
      <c r="Q66" s="813">
        <f>AVERAGE(M66:N66)</f>
        <v/>
      </c>
      <c r="R66" s="445" t="n"/>
      <c r="S66" s="441" t="n"/>
      <c r="T66" s="441" t="n"/>
      <c r="Y66" s="786">
        <f>AVERAGE(V63:Y63)</f>
        <v/>
      </c>
    </row>
    <row r="67" ht="17.45" customHeight="1">
      <c r="A67" s="257">
        <f>IF(ISNUMBER(C67),MONTH(C67),"")</f>
        <v/>
      </c>
      <c r="B67" s="257">
        <f>IF(ISNUMBER(C67),YEAR(C67),"")</f>
        <v/>
      </c>
      <c r="C67" s="808">
        <f>C66+1</f>
        <v/>
      </c>
      <c r="D67" s="809" t="n"/>
      <c r="E67" s="810" t="n">
        <v>0.4137</v>
      </c>
      <c r="F67" s="809" t="n"/>
      <c r="G67" s="811" t="n">
        <v>0.4562</v>
      </c>
      <c r="H67" s="810" t="n"/>
      <c r="I67" s="809" t="n"/>
      <c r="J67" s="810" t="n">
        <v>0.3323</v>
      </c>
      <c r="K67" s="812" t="n"/>
      <c r="L67" s="810" t="n">
        <v>0.4679</v>
      </c>
      <c r="M67" s="983">
        <f>IFERROR(AVERAGE(D67:E67),"")</f>
        <v/>
      </c>
      <c r="N67" s="983">
        <f>IFERROR(AVERAGE(F67:H67),"")</f>
        <v/>
      </c>
      <c r="O67" s="983">
        <f>IFERROR(AVERAGE(I67:J67),"")</f>
        <v/>
      </c>
      <c r="P67" s="983">
        <f>IFERROR(AVERAGE(K67:L67),"")</f>
        <v/>
      </c>
      <c r="Q67" s="813">
        <f>AVERAGE(M67:N67)</f>
        <v/>
      </c>
      <c r="R67" s="445" t="n"/>
      <c r="S67" s="984">
        <f>AVERAGE(L66:O67)</f>
        <v/>
      </c>
      <c r="T67" s="984" t="n"/>
    </row>
    <row r="68" ht="17.45" customHeight="1">
      <c r="A68" s="257">
        <f>IF(ISNUMBER(C68),MONTH(C68),"")</f>
        <v/>
      </c>
      <c r="B68" s="257">
        <f>IF(ISNUMBER(C68),YEAR(C68),"")</f>
        <v/>
      </c>
      <c r="C68" s="802">
        <f>C67+1</f>
        <v/>
      </c>
      <c r="D68" s="803" t="n">
        <v>0.771</v>
      </c>
      <c r="E68" s="804" t="n"/>
      <c r="F68" s="803" t="n">
        <v>0.6525</v>
      </c>
      <c r="G68" s="805" t="n"/>
      <c r="H68" s="804" t="n">
        <v>0.605</v>
      </c>
      <c r="I68" s="803" t="n">
        <v>0.6851</v>
      </c>
      <c r="J68" s="804" t="n"/>
      <c r="K68" s="806" t="n">
        <v>0.7502</v>
      </c>
      <c r="L68" s="804" t="n"/>
      <c r="M68" s="982">
        <f>IFERROR(AVERAGE(D68:E68),"")</f>
        <v/>
      </c>
      <c r="N68" s="982">
        <f>IFERROR(AVERAGE(F68:H68),"")</f>
        <v/>
      </c>
      <c r="O68" s="982">
        <f>IFERROR(AVERAGE(I68:J68),"")</f>
        <v/>
      </c>
      <c r="P68" s="982">
        <f>IFERROR(AVERAGE(K68:L68),"")</f>
        <v/>
      </c>
      <c r="Q68" s="257" t="n"/>
      <c r="R68" s="797">
        <f>AVERAGE(M68:N68)</f>
        <v/>
      </c>
    </row>
    <row r="69" ht="17.45" customHeight="1">
      <c r="A69" s="257">
        <f>IF(ISNUMBER(C69),MONTH(C69),"")</f>
        <v/>
      </c>
      <c r="B69" s="257">
        <f>IF(ISNUMBER(C69),YEAR(C69),"")</f>
        <v/>
      </c>
      <c r="C69" s="791">
        <f>C68+1</f>
        <v/>
      </c>
      <c r="D69" s="792" t="n"/>
      <c r="E69" s="793" t="n">
        <v>0.6238</v>
      </c>
      <c r="F69" s="792" t="n"/>
      <c r="G69" s="794" t="n">
        <v>0.859</v>
      </c>
      <c r="H69" s="793" t="n"/>
      <c r="I69" s="792" t="n"/>
      <c r="J69" s="793" t="n">
        <v>0.7581</v>
      </c>
      <c r="K69" s="795" t="n"/>
      <c r="L69" s="793" t="n">
        <v>0.8544</v>
      </c>
      <c r="M69" s="982">
        <f>IFERROR(AVERAGE(D69:E69),"")</f>
        <v/>
      </c>
      <c r="N69" s="982">
        <f>IFERROR(AVERAGE(F69:H69),"")</f>
        <v/>
      </c>
      <c r="O69" s="982">
        <f>IFERROR(AVERAGE(I69:J69),"")</f>
        <v/>
      </c>
      <c r="P69" s="982">
        <f>IFERROR(AVERAGE(K69:L69),"")</f>
        <v/>
      </c>
      <c r="Q69" s="257" t="n"/>
      <c r="R69" s="797">
        <f>AVERAGE(M69:N69)</f>
        <v/>
      </c>
    </row>
    <row r="70" ht="17.45" customHeight="1">
      <c r="A70" s="257">
        <f>IF(ISNUMBER(C70),MONTH(C70),"")</f>
        <v/>
      </c>
      <c r="B70" s="257">
        <f>IF(ISNUMBER(C70),YEAR(C70),"")</f>
        <v/>
      </c>
      <c r="C70" s="791">
        <f>C69+1</f>
        <v/>
      </c>
      <c r="D70" s="792" t="n">
        <v>1.145</v>
      </c>
      <c r="E70" s="793" t="n"/>
      <c r="F70" s="792" t="n">
        <v>1.074</v>
      </c>
      <c r="G70" s="794" t="n"/>
      <c r="H70" s="793" t="n"/>
      <c r="I70" s="792" t="n">
        <v>1.215</v>
      </c>
      <c r="J70" s="793" t="n"/>
      <c r="K70" s="795" t="n">
        <v>1.356</v>
      </c>
      <c r="L70" s="793" t="n"/>
      <c r="M70" s="982">
        <f>IFERROR(AVERAGE(D70:E70),"")</f>
        <v/>
      </c>
      <c r="N70" s="982">
        <f>IFERROR(AVERAGE(F70:H70),"")</f>
        <v/>
      </c>
      <c r="O70" s="982">
        <f>IFERROR(AVERAGE(I70:J70),"")</f>
        <v/>
      </c>
      <c r="P70" s="982">
        <f>IFERROR(AVERAGE(K70:L70),"")</f>
        <v/>
      </c>
      <c r="Q70" s="257" t="n"/>
      <c r="R70" s="797">
        <f>AVERAGE(M70:N70)</f>
        <v/>
      </c>
    </row>
    <row r="71" ht="17.45" customHeight="1">
      <c r="A71" s="257">
        <f>IF(ISNUMBER(C71),MONTH(C71),"")</f>
        <v/>
      </c>
      <c r="B71" s="257">
        <f>IF(ISNUMBER(C71),YEAR(C71),"")</f>
        <v/>
      </c>
      <c r="C71" s="791">
        <f>C70+1</f>
        <v/>
      </c>
      <c r="D71" s="792" t="n"/>
      <c r="E71" s="793" t="n">
        <v>1.36</v>
      </c>
      <c r="F71" s="792" t="n"/>
      <c r="G71" s="794" t="n">
        <v>1.313</v>
      </c>
      <c r="H71" s="793" t="n"/>
      <c r="I71" s="792" t="n"/>
      <c r="J71" s="793" t="n">
        <v>1.096</v>
      </c>
      <c r="K71" s="795" t="n"/>
      <c r="L71" s="793" t="n">
        <v>1.34</v>
      </c>
      <c r="M71" s="982">
        <f>IFERROR(AVERAGE(D71:E71),"")</f>
        <v/>
      </c>
      <c r="N71" s="982">
        <f>IFERROR(AVERAGE(F71:H71),"")</f>
        <v/>
      </c>
      <c r="O71" s="982">
        <f>IFERROR(AVERAGE(I71:J71),"")</f>
        <v/>
      </c>
      <c r="P71" s="982">
        <f>IFERROR(AVERAGE(K71:L71),"")</f>
        <v/>
      </c>
      <c r="Q71" s="257" t="n"/>
      <c r="R71" s="797">
        <f>AVERAGE(M71:N71)</f>
        <v/>
      </c>
    </row>
    <row r="72" ht="17.45" customHeight="1">
      <c r="A72" s="257">
        <f>IF(ISNUMBER(C72),MONTH(C72),"")</f>
        <v/>
      </c>
      <c r="B72" s="257">
        <f>IF(ISNUMBER(C72),YEAR(C72),"")</f>
        <v/>
      </c>
      <c r="C72" s="791">
        <f>C71+1</f>
        <v/>
      </c>
      <c r="D72" s="792" t="n">
        <v>0.998</v>
      </c>
      <c r="E72" s="793" t="n"/>
      <c r="F72" s="792" t="n"/>
      <c r="G72" s="794" t="n"/>
      <c r="H72" s="793" t="n">
        <v>0.6889999999999999</v>
      </c>
      <c r="I72" s="792" t="n">
        <v>0.784</v>
      </c>
      <c r="J72" s="793" t="n"/>
      <c r="K72" s="795" t="n">
        <v>0.916</v>
      </c>
      <c r="L72" s="793" t="n"/>
      <c r="M72" s="982">
        <f>IFERROR(AVERAGE(D72:E72),"")</f>
        <v/>
      </c>
      <c r="N72" s="982">
        <f>IFERROR(AVERAGE(F72:H72),"")</f>
        <v/>
      </c>
      <c r="O72" s="982">
        <f>IFERROR(AVERAGE(I72:J72),"")</f>
        <v/>
      </c>
      <c r="P72" s="982">
        <f>IFERROR(AVERAGE(K72:L72),"")</f>
        <v/>
      </c>
      <c r="Q72" s="257" t="n"/>
      <c r="R72" s="797">
        <f>AVERAGE(M72:N72)</f>
        <v/>
      </c>
      <c r="S72" s="785">
        <f>AVERAGE(L68:O72)</f>
        <v/>
      </c>
      <c r="T72" s="785" t="n"/>
    </row>
    <row r="73" ht="17.45" customHeight="1">
      <c r="A73" s="257">
        <f>IF(ISNUMBER(C73),MONTH(C73),"")</f>
        <v/>
      </c>
      <c r="B73" s="257">
        <f>IF(ISNUMBER(C73),YEAR(C73),"")</f>
        <v/>
      </c>
      <c r="C73" s="808">
        <f>C72+1</f>
        <v/>
      </c>
      <c r="D73" s="809" t="n"/>
      <c r="E73" s="810" t="n">
        <v>0.36</v>
      </c>
      <c r="F73" s="809" t="n"/>
      <c r="G73" s="811" t="n">
        <v>0.305</v>
      </c>
      <c r="H73" s="810" t="n"/>
      <c r="I73" s="809" t="n"/>
      <c r="J73" s="810" t="n">
        <v>0.2286</v>
      </c>
      <c r="K73" s="812" t="n"/>
      <c r="L73" s="810" t="n">
        <v>0.825</v>
      </c>
      <c r="M73" s="983">
        <f>IFERROR(AVERAGE(D73:E73),"")</f>
        <v/>
      </c>
      <c r="N73" s="983">
        <f>IFERROR(AVERAGE(F73:H73),"")</f>
        <v/>
      </c>
      <c r="O73" s="983">
        <f>IFERROR(AVERAGE(I73:J73),"")</f>
        <v/>
      </c>
      <c r="P73" s="983">
        <f>IFERROR(AVERAGE(K73:L73),"")</f>
        <v/>
      </c>
      <c r="Q73" s="813">
        <f>AVERAGE(M73:N73)</f>
        <v/>
      </c>
      <c r="R73" s="445" t="n"/>
      <c r="S73" s="441" t="n"/>
      <c r="T73" s="441" t="n"/>
    </row>
    <row r="74" ht="17.45" customHeight="1">
      <c r="A74" s="257">
        <f>IF(ISNUMBER(C74),MONTH(C74),"")</f>
        <v/>
      </c>
      <c r="B74" s="257">
        <f>IF(ISNUMBER(C74),YEAR(C74),"")</f>
        <v/>
      </c>
      <c r="C74" s="808">
        <f>C73+1</f>
        <v/>
      </c>
      <c r="D74" s="809" t="n">
        <v>0.5165999999999999</v>
      </c>
      <c r="E74" s="810" t="n"/>
      <c r="F74" s="809" t="n">
        <v>0.3021</v>
      </c>
      <c r="G74" s="811" t="n"/>
      <c r="H74" s="810" t="n">
        <v>0.261</v>
      </c>
      <c r="I74" s="809" t="n">
        <v>0.206</v>
      </c>
      <c r="J74" s="810" t="n"/>
      <c r="K74" s="812" t="n">
        <v>0.3149</v>
      </c>
      <c r="L74" s="810" t="n"/>
      <c r="M74" s="983">
        <f>IFERROR(AVERAGE(D74:E74),"")</f>
        <v/>
      </c>
      <c r="N74" s="983">
        <f>IFERROR(AVERAGE(F74:H74),"")</f>
        <v/>
      </c>
      <c r="O74" s="983">
        <f>IFERROR(AVERAGE(I74:J74),"")</f>
        <v/>
      </c>
      <c r="P74" s="983">
        <f>IFERROR(AVERAGE(K74:L74),"")</f>
        <v/>
      </c>
      <c r="Q74" s="813">
        <f>AVERAGE(M74:N74)</f>
        <v/>
      </c>
      <c r="R74" s="445" t="n"/>
      <c r="S74" s="984">
        <f>AVERAGE(L73:O74)</f>
        <v/>
      </c>
      <c r="T74" s="984" t="n"/>
    </row>
    <row r="75" ht="17.45" customHeight="1">
      <c r="A75" s="257">
        <f>IF(ISNUMBER(C75),MONTH(C75),"")</f>
        <v/>
      </c>
      <c r="B75" s="257">
        <f>IF(ISNUMBER(C75),YEAR(C75),"")</f>
        <v/>
      </c>
      <c r="C75" s="791">
        <f>C74+1</f>
        <v/>
      </c>
      <c r="D75" s="792" t="n"/>
      <c r="E75" s="793" t="n">
        <v>0.8397</v>
      </c>
      <c r="F75" s="792" t="n"/>
      <c r="G75" s="794" t="n">
        <v>0.8028999999999999</v>
      </c>
      <c r="H75" s="793" t="n"/>
      <c r="I75" s="792" t="n"/>
      <c r="J75" s="793" t="n">
        <v>0.6705</v>
      </c>
      <c r="K75" s="795" t="n"/>
      <c r="L75" s="793" t="n">
        <v>0.7007</v>
      </c>
      <c r="M75" s="982">
        <f>IFERROR(AVERAGE(D75:E75),"")</f>
        <v/>
      </c>
      <c r="N75" s="982">
        <f>IFERROR(AVERAGE(F75:H75),"")</f>
        <v/>
      </c>
      <c r="O75" s="982">
        <f>IFERROR(AVERAGE(I75:J75),"")</f>
        <v/>
      </c>
      <c r="P75" s="982">
        <f>IFERROR(AVERAGE(K75:L75),"")</f>
        <v/>
      </c>
      <c r="Q75" s="257" t="n"/>
      <c r="R75" s="797">
        <f>AVERAGE(M75:N75)</f>
        <v/>
      </c>
    </row>
    <row r="76" ht="17.45" customHeight="1">
      <c r="A76" s="257">
        <f>IF(ISNUMBER(C76),MONTH(C76),"")</f>
        <v/>
      </c>
      <c r="B76" s="257">
        <f>IF(ISNUMBER(C76),YEAR(C76),"")</f>
        <v/>
      </c>
      <c r="C76" s="791">
        <f>C75+1</f>
        <v/>
      </c>
      <c r="D76" s="792" t="n">
        <v>0.796</v>
      </c>
      <c r="E76" s="793" t="n"/>
      <c r="F76" s="792" t="n">
        <v>1.423</v>
      </c>
      <c r="G76" s="794" t="n"/>
      <c r="H76" s="793" t="n"/>
      <c r="I76" s="792" t="n">
        <v>0.605</v>
      </c>
      <c r="J76" s="793" t="n"/>
      <c r="K76" s="795" t="n">
        <v>0.756</v>
      </c>
      <c r="L76" s="793" t="n"/>
      <c r="M76" s="982">
        <f>IFERROR(AVERAGE(D76:E76),"")</f>
        <v/>
      </c>
      <c r="N76" s="982">
        <f>IFERROR(AVERAGE(F76:H76),"")</f>
        <v/>
      </c>
      <c r="O76" s="982">
        <f>IFERROR(AVERAGE(I76:J76),"")</f>
        <v/>
      </c>
      <c r="P76" s="982">
        <f>IFERROR(AVERAGE(K76:L76),"")</f>
        <v/>
      </c>
      <c r="Q76" s="257" t="n"/>
      <c r="R76" s="797">
        <f>AVERAGE(M76:N76)</f>
        <v/>
      </c>
    </row>
    <row r="77" ht="17.45" customHeight="1">
      <c r="A77" s="257">
        <f>IF(ISNUMBER(C77),MONTH(C77),"")</f>
        <v/>
      </c>
      <c r="B77" s="257">
        <f>IF(ISNUMBER(C77),YEAR(C77),"")</f>
        <v/>
      </c>
      <c r="C77" s="791">
        <f>C76+1</f>
        <v/>
      </c>
      <c r="D77" s="792" t="n"/>
      <c r="E77" s="793" t="n">
        <v>0.569</v>
      </c>
      <c r="F77" s="792" t="n"/>
      <c r="G77" s="794" t="n">
        <v>1.86</v>
      </c>
      <c r="H77" s="793" t="n"/>
      <c r="I77" s="792" t="n"/>
      <c r="J77" s="793" t="n">
        <v>0.229</v>
      </c>
      <c r="K77" s="795" t="n"/>
      <c r="L77" s="793" t="n">
        <v>0.386</v>
      </c>
      <c r="M77" s="982">
        <f>IFERROR(AVERAGE(D77:E77),"")</f>
        <v/>
      </c>
      <c r="N77" s="982">
        <f>IFERROR(AVERAGE(F77:H77),"")</f>
        <v/>
      </c>
      <c r="O77" s="982">
        <f>IFERROR(AVERAGE(I77:J77),"")</f>
        <v/>
      </c>
      <c r="P77" s="982">
        <f>IFERROR(AVERAGE(K77:L77),"")</f>
        <v/>
      </c>
      <c r="Q77" s="257" t="n"/>
      <c r="R77" s="797">
        <f>AVERAGE(M77:N77)</f>
        <v/>
      </c>
    </row>
    <row r="78" ht="17.45" customHeight="1">
      <c r="A78" s="257">
        <f>IF(ISNUMBER(C78),MONTH(C78),"")</f>
        <v/>
      </c>
      <c r="B78" s="257">
        <f>IF(ISNUMBER(C78),YEAR(C78),"")</f>
        <v/>
      </c>
      <c r="C78" s="791">
        <f>C77+1</f>
        <v/>
      </c>
      <c r="D78" s="792" t="n">
        <v>0.8095</v>
      </c>
      <c r="E78" s="793" t="n"/>
      <c r="F78" s="792" t="n"/>
      <c r="G78" s="794" t="n"/>
      <c r="H78" s="793" t="n">
        <v>0.579</v>
      </c>
      <c r="I78" s="792" t="n">
        <v>0.3755</v>
      </c>
      <c r="J78" s="793" t="n"/>
      <c r="K78" s="795" t="n">
        <v>0.4714</v>
      </c>
      <c r="L78" s="793" t="n"/>
      <c r="M78" s="982">
        <f>IFERROR(AVERAGE(D78:E78),"")</f>
        <v/>
      </c>
      <c r="N78" s="982">
        <f>IFERROR(AVERAGE(F78:H78),"")</f>
        <v/>
      </c>
      <c r="O78" s="982">
        <f>IFERROR(AVERAGE(I78:J78),"")</f>
        <v/>
      </c>
      <c r="P78" s="982">
        <f>IFERROR(AVERAGE(K78:L78),"")</f>
        <v/>
      </c>
      <c r="Q78" s="257" t="n"/>
      <c r="R78" s="797">
        <f>AVERAGE(M78:N78)</f>
        <v/>
      </c>
    </row>
    <row r="79" ht="17.45" customHeight="1">
      <c r="A79" s="257">
        <f>IF(ISNUMBER(C79),MONTH(C79),"")</f>
        <v/>
      </c>
      <c r="B79" s="257">
        <f>IF(ISNUMBER(C79),YEAR(C79),"")</f>
        <v/>
      </c>
      <c r="C79" s="791">
        <f>C78+1</f>
        <v/>
      </c>
      <c r="D79" s="792" t="n"/>
      <c r="E79" s="793" t="n">
        <v>0.554</v>
      </c>
      <c r="F79" s="792" t="n"/>
      <c r="G79" s="794" t="n">
        <v>0.885</v>
      </c>
      <c r="H79" s="793" t="n"/>
      <c r="I79" s="792" t="n"/>
      <c r="J79" s="793" t="n">
        <v>0.371</v>
      </c>
      <c r="K79" s="795" t="n"/>
      <c r="L79" s="793" t="n">
        <v>0.5639999999999999</v>
      </c>
      <c r="M79" s="982">
        <f>IFERROR(AVERAGE(D79:E79),"")</f>
        <v/>
      </c>
      <c r="N79" s="982">
        <f>IFERROR(AVERAGE(F79:H79),"")</f>
        <v/>
      </c>
      <c r="O79" s="982">
        <f>IFERROR(AVERAGE(I79:J79),"")</f>
        <v/>
      </c>
      <c r="P79" s="982">
        <f>IFERROR(AVERAGE(K79:L79),"")</f>
        <v/>
      </c>
      <c r="Q79" s="257" t="n"/>
      <c r="R79" s="797">
        <f>AVERAGE(M79:N79)</f>
        <v/>
      </c>
      <c r="S79" s="785">
        <f>AVERAGE(L75:O79)</f>
        <v/>
      </c>
      <c r="T79" s="785" t="n"/>
    </row>
    <row r="80" ht="17.45" customHeight="1">
      <c r="A80" s="257">
        <f>IF(ISNUMBER(C80),MONTH(C80),"")</f>
        <v/>
      </c>
      <c r="B80" s="257">
        <f>IF(ISNUMBER(C80),YEAR(C80),"")</f>
        <v/>
      </c>
      <c r="C80" s="808">
        <f>C79+1</f>
        <v/>
      </c>
      <c r="D80" s="809" t="n">
        <v>0.3795</v>
      </c>
      <c r="E80" s="810" t="n"/>
      <c r="F80" s="809" t="n">
        <v>0.3994</v>
      </c>
      <c r="G80" s="811" t="n"/>
      <c r="H80" s="810" t="n">
        <v>0.3638</v>
      </c>
      <c r="I80" s="809" t="n">
        <v>0.1757</v>
      </c>
      <c r="J80" s="810" t="n"/>
      <c r="K80" s="812" t="n">
        <v>0.2582</v>
      </c>
      <c r="L80" s="810" t="n"/>
      <c r="M80" s="983">
        <f>IFERROR(AVERAGE(D80:E80),"")</f>
        <v/>
      </c>
      <c r="N80" s="983">
        <f>IFERROR(AVERAGE(F80:H80),"")</f>
        <v/>
      </c>
      <c r="O80" s="983">
        <f>IFERROR(AVERAGE(I80:J80),"")</f>
        <v/>
      </c>
      <c r="P80" s="983">
        <f>IFERROR(AVERAGE(K80:L80),"")</f>
        <v/>
      </c>
      <c r="Q80" s="813">
        <f>AVERAGE(M80:N80)</f>
        <v/>
      </c>
      <c r="R80" s="445" t="n"/>
      <c r="S80" s="441" t="n"/>
      <c r="T80" s="441" t="n"/>
    </row>
    <row r="81" ht="17.45" customHeight="1">
      <c r="A81" s="257">
        <f>IF(ISNUMBER(C81),MONTH(C81),"")</f>
        <v/>
      </c>
      <c r="B81" s="257">
        <f>IF(ISNUMBER(C81),YEAR(C81),"")</f>
        <v/>
      </c>
      <c r="C81" s="808">
        <f>C80+1</f>
        <v/>
      </c>
      <c r="D81" s="809" t="n"/>
      <c r="E81" s="810" t="n">
        <v>0.465</v>
      </c>
      <c r="F81" s="809" t="n"/>
      <c r="G81" s="811" t="n">
        <v>0.57</v>
      </c>
      <c r="H81" s="810" t="n"/>
      <c r="I81" s="809" t="n"/>
      <c r="J81" s="810" t="n">
        <v>0.3633</v>
      </c>
      <c r="K81" s="812" t="n"/>
      <c r="L81" s="810" t="n">
        <v>0.474</v>
      </c>
      <c r="M81" s="983">
        <f>IFERROR(AVERAGE(D81:E81),"")</f>
        <v/>
      </c>
      <c r="N81" s="983">
        <f>IFERROR(AVERAGE(F81:H81),"")</f>
        <v/>
      </c>
      <c r="O81" s="983">
        <f>IFERROR(AVERAGE(I81:J81),"")</f>
        <v/>
      </c>
      <c r="P81" s="983">
        <f>IFERROR(AVERAGE(K81:L81),"")</f>
        <v/>
      </c>
      <c r="Q81" s="813">
        <f>AVERAGE(M81:N81)</f>
        <v/>
      </c>
      <c r="R81" s="445" t="n"/>
      <c r="S81" s="984">
        <f>AVERAGE(L80:O81)</f>
        <v/>
      </c>
      <c r="T81" s="984" t="n"/>
    </row>
    <row r="82" ht="17.45" customHeight="1">
      <c r="A82" s="257">
        <f>IF(ISNUMBER(C82),MONTH(C82),"")</f>
        <v/>
      </c>
      <c r="B82" s="257">
        <f>IF(ISNUMBER(C82),YEAR(C82),"")</f>
        <v/>
      </c>
      <c r="C82" s="791">
        <f>C81+1</f>
        <v/>
      </c>
      <c r="D82" s="792" t="n">
        <v>0.7567</v>
      </c>
      <c r="E82" s="793" t="n"/>
      <c r="F82" s="792" t="n">
        <v>0.9108000000000001</v>
      </c>
      <c r="G82" s="794" t="n"/>
      <c r="H82" s="793" t="n"/>
      <c r="I82" s="792" t="n">
        <v>0.7075</v>
      </c>
      <c r="J82" s="793" t="n"/>
      <c r="K82" s="795" t="n">
        <v>0.791</v>
      </c>
      <c r="L82" s="793" t="n"/>
      <c r="M82" s="982">
        <f>IFERROR(AVERAGE(D82:E82),"")</f>
        <v/>
      </c>
      <c r="N82" s="982">
        <f>IFERROR(AVERAGE(F82:H82),"")</f>
        <v/>
      </c>
      <c r="O82" s="982">
        <f>IFERROR(AVERAGE(I82:J82),"")</f>
        <v/>
      </c>
      <c r="P82" s="982">
        <f>IFERROR(AVERAGE(K82:L82),"")</f>
        <v/>
      </c>
      <c r="Q82" s="257" t="n"/>
      <c r="R82" s="797">
        <f>AVERAGE(M82:N82)</f>
        <v/>
      </c>
    </row>
    <row r="83" ht="17.45" customHeight="1">
      <c r="A83" s="257">
        <f>IF(ISNUMBER(C83),MONTH(C83),"")</f>
        <v/>
      </c>
      <c r="B83" s="257">
        <f>IF(ISNUMBER(C83),YEAR(C83),"")</f>
        <v/>
      </c>
      <c r="C83" s="791">
        <f>C82+1</f>
        <v/>
      </c>
      <c r="D83" s="792" t="n"/>
      <c r="E83" s="793" t="n">
        <v>1.19</v>
      </c>
      <c r="F83" s="792" t="n"/>
      <c r="G83" s="794" t="n">
        <v>1.473</v>
      </c>
      <c r="H83" s="793" t="n"/>
      <c r="I83" s="792" t="n"/>
      <c r="J83" s="793" t="n">
        <v>1.005</v>
      </c>
      <c r="K83" s="795" t="n"/>
      <c r="L83" s="793" t="n">
        <v>1.155</v>
      </c>
      <c r="M83" s="982">
        <f>IFERROR(AVERAGE(D83:E83),"")</f>
        <v/>
      </c>
      <c r="N83" s="982">
        <f>IFERROR(AVERAGE(F83:H83),"")</f>
        <v/>
      </c>
      <c r="O83" s="982">
        <f>IFERROR(AVERAGE(I83:J83),"")</f>
        <v/>
      </c>
      <c r="P83" s="982">
        <f>IFERROR(AVERAGE(K83:L83),"")</f>
        <v/>
      </c>
      <c r="Q83" s="257" t="n"/>
      <c r="R83" s="797">
        <f>AVERAGE(M83:N83)</f>
        <v/>
      </c>
    </row>
    <row r="84" ht="17.45" customHeight="1">
      <c r="A84" s="257">
        <f>IF(ISNUMBER(C84),MONTH(C84),"")</f>
        <v/>
      </c>
      <c r="B84" s="257">
        <f>IF(ISNUMBER(C84),YEAR(C84),"")</f>
        <v/>
      </c>
      <c r="C84" s="791">
        <f>C83+1</f>
        <v/>
      </c>
      <c r="D84" s="792" t="n">
        <v>1.294</v>
      </c>
      <c r="E84" s="793" t="n"/>
      <c r="F84" s="792" t="n"/>
      <c r="G84" s="794" t="n"/>
      <c r="H84" s="793" t="n">
        <v>1.076</v>
      </c>
      <c r="I84" s="792" t="n">
        <v>1</v>
      </c>
      <c r="J84" s="793" t="n"/>
      <c r="K84" s="795" t="n">
        <v>1.365</v>
      </c>
      <c r="L84" s="793" t="n"/>
      <c r="M84" s="982">
        <f>IFERROR(AVERAGE(D84:E84),"")</f>
        <v/>
      </c>
      <c r="N84" s="982">
        <f>IFERROR(AVERAGE(F84:H84),"")</f>
        <v/>
      </c>
      <c r="O84" s="982">
        <f>IFERROR(AVERAGE(I84:J84),"")</f>
        <v/>
      </c>
      <c r="P84" s="982">
        <f>IFERROR(AVERAGE(K84:L84),"")</f>
        <v/>
      </c>
      <c r="Q84" s="257" t="n"/>
      <c r="R84" s="797">
        <f>AVERAGE(M84:N84)</f>
        <v/>
      </c>
    </row>
    <row r="85" ht="17.45" customHeight="1">
      <c r="A85" s="257">
        <f>IF(ISNUMBER(C85),MONTH(C85),"")</f>
        <v/>
      </c>
      <c r="B85" s="257">
        <f>IF(ISNUMBER(C85),YEAR(C85),"")</f>
        <v/>
      </c>
      <c r="C85" s="791">
        <f>C84+1</f>
        <v/>
      </c>
      <c r="D85" s="792" t="n"/>
      <c r="E85" s="793" t="n">
        <v>0.7672</v>
      </c>
      <c r="F85" s="792" t="n"/>
      <c r="G85" s="794" t="n">
        <v>0.7427</v>
      </c>
      <c r="H85" s="793" t="n"/>
      <c r="I85" s="792" t="n"/>
      <c r="J85" s="793" t="n">
        <v>0.5275</v>
      </c>
      <c r="K85" s="795" t="n"/>
      <c r="L85" s="793" t="n">
        <v>0.6462</v>
      </c>
      <c r="M85" s="982">
        <f>IFERROR(AVERAGE(D85:E85),"")</f>
        <v/>
      </c>
      <c r="N85" s="982">
        <f>IFERROR(AVERAGE(F85:H85),"")</f>
        <v/>
      </c>
      <c r="O85" s="982">
        <f>IFERROR(AVERAGE(I85:J85),"")</f>
        <v/>
      </c>
      <c r="P85" s="982">
        <f>IFERROR(AVERAGE(K85:L85),"")</f>
        <v/>
      </c>
      <c r="Q85" s="257" t="n"/>
      <c r="R85" s="797">
        <f>AVERAGE(M85:N85)</f>
        <v/>
      </c>
    </row>
    <row r="86" ht="17.45" customHeight="1">
      <c r="A86" s="257">
        <f>IF(ISNUMBER(C86),MONTH(C86),"")</f>
        <v/>
      </c>
      <c r="B86" s="257">
        <f>IF(ISNUMBER(C86),YEAR(C86),"")</f>
        <v/>
      </c>
      <c r="C86" s="802">
        <f>C85+1</f>
        <v/>
      </c>
      <c r="D86" s="803" t="n">
        <v>0.5727</v>
      </c>
      <c r="E86" s="804" t="n"/>
      <c r="F86" s="803" t="n">
        <v>0.4062</v>
      </c>
      <c r="G86" s="805" t="n"/>
      <c r="H86" s="804" t="n">
        <v>0.4038</v>
      </c>
      <c r="I86" s="803" t="n">
        <v>0.3485</v>
      </c>
      <c r="J86" s="804" t="n"/>
      <c r="K86" s="806" t="n">
        <v>0.4725</v>
      </c>
      <c r="L86" s="804" t="n"/>
      <c r="M86" s="982">
        <f>IFERROR(AVERAGE(D86:E86),"")</f>
        <v/>
      </c>
      <c r="N86" s="982">
        <f>IFERROR(AVERAGE(F86:H86),"")</f>
        <v/>
      </c>
      <c r="O86" s="982">
        <f>IFERROR(AVERAGE(I86:J86),"")</f>
        <v/>
      </c>
      <c r="P86" s="982">
        <f>IFERROR(AVERAGE(K86:L86),"")</f>
        <v/>
      </c>
      <c r="Q86" s="257" t="n"/>
      <c r="R86" s="797">
        <f>AVERAGE(M86:N86)</f>
        <v/>
      </c>
      <c r="S86" s="785">
        <f>AVERAGE(L82:O86)</f>
        <v/>
      </c>
      <c r="T86" s="785" t="n"/>
    </row>
    <row r="87" ht="17.45" customHeight="1">
      <c r="A87" s="257">
        <f>IF(ISNUMBER(C87),MONTH(C87),"")</f>
        <v/>
      </c>
      <c r="B87" s="257">
        <f>IF(ISNUMBER(C87),YEAR(C87),"")</f>
        <v/>
      </c>
      <c r="C87" s="808">
        <f>C86+1</f>
        <v/>
      </c>
      <c r="D87" s="809" t="n"/>
      <c r="E87" s="810" t="n">
        <v>0.2857</v>
      </c>
      <c r="F87" s="809" t="n"/>
      <c r="G87" s="811" t="n">
        <v>0.3857</v>
      </c>
      <c r="H87" s="810" t="n"/>
      <c r="I87" s="809" t="n"/>
      <c r="J87" s="810" t="n">
        <v>0.2901</v>
      </c>
      <c r="K87" s="812" t="n"/>
      <c r="L87" s="810" t="n">
        <v>0.3019</v>
      </c>
      <c r="M87" s="983">
        <f>IFERROR(AVERAGE(D87:E87),"")</f>
        <v/>
      </c>
      <c r="N87" s="983">
        <f>IFERROR(AVERAGE(F87:H87),"")</f>
        <v/>
      </c>
      <c r="O87" s="983">
        <f>IFERROR(AVERAGE(I87:J87),"")</f>
        <v/>
      </c>
      <c r="P87" s="983">
        <f>IFERROR(AVERAGE(K87:L87),"")</f>
        <v/>
      </c>
      <c r="Q87" s="813">
        <f>AVERAGE(M87:N87)</f>
        <v/>
      </c>
      <c r="R87" s="445" t="n"/>
      <c r="S87" s="441" t="n"/>
      <c r="T87" s="441" t="n"/>
    </row>
    <row r="88" ht="17.45" customHeight="1">
      <c r="A88" s="257">
        <f>IF(ISNUMBER(C88),MONTH(C88),"")</f>
        <v/>
      </c>
      <c r="B88" s="257">
        <f>IF(ISNUMBER(C88),YEAR(C88),"")</f>
        <v/>
      </c>
      <c r="C88" s="808">
        <f>C87+1</f>
        <v/>
      </c>
      <c r="D88" s="809" t="n">
        <v>0.472</v>
      </c>
      <c r="E88" s="810" t="n"/>
      <c r="F88" s="809" t="n">
        <v>0.298</v>
      </c>
      <c r="G88" s="811" t="n"/>
      <c r="H88" s="810" t="n"/>
      <c r="I88" s="809" t="n">
        <v>0.222</v>
      </c>
      <c r="J88" s="810" t="n"/>
      <c r="K88" s="812" t="n">
        <v>0.323</v>
      </c>
      <c r="L88" s="810" t="n"/>
      <c r="M88" s="983">
        <f>IFERROR(AVERAGE(D88:E88),"")</f>
        <v/>
      </c>
      <c r="N88" s="983">
        <f>IFERROR(AVERAGE(F88:H88),"")</f>
        <v/>
      </c>
      <c r="O88" s="983">
        <f>IFERROR(AVERAGE(I88:J88),"")</f>
        <v/>
      </c>
      <c r="P88" s="983">
        <f>IFERROR(AVERAGE(K88:L88),"")</f>
        <v/>
      </c>
      <c r="Q88" s="813">
        <f>AVERAGE(M88:N88)</f>
        <v/>
      </c>
      <c r="R88" s="445" t="n"/>
      <c r="S88" s="984">
        <f>AVERAGE(L87:O88)</f>
        <v/>
      </c>
      <c r="T88" s="984" t="n"/>
    </row>
    <row r="89" ht="17.45" customHeight="1">
      <c r="A89" s="257">
        <f>IF(ISNUMBER(C89),MONTH(C89),"")</f>
        <v/>
      </c>
      <c r="B89" s="257">
        <f>IF(ISNUMBER(C89),YEAR(C89),"")</f>
        <v/>
      </c>
      <c r="C89" s="791">
        <f>C88+1</f>
        <v/>
      </c>
      <c r="D89" s="792" t="n"/>
      <c r="E89" s="793" t="n">
        <v>0.7848000000000001</v>
      </c>
      <c r="F89" s="792" t="n"/>
      <c r="G89" s="794" t="n">
        <v>0.6868</v>
      </c>
      <c r="H89" s="793" t="n"/>
      <c r="I89" s="792" t="n"/>
      <c r="J89" s="793" t="n">
        <v>0.6382</v>
      </c>
      <c r="K89" s="795" t="n"/>
      <c r="L89" s="793" t="n">
        <v>0.8636</v>
      </c>
      <c r="M89" s="982">
        <f>IFERROR(AVERAGE(D89:E89),"")</f>
        <v/>
      </c>
      <c r="N89" s="982">
        <f>IFERROR(AVERAGE(F89:H89),"")</f>
        <v/>
      </c>
      <c r="O89" s="982">
        <f>IFERROR(AVERAGE(I89:J89),"")</f>
        <v/>
      </c>
      <c r="P89" s="982">
        <f>IFERROR(AVERAGE(K89:L89),"")</f>
        <v/>
      </c>
      <c r="Q89" s="257" t="n"/>
      <c r="R89" s="797">
        <f>AVERAGE(M89:N89)</f>
        <v/>
      </c>
    </row>
    <row r="90" ht="17.45" customHeight="1">
      <c r="A90" s="257">
        <f>IF(ISNUMBER(C90),MONTH(C90),"")</f>
        <v/>
      </c>
      <c r="B90" s="257">
        <f>IF(ISNUMBER(C90),YEAR(C90),"")</f>
        <v/>
      </c>
      <c r="C90" s="791">
        <f>C89+1</f>
        <v/>
      </c>
      <c r="D90" s="792" t="n">
        <v>1.258</v>
      </c>
      <c r="E90" s="793" t="n"/>
      <c r="F90" s="792" t="n"/>
      <c r="G90" s="794" t="n"/>
      <c r="H90" s="793" t="n">
        <v>1.196</v>
      </c>
      <c r="I90" s="792" t="n">
        <v>1.038</v>
      </c>
      <c r="J90" s="793" t="n"/>
      <c r="K90" s="795" t="n">
        <v>1.044</v>
      </c>
      <c r="L90" s="793" t="n"/>
      <c r="M90" s="982">
        <f>IFERROR(AVERAGE(D90:E90),"")</f>
        <v/>
      </c>
      <c r="N90" s="982">
        <f>IFERROR(AVERAGE(F90:H90),"")</f>
        <v/>
      </c>
      <c r="O90" s="982">
        <f>IFERROR(AVERAGE(I90:J90),"")</f>
        <v/>
      </c>
      <c r="P90" s="982">
        <f>IFERROR(AVERAGE(K90:L90),"")</f>
        <v/>
      </c>
      <c r="Q90" s="257" t="n"/>
      <c r="R90" s="797">
        <f>AVERAGE(M90:N90)</f>
        <v/>
      </c>
    </row>
    <row r="91" ht="17.45" customHeight="1">
      <c r="A91" s="257">
        <f>IF(ISNUMBER(C91),MONTH(C91),"")</f>
        <v/>
      </c>
      <c r="B91" s="257">
        <f>IF(ISNUMBER(C91),YEAR(C91),"")</f>
        <v/>
      </c>
      <c r="C91" s="791">
        <f>C90+1</f>
        <v/>
      </c>
      <c r="D91" s="792" t="n"/>
      <c r="E91" s="793" t="n">
        <v>1.295</v>
      </c>
      <c r="F91" s="792" t="n"/>
      <c r="G91" s="794" t="n">
        <v>1.77</v>
      </c>
      <c r="H91" s="793" t="n"/>
      <c r="I91" s="792" t="n"/>
      <c r="J91" s="793" t="n">
        <v>1.114</v>
      </c>
      <c r="K91" s="795" t="n"/>
      <c r="L91" s="793" t="n">
        <v>1.137</v>
      </c>
      <c r="M91" s="982">
        <f>IFERROR(AVERAGE(D91:E91),"")</f>
        <v/>
      </c>
      <c r="N91" s="982">
        <f>IFERROR(AVERAGE(F91:H91),"")</f>
        <v/>
      </c>
      <c r="O91" s="982">
        <f>IFERROR(AVERAGE(I91:J91),"")</f>
        <v/>
      </c>
      <c r="P91" s="982">
        <f>IFERROR(AVERAGE(K91:L91),"")</f>
        <v/>
      </c>
      <c r="Q91" s="257" t="n"/>
      <c r="R91" s="797">
        <f>AVERAGE(M91:N91)</f>
        <v/>
      </c>
    </row>
    <row r="92" ht="17.45" customHeight="1">
      <c r="A92" s="257">
        <f>IF(ISNUMBER(C92),MONTH(C92),"")</f>
        <v/>
      </c>
      <c r="B92" s="257">
        <f>IF(ISNUMBER(C92),YEAR(C92),"")</f>
        <v/>
      </c>
      <c r="C92" s="802">
        <f>C91+1</f>
        <v/>
      </c>
      <c r="D92" s="803" t="n">
        <v>1.342</v>
      </c>
      <c r="E92" s="804" t="n"/>
      <c r="F92" s="803" t="n">
        <v>1.331</v>
      </c>
      <c r="G92" s="805" t="n"/>
      <c r="H92" s="804" t="n">
        <v>1.298</v>
      </c>
      <c r="I92" s="803" t="n">
        <v>1.256</v>
      </c>
      <c r="J92" s="804" t="n"/>
      <c r="K92" s="806" t="n">
        <v>1.322</v>
      </c>
      <c r="L92" s="804" t="n"/>
      <c r="M92" s="982">
        <f>IFERROR(AVERAGE(D92:E92),"")</f>
        <v/>
      </c>
      <c r="N92" s="982">
        <f>IFERROR(AVERAGE(F92:H92),"")</f>
        <v/>
      </c>
      <c r="O92" s="982">
        <f>IFERROR(AVERAGE(I92:J92),"")</f>
        <v/>
      </c>
      <c r="P92" s="982">
        <f>IFERROR(AVERAGE(K92:L92),"")</f>
        <v/>
      </c>
      <c r="Q92" s="257" t="n"/>
      <c r="R92" s="797">
        <f>AVERAGE(M92:N92)</f>
        <v/>
      </c>
      <c r="U92" s="299" t="inlineStr">
        <is>
          <t>March</t>
        </is>
      </c>
      <c r="V92" s="299" t="n">
        <v>2018</v>
      </c>
      <c r="W92" s="300" t="n"/>
      <c r="X92" s="300" t="n"/>
      <c r="Y92" s="300" t="n"/>
    </row>
    <row r="93" ht="17.45" customHeight="1">
      <c r="A93" s="257">
        <f>IF(ISNUMBER(C93),MONTH(C93),"")</f>
        <v/>
      </c>
      <c r="B93" s="257">
        <f>IF(ISNUMBER(C93),YEAR(C93),"")</f>
        <v/>
      </c>
      <c r="C93" s="791">
        <f>C92+1</f>
        <v/>
      </c>
      <c r="D93" s="792" t="n"/>
      <c r="E93" s="793" t="n">
        <v>1.474</v>
      </c>
      <c r="F93" s="792" t="n"/>
      <c r="G93" s="794" t="n">
        <v>1.428</v>
      </c>
      <c r="H93" s="793" t="n"/>
      <c r="I93" s="792" t="n"/>
      <c r="J93" s="793" t="n">
        <v>1.278</v>
      </c>
      <c r="K93" s="795" t="n"/>
      <c r="L93" s="793" t="n">
        <v>1.488</v>
      </c>
      <c r="M93" s="982">
        <f>IFERROR(AVERAGE(D93:E93),"")</f>
        <v/>
      </c>
      <c r="N93" s="982">
        <f>IFERROR(AVERAGE(F93:H93),"")</f>
        <v/>
      </c>
      <c r="O93" s="982">
        <f>IFERROR(AVERAGE(I93:J93),"")</f>
        <v/>
      </c>
      <c r="P93" s="982">
        <f>IFERROR(AVERAGE(K93:L93),"")</f>
        <v/>
      </c>
      <c r="Q93" s="257" t="n"/>
      <c r="R93" s="797">
        <f>AVERAGE(M93:N93)</f>
        <v/>
      </c>
      <c r="S93" s="785">
        <f>AVERAGE(L89:O93)</f>
        <v/>
      </c>
      <c r="T93" s="785" t="n"/>
      <c r="U93" s="301" t="inlineStr">
        <is>
          <t>Parameter</t>
        </is>
      </c>
      <c r="V93" s="301" t="inlineStr">
        <is>
          <t>Station 1</t>
        </is>
      </c>
      <c r="W93" s="301" t="inlineStr">
        <is>
          <t>Station 2</t>
        </is>
      </c>
      <c r="X93" s="301" t="inlineStr">
        <is>
          <t>Station 4</t>
        </is>
      </c>
      <c r="Y93" s="301" t="inlineStr">
        <is>
          <t>Station 5</t>
        </is>
      </c>
    </row>
    <row r="94" ht="17.45" customHeight="1">
      <c r="A94" s="257">
        <f>IF(ISNUMBER(C94),MONTH(C94),"")</f>
        <v/>
      </c>
      <c r="B94" s="257">
        <f>IF(ISNUMBER(C94),YEAR(C94),"")</f>
        <v/>
      </c>
      <c r="C94" s="808">
        <f>C93+1</f>
        <v/>
      </c>
      <c r="D94" s="809" t="n">
        <v>1.17</v>
      </c>
      <c r="E94" s="810" t="n"/>
      <c r="F94" s="809" t="n">
        <v>1.244</v>
      </c>
      <c r="G94" s="811" t="n"/>
      <c r="H94" s="810" t="n"/>
      <c r="I94" s="809" t="n">
        <v>0.9091</v>
      </c>
      <c r="J94" s="810" t="n"/>
      <c r="K94" s="812" t="n">
        <v>1.057</v>
      </c>
      <c r="L94" s="810" t="n"/>
      <c r="M94" s="983">
        <f>IFERROR(AVERAGE(D94:E94),"")</f>
        <v/>
      </c>
      <c r="N94" s="983">
        <f>IFERROR(AVERAGE(F94:H94),"")</f>
        <v/>
      </c>
      <c r="O94" s="983">
        <f>IFERROR(AVERAGE(I94:J94),"")</f>
        <v/>
      </c>
      <c r="P94" s="983">
        <f>IFERROR(AVERAGE(K94:L94),"")</f>
        <v/>
      </c>
      <c r="Q94" s="813">
        <f>AVERAGE(M94:N94)</f>
        <v/>
      </c>
      <c r="R94" s="445" t="n"/>
      <c r="S94" s="441" t="n"/>
      <c r="T94" s="441" t="n"/>
      <c r="U94" s="302" t="inlineStr">
        <is>
          <t>Average</t>
        </is>
      </c>
      <c r="V94" s="839">
        <f>AVERAGE(D64:E94)</f>
        <v/>
      </c>
      <c r="W94" s="839">
        <f>AVERAGE(F64:H94)</f>
        <v/>
      </c>
      <c r="X94" s="839">
        <f>AVERAGE(I64:J94)</f>
        <v/>
      </c>
      <c r="Y94" s="839">
        <f>AVERAGE(K64:L94)</f>
        <v/>
      </c>
    </row>
    <row r="95" ht="17.45" customHeight="1">
      <c r="A95" s="257">
        <f>IF(ISNUMBER(C95),MONTH(C95),"")</f>
        <v/>
      </c>
      <c r="B95" s="257">
        <f>IF(ISNUMBER(C95),YEAR(C95),"")</f>
        <v/>
      </c>
      <c r="C95" s="808">
        <f>C94+1</f>
        <v/>
      </c>
      <c r="D95" s="809" t="n"/>
      <c r="E95" s="810" t="n">
        <v>0.7121</v>
      </c>
      <c r="F95" s="809" t="n"/>
      <c r="G95" s="811" t="n">
        <v>0.5484</v>
      </c>
      <c r="H95" s="810" t="n"/>
      <c r="I95" s="809" t="n"/>
      <c r="J95" s="810" t="n">
        <v>0.4357</v>
      </c>
      <c r="K95" s="812" t="n"/>
      <c r="L95" s="810" t="n">
        <v>0.5458</v>
      </c>
      <c r="M95" s="983">
        <f>IFERROR(AVERAGE(D95:E95),"")</f>
        <v/>
      </c>
      <c r="N95" s="983">
        <f>IFERROR(AVERAGE(F95:H95),"")</f>
        <v/>
      </c>
      <c r="O95" s="983">
        <f>IFERROR(AVERAGE(I95:J95),"")</f>
        <v/>
      </c>
      <c r="P95" s="983">
        <f>IFERROR(AVERAGE(K95:L95),"")</f>
        <v/>
      </c>
      <c r="Q95" s="813">
        <f>AVERAGE(M95:N95)</f>
        <v/>
      </c>
      <c r="R95" s="445" t="n"/>
      <c r="S95" s="984">
        <f>AVERAGE(L94:O95)</f>
        <v/>
      </c>
      <c r="T95" s="984" t="n"/>
      <c r="U95" s="302" t="inlineStr">
        <is>
          <t>Maximum</t>
        </is>
      </c>
      <c r="V95" s="839">
        <f>MAX(D64:E94)</f>
        <v/>
      </c>
      <c r="W95" s="839">
        <f>MAX(F64:H94)</f>
        <v/>
      </c>
      <c r="X95" s="839">
        <f>MAX(I64:J94)</f>
        <v/>
      </c>
      <c r="Y95" s="839">
        <f>MAX(K64:L94)</f>
        <v/>
      </c>
    </row>
    <row r="96" ht="17.45" customHeight="1" thickBot="1">
      <c r="A96" s="257">
        <f>IF(ISNUMBER(C96),MONTH(C96),"")</f>
        <v/>
      </c>
      <c r="B96" s="257">
        <f>IF(ISNUMBER(C96),YEAR(C96),"")</f>
        <v/>
      </c>
      <c r="C96" s="791">
        <f>C95+1</f>
        <v/>
      </c>
      <c r="D96" s="792" t="n">
        <v>0.9691</v>
      </c>
      <c r="E96" s="793" t="n"/>
      <c r="F96" s="792" t="n"/>
      <c r="G96" s="794" t="n"/>
      <c r="H96" s="793" t="n">
        <v>0.8185</v>
      </c>
      <c r="I96" s="792" t="n">
        <v>0.6544</v>
      </c>
      <c r="J96" s="793" t="n"/>
      <c r="K96" s="795" t="n">
        <v>0.6834</v>
      </c>
      <c r="L96" s="793" t="n"/>
      <c r="M96" s="982">
        <f>IFERROR(AVERAGE(D96:E96),"")</f>
        <v/>
      </c>
      <c r="N96" s="982">
        <f>IFERROR(AVERAGE(F96:H96),"")</f>
        <v/>
      </c>
      <c r="O96" s="982">
        <f>IFERROR(AVERAGE(I96:J96),"")</f>
        <v/>
      </c>
      <c r="P96" s="982">
        <f>IFERROR(AVERAGE(K96:L96),"")</f>
        <v/>
      </c>
      <c r="Q96" s="257" t="n"/>
      <c r="R96" s="797">
        <f>AVERAGE(M96:N96)</f>
        <v/>
      </c>
      <c r="U96" s="304" t="inlineStr">
        <is>
          <t># DAYS &gt; 2.5</t>
        </is>
      </c>
      <c r="V96" s="305">
        <f>COUNTIF(D64:E94,"&gt;=2.5")</f>
        <v/>
      </c>
      <c r="W96" s="305">
        <f>COUNTIF(F64:G94,"&gt;=2.5")</f>
        <v/>
      </c>
      <c r="X96" s="305">
        <f>COUNTIF(I64:J94,"&gt;=2.5")</f>
        <v/>
      </c>
      <c r="Y96" s="305">
        <f>COUNTIF(I64:J94,"&gt;=2.5")</f>
        <v/>
      </c>
    </row>
    <row r="97" ht="17.45" customHeight="1" thickBot="1">
      <c r="A97" s="257">
        <f>IF(ISNUMBER(C97),MONTH(C97),"")</f>
        <v/>
      </c>
      <c r="B97" s="257">
        <f>IF(ISNUMBER(C97),YEAR(C97),"")</f>
        <v/>
      </c>
      <c r="C97" s="791">
        <f>C96+1</f>
        <v/>
      </c>
      <c r="D97" s="792" t="n"/>
      <c r="E97" s="793" t="n">
        <v>0.88</v>
      </c>
      <c r="F97" s="792" t="n"/>
      <c r="G97" s="794" t="n">
        <v>1.012</v>
      </c>
      <c r="H97" s="793" t="n"/>
      <c r="I97" s="792" t="n"/>
      <c r="J97" s="793" t="n">
        <v>0.9429</v>
      </c>
      <c r="K97" s="795" t="n"/>
      <c r="L97" s="793" t="n">
        <v>0.9467</v>
      </c>
      <c r="M97" s="982">
        <f>IFERROR(AVERAGE(D97:E97),"")</f>
        <v/>
      </c>
      <c r="N97" s="982">
        <f>IFERROR(AVERAGE(F97:H97),"")</f>
        <v/>
      </c>
      <c r="O97" s="982">
        <f>IFERROR(AVERAGE(I97:J97),"")</f>
        <v/>
      </c>
      <c r="P97" s="982">
        <f>IFERROR(AVERAGE(K97:L97),"")</f>
        <v/>
      </c>
      <c r="Q97" s="257" t="n"/>
      <c r="R97" s="797">
        <f>AVERAGE(M97:N97)</f>
        <v/>
      </c>
      <c r="Y97" s="786">
        <f>AVERAGE(V94:Y94)</f>
        <v/>
      </c>
    </row>
    <row r="98" ht="17.45" customHeight="1">
      <c r="A98" s="257">
        <f>IF(ISNUMBER(C98),MONTH(C98),"")</f>
        <v/>
      </c>
      <c r="B98" s="257">
        <f>IF(ISNUMBER(C98),YEAR(C98),"")</f>
        <v/>
      </c>
      <c r="C98" s="802">
        <f>C97+1</f>
        <v/>
      </c>
      <c r="D98" s="803" t="n">
        <v>1.45</v>
      </c>
      <c r="E98" s="804" t="n"/>
      <c r="F98" s="803" t="n">
        <v>1.291</v>
      </c>
      <c r="G98" s="805" t="n"/>
      <c r="H98" s="804" t="n">
        <v>1.244</v>
      </c>
      <c r="I98" s="803" t="n">
        <v>1.144</v>
      </c>
      <c r="J98" s="804" t="n"/>
      <c r="K98" s="806" t="n">
        <v>1.357</v>
      </c>
      <c r="L98" s="804" t="n"/>
      <c r="M98" s="982">
        <f>IFERROR(AVERAGE(D98:E98),"")</f>
        <v/>
      </c>
      <c r="N98" s="982">
        <f>IFERROR(AVERAGE(F98:H98),"")</f>
        <v/>
      </c>
      <c r="O98" s="982">
        <f>IFERROR(AVERAGE(I98:J98),"")</f>
        <v/>
      </c>
      <c r="P98" s="982">
        <f>IFERROR(AVERAGE(K98:L98),"")</f>
        <v/>
      </c>
      <c r="Q98" s="257" t="n"/>
      <c r="R98" s="797">
        <f>AVERAGE(M98:N98)</f>
        <v/>
      </c>
    </row>
    <row r="99" ht="17.45" customHeight="1">
      <c r="A99" s="257">
        <f>IF(ISNUMBER(C99),MONTH(C99),"")</f>
        <v/>
      </c>
      <c r="B99" s="257">
        <f>IF(ISNUMBER(C99),YEAR(C99),"")</f>
        <v/>
      </c>
      <c r="C99" s="791">
        <f>C98+1</f>
        <v/>
      </c>
      <c r="D99" s="792" t="n"/>
      <c r="E99" s="793" t="n">
        <v>1.138</v>
      </c>
      <c r="F99" s="792" t="n"/>
      <c r="G99" s="794" t="n">
        <v>1.036</v>
      </c>
      <c r="H99" s="793" t="n"/>
      <c r="I99" s="792" t="n"/>
      <c r="J99" s="793" t="n">
        <v>0.83</v>
      </c>
      <c r="K99" s="795" t="n"/>
      <c r="L99" s="793" t="n">
        <v>0.9701</v>
      </c>
      <c r="M99" s="982">
        <f>IFERROR(AVERAGE(D99:E99),"")</f>
        <v/>
      </c>
      <c r="N99" s="982">
        <f>IFERROR(AVERAGE(F99:H99),"")</f>
        <v/>
      </c>
      <c r="O99" s="982">
        <f>IFERROR(AVERAGE(I99:J99),"")</f>
        <v/>
      </c>
      <c r="P99" s="982">
        <f>IFERROR(AVERAGE(K99:L99),"")</f>
        <v/>
      </c>
      <c r="Q99" s="257" t="n"/>
      <c r="R99" s="797">
        <f>AVERAGE(M99:N99)</f>
        <v/>
      </c>
    </row>
    <row r="100" ht="17.45" customHeight="1">
      <c r="A100" s="257">
        <f>IF(ISNUMBER(C100),MONTH(C100),"")</f>
        <v/>
      </c>
      <c r="B100" s="257">
        <f>IF(ISNUMBER(C100),YEAR(C100),"")</f>
        <v/>
      </c>
      <c r="C100" s="791">
        <f>C99+1</f>
        <v/>
      </c>
      <c r="D100" s="792" t="n">
        <v>0.974</v>
      </c>
      <c r="E100" s="793" t="n"/>
      <c r="F100" s="792" t="n">
        <v>0.828</v>
      </c>
      <c r="G100" s="794" t="n"/>
      <c r="H100" s="793" t="n"/>
      <c r="I100" s="792" t="n">
        <v>0.731</v>
      </c>
      <c r="J100" s="793" t="n"/>
      <c r="K100" s="795" t="n">
        <v>0.828</v>
      </c>
      <c r="L100" s="793" t="n"/>
      <c r="M100" s="982">
        <f>IFERROR(AVERAGE(D100:E100),"")</f>
        <v/>
      </c>
      <c r="N100" s="982">
        <f>IFERROR(AVERAGE(F100:H100),"")</f>
        <v/>
      </c>
      <c r="O100" s="982">
        <f>IFERROR(AVERAGE(I100:J100),"")</f>
        <v/>
      </c>
      <c r="P100" s="982">
        <f>IFERROR(AVERAGE(K100:L100),"")</f>
        <v/>
      </c>
      <c r="Q100" s="257" t="n"/>
      <c r="R100" s="797">
        <f>AVERAGE(M100:N100)</f>
        <v/>
      </c>
      <c r="S100" s="785">
        <f>AVERAGE(L96:O100)</f>
        <v/>
      </c>
      <c r="T100" s="785" t="n"/>
    </row>
    <row r="101" ht="17.45" customHeight="1">
      <c r="A101" s="257">
        <f>IF(ISNUMBER(C101),MONTH(C101),"")</f>
        <v/>
      </c>
      <c r="B101" s="257">
        <f>IF(ISNUMBER(C101),YEAR(C101),"")</f>
        <v/>
      </c>
      <c r="C101" s="808">
        <f>C100+1</f>
        <v/>
      </c>
      <c r="D101" s="809" t="n"/>
      <c r="E101" s="810" t="n">
        <v>0.581</v>
      </c>
      <c r="F101" s="809" t="n"/>
      <c r="G101" s="811" t="n">
        <v>0.464</v>
      </c>
      <c r="H101" s="810" t="n"/>
      <c r="I101" s="809" t="n"/>
      <c r="J101" s="810" t="n">
        <v>0.4472</v>
      </c>
      <c r="K101" s="812" t="n"/>
      <c r="L101" s="810" t="n">
        <v>0.503</v>
      </c>
      <c r="M101" s="983">
        <f>IFERROR(AVERAGE(D101:E101),"")</f>
        <v/>
      </c>
      <c r="N101" s="983">
        <f>IFERROR(AVERAGE(F101:H101),"")</f>
        <v/>
      </c>
      <c r="O101" s="983">
        <f>IFERROR(AVERAGE(I101:J101),"")</f>
        <v/>
      </c>
      <c r="P101" s="983">
        <f>IFERROR(AVERAGE(K101:L101),"")</f>
        <v/>
      </c>
      <c r="Q101" s="813">
        <f>AVERAGE(M101:N101)</f>
        <v/>
      </c>
      <c r="R101" s="445" t="n"/>
      <c r="S101" s="441" t="n"/>
      <c r="T101" s="441" t="n"/>
    </row>
    <row r="102" ht="17.45" customHeight="1">
      <c r="A102" s="257">
        <f>IF(ISNUMBER(C102),MONTH(C102),"")</f>
        <v/>
      </c>
      <c r="B102" s="257">
        <f>IF(ISNUMBER(C102),YEAR(C102),"")</f>
        <v/>
      </c>
      <c r="C102" s="808">
        <f>C101+1</f>
        <v/>
      </c>
      <c r="D102" s="809" t="n">
        <v>0.4876</v>
      </c>
      <c r="E102" s="810" t="n"/>
      <c r="F102" s="809" t="n"/>
      <c r="G102" s="811" t="n"/>
      <c r="H102" s="810" t="n">
        <v>0.4153</v>
      </c>
      <c r="I102" s="809" t="n">
        <v>0.3828</v>
      </c>
      <c r="J102" s="810" t="n"/>
      <c r="K102" s="812" t="n">
        <v>0.4708</v>
      </c>
      <c r="L102" s="810" t="n"/>
      <c r="M102" s="983">
        <f>IFERROR(AVERAGE(D102:E102),"")</f>
        <v/>
      </c>
      <c r="N102" s="983">
        <f>IFERROR(AVERAGE(F102:H102),"")</f>
        <v/>
      </c>
      <c r="O102" s="983">
        <f>IFERROR(AVERAGE(I102:J102),"")</f>
        <v/>
      </c>
      <c r="P102" s="983">
        <f>IFERROR(AVERAGE(K102:L102),"")</f>
        <v/>
      </c>
      <c r="Q102" s="813">
        <f>AVERAGE(M102:N102)</f>
        <v/>
      </c>
      <c r="R102" s="445" t="n"/>
      <c r="S102" s="984">
        <f>AVERAGE(L101:O102)</f>
        <v/>
      </c>
      <c r="T102" s="984" t="n"/>
    </row>
    <row r="103" ht="17.45" customHeight="1">
      <c r="A103" s="257">
        <f>IF(ISNUMBER(C103),MONTH(C103),"")</f>
        <v/>
      </c>
      <c r="B103" s="257">
        <f>IF(ISNUMBER(C103),YEAR(C103),"")</f>
        <v/>
      </c>
      <c r="C103" s="791">
        <f>C102+1</f>
        <v/>
      </c>
      <c r="D103" s="792" t="n"/>
      <c r="E103" s="793" t="n">
        <v>1.232</v>
      </c>
      <c r="F103" s="792" t="n"/>
      <c r="G103" s="794" t="n">
        <v>1.158</v>
      </c>
      <c r="H103" s="793" t="n"/>
      <c r="I103" s="792" t="n"/>
      <c r="J103" s="793" t="n">
        <v>1.191</v>
      </c>
      <c r="K103" s="795" t="n"/>
      <c r="L103" s="793" t="n">
        <v>1.357</v>
      </c>
      <c r="M103" s="982">
        <f>IFERROR(AVERAGE(D103:E103),"")</f>
        <v/>
      </c>
      <c r="N103" s="982">
        <f>IFERROR(AVERAGE(F103:H103),"")</f>
        <v/>
      </c>
      <c r="O103" s="982">
        <f>IFERROR(AVERAGE(I103:J103),"")</f>
        <v/>
      </c>
      <c r="P103" s="982">
        <f>IFERROR(AVERAGE(K103:L103),"")</f>
        <v/>
      </c>
      <c r="Q103" s="257" t="n"/>
      <c r="R103" s="797">
        <f>AVERAGE(M103:N103)</f>
        <v/>
      </c>
    </row>
    <row r="104" ht="17.45" customHeight="1">
      <c r="A104" s="257">
        <f>IF(ISNUMBER(C104),MONTH(C104),"")</f>
        <v/>
      </c>
      <c r="B104" s="257">
        <f>IF(ISNUMBER(C104),YEAR(C104),"")</f>
        <v/>
      </c>
      <c r="C104" s="802">
        <f>C103+1</f>
        <v/>
      </c>
      <c r="D104" s="803" t="n">
        <v>1.247</v>
      </c>
      <c r="E104" s="804" t="n"/>
      <c r="F104" s="803" t="n">
        <v>1.255</v>
      </c>
      <c r="G104" s="805" t="n"/>
      <c r="H104" s="804" t="n">
        <v>1.121</v>
      </c>
      <c r="I104" s="803" t="n">
        <v>1.086</v>
      </c>
      <c r="J104" s="804" t="n"/>
      <c r="K104" s="806" t="n">
        <v>1.324</v>
      </c>
      <c r="L104" s="804" t="n"/>
      <c r="M104" s="982">
        <f>IFERROR(AVERAGE(D104:E104),"")</f>
        <v/>
      </c>
      <c r="N104" s="982">
        <f>IFERROR(AVERAGE(F104:H104),"")</f>
        <v/>
      </c>
      <c r="O104" s="982">
        <f>IFERROR(AVERAGE(I104:J104),"")</f>
        <v/>
      </c>
      <c r="P104" s="982">
        <f>IFERROR(AVERAGE(K104:L104),"")</f>
        <v/>
      </c>
      <c r="Q104" s="257" t="n"/>
      <c r="R104" s="797">
        <f>AVERAGE(M104:N104)</f>
        <v/>
      </c>
    </row>
    <row r="105" ht="17.45" customHeight="1">
      <c r="A105" s="257">
        <f>IF(ISNUMBER(C105),MONTH(C105),"")</f>
        <v/>
      </c>
      <c r="B105" s="257">
        <f>IF(ISNUMBER(C105),YEAR(C105),"")</f>
        <v/>
      </c>
      <c r="C105" s="791">
        <f>C104+1</f>
        <v/>
      </c>
      <c r="D105" s="792" t="n"/>
      <c r="E105" s="793" t="n">
        <v>1.03</v>
      </c>
      <c r="F105" s="792" t="n"/>
      <c r="G105" s="794" t="n">
        <v>0.8179999999999999</v>
      </c>
      <c r="H105" s="793" t="n"/>
      <c r="I105" s="792" t="n"/>
      <c r="J105" s="793" t="n">
        <v>0.74</v>
      </c>
      <c r="K105" s="795" t="n"/>
      <c r="L105" s="793" t="n">
        <v>1.078</v>
      </c>
      <c r="M105" s="982">
        <f>IFERROR(AVERAGE(D105:E105),"")</f>
        <v/>
      </c>
      <c r="N105" s="982">
        <f>IFERROR(AVERAGE(F105:H105),"")</f>
        <v/>
      </c>
      <c r="O105" s="982">
        <f>IFERROR(AVERAGE(I105:J105),"")</f>
        <v/>
      </c>
      <c r="P105" s="982">
        <f>IFERROR(AVERAGE(K105:L105),"")</f>
        <v/>
      </c>
      <c r="Q105" s="257" t="n"/>
      <c r="R105" s="797">
        <f>AVERAGE(M105:N105)</f>
        <v/>
      </c>
    </row>
    <row r="106" ht="17.45" customHeight="1">
      <c r="A106" s="257">
        <f>IF(ISNUMBER(C106),MONTH(C106),"")</f>
        <v/>
      </c>
      <c r="B106" s="257">
        <f>IF(ISNUMBER(C106),YEAR(C106),"")</f>
        <v/>
      </c>
      <c r="C106" s="791">
        <f>C105+1</f>
        <v/>
      </c>
      <c r="D106" s="792" t="n">
        <v>0.996</v>
      </c>
      <c r="E106" s="793" t="n"/>
      <c r="F106" s="792" t="n">
        <v>1.378</v>
      </c>
      <c r="G106" s="794" t="n"/>
      <c r="H106" s="793" t="n"/>
      <c r="I106" s="792" t="n">
        <v>0.949</v>
      </c>
      <c r="J106" s="793" t="n"/>
      <c r="K106" s="795" t="n">
        <v>1.704</v>
      </c>
      <c r="L106" s="793" t="n"/>
      <c r="M106" s="982">
        <f>IFERROR(AVERAGE(D106:E106),"")</f>
        <v/>
      </c>
      <c r="N106" s="982">
        <f>IFERROR(AVERAGE(F106:H106),"")</f>
        <v/>
      </c>
      <c r="O106" s="982">
        <f>IFERROR(AVERAGE(I106:J106),"")</f>
        <v/>
      </c>
      <c r="P106" s="982">
        <f>IFERROR(AVERAGE(K106:L106),"")</f>
        <v/>
      </c>
      <c r="Q106" s="257" t="n"/>
      <c r="R106" s="797">
        <f>AVERAGE(M106:N106)</f>
        <v/>
      </c>
    </row>
    <row r="107" ht="17.45" customHeight="1">
      <c r="A107" s="257">
        <f>IF(ISNUMBER(C107),MONTH(C107),"")</f>
        <v/>
      </c>
      <c r="B107" s="257">
        <f>IF(ISNUMBER(C107),YEAR(C107),"")</f>
        <v/>
      </c>
      <c r="C107" s="791">
        <f>C106+1</f>
        <v/>
      </c>
      <c r="D107" s="792" t="n"/>
      <c r="E107" s="793" t="n">
        <v>0.9925</v>
      </c>
      <c r="F107" s="792" t="n"/>
      <c r="G107" s="794" t="n">
        <v>1.11</v>
      </c>
      <c r="H107" s="793" t="n"/>
      <c r="I107" s="792" t="n"/>
      <c r="J107" s="793" t="n">
        <v>1.153</v>
      </c>
      <c r="K107" s="795" t="n"/>
      <c r="L107" s="793" t="n">
        <v>1.232</v>
      </c>
      <c r="M107" s="982">
        <f>IFERROR(AVERAGE(D107:E107),"")</f>
        <v/>
      </c>
      <c r="N107" s="982">
        <f>IFERROR(AVERAGE(F107:H107),"")</f>
        <v/>
      </c>
      <c r="O107" s="982">
        <f>IFERROR(AVERAGE(I107:J107),"")</f>
        <v/>
      </c>
      <c r="P107" s="982">
        <f>IFERROR(AVERAGE(K107:L107),"")</f>
        <v/>
      </c>
      <c r="Q107" s="257" t="n"/>
      <c r="R107" s="797">
        <f>AVERAGE(M107:N107)</f>
        <v/>
      </c>
      <c r="S107" s="785">
        <f>AVERAGE(L103:O107)</f>
        <v/>
      </c>
      <c r="T107" s="785" t="n"/>
    </row>
    <row r="108" ht="17.45" customHeight="1">
      <c r="A108" s="257">
        <f>IF(ISNUMBER(C108),MONTH(C108),"")</f>
        <v/>
      </c>
      <c r="B108" s="257">
        <f>IF(ISNUMBER(C108),YEAR(C108),"")</f>
        <v/>
      </c>
      <c r="C108" s="808">
        <f>C107+1</f>
        <v/>
      </c>
      <c r="D108" s="809" t="n">
        <v>1.071</v>
      </c>
      <c r="E108" s="810" t="n"/>
      <c r="F108" s="809" t="n"/>
      <c r="G108" s="811" t="n"/>
      <c r="H108" s="810" t="n">
        <v>0.99</v>
      </c>
      <c r="I108" s="809" t="n">
        <v>0.9779</v>
      </c>
      <c r="J108" s="810" t="n"/>
      <c r="K108" s="812" t="n">
        <v>1.126</v>
      </c>
      <c r="L108" s="810" t="n"/>
      <c r="M108" s="983">
        <f>IFERROR(AVERAGE(D108:E108),"")</f>
        <v/>
      </c>
      <c r="N108" s="983">
        <f>IFERROR(AVERAGE(F108:H108),"")</f>
        <v/>
      </c>
      <c r="O108" s="983">
        <f>IFERROR(AVERAGE(I108:J108),"")</f>
        <v/>
      </c>
      <c r="P108" s="983">
        <f>IFERROR(AVERAGE(K108:L108),"")</f>
        <v/>
      </c>
      <c r="Q108" s="813">
        <f>AVERAGE(M108:N108)</f>
        <v/>
      </c>
      <c r="R108" s="445" t="n"/>
      <c r="S108" s="441" t="n"/>
      <c r="T108" s="441" t="n"/>
    </row>
    <row r="109" ht="17.45" customHeight="1">
      <c r="A109" s="257">
        <f>IF(ISNUMBER(C109),MONTH(C109),"")</f>
        <v/>
      </c>
      <c r="B109" s="257">
        <f>IF(ISNUMBER(C109),YEAR(C109),"")</f>
        <v/>
      </c>
      <c r="C109" s="808">
        <f>C108+1</f>
        <v/>
      </c>
      <c r="D109" s="809" t="n"/>
      <c r="E109" s="810" t="n">
        <v>1.059</v>
      </c>
      <c r="F109" s="809" t="n"/>
      <c r="G109" s="811" t="n">
        <v>1.016</v>
      </c>
      <c r="H109" s="810" t="n"/>
      <c r="I109" s="809" t="n"/>
      <c r="J109" s="810" t="n">
        <v>0.8923</v>
      </c>
      <c r="K109" s="812" t="n"/>
      <c r="L109" s="810" t="n">
        <v>1.06</v>
      </c>
      <c r="M109" s="983">
        <f>IFERROR(AVERAGE(D109:E109),"")</f>
        <v/>
      </c>
      <c r="N109" s="983">
        <f>IFERROR(AVERAGE(F109:H109),"")</f>
        <v/>
      </c>
      <c r="O109" s="983">
        <f>IFERROR(AVERAGE(I109:J109),"")</f>
        <v/>
      </c>
      <c r="P109" s="983">
        <f>IFERROR(AVERAGE(K109:L109),"")</f>
        <v/>
      </c>
      <c r="Q109" s="813">
        <f>AVERAGE(M109:N109)</f>
        <v/>
      </c>
      <c r="R109" s="445" t="n"/>
      <c r="S109" s="984">
        <f>AVERAGE(L108:O109)</f>
        <v/>
      </c>
      <c r="T109" s="984" t="n"/>
    </row>
    <row r="110" ht="17.45" customHeight="1">
      <c r="A110" s="257">
        <f>IF(ISNUMBER(C110),MONTH(C110),"")</f>
        <v/>
      </c>
      <c r="B110" s="257">
        <f>IF(ISNUMBER(C110),YEAR(C110),"")</f>
        <v/>
      </c>
      <c r="C110" s="802">
        <f>C109+1</f>
        <v/>
      </c>
      <c r="D110" s="803" t="n">
        <v>0.6984</v>
      </c>
      <c r="E110" s="804" t="n"/>
      <c r="F110" s="803" t="n">
        <v>1.016</v>
      </c>
      <c r="G110" s="805" t="n"/>
      <c r="H110" s="804" t="n">
        <v>0.8307</v>
      </c>
      <c r="I110" s="803" t="n">
        <v>0.512</v>
      </c>
      <c r="J110" s="804" t="n"/>
      <c r="K110" s="806" t="n">
        <v>0.8023</v>
      </c>
      <c r="L110" s="804" t="n"/>
      <c r="M110" s="982">
        <f>IFERROR(AVERAGE(D110:E110),"")</f>
        <v/>
      </c>
      <c r="N110" s="982">
        <f>IFERROR(AVERAGE(F110:H110),"")</f>
        <v/>
      </c>
      <c r="O110" s="982">
        <f>IFERROR(AVERAGE(I110:J110),"")</f>
        <v/>
      </c>
      <c r="P110" s="982">
        <f>IFERROR(AVERAGE(K110:L110),"")</f>
        <v/>
      </c>
      <c r="Q110" s="257" t="n"/>
      <c r="R110" s="797">
        <f>AVERAGE(M110:N110)</f>
        <v/>
      </c>
    </row>
    <row r="111" ht="17.45" customHeight="1">
      <c r="A111" s="257">
        <f>IF(ISNUMBER(C111),MONTH(C111),"")</f>
        <v/>
      </c>
      <c r="B111" s="257">
        <f>IF(ISNUMBER(C111),YEAR(C111),"")</f>
        <v/>
      </c>
      <c r="C111" s="791">
        <f>C110+1</f>
        <v/>
      </c>
      <c r="D111" s="792" t="n"/>
      <c r="E111" s="793" t="n">
        <v>0.7276</v>
      </c>
      <c r="F111" s="792" t="n"/>
      <c r="G111" s="794" t="n">
        <v>0.7884</v>
      </c>
      <c r="H111" s="793" t="n"/>
      <c r="I111" s="792" t="n"/>
      <c r="J111" s="793" t="n">
        <v>0.6749000000000001</v>
      </c>
      <c r="K111" s="795" t="n"/>
      <c r="L111" s="793" t="n">
        <v>0.7663</v>
      </c>
      <c r="M111" s="982">
        <f>IFERROR(AVERAGE(D111:E111),"")</f>
        <v/>
      </c>
      <c r="N111" s="982">
        <f>IFERROR(AVERAGE(F111:H111),"")</f>
        <v/>
      </c>
      <c r="O111" s="982">
        <f>IFERROR(AVERAGE(I111:J111),"")</f>
        <v/>
      </c>
      <c r="P111" s="982">
        <f>IFERROR(AVERAGE(K111:L111),"")</f>
        <v/>
      </c>
      <c r="Q111" s="257" t="n"/>
      <c r="R111" s="797">
        <f>AVERAGE(M111:N111)</f>
        <v/>
      </c>
    </row>
    <row r="112" ht="17.45" customHeight="1">
      <c r="A112" s="257">
        <f>IF(ISNUMBER(C112),MONTH(C112),"")</f>
        <v/>
      </c>
      <c r="B112" s="257">
        <f>IF(ISNUMBER(C112),YEAR(C112),"")</f>
        <v/>
      </c>
      <c r="C112" s="791">
        <f>C111+1</f>
        <v/>
      </c>
      <c r="D112" s="792" t="n">
        <v>0.991</v>
      </c>
      <c r="E112" s="793" t="n"/>
      <c r="F112" s="792" t="n">
        <v>0.9147999999999999</v>
      </c>
      <c r="G112" s="794" t="n"/>
      <c r="H112" s="793" t="n"/>
      <c r="I112" s="792" t="n">
        <v>0.8566</v>
      </c>
      <c r="J112" s="793" t="n"/>
      <c r="K112" s="795" t="n">
        <v>1.143</v>
      </c>
      <c r="L112" s="793" t="n"/>
      <c r="M112" s="982">
        <f>IFERROR(AVERAGE(D112:E112),"")</f>
        <v/>
      </c>
      <c r="N112" s="982">
        <f>IFERROR(AVERAGE(F112:H112),"")</f>
        <v/>
      </c>
      <c r="O112" s="982">
        <f>IFERROR(AVERAGE(I112:J112),"")</f>
        <v/>
      </c>
      <c r="P112" s="982">
        <f>IFERROR(AVERAGE(K112:L112),"")</f>
        <v/>
      </c>
      <c r="Q112" s="257" t="n"/>
      <c r="R112" s="797">
        <f>AVERAGE(M112:N112)</f>
        <v/>
      </c>
    </row>
    <row r="113" ht="17.45" customHeight="1">
      <c r="A113" s="257">
        <f>IF(ISNUMBER(C113),MONTH(C113),"")</f>
        <v/>
      </c>
      <c r="B113" s="257">
        <f>IF(ISNUMBER(C113),YEAR(C113),"")</f>
        <v/>
      </c>
      <c r="C113" s="791">
        <f>C112+1</f>
        <v/>
      </c>
      <c r="D113" s="792" t="n"/>
      <c r="E113" s="793" t="n">
        <v>0.5459000000000001</v>
      </c>
      <c r="F113" s="792" t="n"/>
      <c r="G113" s="794" t="n">
        <v>0.5707</v>
      </c>
      <c r="H113" s="793" t="n"/>
      <c r="I113" s="792" t="n"/>
      <c r="J113" s="793" t="n">
        <v>0.3776</v>
      </c>
      <c r="K113" s="795" t="n"/>
      <c r="L113" s="793" t="n">
        <v>0.6693</v>
      </c>
      <c r="M113" s="982">
        <f>IFERROR(AVERAGE(D113:E113),"")</f>
        <v/>
      </c>
      <c r="N113" s="982">
        <f>IFERROR(AVERAGE(F113:H113),"")</f>
        <v/>
      </c>
      <c r="O113" s="982">
        <f>IFERROR(AVERAGE(I113:J113),"")</f>
        <v/>
      </c>
      <c r="P113" s="982">
        <f>IFERROR(AVERAGE(K113:L113),"")</f>
        <v/>
      </c>
      <c r="Q113" s="257" t="n"/>
      <c r="R113" s="797">
        <f>AVERAGE(M113:N113)</f>
        <v/>
      </c>
    </row>
    <row r="114" ht="17.45" customHeight="1">
      <c r="A114" s="257">
        <f>IF(ISNUMBER(C114),MONTH(C114),"")</f>
        <v/>
      </c>
      <c r="B114" s="257">
        <f>IF(ISNUMBER(C114),YEAR(C114),"")</f>
        <v/>
      </c>
      <c r="C114" s="791">
        <f>C113+1</f>
        <v/>
      </c>
      <c r="D114" s="792" t="n">
        <v>0.8505</v>
      </c>
      <c r="E114" s="793" t="n"/>
      <c r="F114" s="792" t="n"/>
      <c r="G114" s="794" t="n"/>
      <c r="H114" s="793" t="n">
        <v>0.9698</v>
      </c>
      <c r="I114" s="792" t="n">
        <v>0.7435</v>
      </c>
      <c r="J114" s="793" t="n"/>
      <c r="K114" s="795" t="n">
        <v>0.8599</v>
      </c>
      <c r="L114" s="793" t="n"/>
      <c r="M114" s="982">
        <f>IFERROR(AVERAGE(D114:E114),"")</f>
        <v/>
      </c>
      <c r="N114" s="982">
        <f>IFERROR(AVERAGE(F114:H114),"")</f>
        <v/>
      </c>
      <c r="O114" s="982">
        <f>IFERROR(AVERAGE(I114:J114),"")</f>
        <v/>
      </c>
      <c r="P114" s="982">
        <f>IFERROR(AVERAGE(K114:L114),"")</f>
        <v/>
      </c>
      <c r="Q114" s="257" t="n"/>
      <c r="R114" s="797">
        <f>AVERAGE(M114:N114)</f>
        <v/>
      </c>
      <c r="S114" s="785">
        <f>AVERAGE(L110:O114)</f>
        <v/>
      </c>
      <c r="T114" s="785" t="n"/>
    </row>
    <row r="115" ht="17.45" customHeight="1">
      <c r="A115" s="257">
        <f>IF(ISNUMBER(C115),MONTH(C115),"")</f>
        <v/>
      </c>
      <c r="B115" s="257">
        <f>IF(ISNUMBER(C115),YEAR(C115),"")</f>
        <v/>
      </c>
      <c r="C115" s="808">
        <f>C114+1</f>
        <v/>
      </c>
      <c r="D115" s="809" t="n"/>
      <c r="E115" s="810" t="n">
        <v>1.231</v>
      </c>
      <c r="F115" s="809" t="n"/>
      <c r="G115" s="811" t="n">
        <v>1.192</v>
      </c>
      <c r="H115" s="810" t="n"/>
      <c r="I115" s="809" t="n"/>
      <c r="J115" s="810" t="n">
        <v>0.8656</v>
      </c>
      <c r="K115" s="812" t="n"/>
      <c r="L115" s="810" t="n">
        <v>0.9194</v>
      </c>
      <c r="M115" s="983">
        <f>IFERROR(AVERAGE(D115:E115),"")</f>
        <v/>
      </c>
      <c r="N115" s="983">
        <f>IFERROR(AVERAGE(F115:H115),"")</f>
        <v/>
      </c>
      <c r="O115" s="983">
        <f>IFERROR(AVERAGE(I115:J115),"")</f>
        <v/>
      </c>
      <c r="P115" s="983">
        <f>IFERROR(AVERAGE(K115:L115),"")</f>
        <v/>
      </c>
      <c r="Q115" s="813">
        <f>AVERAGE(M115:N115)</f>
        <v/>
      </c>
      <c r="R115" s="445" t="n"/>
      <c r="S115" s="441" t="n"/>
      <c r="T115" s="441" t="n"/>
    </row>
    <row r="116" ht="17.45" customHeight="1">
      <c r="A116" s="257">
        <f>IF(ISNUMBER(C116),MONTH(C116),"")</f>
        <v/>
      </c>
      <c r="B116" s="257">
        <f>IF(ISNUMBER(C116),YEAR(C116),"")</f>
        <v/>
      </c>
      <c r="C116" s="808">
        <f>C115+1</f>
        <v/>
      </c>
      <c r="D116" s="809" t="n">
        <v>1.346</v>
      </c>
      <c r="E116" s="810" t="n"/>
      <c r="F116" s="809" t="n">
        <v>1.286</v>
      </c>
      <c r="G116" s="811" t="n"/>
      <c r="H116" s="810" t="n">
        <v>1.196</v>
      </c>
      <c r="I116" s="809" t="n">
        <v>0.9433</v>
      </c>
      <c r="J116" s="810" t="n"/>
      <c r="K116" s="812" t="n">
        <v>1.12</v>
      </c>
      <c r="L116" s="810" t="n"/>
      <c r="M116" s="983">
        <f>IFERROR(AVERAGE(D116:E116),"")</f>
        <v/>
      </c>
      <c r="N116" s="983">
        <f>IFERROR(AVERAGE(F116:H116),"")</f>
        <v/>
      </c>
      <c r="O116" s="983">
        <f>IFERROR(AVERAGE(I116:J116),"")</f>
        <v/>
      </c>
      <c r="P116" s="983">
        <f>IFERROR(AVERAGE(K116:L116),"")</f>
        <v/>
      </c>
      <c r="Q116" s="813">
        <f>AVERAGE(M116:N116)</f>
        <v/>
      </c>
      <c r="R116" s="445" t="n"/>
      <c r="S116" s="984">
        <f>AVERAGE(L115:O116)</f>
        <v/>
      </c>
      <c r="T116" s="984" t="n"/>
    </row>
    <row r="117" ht="17.45" customHeight="1">
      <c r="A117" s="257">
        <f>IF(ISNUMBER(C117),MONTH(C117),"")</f>
        <v/>
      </c>
      <c r="B117" s="257">
        <f>IF(ISNUMBER(C117),YEAR(C117),"")</f>
        <v/>
      </c>
      <c r="C117" s="791">
        <f>C116+1</f>
        <v/>
      </c>
      <c r="D117" s="792" t="n"/>
      <c r="E117" s="793" t="n">
        <v>1.027</v>
      </c>
      <c r="F117" s="792" t="n"/>
      <c r="G117" s="794" t="n">
        <v>1.082</v>
      </c>
      <c r="H117" s="793" t="n"/>
      <c r="I117" s="792" t="n"/>
      <c r="J117" s="793" t="n">
        <v>1.001</v>
      </c>
      <c r="K117" s="795" t="n"/>
      <c r="L117" s="793" t="n">
        <v>0.9495</v>
      </c>
      <c r="M117" s="982">
        <f>IFERROR(AVERAGE(D117:E117),"")</f>
        <v/>
      </c>
      <c r="N117" s="982">
        <f>IFERROR(AVERAGE(F117:H117),"")</f>
        <v/>
      </c>
      <c r="O117" s="982">
        <f>IFERROR(AVERAGE(I117:J117),"")</f>
        <v/>
      </c>
      <c r="P117" s="982">
        <f>IFERROR(AVERAGE(K117:L117),"")</f>
        <v/>
      </c>
      <c r="Q117" s="257" t="n"/>
      <c r="R117" s="797">
        <f>AVERAGE(M117:N117)</f>
        <v/>
      </c>
    </row>
    <row r="118" ht="17.45" customHeight="1">
      <c r="A118" s="257">
        <f>IF(ISNUMBER(C118),MONTH(C118),"")</f>
        <v/>
      </c>
      <c r="B118" s="257">
        <f>IF(ISNUMBER(C118),YEAR(C118),"")</f>
        <v/>
      </c>
      <c r="C118" s="791">
        <f>C117+1</f>
        <v/>
      </c>
      <c r="D118" s="792" t="n">
        <v>1.166</v>
      </c>
      <c r="E118" s="793" t="n"/>
      <c r="F118" s="792" t="n">
        <v>1.164</v>
      </c>
      <c r="G118" s="794" t="n"/>
      <c r="H118" s="793" t="n"/>
      <c r="I118" s="792" t="n">
        <v>1.184</v>
      </c>
      <c r="J118" s="793" t="n"/>
      <c r="K118" s="795" t="n">
        <v>1.267</v>
      </c>
      <c r="L118" s="793" t="n"/>
      <c r="M118" s="982">
        <f>IFERROR(AVERAGE(D118:E118),"")</f>
        <v/>
      </c>
      <c r="N118" s="982">
        <f>IFERROR(AVERAGE(F118:H118),"")</f>
        <v/>
      </c>
      <c r="O118" s="982">
        <f>IFERROR(AVERAGE(I118:J118),"")</f>
        <v/>
      </c>
      <c r="P118" s="982">
        <f>IFERROR(AVERAGE(K118:L118),"")</f>
        <v/>
      </c>
      <c r="Q118" s="257" t="n"/>
      <c r="R118" s="797">
        <f>AVERAGE(M118:N118)</f>
        <v/>
      </c>
    </row>
    <row r="119" ht="17.45" customHeight="1">
      <c r="A119" s="257">
        <f>IF(ISNUMBER(C119),MONTH(C119),"")</f>
        <v/>
      </c>
      <c r="B119" s="257">
        <f>IF(ISNUMBER(C119),YEAR(C119),"")</f>
        <v/>
      </c>
      <c r="C119" s="791">
        <f>C118+1</f>
        <v/>
      </c>
      <c r="D119" s="792" t="n"/>
      <c r="E119" s="793" t="n">
        <v>1.172</v>
      </c>
      <c r="F119" s="792" t="n"/>
      <c r="G119" s="794" t="n">
        <v>1.259</v>
      </c>
      <c r="H119" s="793" t="n"/>
      <c r="I119" s="792" t="n"/>
      <c r="J119" s="793" t="n">
        <v>1.32</v>
      </c>
      <c r="K119" s="795" t="n"/>
      <c r="L119" s="793" t="n">
        <v>1.202</v>
      </c>
      <c r="M119" s="982">
        <f>IFERROR(AVERAGE(D119:E119),"")</f>
        <v/>
      </c>
      <c r="N119" s="982">
        <f>IFERROR(AVERAGE(F119:H119),"")</f>
        <v/>
      </c>
      <c r="O119" s="982">
        <f>IFERROR(AVERAGE(I119:J119),"")</f>
        <v/>
      </c>
      <c r="P119" s="982">
        <f>IFERROR(AVERAGE(K119:L119),"")</f>
        <v/>
      </c>
      <c r="Q119" s="257" t="n"/>
      <c r="R119" s="797">
        <f>AVERAGE(M119:N119)</f>
        <v/>
      </c>
    </row>
    <row r="120" ht="17.45" customHeight="1">
      <c r="A120" s="257">
        <f>IF(ISNUMBER(C120),MONTH(C120),"")</f>
        <v/>
      </c>
      <c r="B120" s="257">
        <f>IF(ISNUMBER(C120),YEAR(C120),"")</f>
        <v/>
      </c>
      <c r="C120" s="791">
        <f>C119+1</f>
        <v/>
      </c>
      <c r="D120" s="792" t="n">
        <v>1.212</v>
      </c>
      <c r="E120" s="793" t="n"/>
      <c r="F120" s="792" t="n"/>
      <c r="G120" s="794" t="n"/>
      <c r="H120" s="793" t="n">
        <v>1.199</v>
      </c>
      <c r="I120" s="792" t="n">
        <v>1.028</v>
      </c>
      <c r="J120" s="793" t="n"/>
      <c r="K120" s="795" t="n">
        <v>1.113</v>
      </c>
      <c r="L120" s="793" t="n"/>
      <c r="M120" s="982">
        <f>IFERROR(AVERAGE(D120:E120),"")</f>
        <v/>
      </c>
      <c r="N120" s="982">
        <f>IFERROR(AVERAGE(F120:H120),"")</f>
        <v/>
      </c>
      <c r="O120" s="982">
        <f>IFERROR(AVERAGE(I120:J120),"")</f>
        <v/>
      </c>
      <c r="P120" s="982">
        <f>IFERROR(AVERAGE(K120:L120),"")</f>
        <v/>
      </c>
      <c r="Q120" s="257" t="n"/>
      <c r="R120" s="797">
        <f>AVERAGE(M120:N120)</f>
        <v/>
      </c>
    </row>
    <row r="121" ht="17.45" customHeight="1">
      <c r="A121" s="257">
        <f>IF(ISNUMBER(C121),MONTH(C121),"")</f>
        <v/>
      </c>
      <c r="B121" s="257">
        <f>IF(ISNUMBER(C121),YEAR(C121),"")</f>
        <v/>
      </c>
      <c r="C121" s="791">
        <f>C120+1</f>
        <v/>
      </c>
      <c r="D121" s="792" t="n"/>
      <c r="E121" s="793" t="n">
        <v>1.275</v>
      </c>
      <c r="F121" s="792" t="n"/>
      <c r="G121" s="794" t="n">
        <v>1.248</v>
      </c>
      <c r="H121" s="793" t="n"/>
      <c r="I121" s="792" t="n"/>
      <c r="J121" s="793" t="n">
        <v>0.9375</v>
      </c>
      <c r="K121" s="795" t="n"/>
      <c r="L121" s="793" t="n">
        <v>0.9862</v>
      </c>
      <c r="M121" s="982">
        <f>IFERROR(AVERAGE(D121:E121),"")</f>
        <v/>
      </c>
      <c r="N121" s="982">
        <f>IFERROR(AVERAGE(F121:H121),"")</f>
        <v/>
      </c>
      <c r="O121" s="982">
        <f>IFERROR(AVERAGE(I121:J121),"")</f>
        <v/>
      </c>
      <c r="P121" s="982">
        <f>IFERROR(AVERAGE(K121:L121),"")</f>
        <v/>
      </c>
      <c r="Q121" s="257" t="n"/>
      <c r="R121" s="797">
        <f>AVERAGE(M121:N121)</f>
        <v/>
      </c>
      <c r="S121" s="785">
        <f>AVERAGE(L117:O121)</f>
        <v/>
      </c>
      <c r="T121" s="785" t="n"/>
    </row>
    <row r="122" ht="17.45" customHeight="1">
      <c r="A122" s="257">
        <f>IF(ISNUMBER(C122),MONTH(C122),"")</f>
        <v/>
      </c>
      <c r="B122" s="257">
        <f>IF(ISNUMBER(C122),YEAR(C122),"")</f>
        <v/>
      </c>
      <c r="C122" s="808">
        <f>C121+1</f>
        <v/>
      </c>
      <c r="D122" s="809" t="n">
        <v>0.911</v>
      </c>
      <c r="E122" s="810" t="n"/>
      <c r="F122" s="809" t="n">
        <v>1.029</v>
      </c>
      <c r="G122" s="811" t="n"/>
      <c r="H122" s="810" t="n">
        <v>0.967</v>
      </c>
      <c r="I122" s="809" t="n">
        <v>0.7397</v>
      </c>
      <c r="J122" s="810" t="n"/>
      <c r="K122" s="812" t="n">
        <v>0.9177</v>
      </c>
      <c r="L122" s="810" t="n"/>
      <c r="M122" s="983">
        <f>IFERROR(AVERAGE(D122:E122),"")</f>
        <v/>
      </c>
      <c r="N122" s="983">
        <f>IFERROR(AVERAGE(F122:H122),"")</f>
        <v/>
      </c>
      <c r="O122" s="983">
        <f>IFERROR(AVERAGE(I122:J122),"")</f>
        <v/>
      </c>
      <c r="P122" s="983">
        <f>IFERROR(AVERAGE(K122:L122),"")</f>
        <v/>
      </c>
      <c r="Q122" s="813">
        <f>AVERAGE(M122:N122)</f>
        <v/>
      </c>
      <c r="R122" s="445" t="n"/>
      <c r="S122" s="441" t="n"/>
      <c r="T122" s="441" t="n"/>
    </row>
    <row r="123" ht="17.45" customHeight="1">
      <c r="A123" s="257">
        <f>IF(ISNUMBER(C123),MONTH(C123),"")</f>
        <v/>
      </c>
      <c r="B123" s="257">
        <f>IF(ISNUMBER(C123),YEAR(C123),"")</f>
        <v/>
      </c>
      <c r="C123" s="808">
        <f>C122+1</f>
        <v/>
      </c>
      <c r="D123" s="809" t="n"/>
      <c r="E123" s="810" t="n">
        <v>0.6787</v>
      </c>
      <c r="F123" s="809" t="n"/>
      <c r="G123" s="811" t="n">
        <v>0.7702</v>
      </c>
      <c r="H123" s="810" t="n"/>
      <c r="I123" s="809" t="n"/>
      <c r="J123" s="810" t="n">
        <v>0.4492</v>
      </c>
      <c r="K123" s="812" t="n"/>
      <c r="L123" s="810" t="n">
        <v>0.5721000000000001</v>
      </c>
      <c r="M123" s="983">
        <f>IFERROR(AVERAGE(D123:E123),"")</f>
        <v/>
      </c>
      <c r="N123" s="983">
        <f>IFERROR(AVERAGE(F123:H123),"")</f>
        <v/>
      </c>
      <c r="O123" s="983">
        <f>IFERROR(AVERAGE(I123:J123),"")</f>
        <v/>
      </c>
      <c r="P123" s="983">
        <f>IFERROR(AVERAGE(K123:L123),"")</f>
        <v/>
      </c>
      <c r="Q123" s="813">
        <f>AVERAGE(M123:N123)</f>
        <v/>
      </c>
      <c r="R123" s="445" t="n"/>
      <c r="S123" s="984">
        <f>AVERAGE(L122:O123)</f>
        <v/>
      </c>
      <c r="T123" s="984" t="n"/>
      <c r="U123" s="299" t="inlineStr">
        <is>
          <t>April</t>
        </is>
      </c>
      <c r="V123" s="299" t="n">
        <v>2018</v>
      </c>
      <c r="W123" s="300" t="n"/>
      <c r="X123" s="300" t="n"/>
      <c r="Y123" s="300" t="n"/>
    </row>
    <row r="124" ht="17.45" customHeight="1">
      <c r="A124" s="257">
        <f>IF(ISNUMBER(C124),MONTH(C124),"")</f>
        <v/>
      </c>
      <c r="B124" s="257">
        <f>IF(ISNUMBER(C124),YEAR(C124),"")</f>
        <v/>
      </c>
      <c r="C124" s="791">
        <f>C123+1</f>
        <v/>
      </c>
      <c r="D124" s="792" t="n">
        <v>0.7018</v>
      </c>
      <c r="E124" s="793" t="n"/>
      <c r="F124" s="792" t="n"/>
      <c r="G124" s="794" t="n"/>
      <c r="H124" s="793" t="n">
        <v>0.5238</v>
      </c>
      <c r="I124" s="792" t="n">
        <v>0.4413</v>
      </c>
      <c r="J124" s="793" t="n"/>
      <c r="K124" s="795" t="n">
        <v>0.616</v>
      </c>
      <c r="L124" s="793" t="n"/>
      <c r="M124" s="982">
        <f>IFERROR(AVERAGE(D124:E124),"")</f>
        <v/>
      </c>
      <c r="N124" s="982">
        <f>IFERROR(AVERAGE(F124:H124),"")</f>
        <v/>
      </c>
      <c r="O124" s="982">
        <f>IFERROR(AVERAGE(I124:J124),"")</f>
        <v/>
      </c>
      <c r="P124" s="982">
        <f>IFERROR(AVERAGE(K124:L124),"")</f>
        <v/>
      </c>
      <c r="Q124" s="257" t="n"/>
      <c r="R124" s="797">
        <f>AVERAGE(M124:N124)</f>
        <v/>
      </c>
      <c r="U124" s="301" t="inlineStr">
        <is>
          <t>Parameter</t>
        </is>
      </c>
      <c r="V124" s="301" t="inlineStr">
        <is>
          <t>Station 1</t>
        </is>
      </c>
      <c r="W124" s="301" t="inlineStr">
        <is>
          <t>Station 2</t>
        </is>
      </c>
      <c r="X124" s="301" t="inlineStr">
        <is>
          <t>Station 4</t>
        </is>
      </c>
      <c r="Y124" s="301" t="inlineStr">
        <is>
          <t>Station 5</t>
        </is>
      </c>
    </row>
    <row r="125" ht="17.45" customHeight="1">
      <c r="A125" s="257">
        <f>IF(ISNUMBER(C125),MONTH(C125),"")</f>
        <v/>
      </c>
      <c r="B125" s="257">
        <f>IF(ISNUMBER(C125),YEAR(C125),"")</f>
        <v/>
      </c>
      <c r="C125" s="791">
        <f>C124+1</f>
        <v/>
      </c>
      <c r="D125" s="792" t="n"/>
      <c r="E125" s="793" t="n">
        <v>0.7327</v>
      </c>
      <c r="F125" s="792" t="n"/>
      <c r="G125" s="794" t="n">
        <v>0.4718</v>
      </c>
      <c r="H125" s="793" t="n"/>
      <c r="I125" s="792" t="n"/>
      <c r="J125" s="793" t="n">
        <v>0.4813</v>
      </c>
      <c r="K125" s="795" t="n"/>
      <c r="L125" s="793" t="n">
        <v>0.622</v>
      </c>
      <c r="M125" s="982">
        <f>IFERROR(AVERAGE(D125:E125),"")</f>
        <v/>
      </c>
      <c r="N125" s="982">
        <f>IFERROR(AVERAGE(F125:H125),"")</f>
        <v/>
      </c>
      <c r="O125" s="982">
        <f>IFERROR(AVERAGE(I125:J125),"")</f>
        <v/>
      </c>
      <c r="P125" s="982">
        <f>IFERROR(AVERAGE(K125:L125),"")</f>
        <v/>
      </c>
      <c r="Q125" s="257" t="n"/>
      <c r="R125" s="797">
        <f>AVERAGE(M125:N125)</f>
        <v/>
      </c>
      <c r="U125" s="302" t="inlineStr">
        <is>
          <t>Average</t>
        </is>
      </c>
      <c r="V125" s="839">
        <f>AVERAGE(D95:E124)</f>
        <v/>
      </c>
      <c r="W125" s="839">
        <f>AVERAGE(F95:H124)</f>
        <v/>
      </c>
      <c r="X125" s="839">
        <f>AVERAGE(I95:J124)</f>
        <v/>
      </c>
      <c r="Y125" s="839">
        <f>AVERAGE(K95:L124)</f>
        <v/>
      </c>
    </row>
    <row r="126" ht="17.45" customHeight="1">
      <c r="A126" s="257">
        <f>IF(ISNUMBER(C126),MONTH(C126),"")</f>
        <v/>
      </c>
      <c r="B126" s="257">
        <f>IF(ISNUMBER(C126),YEAR(C126),"")</f>
        <v/>
      </c>
      <c r="C126" s="791">
        <f>C125+1</f>
        <v/>
      </c>
      <c r="D126" s="792" t="n">
        <v>0.5686</v>
      </c>
      <c r="E126" s="793" t="n"/>
      <c r="F126" s="792" t="n"/>
      <c r="G126" s="794" t="n"/>
      <c r="H126" s="793" t="n">
        <v>0.3188</v>
      </c>
      <c r="I126" s="792" t="n">
        <v>0.4528</v>
      </c>
      <c r="J126" s="793" t="n"/>
      <c r="K126" s="795" t="n">
        <v>0.4559</v>
      </c>
      <c r="L126" s="793" t="n"/>
      <c r="M126" s="982">
        <f>IFERROR(AVERAGE(D126:E126),"")</f>
        <v/>
      </c>
      <c r="N126" s="982">
        <f>IFERROR(AVERAGE(F126:H126),"")</f>
        <v/>
      </c>
      <c r="O126" s="982">
        <f>IFERROR(AVERAGE(I126:J126),"")</f>
        <v/>
      </c>
      <c r="P126" s="982">
        <f>IFERROR(AVERAGE(K126:L126),"")</f>
        <v/>
      </c>
      <c r="Q126" s="257" t="n"/>
      <c r="R126" s="797">
        <f>AVERAGE(M126:N126)</f>
        <v/>
      </c>
      <c r="U126" s="302" t="inlineStr">
        <is>
          <t>Maximum</t>
        </is>
      </c>
      <c r="V126" s="839">
        <f>MAX(D95:E124)</f>
        <v/>
      </c>
      <c r="W126" s="839">
        <f>MAX(F95:H124)</f>
        <v/>
      </c>
      <c r="X126" s="839">
        <f>MAX(I95:J124)</f>
        <v/>
      </c>
      <c r="Y126" s="839">
        <f>MAX(K95:L124)</f>
        <v/>
      </c>
    </row>
    <row r="127" ht="17.45" customHeight="1" thickBot="1">
      <c r="A127" s="257">
        <f>IF(ISNUMBER(C127),MONTH(C127),"")</f>
        <v/>
      </c>
      <c r="B127" s="257">
        <f>IF(ISNUMBER(C127),YEAR(C127),"")</f>
        <v/>
      </c>
      <c r="C127" s="791">
        <f>C126+1</f>
        <v/>
      </c>
      <c r="D127" s="792" t="n"/>
      <c r="E127" s="793" t="n">
        <v>0.9566</v>
      </c>
      <c r="F127" s="792" t="n"/>
      <c r="G127" s="794" t="n">
        <v>1.256</v>
      </c>
      <c r="H127" s="793" t="n"/>
      <c r="I127" s="792" t="n"/>
      <c r="J127" s="793" t="n">
        <v>0.9403</v>
      </c>
      <c r="K127" s="795" t="n"/>
      <c r="L127" s="793" t="n">
        <v>1.005</v>
      </c>
      <c r="M127" s="982">
        <f>IFERROR(AVERAGE(D127:E127),"")</f>
        <v/>
      </c>
      <c r="N127" s="982">
        <f>IFERROR(AVERAGE(F127:H127),"")</f>
        <v/>
      </c>
      <c r="O127" s="982">
        <f>IFERROR(AVERAGE(I127:J127),"")</f>
        <v/>
      </c>
      <c r="P127" s="982">
        <f>IFERROR(AVERAGE(K127:L127),"")</f>
        <v/>
      </c>
      <c r="Q127" s="257" t="n"/>
      <c r="R127" s="797">
        <f>AVERAGE(M127:N127)</f>
        <v/>
      </c>
      <c r="U127" s="304" t="inlineStr">
        <is>
          <t># DAYS &gt; 2.5</t>
        </is>
      </c>
      <c r="V127" s="305">
        <f>COUNTIF(D95:E124,"&gt;=2.5")</f>
        <v/>
      </c>
      <c r="W127" s="305">
        <f>COUNTIF(F95:G124,"&gt;=2.5")</f>
        <v/>
      </c>
      <c r="X127" s="305">
        <f>COUNTIF(I95:J124,"&gt;=2.5")</f>
        <v/>
      </c>
      <c r="Y127" s="305">
        <f>COUNTIF(I95:J124,"&gt;=2.5")</f>
        <v/>
      </c>
    </row>
    <row r="128" ht="17.45" customHeight="1" thickBot="1">
      <c r="A128" s="257">
        <f>IF(ISNUMBER(C128),MONTH(C128),"")</f>
        <v/>
      </c>
      <c r="B128" s="257">
        <f>IF(ISNUMBER(C128),YEAR(C128),"")</f>
        <v/>
      </c>
      <c r="C128" s="802">
        <f>C127+1</f>
        <v/>
      </c>
      <c r="D128" s="803" t="n">
        <v>1.465</v>
      </c>
      <c r="E128" s="804" t="n"/>
      <c r="F128" s="803" t="n">
        <v>1.303</v>
      </c>
      <c r="G128" s="805" t="n"/>
      <c r="H128" s="804" t="n">
        <v>1.552</v>
      </c>
      <c r="I128" s="803" t="n">
        <v>1.807</v>
      </c>
      <c r="J128" s="804" t="n"/>
      <c r="K128" s="806" t="n">
        <v>1.852</v>
      </c>
      <c r="L128" s="804" t="n"/>
      <c r="M128" s="982">
        <f>IFERROR(AVERAGE(D128:E128),"")</f>
        <v/>
      </c>
      <c r="N128" s="982">
        <f>IFERROR(AVERAGE(F128:H128),"")</f>
        <v/>
      </c>
      <c r="O128" s="982">
        <f>IFERROR(AVERAGE(I128:J128),"")</f>
        <v/>
      </c>
      <c r="P128" s="982">
        <f>IFERROR(AVERAGE(K128:L128),"")</f>
        <v/>
      </c>
      <c r="Q128" s="257" t="n"/>
      <c r="R128" s="797">
        <f>AVERAGE(M128:N128)</f>
        <v/>
      </c>
      <c r="S128" s="785">
        <f>AVERAGE(L124:O128)</f>
        <v/>
      </c>
      <c r="T128" s="785" t="n"/>
      <c r="Y128" s="786">
        <f>AVERAGE(V125:Y125)</f>
        <v/>
      </c>
    </row>
    <row r="129" ht="17.45" customHeight="1">
      <c r="A129" s="257">
        <f>IF(ISNUMBER(C129),MONTH(C129),"")</f>
        <v/>
      </c>
      <c r="B129" s="257">
        <f>IF(ISNUMBER(C129),YEAR(C129),"")</f>
        <v/>
      </c>
      <c r="C129" s="808">
        <f>C128+1</f>
        <v/>
      </c>
      <c r="D129" s="809" t="n"/>
      <c r="E129" s="810" t="n">
        <v>1.368</v>
      </c>
      <c r="F129" s="809" t="n"/>
      <c r="G129" s="811" t="n">
        <v>1.376</v>
      </c>
      <c r="H129" s="810" t="n"/>
      <c r="I129" s="809" t="n"/>
      <c r="J129" s="810" t="n">
        <v>1.215</v>
      </c>
      <c r="K129" s="812" t="n"/>
      <c r="L129" s="810" t="n">
        <v>1.302</v>
      </c>
      <c r="M129" s="983">
        <f>IFERROR(AVERAGE(D129:E129),"")</f>
        <v/>
      </c>
      <c r="N129" s="983">
        <f>IFERROR(AVERAGE(F129:H129),"")</f>
        <v/>
      </c>
      <c r="O129" s="983">
        <f>IFERROR(AVERAGE(I129:J129),"")</f>
        <v/>
      </c>
      <c r="P129" s="983">
        <f>IFERROR(AVERAGE(K129:L129),"")</f>
        <v/>
      </c>
      <c r="Q129" s="813">
        <f>AVERAGE(M129:N129)</f>
        <v/>
      </c>
      <c r="R129" s="445" t="n"/>
      <c r="S129" s="441" t="n"/>
      <c r="T129" s="441" t="n"/>
    </row>
    <row r="130" ht="17.45" customHeight="1">
      <c r="A130" s="257">
        <f>IF(ISNUMBER(C130),MONTH(C130),"")</f>
        <v/>
      </c>
      <c r="B130" s="257">
        <f>IF(ISNUMBER(C130),YEAR(C130),"")</f>
        <v/>
      </c>
      <c r="C130" s="808">
        <f>C129+1</f>
        <v/>
      </c>
      <c r="D130" s="809" t="n">
        <v>1.183</v>
      </c>
      <c r="E130" s="810" t="n"/>
      <c r="F130" s="809" t="n">
        <v>1.277</v>
      </c>
      <c r="G130" s="811" t="n"/>
      <c r="H130" s="810" t="n"/>
      <c r="I130" s="809" t="n">
        <v>0.9923</v>
      </c>
      <c r="J130" s="810" t="n"/>
      <c r="K130" s="812" t="n">
        <v>1.024</v>
      </c>
      <c r="L130" s="810" t="n"/>
      <c r="M130" s="983">
        <f>IFERROR(AVERAGE(D130:E130),"")</f>
        <v/>
      </c>
      <c r="N130" s="983">
        <f>IFERROR(AVERAGE(F130:H130),"")</f>
        <v/>
      </c>
      <c r="O130" s="983">
        <f>IFERROR(AVERAGE(I130:J130),"")</f>
        <v/>
      </c>
      <c r="P130" s="983">
        <f>IFERROR(AVERAGE(K130:L130),"")</f>
        <v/>
      </c>
      <c r="Q130" s="813">
        <f>AVERAGE(M130:N130)</f>
        <v/>
      </c>
      <c r="R130" s="445" t="n"/>
      <c r="S130" s="984">
        <f>AVERAGE(L129:O130)</f>
        <v/>
      </c>
      <c r="T130" s="984" t="n"/>
    </row>
    <row r="131" ht="17.45" customHeight="1">
      <c r="A131" s="257">
        <f>IF(ISNUMBER(C131),MONTH(C131),"")</f>
        <v/>
      </c>
      <c r="B131" s="257">
        <f>IF(ISNUMBER(C131),YEAR(C131),"")</f>
        <v/>
      </c>
      <c r="C131" s="791">
        <f>C130+1</f>
        <v/>
      </c>
      <c r="D131" s="792" t="n"/>
      <c r="E131" s="793" t="n">
        <v>1.165</v>
      </c>
      <c r="F131" s="792" t="n"/>
      <c r="G131" s="794" t="n">
        <v>1.052</v>
      </c>
      <c r="H131" s="793" t="n"/>
      <c r="I131" s="792" t="n"/>
      <c r="J131" s="793" t="n">
        <v>0.9211</v>
      </c>
      <c r="K131" s="795" t="n"/>
      <c r="L131" s="793" t="n">
        <v>1.217</v>
      </c>
      <c r="M131" s="982">
        <f>IFERROR(AVERAGE(D131:E131),"")</f>
        <v/>
      </c>
      <c r="N131" s="982">
        <f>IFERROR(AVERAGE(F131:H131),"")</f>
        <v/>
      </c>
      <c r="O131" s="982">
        <f>IFERROR(AVERAGE(I131:J131),"")</f>
        <v/>
      </c>
      <c r="P131" s="982">
        <f>IFERROR(AVERAGE(K131:L131),"")</f>
        <v/>
      </c>
      <c r="Q131" s="257" t="n"/>
      <c r="R131" s="797">
        <f>AVERAGE(M131:N131)</f>
        <v/>
      </c>
    </row>
    <row r="132" ht="17.45" customHeight="1">
      <c r="A132" s="257">
        <f>IF(ISNUMBER(C132),MONTH(C132),"")</f>
        <v/>
      </c>
      <c r="B132" s="257">
        <f>IF(ISNUMBER(C132),YEAR(C132),"")</f>
        <v/>
      </c>
      <c r="C132" s="791">
        <f>C131+1</f>
        <v/>
      </c>
      <c r="D132" s="792" t="n">
        <v>1.159</v>
      </c>
      <c r="E132" s="793" t="n"/>
      <c r="F132" s="792" t="n"/>
      <c r="G132" s="794" t="n"/>
      <c r="H132" s="793" t="n">
        <v>0.9457</v>
      </c>
      <c r="I132" s="792" t="n">
        <v>0.8225</v>
      </c>
      <c r="J132" s="793" t="n"/>
      <c r="K132" s="795" t="n">
        <v>1.062</v>
      </c>
      <c r="L132" s="793" t="n"/>
      <c r="M132" s="982">
        <f>IFERROR(AVERAGE(D132:E132),"")</f>
        <v/>
      </c>
      <c r="N132" s="982">
        <f>IFERROR(AVERAGE(F132:H132),"")</f>
        <v/>
      </c>
      <c r="O132" s="982">
        <f>IFERROR(AVERAGE(I132:J132),"")</f>
        <v/>
      </c>
      <c r="P132" s="982">
        <f>IFERROR(AVERAGE(K132:L132),"")</f>
        <v/>
      </c>
      <c r="Q132" s="257" t="n"/>
      <c r="R132" s="797">
        <f>AVERAGE(M132:N132)</f>
        <v/>
      </c>
    </row>
    <row r="133" ht="17.45" customHeight="1">
      <c r="A133" s="257">
        <f>IF(ISNUMBER(C133),MONTH(C133),"")</f>
        <v/>
      </c>
      <c r="B133" s="257">
        <f>IF(ISNUMBER(C133),YEAR(C133),"")</f>
        <v/>
      </c>
      <c r="C133" s="791">
        <f>C132+1</f>
        <v/>
      </c>
      <c r="D133" s="792" t="n"/>
      <c r="E133" s="793" t="n">
        <v>1.021</v>
      </c>
      <c r="F133" s="792" t="n"/>
      <c r="G133" s="794" t="n">
        <v>0.9853</v>
      </c>
      <c r="H133" s="793" t="n"/>
      <c r="I133" s="792" t="n"/>
      <c r="J133" s="793" t="n">
        <v>0.9237</v>
      </c>
      <c r="K133" s="795" t="n"/>
      <c r="L133" s="793" t="n">
        <v>1.206</v>
      </c>
      <c r="M133" s="982">
        <f>IFERROR(AVERAGE(D133:E133),"")</f>
        <v/>
      </c>
      <c r="N133" s="982">
        <f>IFERROR(AVERAGE(F133:H133),"")</f>
        <v/>
      </c>
      <c r="O133" s="982">
        <f>IFERROR(AVERAGE(I133:J133),"")</f>
        <v/>
      </c>
      <c r="P133" s="982">
        <f>IFERROR(AVERAGE(K133:L133),"")</f>
        <v/>
      </c>
      <c r="Q133" s="257" t="n"/>
      <c r="R133" s="797">
        <f>AVERAGE(M133:N133)</f>
        <v/>
      </c>
    </row>
    <row r="134" ht="17.45" customHeight="1">
      <c r="A134" s="257">
        <f>IF(ISNUMBER(C134),MONTH(C134),"")</f>
        <v/>
      </c>
      <c r="B134" s="257">
        <f>IF(ISNUMBER(C134),YEAR(C134),"")</f>
        <v/>
      </c>
      <c r="C134" s="802">
        <f>C133+1</f>
        <v/>
      </c>
      <c r="D134" s="803" t="n">
        <v>0.7835</v>
      </c>
      <c r="E134" s="804" t="n"/>
      <c r="F134" s="803" t="n">
        <v>1.091</v>
      </c>
      <c r="G134" s="805" t="n"/>
      <c r="H134" s="804" t="n">
        <v>1.107</v>
      </c>
      <c r="I134" s="803" t="n">
        <v>1.143</v>
      </c>
      <c r="J134" s="804" t="n"/>
      <c r="K134" s="806" t="n">
        <v>1.374</v>
      </c>
      <c r="L134" s="804" t="n"/>
      <c r="M134" s="982">
        <f>IFERROR(AVERAGE(D134:E134),"")</f>
        <v/>
      </c>
      <c r="N134" s="982">
        <f>IFERROR(AVERAGE(F134:H134),"")</f>
        <v/>
      </c>
      <c r="O134" s="982">
        <f>IFERROR(AVERAGE(I134:J134),"")</f>
        <v/>
      </c>
      <c r="P134" s="982">
        <f>IFERROR(AVERAGE(K134:L134),"")</f>
        <v/>
      </c>
      <c r="Q134" s="257" t="n"/>
      <c r="R134" s="797">
        <f>AVERAGE(M134:N134)</f>
        <v/>
      </c>
    </row>
    <row r="135" ht="17.45" customHeight="1">
      <c r="A135" s="257">
        <f>IF(ISNUMBER(C135),MONTH(C135),"")</f>
        <v/>
      </c>
      <c r="B135" s="257">
        <f>IF(ISNUMBER(C135),YEAR(C135),"")</f>
        <v/>
      </c>
      <c r="C135" s="791">
        <f>C134+1</f>
        <v/>
      </c>
      <c r="D135" s="792" t="n"/>
      <c r="E135" s="793" t="n">
        <v>0.8441</v>
      </c>
      <c r="F135" s="792" t="n"/>
      <c r="G135" s="794" t="n">
        <v>0.5376</v>
      </c>
      <c r="H135" s="793" t="n"/>
      <c r="I135" s="792" t="n"/>
      <c r="J135" s="793" t="n">
        <v>0.4017</v>
      </c>
      <c r="K135" s="795" t="n"/>
      <c r="L135" s="793" t="n">
        <v>1.567</v>
      </c>
      <c r="M135" s="982">
        <f>IFERROR(AVERAGE(D135:E135),"")</f>
        <v/>
      </c>
      <c r="N135" s="982">
        <f>IFERROR(AVERAGE(F135:H135),"")</f>
        <v/>
      </c>
      <c r="O135" s="982">
        <f>IFERROR(AVERAGE(I135:J135),"")</f>
        <v/>
      </c>
      <c r="P135" s="982">
        <f>IFERROR(AVERAGE(K135:L135),"")</f>
        <v/>
      </c>
      <c r="Q135" s="257" t="n"/>
      <c r="R135" s="797">
        <f>AVERAGE(M135:N135)</f>
        <v/>
      </c>
      <c r="S135" s="785">
        <f>AVERAGE(L131:O135)</f>
        <v/>
      </c>
      <c r="T135" s="785" t="n"/>
    </row>
    <row r="136" ht="17.45" customHeight="1">
      <c r="A136" s="257">
        <f>IF(ISNUMBER(C136),MONTH(C136),"")</f>
        <v/>
      </c>
      <c r="B136" s="257">
        <f>IF(ISNUMBER(C136),YEAR(C136),"")</f>
        <v/>
      </c>
      <c r="C136" s="808">
        <f>C135+1</f>
        <v/>
      </c>
      <c r="D136" s="809" t="n">
        <v>0.419</v>
      </c>
      <c r="E136" s="810" t="n"/>
      <c r="F136" s="809" t="n">
        <v>0.4713</v>
      </c>
      <c r="G136" s="811" t="n"/>
      <c r="H136" s="810" t="n"/>
      <c r="I136" s="809" t="n">
        <v>0.3138</v>
      </c>
      <c r="J136" s="810" t="n"/>
      <c r="K136" s="812" t="n">
        <v>0.5665</v>
      </c>
      <c r="L136" s="810" t="n"/>
      <c r="M136" s="983">
        <f>IFERROR(AVERAGE(D136:E136),"")</f>
        <v/>
      </c>
      <c r="N136" s="983">
        <f>IFERROR(AVERAGE(F136:H136),"")</f>
        <v/>
      </c>
      <c r="O136" s="983">
        <f>IFERROR(AVERAGE(I136:J136),"")</f>
        <v/>
      </c>
      <c r="P136" s="983">
        <f>IFERROR(AVERAGE(K136:L136),"")</f>
        <v/>
      </c>
      <c r="Q136" s="813">
        <f>AVERAGE(M136:N136)</f>
        <v/>
      </c>
      <c r="R136" s="445" t="n"/>
      <c r="S136" s="441" t="n"/>
      <c r="T136" s="441" t="n"/>
    </row>
    <row r="137" ht="17.45" customHeight="1">
      <c r="A137" s="257">
        <f>IF(ISNUMBER(C137),MONTH(C137),"")</f>
        <v/>
      </c>
      <c r="B137" s="257">
        <f>IF(ISNUMBER(C137),YEAR(C137),"")</f>
        <v/>
      </c>
      <c r="C137" s="808">
        <f>C136+1</f>
        <v/>
      </c>
      <c r="D137" s="809" t="n"/>
      <c r="E137" s="810" t="n">
        <v>0.6629</v>
      </c>
      <c r="F137" s="809" t="n"/>
      <c r="G137" s="811" t="n">
        <v>0.4239</v>
      </c>
      <c r="H137" s="810" t="n"/>
      <c r="I137" s="809" t="n"/>
      <c r="J137" s="810" t="n">
        <v>0.367</v>
      </c>
      <c r="K137" s="812" t="n"/>
      <c r="L137" s="810" t="n">
        <v>0.5187</v>
      </c>
      <c r="M137" s="983">
        <f>IFERROR(AVERAGE(D137:E137),"")</f>
        <v/>
      </c>
      <c r="N137" s="983">
        <f>IFERROR(AVERAGE(F137:H137),"")</f>
        <v/>
      </c>
      <c r="O137" s="983">
        <f>IFERROR(AVERAGE(I137:J137),"")</f>
        <v/>
      </c>
      <c r="P137" s="983">
        <f>IFERROR(AVERAGE(K137:L137),"")</f>
        <v/>
      </c>
      <c r="Q137" s="813">
        <f>AVERAGE(M137:N137)</f>
        <v/>
      </c>
      <c r="R137" s="445" t="n"/>
      <c r="S137" s="984">
        <f>AVERAGE(L136:O137)</f>
        <v/>
      </c>
      <c r="T137" s="984" t="n"/>
    </row>
    <row r="138" ht="17.45" customHeight="1">
      <c r="A138" s="257">
        <f>IF(ISNUMBER(C138),MONTH(C138),"")</f>
        <v/>
      </c>
      <c r="B138" s="257">
        <f>IF(ISNUMBER(C138),YEAR(C138),"")</f>
        <v/>
      </c>
      <c r="C138" s="791">
        <f>C137+1</f>
        <v/>
      </c>
      <c r="D138" s="792" t="n">
        <v>0.7231</v>
      </c>
      <c r="E138" s="793" t="n"/>
      <c r="F138" s="792" t="n"/>
      <c r="G138" s="794" t="n"/>
      <c r="H138" s="793" t="n">
        <v>0.9222</v>
      </c>
      <c r="I138" s="792" t="n">
        <v>0.7703</v>
      </c>
      <c r="J138" s="793" t="n"/>
      <c r="K138" s="795" t="n">
        <v>0.7531</v>
      </c>
      <c r="L138" s="793" t="n"/>
      <c r="M138" s="982">
        <f>IFERROR(AVERAGE(D138:E138),"")</f>
        <v/>
      </c>
      <c r="N138" s="982">
        <f>IFERROR(AVERAGE(F138:H138),"")</f>
        <v/>
      </c>
      <c r="O138" s="982">
        <f>IFERROR(AVERAGE(I138:J138),"")</f>
        <v/>
      </c>
      <c r="P138" s="982">
        <f>IFERROR(AVERAGE(K138:L138),"")</f>
        <v/>
      </c>
      <c r="Q138" s="257" t="n"/>
      <c r="R138" s="797">
        <f>AVERAGE(M138:N138)</f>
        <v/>
      </c>
    </row>
    <row r="139" ht="17.45" customHeight="1">
      <c r="A139" s="257">
        <f>IF(ISNUMBER(C139),MONTH(C139),"")</f>
        <v/>
      </c>
      <c r="B139" s="257">
        <f>IF(ISNUMBER(C139),YEAR(C139),"")</f>
        <v/>
      </c>
      <c r="C139" s="791">
        <f>C138+1</f>
        <v/>
      </c>
      <c r="D139" s="792" t="n"/>
      <c r="E139" s="793" t="n">
        <v>0.9350000000000001</v>
      </c>
      <c r="F139" s="792" t="n"/>
      <c r="G139" s="794" t="n">
        <v>0.599</v>
      </c>
      <c r="H139" s="793" t="n"/>
      <c r="I139" s="792" t="n"/>
      <c r="J139" s="793" t="n">
        <v>0.786</v>
      </c>
      <c r="K139" s="795" t="n"/>
      <c r="L139" s="793" t="n">
        <v>0.7249</v>
      </c>
      <c r="M139" s="982">
        <f>IFERROR(AVERAGE(D139:E139),"")</f>
        <v/>
      </c>
      <c r="N139" s="982">
        <f>IFERROR(AVERAGE(F139:H139),"")</f>
        <v/>
      </c>
      <c r="O139" s="982">
        <f>IFERROR(AVERAGE(I139:J139),"")</f>
        <v/>
      </c>
      <c r="P139" s="982">
        <f>IFERROR(AVERAGE(K139:L139),"")</f>
        <v/>
      </c>
      <c r="Q139" s="257" t="n"/>
      <c r="R139" s="797">
        <f>AVERAGE(M139:N139)</f>
        <v/>
      </c>
    </row>
    <row r="140" ht="17.45" customHeight="1">
      <c r="A140" s="257">
        <f>IF(ISNUMBER(C140),MONTH(C140),"")</f>
        <v/>
      </c>
      <c r="B140" s="257">
        <f>IF(ISNUMBER(C140),YEAR(C140),"")</f>
        <v/>
      </c>
      <c r="C140" s="802">
        <f>C139+1</f>
        <v/>
      </c>
      <c r="D140" s="803" t="n">
        <v>0.7955</v>
      </c>
      <c r="E140" s="804" t="n"/>
      <c r="F140" s="803" t="n">
        <v>0.715</v>
      </c>
      <c r="G140" s="805" t="n"/>
      <c r="H140" s="804" t="n">
        <v>0.6542</v>
      </c>
      <c r="I140" s="803" t="n">
        <v>0.7006</v>
      </c>
      <c r="J140" s="804" t="n"/>
      <c r="K140" s="806" t="n">
        <v>0.8935</v>
      </c>
      <c r="L140" s="804" t="n"/>
      <c r="M140" s="982">
        <f>IFERROR(AVERAGE(D140:E140),"")</f>
        <v/>
      </c>
      <c r="N140" s="982">
        <f>IFERROR(AVERAGE(F140:H140),"")</f>
        <v/>
      </c>
      <c r="O140" s="982">
        <f>IFERROR(AVERAGE(I140:J140),"")</f>
        <v/>
      </c>
      <c r="P140" s="982">
        <f>IFERROR(AVERAGE(K140:L140),"")</f>
        <v/>
      </c>
      <c r="Q140" s="257" t="n"/>
      <c r="R140" s="797">
        <f>AVERAGE(M140:N140)</f>
        <v/>
      </c>
    </row>
    <row r="141" ht="17.45" customHeight="1">
      <c r="A141" s="257">
        <f>IF(ISNUMBER(C141),MONTH(C141),"")</f>
        <v/>
      </c>
      <c r="B141" s="257">
        <f>IF(ISNUMBER(C141),YEAR(C141),"")</f>
        <v/>
      </c>
      <c r="C141" s="791">
        <f>C140+1</f>
        <v/>
      </c>
      <c r="D141" s="792" t="n"/>
      <c r="E141" s="793" t="n">
        <v>0.882</v>
      </c>
      <c r="F141" s="792" t="n"/>
      <c r="G141" s="794" t="n">
        <v>0.5695</v>
      </c>
      <c r="H141" s="793" t="n"/>
      <c r="I141" s="792" t="n"/>
      <c r="J141" s="793" t="n">
        <v>0.5605</v>
      </c>
      <c r="K141" s="795" t="n"/>
      <c r="L141" s="793" t="n">
        <v>0.9332</v>
      </c>
      <c r="M141" s="982">
        <f>IFERROR(AVERAGE(D141:E141),"")</f>
        <v/>
      </c>
      <c r="N141" s="982">
        <f>IFERROR(AVERAGE(F141:H141),"")</f>
        <v/>
      </c>
      <c r="O141" s="982">
        <f>IFERROR(AVERAGE(I141:J141),"")</f>
        <v/>
      </c>
      <c r="P141" s="982">
        <f>IFERROR(AVERAGE(K141:L141),"")</f>
        <v/>
      </c>
      <c r="Q141" s="257" t="n"/>
      <c r="R141" s="797">
        <f>AVERAGE(M141:N141)</f>
        <v/>
      </c>
    </row>
    <row r="142" ht="17.45" customHeight="1">
      <c r="A142" s="257">
        <f>IF(ISNUMBER(C142),MONTH(C142),"")</f>
        <v/>
      </c>
      <c r="B142" s="257">
        <f>IF(ISNUMBER(C142),YEAR(C142),"")</f>
        <v/>
      </c>
      <c r="C142" s="791">
        <f>C141+1</f>
        <v/>
      </c>
      <c r="D142" s="792" t="n">
        <v>0.7351</v>
      </c>
      <c r="E142" s="793" t="n"/>
      <c r="F142" s="792" t="n">
        <v>0.5946</v>
      </c>
      <c r="G142" s="794" t="n"/>
      <c r="H142" s="793" t="n"/>
      <c r="I142" s="792" t="n">
        <v>0.4755</v>
      </c>
      <c r="J142" s="793" t="n"/>
      <c r="K142" s="795" t="n">
        <v>0.5785</v>
      </c>
      <c r="L142" s="793" t="n"/>
      <c r="M142" s="982">
        <f>IFERROR(AVERAGE(D142:E142),"")</f>
        <v/>
      </c>
      <c r="N142" s="982">
        <f>IFERROR(AVERAGE(F142:H142),"")</f>
        <v/>
      </c>
      <c r="O142" s="982">
        <f>IFERROR(AVERAGE(I142:J142),"")</f>
        <v/>
      </c>
      <c r="P142" s="982">
        <f>IFERROR(AVERAGE(K142:L142),"")</f>
        <v/>
      </c>
      <c r="Q142" s="257" t="n"/>
      <c r="R142" s="797">
        <f>AVERAGE(M142:N142)</f>
        <v/>
      </c>
      <c r="S142" s="785">
        <f>AVERAGE(L138:O142)</f>
        <v/>
      </c>
      <c r="T142" s="785" t="n"/>
    </row>
    <row r="143" ht="17.45" customHeight="1">
      <c r="A143" s="257">
        <f>IF(ISNUMBER(C143),MONTH(C143),"")</f>
        <v/>
      </c>
      <c r="B143" s="257">
        <f>IF(ISNUMBER(C143),YEAR(C143),"")</f>
        <v/>
      </c>
      <c r="C143" s="808">
        <f>C142+1</f>
        <v/>
      </c>
      <c r="D143" s="809" t="n"/>
      <c r="E143" s="810" t="n">
        <v>0.9520999999999999</v>
      </c>
      <c r="F143" s="809" t="n"/>
      <c r="G143" s="811" t="n">
        <v>0.5249</v>
      </c>
      <c r="H143" s="810" t="n"/>
      <c r="I143" s="809" t="n"/>
      <c r="J143" s="810" t="n">
        <v>0.4718</v>
      </c>
      <c r="K143" s="812" t="n"/>
      <c r="L143" s="810" t="n">
        <v>0.6725</v>
      </c>
      <c r="M143" s="983">
        <f>IFERROR(AVERAGE(D143:E143),"")</f>
        <v/>
      </c>
      <c r="N143" s="983">
        <f>IFERROR(AVERAGE(F143:H143),"")</f>
        <v/>
      </c>
      <c r="O143" s="983">
        <f>IFERROR(AVERAGE(I143:J143),"")</f>
        <v/>
      </c>
      <c r="P143" s="983">
        <f>IFERROR(AVERAGE(K143:L143),"")</f>
        <v/>
      </c>
      <c r="Q143" s="813">
        <f>AVERAGE(M143:N143)</f>
        <v/>
      </c>
      <c r="R143" s="445" t="n"/>
      <c r="S143" s="441" t="n"/>
      <c r="T143" s="441" t="n"/>
    </row>
    <row r="144" ht="17.45" customHeight="1">
      <c r="A144" s="257">
        <f>IF(ISNUMBER(C144),MONTH(C144),"")</f>
        <v/>
      </c>
      <c r="B144" s="257">
        <f>IF(ISNUMBER(C144),YEAR(C144),"")</f>
        <v/>
      </c>
      <c r="C144" s="808">
        <f>C143+1</f>
        <v/>
      </c>
      <c r="D144" s="809" t="n">
        <v>0.6689000000000001</v>
      </c>
      <c r="E144" s="810" t="n"/>
      <c r="F144" s="809" t="n"/>
      <c r="G144" s="811" t="n"/>
      <c r="H144" s="810" t="n">
        <v>0.6202</v>
      </c>
      <c r="I144" s="809" t="n">
        <v>0.4415</v>
      </c>
      <c r="J144" s="810" t="n"/>
      <c r="K144" s="812" t="n">
        <v>1.466</v>
      </c>
      <c r="L144" s="810" t="n"/>
      <c r="M144" s="983">
        <f>IFERROR(AVERAGE(D144:E144),"")</f>
        <v/>
      </c>
      <c r="N144" s="983">
        <f>IFERROR(AVERAGE(F144:H144),"")</f>
        <v/>
      </c>
      <c r="O144" s="983">
        <f>IFERROR(AVERAGE(I144:J144),"")</f>
        <v/>
      </c>
      <c r="P144" s="983">
        <f>IFERROR(AVERAGE(K144:L144),"")</f>
        <v/>
      </c>
      <c r="Q144" s="813">
        <f>AVERAGE(M144:N144)</f>
        <v/>
      </c>
      <c r="R144" s="445" t="n"/>
      <c r="S144" s="984">
        <f>AVERAGE(L143:O144)</f>
        <v/>
      </c>
      <c r="T144" s="984" t="n"/>
    </row>
    <row r="145" ht="17.45" customHeight="1">
      <c r="A145" s="257">
        <f>IF(ISNUMBER(C145),MONTH(C145),"")</f>
        <v/>
      </c>
      <c r="B145" s="257">
        <f>IF(ISNUMBER(C145),YEAR(C145),"")</f>
        <v/>
      </c>
      <c r="C145" s="791">
        <f>C144+1</f>
        <v/>
      </c>
      <c r="D145" s="792" t="n"/>
      <c r="E145" s="793" t="n">
        <v>0.796</v>
      </c>
      <c r="F145" s="792" t="n"/>
      <c r="G145" s="794" t="n">
        <v>0.5114</v>
      </c>
      <c r="H145" s="793" t="n"/>
      <c r="I145" s="792" t="n"/>
      <c r="J145" s="793" t="n">
        <v>0.3541</v>
      </c>
      <c r="K145" s="795" t="n"/>
      <c r="L145" s="793" t="n">
        <v>0.6646</v>
      </c>
      <c r="M145" s="982">
        <f>IFERROR(AVERAGE(D145:E145),"")</f>
        <v/>
      </c>
      <c r="N145" s="982">
        <f>IFERROR(AVERAGE(F145:H145),"")</f>
        <v/>
      </c>
      <c r="O145" s="982">
        <f>IFERROR(AVERAGE(I145:J145),"")</f>
        <v/>
      </c>
      <c r="P145" s="982">
        <f>IFERROR(AVERAGE(K145:L145),"")</f>
        <v/>
      </c>
      <c r="Q145" s="257" t="n"/>
      <c r="R145" s="797">
        <f>AVERAGE(M145:N145)</f>
        <v/>
      </c>
    </row>
    <row r="146" ht="17.45" customHeight="1">
      <c r="A146" s="257">
        <f>IF(ISNUMBER(C146),MONTH(C146),"")</f>
        <v/>
      </c>
      <c r="B146" s="257">
        <f>IF(ISNUMBER(C146),YEAR(C146),"")</f>
        <v/>
      </c>
      <c r="C146" s="802">
        <f>C145+1</f>
        <v/>
      </c>
      <c r="D146" s="803" t="n">
        <v>0.7463</v>
      </c>
      <c r="E146" s="804" t="n"/>
      <c r="F146" s="803" t="n">
        <v>0.8734</v>
      </c>
      <c r="G146" s="805" t="n"/>
      <c r="H146" s="804" t="n">
        <v>0.8327</v>
      </c>
      <c r="I146" s="803" t="n">
        <v>0.6103</v>
      </c>
      <c r="J146" s="804" t="n"/>
      <c r="K146" s="806" t="n">
        <v>0.581</v>
      </c>
      <c r="L146" s="804" t="n"/>
      <c r="M146" s="982">
        <f>IFERROR(AVERAGE(D146:E146),"")</f>
        <v/>
      </c>
      <c r="N146" s="982">
        <f>IFERROR(AVERAGE(F146:H146),"")</f>
        <v/>
      </c>
      <c r="O146" s="982">
        <f>IFERROR(AVERAGE(I146:J146),"")</f>
        <v/>
      </c>
      <c r="P146" s="982">
        <f>IFERROR(AVERAGE(K146:L146),"")</f>
        <v/>
      </c>
      <c r="Q146" s="257" t="n"/>
      <c r="R146" s="797">
        <f>AVERAGE(M146:N146)</f>
        <v/>
      </c>
    </row>
    <row r="147" ht="17.45" customHeight="1">
      <c r="A147" s="257">
        <f>IF(ISNUMBER(C147),MONTH(C147),"")</f>
        <v/>
      </c>
      <c r="B147" s="257">
        <f>IF(ISNUMBER(C147),YEAR(C147),"")</f>
        <v/>
      </c>
      <c r="C147" s="791">
        <f>C146+1</f>
        <v/>
      </c>
      <c r="D147" s="792" t="n"/>
      <c r="E147" s="793" t="n">
        <v>0.7219</v>
      </c>
      <c r="F147" s="792" t="n"/>
      <c r="G147" s="794" t="n">
        <v>0.6976</v>
      </c>
      <c r="H147" s="793" t="n"/>
      <c r="I147" s="792" t="n"/>
      <c r="J147" s="793" t="n">
        <v>0.7228</v>
      </c>
      <c r="K147" s="795" t="n"/>
      <c r="L147" s="793" t="n">
        <v>0.7945</v>
      </c>
      <c r="M147" s="982">
        <f>IFERROR(AVERAGE(D147:E147),"")</f>
        <v/>
      </c>
      <c r="N147" s="982">
        <f>IFERROR(AVERAGE(F147:H147),"")</f>
        <v/>
      </c>
      <c r="O147" s="982">
        <f>IFERROR(AVERAGE(I147:J147),"")</f>
        <v/>
      </c>
      <c r="P147" s="982">
        <f>IFERROR(AVERAGE(K147:L147),"")</f>
        <v/>
      </c>
      <c r="Q147" s="257" t="n"/>
      <c r="R147" s="797">
        <f>AVERAGE(M147:N147)</f>
        <v/>
      </c>
    </row>
    <row r="148" ht="17.45" customHeight="1">
      <c r="A148" s="257">
        <f>IF(ISNUMBER(C148),MONTH(C148),"")</f>
        <v/>
      </c>
      <c r="B148" s="257">
        <f>IF(ISNUMBER(C148),YEAR(C148),"")</f>
        <v/>
      </c>
      <c r="C148" s="791">
        <f>C147+1</f>
        <v/>
      </c>
      <c r="D148" s="792" t="n">
        <v>0.7151</v>
      </c>
      <c r="E148" s="793" t="n"/>
      <c r="F148" s="792" t="n">
        <v>1.445</v>
      </c>
      <c r="G148" s="794" t="n"/>
      <c r="H148" s="793" t="n"/>
      <c r="I148" s="792" t="n">
        <v>0.8176</v>
      </c>
      <c r="J148" s="793" t="n"/>
      <c r="K148" s="795" t="n">
        <v>0.7325</v>
      </c>
      <c r="L148" s="793" t="n"/>
      <c r="M148" s="982">
        <f>IFERROR(AVERAGE(D148:E148),"")</f>
        <v/>
      </c>
      <c r="N148" s="982">
        <f>IFERROR(AVERAGE(F148:H148),"")</f>
        <v/>
      </c>
      <c r="O148" s="982">
        <f>IFERROR(AVERAGE(I148:J148),"")</f>
        <v/>
      </c>
      <c r="P148" s="982">
        <f>IFERROR(AVERAGE(K148:L148),"")</f>
        <v/>
      </c>
      <c r="Q148" s="257" t="n"/>
      <c r="R148" s="797">
        <f>AVERAGE(M148:N148)</f>
        <v/>
      </c>
    </row>
    <row r="149" ht="17.45" customHeight="1">
      <c r="A149" s="257">
        <f>IF(ISNUMBER(C149),MONTH(C149),"")</f>
        <v/>
      </c>
      <c r="B149" s="257">
        <f>IF(ISNUMBER(C149),YEAR(C149),"")</f>
        <v/>
      </c>
      <c r="C149" s="791">
        <f>C148+1</f>
        <v/>
      </c>
      <c r="D149" s="792" t="n"/>
      <c r="E149" s="793" t="n">
        <v>0.6539</v>
      </c>
      <c r="F149" s="792" t="n"/>
      <c r="G149" s="794" t="n">
        <v>0.9479</v>
      </c>
      <c r="H149" s="793" t="n"/>
      <c r="I149" s="792" t="n"/>
      <c r="J149" s="793" t="n">
        <v>0.7915</v>
      </c>
      <c r="K149" s="795" t="n"/>
      <c r="L149" s="793" t="n">
        <v>0.7677</v>
      </c>
      <c r="M149" s="982">
        <f>IFERROR(AVERAGE(D149:E149),"")</f>
        <v/>
      </c>
      <c r="N149" s="982">
        <f>IFERROR(AVERAGE(F149:H149),"")</f>
        <v/>
      </c>
      <c r="O149" s="982">
        <f>IFERROR(AVERAGE(I149:J149),"")</f>
        <v/>
      </c>
      <c r="P149" s="982">
        <f>IFERROR(AVERAGE(K149:L149),"")</f>
        <v/>
      </c>
      <c r="Q149" s="257" t="n"/>
      <c r="R149" s="797">
        <f>AVERAGE(M149:N149)</f>
        <v/>
      </c>
      <c r="S149" s="785">
        <f>AVERAGE(L145:O149)</f>
        <v/>
      </c>
      <c r="T149" s="785" t="n"/>
    </row>
    <row r="150" ht="17.45" customHeight="1">
      <c r="A150" s="257">
        <f>IF(ISNUMBER(C150),MONTH(C150),"")</f>
        <v/>
      </c>
      <c r="B150" s="257">
        <f>IF(ISNUMBER(C150),YEAR(C150),"")</f>
        <v/>
      </c>
      <c r="C150" s="808">
        <f>C149+1</f>
        <v/>
      </c>
      <c r="D150" s="809" t="n">
        <v>0.6546</v>
      </c>
      <c r="E150" s="810" t="n"/>
      <c r="F150" s="809" t="n"/>
      <c r="G150" s="811" t="n"/>
      <c r="H150" s="810" t="n">
        <v>0.4297</v>
      </c>
      <c r="I150" s="809" t="n">
        <v>0.4547</v>
      </c>
      <c r="J150" s="810" t="n"/>
      <c r="K150" s="812" t="n">
        <v>0.4913</v>
      </c>
      <c r="L150" s="810" t="n"/>
      <c r="M150" s="983">
        <f>IFERROR(AVERAGE(D150:E150),"")</f>
        <v/>
      </c>
      <c r="N150" s="983">
        <f>IFERROR(AVERAGE(F150:H150),"")</f>
        <v/>
      </c>
      <c r="O150" s="983">
        <f>IFERROR(AVERAGE(I150:J150),"")</f>
        <v/>
      </c>
      <c r="P150" s="983">
        <f>IFERROR(AVERAGE(K150:L150),"")</f>
        <v/>
      </c>
      <c r="Q150" s="813">
        <f>AVERAGE(M150:N150)</f>
        <v/>
      </c>
      <c r="R150" s="445" t="n"/>
      <c r="S150" s="441" t="n"/>
      <c r="T150" s="441" t="n"/>
    </row>
    <row r="151" ht="17.45" customHeight="1">
      <c r="A151" s="257">
        <f>IF(ISNUMBER(C151),MONTH(C151),"")</f>
        <v/>
      </c>
      <c r="B151" s="257">
        <f>IF(ISNUMBER(C151),YEAR(C151),"")</f>
        <v/>
      </c>
      <c r="C151" s="808">
        <f>C150+1</f>
        <v/>
      </c>
      <c r="D151" s="809" t="n"/>
      <c r="E151" s="810" t="n">
        <v>0.712</v>
      </c>
      <c r="F151" s="809" t="n"/>
      <c r="G151" s="811" t="n">
        <v>0.7218</v>
      </c>
      <c r="H151" s="810" t="n"/>
      <c r="I151" s="809" t="n"/>
      <c r="J151" s="810" t="n">
        <v>0.419</v>
      </c>
      <c r="K151" s="812" t="n"/>
      <c r="L151" s="810" t="n">
        <v>0.503</v>
      </c>
      <c r="M151" s="983">
        <f>IFERROR(AVERAGE(D151:E151),"")</f>
        <v/>
      </c>
      <c r="N151" s="983">
        <f>IFERROR(AVERAGE(F151:H151),"")</f>
        <v/>
      </c>
      <c r="O151" s="983">
        <f>IFERROR(AVERAGE(I151:J151),"")</f>
        <v/>
      </c>
      <c r="P151" s="983">
        <f>IFERROR(AVERAGE(K151:L151),"")</f>
        <v/>
      </c>
      <c r="Q151" s="813">
        <f>AVERAGE(M151:N151)</f>
        <v/>
      </c>
      <c r="R151" s="445" t="n"/>
      <c r="S151" s="984">
        <f>AVERAGE(L150:O151)</f>
        <v/>
      </c>
      <c r="T151" s="984" t="n"/>
    </row>
    <row r="152" ht="17.45" customHeight="1">
      <c r="A152" s="257">
        <f>IF(ISNUMBER(C152),MONTH(C152),"")</f>
        <v/>
      </c>
      <c r="B152" s="257">
        <f>IF(ISNUMBER(C152),YEAR(C152),"")</f>
        <v/>
      </c>
      <c r="C152" s="802">
        <f>C151+1</f>
        <v/>
      </c>
      <c r="D152" s="803" t="n">
        <v>0.7168</v>
      </c>
      <c r="E152" s="804" t="n"/>
      <c r="F152" s="803" t="n">
        <v>1.167</v>
      </c>
      <c r="G152" s="805" t="n"/>
      <c r="H152" s="804" t="n">
        <v>1.09</v>
      </c>
      <c r="I152" s="803" t="n">
        <v>0.5977</v>
      </c>
      <c r="J152" s="804" t="n"/>
      <c r="K152" s="806" t="n">
        <v>0.6644</v>
      </c>
      <c r="L152" s="804" t="n"/>
      <c r="M152" s="982">
        <f>IFERROR(AVERAGE(D152:E152),"")</f>
        <v/>
      </c>
      <c r="N152" s="982">
        <f>IFERROR(AVERAGE(F152:H152),"")</f>
        <v/>
      </c>
      <c r="O152" s="982">
        <f>IFERROR(AVERAGE(I152:J152),"")</f>
        <v/>
      </c>
      <c r="P152" s="982">
        <f>IFERROR(AVERAGE(K152:L152),"")</f>
        <v/>
      </c>
      <c r="Q152" s="257" t="n"/>
      <c r="R152" s="797">
        <f>AVERAGE(M152:N152)</f>
        <v/>
      </c>
    </row>
    <row r="153" ht="17.45" customHeight="1">
      <c r="A153" s="257">
        <f>IF(ISNUMBER(C153),MONTH(C153),"")</f>
        <v/>
      </c>
      <c r="B153" s="257">
        <f>IF(ISNUMBER(C153),YEAR(C153),"")</f>
        <v/>
      </c>
      <c r="C153" s="791">
        <f>C152+1</f>
        <v/>
      </c>
      <c r="D153" s="792" t="n"/>
      <c r="E153" s="793" t="n">
        <v>1.084</v>
      </c>
      <c r="F153" s="792" t="n"/>
      <c r="G153" s="794" t="n">
        <v>1.171</v>
      </c>
      <c r="H153" s="793" t="n"/>
      <c r="I153" s="792" t="n"/>
      <c r="J153" s="793" t="n">
        <v>0.7775</v>
      </c>
      <c r="K153" s="795" t="n"/>
      <c r="L153" s="793" t="n">
        <v>0.7739</v>
      </c>
      <c r="M153" s="982">
        <f>IFERROR(AVERAGE(D153:E153),"")</f>
        <v/>
      </c>
      <c r="N153" s="982">
        <f>IFERROR(AVERAGE(F153:H153),"")</f>
        <v/>
      </c>
      <c r="O153" s="982">
        <f>IFERROR(AVERAGE(I153:J153),"")</f>
        <v/>
      </c>
      <c r="P153" s="982">
        <f>IFERROR(AVERAGE(K153:L153),"")</f>
        <v/>
      </c>
      <c r="Q153" s="257" t="n"/>
      <c r="R153" s="797">
        <f>AVERAGE(M153:N153)</f>
        <v/>
      </c>
      <c r="U153" s="299" t="inlineStr">
        <is>
          <t>May</t>
        </is>
      </c>
      <c r="V153" s="299" t="n">
        <v>2018</v>
      </c>
      <c r="W153" s="300" t="n"/>
      <c r="X153" s="300" t="n"/>
      <c r="Y153" s="300" t="n"/>
    </row>
    <row r="154" ht="17.45" customHeight="1">
      <c r="A154" s="257">
        <f>IF(ISNUMBER(C154),MONTH(C154),"")</f>
        <v/>
      </c>
      <c r="B154" s="257">
        <f>IF(ISNUMBER(C154),YEAR(C154),"")</f>
        <v/>
      </c>
      <c r="C154" s="791">
        <f>C153+1</f>
        <v/>
      </c>
      <c r="D154" s="792" t="n">
        <v>1.915</v>
      </c>
      <c r="E154" s="793" t="n"/>
      <c r="F154" s="792" t="n">
        <v>0.8577</v>
      </c>
      <c r="G154" s="794" t="n"/>
      <c r="H154" s="793" t="n"/>
      <c r="I154" s="792" t="n">
        <v>0.4195</v>
      </c>
      <c r="J154" s="793" t="n"/>
      <c r="K154" s="795" t="n">
        <v>0.5895</v>
      </c>
      <c r="L154" s="793" t="n"/>
      <c r="M154" s="982">
        <f>IFERROR(AVERAGE(D154:E154),"")</f>
        <v/>
      </c>
      <c r="N154" s="982">
        <f>IFERROR(AVERAGE(F154:H154),"")</f>
        <v/>
      </c>
      <c r="O154" s="982">
        <f>IFERROR(AVERAGE(I154:J154),"")</f>
        <v/>
      </c>
      <c r="P154" s="982">
        <f>IFERROR(AVERAGE(K154:L154),"")</f>
        <v/>
      </c>
      <c r="Q154" s="257" t="n"/>
      <c r="R154" s="797">
        <f>AVERAGE(M154:N154)</f>
        <v/>
      </c>
      <c r="U154" s="301" t="inlineStr">
        <is>
          <t>Parameter</t>
        </is>
      </c>
      <c r="V154" s="301" t="inlineStr">
        <is>
          <t>Station 1</t>
        </is>
      </c>
      <c r="W154" s="301" t="inlineStr">
        <is>
          <t>Station 2</t>
        </is>
      </c>
      <c r="X154" s="301" t="inlineStr">
        <is>
          <t>Station 4</t>
        </is>
      </c>
      <c r="Y154" s="301" t="inlineStr">
        <is>
          <t>Station 5</t>
        </is>
      </c>
    </row>
    <row r="155" ht="17.45" customHeight="1">
      <c r="A155" s="257">
        <f>IF(ISNUMBER(C155),MONTH(C155),"")</f>
        <v/>
      </c>
      <c r="B155" s="257">
        <f>IF(ISNUMBER(C155),YEAR(C155),"")</f>
        <v/>
      </c>
      <c r="C155" s="791">
        <f>C154+1</f>
        <v/>
      </c>
      <c r="D155" s="792" t="n"/>
      <c r="E155" s="793" t="n">
        <v>0.5819</v>
      </c>
      <c r="F155" s="792" t="n"/>
      <c r="G155" s="794" t="n">
        <v>0.4497</v>
      </c>
      <c r="H155" s="793" t="n"/>
      <c r="I155" s="792" t="n"/>
      <c r="J155" s="793" t="n">
        <v>0.4127</v>
      </c>
      <c r="K155" s="795" t="n"/>
      <c r="L155" s="793" t="n">
        <v>0.524</v>
      </c>
      <c r="M155" s="982">
        <f>IFERROR(AVERAGE(D155:E155),"")</f>
        <v/>
      </c>
      <c r="N155" s="982">
        <f>IFERROR(AVERAGE(F155:H155),"")</f>
        <v/>
      </c>
      <c r="O155" s="982">
        <f>IFERROR(AVERAGE(I155:J155),"")</f>
        <v/>
      </c>
      <c r="P155" s="982">
        <f>IFERROR(AVERAGE(K155:L155),"")</f>
        <v/>
      </c>
      <c r="Q155" s="257" t="n"/>
      <c r="R155" s="797">
        <f>AVERAGE(M155:N155)</f>
        <v/>
      </c>
      <c r="U155" s="302" t="inlineStr">
        <is>
          <t>Average</t>
        </is>
      </c>
      <c r="V155" s="839">
        <f>AVERAGE(D125:E155)</f>
        <v/>
      </c>
      <c r="W155" s="839">
        <f>AVERAGE(F125:H155)</f>
        <v/>
      </c>
      <c r="X155" s="839">
        <f>AVERAGE(I125:J155)</f>
        <v/>
      </c>
      <c r="Y155" s="839">
        <f>AVERAGE(K125:L155)</f>
        <v/>
      </c>
    </row>
    <row r="156" ht="17.45" customHeight="1">
      <c r="A156" s="257">
        <f>IF(ISNUMBER(C156),MONTH(C156),"")</f>
        <v/>
      </c>
      <c r="B156" s="257">
        <f>IF(ISNUMBER(C156),YEAR(C156),"")</f>
        <v/>
      </c>
      <c r="C156" s="791">
        <f>C155+1</f>
        <v/>
      </c>
      <c r="D156" s="792" t="n">
        <v>0.9574</v>
      </c>
      <c r="E156" s="793" t="n"/>
      <c r="F156" s="792" t="n">
        <v>1.996</v>
      </c>
      <c r="G156" s="794" t="n"/>
      <c r="H156" s="793" t="n"/>
      <c r="I156" s="792" t="n">
        <v>0.7296</v>
      </c>
      <c r="J156" s="793" t="n"/>
      <c r="K156" s="795" t="n">
        <v>0.8581</v>
      </c>
      <c r="L156" s="793" t="n"/>
      <c r="M156" s="982">
        <f>IFERROR(AVERAGE(D156:E156),"")</f>
        <v/>
      </c>
      <c r="N156" s="982">
        <f>IFERROR(AVERAGE(F156:H156),"")</f>
        <v/>
      </c>
      <c r="O156" s="982">
        <f>IFERROR(AVERAGE(I156:J156),"")</f>
        <v/>
      </c>
      <c r="P156" s="982">
        <f>IFERROR(AVERAGE(K156:L156),"")</f>
        <v/>
      </c>
      <c r="Q156" s="257" t="n"/>
      <c r="R156" s="797">
        <f>AVERAGE(M156:N156)</f>
        <v/>
      </c>
      <c r="S156" s="785">
        <f>AVERAGE(L152:O156)</f>
        <v/>
      </c>
      <c r="T156" s="785" t="n"/>
      <c r="U156" s="302" t="inlineStr">
        <is>
          <t>Maximum</t>
        </is>
      </c>
      <c r="V156" s="839">
        <f>MAX(D125:E155)</f>
        <v/>
      </c>
      <c r="W156" s="839">
        <f>MAX(F125:H155)</f>
        <v/>
      </c>
      <c r="X156" s="839">
        <f>MAX(I125:J155)</f>
        <v/>
      </c>
      <c r="Y156" s="839">
        <f>MAX(K125:L155)</f>
        <v/>
      </c>
    </row>
    <row r="157" ht="17.45" customHeight="1" thickBot="1">
      <c r="A157" s="257">
        <f>IF(ISNUMBER(C157),MONTH(C157),"")</f>
        <v/>
      </c>
      <c r="B157" s="257">
        <f>IF(ISNUMBER(C157),YEAR(C157),"")</f>
        <v/>
      </c>
      <c r="C157" s="808">
        <f>C156+1</f>
        <v/>
      </c>
      <c r="D157" s="809" t="n"/>
      <c r="E157" s="810" t="n">
        <v>1.522</v>
      </c>
      <c r="F157" s="809" t="n"/>
      <c r="G157" s="811" t="n">
        <v>1.965</v>
      </c>
      <c r="H157" s="810" t="n"/>
      <c r="I157" s="809" t="n"/>
      <c r="J157" s="810" t="n">
        <v>0.9943</v>
      </c>
      <c r="K157" s="812" t="n"/>
      <c r="L157" s="810" t="n">
        <v>1.146</v>
      </c>
      <c r="M157" s="983">
        <f>IFERROR(AVERAGE(D157:E157),"")</f>
        <v/>
      </c>
      <c r="N157" s="983">
        <f>IFERROR(AVERAGE(F157:H157),"")</f>
        <v/>
      </c>
      <c r="O157" s="983">
        <f>IFERROR(AVERAGE(I157:J157),"")</f>
        <v/>
      </c>
      <c r="P157" s="983">
        <f>IFERROR(AVERAGE(K157:L157),"")</f>
        <v/>
      </c>
      <c r="Q157" s="813">
        <f>AVERAGE(M157:N157)</f>
        <v/>
      </c>
      <c r="R157" s="445" t="n"/>
      <c r="S157" s="441" t="n"/>
      <c r="T157" s="441" t="n"/>
      <c r="U157" s="304" t="inlineStr">
        <is>
          <t># DAYS &gt; 2.5</t>
        </is>
      </c>
      <c r="V157" s="305">
        <f>COUNTIF(D125:E155,"&gt;=2.5")</f>
        <v/>
      </c>
      <c r="W157" s="305">
        <f>COUNTIF(F125:G155,"&gt;=2.5")</f>
        <v/>
      </c>
      <c r="X157" s="305">
        <f>COUNTIF(I125:J155,"&gt;=2.5")</f>
        <v/>
      </c>
      <c r="Y157" s="305">
        <f>COUNTIF(I125:J155,"&gt;=2.5")</f>
        <v/>
      </c>
    </row>
    <row r="158" ht="17.45" customHeight="1" thickBot="1">
      <c r="A158" s="257">
        <f>IF(ISNUMBER(C158),MONTH(C158),"")</f>
        <v/>
      </c>
      <c r="B158" s="257">
        <f>IF(ISNUMBER(C158),YEAR(C158),"")</f>
        <v/>
      </c>
      <c r="C158" s="808">
        <f>C157+1</f>
        <v/>
      </c>
      <c r="D158" s="809" t="n">
        <v>0.8033</v>
      </c>
      <c r="E158" s="810" t="n"/>
      <c r="F158" s="809" t="n">
        <v>0.9276</v>
      </c>
      <c r="G158" s="811" t="n"/>
      <c r="H158" s="810" t="n">
        <v>0.898</v>
      </c>
      <c r="I158" s="809" t="n">
        <v>0.6449</v>
      </c>
      <c r="J158" s="810" t="n"/>
      <c r="K158" s="812" t="n">
        <v>0.6287</v>
      </c>
      <c r="L158" s="810" t="n"/>
      <c r="M158" s="983">
        <f>IFERROR(AVERAGE(D158:E158),"")</f>
        <v/>
      </c>
      <c r="N158" s="983">
        <f>IFERROR(AVERAGE(F158:H158),"")</f>
        <v/>
      </c>
      <c r="O158" s="983">
        <f>IFERROR(AVERAGE(I158:J158),"")</f>
        <v/>
      </c>
      <c r="P158" s="983">
        <f>IFERROR(AVERAGE(K158:L158),"")</f>
        <v/>
      </c>
      <c r="Q158" s="813">
        <f>AVERAGE(M158:N158)</f>
        <v/>
      </c>
      <c r="R158" s="445" t="n"/>
      <c r="S158" s="984">
        <f>AVERAGE(L157:O158)</f>
        <v/>
      </c>
      <c r="T158" s="984" t="n"/>
      <c r="Y158" s="786">
        <f>AVERAGE(V155:Y155)</f>
        <v/>
      </c>
    </row>
    <row r="159" ht="17.45" customHeight="1">
      <c r="A159" s="257">
        <f>IF(ISNUMBER(C159),MONTH(C159),"")</f>
        <v/>
      </c>
      <c r="B159" s="257">
        <f>IF(ISNUMBER(C159),YEAR(C159),"")</f>
        <v/>
      </c>
      <c r="C159" s="791">
        <f>C158+1</f>
        <v/>
      </c>
      <c r="D159" s="792" t="n"/>
      <c r="E159" s="793" t="n">
        <v>0.8641</v>
      </c>
      <c r="F159" s="792" t="n"/>
      <c r="G159" s="794" t="n">
        <v>1.044</v>
      </c>
      <c r="H159" s="793" t="n"/>
      <c r="I159" s="792" t="n"/>
      <c r="J159" s="793" t="n">
        <v>0.8112</v>
      </c>
      <c r="K159" s="795" t="n"/>
      <c r="L159" s="793" t="n">
        <v>1.13</v>
      </c>
      <c r="M159" s="982">
        <f>IFERROR(AVERAGE(D159:E159),"")</f>
        <v/>
      </c>
      <c r="N159" s="982">
        <f>IFERROR(AVERAGE(F159:H159),"")</f>
        <v/>
      </c>
      <c r="O159" s="982">
        <f>IFERROR(AVERAGE(I159:J159),"")</f>
        <v/>
      </c>
      <c r="P159" s="982">
        <f>IFERROR(AVERAGE(K159:L159),"")</f>
        <v/>
      </c>
      <c r="Q159" s="257" t="n"/>
      <c r="R159" s="797">
        <f>AVERAGE(M159:N159)</f>
        <v/>
      </c>
    </row>
    <row r="160" ht="17.45" customHeight="1">
      <c r="A160" s="257">
        <f>IF(ISNUMBER(C160),MONTH(C160),"")</f>
        <v/>
      </c>
      <c r="B160" s="257">
        <f>IF(ISNUMBER(C160),YEAR(C160),"")</f>
        <v/>
      </c>
      <c r="C160" s="791">
        <f>C159+1</f>
        <v/>
      </c>
      <c r="D160" s="792" t="n">
        <v>1.108</v>
      </c>
      <c r="E160" s="793" t="n"/>
      <c r="F160" s="792" t="n">
        <v>0.8091</v>
      </c>
      <c r="G160" s="794" t="n"/>
      <c r="H160" s="793" t="n"/>
      <c r="I160" s="792" t="n">
        <v>0.7416</v>
      </c>
      <c r="J160" s="793" t="n"/>
      <c r="K160" s="795" t="n">
        <v>1.506</v>
      </c>
      <c r="L160" s="793" t="n"/>
      <c r="M160" s="982">
        <f>IFERROR(AVERAGE(D160:E160),"")</f>
        <v/>
      </c>
      <c r="N160" s="982">
        <f>IFERROR(AVERAGE(F160:H160),"")</f>
        <v/>
      </c>
      <c r="O160" s="982">
        <f>IFERROR(AVERAGE(I160:J160),"")</f>
        <v/>
      </c>
      <c r="P160" s="982">
        <f>IFERROR(AVERAGE(K160:L160),"")</f>
        <v/>
      </c>
      <c r="Q160" s="257" t="n"/>
      <c r="R160" s="797">
        <f>AVERAGE(M160:N160)</f>
        <v/>
      </c>
    </row>
    <row r="161" ht="17.45" customHeight="1">
      <c r="A161" s="257">
        <f>IF(ISNUMBER(C161),MONTH(C161),"")</f>
        <v/>
      </c>
      <c r="B161" s="257">
        <f>IF(ISNUMBER(C161),YEAR(C161),"")</f>
        <v/>
      </c>
      <c r="C161" s="791">
        <f>C160+1</f>
        <v/>
      </c>
      <c r="D161" s="792" t="n"/>
      <c r="E161" s="793" t="n">
        <v>1.19</v>
      </c>
      <c r="F161" s="792" t="n"/>
      <c r="G161" s="794" t="n">
        <v>1.781</v>
      </c>
      <c r="H161" s="793" t="n"/>
      <c r="I161" s="792" t="n"/>
      <c r="J161" s="793" t="n">
        <v>0.6007</v>
      </c>
      <c r="K161" s="795" t="n"/>
      <c r="L161" s="793" t="n">
        <v>0.8588</v>
      </c>
      <c r="M161" s="982">
        <f>IFERROR(AVERAGE(D161:E161),"")</f>
        <v/>
      </c>
      <c r="N161" s="982">
        <f>IFERROR(AVERAGE(F161:H161),"")</f>
        <v/>
      </c>
      <c r="O161" s="982">
        <f>IFERROR(AVERAGE(I161:J161),"")</f>
        <v/>
      </c>
      <c r="P161" s="982">
        <f>IFERROR(AVERAGE(K161:L161),"")</f>
        <v/>
      </c>
      <c r="Q161" s="257" t="n"/>
      <c r="R161" s="797">
        <f>AVERAGE(M161:N161)</f>
        <v/>
      </c>
    </row>
    <row r="162" ht="17.45" customHeight="1">
      <c r="A162" s="257">
        <f>IF(ISNUMBER(C162),MONTH(C162),"")</f>
        <v/>
      </c>
      <c r="B162" s="257">
        <f>IF(ISNUMBER(C162),YEAR(C162),"")</f>
        <v/>
      </c>
      <c r="C162" s="791">
        <f>C161+1</f>
        <v/>
      </c>
      <c r="D162" s="792" t="n">
        <v>0.8324</v>
      </c>
      <c r="E162" s="793" t="n"/>
      <c r="F162" s="792" t="n"/>
      <c r="G162" s="794" t="n"/>
      <c r="H162" s="793" t="n">
        <v>1.04</v>
      </c>
      <c r="I162" s="792" t="n">
        <v>0.8284</v>
      </c>
      <c r="J162" s="793" t="n"/>
      <c r="K162" s="795" t="n">
        <v>0.9339</v>
      </c>
      <c r="L162" s="793" t="n"/>
      <c r="M162" s="982">
        <f>IFERROR(AVERAGE(D162:E162),"")</f>
        <v/>
      </c>
      <c r="N162" s="982">
        <f>IFERROR(AVERAGE(F162:H162),"")</f>
        <v/>
      </c>
      <c r="O162" s="982">
        <f>IFERROR(AVERAGE(I162:J162),"")</f>
        <v/>
      </c>
      <c r="P162" s="982">
        <f>IFERROR(AVERAGE(K162:L162),"")</f>
        <v/>
      </c>
      <c r="Q162" s="257" t="n"/>
      <c r="R162" s="797">
        <f>AVERAGE(M162:N162)</f>
        <v/>
      </c>
    </row>
    <row r="163" ht="17.45" customHeight="1">
      <c r="A163" s="257">
        <f>IF(ISNUMBER(C163),MONTH(C163),"")</f>
        <v/>
      </c>
      <c r="B163" s="257">
        <f>IF(ISNUMBER(C163),YEAR(C163),"")</f>
        <v/>
      </c>
      <c r="C163" s="791">
        <f>C162+1</f>
        <v/>
      </c>
      <c r="D163" s="792" t="n"/>
      <c r="E163" s="793" t="n">
        <v>1.252</v>
      </c>
      <c r="F163" s="792" t="n"/>
      <c r="G163" s="794" t="n">
        <v>1.899</v>
      </c>
      <c r="H163" s="793" t="n"/>
      <c r="I163" s="792" t="n"/>
      <c r="J163" s="793" t="n">
        <v>0.9889</v>
      </c>
      <c r="K163" s="795" t="n"/>
      <c r="L163" s="793" t="n">
        <v>1.32</v>
      </c>
      <c r="M163" s="982">
        <f>IFERROR(AVERAGE(D163:E163),"")</f>
        <v/>
      </c>
      <c r="N163" s="982">
        <f>IFERROR(AVERAGE(F163:H163),"")</f>
        <v/>
      </c>
      <c r="O163" s="982">
        <f>IFERROR(AVERAGE(I163:J163),"")</f>
        <v/>
      </c>
      <c r="P163" s="982">
        <f>IFERROR(AVERAGE(K163:L163),"")</f>
        <v/>
      </c>
      <c r="Q163" s="257" t="n"/>
      <c r="R163" s="797">
        <f>AVERAGE(M163:N163)</f>
        <v/>
      </c>
      <c r="S163" s="785">
        <f>AVERAGE(L159:O163)</f>
        <v/>
      </c>
      <c r="T163" s="785" t="n"/>
    </row>
    <row r="164" ht="17.45" customHeight="1">
      <c r="A164" s="257">
        <f>IF(ISNUMBER(C164),MONTH(C164),"")</f>
        <v/>
      </c>
      <c r="B164" s="257">
        <f>IF(ISNUMBER(C164),YEAR(C164),"")</f>
        <v/>
      </c>
      <c r="C164" s="808">
        <f>C163+1</f>
        <v/>
      </c>
      <c r="D164" s="809" t="n">
        <v>1.117</v>
      </c>
      <c r="E164" s="810" t="n"/>
      <c r="F164" s="809" t="n">
        <v>1.144</v>
      </c>
      <c r="G164" s="811" t="n"/>
      <c r="H164" s="810" t="n">
        <v>1.088</v>
      </c>
      <c r="I164" s="809" t="n">
        <v>0.9071</v>
      </c>
      <c r="J164" s="810" t="n"/>
      <c r="K164" s="812" t="n">
        <v>0.9563</v>
      </c>
      <c r="L164" s="810" t="n"/>
      <c r="M164" s="983">
        <f>IFERROR(AVERAGE(D164:E164),"")</f>
        <v/>
      </c>
      <c r="N164" s="983">
        <f>IFERROR(AVERAGE(F164:H164),"")</f>
        <v/>
      </c>
      <c r="O164" s="983">
        <f>IFERROR(AVERAGE(I164:J164),"")</f>
        <v/>
      </c>
      <c r="P164" s="983">
        <f>IFERROR(AVERAGE(K164:L164),"")</f>
        <v/>
      </c>
      <c r="Q164" s="813">
        <f>AVERAGE(M164:N164)</f>
        <v/>
      </c>
      <c r="R164" s="445" t="n"/>
      <c r="S164" s="441" t="n"/>
      <c r="T164" s="441" t="n"/>
    </row>
    <row r="165" ht="17.45" customHeight="1">
      <c r="A165" s="257">
        <f>IF(ISNUMBER(C165),MONTH(C165),"")</f>
        <v/>
      </c>
      <c r="B165" s="257">
        <f>IF(ISNUMBER(C165),YEAR(C165),"")</f>
        <v/>
      </c>
      <c r="C165" s="808">
        <f>C164+1</f>
        <v/>
      </c>
      <c r="D165" s="809" t="n"/>
      <c r="E165" s="810" t="n">
        <v>0.8932</v>
      </c>
      <c r="F165" s="809" t="n"/>
      <c r="G165" s="811" t="n">
        <v>0.7306</v>
      </c>
      <c r="H165" s="810" t="n"/>
      <c r="I165" s="809" t="n"/>
      <c r="J165" s="810" t="n">
        <v>0.7381</v>
      </c>
      <c r="K165" s="812" t="n"/>
      <c r="L165" s="810" t="n">
        <v>0.791</v>
      </c>
      <c r="M165" s="983">
        <f>IFERROR(AVERAGE(D165:E165),"")</f>
        <v/>
      </c>
      <c r="N165" s="983">
        <f>IFERROR(AVERAGE(F165:H165),"")</f>
        <v/>
      </c>
      <c r="O165" s="983">
        <f>IFERROR(AVERAGE(I165:J165),"")</f>
        <v/>
      </c>
      <c r="P165" s="983">
        <f>IFERROR(AVERAGE(K165:L165),"")</f>
        <v/>
      </c>
      <c r="Q165" s="813">
        <f>AVERAGE(M165:N165)</f>
        <v/>
      </c>
      <c r="R165" s="445" t="n"/>
      <c r="S165" s="984">
        <f>AVERAGE(L164:O165)</f>
        <v/>
      </c>
      <c r="T165" s="984" t="n"/>
    </row>
    <row r="166" ht="17.45" customHeight="1">
      <c r="A166" s="257">
        <f>IF(ISNUMBER(C166),MONTH(C166),"")</f>
        <v/>
      </c>
      <c r="B166" s="257">
        <f>IF(ISNUMBER(C166),YEAR(C166),"")</f>
        <v/>
      </c>
      <c r="C166" s="791">
        <f>C165+1</f>
        <v/>
      </c>
      <c r="D166" s="792" t="n">
        <v>1.409</v>
      </c>
      <c r="E166" s="793" t="n"/>
      <c r="F166" s="792" t="n">
        <v>1.817</v>
      </c>
      <c r="G166" s="794" t="n"/>
      <c r="H166" s="793" t="n"/>
      <c r="I166" s="792" t="n">
        <v>1.247</v>
      </c>
      <c r="J166" s="793" t="n"/>
      <c r="K166" s="795" t="n">
        <v>1.113</v>
      </c>
      <c r="L166" s="793" t="n"/>
      <c r="M166" s="982">
        <f>IFERROR(AVERAGE(D166:E166),"")</f>
        <v/>
      </c>
      <c r="N166" s="982">
        <f>IFERROR(AVERAGE(F166:H166),"")</f>
        <v/>
      </c>
      <c r="O166" s="982">
        <f>IFERROR(AVERAGE(I166:J166),"")</f>
        <v/>
      </c>
      <c r="P166" s="982">
        <f>IFERROR(AVERAGE(K166:L166),"")</f>
        <v/>
      </c>
      <c r="Q166" s="257" t="n"/>
      <c r="R166" s="797">
        <f>AVERAGE(M166:N166)</f>
        <v/>
      </c>
    </row>
    <row r="167" ht="17.45" customHeight="1">
      <c r="A167" s="257">
        <f>IF(ISNUMBER(C167),MONTH(C167),"")</f>
        <v/>
      </c>
      <c r="B167" s="257">
        <f>IF(ISNUMBER(C167),YEAR(C167),"")</f>
        <v/>
      </c>
      <c r="C167" s="791">
        <f>C166+1</f>
        <v/>
      </c>
      <c r="D167" s="792" t="n"/>
      <c r="E167" s="821" t="n">
        <v>8.973000000000001</v>
      </c>
      <c r="F167" s="792" t="n"/>
      <c r="G167" s="794" t="n">
        <v>1.321</v>
      </c>
      <c r="H167" s="793" t="n"/>
      <c r="I167" s="792" t="n"/>
      <c r="J167" s="793" t="n">
        <v>1.263</v>
      </c>
      <c r="K167" s="795" t="n"/>
      <c r="L167" s="793" t="n">
        <v>1.477</v>
      </c>
      <c r="M167" s="981" t="n"/>
      <c r="N167" s="982">
        <f>IFERROR(AVERAGE(F167:H167),"")</f>
        <v/>
      </c>
      <c r="O167" s="982">
        <f>IFERROR(AVERAGE(I167:J167),"")</f>
        <v/>
      </c>
      <c r="P167" s="982">
        <f>IFERROR(AVERAGE(K167:L167),"")</f>
        <v/>
      </c>
      <c r="Q167" s="257" t="n"/>
      <c r="R167" s="797">
        <f>AVERAGE(M167:N167)</f>
        <v/>
      </c>
      <c r="S167" s="291" t="inlineStr">
        <is>
          <t>EVENT</t>
        </is>
      </c>
      <c r="T167" s="291" t="n"/>
    </row>
    <row r="168" ht="17.45" customHeight="1">
      <c r="A168" s="257">
        <f>IF(ISNUMBER(C168),MONTH(C168),"")</f>
        <v/>
      </c>
      <c r="B168" s="257">
        <f>IF(ISNUMBER(C168),YEAR(C168),"")</f>
        <v/>
      </c>
      <c r="C168" s="791">
        <f>C167+1</f>
        <v/>
      </c>
      <c r="D168" s="792" t="n">
        <v>1.631</v>
      </c>
      <c r="E168" s="793" t="n"/>
      <c r="F168" s="792" t="n"/>
      <c r="G168" s="794" t="n"/>
      <c r="H168" s="793" t="n">
        <v>1.337</v>
      </c>
      <c r="I168" s="792" t="n">
        <v>1.141</v>
      </c>
      <c r="J168" s="793" t="n"/>
      <c r="K168" s="795" t="n">
        <v>1.133</v>
      </c>
      <c r="L168" s="793" t="n"/>
      <c r="M168" s="982">
        <f>IFERROR(AVERAGE(D168:E168),"")</f>
        <v/>
      </c>
      <c r="N168" s="982">
        <f>IFERROR(AVERAGE(F168:H168),"")</f>
        <v/>
      </c>
      <c r="O168" s="982">
        <f>IFERROR(AVERAGE(I168:J168),"")</f>
        <v/>
      </c>
      <c r="P168" s="982">
        <f>IFERROR(AVERAGE(K168:L168),"")</f>
        <v/>
      </c>
      <c r="Q168" s="257" t="n"/>
      <c r="R168" s="797">
        <f>AVERAGE(M168:N168)</f>
        <v/>
      </c>
    </row>
    <row r="169" ht="17.45" customHeight="1">
      <c r="A169" s="257">
        <f>IF(ISNUMBER(C169),MONTH(C169),"")</f>
        <v/>
      </c>
      <c r="B169" s="257">
        <f>IF(ISNUMBER(C169),YEAR(C169),"")</f>
        <v/>
      </c>
      <c r="C169" s="791">
        <f>C168+1</f>
        <v/>
      </c>
      <c r="D169" s="792" t="n"/>
      <c r="E169" s="793" t="n">
        <v>1.304</v>
      </c>
      <c r="F169" s="792" t="n"/>
      <c r="G169" s="794" t="n">
        <v>1.167</v>
      </c>
      <c r="H169" s="793" t="n"/>
      <c r="I169" s="792" t="n"/>
      <c r="J169" s="793" t="n">
        <v>1.024</v>
      </c>
      <c r="K169" s="795" t="n"/>
      <c r="L169" s="793" t="n">
        <v>1.118</v>
      </c>
      <c r="M169" s="982">
        <f>IFERROR(AVERAGE(D169:E169),"")</f>
        <v/>
      </c>
      <c r="N169" s="982">
        <f>IFERROR(AVERAGE(F169:H169),"")</f>
        <v/>
      </c>
      <c r="O169" s="982">
        <f>IFERROR(AVERAGE(I169:J169),"")</f>
        <v/>
      </c>
      <c r="P169" s="982">
        <f>IFERROR(AVERAGE(K169:L169),"")</f>
        <v/>
      </c>
      <c r="Q169" s="257" t="n"/>
      <c r="R169" s="797">
        <f>AVERAGE(M169:N169)</f>
        <v/>
      </c>
    </row>
    <row r="170" ht="17.45" customHeight="1">
      <c r="A170" s="257">
        <f>IF(ISNUMBER(C170),MONTH(C170),"")</f>
        <v/>
      </c>
      <c r="B170" s="257">
        <f>IF(ISNUMBER(C170),YEAR(C170),"")</f>
        <v/>
      </c>
      <c r="C170" s="802">
        <f>C169+1</f>
        <v/>
      </c>
      <c r="D170" s="803" t="n">
        <v>1.107</v>
      </c>
      <c r="E170" s="804" t="n"/>
      <c r="F170" s="803" t="n">
        <v>1.147</v>
      </c>
      <c r="G170" s="805" t="n"/>
      <c r="H170" s="804" t="n">
        <v>1.299</v>
      </c>
      <c r="I170" s="803" t="n">
        <v>0.8611</v>
      </c>
      <c r="J170" s="804" t="n"/>
      <c r="K170" s="806" t="n">
        <v>0.9431</v>
      </c>
      <c r="L170" s="804" t="n"/>
      <c r="M170" s="982">
        <f>IFERROR(AVERAGE(D170:E170),"")</f>
        <v/>
      </c>
      <c r="N170" s="982">
        <f>IFERROR(AVERAGE(F170:H170),"")</f>
        <v/>
      </c>
      <c r="O170" s="982">
        <f>IFERROR(AVERAGE(I170:J170),"")</f>
        <v/>
      </c>
      <c r="P170" s="982">
        <f>IFERROR(AVERAGE(K170:L170),"")</f>
        <v/>
      </c>
      <c r="Q170" s="257" t="n"/>
      <c r="R170" s="797">
        <f>AVERAGE(M170:N170)</f>
        <v/>
      </c>
      <c r="S170" s="785">
        <f>AVERAGE(L166:O170)</f>
        <v/>
      </c>
      <c r="T170" s="785" t="n"/>
    </row>
    <row r="171" ht="17.45" customHeight="1">
      <c r="A171" s="257">
        <f>IF(ISNUMBER(C171),MONTH(C171),"")</f>
        <v/>
      </c>
      <c r="B171" s="257">
        <f>IF(ISNUMBER(C171),YEAR(C171),"")</f>
        <v/>
      </c>
      <c r="C171" s="808">
        <f>C170+1</f>
        <v/>
      </c>
      <c r="D171" s="809" t="n"/>
      <c r="E171" s="810" t="n">
        <v>0.7866</v>
      </c>
      <c r="F171" s="809" t="n"/>
      <c r="G171" s="811" t="n">
        <v>0.5121</v>
      </c>
      <c r="H171" s="810" t="n"/>
      <c r="I171" s="809" t="n"/>
      <c r="J171" s="810" t="n">
        <v>0.3296</v>
      </c>
      <c r="K171" s="812" t="n"/>
      <c r="L171" s="810" t="n">
        <v>0.5682</v>
      </c>
      <c r="M171" s="983">
        <f>IFERROR(AVERAGE(D171:E171),"")</f>
        <v/>
      </c>
      <c r="N171" s="983">
        <f>IFERROR(AVERAGE(F171:H171),"")</f>
        <v/>
      </c>
      <c r="O171" s="983">
        <f>IFERROR(AVERAGE(I171:J171),"")</f>
        <v/>
      </c>
      <c r="P171" s="983">
        <f>IFERROR(AVERAGE(K171:L171),"")</f>
        <v/>
      </c>
      <c r="Q171" s="813">
        <f>AVERAGE(M171:N171)</f>
        <v/>
      </c>
      <c r="R171" s="445" t="n"/>
      <c r="S171" s="441" t="n"/>
      <c r="T171" s="441" t="n"/>
    </row>
    <row r="172" ht="17.45" customHeight="1">
      <c r="A172" s="257">
        <f>IF(ISNUMBER(C172),MONTH(C172),"")</f>
        <v/>
      </c>
      <c r="B172" s="257">
        <f>IF(ISNUMBER(C172),YEAR(C172),"")</f>
        <v/>
      </c>
      <c r="C172" s="808">
        <f>C171+1</f>
        <v/>
      </c>
      <c r="D172" s="809" t="n">
        <v>0.797</v>
      </c>
      <c r="E172" s="810" t="n"/>
      <c r="F172" s="809" t="n">
        <v>0.495</v>
      </c>
      <c r="G172" s="811" t="n"/>
      <c r="H172" s="810" t="n"/>
      <c r="I172" s="809" t="n">
        <v>0.231</v>
      </c>
      <c r="J172" s="810" t="n"/>
      <c r="K172" s="812" t="n">
        <v>0.374</v>
      </c>
      <c r="L172" s="810" t="n"/>
      <c r="M172" s="983">
        <f>IFERROR(AVERAGE(D172:E172),"")</f>
        <v/>
      </c>
      <c r="N172" s="983">
        <f>IFERROR(AVERAGE(F172:H172),"")</f>
        <v/>
      </c>
      <c r="O172" s="983">
        <f>IFERROR(AVERAGE(I172:J172),"")</f>
        <v/>
      </c>
      <c r="P172" s="983">
        <f>IFERROR(AVERAGE(K172:L172),"")</f>
        <v/>
      </c>
      <c r="Q172" s="813">
        <f>AVERAGE(M172:N172)</f>
        <v/>
      </c>
      <c r="R172" s="445" t="n"/>
      <c r="S172" s="984">
        <f>AVERAGE(L171:O172)</f>
        <v/>
      </c>
      <c r="T172" s="984" t="n"/>
    </row>
    <row r="173" ht="17.45" customHeight="1">
      <c r="A173" s="257">
        <f>IF(ISNUMBER(C173),MONTH(C173),"")</f>
        <v/>
      </c>
      <c r="B173" s="257">
        <f>IF(ISNUMBER(C173),YEAR(C173),"")</f>
        <v/>
      </c>
      <c r="C173" s="791">
        <f>C172+1</f>
        <v/>
      </c>
      <c r="D173" s="792" t="n"/>
      <c r="E173" s="793" t="n">
        <v>0.6108</v>
      </c>
      <c r="F173" s="792" t="n"/>
      <c r="G173" s="794" t="n">
        <v>0.7919</v>
      </c>
      <c r="H173" s="793" t="n"/>
      <c r="I173" s="792" t="n"/>
      <c r="J173" s="793" t="n">
        <v>0.635</v>
      </c>
      <c r="K173" s="795" t="n"/>
      <c r="L173" s="793" t="n">
        <v>0.6771</v>
      </c>
      <c r="M173" s="982">
        <f>IFERROR(AVERAGE(D173:E173),"")</f>
        <v/>
      </c>
      <c r="N173" s="982">
        <f>IFERROR(AVERAGE(F173:H173),"")</f>
        <v/>
      </c>
      <c r="O173" s="982">
        <f>IFERROR(AVERAGE(I173:J173),"")</f>
        <v/>
      </c>
      <c r="P173" s="982">
        <f>IFERROR(AVERAGE(K173:L173),"")</f>
        <v/>
      </c>
      <c r="Q173" s="257" t="n"/>
      <c r="R173" s="797">
        <f>AVERAGE(M173:N173)</f>
        <v/>
      </c>
    </row>
    <row r="174" ht="17.45" customHeight="1">
      <c r="A174" s="257">
        <f>IF(ISNUMBER(C174),MONTH(C174),"")</f>
        <v/>
      </c>
      <c r="B174" s="257">
        <f>IF(ISNUMBER(C174),YEAR(C174),"")</f>
        <v/>
      </c>
      <c r="C174" s="791">
        <f>C173+1</f>
        <v/>
      </c>
      <c r="D174" s="792" t="n">
        <v>0.955</v>
      </c>
      <c r="E174" s="793" t="n"/>
      <c r="F174" s="792" t="n"/>
      <c r="G174" s="794" t="n"/>
      <c r="H174" s="793" t="n">
        <v>1.037</v>
      </c>
      <c r="I174" s="792" t="n">
        <v>0.6452</v>
      </c>
      <c r="J174" s="793" t="n"/>
      <c r="K174" s="795" t="n">
        <v>0.727</v>
      </c>
      <c r="L174" s="793" t="n"/>
      <c r="M174" s="982">
        <f>IFERROR(AVERAGE(D174:E174),"")</f>
        <v/>
      </c>
      <c r="N174" s="982">
        <f>IFERROR(AVERAGE(F174:H174),"")</f>
        <v/>
      </c>
      <c r="O174" s="982">
        <f>IFERROR(AVERAGE(I174:J174),"")</f>
        <v/>
      </c>
      <c r="P174" s="982">
        <f>IFERROR(AVERAGE(K174:L174),"")</f>
        <v/>
      </c>
      <c r="Q174" s="257" t="n"/>
      <c r="R174" s="797">
        <f>AVERAGE(M174:N174)</f>
        <v/>
      </c>
    </row>
    <row r="175" ht="17.45" customHeight="1">
      <c r="A175" s="257">
        <f>IF(ISNUMBER(C175),MONTH(C175),"")</f>
        <v/>
      </c>
      <c r="B175" s="257">
        <f>IF(ISNUMBER(C175),YEAR(C175),"")</f>
        <v/>
      </c>
      <c r="C175" s="791">
        <f>C174+1</f>
        <v/>
      </c>
      <c r="D175" s="792" t="n"/>
      <c r="E175" s="793" t="n">
        <v>1.117</v>
      </c>
      <c r="F175" s="792" t="n"/>
      <c r="G175" s="794" t="n">
        <v>1.246</v>
      </c>
      <c r="H175" s="793" t="n"/>
      <c r="I175" s="792" t="n"/>
      <c r="J175" s="793" t="n">
        <v>0.8933</v>
      </c>
      <c r="K175" s="795" t="n"/>
      <c r="L175" s="793" t="n">
        <v>0.9892</v>
      </c>
      <c r="M175" s="982">
        <f>IFERROR(AVERAGE(D175:E175),"")</f>
        <v/>
      </c>
      <c r="N175" s="982">
        <f>IFERROR(AVERAGE(F175:H175),"")</f>
        <v/>
      </c>
      <c r="O175" s="982">
        <f>IFERROR(AVERAGE(I175:J175),"")</f>
        <v/>
      </c>
      <c r="P175" s="982">
        <f>IFERROR(AVERAGE(K175:L175),"")</f>
        <v/>
      </c>
      <c r="Q175" s="257" t="n"/>
      <c r="R175" s="797">
        <f>AVERAGE(M175:N175)</f>
        <v/>
      </c>
    </row>
    <row r="176" ht="17.45" customHeight="1">
      <c r="A176" s="257">
        <f>IF(ISNUMBER(C176),MONTH(C176),"")</f>
        <v/>
      </c>
      <c r="B176" s="257">
        <f>IF(ISNUMBER(C176),YEAR(C176),"")</f>
        <v/>
      </c>
      <c r="C176" s="802">
        <f>C175+1</f>
        <v/>
      </c>
      <c r="D176" s="803" t="n">
        <v>1.824</v>
      </c>
      <c r="E176" s="804" t="n"/>
      <c r="F176" s="803" t="n">
        <v>1.261</v>
      </c>
      <c r="G176" s="805" t="n"/>
      <c r="H176" s="804" t="n">
        <v>1.241</v>
      </c>
      <c r="I176" s="803" t="n">
        <v>1.235</v>
      </c>
      <c r="J176" s="804" t="n"/>
      <c r="K176" s="806" t="n">
        <v>1.224</v>
      </c>
      <c r="L176" s="804" t="n"/>
      <c r="M176" s="982">
        <f>IFERROR(AVERAGE(D176:E176),"")</f>
        <v/>
      </c>
      <c r="N176" s="982">
        <f>IFERROR(AVERAGE(F176:H176),"")</f>
        <v/>
      </c>
      <c r="O176" s="982">
        <f>IFERROR(AVERAGE(I176:J176),"")</f>
        <v/>
      </c>
      <c r="P176" s="982">
        <f>IFERROR(AVERAGE(K176:L176),"")</f>
        <v/>
      </c>
      <c r="Q176" s="257" t="n"/>
      <c r="R176" s="797">
        <f>AVERAGE(M176:N176)</f>
        <v/>
      </c>
    </row>
    <row r="177" ht="17.45" customHeight="1">
      <c r="A177" s="257">
        <f>IF(ISNUMBER(C177),MONTH(C177),"")</f>
        <v/>
      </c>
      <c r="B177" s="257">
        <f>IF(ISNUMBER(C177),YEAR(C177),"")</f>
        <v/>
      </c>
      <c r="C177" s="791">
        <f>C176+1</f>
        <v/>
      </c>
      <c r="D177" s="792" t="n"/>
      <c r="E177" s="793" t="n">
        <v>1.068</v>
      </c>
      <c r="F177" s="792" t="n"/>
      <c r="G177" s="794" t="n">
        <v>1.106</v>
      </c>
      <c r="H177" s="793" t="n"/>
      <c r="I177" s="792" t="n"/>
      <c r="J177" s="793" t="n">
        <v>0.9051</v>
      </c>
      <c r="K177" s="795" t="n"/>
      <c r="L177" s="793" t="n">
        <v>1.099</v>
      </c>
      <c r="M177" s="982">
        <f>IFERROR(AVERAGE(D177:E177),"")</f>
        <v/>
      </c>
      <c r="N177" s="982">
        <f>IFERROR(AVERAGE(F177:H177),"")</f>
        <v/>
      </c>
      <c r="O177" s="982">
        <f>IFERROR(AVERAGE(I177:J177),"")</f>
        <v/>
      </c>
      <c r="P177" s="982">
        <f>IFERROR(AVERAGE(K177:L177),"")</f>
        <v/>
      </c>
      <c r="Q177" s="257" t="n"/>
      <c r="R177" s="797">
        <f>AVERAGE(M177:N177)</f>
        <v/>
      </c>
      <c r="S177" s="785">
        <f>AVERAGE(L173:O177)</f>
        <v/>
      </c>
      <c r="T177" s="785" t="n"/>
    </row>
    <row r="178" ht="17.45" customHeight="1">
      <c r="A178" s="257">
        <f>IF(ISNUMBER(C178),MONTH(C178),"")</f>
        <v/>
      </c>
      <c r="B178" s="257">
        <f>IF(ISNUMBER(C178),YEAR(C178),"")</f>
        <v/>
      </c>
      <c r="C178" s="808">
        <f>C177+1</f>
        <v/>
      </c>
      <c r="D178" s="809" t="n">
        <v>0.4935</v>
      </c>
      <c r="E178" s="810" t="n"/>
      <c r="F178" s="809" t="n">
        <v>0.3756</v>
      </c>
      <c r="G178" s="811" t="n"/>
      <c r="H178" s="810" t="n"/>
      <c r="I178" s="809" t="n">
        <v>0.3418</v>
      </c>
      <c r="J178" s="810" t="n"/>
      <c r="K178" s="812" t="n">
        <v>0.4294</v>
      </c>
      <c r="L178" s="810" t="n"/>
      <c r="M178" s="983">
        <f>IFERROR(AVERAGE(D178:E178),"")</f>
        <v/>
      </c>
      <c r="N178" s="983">
        <f>IFERROR(AVERAGE(F178:H178),"")</f>
        <v/>
      </c>
      <c r="O178" s="983">
        <f>IFERROR(AVERAGE(I178:J178),"")</f>
        <v/>
      </c>
      <c r="P178" s="983">
        <f>IFERROR(AVERAGE(K178:L178),"")</f>
        <v/>
      </c>
      <c r="Q178" s="813">
        <f>AVERAGE(M178:N178)</f>
        <v/>
      </c>
      <c r="R178" s="445" t="n"/>
      <c r="S178" s="441" t="n"/>
      <c r="T178" s="441" t="n"/>
    </row>
    <row r="179" ht="17.45" customHeight="1">
      <c r="A179" s="257">
        <f>IF(ISNUMBER(C179),MONTH(C179),"")</f>
        <v/>
      </c>
      <c r="B179" s="257">
        <f>IF(ISNUMBER(C179),YEAR(C179),"")</f>
        <v/>
      </c>
      <c r="C179" s="808">
        <f>C178+1</f>
        <v/>
      </c>
      <c r="D179" s="809" t="n"/>
      <c r="E179" s="810" t="n">
        <v>1.102</v>
      </c>
      <c r="F179" s="809" t="n"/>
      <c r="G179" s="811" t="n">
        <v>0.4039</v>
      </c>
      <c r="H179" s="810" t="n"/>
      <c r="I179" s="809" t="n"/>
      <c r="J179" s="810" t="n">
        <v>0.3571</v>
      </c>
      <c r="K179" s="812" t="n"/>
      <c r="L179" s="810" t="n">
        <v>0.4943</v>
      </c>
      <c r="M179" s="983">
        <f>IFERROR(AVERAGE(D179:E179),"")</f>
        <v/>
      </c>
      <c r="N179" s="983">
        <f>IFERROR(AVERAGE(F179:H179),"")</f>
        <v/>
      </c>
      <c r="O179" s="983">
        <f>IFERROR(AVERAGE(I179:J179),"")</f>
        <v/>
      </c>
      <c r="P179" s="983">
        <f>IFERROR(AVERAGE(K179:L179),"")</f>
        <v/>
      </c>
      <c r="Q179" s="813">
        <f>AVERAGE(M179:N179)</f>
        <v/>
      </c>
      <c r="R179" s="445" t="n"/>
      <c r="S179" s="984">
        <f>AVERAGE(L178:O179)</f>
        <v/>
      </c>
      <c r="T179" s="984" t="n"/>
    </row>
    <row r="180" ht="17.45" customHeight="1">
      <c r="A180" s="257">
        <f>IF(ISNUMBER(C180),MONTH(C180),"")</f>
        <v/>
      </c>
      <c r="B180" s="257">
        <f>IF(ISNUMBER(C180),YEAR(C180),"")</f>
        <v/>
      </c>
      <c r="C180" s="791">
        <f>C179+1</f>
        <v/>
      </c>
      <c r="D180" s="792" t="n">
        <v>0.8681</v>
      </c>
      <c r="E180" s="793" t="n"/>
      <c r="F180" s="792" t="n"/>
      <c r="G180" s="794" t="n"/>
      <c r="H180" s="793" t="n">
        <v>1.21</v>
      </c>
      <c r="I180" s="792" t="n">
        <v>0.6812</v>
      </c>
      <c r="J180" s="793" t="n"/>
      <c r="K180" s="795" t="n">
        <v>0.6982</v>
      </c>
      <c r="L180" s="793" t="n"/>
      <c r="M180" s="982">
        <f>IFERROR(AVERAGE(D180:E180),"")</f>
        <v/>
      </c>
      <c r="N180" s="982">
        <f>IFERROR(AVERAGE(F180:H180),"")</f>
        <v/>
      </c>
      <c r="O180" s="982">
        <f>IFERROR(AVERAGE(I180:J180),"")</f>
        <v/>
      </c>
      <c r="P180" s="982">
        <f>IFERROR(AVERAGE(K180:L180),"")</f>
        <v/>
      </c>
      <c r="Q180" s="257" t="n"/>
      <c r="R180" s="797">
        <f>AVERAGE(M180:N180)</f>
        <v/>
      </c>
    </row>
    <row r="181" ht="17.45" customHeight="1">
      <c r="A181" s="257">
        <f>IF(ISNUMBER(C181),MONTH(C181),"")</f>
        <v/>
      </c>
      <c r="B181" s="257">
        <f>IF(ISNUMBER(C181),YEAR(C181),"")</f>
        <v/>
      </c>
      <c r="C181" s="791">
        <f>C180+1</f>
        <v/>
      </c>
      <c r="D181" s="792" t="n"/>
      <c r="E181" s="793" t="n">
        <v>1.065</v>
      </c>
      <c r="F181" s="792" t="n"/>
      <c r="G181" s="794" t="n">
        <v>1.143</v>
      </c>
      <c r="H181" s="793" t="n"/>
      <c r="I181" s="792" t="n"/>
      <c r="J181" s="793" t="n">
        <v>0.962</v>
      </c>
      <c r="K181" s="795" t="n"/>
      <c r="L181" s="793" t="n">
        <v>0.9026999999999999</v>
      </c>
      <c r="M181" s="982">
        <f>IFERROR(AVERAGE(D181:E181),"")</f>
        <v/>
      </c>
      <c r="N181" s="982">
        <f>IFERROR(AVERAGE(F181:H181),"")</f>
        <v/>
      </c>
      <c r="O181" s="982">
        <f>IFERROR(AVERAGE(I181:J181),"")</f>
        <v/>
      </c>
      <c r="P181" s="982">
        <f>IFERROR(AVERAGE(K181:L181),"")</f>
        <v/>
      </c>
      <c r="Q181" s="257" t="n"/>
      <c r="R181" s="797">
        <f>AVERAGE(M181:N181)</f>
        <v/>
      </c>
    </row>
    <row r="182" ht="17.45" customHeight="1">
      <c r="A182" s="257">
        <f>IF(ISNUMBER(C182),MONTH(C182),"")</f>
        <v/>
      </c>
      <c r="B182" s="257">
        <f>IF(ISNUMBER(C182),YEAR(C182),"")</f>
        <v/>
      </c>
      <c r="C182" s="802">
        <f>C181+1</f>
        <v/>
      </c>
      <c r="D182" s="803" t="n">
        <v>1.11</v>
      </c>
      <c r="E182" s="804" t="n"/>
      <c r="F182" s="803" t="n">
        <v>1.345</v>
      </c>
      <c r="G182" s="805" t="n"/>
      <c r="H182" s="804" t="n">
        <v>1.205</v>
      </c>
      <c r="I182" s="803" t="n">
        <v>1.052</v>
      </c>
      <c r="J182" s="804" t="n"/>
      <c r="K182" s="806" t="n">
        <v>1.111</v>
      </c>
      <c r="L182" s="804" t="n"/>
      <c r="M182" s="982">
        <f>IFERROR(AVERAGE(D182:E182),"")</f>
        <v/>
      </c>
      <c r="N182" s="982">
        <f>IFERROR(AVERAGE(F182:H182),"")</f>
        <v/>
      </c>
      <c r="O182" s="982">
        <f>IFERROR(AVERAGE(I182:J182),"")</f>
        <v/>
      </c>
      <c r="P182" s="982">
        <f>IFERROR(AVERAGE(K182:L182),"")</f>
        <v/>
      </c>
      <c r="Q182" s="257" t="n"/>
      <c r="R182" s="797">
        <f>AVERAGE(M182:N182)</f>
        <v/>
      </c>
    </row>
    <row r="183" ht="17.45" customHeight="1">
      <c r="A183" s="257">
        <f>IF(ISNUMBER(C183),MONTH(C183),"")</f>
        <v/>
      </c>
      <c r="B183" s="257">
        <f>IF(ISNUMBER(C183),YEAR(C183),"")</f>
        <v/>
      </c>
      <c r="C183" s="791">
        <f>C182+1</f>
        <v/>
      </c>
      <c r="D183" s="792" t="n"/>
      <c r="E183" s="793" t="n">
        <v>1.141</v>
      </c>
      <c r="F183" s="792" t="n"/>
      <c r="G183" s="794" t="n">
        <v>0.7652</v>
      </c>
      <c r="H183" s="793" t="n"/>
      <c r="I183" s="792" t="n"/>
      <c r="J183" s="793" t="n">
        <v>0.6135</v>
      </c>
      <c r="K183" s="795" t="n"/>
      <c r="L183" s="793" t="n">
        <v>0.9034</v>
      </c>
      <c r="M183" s="982">
        <f>IFERROR(AVERAGE(D183:E183),"")</f>
        <v/>
      </c>
      <c r="N183" s="982">
        <f>IFERROR(AVERAGE(F183:H183),"")</f>
        <v/>
      </c>
      <c r="O183" s="982">
        <f>IFERROR(AVERAGE(I183:J183),"")</f>
        <v/>
      </c>
      <c r="P183" s="982">
        <f>IFERROR(AVERAGE(K183:L183),"")</f>
        <v/>
      </c>
      <c r="Q183" s="257" t="n"/>
      <c r="R183" s="797">
        <f>AVERAGE(M183:N183)</f>
        <v/>
      </c>
    </row>
    <row r="184" ht="17.45" customHeight="1">
      <c r="A184" s="257">
        <f>IF(ISNUMBER(C184),MONTH(C184),"")</f>
        <v/>
      </c>
      <c r="B184" s="257">
        <f>IF(ISNUMBER(C184),YEAR(C184),"")</f>
        <v/>
      </c>
      <c r="C184" s="791">
        <f>C183+1</f>
        <v/>
      </c>
      <c r="D184" s="792" t="n">
        <v>0.9088000000000001</v>
      </c>
      <c r="E184" s="793" t="n"/>
      <c r="F184" s="792" t="n">
        <v>0.5846</v>
      </c>
      <c r="G184" s="794" t="n"/>
      <c r="H184" s="793" t="n"/>
      <c r="I184" s="792" t="n">
        <v>0.5915</v>
      </c>
      <c r="J184" s="793" t="n"/>
      <c r="K184" s="795" t="n">
        <v>0.6333</v>
      </c>
      <c r="L184" s="793" t="n"/>
      <c r="M184" s="982">
        <f>IFERROR(AVERAGE(D184:E184),"")</f>
        <v/>
      </c>
      <c r="N184" s="982">
        <f>IFERROR(AVERAGE(F184:H184),"")</f>
        <v/>
      </c>
      <c r="O184" s="982">
        <f>IFERROR(AVERAGE(I184:J184),"")</f>
        <v/>
      </c>
      <c r="P184" s="982">
        <f>IFERROR(AVERAGE(K184:L184),"")</f>
        <v/>
      </c>
      <c r="Q184" s="257" t="n"/>
      <c r="R184" s="797">
        <f>AVERAGE(M184:N184)</f>
        <v/>
      </c>
      <c r="S184" s="785">
        <f>AVERAGE(L180:O184)</f>
        <v/>
      </c>
      <c r="T184" s="785" t="n"/>
      <c r="U184" s="299" t="inlineStr">
        <is>
          <t>June</t>
        </is>
      </c>
      <c r="V184" s="299" t="n">
        <v>2018</v>
      </c>
      <c r="W184" s="300" t="n"/>
      <c r="X184" s="300" t="n"/>
      <c r="Y184" s="300" t="n"/>
    </row>
    <row r="185" ht="17.45" customHeight="1">
      <c r="A185" s="257">
        <f>IF(ISNUMBER(C185),MONTH(C185),"")</f>
        <v/>
      </c>
      <c r="B185" s="257">
        <f>IF(ISNUMBER(C185),YEAR(C185),"")</f>
        <v/>
      </c>
      <c r="C185" s="808">
        <f>C184+1</f>
        <v/>
      </c>
      <c r="D185" s="809" t="n"/>
      <c r="E185" s="810" t="n">
        <v>1.109</v>
      </c>
      <c r="F185" s="809" t="n"/>
      <c r="G185" s="811" t="n">
        <v>0.6179</v>
      </c>
      <c r="H185" s="810" t="n"/>
      <c r="I185" s="809" t="n"/>
      <c r="J185" s="810" t="n">
        <v>0.5165999999999999</v>
      </c>
      <c r="K185" s="812" t="n"/>
      <c r="L185" s="810" t="n">
        <v>0.6898</v>
      </c>
      <c r="M185" s="983">
        <f>IFERROR(AVERAGE(D185:E185),"")</f>
        <v/>
      </c>
      <c r="N185" s="983">
        <f>IFERROR(AVERAGE(F185:H185),"")</f>
        <v/>
      </c>
      <c r="O185" s="983">
        <f>IFERROR(AVERAGE(I185:J185),"")</f>
        <v/>
      </c>
      <c r="P185" s="983">
        <f>IFERROR(AVERAGE(K185:L185),"")</f>
        <v/>
      </c>
      <c r="Q185" s="813">
        <f>AVERAGE(M185:N185)</f>
        <v/>
      </c>
      <c r="R185" s="445" t="n"/>
      <c r="S185" s="441" t="n"/>
      <c r="T185" s="441" t="n"/>
      <c r="U185" s="301" t="inlineStr">
        <is>
          <t>Parameter</t>
        </is>
      </c>
      <c r="V185" s="301" t="inlineStr">
        <is>
          <t>Station 1</t>
        </is>
      </c>
      <c r="W185" s="301" t="inlineStr">
        <is>
          <t>Station 2</t>
        </is>
      </c>
      <c r="X185" s="301" t="inlineStr">
        <is>
          <t>Station 4</t>
        </is>
      </c>
      <c r="Y185" s="301" t="inlineStr">
        <is>
          <t>Station 5</t>
        </is>
      </c>
    </row>
    <row r="186" ht="17.45" customHeight="1">
      <c r="A186" s="257">
        <f>IF(ISNUMBER(C186),MONTH(C186),"")</f>
        <v/>
      </c>
      <c r="B186" s="257">
        <f>IF(ISNUMBER(C186),YEAR(C186),"")</f>
        <v/>
      </c>
      <c r="C186" s="808">
        <f>C185+1</f>
        <v/>
      </c>
      <c r="D186" s="809" t="n">
        <v>0.7885</v>
      </c>
      <c r="E186" s="810" t="n"/>
      <c r="F186" s="809" t="n"/>
      <c r="G186" s="811" t="n"/>
      <c r="H186" s="810" t="n">
        <v>0.7553</v>
      </c>
      <c r="I186" s="809" t="n">
        <v>0.5061</v>
      </c>
      <c r="J186" s="810" t="n"/>
      <c r="K186" s="812" t="n">
        <v>0.5382</v>
      </c>
      <c r="L186" s="810" t="n"/>
      <c r="M186" s="983">
        <f>IFERROR(AVERAGE(D186:E186),"")</f>
        <v/>
      </c>
      <c r="N186" s="983">
        <f>IFERROR(AVERAGE(F186:H186),"")</f>
        <v/>
      </c>
      <c r="O186" s="983">
        <f>IFERROR(AVERAGE(I186:J186),"")</f>
        <v/>
      </c>
      <c r="P186" s="983">
        <f>IFERROR(AVERAGE(K186:L186),"")</f>
        <v/>
      </c>
      <c r="Q186" s="813">
        <f>AVERAGE(M186:N186)</f>
        <v/>
      </c>
      <c r="R186" s="445" t="n"/>
      <c r="S186" s="984">
        <f>AVERAGE(L185:O186)</f>
        <v/>
      </c>
      <c r="T186" s="984" t="n"/>
      <c r="U186" s="302" t="inlineStr">
        <is>
          <t>Average</t>
        </is>
      </c>
      <c r="V186" s="839">
        <f>AVERAGE(D156:E185)</f>
        <v/>
      </c>
      <c r="W186" s="839">
        <f>AVERAGE(F156:H185)</f>
        <v/>
      </c>
      <c r="X186" s="839">
        <f>AVERAGE(I156:J185)</f>
        <v/>
      </c>
      <c r="Y186" s="839">
        <f>AVERAGE(K156:L185)</f>
        <v/>
      </c>
    </row>
    <row r="187" ht="17.45" customHeight="1">
      <c r="A187" s="257">
        <f>IF(ISNUMBER(C187),MONTH(C187),"")</f>
        <v/>
      </c>
      <c r="B187" s="257">
        <f>IF(ISNUMBER(C187),YEAR(C187),"")</f>
        <v/>
      </c>
      <c r="C187" s="791">
        <f>C186+1</f>
        <v/>
      </c>
      <c r="D187" s="792" t="n"/>
      <c r="E187" s="793" t="n">
        <v>0.8672</v>
      </c>
      <c r="F187" s="792" t="n"/>
      <c r="G187" s="794" t="n">
        <v>1.083</v>
      </c>
      <c r="H187" s="793" t="n"/>
      <c r="I187" s="792" t="n"/>
      <c r="J187" s="793" t="n">
        <v>0.6304999999999999</v>
      </c>
      <c r="K187" s="795" t="n"/>
      <c r="L187" s="793" t="n">
        <v>0.7323</v>
      </c>
      <c r="M187" s="982">
        <f>IFERROR(AVERAGE(D187:E187),"")</f>
        <v/>
      </c>
      <c r="N187" s="982">
        <f>IFERROR(AVERAGE(F187:H187),"")</f>
        <v/>
      </c>
      <c r="O187" s="982">
        <f>IFERROR(AVERAGE(I187:J187),"")</f>
        <v/>
      </c>
      <c r="P187" s="982">
        <f>IFERROR(AVERAGE(K187:L187),"")</f>
        <v/>
      </c>
      <c r="Q187" s="257" t="n"/>
      <c r="R187" s="797">
        <f>AVERAGE(M187:N187)</f>
        <v/>
      </c>
      <c r="U187" s="302" t="inlineStr">
        <is>
          <t>Maximum</t>
        </is>
      </c>
      <c r="V187" s="839">
        <f>MAX(D156:E185)</f>
        <v/>
      </c>
      <c r="W187" s="839">
        <f>MAX(F156:H185)</f>
        <v/>
      </c>
      <c r="X187" s="839">
        <f>MAX(I156:J185)</f>
        <v/>
      </c>
      <c r="Y187" s="839">
        <f>MAX(K156:L185)</f>
        <v/>
      </c>
    </row>
    <row r="188" ht="17.45" customHeight="1" thickBot="1">
      <c r="A188" s="257">
        <f>IF(ISNUMBER(C188),MONTH(C188),"")</f>
        <v/>
      </c>
      <c r="B188" s="257">
        <f>IF(ISNUMBER(C188),YEAR(C188),"")</f>
        <v/>
      </c>
      <c r="C188" s="802">
        <f>C187+1</f>
        <v/>
      </c>
      <c r="D188" s="803" t="n">
        <v>0.716</v>
      </c>
      <c r="E188" s="804" t="n"/>
      <c r="F188" s="803" t="n">
        <v>0.8136</v>
      </c>
      <c r="G188" s="805" t="n"/>
      <c r="H188" s="804" t="n">
        <v>0.7321</v>
      </c>
      <c r="I188" s="803" t="n">
        <v>0.5896</v>
      </c>
      <c r="J188" s="804" t="n"/>
      <c r="K188" s="806" t="n">
        <v>0.6596</v>
      </c>
      <c r="L188" s="804" t="n"/>
      <c r="M188" s="982">
        <f>IFERROR(AVERAGE(D188:E188),"")</f>
        <v/>
      </c>
      <c r="N188" s="982">
        <f>IFERROR(AVERAGE(F188:H188),"")</f>
        <v/>
      </c>
      <c r="O188" s="982">
        <f>IFERROR(AVERAGE(I188:J188),"")</f>
        <v/>
      </c>
      <c r="P188" s="982">
        <f>IFERROR(AVERAGE(K188:L188),"")</f>
        <v/>
      </c>
      <c r="Q188" s="257" t="n"/>
      <c r="R188" s="797">
        <f>AVERAGE(M188:N188)</f>
        <v/>
      </c>
      <c r="U188" s="304" t="inlineStr">
        <is>
          <t># DAYS &gt; 2.5</t>
        </is>
      </c>
      <c r="V188" s="305">
        <f>COUNTIF(D156:E185,"&gt;=2.5")</f>
        <v/>
      </c>
      <c r="W188" s="305">
        <f>COUNTIF(F156:G185,"&gt;=2.5")</f>
        <v/>
      </c>
      <c r="X188" s="305">
        <f>COUNTIF(I156:J185,"&gt;=2.5")</f>
        <v/>
      </c>
      <c r="Y188" s="305">
        <f>COUNTIF(I156:J185,"&gt;=2.5")</f>
        <v/>
      </c>
    </row>
    <row r="189" ht="17.45" customHeight="1" thickBot="1">
      <c r="A189" s="257">
        <f>IF(ISNUMBER(C189),MONTH(C189),"")</f>
        <v/>
      </c>
      <c r="B189" s="257">
        <f>IF(ISNUMBER(C189),YEAR(C189),"")</f>
        <v/>
      </c>
      <c r="C189" s="791">
        <f>C188+1</f>
        <v/>
      </c>
      <c r="D189" s="792" t="n"/>
      <c r="E189" s="793" t="n">
        <v>1.683</v>
      </c>
      <c r="F189" s="792" t="n"/>
      <c r="G189" s="794" t="n">
        <v>1.546</v>
      </c>
      <c r="H189" s="793" t="n"/>
      <c r="I189" s="792" t="n"/>
      <c r="J189" s="793" t="n">
        <v>1.236</v>
      </c>
      <c r="K189" s="795" t="n"/>
      <c r="L189" s="793" t="n">
        <v>1.367</v>
      </c>
      <c r="M189" s="982">
        <f>IFERROR(AVERAGE(D189:E189),"")</f>
        <v/>
      </c>
      <c r="N189" s="982">
        <f>IFERROR(AVERAGE(F189:H189),"")</f>
        <v/>
      </c>
      <c r="O189" s="982">
        <f>IFERROR(AVERAGE(I189:J189),"")</f>
        <v/>
      </c>
      <c r="P189" s="982">
        <f>IFERROR(AVERAGE(K189:L189),"")</f>
        <v/>
      </c>
      <c r="Q189" s="257" t="n"/>
      <c r="R189" s="797">
        <f>AVERAGE(M189:N189)</f>
        <v/>
      </c>
      <c r="Y189" s="786">
        <f>AVERAGE(V186:Y186)</f>
        <v/>
      </c>
    </row>
    <row r="190" ht="17.45" customHeight="1">
      <c r="A190" s="257">
        <f>IF(ISNUMBER(C190),MONTH(C190),"")</f>
        <v/>
      </c>
      <c r="B190" s="257">
        <f>IF(ISNUMBER(C190),YEAR(C190),"")</f>
        <v/>
      </c>
      <c r="C190" s="791">
        <f>C189+1</f>
        <v/>
      </c>
      <c r="D190" s="816" t="n">
        <v>3.83</v>
      </c>
      <c r="E190" s="793" t="n"/>
      <c r="F190" s="816" t="n">
        <v>4.876</v>
      </c>
      <c r="G190" s="794" t="n"/>
      <c r="H190" s="793" t="n"/>
      <c r="I190" s="816" t="n">
        <v>3.421</v>
      </c>
      <c r="J190" s="793" t="n"/>
      <c r="K190" s="985" t="n">
        <v>3.673</v>
      </c>
      <c r="L190" s="793" t="n"/>
      <c r="M190" s="982">
        <f>IFERROR(AVERAGE(D190:E190),"")</f>
        <v/>
      </c>
      <c r="N190" s="982">
        <f>IFERROR(AVERAGE(F190:H190),"")</f>
        <v/>
      </c>
      <c r="O190" s="982">
        <f>IFERROR(AVERAGE(I190:J190),"")</f>
        <v/>
      </c>
      <c r="P190" s="982">
        <f>IFERROR(AVERAGE(K190:L190),"")</f>
        <v/>
      </c>
      <c r="Q190" s="257" t="n"/>
      <c r="R190" s="797">
        <f>AVERAGE(M190:N190)</f>
        <v/>
      </c>
    </row>
    <row r="191" ht="17.45" customHeight="1">
      <c r="A191" s="257">
        <f>IF(ISNUMBER(C191),MONTH(C191),"")</f>
        <v/>
      </c>
      <c r="B191" s="257">
        <f>IF(ISNUMBER(C191),YEAR(C191),"")</f>
        <v/>
      </c>
      <c r="C191" s="791">
        <f>C190+1</f>
        <v/>
      </c>
      <c r="D191" s="792" t="n"/>
      <c r="E191" s="793" t="n">
        <v>2.117</v>
      </c>
      <c r="F191" s="792" t="n"/>
      <c r="G191" s="794" t="n">
        <v>1.834</v>
      </c>
      <c r="H191" s="793" t="n"/>
      <c r="I191" s="792" t="n"/>
      <c r="J191" s="793" t="n">
        <v>1.513</v>
      </c>
      <c r="K191" s="795" t="n"/>
      <c r="L191" s="793" t="n">
        <v>1.863</v>
      </c>
      <c r="M191" s="982">
        <f>IFERROR(AVERAGE(D191:E191),"")</f>
        <v/>
      </c>
      <c r="N191" s="982">
        <f>IFERROR(AVERAGE(F191:H191),"")</f>
        <v/>
      </c>
      <c r="O191" s="982">
        <f>IFERROR(AVERAGE(I191:J191),"")</f>
        <v/>
      </c>
      <c r="P191" s="982">
        <f>IFERROR(AVERAGE(K191:L191),"")</f>
        <v/>
      </c>
      <c r="Q191" s="257" t="n"/>
      <c r="R191" s="797">
        <f>AVERAGE(M191:N191)</f>
        <v/>
      </c>
      <c r="S191" s="785">
        <f>AVERAGE(L187:O191)</f>
        <v/>
      </c>
      <c r="T191" s="785" t="n"/>
    </row>
    <row r="192" ht="17.45" customHeight="1">
      <c r="A192" s="257">
        <f>IF(ISNUMBER(C192),MONTH(C192),"")</f>
        <v/>
      </c>
      <c r="B192" s="257">
        <f>IF(ISNUMBER(C192),YEAR(C192),"")</f>
        <v/>
      </c>
      <c r="C192" s="808">
        <f>C191+1</f>
        <v/>
      </c>
      <c r="D192" s="809" t="n">
        <v>1.633</v>
      </c>
      <c r="E192" s="810" t="n"/>
      <c r="F192" s="809" t="n"/>
      <c r="G192" s="811" t="n"/>
      <c r="H192" s="810" t="n">
        <v>1.432</v>
      </c>
      <c r="I192" s="809" t="n">
        <v>1.06</v>
      </c>
      <c r="J192" s="810" t="n"/>
      <c r="K192" s="812" t="n">
        <v>1.551</v>
      </c>
      <c r="L192" s="810" t="n"/>
      <c r="M192" s="983">
        <f>IFERROR(AVERAGE(D192:E192),"")</f>
        <v/>
      </c>
      <c r="N192" s="983">
        <f>IFERROR(AVERAGE(F192:H192),"")</f>
        <v/>
      </c>
      <c r="O192" s="983">
        <f>IFERROR(AVERAGE(I192:J192),"")</f>
        <v/>
      </c>
      <c r="P192" s="983">
        <f>IFERROR(AVERAGE(K192:L192),"")</f>
        <v/>
      </c>
      <c r="Q192" s="813">
        <f>AVERAGE(M192:N192)</f>
        <v/>
      </c>
      <c r="R192" s="445" t="n"/>
      <c r="S192" s="441" t="n"/>
      <c r="T192" s="441" t="n"/>
    </row>
    <row r="193" ht="17.45" customHeight="1">
      <c r="A193" s="257">
        <f>IF(ISNUMBER(C193),MONTH(C193),"")</f>
        <v/>
      </c>
      <c r="B193" s="257">
        <f>IF(ISNUMBER(C193),YEAR(C193),"")</f>
        <v/>
      </c>
      <c r="C193" s="808">
        <f>C192+1</f>
        <v/>
      </c>
      <c r="D193" s="809" t="n"/>
      <c r="E193" s="810" t="n">
        <v>1.206</v>
      </c>
      <c r="F193" s="809" t="n"/>
      <c r="G193" s="811" t="n">
        <v>0.9409</v>
      </c>
      <c r="H193" s="810" t="n"/>
      <c r="I193" s="809" t="n"/>
      <c r="J193" s="810" t="n">
        <v>0.8048999999999999</v>
      </c>
      <c r="K193" s="812" t="n"/>
      <c r="L193" s="810" t="n">
        <v>1.121</v>
      </c>
      <c r="M193" s="983">
        <f>IFERROR(AVERAGE(D193:E193),"")</f>
        <v/>
      </c>
      <c r="N193" s="983">
        <f>IFERROR(AVERAGE(F193:H193),"")</f>
        <v/>
      </c>
      <c r="O193" s="983">
        <f>IFERROR(AVERAGE(I193:J193),"")</f>
        <v/>
      </c>
      <c r="P193" s="983">
        <f>IFERROR(AVERAGE(K193:L193),"")</f>
        <v/>
      </c>
      <c r="Q193" s="813">
        <f>AVERAGE(M193:N193)</f>
        <v/>
      </c>
      <c r="R193" s="445" t="n"/>
      <c r="S193" s="984">
        <f>AVERAGE(L192:O193)</f>
        <v/>
      </c>
      <c r="T193" s="984" t="n"/>
    </row>
    <row r="194" ht="17.45" customHeight="1">
      <c r="A194" s="257">
        <f>IF(ISNUMBER(C194),MONTH(C194),"")</f>
        <v/>
      </c>
      <c r="B194" s="257">
        <f>IF(ISNUMBER(C194),YEAR(C194),"")</f>
        <v/>
      </c>
      <c r="C194" s="802">
        <f>C193+1</f>
        <v/>
      </c>
      <c r="D194" s="803" t="n">
        <v>1.725</v>
      </c>
      <c r="E194" s="804" t="n"/>
      <c r="F194" s="803" t="n">
        <v>1.576</v>
      </c>
      <c r="G194" s="805" t="n"/>
      <c r="H194" s="804" t="n">
        <v>1.554</v>
      </c>
      <c r="I194" s="803" t="n">
        <v>1.324</v>
      </c>
      <c r="J194" s="804" t="n"/>
      <c r="K194" s="806" t="n">
        <v>1.585</v>
      </c>
      <c r="L194" s="804" t="n"/>
      <c r="M194" s="982">
        <f>IFERROR(AVERAGE(D194:E194),"")</f>
        <v/>
      </c>
      <c r="N194" s="982">
        <f>IFERROR(AVERAGE(F194:H194),"")</f>
        <v/>
      </c>
      <c r="O194" s="982">
        <f>IFERROR(AVERAGE(I194:J194),"")</f>
        <v/>
      </c>
      <c r="P194" s="982">
        <f>IFERROR(AVERAGE(K194:L194),"")</f>
        <v/>
      </c>
      <c r="Q194" s="257" t="n"/>
      <c r="R194" s="797">
        <f>AVERAGE(M194:N194)</f>
        <v/>
      </c>
    </row>
    <row r="195" ht="17.45" customHeight="1">
      <c r="A195" s="257">
        <f>IF(ISNUMBER(C195),MONTH(C195),"")</f>
        <v/>
      </c>
      <c r="B195" s="257">
        <f>IF(ISNUMBER(C195),YEAR(C195),"")</f>
        <v/>
      </c>
      <c r="C195" s="791">
        <f>C194+1</f>
        <v/>
      </c>
      <c r="D195" s="792" t="n"/>
      <c r="E195" s="793" t="n">
        <v>2.453</v>
      </c>
      <c r="F195" s="792" t="n"/>
      <c r="G195" s="794" t="n">
        <v>1.128</v>
      </c>
      <c r="H195" s="793" t="n"/>
      <c r="I195" s="792" t="n"/>
      <c r="J195" s="793" t="n">
        <v>1.103</v>
      </c>
      <c r="K195" s="795" t="n"/>
      <c r="L195" s="793" t="n">
        <v>1.625</v>
      </c>
      <c r="M195" s="982">
        <f>IFERROR(AVERAGE(D195:E195),"")</f>
        <v/>
      </c>
      <c r="N195" s="982">
        <f>IFERROR(AVERAGE(F195:H195),"")</f>
        <v/>
      </c>
      <c r="O195" s="982">
        <f>IFERROR(AVERAGE(I195:J195),"")</f>
        <v/>
      </c>
      <c r="P195" s="982">
        <f>IFERROR(AVERAGE(K195:L195),"")</f>
        <v/>
      </c>
      <c r="Q195" s="257" t="n"/>
      <c r="R195" s="797">
        <f>AVERAGE(M195:N195)</f>
        <v/>
      </c>
    </row>
    <row r="196" ht="17.45" customHeight="1">
      <c r="A196" s="257">
        <f>IF(ISNUMBER(C196),MONTH(C196),"")</f>
        <v/>
      </c>
      <c r="B196" s="257">
        <f>IF(ISNUMBER(C196),YEAR(C196),"")</f>
        <v/>
      </c>
      <c r="C196" s="791">
        <f>C195+1</f>
        <v/>
      </c>
      <c r="D196" s="792" t="n">
        <v>1.278</v>
      </c>
      <c r="E196" s="793" t="n"/>
      <c r="F196" s="792" t="n"/>
      <c r="G196" s="794" t="n"/>
      <c r="H196" s="793" t="n">
        <v>1.433</v>
      </c>
      <c r="I196" s="792" t="n">
        <v>1.28</v>
      </c>
      <c r="J196" s="793" t="n"/>
      <c r="K196" s="795" t="n">
        <v>1.367</v>
      </c>
      <c r="L196" s="793" t="n"/>
      <c r="M196" s="982">
        <f>IFERROR(AVERAGE(D196:E196),"")</f>
        <v/>
      </c>
      <c r="N196" s="982">
        <f>IFERROR(AVERAGE(F196:H196),"")</f>
        <v/>
      </c>
      <c r="O196" s="982">
        <f>IFERROR(AVERAGE(I196:J196),"")</f>
        <v/>
      </c>
      <c r="P196" s="982">
        <f>IFERROR(AVERAGE(K196:L196),"")</f>
        <v/>
      </c>
      <c r="Q196" s="257" t="n"/>
      <c r="R196" s="797">
        <f>AVERAGE(M196:N196)</f>
        <v/>
      </c>
    </row>
    <row r="197" ht="17.45" customHeight="1">
      <c r="A197" s="257">
        <f>IF(ISNUMBER(C197),MONTH(C197),"")</f>
        <v/>
      </c>
      <c r="B197" s="257">
        <f>IF(ISNUMBER(C197),YEAR(C197),"")</f>
        <v/>
      </c>
      <c r="C197" s="791">
        <f>C196+1</f>
        <v/>
      </c>
      <c r="D197" s="792" t="n"/>
      <c r="E197" s="793" t="n">
        <v>1.747</v>
      </c>
      <c r="F197" s="792" t="n"/>
      <c r="G197" s="820" t="n">
        <v>2.701</v>
      </c>
      <c r="H197" s="793" t="n"/>
      <c r="I197" s="792" t="n"/>
      <c r="J197" s="793" t="n">
        <v>1.178</v>
      </c>
      <c r="K197" s="795" t="n"/>
      <c r="L197" s="793" t="n">
        <v>1.26</v>
      </c>
      <c r="M197" s="982">
        <f>IFERROR(AVERAGE(D197:E197),"")</f>
        <v/>
      </c>
      <c r="N197" s="982">
        <f>IFERROR(AVERAGE(F197:H197),"")</f>
        <v/>
      </c>
      <c r="O197" s="982">
        <f>IFERROR(AVERAGE(I197:J197),"")</f>
        <v/>
      </c>
      <c r="P197" s="982">
        <f>IFERROR(AVERAGE(K197:L197),"")</f>
        <v/>
      </c>
      <c r="Q197" s="257" t="n"/>
      <c r="R197" s="797">
        <f>AVERAGE(M197:N197)</f>
        <v/>
      </c>
    </row>
    <row r="198" ht="17.45" customHeight="1">
      <c r="A198" s="257">
        <f>IF(ISNUMBER(C198),MONTH(C198),"")</f>
        <v/>
      </c>
      <c r="B198" s="257">
        <f>IF(ISNUMBER(C198),YEAR(C198),"")</f>
        <v/>
      </c>
      <c r="C198" s="791">
        <f>C197+1</f>
        <v/>
      </c>
      <c r="D198" s="792" t="n">
        <v>1.302</v>
      </c>
      <c r="E198" s="793" t="n"/>
      <c r="F198" s="792" t="n"/>
      <c r="G198" s="794" t="n"/>
      <c r="H198" s="986" t="n">
        <v>5.133</v>
      </c>
      <c r="I198" s="792" t="n">
        <v>1.014</v>
      </c>
      <c r="J198" s="793" t="n"/>
      <c r="K198" s="795" t="n">
        <v>1.034</v>
      </c>
      <c r="L198" s="793" t="n"/>
      <c r="M198" s="982">
        <f>IFERROR(AVERAGE(D198:E198),"")</f>
        <v/>
      </c>
      <c r="N198" s="982">
        <f>IFERROR(AVERAGE(F198:H198),"")</f>
        <v/>
      </c>
      <c r="O198" s="982">
        <f>IFERROR(AVERAGE(I198:J198),"")</f>
        <v/>
      </c>
      <c r="P198" s="982">
        <f>IFERROR(AVERAGE(K198:L198),"")</f>
        <v/>
      </c>
      <c r="Q198" s="257" t="n"/>
      <c r="R198" s="797">
        <f>AVERAGE(M198:N198)</f>
        <v/>
      </c>
      <c r="S198" s="785">
        <f>AVERAGE(L194:O198)</f>
        <v/>
      </c>
      <c r="T198" s="785" t="n"/>
    </row>
    <row r="199" ht="17.45" customHeight="1">
      <c r="A199" s="257">
        <f>IF(ISNUMBER(C199),MONTH(C199),"")</f>
        <v/>
      </c>
      <c r="B199" s="257">
        <f>IF(ISNUMBER(C199),YEAR(C199),"")</f>
        <v/>
      </c>
      <c r="C199" s="808">
        <f>C198+1</f>
        <v/>
      </c>
      <c r="D199" s="809" t="n"/>
      <c r="E199" s="810" t="n">
        <v>1.206</v>
      </c>
      <c r="F199" s="809" t="n"/>
      <c r="G199" s="811" t="n">
        <v>1.744</v>
      </c>
      <c r="H199" s="810" t="n"/>
      <c r="I199" s="809" t="n"/>
      <c r="J199" s="810" t="n">
        <v>1.463</v>
      </c>
      <c r="K199" s="812" t="n"/>
      <c r="L199" s="810" t="n">
        <v>1.012</v>
      </c>
      <c r="M199" s="983">
        <f>IFERROR(AVERAGE(D199:E199),"")</f>
        <v/>
      </c>
      <c r="N199" s="983">
        <f>IFERROR(AVERAGE(F199:H199),"")</f>
        <v/>
      </c>
      <c r="O199" s="983">
        <f>IFERROR(AVERAGE(I199:J199),"")</f>
        <v/>
      </c>
      <c r="P199" s="983">
        <f>IFERROR(AVERAGE(K199:L199),"")</f>
        <v/>
      </c>
      <c r="Q199" s="813">
        <f>AVERAGE(M199:N199)</f>
        <v/>
      </c>
      <c r="R199" s="445" t="n"/>
      <c r="S199" s="441" t="n"/>
      <c r="T199" s="441" t="n"/>
    </row>
    <row r="200" ht="17.45" customHeight="1">
      <c r="A200" s="257">
        <f>IF(ISNUMBER(C200),MONTH(C200),"")</f>
        <v/>
      </c>
      <c r="B200" s="257">
        <f>IF(ISNUMBER(C200),YEAR(C200),"")</f>
        <v/>
      </c>
      <c r="C200" s="808">
        <f>C199+1</f>
        <v/>
      </c>
      <c r="D200" s="809" t="n">
        <v>0.891</v>
      </c>
      <c r="E200" s="810" t="n"/>
      <c r="F200" s="809" t="n">
        <v>0.588</v>
      </c>
      <c r="G200" s="811" t="n"/>
      <c r="H200" s="810" t="n">
        <v>0.611</v>
      </c>
      <c r="I200" s="809" t="n">
        <v>0.52</v>
      </c>
      <c r="J200" s="810" t="n"/>
      <c r="K200" s="812" t="n">
        <v>0.795</v>
      </c>
      <c r="L200" s="810" t="n"/>
      <c r="M200" s="983">
        <f>IFERROR(AVERAGE(D200:E200),"")</f>
        <v/>
      </c>
      <c r="N200" s="983">
        <f>IFERROR(AVERAGE(F200:H200),"")</f>
        <v/>
      </c>
      <c r="O200" s="983">
        <f>IFERROR(AVERAGE(I200:J200),"")</f>
        <v/>
      </c>
      <c r="P200" s="983">
        <f>IFERROR(AVERAGE(K200:L200),"")</f>
        <v/>
      </c>
      <c r="Q200" s="813">
        <f>AVERAGE(M200:N200)</f>
        <v/>
      </c>
      <c r="R200" s="445" t="n"/>
      <c r="S200" s="984">
        <f>AVERAGE(L199:O200)</f>
        <v/>
      </c>
      <c r="T200" s="984" t="n"/>
    </row>
    <row r="201" ht="17.45" customHeight="1">
      <c r="A201" s="257">
        <f>IF(ISNUMBER(C201),MONTH(C201),"")</f>
        <v/>
      </c>
      <c r="B201" s="257">
        <f>IF(ISNUMBER(C201),YEAR(C201),"")</f>
        <v/>
      </c>
      <c r="C201" s="791">
        <f>C200+1</f>
        <v/>
      </c>
      <c r="D201" s="792" t="n"/>
      <c r="E201" s="793" t="n">
        <v>1.127</v>
      </c>
      <c r="F201" s="792" t="n"/>
      <c r="G201" s="794" t="n">
        <v>1.173</v>
      </c>
      <c r="H201" s="793" t="n"/>
      <c r="I201" s="792" t="n"/>
      <c r="J201" s="793" t="n">
        <v>0.6921</v>
      </c>
      <c r="K201" s="795" t="n"/>
      <c r="L201" s="793" t="n">
        <v>0.9176</v>
      </c>
      <c r="M201" s="982">
        <f>IFERROR(AVERAGE(D201:E201),"")</f>
        <v/>
      </c>
      <c r="N201" s="982">
        <f>IFERROR(AVERAGE(F201:H201),"")</f>
        <v/>
      </c>
      <c r="O201" s="982">
        <f>IFERROR(AVERAGE(I201:J201),"")</f>
        <v/>
      </c>
      <c r="P201" s="982">
        <f>IFERROR(AVERAGE(K201:L201),"")</f>
        <v/>
      </c>
      <c r="Q201" s="257" t="n"/>
      <c r="R201" s="797">
        <f>AVERAGE(M201:N201)</f>
        <v/>
      </c>
    </row>
    <row r="202" ht="17.45" customHeight="1">
      <c r="A202" s="257">
        <f>IF(ISNUMBER(C202),MONTH(C202),"")</f>
        <v/>
      </c>
      <c r="B202" s="257">
        <f>IF(ISNUMBER(C202),YEAR(C202),"")</f>
        <v/>
      </c>
      <c r="C202" s="791">
        <f>C201+1</f>
        <v/>
      </c>
      <c r="D202" s="792" t="n">
        <v>1.515</v>
      </c>
      <c r="E202" s="793" t="n"/>
      <c r="F202" s="792" t="n">
        <v>1.712</v>
      </c>
      <c r="G202" s="794" t="n"/>
      <c r="H202" s="793" t="n"/>
      <c r="I202" s="792" t="n">
        <v>1.195</v>
      </c>
      <c r="J202" s="793" t="n"/>
      <c r="K202" s="795" t="n">
        <v>1.209</v>
      </c>
      <c r="L202" s="793" t="n"/>
      <c r="M202" s="982">
        <f>IFERROR(AVERAGE(D202:E202),"")</f>
        <v/>
      </c>
      <c r="N202" s="982">
        <f>IFERROR(AVERAGE(F202:H202),"")</f>
        <v/>
      </c>
      <c r="O202" s="982">
        <f>IFERROR(AVERAGE(I202:J202),"")</f>
        <v/>
      </c>
      <c r="P202" s="982">
        <f>IFERROR(AVERAGE(K202:L202),"")</f>
        <v/>
      </c>
      <c r="Q202" s="257" t="n"/>
      <c r="R202" s="797">
        <f>AVERAGE(M202:N202)</f>
        <v/>
      </c>
    </row>
    <row r="203" ht="17.45" customHeight="1">
      <c r="A203" s="257">
        <f>IF(ISNUMBER(C203),MONTH(C203),"")</f>
        <v/>
      </c>
      <c r="B203" s="257">
        <f>IF(ISNUMBER(C203),YEAR(C203),"")</f>
        <v/>
      </c>
      <c r="C203" s="791">
        <f>C202+1</f>
        <v/>
      </c>
      <c r="D203" s="792" t="n"/>
      <c r="E203" s="793" t="n">
        <v>1.409</v>
      </c>
      <c r="F203" s="792" t="n"/>
      <c r="G203" s="794" t="n">
        <v>0.9216</v>
      </c>
      <c r="H203" s="793" t="n"/>
      <c r="I203" s="792" t="n"/>
      <c r="J203" s="793" t="n">
        <v>0.803</v>
      </c>
      <c r="K203" s="795" t="n"/>
      <c r="L203" s="793" t="n">
        <v>1.122</v>
      </c>
      <c r="M203" s="982">
        <f>IFERROR(AVERAGE(D203:E203),"")</f>
        <v/>
      </c>
      <c r="N203" s="982">
        <f>IFERROR(AVERAGE(F203:H203),"")</f>
        <v/>
      </c>
      <c r="O203" s="982">
        <f>IFERROR(AVERAGE(I203:J203),"")</f>
        <v/>
      </c>
      <c r="P203" s="982">
        <f>IFERROR(AVERAGE(K203:L203),"")</f>
        <v/>
      </c>
      <c r="Q203" s="257" t="n"/>
      <c r="R203" s="797">
        <f>AVERAGE(M203:N203)</f>
        <v/>
      </c>
    </row>
    <row r="204" ht="17.45" customHeight="1">
      <c r="A204" s="257">
        <f>IF(ISNUMBER(C204),MONTH(C204),"")</f>
        <v/>
      </c>
      <c r="B204" s="257">
        <f>IF(ISNUMBER(C204),YEAR(C204),"")</f>
        <v/>
      </c>
      <c r="C204" s="791">
        <f>C203+1</f>
        <v/>
      </c>
      <c r="D204" s="792" t="n">
        <v>2.131</v>
      </c>
      <c r="E204" s="793" t="n"/>
      <c r="F204" s="792" t="n"/>
      <c r="G204" s="794" t="n"/>
      <c r="H204" s="793" t="n">
        <v>1.607</v>
      </c>
      <c r="I204" s="792" t="n">
        <v>1.003</v>
      </c>
      <c r="J204" s="793" t="n"/>
      <c r="K204" s="795" t="n">
        <v>1.282</v>
      </c>
      <c r="L204" s="793" t="n"/>
      <c r="M204" s="982">
        <f>IFERROR(AVERAGE(D204:E204),"")</f>
        <v/>
      </c>
      <c r="N204" s="982">
        <f>IFERROR(AVERAGE(F204:H204),"")</f>
        <v/>
      </c>
      <c r="O204" s="982">
        <f>IFERROR(AVERAGE(I204:J204),"")</f>
        <v/>
      </c>
      <c r="P204" s="982">
        <f>IFERROR(AVERAGE(K204:L204),"")</f>
        <v/>
      </c>
      <c r="Q204" s="257" t="n"/>
      <c r="R204" s="797">
        <f>AVERAGE(M204:N204)</f>
        <v/>
      </c>
    </row>
    <row r="205" ht="17.45" customHeight="1">
      <c r="A205" s="257">
        <f>IF(ISNUMBER(C205),MONTH(C205),"")</f>
        <v/>
      </c>
      <c r="B205" s="257">
        <f>IF(ISNUMBER(C205),YEAR(C205),"")</f>
        <v/>
      </c>
      <c r="C205" s="791">
        <f>C204+1</f>
        <v/>
      </c>
      <c r="D205" s="792" t="n"/>
      <c r="E205" s="793" t="n">
        <v>1.977</v>
      </c>
      <c r="F205" s="792" t="n"/>
      <c r="G205" s="794" t="n">
        <v>2.135</v>
      </c>
      <c r="H205" s="793" t="n"/>
      <c r="I205" s="792" t="n"/>
      <c r="J205" s="793" t="n">
        <v>0.9337</v>
      </c>
      <c r="K205" s="795" t="n"/>
      <c r="L205" s="793" t="n">
        <v>1.145</v>
      </c>
      <c r="M205" s="982">
        <f>IFERROR(AVERAGE(D205:E205),"")</f>
        <v/>
      </c>
      <c r="N205" s="982">
        <f>IFERROR(AVERAGE(F205:H205),"")</f>
        <v/>
      </c>
      <c r="O205" s="982">
        <f>IFERROR(AVERAGE(I205:J205),"")</f>
        <v/>
      </c>
      <c r="P205" s="982">
        <f>IFERROR(AVERAGE(K205:L205),"")</f>
        <v/>
      </c>
      <c r="Q205" s="257" t="n"/>
      <c r="R205" s="797">
        <f>AVERAGE(M205:N205)</f>
        <v/>
      </c>
      <c r="S205" s="785">
        <f>AVERAGE(L201:O205)</f>
        <v/>
      </c>
      <c r="T205" s="785" t="n"/>
    </row>
    <row r="206" ht="17.45" customHeight="1">
      <c r="A206" s="257">
        <f>IF(ISNUMBER(C206),MONTH(C206),"")</f>
        <v/>
      </c>
      <c r="B206" s="257">
        <f>IF(ISNUMBER(C206),YEAR(C206),"")</f>
        <v/>
      </c>
      <c r="C206" s="808">
        <f>C205+1</f>
        <v/>
      </c>
      <c r="D206" s="809" t="n">
        <v>0.5228</v>
      </c>
      <c r="E206" s="810" t="n"/>
      <c r="F206" s="809" t="n">
        <v>0.702</v>
      </c>
      <c r="G206" s="811" t="n"/>
      <c r="H206" s="810" t="n">
        <v>0.6177</v>
      </c>
      <c r="I206" s="809" t="n">
        <v>0.501</v>
      </c>
      <c r="J206" s="810" t="n"/>
      <c r="K206" s="812" t="n">
        <v>0.6323</v>
      </c>
      <c r="L206" s="810" t="n"/>
      <c r="M206" s="983">
        <f>IFERROR(AVERAGE(D206:E206),"")</f>
        <v/>
      </c>
      <c r="N206" s="983">
        <f>IFERROR(AVERAGE(F206:H206),"")</f>
        <v/>
      </c>
      <c r="O206" s="983">
        <f>IFERROR(AVERAGE(I206:J206),"")</f>
        <v/>
      </c>
      <c r="P206" s="983">
        <f>IFERROR(AVERAGE(K206:L206),"")</f>
        <v/>
      </c>
      <c r="Q206" s="813">
        <f>AVERAGE(M206:N206)</f>
        <v/>
      </c>
      <c r="R206" s="445" t="n"/>
      <c r="S206" s="441" t="n"/>
      <c r="T206" s="441" t="n"/>
    </row>
    <row r="207" ht="17.45" customHeight="1">
      <c r="A207" s="257">
        <f>IF(ISNUMBER(C207),MONTH(C207),"")</f>
        <v/>
      </c>
      <c r="B207" s="257">
        <f>IF(ISNUMBER(C207),YEAR(C207),"")</f>
        <v/>
      </c>
      <c r="C207" s="808">
        <f>C206+1</f>
        <v/>
      </c>
      <c r="D207" s="809" t="n"/>
      <c r="E207" s="810" t="n">
        <v>0.8292</v>
      </c>
      <c r="F207" s="809" t="n"/>
      <c r="G207" s="811" t="n">
        <v>0.7013</v>
      </c>
      <c r="H207" s="810" t="n"/>
      <c r="I207" s="809" t="n"/>
      <c r="J207" s="810" t="n">
        <v>0.5760999999999999</v>
      </c>
      <c r="K207" s="812" t="n"/>
      <c r="L207" s="810" t="n">
        <v>0.8116</v>
      </c>
      <c r="M207" s="983">
        <f>IFERROR(AVERAGE(D207:E207),"")</f>
        <v/>
      </c>
      <c r="N207" s="983">
        <f>IFERROR(AVERAGE(F207:H207),"")</f>
        <v/>
      </c>
      <c r="O207" s="983">
        <f>IFERROR(AVERAGE(I207:J207),"")</f>
        <v/>
      </c>
      <c r="P207" s="983">
        <f>IFERROR(AVERAGE(K207:L207),"")</f>
        <v/>
      </c>
      <c r="Q207" s="813">
        <f>AVERAGE(M207:N207)</f>
        <v/>
      </c>
      <c r="R207" s="445" t="n"/>
      <c r="S207" s="984">
        <f>AVERAGE(L206:O207)</f>
        <v/>
      </c>
      <c r="T207" s="984" t="n"/>
    </row>
    <row r="208" ht="17.45" customHeight="1">
      <c r="A208" s="257">
        <f>IF(ISNUMBER(C208),MONTH(C208),"")</f>
        <v/>
      </c>
      <c r="B208" s="257">
        <f>IF(ISNUMBER(C208),YEAR(C208),"")</f>
        <v/>
      </c>
      <c r="C208" s="791">
        <f>C207+1</f>
        <v/>
      </c>
      <c r="D208" s="792" t="n">
        <v>1.398</v>
      </c>
      <c r="E208" s="793" t="n"/>
      <c r="F208" s="792" t="n">
        <v>1.315</v>
      </c>
      <c r="G208" s="794" t="n"/>
      <c r="H208" s="793" t="n"/>
      <c r="I208" s="792" t="n">
        <v>1.535</v>
      </c>
      <c r="J208" s="793" t="n"/>
      <c r="K208" s="795" t="n">
        <v>1.237</v>
      </c>
      <c r="L208" s="793" t="n"/>
      <c r="M208" s="982">
        <f>IFERROR(AVERAGE(D208:E208),"")</f>
        <v/>
      </c>
      <c r="N208" s="982">
        <f>IFERROR(AVERAGE(F208:H208),"")</f>
        <v/>
      </c>
      <c r="O208" s="982">
        <f>IFERROR(AVERAGE(I208:J208),"")</f>
        <v/>
      </c>
      <c r="P208" s="982">
        <f>IFERROR(AVERAGE(K208:L208),"")</f>
        <v/>
      </c>
      <c r="Q208" s="257" t="n"/>
      <c r="R208" s="797">
        <f>AVERAGE(M208:N208)</f>
        <v/>
      </c>
    </row>
    <row r="209" ht="17.45" customHeight="1">
      <c r="A209" s="257">
        <f>IF(ISNUMBER(C209),MONTH(C209),"")</f>
        <v/>
      </c>
      <c r="B209" s="257">
        <f>IF(ISNUMBER(C209),YEAR(C209),"")</f>
        <v/>
      </c>
      <c r="C209" s="791">
        <f>C208+1</f>
        <v/>
      </c>
      <c r="D209" s="792" t="n"/>
      <c r="E209" s="793" t="n">
        <v>1.874</v>
      </c>
      <c r="F209" s="792" t="n"/>
      <c r="G209" s="794" t="n">
        <v>1.645</v>
      </c>
      <c r="H209" s="793" t="n"/>
      <c r="I209" s="792" t="n"/>
      <c r="J209" s="793" t="n">
        <v>1.432</v>
      </c>
      <c r="K209" s="795" t="n"/>
      <c r="L209" s="793" t="n">
        <v>1.609</v>
      </c>
      <c r="M209" s="982">
        <f>IFERROR(AVERAGE(D209:E209),"")</f>
        <v/>
      </c>
      <c r="N209" s="982">
        <f>IFERROR(AVERAGE(F209:H209),"")</f>
        <v/>
      </c>
      <c r="O209" s="982">
        <f>IFERROR(AVERAGE(I209:J209),"")</f>
        <v/>
      </c>
      <c r="P209" s="982">
        <f>IFERROR(AVERAGE(K209:L209),"")</f>
        <v/>
      </c>
      <c r="Q209" s="257" t="n"/>
      <c r="R209" s="797">
        <f>AVERAGE(M209:N209)</f>
        <v/>
      </c>
    </row>
    <row r="210" ht="17.45" customHeight="1">
      <c r="A210" s="257">
        <f>IF(ISNUMBER(C210),MONTH(C210),"")</f>
        <v/>
      </c>
      <c r="B210" s="257">
        <f>IF(ISNUMBER(C210),YEAR(C210),"")</f>
        <v/>
      </c>
      <c r="C210" s="791">
        <f>C209+1</f>
        <v/>
      </c>
      <c r="D210" s="792" t="n">
        <v>1.531</v>
      </c>
      <c r="E210" s="793" t="n"/>
      <c r="F210" s="792" t="n"/>
      <c r="G210" s="794" t="n"/>
      <c r="H210" s="793" t="n">
        <v>1.487</v>
      </c>
      <c r="I210" s="792" t="n">
        <v>1.352</v>
      </c>
      <c r="J210" s="793" t="n"/>
      <c r="K210" s="795" t="n">
        <v>1.605</v>
      </c>
      <c r="L210" s="793" t="n"/>
      <c r="M210" s="982">
        <f>IFERROR(AVERAGE(D210:E210),"")</f>
        <v/>
      </c>
      <c r="N210" s="982">
        <f>IFERROR(AVERAGE(F210:H210),"")</f>
        <v/>
      </c>
      <c r="O210" s="982">
        <f>IFERROR(AVERAGE(I210:J210),"")</f>
        <v/>
      </c>
      <c r="P210" s="982">
        <f>IFERROR(AVERAGE(K210:L210),"")</f>
        <v/>
      </c>
      <c r="Q210" s="257" t="n"/>
      <c r="R210" s="797">
        <f>AVERAGE(M210:N210)</f>
        <v/>
      </c>
    </row>
    <row r="211" ht="17.45" customHeight="1">
      <c r="A211" s="257">
        <f>IF(ISNUMBER(C211),MONTH(C211),"")</f>
        <v/>
      </c>
      <c r="B211" s="257">
        <f>IF(ISNUMBER(C211),YEAR(C211),"")</f>
        <v/>
      </c>
      <c r="C211" s="791">
        <f>C210+1</f>
        <v/>
      </c>
      <c r="D211" s="792" t="n"/>
      <c r="E211" s="793" t="n">
        <v>1.631</v>
      </c>
      <c r="F211" s="792" t="n"/>
      <c r="G211" s="794" t="n">
        <v>1.153</v>
      </c>
      <c r="H211" s="793" t="n"/>
      <c r="I211" s="792" t="n"/>
      <c r="J211" s="793" t="n">
        <v>1.1</v>
      </c>
      <c r="K211" s="795" t="n"/>
      <c r="L211" s="793" t="n">
        <v>1.596</v>
      </c>
      <c r="M211" s="982">
        <f>IFERROR(AVERAGE(D211:E211),"")</f>
        <v/>
      </c>
      <c r="N211" s="982">
        <f>IFERROR(AVERAGE(F211:H211),"")</f>
        <v/>
      </c>
      <c r="O211" s="982">
        <f>IFERROR(AVERAGE(I211:J211),"")</f>
        <v/>
      </c>
      <c r="P211" s="982">
        <f>IFERROR(AVERAGE(K211:L211),"")</f>
        <v/>
      </c>
      <c r="Q211" s="257" t="n"/>
      <c r="R211" s="797">
        <f>AVERAGE(M211:N211)</f>
        <v/>
      </c>
    </row>
    <row r="212" ht="17.45" customHeight="1">
      <c r="A212" s="257">
        <f>IF(ISNUMBER(C212),MONTH(C212),"")</f>
        <v/>
      </c>
      <c r="B212" s="257">
        <f>IF(ISNUMBER(C212),YEAR(C212),"")</f>
        <v/>
      </c>
      <c r="C212" s="802">
        <f>C211+1</f>
        <v/>
      </c>
      <c r="D212" s="803" t="n">
        <v>1.435</v>
      </c>
      <c r="E212" s="804" t="n"/>
      <c r="F212" s="803" t="n">
        <v>1.566</v>
      </c>
      <c r="G212" s="805" t="n"/>
      <c r="H212" s="804" t="n">
        <v>1.377</v>
      </c>
      <c r="I212" s="803" t="n">
        <v>1.22</v>
      </c>
      <c r="J212" s="804" t="n"/>
      <c r="K212" s="806" t="n">
        <v>1.403</v>
      </c>
      <c r="L212" s="804" t="n"/>
      <c r="M212" s="982">
        <f>IFERROR(AVERAGE(D212:E212),"")</f>
        <v/>
      </c>
      <c r="N212" s="982">
        <f>IFERROR(AVERAGE(F212:H212),"")</f>
        <v/>
      </c>
      <c r="O212" s="982">
        <f>IFERROR(AVERAGE(I212:J212),"")</f>
        <v/>
      </c>
      <c r="P212" s="982">
        <f>IFERROR(AVERAGE(K212:L212),"")</f>
        <v/>
      </c>
      <c r="Q212" s="257" t="n"/>
      <c r="R212" s="797">
        <f>AVERAGE(M212:N212)</f>
        <v/>
      </c>
      <c r="S212" s="785">
        <f>AVERAGE(L208:O212)</f>
        <v/>
      </c>
      <c r="T212" s="785" t="n"/>
    </row>
    <row r="213" ht="17.45" customHeight="1">
      <c r="A213" s="257">
        <f>IF(ISNUMBER(C213),MONTH(C213),"")</f>
        <v/>
      </c>
      <c r="B213" s="257">
        <f>IF(ISNUMBER(C213),YEAR(C213),"")</f>
        <v/>
      </c>
      <c r="C213" s="808">
        <f>C212+1</f>
        <v/>
      </c>
      <c r="D213" s="809" t="n"/>
      <c r="E213" s="810" t="n">
        <v>1.01</v>
      </c>
      <c r="F213" s="809" t="n"/>
      <c r="G213" s="811" t="n">
        <v>0.803</v>
      </c>
      <c r="H213" s="810" t="n"/>
      <c r="I213" s="809" t="n"/>
      <c r="J213" s="810" t="n">
        <v>0.7912</v>
      </c>
      <c r="K213" s="812" t="n"/>
      <c r="L213" s="810" t="n">
        <v>0.8762</v>
      </c>
      <c r="M213" s="983">
        <f>IFERROR(AVERAGE(D213:E213),"")</f>
        <v/>
      </c>
      <c r="N213" s="983">
        <f>IFERROR(AVERAGE(F213:H213),"")</f>
        <v/>
      </c>
      <c r="O213" s="983">
        <f>IFERROR(AVERAGE(I213:J213),"")</f>
        <v/>
      </c>
      <c r="P213" s="983">
        <f>IFERROR(AVERAGE(K213:L213),"")</f>
        <v/>
      </c>
      <c r="Q213" s="813">
        <f>AVERAGE(M213:N213)</f>
        <v/>
      </c>
      <c r="R213" s="445" t="n"/>
      <c r="S213" s="441" t="n"/>
      <c r="T213" s="441" t="n"/>
    </row>
    <row r="214" ht="17.45" customHeight="1">
      <c r="A214" s="257">
        <f>IF(ISNUMBER(C214),MONTH(C214),"")</f>
        <v/>
      </c>
      <c r="B214" s="257">
        <f>IF(ISNUMBER(C214),YEAR(C214),"")</f>
        <v/>
      </c>
      <c r="C214" s="808">
        <f>C213+1</f>
        <v/>
      </c>
      <c r="D214" s="809" t="n">
        <v>0.971</v>
      </c>
      <c r="E214" s="810" t="n"/>
      <c r="F214" s="809" t="n">
        <v>0.988</v>
      </c>
      <c r="G214" s="811" t="n"/>
      <c r="H214" s="810" t="n"/>
      <c r="I214" s="809" t="n">
        <v>0.83</v>
      </c>
      <c r="J214" s="810" t="n"/>
      <c r="K214" s="812" t="n">
        <v>0.884</v>
      </c>
      <c r="L214" s="810" t="n"/>
      <c r="M214" s="983">
        <f>IFERROR(AVERAGE(D214:E214),"")</f>
        <v/>
      </c>
      <c r="N214" s="983">
        <f>IFERROR(AVERAGE(F214:H214),"")</f>
        <v/>
      </c>
      <c r="O214" s="983">
        <f>IFERROR(AVERAGE(I214:J214),"")</f>
        <v/>
      </c>
      <c r="P214" s="983">
        <f>IFERROR(AVERAGE(K214:L214),"")</f>
        <v/>
      </c>
      <c r="Q214" s="813">
        <f>AVERAGE(M214:N214)</f>
        <v/>
      </c>
      <c r="R214" s="445" t="n"/>
      <c r="S214" s="984">
        <f>AVERAGE(L213:O214)</f>
        <v/>
      </c>
      <c r="T214" s="984" t="n"/>
      <c r="U214" s="299" t="inlineStr">
        <is>
          <t>July</t>
        </is>
      </c>
      <c r="V214" s="299" t="n">
        <v>2018</v>
      </c>
      <c r="W214" s="300" t="n"/>
      <c r="X214" s="300" t="n"/>
      <c r="Y214" s="300" t="n"/>
    </row>
    <row r="215" ht="17.45" customHeight="1">
      <c r="A215" s="257">
        <f>IF(ISNUMBER(C215),MONTH(C215),"")</f>
        <v/>
      </c>
      <c r="B215" s="257">
        <f>IF(ISNUMBER(C215),YEAR(C215),"")</f>
        <v/>
      </c>
      <c r="C215" s="791">
        <f>C214+1</f>
        <v/>
      </c>
      <c r="D215" s="792" t="n"/>
      <c r="E215" s="793" t="n">
        <v>1.91</v>
      </c>
      <c r="F215" s="792" t="n"/>
      <c r="G215" s="794" t="n">
        <v>2.352</v>
      </c>
      <c r="H215" s="793" t="n"/>
      <c r="I215" s="792" t="n"/>
      <c r="J215" s="793" t="n">
        <v>1.217</v>
      </c>
      <c r="K215" s="795" t="n"/>
      <c r="L215" s="793" t="n">
        <v>1.419</v>
      </c>
      <c r="M215" s="982">
        <f>IFERROR(AVERAGE(D215:E215),"")</f>
        <v/>
      </c>
      <c r="N215" s="982">
        <f>IFERROR(AVERAGE(F215:H215),"")</f>
        <v/>
      </c>
      <c r="O215" s="982">
        <f>IFERROR(AVERAGE(I215:J215),"")</f>
        <v/>
      </c>
      <c r="P215" s="982">
        <f>IFERROR(AVERAGE(K215:L215),"")</f>
        <v/>
      </c>
      <c r="Q215" s="257" t="n"/>
      <c r="R215" s="797">
        <f>AVERAGE(M215:N215)</f>
        <v/>
      </c>
      <c r="U215" s="301" t="inlineStr">
        <is>
          <t>Parameter</t>
        </is>
      </c>
      <c r="V215" s="301" t="inlineStr">
        <is>
          <t>Station 1</t>
        </is>
      </c>
      <c r="W215" s="301" t="inlineStr">
        <is>
          <t>Station 2</t>
        </is>
      </c>
      <c r="X215" s="301" t="inlineStr">
        <is>
          <t>Station 4</t>
        </is>
      </c>
      <c r="Y215" s="301" t="inlineStr">
        <is>
          <t>Station 5</t>
        </is>
      </c>
    </row>
    <row r="216" ht="17.45" customHeight="1">
      <c r="A216" s="257">
        <f>IF(ISNUMBER(C216),MONTH(C216),"")</f>
        <v/>
      </c>
      <c r="B216" s="257">
        <f>IF(ISNUMBER(C216),YEAR(C216),"")</f>
        <v/>
      </c>
      <c r="C216" s="791">
        <f>C215+1</f>
        <v/>
      </c>
      <c r="D216" s="792" t="n">
        <v>1.192</v>
      </c>
      <c r="E216" s="793" t="n"/>
      <c r="F216" s="792" t="n"/>
      <c r="G216" s="794" t="n"/>
      <c r="H216" s="986" t="n">
        <v>2.654</v>
      </c>
      <c r="I216" s="792" t="n">
        <v>1.158</v>
      </c>
      <c r="J216" s="793" t="n"/>
      <c r="K216" s="795" t="n">
        <v>1.164</v>
      </c>
      <c r="L216" s="793" t="n"/>
      <c r="M216" s="982">
        <f>IFERROR(AVERAGE(D216:E216),"")</f>
        <v/>
      </c>
      <c r="N216" s="982">
        <f>IFERROR(AVERAGE(F216:H216),"")</f>
        <v/>
      </c>
      <c r="O216" s="982">
        <f>IFERROR(AVERAGE(I216:J216),"")</f>
        <v/>
      </c>
      <c r="P216" s="982">
        <f>IFERROR(AVERAGE(K216:L216),"")</f>
        <v/>
      </c>
      <c r="Q216" s="257" t="n"/>
      <c r="R216" s="797">
        <f>AVERAGE(M216:N216)</f>
        <v/>
      </c>
      <c r="U216" s="302" t="inlineStr">
        <is>
          <t>Average</t>
        </is>
      </c>
      <c r="V216" s="839">
        <f>AVERAGE(D186:E216)</f>
        <v/>
      </c>
      <c r="W216" s="839">
        <f>AVERAGE(F186:H216)</f>
        <v/>
      </c>
      <c r="X216" s="839">
        <f>AVERAGE(I186:J216)</f>
        <v/>
      </c>
      <c r="Y216" s="839">
        <f>AVERAGE(K186:L216)</f>
        <v/>
      </c>
    </row>
    <row r="217" ht="17.45" customHeight="1">
      <c r="A217" s="257">
        <f>IF(ISNUMBER(C217),MONTH(C217),"")</f>
        <v/>
      </c>
      <c r="B217" s="257">
        <f>IF(ISNUMBER(C217),YEAR(C217),"")</f>
        <v/>
      </c>
      <c r="C217" s="791">
        <f>C216+1</f>
        <v/>
      </c>
      <c r="D217" s="792" t="n"/>
      <c r="E217" s="793" t="n">
        <v>1.331</v>
      </c>
      <c r="F217" s="792" t="n"/>
      <c r="G217" s="794" t="n">
        <v>1.58</v>
      </c>
      <c r="H217" s="793" t="n"/>
      <c r="I217" s="792" t="n"/>
      <c r="J217" s="793" t="n">
        <v>1.023</v>
      </c>
      <c r="K217" s="795" t="n"/>
      <c r="L217" s="793" t="n">
        <v>1.3</v>
      </c>
      <c r="M217" s="982">
        <f>IFERROR(AVERAGE(D217:E217),"")</f>
        <v/>
      </c>
      <c r="N217" s="982">
        <f>IFERROR(AVERAGE(F217:H217),"")</f>
        <v/>
      </c>
      <c r="O217" s="982">
        <f>IFERROR(AVERAGE(I217:J217),"")</f>
        <v/>
      </c>
      <c r="P217" s="982">
        <f>IFERROR(AVERAGE(K217:L217),"")</f>
        <v/>
      </c>
      <c r="Q217" s="257" t="n"/>
      <c r="R217" s="797">
        <f>AVERAGE(M217:N217)</f>
        <v/>
      </c>
      <c r="U217" s="302" t="inlineStr">
        <is>
          <t>Maximum</t>
        </is>
      </c>
      <c r="V217" s="839">
        <f>MAX(D186:E216)</f>
        <v/>
      </c>
      <c r="W217" s="839">
        <f>MAX(F186:H216)</f>
        <v/>
      </c>
      <c r="X217" s="839">
        <f>MAX(I186:J216)</f>
        <v/>
      </c>
      <c r="Y217" s="839">
        <f>MAX(K186:L216)</f>
        <v/>
      </c>
    </row>
    <row r="218" ht="17.45" customHeight="1" thickBot="1">
      <c r="A218" s="257">
        <f>IF(ISNUMBER(C218),MONTH(C218),"")</f>
        <v/>
      </c>
      <c r="B218" s="257">
        <f>IF(ISNUMBER(C218),YEAR(C218),"")</f>
        <v/>
      </c>
      <c r="C218" s="802">
        <f>C217+1</f>
        <v/>
      </c>
      <c r="D218" s="803" t="n">
        <v>1.392</v>
      </c>
      <c r="E218" s="804" t="n"/>
      <c r="F218" s="803" t="n">
        <v>1.693</v>
      </c>
      <c r="G218" s="805" t="n"/>
      <c r="H218" s="804" t="n">
        <v>1.5</v>
      </c>
      <c r="I218" s="803" t="n">
        <v>1.148</v>
      </c>
      <c r="J218" s="804" t="n"/>
      <c r="K218" s="806" t="n">
        <v>1.145</v>
      </c>
      <c r="L218" s="804" t="n"/>
      <c r="M218" s="982">
        <f>IFERROR(AVERAGE(D218:E218),"")</f>
        <v/>
      </c>
      <c r="N218" s="982">
        <f>IFERROR(AVERAGE(F218:H218),"")</f>
        <v/>
      </c>
      <c r="O218" s="982">
        <f>IFERROR(AVERAGE(I218:J218),"")</f>
        <v/>
      </c>
      <c r="P218" s="982">
        <f>IFERROR(AVERAGE(K218:L218),"")</f>
        <v/>
      </c>
      <c r="Q218" s="257" t="n"/>
      <c r="R218" s="797">
        <f>AVERAGE(M218:N218)</f>
        <v/>
      </c>
      <c r="U218" s="304" t="inlineStr">
        <is>
          <t># DAYS &gt; 2.5</t>
        </is>
      </c>
      <c r="V218" s="305">
        <f>COUNTIF(D186:E216,"&gt;=2.5")</f>
        <v/>
      </c>
      <c r="W218" s="305">
        <f>COUNTIF(F186:G216,"&gt;=2.5")</f>
        <v/>
      </c>
      <c r="X218" s="305">
        <f>COUNTIF(I186:J216,"&gt;=2.5")</f>
        <v/>
      </c>
      <c r="Y218" s="305">
        <f>COUNTIF(I186:J216,"&gt;=2.5")</f>
        <v/>
      </c>
    </row>
    <row r="219" ht="17.45" customHeight="1" thickBot="1">
      <c r="A219" s="257">
        <f>IF(ISNUMBER(C219),MONTH(C219),"")</f>
        <v/>
      </c>
      <c r="B219" s="257">
        <f>IF(ISNUMBER(C219),YEAR(C219),"")</f>
        <v/>
      </c>
      <c r="C219" s="791">
        <f>C218+1</f>
        <v/>
      </c>
      <c r="D219" s="792" t="n"/>
      <c r="E219" s="793" t="n">
        <v>1.491</v>
      </c>
      <c r="F219" s="792" t="n"/>
      <c r="G219" s="794" t="n">
        <v>1.108</v>
      </c>
      <c r="H219" s="793" t="n"/>
      <c r="I219" s="792" t="n"/>
      <c r="J219" s="793" t="n">
        <v>1.104</v>
      </c>
      <c r="K219" s="795" t="n"/>
      <c r="L219" s="793" t="n">
        <v>1.273</v>
      </c>
      <c r="M219" s="982">
        <f>IFERROR(AVERAGE(D219:E219),"")</f>
        <v/>
      </c>
      <c r="N219" s="982">
        <f>IFERROR(AVERAGE(F219:H219),"")</f>
        <v/>
      </c>
      <c r="O219" s="982">
        <f>IFERROR(AVERAGE(I219:J219),"")</f>
        <v/>
      </c>
      <c r="P219" s="982">
        <f>IFERROR(AVERAGE(K219:L219),"")</f>
        <v/>
      </c>
      <c r="Q219" s="257" t="n"/>
      <c r="R219" s="797">
        <f>AVERAGE(M219:N219)</f>
        <v/>
      </c>
      <c r="S219" s="785">
        <f>AVERAGE(L215:O219)</f>
        <v/>
      </c>
      <c r="T219" s="785" t="n"/>
      <c r="Y219" s="786">
        <f>AVERAGE(V216:Y216)</f>
        <v/>
      </c>
    </row>
    <row r="220" ht="17.45" customHeight="1">
      <c r="A220" s="257">
        <f>IF(ISNUMBER(C220),MONTH(C220),"")</f>
        <v/>
      </c>
      <c r="B220" s="257">
        <f>IF(ISNUMBER(C220),YEAR(C220),"")</f>
        <v/>
      </c>
      <c r="C220" s="808">
        <f>C219+1</f>
        <v/>
      </c>
      <c r="D220" s="809" t="n">
        <v>1.007</v>
      </c>
      <c r="E220" s="810" t="n"/>
      <c r="F220" s="809" t="n">
        <v>0.9052</v>
      </c>
      <c r="G220" s="811" t="n"/>
      <c r="H220" s="810" t="n"/>
      <c r="I220" s="809" t="n">
        <v>0.8628</v>
      </c>
      <c r="J220" s="810" t="n"/>
      <c r="K220" s="812" t="n">
        <v>0.9535</v>
      </c>
      <c r="L220" s="810" t="n"/>
      <c r="M220" s="983">
        <f>IFERROR(AVERAGE(D220:E220),"")</f>
        <v/>
      </c>
      <c r="N220" s="983">
        <f>IFERROR(AVERAGE(F220:H220),"")</f>
        <v/>
      </c>
      <c r="O220" s="983">
        <f>IFERROR(AVERAGE(I220:J220),"")</f>
        <v/>
      </c>
      <c r="P220" s="983">
        <f>IFERROR(AVERAGE(K220:L220),"")</f>
        <v/>
      </c>
      <c r="Q220" s="813">
        <f>AVERAGE(M220:N220)</f>
        <v/>
      </c>
      <c r="R220" s="445" t="n"/>
      <c r="S220" s="441" t="n"/>
      <c r="T220" s="441" t="n"/>
    </row>
    <row r="221" ht="17.45" customHeight="1">
      <c r="A221" s="257">
        <f>IF(ISNUMBER(C221),MONTH(C221),"")</f>
        <v/>
      </c>
      <c r="B221" s="257">
        <f>IF(ISNUMBER(C221),YEAR(C221),"")</f>
        <v/>
      </c>
      <c r="C221" s="808">
        <f>C220+1</f>
        <v/>
      </c>
      <c r="D221" s="809" t="n"/>
      <c r="E221" s="810" t="n">
        <v>1.092</v>
      </c>
      <c r="F221" s="809" t="n"/>
      <c r="G221" s="811" t="n">
        <v>1.044</v>
      </c>
      <c r="H221" s="810" t="n"/>
      <c r="I221" s="809" t="n"/>
      <c r="J221" s="810" t="n">
        <v>1.534</v>
      </c>
      <c r="K221" s="812" t="n"/>
      <c r="L221" s="810" t="n">
        <v>0.8169</v>
      </c>
      <c r="M221" s="983">
        <f>IFERROR(AVERAGE(D221:E221),"")</f>
        <v/>
      </c>
      <c r="N221" s="983">
        <f>IFERROR(AVERAGE(F221:H221),"")</f>
        <v/>
      </c>
      <c r="O221" s="983">
        <f>IFERROR(AVERAGE(I221:J221),"")</f>
        <v/>
      </c>
      <c r="P221" s="983">
        <f>IFERROR(AVERAGE(K221:L221),"")</f>
        <v/>
      </c>
      <c r="Q221" s="813">
        <f>AVERAGE(M221:N221)</f>
        <v/>
      </c>
      <c r="R221" s="445" t="n"/>
      <c r="S221" s="984">
        <f>AVERAGE(L220:O221)</f>
        <v/>
      </c>
      <c r="T221" s="984" t="n"/>
    </row>
    <row r="222" ht="17.45" customHeight="1">
      <c r="A222" s="257">
        <f>IF(ISNUMBER(C222),MONTH(C222),"")</f>
        <v/>
      </c>
      <c r="B222" s="257">
        <f>IF(ISNUMBER(C222),YEAR(C222),"")</f>
        <v/>
      </c>
      <c r="C222" s="791">
        <f>C221+1</f>
        <v/>
      </c>
      <c r="D222" s="792" t="n">
        <v>1.672</v>
      </c>
      <c r="E222" s="793" t="n"/>
      <c r="F222" s="792" t="n"/>
      <c r="G222" s="794" t="n"/>
      <c r="H222" s="793" t="n">
        <v>2.008</v>
      </c>
      <c r="I222" s="792" t="n">
        <v>1.302</v>
      </c>
      <c r="J222" s="793" t="n"/>
      <c r="K222" s="795" t="n">
        <v>1.496</v>
      </c>
      <c r="L222" s="793" t="n"/>
      <c r="M222" s="982">
        <f>IFERROR(AVERAGE(D222:E222),"")</f>
        <v/>
      </c>
      <c r="N222" s="982">
        <f>IFERROR(AVERAGE(F222:H222),"")</f>
        <v/>
      </c>
      <c r="O222" s="982">
        <f>IFERROR(AVERAGE(I222:J222),"")</f>
        <v/>
      </c>
      <c r="P222" s="982">
        <f>IFERROR(AVERAGE(K222:L222),"")</f>
        <v/>
      </c>
      <c r="Q222" s="257" t="n"/>
      <c r="R222" s="797">
        <f>AVERAGE(M222:N222)</f>
        <v/>
      </c>
    </row>
    <row r="223" ht="17.45" customHeight="1">
      <c r="A223" s="257">
        <f>IF(ISNUMBER(C223),MONTH(C223),"")</f>
        <v/>
      </c>
      <c r="B223" s="257">
        <f>IF(ISNUMBER(C223),YEAR(C223),"")</f>
        <v/>
      </c>
      <c r="C223" s="791">
        <f>C222+1</f>
        <v/>
      </c>
      <c r="D223" s="792" t="n"/>
      <c r="E223" s="793" t="n">
        <v>1.953</v>
      </c>
      <c r="F223" s="792" t="n"/>
      <c r="G223" s="794" t="n">
        <v>2.194</v>
      </c>
      <c r="H223" s="793" t="n"/>
      <c r="I223" s="792" t="n"/>
      <c r="J223" s="793" t="n">
        <v>1.725</v>
      </c>
      <c r="K223" s="795" t="n"/>
      <c r="L223" s="793" t="n">
        <v>2.396</v>
      </c>
      <c r="M223" s="982">
        <f>IFERROR(AVERAGE(D223:E223),"")</f>
        <v/>
      </c>
      <c r="N223" s="982">
        <f>IFERROR(AVERAGE(F223:H223),"")</f>
        <v/>
      </c>
      <c r="O223" s="982">
        <f>IFERROR(AVERAGE(I223:J223),"")</f>
        <v/>
      </c>
      <c r="P223" s="982">
        <f>IFERROR(AVERAGE(K223:L223),"")</f>
        <v/>
      </c>
      <c r="Q223" s="257" t="n"/>
      <c r="R223" s="797">
        <f>AVERAGE(M223:N223)</f>
        <v/>
      </c>
    </row>
    <row r="224" ht="17.45" customHeight="1">
      <c r="A224" s="257">
        <f>IF(ISNUMBER(C224),MONTH(C224),"")</f>
        <v/>
      </c>
      <c r="B224" s="257">
        <f>IF(ISNUMBER(C224),YEAR(C224),"")</f>
        <v/>
      </c>
      <c r="C224" s="802">
        <f>C223+1</f>
        <v/>
      </c>
      <c r="D224" s="803" t="n">
        <v>2.022</v>
      </c>
      <c r="E224" s="804" t="n"/>
      <c r="F224" s="803" t="n">
        <v>1.615</v>
      </c>
      <c r="G224" s="805" t="n"/>
      <c r="H224" s="804" t="n">
        <v>1.474</v>
      </c>
      <c r="I224" s="803" t="n">
        <v>0.9556</v>
      </c>
      <c r="J224" s="804" t="n"/>
      <c r="K224" s="806" t="n">
        <v>1.921</v>
      </c>
      <c r="L224" s="804" t="n"/>
      <c r="M224" s="982">
        <f>IFERROR(AVERAGE(D224:E224),"")</f>
        <v/>
      </c>
      <c r="N224" s="982">
        <f>IFERROR(AVERAGE(F224:H224),"")</f>
        <v/>
      </c>
      <c r="O224" s="982">
        <f>IFERROR(AVERAGE(I224:J224),"")</f>
        <v/>
      </c>
      <c r="P224" s="982">
        <f>IFERROR(AVERAGE(K224:L224),"")</f>
        <v/>
      </c>
      <c r="Q224" s="257" t="n"/>
      <c r="R224" s="797">
        <f>AVERAGE(M224:N224)</f>
        <v/>
      </c>
    </row>
    <row r="225" ht="17.45" customHeight="1">
      <c r="A225" s="257">
        <f>IF(ISNUMBER(C225),MONTH(C225),"")</f>
        <v/>
      </c>
      <c r="B225" s="257">
        <f>IF(ISNUMBER(C225),YEAR(C225),"")</f>
        <v/>
      </c>
      <c r="C225" s="791">
        <f>C224+1</f>
        <v/>
      </c>
      <c r="D225" s="792" t="n"/>
      <c r="E225" s="793" t="n">
        <v>1.548</v>
      </c>
      <c r="F225" s="792" t="n"/>
      <c r="G225" s="794" t="n">
        <v>1.476</v>
      </c>
      <c r="H225" s="793" t="n"/>
      <c r="I225" s="792" t="n"/>
      <c r="J225" s="793" t="n">
        <v>1.305</v>
      </c>
      <c r="K225" s="795" t="n"/>
      <c r="L225" s="793" t="n">
        <v>1.609</v>
      </c>
      <c r="M225" s="982">
        <f>IFERROR(AVERAGE(D225:E225),"")</f>
        <v/>
      </c>
      <c r="N225" s="982">
        <f>IFERROR(AVERAGE(F225:H225),"")</f>
        <v/>
      </c>
      <c r="O225" s="982">
        <f>IFERROR(AVERAGE(I225:J225),"")</f>
        <v/>
      </c>
      <c r="P225" s="982">
        <f>IFERROR(AVERAGE(K225:L225),"")</f>
        <v/>
      </c>
      <c r="Q225" s="257" t="n"/>
      <c r="R225" s="797">
        <f>AVERAGE(M225:N225)</f>
        <v/>
      </c>
    </row>
    <row r="226" ht="17.45" customHeight="1">
      <c r="A226" s="257">
        <f>IF(ISNUMBER(C226),MONTH(C226),"")</f>
        <v/>
      </c>
      <c r="B226" s="257">
        <f>IF(ISNUMBER(C226),YEAR(C226),"")</f>
        <v/>
      </c>
      <c r="C226" s="791">
        <f>C225+1</f>
        <v/>
      </c>
      <c r="D226" s="816" t="n">
        <v>4.197</v>
      </c>
      <c r="E226" s="793" t="n"/>
      <c r="F226" s="792" t="n">
        <v>2.166</v>
      </c>
      <c r="G226" s="794" t="n"/>
      <c r="H226" s="793" t="n"/>
      <c r="I226" s="792" t="n">
        <v>1.303</v>
      </c>
      <c r="J226" s="793" t="n"/>
      <c r="K226" s="795" t="n">
        <v>1.831</v>
      </c>
      <c r="L226" s="793" t="n"/>
      <c r="M226" s="982">
        <f>IFERROR(AVERAGE(D226:E226),"")</f>
        <v/>
      </c>
      <c r="N226" s="982">
        <f>IFERROR(AVERAGE(F226:H226),"")</f>
        <v/>
      </c>
      <c r="O226" s="982">
        <f>IFERROR(AVERAGE(I226:J226),"")</f>
        <v/>
      </c>
      <c r="P226" s="982">
        <f>IFERROR(AVERAGE(K226:L226),"")</f>
        <v/>
      </c>
      <c r="Q226" s="257" t="n"/>
      <c r="R226" s="797">
        <f>AVERAGE(M226:N226)</f>
        <v/>
      </c>
      <c r="S226" s="785">
        <f>AVERAGE(L222:O226)</f>
        <v/>
      </c>
      <c r="T226" s="785" t="n"/>
    </row>
    <row r="227" ht="17.45" customHeight="1">
      <c r="A227" s="257">
        <f>IF(ISNUMBER(C227),MONTH(C227),"")</f>
        <v/>
      </c>
      <c r="B227" s="257">
        <f>IF(ISNUMBER(C227),YEAR(C227),"")</f>
        <v/>
      </c>
      <c r="C227" s="808">
        <f>C226+1</f>
        <v/>
      </c>
      <c r="D227" s="809" t="n"/>
      <c r="E227" s="810" t="n">
        <v>1.231</v>
      </c>
      <c r="F227" s="809" t="n"/>
      <c r="G227" s="811" t="n">
        <v>0.9801</v>
      </c>
      <c r="H227" s="810" t="n"/>
      <c r="I227" s="809" t="n"/>
      <c r="J227" s="810" t="n">
        <v>0.8697</v>
      </c>
      <c r="K227" s="812" t="n"/>
      <c r="L227" s="810" t="n">
        <v>1.097</v>
      </c>
      <c r="M227" s="983">
        <f>IFERROR(AVERAGE(D227:E227),"")</f>
        <v/>
      </c>
      <c r="N227" s="983">
        <f>IFERROR(AVERAGE(F227:H227),"")</f>
        <v/>
      </c>
      <c r="O227" s="983">
        <f>IFERROR(AVERAGE(I227:J227),"")</f>
        <v/>
      </c>
      <c r="P227" s="983">
        <f>IFERROR(AVERAGE(K227:L227),"")</f>
        <v/>
      </c>
      <c r="Q227" s="813">
        <f>AVERAGE(M227:N227)</f>
        <v/>
      </c>
      <c r="R227" s="445" t="n"/>
      <c r="S227" s="441" t="n"/>
      <c r="T227" s="441" t="n"/>
    </row>
    <row r="228" ht="17.45" customHeight="1">
      <c r="A228" s="257">
        <f>IF(ISNUMBER(C228),MONTH(C228),"")</f>
        <v/>
      </c>
      <c r="B228" s="257">
        <f>IF(ISNUMBER(C228),YEAR(C228),"")</f>
        <v/>
      </c>
      <c r="C228" s="808">
        <f>C227+1</f>
        <v/>
      </c>
      <c r="D228" s="809" t="n">
        <v>0.9006</v>
      </c>
      <c r="E228" s="810" t="n"/>
      <c r="F228" s="809" t="n"/>
      <c r="G228" s="811" t="n"/>
      <c r="H228" s="810" t="n">
        <v>0.9312</v>
      </c>
      <c r="I228" s="809" t="n">
        <v>0.471</v>
      </c>
      <c r="J228" s="810" t="n"/>
      <c r="K228" s="812" t="n">
        <v>0.5596</v>
      </c>
      <c r="L228" s="810" t="n"/>
      <c r="M228" s="983">
        <f>IFERROR(AVERAGE(D228:E228),"")</f>
        <v/>
      </c>
      <c r="N228" s="983">
        <f>IFERROR(AVERAGE(F228:H228),"")</f>
        <v/>
      </c>
      <c r="O228" s="983">
        <f>IFERROR(AVERAGE(I228:J228),"")</f>
        <v/>
      </c>
      <c r="P228" s="983">
        <f>IFERROR(AVERAGE(K228:L228),"")</f>
        <v/>
      </c>
      <c r="Q228" s="813">
        <f>AVERAGE(M228:N228)</f>
        <v/>
      </c>
      <c r="R228" s="445" t="n"/>
      <c r="S228" s="984">
        <f>AVERAGE(L227:O228)</f>
        <v/>
      </c>
      <c r="T228" s="984" t="n"/>
    </row>
    <row r="229" ht="17.45" customHeight="1">
      <c r="A229" s="257">
        <f>IF(ISNUMBER(C229),MONTH(C229),"")</f>
        <v/>
      </c>
      <c r="B229" s="257">
        <f>IF(ISNUMBER(C229),YEAR(C229),"")</f>
        <v/>
      </c>
      <c r="C229" s="791">
        <f>C228+1</f>
        <v/>
      </c>
      <c r="D229" s="792" t="n"/>
      <c r="E229" s="793" t="n">
        <v>0.843</v>
      </c>
      <c r="F229" s="792" t="n"/>
      <c r="G229" s="794" t="n">
        <v>0.762</v>
      </c>
      <c r="H229" s="793" t="n"/>
      <c r="I229" s="792" t="n"/>
      <c r="J229" s="793" t="n">
        <v>0.679</v>
      </c>
      <c r="K229" s="795" t="n"/>
      <c r="L229" s="793" t="n">
        <v>0.806</v>
      </c>
      <c r="M229" s="982">
        <f>IFERROR(AVERAGE(D229:E229),"")</f>
        <v/>
      </c>
      <c r="N229" s="982">
        <f>IFERROR(AVERAGE(F229:H229),"")</f>
        <v/>
      </c>
      <c r="O229" s="982">
        <f>IFERROR(AVERAGE(I229:J229),"")</f>
        <v/>
      </c>
      <c r="P229" s="982">
        <f>IFERROR(AVERAGE(K229:L229),"")</f>
        <v/>
      </c>
      <c r="Q229" s="257" t="n"/>
      <c r="R229" s="797">
        <f>AVERAGE(M229:N229)</f>
        <v/>
      </c>
    </row>
    <row r="230" ht="17.45" customHeight="1">
      <c r="A230" s="257">
        <f>IF(ISNUMBER(C230),MONTH(C230),"")</f>
        <v/>
      </c>
      <c r="B230" s="257">
        <f>IF(ISNUMBER(C230),YEAR(C230),"")</f>
        <v/>
      </c>
      <c r="C230" s="802">
        <f>C229+1</f>
        <v/>
      </c>
      <c r="D230" s="803" t="n">
        <v>1.097</v>
      </c>
      <c r="E230" s="804" t="n"/>
      <c r="F230" s="803" t="n">
        <v>1.543</v>
      </c>
      <c r="G230" s="805" t="n"/>
      <c r="H230" s="804" t="n">
        <v>1.346</v>
      </c>
      <c r="I230" s="803" t="n">
        <v>0.9419</v>
      </c>
      <c r="J230" s="804" t="n"/>
      <c r="K230" s="806" t="n">
        <v>1.019</v>
      </c>
      <c r="L230" s="804" t="n"/>
      <c r="M230" s="982">
        <f>IFERROR(AVERAGE(D230:E230),"")</f>
        <v/>
      </c>
      <c r="N230" s="982">
        <f>IFERROR(AVERAGE(F230:H230),"")</f>
        <v/>
      </c>
      <c r="O230" s="982">
        <f>IFERROR(AVERAGE(I230:J230),"")</f>
        <v/>
      </c>
      <c r="P230" s="982">
        <f>IFERROR(AVERAGE(K230:L230),"")</f>
        <v/>
      </c>
      <c r="Q230" s="257" t="n"/>
      <c r="R230" s="797">
        <f>AVERAGE(M230:N230)</f>
        <v/>
      </c>
    </row>
    <row r="231" ht="17.45" customHeight="1">
      <c r="A231" s="257">
        <f>IF(ISNUMBER(C231),MONTH(C231),"")</f>
        <v/>
      </c>
      <c r="B231" s="257">
        <f>IF(ISNUMBER(C231),YEAR(C231),"")</f>
        <v/>
      </c>
      <c r="C231" s="791">
        <f>C230+1</f>
        <v/>
      </c>
      <c r="D231" s="792" t="n"/>
      <c r="E231" s="793" t="n">
        <v>1.512</v>
      </c>
      <c r="F231" s="792" t="n"/>
      <c r="G231" s="794" t="n">
        <v>1.244</v>
      </c>
      <c r="H231" s="793" t="n"/>
      <c r="I231" s="792" t="n"/>
      <c r="J231" s="793" t="n">
        <v>1.02</v>
      </c>
      <c r="K231" s="795" t="n"/>
      <c r="L231" s="793" t="n">
        <v>1.257</v>
      </c>
      <c r="M231" s="982">
        <f>IFERROR(AVERAGE(D231:E231),"")</f>
        <v/>
      </c>
      <c r="N231" s="982">
        <f>IFERROR(AVERAGE(F231:H231),"")</f>
        <v/>
      </c>
      <c r="O231" s="982">
        <f>IFERROR(AVERAGE(I231:J231),"")</f>
        <v/>
      </c>
      <c r="P231" s="982">
        <f>IFERROR(AVERAGE(K231:L231),"")</f>
        <v/>
      </c>
      <c r="Q231" s="257" t="n"/>
      <c r="R231" s="797">
        <f>AVERAGE(M231:N231)</f>
        <v/>
      </c>
    </row>
    <row r="232" ht="17.45" customHeight="1">
      <c r="A232" s="257">
        <f>IF(ISNUMBER(C232),MONTH(C232),"")</f>
        <v/>
      </c>
      <c r="B232" s="257">
        <f>IF(ISNUMBER(C232),YEAR(C232),"")</f>
        <v/>
      </c>
      <c r="C232" s="791">
        <f>C231+1</f>
        <v/>
      </c>
      <c r="D232" s="792" t="n">
        <v>1.796</v>
      </c>
      <c r="E232" s="793" t="n"/>
      <c r="F232" s="792" t="n">
        <v>1.614</v>
      </c>
      <c r="G232" s="794" t="n"/>
      <c r="H232" s="793" t="n"/>
      <c r="I232" s="792" t="n">
        <v>1.238</v>
      </c>
      <c r="J232" s="793" t="n"/>
      <c r="K232" s="795" t="n">
        <v>1.406</v>
      </c>
      <c r="L232" s="793" t="n"/>
      <c r="M232" s="982">
        <f>IFERROR(AVERAGE(D232:E232),"")</f>
        <v/>
      </c>
      <c r="N232" s="982">
        <f>IFERROR(AVERAGE(F232:H232),"")</f>
        <v/>
      </c>
      <c r="O232" s="982">
        <f>IFERROR(AVERAGE(I232:J232),"")</f>
        <v/>
      </c>
      <c r="P232" s="982">
        <f>IFERROR(AVERAGE(K232:L232),"")</f>
        <v/>
      </c>
      <c r="Q232" s="257" t="n"/>
      <c r="R232" s="797">
        <f>AVERAGE(M232:N232)</f>
        <v/>
      </c>
    </row>
    <row r="233" ht="17.45" customHeight="1">
      <c r="A233" s="257">
        <f>IF(ISNUMBER(C233),MONTH(C233),"")</f>
        <v/>
      </c>
      <c r="B233" s="257">
        <f>IF(ISNUMBER(C233),YEAR(C233),"")</f>
        <v/>
      </c>
      <c r="C233" s="791">
        <f>C232+1</f>
        <v/>
      </c>
      <c r="D233" s="792" t="n"/>
      <c r="E233" s="793" t="n">
        <v>1.334</v>
      </c>
      <c r="F233" s="792" t="n"/>
      <c r="G233" s="794" t="n">
        <v>1.424</v>
      </c>
      <c r="H233" s="793" t="n"/>
      <c r="I233" s="792" t="n"/>
      <c r="J233" s="793" t="n">
        <v>0.9628</v>
      </c>
      <c r="K233" s="795" t="n"/>
      <c r="L233" s="793" t="n">
        <v>1.216</v>
      </c>
      <c r="M233" s="982">
        <f>IFERROR(AVERAGE(D233:E233),"")</f>
        <v/>
      </c>
      <c r="N233" s="982">
        <f>IFERROR(AVERAGE(F233:H233),"")</f>
        <v/>
      </c>
      <c r="O233" s="982">
        <f>IFERROR(AVERAGE(I233:J233),"")</f>
        <v/>
      </c>
      <c r="P233" s="982">
        <f>IFERROR(AVERAGE(K233:L233),"")</f>
        <v/>
      </c>
      <c r="Q233" s="257" t="n"/>
      <c r="R233" s="797">
        <f>AVERAGE(M233:N233)</f>
        <v/>
      </c>
      <c r="S233" s="785">
        <f>AVERAGE(L229:O233)</f>
        <v/>
      </c>
      <c r="T233" s="785" t="n"/>
    </row>
    <row r="234" ht="17.45" customHeight="1">
      <c r="A234" s="257">
        <f>IF(ISNUMBER(C234),MONTH(C234),"")</f>
        <v/>
      </c>
      <c r="B234" s="257">
        <f>IF(ISNUMBER(C234),YEAR(C234),"")</f>
        <v/>
      </c>
      <c r="C234" s="808">
        <f>C233+1</f>
        <v/>
      </c>
      <c r="D234" s="809" t="n">
        <v>1.414</v>
      </c>
      <c r="E234" s="810" t="n"/>
      <c r="F234" s="809" t="n"/>
      <c r="G234" s="811" t="n"/>
      <c r="H234" s="810" t="n">
        <v>0.7578</v>
      </c>
      <c r="I234" s="809" t="n">
        <v>0.7176</v>
      </c>
      <c r="J234" s="810" t="n"/>
      <c r="K234" s="812" t="n">
        <v>0.823</v>
      </c>
      <c r="L234" s="810" t="n"/>
      <c r="M234" s="983">
        <f>IFERROR(AVERAGE(D234:E234),"")</f>
        <v/>
      </c>
      <c r="N234" s="983">
        <f>IFERROR(AVERAGE(F234:H234),"")</f>
        <v/>
      </c>
      <c r="O234" s="983">
        <f>IFERROR(AVERAGE(I234:J234),"")</f>
        <v/>
      </c>
      <c r="P234" s="983">
        <f>IFERROR(AVERAGE(K234:L234),"")</f>
        <v/>
      </c>
      <c r="Q234" s="813">
        <f>AVERAGE(M234:N234)</f>
        <v/>
      </c>
      <c r="R234" s="445" t="n"/>
      <c r="S234" s="441" t="n"/>
      <c r="T234" s="441" t="n"/>
    </row>
    <row r="235" ht="17.45" customHeight="1">
      <c r="A235" s="257">
        <f>IF(ISNUMBER(C235),MONTH(C235),"")</f>
        <v/>
      </c>
      <c r="B235" s="257">
        <f>IF(ISNUMBER(C235),YEAR(C235),"")</f>
        <v/>
      </c>
      <c r="C235" s="808">
        <f>C234+1</f>
        <v/>
      </c>
      <c r="D235" s="809" t="n"/>
      <c r="E235" s="810" t="n">
        <v>1.05</v>
      </c>
      <c r="F235" s="809" t="n"/>
      <c r="G235" s="811" t="n">
        <v>0.7251</v>
      </c>
      <c r="H235" s="810" t="n"/>
      <c r="I235" s="809" t="n"/>
      <c r="J235" s="810" t="n">
        <v>0.6723</v>
      </c>
      <c r="K235" s="812" t="n"/>
      <c r="L235" s="810" t="n">
        <v>0.83</v>
      </c>
      <c r="M235" s="983">
        <f>IFERROR(AVERAGE(D235:E235),"")</f>
        <v/>
      </c>
      <c r="N235" s="983">
        <f>IFERROR(AVERAGE(F235:H235),"")</f>
        <v/>
      </c>
      <c r="O235" s="983">
        <f>IFERROR(AVERAGE(I235:J235),"")</f>
        <v/>
      </c>
      <c r="P235" s="983">
        <f>IFERROR(AVERAGE(K235:L235),"")</f>
        <v/>
      </c>
      <c r="Q235" s="813">
        <f>AVERAGE(M235:N235)</f>
        <v/>
      </c>
      <c r="R235" s="445" t="n"/>
      <c r="S235" s="984">
        <f>AVERAGE(L234:O235)</f>
        <v/>
      </c>
      <c r="T235" s="984" t="n"/>
    </row>
    <row r="236" ht="17.45" customHeight="1">
      <c r="A236" s="257">
        <f>IF(ISNUMBER(C236),MONTH(C236),"")</f>
        <v/>
      </c>
      <c r="B236" s="257">
        <f>IF(ISNUMBER(C236),YEAR(C236),"")</f>
        <v/>
      </c>
      <c r="C236" s="802">
        <f>C235+1</f>
        <v/>
      </c>
      <c r="D236" s="803" t="n">
        <v>0.926</v>
      </c>
      <c r="E236" s="804" t="n"/>
      <c r="F236" s="803" t="n">
        <v>0.573</v>
      </c>
      <c r="G236" s="805" t="n"/>
      <c r="H236" s="804" t="n">
        <v>0.698</v>
      </c>
      <c r="I236" s="803" t="n">
        <v>0.5856</v>
      </c>
      <c r="J236" s="804" t="n"/>
      <c r="K236" s="806" t="n">
        <v>0.789</v>
      </c>
      <c r="L236" s="804" t="n"/>
      <c r="M236" s="982">
        <f>IFERROR(AVERAGE(D236:E236),"")</f>
        <v/>
      </c>
      <c r="N236" s="982">
        <f>IFERROR(AVERAGE(F236:H236),"")</f>
        <v/>
      </c>
      <c r="O236" s="982">
        <f>IFERROR(AVERAGE(I236:J236),"")</f>
        <v/>
      </c>
      <c r="P236" s="982">
        <f>IFERROR(AVERAGE(K236:L236),"")</f>
        <v/>
      </c>
      <c r="Q236" s="257" t="n"/>
      <c r="R236" s="797">
        <f>AVERAGE(M236:N236)</f>
        <v/>
      </c>
    </row>
    <row r="237" ht="17.45" customHeight="1">
      <c r="A237" s="257">
        <f>IF(ISNUMBER(C237),MONTH(C237),"")</f>
        <v/>
      </c>
      <c r="B237" s="257">
        <f>IF(ISNUMBER(C237),YEAR(C237),"")</f>
        <v/>
      </c>
      <c r="C237" s="791">
        <f>C236+1</f>
        <v/>
      </c>
      <c r="D237" s="792" t="n"/>
      <c r="E237" s="793" t="n">
        <v>1.375</v>
      </c>
      <c r="F237" s="792" t="n"/>
      <c r="G237" s="794" t="n">
        <v>0.865</v>
      </c>
      <c r="H237" s="793" t="n"/>
      <c r="I237" s="792" t="n"/>
      <c r="J237" s="793" t="n">
        <v>0.856</v>
      </c>
      <c r="K237" s="795" t="n"/>
      <c r="L237" s="793" t="n">
        <v>1.049</v>
      </c>
      <c r="M237" s="982">
        <f>IFERROR(AVERAGE(D237:E237),"")</f>
        <v/>
      </c>
      <c r="N237" s="982">
        <f>IFERROR(AVERAGE(F237:H237),"")</f>
        <v/>
      </c>
      <c r="O237" s="982">
        <f>IFERROR(AVERAGE(I237:J237),"")</f>
        <v/>
      </c>
      <c r="P237" s="982">
        <f>IFERROR(AVERAGE(K237:L237),"")</f>
        <v/>
      </c>
      <c r="Q237" s="257" t="n"/>
      <c r="R237" s="797">
        <f>AVERAGE(M237:N237)</f>
        <v/>
      </c>
    </row>
    <row r="238" ht="17.45" customHeight="1">
      <c r="A238" s="257">
        <f>IF(ISNUMBER(C238),MONTH(C238),"")</f>
        <v/>
      </c>
      <c r="B238" s="257">
        <f>IF(ISNUMBER(C238),YEAR(C238),"")</f>
        <v/>
      </c>
      <c r="C238" s="791">
        <f>C237+1</f>
        <v/>
      </c>
      <c r="D238" s="792" t="n">
        <v>0.982</v>
      </c>
      <c r="E238" s="793" t="n"/>
      <c r="F238" s="792" t="n">
        <v>0.865</v>
      </c>
      <c r="G238" s="794" t="n"/>
      <c r="H238" s="793" t="n"/>
      <c r="I238" s="792" t="n">
        <v>0.8120000000000001</v>
      </c>
      <c r="J238" s="793" t="n"/>
      <c r="K238" s="795" t="n">
        <v>0.887</v>
      </c>
      <c r="L238" s="793" t="n"/>
      <c r="M238" s="982">
        <f>IFERROR(AVERAGE(D238:E238),"")</f>
        <v/>
      </c>
      <c r="N238" s="982">
        <f>IFERROR(AVERAGE(F238:H238),"")</f>
        <v/>
      </c>
      <c r="O238" s="982">
        <f>IFERROR(AVERAGE(I238:J238),"")</f>
        <v/>
      </c>
      <c r="P238" s="982">
        <f>IFERROR(AVERAGE(K238:L238),"")</f>
        <v/>
      </c>
      <c r="Q238" s="257" t="n"/>
      <c r="R238" s="797">
        <f>AVERAGE(M238:N238)</f>
        <v/>
      </c>
    </row>
    <row r="239" ht="17.45" customHeight="1">
      <c r="A239" s="257">
        <f>IF(ISNUMBER(C239),MONTH(C239),"")</f>
        <v/>
      </c>
      <c r="B239" s="257">
        <f>IF(ISNUMBER(C239),YEAR(C239),"")</f>
        <v/>
      </c>
      <c r="C239" s="791">
        <f>C238+1</f>
        <v/>
      </c>
      <c r="D239" s="792" t="n"/>
      <c r="E239" s="793" t="n">
        <v>1.007</v>
      </c>
      <c r="F239" s="792" t="n"/>
      <c r="G239" s="794" t="n">
        <v>1.294</v>
      </c>
      <c r="H239" s="793" t="n"/>
      <c r="I239" s="792" t="n"/>
      <c r="J239" s="793" t="n">
        <v>0.988</v>
      </c>
      <c r="K239" s="795" t="n"/>
      <c r="L239" s="793" t="n">
        <v>1.14</v>
      </c>
      <c r="M239" s="982">
        <f>IFERROR(AVERAGE(D239:E239),"")</f>
        <v/>
      </c>
      <c r="N239" s="982">
        <f>IFERROR(AVERAGE(F239:H239),"")</f>
        <v/>
      </c>
      <c r="O239" s="982">
        <f>IFERROR(AVERAGE(I239:J239),"")</f>
        <v/>
      </c>
      <c r="P239" s="982">
        <f>IFERROR(AVERAGE(K239:L239),"")</f>
        <v/>
      </c>
      <c r="Q239" s="257" t="n"/>
      <c r="R239" s="797">
        <f>AVERAGE(M239:N239)</f>
        <v/>
      </c>
    </row>
    <row r="240" ht="17.45" customHeight="1">
      <c r="A240" s="257">
        <f>IF(ISNUMBER(C240),MONTH(C240),"")</f>
        <v/>
      </c>
      <c r="B240" s="257">
        <f>IF(ISNUMBER(C240),YEAR(C240),"")</f>
        <v/>
      </c>
      <c r="C240" s="791">
        <f>C239+1</f>
        <v/>
      </c>
      <c r="D240" s="792" t="n">
        <v>1.127</v>
      </c>
      <c r="E240" s="793" t="n"/>
      <c r="F240" s="792" t="n"/>
      <c r="G240" s="794" t="n"/>
      <c r="H240" s="793" t="n">
        <v>0.9035</v>
      </c>
      <c r="I240" s="792" t="n">
        <v>0.7304</v>
      </c>
      <c r="J240" s="793" t="n"/>
      <c r="K240" s="795" t="n">
        <v>0.8974</v>
      </c>
      <c r="L240" s="793" t="n"/>
      <c r="M240" s="982">
        <f>IFERROR(AVERAGE(D240:E240),"")</f>
        <v/>
      </c>
      <c r="N240" s="982">
        <f>IFERROR(AVERAGE(F240:H240),"")</f>
        <v/>
      </c>
      <c r="O240" s="982">
        <f>IFERROR(AVERAGE(I240:J240),"")</f>
        <v/>
      </c>
      <c r="P240" s="982">
        <f>IFERROR(AVERAGE(K240:L240),"")</f>
        <v/>
      </c>
      <c r="Q240" s="257" t="n"/>
      <c r="R240" s="797">
        <f>AVERAGE(M240:N240)</f>
        <v/>
      </c>
      <c r="S240" s="785">
        <f>AVERAGE(L236:O240)</f>
        <v/>
      </c>
      <c r="T240" s="785" t="n"/>
    </row>
    <row r="241" ht="17.45" customHeight="1">
      <c r="A241" s="257">
        <f>IF(ISNUMBER(C241),MONTH(C241),"")</f>
        <v/>
      </c>
      <c r="B241" s="257">
        <f>IF(ISNUMBER(C241),YEAR(C241),"")</f>
        <v/>
      </c>
      <c r="C241" s="808">
        <f>C240+1</f>
        <v/>
      </c>
      <c r="D241" s="809" t="n"/>
      <c r="E241" s="810" t="n">
        <v>0.9308</v>
      </c>
      <c r="F241" s="809" t="n"/>
      <c r="G241" s="811" t="n">
        <v>0.971</v>
      </c>
      <c r="H241" s="810" t="n"/>
      <c r="I241" s="809" t="n"/>
      <c r="J241" s="810" t="n">
        <v>0.8462</v>
      </c>
      <c r="K241" s="812" t="n"/>
      <c r="L241" s="810" t="n">
        <v>1.005</v>
      </c>
      <c r="M241" s="983">
        <f>IFERROR(AVERAGE(D241:E241),"")</f>
        <v/>
      </c>
      <c r="N241" s="983">
        <f>IFERROR(AVERAGE(F241:H241),"")</f>
        <v/>
      </c>
      <c r="O241" s="983">
        <f>IFERROR(AVERAGE(I241:J241),"")</f>
        <v/>
      </c>
      <c r="P241" s="983">
        <f>IFERROR(AVERAGE(K241:L241),"")</f>
        <v/>
      </c>
      <c r="Q241" s="813">
        <f>AVERAGE(M241:N241)</f>
        <v/>
      </c>
      <c r="R241" s="445" t="n"/>
      <c r="S241" s="441" t="n"/>
      <c r="T241" s="441" t="n"/>
    </row>
    <row r="242" ht="17.45" customHeight="1">
      <c r="A242" s="257">
        <f>IF(ISNUMBER(C242),MONTH(C242),"")</f>
        <v/>
      </c>
      <c r="B242" s="257">
        <f>IF(ISNUMBER(C242),YEAR(C242),"")</f>
        <v/>
      </c>
      <c r="C242" s="808">
        <f>C241+1</f>
        <v/>
      </c>
      <c r="D242" s="809" t="n">
        <v>0.762</v>
      </c>
      <c r="E242" s="810" t="n"/>
      <c r="F242" s="809" t="n">
        <v>0.923</v>
      </c>
      <c r="G242" s="811" t="n"/>
      <c r="H242" s="810" t="n">
        <v>0.892</v>
      </c>
      <c r="I242" s="809" t="n">
        <v>0.6424</v>
      </c>
      <c r="J242" s="810" t="n"/>
      <c r="K242" s="812" t="n">
        <v>0.743</v>
      </c>
      <c r="L242" s="810" t="n"/>
      <c r="M242" s="983">
        <f>IFERROR(AVERAGE(D242:E242),"")</f>
        <v/>
      </c>
      <c r="N242" s="983">
        <f>IFERROR(AVERAGE(F242:H242),"")</f>
        <v/>
      </c>
      <c r="O242" s="983">
        <f>IFERROR(AVERAGE(I242:J242),"")</f>
        <v/>
      </c>
      <c r="P242" s="983">
        <f>IFERROR(AVERAGE(K242:L242),"")</f>
        <v/>
      </c>
      <c r="Q242" s="813">
        <f>AVERAGE(M242:N242)</f>
        <v/>
      </c>
      <c r="R242" s="445" t="n"/>
      <c r="S242" s="984">
        <f>AVERAGE(L241:O242)</f>
        <v/>
      </c>
      <c r="T242" s="984" t="n"/>
    </row>
    <row r="243" ht="17.45" customHeight="1">
      <c r="A243" s="257">
        <f>IF(ISNUMBER(C243),MONTH(C243),"")</f>
        <v/>
      </c>
      <c r="B243" s="257">
        <f>IF(ISNUMBER(C243),YEAR(C243),"")</f>
        <v/>
      </c>
      <c r="C243" s="791">
        <f>C242+1</f>
        <v/>
      </c>
      <c r="D243" s="792" t="n"/>
      <c r="E243" s="793" t="n">
        <v>0.96</v>
      </c>
      <c r="F243" s="792" t="n"/>
      <c r="G243" s="794" t="n">
        <v>0.8149999999999999</v>
      </c>
      <c r="H243" s="793" t="n"/>
      <c r="I243" s="792" t="n"/>
      <c r="J243" s="793" t="n">
        <v>0.729</v>
      </c>
      <c r="K243" s="795" t="n"/>
      <c r="L243" s="793" t="n">
        <v>0.8139999999999999</v>
      </c>
      <c r="M243" s="982">
        <f>IFERROR(AVERAGE(D243:E243),"")</f>
        <v/>
      </c>
      <c r="N243" s="982">
        <f>IFERROR(AVERAGE(F243:H243),"")</f>
        <v/>
      </c>
      <c r="O243" s="982">
        <f>IFERROR(AVERAGE(I243:J243),"")</f>
        <v/>
      </c>
      <c r="P243" s="982">
        <f>IFERROR(AVERAGE(K243:L243),"")</f>
        <v/>
      </c>
      <c r="Q243" s="257" t="n"/>
      <c r="R243" s="797">
        <f>AVERAGE(M243:N243)</f>
        <v/>
      </c>
    </row>
    <row r="244" ht="17.45" customHeight="1">
      <c r="A244" s="257">
        <f>IF(ISNUMBER(C244),MONTH(C244),"")</f>
        <v/>
      </c>
      <c r="B244" s="257">
        <f>IF(ISNUMBER(C244),YEAR(C244),"")</f>
        <v/>
      </c>
      <c r="C244" s="791">
        <f>C243+1</f>
        <v/>
      </c>
      <c r="D244" s="792" t="n">
        <v>1.088</v>
      </c>
      <c r="E244" s="793" t="n"/>
      <c r="F244" s="792" t="n">
        <v>1.176</v>
      </c>
      <c r="G244" s="794" t="n"/>
      <c r="H244" s="793" t="n"/>
      <c r="I244" s="792" t="n">
        <v>0.879</v>
      </c>
      <c r="J244" s="793" t="n"/>
      <c r="K244" s="795" t="n">
        <v>0.946</v>
      </c>
      <c r="L244" s="793" t="n"/>
      <c r="M244" s="982">
        <f>IFERROR(AVERAGE(D244:E244),"")</f>
        <v/>
      </c>
      <c r="N244" s="982">
        <f>IFERROR(AVERAGE(F244:H244),"")</f>
        <v/>
      </c>
      <c r="O244" s="982">
        <f>IFERROR(AVERAGE(I244:J244),"")</f>
        <v/>
      </c>
      <c r="P244" s="982">
        <f>IFERROR(AVERAGE(K244:L244),"")</f>
        <v/>
      </c>
      <c r="Q244" s="257" t="n"/>
      <c r="R244" s="797">
        <f>AVERAGE(M244:N244)</f>
        <v/>
      </c>
    </row>
    <row r="245" ht="17.45" customHeight="1">
      <c r="A245" s="257">
        <f>IF(ISNUMBER(C245),MONTH(C245),"")</f>
        <v/>
      </c>
      <c r="B245" s="257">
        <f>IF(ISNUMBER(C245),YEAR(C245),"")</f>
        <v/>
      </c>
      <c r="C245" s="791">
        <f>C244+1</f>
        <v/>
      </c>
      <c r="D245" s="792" t="n"/>
      <c r="E245" s="793" t="n">
        <v>1.056</v>
      </c>
      <c r="F245" s="792" t="n"/>
      <c r="G245" s="794" t="n">
        <v>1.096</v>
      </c>
      <c r="H245" s="793" t="n"/>
      <c r="I245" s="792" t="n"/>
      <c r="J245" s="793" t="n">
        <v>0.9175</v>
      </c>
      <c r="K245" s="795" t="n"/>
      <c r="L245" s="793" t="n">
        <v>1.067</v>
      </c>
      <c r="M245" s="982">
        <f>IFERROR(AVERAGE(D245:E245),"")</f>
        <v/>
      </c>
      <c r="N245" s="982">
        <f>IFERROR(AVERAGE(F245:H245),"")</f>
        <v/>
      </c>
      <c r="O245" s="982">
        <f>IFERROR(AVERAGE(I245:J245),"")</f>
        <v/>
      </c>
      <c r="P245" s="982">
        <f>IFERROR(AVERAGE(K245:L245),"")</f>
        <v/>
      </c>
      <c r="Q245" s="257" t="n"/>
      <c r="R245" s="797">
        <f>AVERAGE(M245:N245)</f>
        <v/>
      </c>
      <c r="U245" s="299" t="inlineStr">
        <is>
          <t>August</t>
        </is>
      </c>
      <c r="V245" s="299" t="n">
        <v>2018</v>
      </c>
      <c r="W245" s="300" t="n"/>
      <c r="X245" s="300" t="n"/>
      <c r="Y245" s="300" t="n"/>
    </row>
    <row r="246" ht="17.45" customHeight="1">
      <c r="A246" s="257">
        <f>IF(ISNUMBER(C246),MONTH(C246),"")</f>
        <v/>
      </c>
      <c r="B246" s="257">
        <f>IF(ISNUMBER(C246),YEAR(C246),"")</f>
        <v/>
      </c>
      <c r="C246" s="791">
        <f>C245+1</f>
        <v/>
      </c>
      <c r="D246" s="792" t="n">
        <v>1.312</v>
      </c>
      <c r="E246" s="793" t="n"/>
      <c r="F246" s="792" t="n"/>
      <c r="G246" s="794" t="n"/>
      <c r="H246" s="793" t="n">
        <v>1.158</v>
      </c>
      <c r="I246" s="792" t="n">
        <v>0.982</v>
      </c>
      <c r="J246" s="793" t="n"/>
      <c r="K246" s="795" t="n">
        <v>1.086</v>
      </c>
      <c r="L246" s="793" t="n"/>
      <c r="M246" s="982">
        <f>IFERROR(AVERAGE(D246:E246),"")</f>
        <v/>
      </c>
      <c r="N246" s="982">
        <f>IFERROR(AVERAGE(F246:H246),"")</f>
        <v/>
      </c>
      <c r="O246" s="982">
        <f>IFERROR(AVERAGE(I246:J246),"")</f>
        <v/>
      </c>
      <c r="P246" s="982">
        <f>IFERROR(AVERAGE(K246:L246),"")</f>
        <v/>
      </c>
      <c r="Q246" s="257" t="n"/>
      <c r="R246" s="797">
        <f>AVERAGE(M246:N246)</f>
        <v/>
      </c>
      <c r="U246" s="301" t="inlineStr">
        <is>
          <t>Parameter</t>
        </is>
      </c>
      <c r="V246" s="301" t="inlineStr">
        <is>
          <t>Station 1</t>
        </is>
      </c>
      <c r="W246" s="301" t="inlineStr">
        <is>
          <t>Station 2</t>
        </is>
      </c>
      <c r="X246" s="301" t="inlineStr">
        <is>
          <t>Station 4</t>
        </is>
      </c>
      <c r="Y246" s="301" t="inlineStr">
        <is>
          <t>Station 5</t>
        </is>
      </c>
    </row>
    <row r="247" ht="17.45" customHeight="1">
      <c r="A247" s="257">
        <f>IF(ISNUMBER(C247),MONTH(C247),"")</f>
        <v/>
      </c>
      <c r="B247" s="257">
        <f>IF(ISNUMBER(C247),YEAR(C247),"")</f>
        <v/>
      </c>
      <c r="C247" s="791">
        <f>C246+1</f>
        <v/>
      </c>
      <c r="D247" s="792" t="n"/>
      <c r="E247" s="793" t="n">
        <v>1.724</v>
      </c>
      <c r="F247" s="792" t="n"/>
      <c r="G247" s="794" t="n">
        <v>1.123</v>
      </c>
      <c r="H247" s="793" t="n"/>
      <c r="I247" s="792" t="n"/>
      <c r="J247" s="793" t="n">
        <v>0.8362000000000001</v>
      </c>
      <c r="K247" s="795" t="n"/>
      <c r="L247" s="793" t="n">
        <v>1.118</v>
      </c>
      <c r="M247" s="982">
        <f>IFERROR(AVERAGE(D247:E247),"")</f>
        <v/>
      </c>
      <c r="N247" s="982">
        <f>IFERROR(AVERAGE(F247:H247),"")</f>
        <v/>
      </c>
      <c r="O247" s="982">
        <f>IFERROR(AVERAGE(I247:J247),"")</f>
        <v/>
      </c>
      <c r="P247" s="982">
        <f>IFERROR(AVERAGE(K247:L247),"")</f>
        <v/>
      </c>
      <c r="Q247" s="257" t="n"/>
      <c r="R247" s="797">
        <f>AVERAGE(M247:N247)</f>
        <v/>
      </c>
      <c r="S247" s="785">
        <f>AVERAGE(L243:O247)</f>
        <v/>
      </c>
      <c r="T247" s="785" t="n"/>
      <c r="U247" s="302" t="inlineStr">
        <is>
          <t>Average</t>
        </is>
      </c>
      <c r="V247" s="839">
        <f>AVERAGE(D217:E247)</f>
        <v/>
      </c>
      <c r="W247" s="839">
        <f>AVERAGE(F217:H247)</f>
        <v/>
      </c>
      <c r="X247" s="839">
        <f>AVERAGE(I217:J247)</f>
        <v/>
      </c>
      <c r="Y247" s="839">
        <f>AVERAGE(K217:L247)</f>
        <v/>
      </c>
    </row>
    <row r="248" ht="17.45" customHeight="1">
      <c r="A248" s="257">
        <f>IF(ISNUMBER(C248),MONTH(C248),"")</f>
        <v/>
      </c>
      <c r="B248" s="257">
        <f>IF(ISNUMBER(C248),YEAR(C248),"")</f>
        <v/>
      </c>
      <c r="C248" s="808">
        <f>C247+1</f>
        <v/>
      </c>
      <c r="D248" s="809" t="n">
        <v>2.257</v>
      </c>
      <c r="E248" s="810" t="n"/>
      <c r="F248" s="809" t="n">
        <v>1.094</v>
      </c>
      <c r="G248" s="811" t="n"/>
      <c r="H248" s="810" t="n">
        <v>1.029</v>
      </c>
      <c r="I248" s="809" t="n">
        <v>0.5543</v>
      </c>
      <c r="J248" s="810" t="n"/>
      <c r="K248" s="812" t="n">
        <v>0.894</v>
      </c>
      <c r="L248" s="810" t="n"/>
      <c r="M248" s="983">
        <f>IFERROR(AVERAGE(D248:E248),"")</f>
        <v/>
      </c>
      <c r="N248" s="983">
        <f>IFERROR(AVERAGE(F248:H248),"")</f>
        <v/>
      </c>
      <c r="O248" s="983">
        <f>IFERROR(AVERAGE(I248:J248),"")</f>
        <v/>
      </c>
      <c r="P248" s="983">
        <f>IFERROR(AVERAGE(K248:L248),"")</f>
        <v/>
      </c>
      <c r="Q248" s="813">
        <f>AVERAGE(M248:N248)</f>
        <v/>
      </c>
      <c r="R248" s="445" t="n"/>
      <c r="S248" s="441" t="n"/>
      <c r="T248" s="441" t="n"/>
      <c r="U248" s="302" t="inlineStr">
        <is>
          <t>Maximum</t>
        </is>
      </c>
      <c r="V248" s="839">
        <f>MAX(D217:E247)</f>
        <v/>
      </c>
      <c r="W248" s="839">
        <f>MAX(F217:H247)</f>
        <v/>
      </c>
      <c r="X248" s="839">
        <f>MAX(I217:J247)</f>
        <v/>
      </c>
      <c r="Y248" s="839">
        <f>MAX(K217:L247)</f>
        <v/>
      </c>
    </row>
    <row r="249" ht="17.45" customHeight="1" thickBot="1">
      <c r="A249" s="257">
        <f>IF(ISNUMBER(C249),MONTH(C249),"")</f>
        <v/>
      </c>
      <c r="B249" s="257">
        <f>IF(ISNUMBER(C249),YEAR(C249),"")</f>
        <v/>
      </c>
      <c r="C249" s="808">
        <f>C248+1</f>
        <v/>
      </c>
      <c r="D249" s="809" t="n"/>
      <c r="E249" s="810" t="n">
        <v>0.8246</v>
      </c>
      <c r="F249" s="809" t="n"/>
      <c r="G249" s="811" t="n">
        <v>0.5565</v>
      </c>
      <c r="H249" s="810" t="n"/>
      <c r="I249" s="809" t="n"/>
      <c r="J249" s="810" t="n">
        <v>0.4207</v>
      </c>
      <c r="K249" s="812" t="n"/>
      <c r="L249" s="810" t="n">
        <v>0.5889</v>
      </c>
      <c r="M249" s="983">
        <f>IFERROR(AVERAGE(D249:E249),"")</f>
        <v/>
      </c>
      <c r="N249" s="983">
        <f>IFERROR(AVERAGE(F249:H249),"")</f>
        <v/>
      </c>
      <c r="O249" s="983">
        <f>IFERROR(AVERAGE(I249:J249),"")</f>
        <v/>
      </c>
      <c r="P249" s="983">
        <f>IFERROR(AVERAGE(K249:L249),"")</f>
        <v/>
      </c>
      <c r="Q249" s="813">
        <f>AVERAGE(M249:N249)</f>
        <v/>
      </c>
      <c r="R249" s="445" t="n"/>
      <c r="S249" s="984">
        <f>AVERAGE(L248:O249)</f>
        <v/>
      </c>
      <c r="T249" s="984" t="n"/>
      <c r="U249" s="304" t="inlineStr">
        <is>
          <t># DAYS &gt; 2.5</t>
        </is>
      </c>
      <c r="V249" s="305">
        <f>COUNTIF(D217:E247,"&gt;=2.5")</f>
        <v/>
      </c>
      <c r="W249" s="305">
        <f>COUNTIF(F217:G247,"&gt;=2.5")</f>
        <v/>
      </c>
      <c r="X249" s="305">
        <f>COUNTIF(I217:J247,"&gt;=2.5")</f>
        <v/>
      </c>
      <c r="Y249" s="305">
        <f>COUNTIF(I217:J247,"&gt;=2.5")</f>
        <v/>
      </c>
    </row>
    <row r="250" ht="17.45" customHeight="1" thickBot="1">
      <c r="A250" s="257">
        <f>IF(ISNUMBER(C250),MONTH(C250),"")</f>
        <v/>
      </c>
      <c r="B250" s="257">
        <f>IF(ISNUMBER(C250),YEAR(C250),"")</f>
        <v/>
      </c>
      <c r="C250" s="791">
        <f>C249+1</f>
        <v/>
      </c>
      <c r="D250" s="792" t="n">
        <v>0.626</v>
      </c>
      <c r="E250" s="793" t="n"/>
      <c r="F250" s="792" t="n">
        <v>0.7813</v>
      </c>
      <c r="G250" s="794" t="n"/>
      <c r="H250" s="793" t="n"/>
      <c r="I250" s="792" t="n">
        <v>0.5543</v>
      </c>
      <c r="J250" s="793" t="n"/>
      <c r="K250" s="795" t="n">
        <v>0.5674</v>
      </c>
      <c r="L250" s="793" t="n"/>
      <c r="M250" s="982">
        <f>IFERROR(AVERAGE(D250:E250),"")</f>
        <v/>
      </c>
      <c r="N250" s="982">
        <f>IFERROR(AVERAGE(F250:H250),"")</f>
        <v/>
      </c>
      <c r="O250" s="982">
        <f>IFERROR(AVERAGE(I250:J250),"")</f>
        <v/>
      </c>
      <c r="P250" s="982">
        <f>IFERROR(AVERAGE(K250:L250),"")</f>
        <v/>
      </c>
      <c r="Q250" s="257" t="n"/>
      <c r="R250" s="797">
        <f>AVERAGE(M250:N250)</f>
        <v/>
      </c>
      <c r="Y250" s="786">
        <f>AVERAGE(V247:Y247)</f>
        <v/>
      </c>
    </row>
    <row r="251" ht="17.45" customHeight="1">
      <c r="A251" s="257">
        <f>IF(ISNUMBER(C251),MONTH(C251),"")</f>
        <v/>
      </c>
      <c r="B251" s="257">
        <f>IF(ISNUMBER(C251),YEAR(C251),"")</f>
        <v/>
      </c>
      <c r="C251" s="791">
        <f>C250+1</f>
        <v/>
      </c>
      <c r="D251" s="792" t="n"/>
      <c r="E251" s="793" t="n">
        <v>0.871</v>
      </c>
      <c r="F251" s="792" t="n"/>
      <c r="G251" s="794" t="n">
        <v>1.009</v>
      </c>
      <c r="H251" s="793" t="n"/>
      <c r="I251" s="792" t="n"/>
      <c r="J251" s="793" t="n">
        <v>0.784</v>
      </c>
      <c r="K251" s="795" t="n"/>
      <c r="L251" s="793" t="n">
        <v>0.9429999999999999</v>
      </c>
      <c r="M251" s="982">
        <f>IFERROR(AVERAGE(D251:E251),"")</f>
        <v/>
      </c>
      <c r="N251" s="982">
        <f>IFERROR(AVERAGE(F251:H251),"")</f>
        <v/>
      </c>
      <c r="O251" s="982">
        <f>IFERROR(AVERAGE(I251:J251),"")</f>
        <v/>
      </c>
      <c r="P251" s="982">
        <f>IFERROR(AVERAGE(K251:L251),"")</f>
        <v/>
      </c>
      <c r="Q251" s="257" t="n"/>
      <c r="R251" s="797">
        <f>AVERAGE(M251:N251)</f>
        <v/>
      </c>
    </row>
    <row r="252" ht="17.45" customHeight="1">
      <c r="A252" s="257">
        <f>IF(ISNUMBER(C252),MONTH(C252),"")</f>
        <v/>
      </c>
      <c r="B252" s="257">
        <f>IF(ISNUMBER(C252),YEAR(C252),"")</f>
        <v/>
      </c>
      <c r="C252" s="791">
        <f>C251+1</f>
        <v/>
      </c>
      <c r="D252" s="792" t="n">
        <v>0.8</v>
      </c>
      <c r="E252" s="793" t="n"/>
      <c r="F252" s="792" t="n"/>
      <c r="G252" s="794" t="n"/>
      <c r="H252" s="793" t="n">
        <v>1.476</v>
      </c>
      <c r="I252" s="792" t="n">
        <v>0.878</v>
      </c>
      <c r="J252" s="793" t="n"/>
      <c r="K252" s="795" t="n">
        <v>0.856</v>
      </c>
      <c r="L252" s="793" t="n"/>
      <c r="M252" s="982">
        <f>IFERROR(AVERAGE(D252:E252),"")</f>
        <v/>
      </c>
      <c r="N252" s="982">
        <f>IFERROR(AVERAGE(F252:H252),"")</f>
        <v/>
      </c>
      <c r="O252" s="982">
        <f>IFERROR(AVERAGE(I252:J252),"")</f>
        <v/>
      </c>
      <c r="P252" s="982">
        <f>IFERROR(AVERAGE(K252:L252),"")</f>
        <v/>
      </c>
      <c r="Q252" s="257" t="n"/>
      <c r="R252" s="797">
        <f>AVERAGE(M252:N252)</f>
        <v/>
      </c>
    </row>
    <row r="253" ht="17.45" customHeight="1">
      <c r="A253" s="257">
        <f>IF(ISNUMBER(C253),MONTH(C253),"")</f>
        <v/>
      </c>
      <c r="B253" s="257">
        <f>IF(ISNUMBER(C253),YEAR(C253),"")</f>
        <v/>
      </c>
      <c r="C253" s="791">
        <f>C252+1</f>
        <v/>
      </c>
      <c r="D253" s="792" t="n"/>
      <c r="E253" s="793" t="n">
        <v>0.863</v>
      </c>
      <c r="F253" s="792" t="n"/>
      <c r="G253" s="794" t="n">
        <v>1.164</v>
      </c>
      <c r="H253" s="793" t="n"/>
      <c r="I253" s="792" t="n"/>
      <c r="J253" s="793" t="n">
        <v>0.8073</v>
      </c>
      <c r="K253" s="795" t="n"/>
      <c r="L253" s="793" t="n">
        <v>0.977</v>
      </c>
      <c r="M253" s="982">
        <f>IFERROR(AVERAGE(D253:E253),"")</f>
        <v/>
      </c>
      <c r="N253" s="982">
        <f>IFERROR(AVERAGE(F253:H253),"")</f>
        <v/>
      </c>
      <c r="O253" s="982">
        <f>IFERROR(AVERAGE(I253:J253),"")</f>
        <v/>
      </c>
      <c r="P253" s="982">
        <f>IFERROR(AVERAGE(K253:L253),"")</f>
        <v/>
      </c>
      <c r="Q253" s="257" t="n"/>
      <c r="R253" s="797">
        <f>AVERAGE(M253:N253)</f>
        <v/>
      </c>
    </row>
    <row r="254" ht="17.45" customHeight="1">
      <c r="A254" s="257">
        <f>IF(ISNUMBER(C254),MONTH(C254),"")</f>
        <v/>
      </c>
      <c r="B254" s="257">
        <f>IF(ISNUMBER(C254),YEAR(C254),"")</f>
        <v/>
      </c>
      <c r="C254" s="802">
        <f>C253+1</f>
        <v/>
      </c>
      <c r="D254" s="803" t="n">
        <v>1.358</v>
      </c>
      <c r="E254" s="804" t="n"/>
      <c r="F254" s="803" t="n">
        <v>1.693</v>
      </c>
      <c r="G254" s="805" t="n"/>
      <c r="H254" s="804" t="n">
        <v>1.833</v>
      </c>
      <c r="I254" s="803" t="n">
        <v>1.279</v>
      </c>
      <c r="J254" s="804" t="n"/>
      <c r="K254" s="806" t="n">
        <v>1.25</v>
      </c>
      <c r="L254" s="804" t="n"/>
      <c r="M254" s="982">
        <f>IFERROR(AVERAGE(D254:E254),"")</f>
        <v/>
      </c>
      <c r="N254" s="982">
        <f>IFERROR(AVERAGE(F254:H254),"")</f>
        <v/>
      </c>
      <c r="O254" s="982">
        <f>IFERROR(AVERAGE(I254:J254),"")</f>
        <v/>
      </c>
      <c r="P254" s="982">
        <f>IFERROR(AVERAGE(K254:L254),"")</f>
        <v/>
      </c>
      <c r="Q254" s="257" t="n"/>
      <c r="R254" s="797">
        <f>AVERAGE(M254:N254)</f>
        <v/>
      </c>
      <c r="S254" s="785">
        <f>AVERAGE(L250:O254)</f>
        <v/>
      </c>
      <c r="T254" s="785" t="n"/>
    </row>
    <row r="255" ht="17.45" customHeight="1">
      <c r="A255" s="257">
        <f>IF(ISNUMBER(C255),MONTH(C255),"")</f>
        <v/>
      </c>
      <c r="B255" s="257">
        <f>IF(ISNUMBER(C255),YEAR(C255),"")</f>
        <v/>
      </c>
      <c r="C255" s="808">
        <f>C254+1</f>
        <v/>
      </c>
      <c r="D255" s="809" t="n"/>
      <c r="E255" s="819" t="n">
        <v>4.04</v>
      </c>
      <c r="F255" s="809" t="n"/>
      <c r="G255" s="987" t="n">
        <v>3.656</v>
      </c>
      <c r="H255" s="810" t="n"/>
      <c r="I255" s="809" t="n"/>
      <c r="J255" s="819" t="n">
        <v>3.335</v>
      </c>
      <c r="K255" s="812" t="n"/>
      <c r="L255" s="819" t="n">
        <v>3.974</v>
      </c>
      <c r="M255" s="983">
        <f>IFERROR(AVERAGE(D255:E255),"")</f>
        <v/>
      </c>
      <c r="N255" s="983">
        <f>IFERROR(AVERAGE(F255:H255),"")</f>
        <v/>
      </c>
      <c r="O255" s="983">
        <f>IFERROR(AVERAGE(I255:J255),"")</f>
        <v/>
      </c>
      <c r="P255" s="983">
        <f>IFERROR(AVERAGE(K255:L255),"")</f>
        <v/>
      </c>
      <c r="Q255" s="813">
        <f>AVERAGE(M255:N255)</f>
        <v/>
      </c>
      <c r="R255" s="445" t="n"/>
      <c r="S255" s="441" t="n"/>
      <c r="T255" s="441" t="n"/>
    </row>
    <row r="256" ht="17.45" customHeight="1">
      <c r="A256" s="257">
        <f>IF(ISNUMBER(C256),MONTH(C256),"")</f>
        <v/>
      </c>
      <c r="B256" s="257">
        <f>IF(ISNUMBER(C256),YEAR(C256),"")</f>
        <v/>
      </c>
      <c r="C256" s="808">
        <f>C255+1</f>
        <v/>
      </c>
      <c r="D256" s="809" t="n">
        <v>1.004</v>
      </c>
      <c r="E256" s="810" t="n"/>
      <c r="F256" s="809" t="n">
        <v>1.512</v>
      </c>
      <c r="G256" s="811" t="n"/>
      <c r="H256" s="810" t="n"/>
      <c r="I256" s="809" t="n">
        <v>1.358</v>
      </c>
      <c r="J256" s="810" t="n"/>
      <c r="K256" s="812" t="n">
        <v>1.133</v>
      </c>
      <c r="L256" s="810" t="n"/>
      <c r="M256" s="983">
        <f>IFERROR(AVERAGE(D256:E256),"")</f>
        <v/>
      </c>
      <c r="N256" s="983">
        <f>IFERROR(AVERAGE(F256:H256),"")</f>
        <v/>
      </c>
      <c r="O256" s="983">
        <f>IFERROR(AVERAGE(I256:J256),"")</f>
        <v/>
      </c>
      <c r="P256" s="983">
        <f>IFERROR(AVERAGE(K256:L256),"")</f>
        <v/>
      </c>
      <c r="Q256" s="813">
        <f>AVERAGE(M256:N256)</f>
        <v/>
      </c>
      <c r="R256" s="445" t="n"/>
      <c r="S256" s="984">
        <f>AVERAGE(L255:O256)</f>
        <v/>
      </c>
      <c r="T256" s="984" t="n"/>
    </row>
    <row r="257" ht="17.45" customHeight="1">
      <c r="A257" s="257">
        <f>IF(ISNUMBER(C257),MONTH(C257),"")</f>
        <v/>
      </c>
      <c r="B257" s="257">
        <f>IF(ISNUMBER(C257),YEAR(C257),"")</f>
        <v/>
      </c>
      <c r="C257" s="791">
        <f>C256+1</f>
        <v/>
      </c>
      <c r="D257" s="792" t="n"/>
      <c r="E257" s="793" t="n">
        <v>0.901</v>
      </c>
      <c r="F257" s="792" t="n"/>
      <c r="G257" s="794" t="n">
        <v>1.17</v>
      </c>
      <c r="H257" s="793" t="n"/>
      <c r="I257" s="792" t="n"/>
      <c r="J257" s="793" t="n">
        <v>0.9667</v>
      </c>
      <c r="K257" s="795" t="n"/>
      <c r="L257" s="793" t="n">
        <v>1.11</v>
      </c>
      <c r="M257" s="982">
        <f>IFERROR(AVERAGE(D257:E257),"")</f>
        <v/>
      </c>
      <c r="N257" s="982">
        <f>IFERROR(AVERAGE(F257:H257),"")</f>
        <v/>
      </c>
      <c r="O257" s="982">
        <f>IFERROR(AVERAGE(I257:J257),"")</f>
        <v/>
      </c>
      <c r="P257" s="982">
        <f>IFERROR(AVERAGE(K257:L257),"")</f>
        <v/>
      </c>
      <c r="Q257" s="257" t="n"/>
      <c r="R257" s="797">
        <f>AVERAGE(M257:N257)</f>
        <v/>
      </c>
    </row>
    <row r="258" ht="17.45" customHeight="1">
      <c r="A258" s="257">
        <f>IF(ISNUMBER(C258),MONTH(C258),"")</f>
        <v/>
      </c>
      <c r="B258" s="257">
        <f>IF(ISNUMBER(C258),YEAR(C258),"")</f>
        <v/>
      </c>
      <c r="C258" s="791">
        <f>C257+1</f>
        <v/>
      </c>
      <c r="D258" s="792" t="n">
        <v>2.395</v>
      </c>
      <c r="E258" s="793" t="n"/>
      <c r="F258" s="792" t="n"/>
      <c r="G258" s="794" t="n"/>
      <c r="H258" s="793" t="n">
        <v>1.555</v>
      </c>
      <c r="I258" s="792" t="n">
        <v>0.9320000000000001</v>
      </c>
      <c r="J258" s="793" t="n"/>
      <c r="K258" s="795" t="n">
        <v>1.11</v>
      </c>
      <c r="L258" s="793" t="n"/>
      <c r="M258" s="982">
        <f>IFERROR(AVERAGE(D258:E258),"")</f>
        <v/>
      </c>
      <c r="N258" s="982">
        <f>IFERROR(AVERAGE(F258:H258),"")</f>
        <v/>
      </c>
      <c r="O258" s="982">
        <f>IFERROR(AVERAGE(I258:J258),"")</f>
        <v/>
      </c>
      <c r="P258" s="982">
        <f>IFERROR(AVERAGE(K258:L258),"")</f>
        <v/>
      </c>
      <c r="Q258" s="257" t="n"/>
      <c r="R258" s="797">
        <f>AVERAGE(M258:N258)</f>
        <v/>
      </c>
    </row>
    <row r="259" ht="17.45" customHeight="1">
      <c r="A259" s="257">
        <f>IF(ISNUMBER(C259),MONTH(C259),"")</f>
        <v/>
      </c>
      <c r="B259" s="257">
        <f>IF(ISNUMBER(C259),YEAR(C259),"")</f>
        <v/>
      </c>
      <c r="C259" s="791">
        <f>C258+1</f>
        <v/>
      </c>
      <c r="D259" s="792" t="n"/>
      <c r="E259" s="793" t="n">
        <v>1.144</v>
      </c>
      <c r="F259" s="792" t="n"/>
      <c r="G259" s="794" t="n">
        <v>1.087</v>
      </c>
      <c r="H259" s="793" t="n"/>
      <c r="I259" s="792" t="n"/>
      <c r="J259" s="793" t="n">
        <v>0.8744</v>
      </c>
      <c r="K259" s="795" t="n"/>
      <c r="L259" s="793" t="n">
        <v>1.014</v>
      </c>
      <c r="M259" s="982">
        <f>IFERROR(AVERAGE(D259:E259),"")</f>
        <v/>
      </c>
      <c r="N259" s="982">
        <f>IFERROR(AVERAGE(F259:H259),"")</f>
        <v/>
      </c>
      <c r="O259" s="982">
        <f>IFERROR(AVERAGE(I259:J259),"")</f>
        <v/>
      </c>
      <c r="P259" s="982">
        <f>IFERROR(AVERAGE(K259:L259),"")</f>
        <v/>
      </c>
      <c r="Q259" s="257" t="n"/>
      <c r="R259" s="797">
        <f>AVERAGE(M259:N259)</f>
        <v/>
      </c>
    </row>
    <row r="260" ht="17.45" customHeight="1">
      <c r="A260" s="257">
        <f>IF(ISNUMBER(C260),MONTH(C260),"")</f>
        <v/>
      </c>
      <c r="B260" s="257">
        <f>IF(ISNUMBER(C260),YEAR(C260),"")</f>
        <v/>
      </c>
      <c r="C260" s="802">
        <f>C259+1</f>
        <v/>
      </c>
      <c r="D260" s="803" t="n">
        <v>1.35</v>
      </c>
      <c r="E260" s="804" t="n"/>
      <c r="F260" s="803" t="n">
        <v>1.427</v>
      </c>
      <c r="G260" s="805" t="n"/>
      <c r="H260" s="804" t="n">
        <v>1.338</v>
      </c>
      <c r="I260" s="803" t="n">
        <v>1.197</v>
      </c>
      <c r="J260" s="804" t="n"/>
      <c r="K260" s="806" t="n">
        <v>1.387</v>
      </c>
      <c r="L260" s="804" t="n"/>
      <c r="M260" s="982">
        <f>IFERROR(AVERAGE(D260:E260),"")</f>
        <v/>
      </c>
      <c r="N260" s="982">
        <f>IFERROR(AVERAGE(F260:H260),"")</f>
        <v/>
      </c>
      <c r="O260" s="982">
        <f>IFERROR(AVERAGE(I260:J260),"")</f>
        <v/>
      </c>
      <c r="P260" s="982">
        <f>IFERROR(AVERAGE(K260:L260),"")</f>
        <v/>
      </c>
      <c r="Q260" s="257" t="n"/>
      <c r="R260" s="797">
        <f>AVERAGE(M260:N260)</f>
        <v/>
      </c>
    </row>
    <row r="261" ht="17.45" customHeight="1">
      <c r="A261" s="257">
        <f>IF(ISNUMBER(C261),MONTH(C261),"")</f>
        <v/>
      </c>
      <c r="B261" s="257">
        <f>IF(ISNUMBER(C261),YEAR(C261),"")</f>
        <v/>
      </c>
      <c r="C261" s="791">
        <f>C260+1</f>
        <v/>
      </c>
      <c r="D261" s="792" t="n"/>
      <c r="E261" s="793" t="n">
        <v>1.526</v>
      </c>
      <c r="F261" s="792" t="n"/>
      <c r="G261" s="794" t="n">
        <v>1.573</v>
      </c>
      <c r="H261" s="793" t="n"/>
      <c r="I261" s="792" t="n"/>
      <c r="J261" s="793" t="n">
        <v>1.289</v>
      </c>
      <c r="K261" s="795" t="n"/>
      <c r="L261" s="793" t="n">
        <v>1.637</v>
      </c>
      <c r="M261" s="982">
        <f>IFERROR(AVERAGE(D261:E261),"")</f>
        <v/>
      </c>
      <c r="N261" s="982">
        <f>IFERROR(AVERAGE(F261:H261),"")</f>
        <v/>
      </c>
      <c r="O261" s="982">
        <f>IFERROR(AVERAGE(I261:J261),"")</f>
        <v/>
      </c>
      <c r="P261" s="982">
        <f>IFERROR(AVERAGE(K261:L261),"")</f>
        <v/>
      </c>
      <c r="Q261" s="257" t="n"/>
      <c r="R261" s="797">
        <f>AVERAGE(M261:N261)</f>
        <v/>
      </c>
      <c r="S261" s="785">
        <f>AVERAGE(L257:O261)</f>
        <v/>
      </c>
      <c r="T261" s="785" t="n"/>
    </row>
    <row r="262" ht="17.45" customHeight="1">
      <c r="A262" s="257">
        <f>IF(ISNUMBER(C262),MONTH(C262),"")</f>
        <v/>
      </c>
      <c r="B262" s="257">
        <f>IF(ISNUMBER(C262),YEAR(C262),"")</f>
        <v/>
      </c>
      <c r="C262" s="808">
        <f>C261+1</f>
        <v/>
      </c>
      <c r="D262" s="809" t="n">
        <v>1.335</v>
      </c>
      <c r="E262" s="810" t="n"/>
      <c r="F262" s="809" t="n">
        <v>1.265</v>
      </c>
      <c r="G262" s="811" t="n"/>
      <c r="H262" s="810" t="n"/>
      <c r="I262" s="809" t="n">
        <v>1.008</v>
      </c>
      <c r="J262" s="810" t="n"/>
      <c r="K262" s="812" t="n">
        <v>1.187</v>
      </c>
      <c r="L262" s="810" t="n"/>
      <c r="M262" s="983">
        <f>IFERROR(AVERAGE(D262:E262),"")</f>
        <v/>
      </c>
      <c r="N262" s="983">
        <f>IFERROR(AVERAGE(F262:H262),"")</f>
        <v/>
      </c>
      <c r="O262" s="983">
        <f>IFERROR(AVERAGE(I262:J262),"")</f>
        <v/>
      </c>
      <c r="P262" s="983">
        <f>IFERROR(AVERAGE(K262:L262),"")</f>
        <v/>
      </c>
      <c r="Q262" s="813">
        <f>AVERAGE(M262:N262)</f>
        <v/>
      </c>
      <c r="R262" s="445" t="n"/>
      <c r="S262" s="441" t="n"/>
      <c r="T262" s="441" t="n"/>
    </row>
    <row r="263" ht="17.45" customHeight="1">
      <c r="A263" s="257">
        <f>IF(ISNUMBER(C263),MONTH(C263),"")</f>
        <v/>
      </c>
      <c r="B263" s="257">
        <f>IF(ISNUMBER(C263),YEAR(C263),"")</f>
        <v/>
      </c>
      <c r="C263" s="808">
        <f>C262+1</f>
        <v/>
      </c>
      <c r="D263" s="809" t="n"/>
      <c r="E263" s="810" t="n">
        <v>1.274</v>
      </c>
      <c r="F263" s="809" t="n"/>
      <c r="G263" s="811" t="n">
        <v>0.8882</v>
      </c>
      <c r="H263" s="810" t="n"/>
      <c r="I263" s="809" t="n"/>
      <c r="J263" s="810" t="n">
        <v>0.7296</v>
      </c>
      <c r="K263" s="812" t="n"/>
      <c r="L263" s="810" t="n">
        <v>0.9961</v>
      </c>
      <c r="M263" s="983">
        <f>IFERROR(AVERAGE(D263:E263),"")</f>
        <v/>
      </c>
      <c r="N263" s="983">
        <f>IFERROR(AVERAGE(F263:H263),"")</f>
        <v/>
      </c>
      <c r="O263" s="983">
        <f>IFERROR(AVERAGE(I263:J263),"")</f>
        <v/>
      </c>
      <c r="P263" s="983">
        <f>IFERROR(AVERAGE(K263:L263),"")</f>
        <v/>
      </c>
      <c r="Q263" s="813">
        <f>AVERAGE(M263:N263)</f>
        <v/>
      </c>
      <c r="R263" s="445" t="n"/>
      <c r="S263" s="984">
        <f>AVERAGE(L262:O263)</f>
        <v/>
      </c>
      <c r="T263" s="984" t="n"/>
    </row>
    <row r="264" ht="17.45" customHeight="1">
      <c r="A264" s="257">
        <f>IF(ISNUMBER(C264),MONTH(C264),"")</f>
        <v/>
      </c>
      <c r="B264" s="257">
        <f>IF(ISNUMBER(C264),YEAR(C264),"")</f>
        <v/>
      </c>
      <c r="C264" s="791">
        <f>C263+1</f>
        <v/>
      </c>
      <c r="D264" s="792" t="n">
        <v>1.246</v>
      </c>
      <c r="E264" s="793" t="n"/>
      <c r="F264" s="792" t="n"/>
      <c r="G264" s="794" t="n"/>
      <c r="H264" s="793" t="n">
        <v>1.205</v>
      </c>
      <c r="I264" s="792" t="n">
        <v>1.163</v>
      </c>
      <c r="J264" s="793" t="n"/>
      <c r="K264" s="795" t="n">
        <v>1.21</v>
      </c>
      <c r="L264" s="793" t="n"/>
      <c r="M264" s="982">
        <f>IFERROR(AVERAGE(D264:E264),"")</f>
        <v/>
      </c>
      <c r="N264" s="982">
        <f>IFERROR(AVERAGE(F264:H264),"")</f>
        <v/>
      </c>
      <c r="O264" s="982">
        <f>IFERROR(AVERAGE(I264:J264),"")</f>
        <v/>
      </c>
      <c r="P264" s="982">
        <f>IFERROR(AVERAGE(K264:L264),"")</f>
        <v/>
      </c>
      <c r="Q264" s="257" t="n"/>
      <c r="R264" s="797">
        <f>AVERAGE(M264:N264)</f>
        <v/>
      </c>
    </row>
    <row r="265" ht="17.45" customHeight="1">
      <c r="A265" s="257">
        <f>IF(ISNUMBER(C265),MONTH(C265),"")</f>
        <v/>
      </c>
      <c r="B265" s="257">
        <f>IF(ISNUMBER(C265),YEAR(C265),"")</f>
        <v/>
      </c>
      <c r="C265" s="791">
        <f>C264+1</f>
        <v/>
      </c>
      <c r="D265" s="792" t="n"/>
      <c r="E265" s="793" t="n">
        <v>1.286</v>
      </c>
      <c r="F265" s="792" t="n"/>
      <c r="G265" s="794" t="n">
        <v>1.088</v>
      </c>
      <c r="H265" s="793" t="n"/>
      <c r="I265" s="792" t="n"/>
      <c r="J265" s="793" t="n">
        <v>0.8747</v>
      </c>
      <c r="K265" s="795" t="n"/>
      <c r="L265" s="793" t="n">
        <v>0.994</v>
      </c>
      <c r="M265" s="982">
        <f>IFERROR(AVERAGE(D265:E265),"")</f>
        <v/>
      </c>
      <c r="N265" s="982">
        <f>IFERROR(AVERAGE(F265:H265),"")</f>
        <v/>
      </c>
      <c r="O265" s="982">
        <f>IFERROR(AVERAGE(I265:J265),"")</f>
        <v/>
      </c>
      <c r="P265" s="982">
        <f>IFERROR(AVERAGE(K265:L265),"")</f>
        <v/>
      </c>
      <c r="Q265" s="257" t="n"/>
      <c r="R265" s="797">
        <f>AVERAGE(M265:N265)</f>
        <v/>
      </c>
    </row>
    <row r="266" ht="17.45" customHeight="1">
      <c r="A266" s="257">
        <f>IF(ISNUMBER(C266),MONTH(C266),"")</f>
        <v/>
      </c>
      <c r="B266" s="257">
        <f>IF(ISNUMBER(C266),YEAR(C266),"")</f>
        <v/>
      </c>
      <c r="C266" s="802">
        <f>C265+1</f>
        <v/>
      </c>
      <c r="D266" s="803" t="n">
        <v>1.283</v>
      </c>
      <c r="E266" s="804" t="n"/>
      <c r="F266" s="803" t="n">
        <v>1.319</v>
      </c>
      <c r="G266" s="805" t="n"/>
      <c r="H266" s="804" t="n">
        <v>1.264</v>
      </c>
      <c r="I266" s="803" t="n">
        <v>1.203</v>
      </c>
      <c r="J266" s="804" t="n"/>
      <c r="K266" s="806" t="n">
        <v>1.284</v>
      </c>
      <c r="L266" s="804" t="n"/>
      <c r="M266" s="982">
        <f>IFERROR(AVERAGE(D266:E266),"")</f>
        <v/>
      </c>
      <c r="N266" s="982">
        <f>IFERROR(AVERAGE(F266:H266),"")</f>
        <v/>
      </c>
      <c r="O266" s="982">
        <f>IFERROR(AVERAGE(I266:J266),"")</f>
        <v/>
      </c>
      <c r="P266" s="982">
        <f>IFERROR(AVERAGE(K266:L266),"")</f>
        <v/>
      </c>
      <c r="Q266" s="257" t="n"/>
      <c r="R266" s="797">
        <f>AVERAGE(M266:N266)</f>
        <v/>
      </c>
    </row>
    <row r="267" ht="17.45" customHeight="1">
      <c r="A267" s="257">
        <f>IF(ISNUMBER(C267),MONTH(C267),"")</f>
        <v/>
      </c>
      <c r="B267" s="257">
        <f>IF(ISNUMBER(C267),YEAR(C267),"")</f>
        <v/>
      </c>
      <c r="C267" s="791">
        <f>C266+1</f>
        <v/>
      </c>
      <c r="D267" s="792" t="n"/>
      <c r="E267" s="793" t="n">
        <v>1.558</v>
      </c>
      <c r="F267" s="792" t="n"/>
      <c r="G267" s="794" t="n">
        <v>1.338</v>
      </c>
      <c r="H267" s="793" t="n"/>
      <c r="I267" s="792" t="n"/>
      <c r="J267" s="793" t="n">
        <v>1.295</v>
      </c>
      <c r="K267" s="795" t="n"/>
      <c r="L267" s="793" t="n">
        <v>1.451</v>
      </c>
      <c r="M267" s="982">
        <f>IFERROR(AVERAGE(D267:E267),"")</f>
        <v/>
      </c>
      <c r="N267" s="982">
        <f>IFERROR(AVERAGE(F267:H267),"")</f>
        <v/>
      </c>
      <c r="O267" s="982">
        <f>IFERROR(AVERAGE(I267:J267),"")</f>
        <v/>
      </c>
      <c r="P267" s="982">
        <f>IFERROR(AVERAGE(K267:L267),"")</f>
        <v/>
      </c>
      <c r="Q267" s="257" t="n"/>
      <c r="R267" s="797">
        <f>AVERAGE(M267:N267)</f>
        <v/>
      </c>
    </row>
    <row r="268" ht="17.45" customHeight="1">
      <c r="A268" s="257">
        <f>IF(ISNUMBER(C268),MONTH(C268),"")</f>
        <v/>
      </c>
      <c r="B268" s="257">
        <f>IF(ISNUMBER(C268),YEAR(C268),"")</f>
        <v/>
      </c>
      <c r="C268" s="791">
        <f>C267+1</f>
        <v/>
      </c>
      <c r="D268" s="792" t="n">
        <v>1.402</v>
      </c>
      <c r="E268" s="793" t="n"/>
      <c r="F268" s="792" t="n">
        <v>1.453</v>
      </c>
      <c r="G268" s="794" t="n"/>
      <c r="H268" s="793" t="n"/>
      <c r="I268" s="792" t="n">
        <v>1.424</v>
      </c>
      <c r="J268" s="793" t="n"/>
      <c r="K268" s="795" t="n">
        <v>1.514</v>
      </c>
      <c r="L268" s="793" t="n"/>
      <c r="M268" s="982">
        <f>IFERROR(AVERAGE(D268:E268),"")</f>
        <v/>
      </c>
      <c r="N268" s="982">
        <f>IFERROR(AVERAGE(F268:H268),"")</f>
        <v/>
      </c>
      <c r="O268" s="982">
        <f>IFERROR(AVERAGE(I268:J268),"")</f>
        <v/>
      </c>
      <c r="P268" s="982">
        <f>IFERROR(AVERAGE(K268:L268),"")</f>
        <v/>
      </c>
      <c r="Q268" s="257" t="n"/>
      <c r="R268" s="797">
        <f>AVERAGE(M268:N268)</f>
        <v/>
      </c>
      <c r="S268" s="785">
        <f>AVERAGE(L264:O268)</f>
        <v/>
      </c>
      <c r="T268" s="785" t="n"/>
    </row>
    <row r="269" ht="17.45" customHeight="1">
      <c r="A269" s="257">
        <f>IF(ISNUMBER(C269),MONTH(C269),"")</f>
        <v/>
      </c>
      <c r="B269" s="257">
        <f>IF(ISNUMBER(C269),YEAR(C269),"")</f>
        <v/>
      </c>
      <c r="C269" s="808">
        <f>C268+1</f>
        <v/>
      </c>
      <c r="D269" s="809" t="n"/>
      <c r="E269" s="810" t="n">
        <v>0.9671</v>
      </c>
      <c r="F269" s="809" t="n"/>
      <c r="G269" s="811" t="n">
        <v>1.057</v>
      </c>
      <c r="H269" s="810" t="n"/>
      <c r="I269" s="809" t="n"/>
      <c r="J269" s="810" t="n">
        <v>0.7844</v>
      </c>
      <c r="K269" s="812" t="n"/>
      <c r="L269" s="810" t="n">
        <v>1.035</v>
      </c>
      <c r="M269" s="983">
        <f>IFERROR(AVERAGE(D269:E269),"")</f>
        <v/>
      </c>
      <c r="N269" s="983">
        <f>IFERROR(AVERAGE(F269:H269),"")</f>
        <v/>
      </c>
      <c r="O269" s="983">
        <f>IFERROR(AVERAGE(I269:J269),"")</f>
        <v/>
      </c>
      <c r="P269" s="983">
        <f>IFERROR(AVERAGE(K269:L269),"")</f>
        <v/>
      </c>
      <c r="Q269" s="813">
        <f>AVERAGE(M269:N269)</f>
        <v/>
      </c>
      <c r="R269" s="445" t="n"/>
      <c r="S269" s="441" t="n"/>
      <c r="T269" s="441" t="n"/>
    </row>
    <row r="270" ht="17.45" customHeight="1">
      <c r="A270" s="257">
        <f>IF(ISNUMBER(C270),MONTH(C270),"")</f>
        <v/>
      </c>
      <c r="B270" s="257">
        <f>IF(ISNUMBER(C270),YEAR(C270),"")</f>
        <v/>
      </c>
      <c r="C270" s="808">
        <f>C269+1</f>
        <v/>
      </c>
      <c r="D270" s="809" t="n">
        <v>0.7136</v>
      </c>
      <c r="E270" s="810" t="n"/>
      <c r="F270" s="809" t="n"/>
      <c r="G270" s="811" t="n"/>
      <c r="H270" s="810" t="n">
        <v>0.7521</v>
      </c>
      <c r="I270" s="809" t="n">
        <v>0.6369</v>
      </c>
      <c r="J270" s="810" t="n"/>
      <c r="K270" s="812" t="n">
        <v>0.6758999999999999</v>
      </c>
      <c r="L270" s="810" t="n"/>
      <c r="M270" s="983">
        <f>IFERROR(AVERAGE(D270:E270),"")</f>
        <v/>
      </c>
      <c r="N270" s="983">
        <f>IFERROR(AVERAGE(F270:H270),"")</f>
        <v/>
      </c>
      <c r="O270" s="983">
        <f>IFERROR(AVERAGE(I270:J270),"")</f>
        <v/>
      </c>
      <c r="P270" s="983">
        <f>IFERROR(AVERAGE(K270:L270),"")</f>
        <v/>
      </c>
      <c r="Q270" s="813">
        <f>AVERAGE(M270:N270)</f>
        <v/>
      </c>
      <c r="R270" s="445" t="n"/>
      <c r="S270" s="984">
        <f>AVERAGE(L269:O270)</f>
        <v/>
      </c>
      <c r="T270" s="984" t="n"/>
    </row>
    <row r="271" ht="17.45" customHeight="1">
      <c r="A271" s="257">
        <f>IF(ISNUMBER(C271),MONTH(C271),"")</f>
        <v/>
      </c>
      <c r="B271" s="257">
        <f>IF(ISNUMBER(C271),YEAR(C271),"")</f>
        <v/>
      </c>
      <c r="C271" s="791">
        <f>C270+1</f>
        <v/>
      </c>
      <c r="D271" s="792" t="n"/>
      <c r="E271" s="793" t="n">
        <v>0.84</v>
      </c>
      <c r="F271" s="792" t="n"/>
      <c r="G271" s="794" t="n">
        <v>0.765</v>
      </c>
      <c r="H271" s="793" t="n"/>
      <c r="I271" s="792" t="n"/>
      <c r="J271" s="793" t="n">
        <v>0.7323</v>
      </c>
      <c r="K271" s="795" t="n"/>
      <c r="L271" s="793" t="n">
        <v>0.831</v>
      </c>
      <c r="M271" s="982">
        <f>IFERROR(AVERAGE(D271:E271),"")</f>
        <v/>
      </c>
      <c r="N271" s="982">
        <f>IFERROR(AVERAGE(F271:H271),"")</f>
        <v/>
      </c>
      <c r="O271" s="982">
        <f>IFERROR(AVERAGE(I271:J271),"")</f>
        <v/>
      </c>
      <c r="P271" s="982">
        <f>IFERROR(AVERAGE(K271:L271),"")</f>
        <v/>
      </c>
      <c r="Q271" s="257" t="n"/>
      <c r="R271" s="797">
        <f>AVERAGE(M271:N271)</f>
        <v/>
      </c>
    </row>
    <row r="272" ht="17.45" customHeight="1">
      <c r="A272" s="257">
        <f>IF(ISNUMBER(C272),MONTH(C272),"")</f>
        <v/>
      </c>
      <c r="B272" s="257">
        <f>IF(ISNUMBER(C272),YEAR(C272),"")</f>
        <v/>
      </c>
      <c r="C272" s="802">
        <f>C271+1</f>
        <v/>
      </c>
      <c r="D272" s="803" t="n">
        <v>1.049</v>
      </c>
      <c r="E272" s="804" t="n"/>
      <c r="F272" s="803" t="n">
        <v>1.439</v>
      </c>
      <c r="G272" s="805" t="n"/>
      <c r="H272" s="804" t="n">
        <v>1.413</v>
      </c>
      <c r="I272" s="803" t="n">
        <v>1.025</v>
      </c>
      <c r="J272" s="804" t="n"/>
      <c r="K272" s="806" t="n">
        <v>1.069</v>
      </c>
      <c r="L272" s="804" t="n"/>
      <c r="M272" s="982">
        <f>IFERROR(AVERAGE(D272:E272),"")</f>
        <v/>
      </c>
      <c r="N272" s="982">
        <f>IFERROR(AVERAGE(F272:H272),"")</f>
        <v/>
      </c>
      <c r="O272" s="982">
        <f>IFERROR(AVERAGE(I272:J272),"")</f>
        <v/>
      </c>
      <c r="P272" s="982">
        <f>IFERROR(AVERAGE(K272:L272),"")</f>
        <v/>
      </c>
      <c r="Q272" s="257" t="n"/>
      <c r="R272" s="797">
        <f>AVERAGE(M272:N272)</f>
        <v/>
      </c>
    </row>
    <row r="273" ht="17.45" customHeight="1">
      <c r="A273" s="257">
        <f>IF(ISNUMBER(C273),MONTH(C273),"")</f>
        <v/>
      </c>
      <c r="B273" s="257">
        <f>IF(ISNUMBER(C273),YEAR(C273),"")</f>
        <v/>
      </c>
      <c r="C273" s="791">
        <f>C272+1</f>
        <v/>
      </c>
      <c r="D273" s="792" t="n"/>
      <c r="E273" s="793" t="n">
        <v>1.404</v>
      </c>
      <c r="F273" s="792" t="n"/>
      <c r="G273" s="794" t="n">
        <v>1.507</v>
      </c>
      <c r="H273" s="793" t="n"/>
      <c r="I273" s="792" t="n"/>
      <c r="J273" s="793" t="n">
        <v>1.373</v>
      </c>
      <c r="K273" s="795" t="n"/>
      <c r="L273" s="793" t="n">
        <v>1.517</v>
      </c>
      <c r="M273" s="982">
        <f>IFERROR(AVERAGE(D273:E273),"")</f>
        <v/>
      </c>
      <c r="N273" s="982">
        <f>IFERROR(AVERAGE(F273:H273),"")</f>
        <v/>
      </c>
      <c r="O273" s="982">
        <f>IFERROR(AVERAGE(I273:J273),"")</f>
        <v/>
      </c>
      <c r="P273" s="982">
        <f>IFERROR(AVERAGE(K273:L273),"")</f>
        <v/>
      </c>
      <c r="Q273" s="257" t="n"/>
      <c r="R273" s="797">
        <f>AVERAGE(M273:N273)</f>
        <v/>
      </c>
    </row>
    <row r="274" ht="17.45" customHeight="1">
      <c r="A274" s="257">
        <f>IF(ISNUMBER(C274),MONTH(C274),"")</f>
        <v/>
      </c>
      <c r="B274" s="257">
        <f>IF(ISNUMBER(C274),YEAR(C274),"")</f>
        <v/>
      </c>
      <c r="C274" s="791">
        <f>C273+1</f>
        <v/>
      </c>
      <c r="D274" s="792" t="n">
        <v>1.677</v>
      </c>
      <c r="E274" s="793" t="n"/>
      <c r="F274" s="792" t="n">
        <v>1.753</v>
      </c>
      <c r="G274" s="794" t="n"/>
      <c r="H274" s="793" t="n"/>
      <c r="I274" s="792" t="n">
        <v>1.589</v>
      </c>
      <c r="J274" s="793" t="n"/>
      <c r="K274" s="795" t="n">
        <v>1.858</v>
      </c>
      <c r="L274" s="793" t="n"/>
      <c r="M274" s="982">
        <f>IFERROR(AVERAGE(D274:E274),"")</f>
        <v/>
      </c>
      <c r="N274" s="982">
        <f>IFERROR(AVERAGE(F274:H274),"")</f>
        <v/>
      </c>
      <c r="O274" s="982">
        <f>IFERROR(AVERAGE(I274:J274),"")</f>
        <v/>
      </c>
      <c r="P274" s="982">
        <f>IFERROR(AVERAGE(K274:L274),"")</f>
        <v/>
      </c>
      <c r="Q274" s="257" t="n"/>
      <c r="R274" s="797">
        <f>AVERAGE(M274:N274)</f>
        <v/>
      </c>
    </row>
    <row r="275" ht="17.45" customHeight="1">
      <c r="A275" s="257">
        <f>IF(ISNUMBER(C275),MONTH(C275),"")</f>
        <v/>
      </c>
      <c r="B275" s="257">
        <f>IF(ISNUMBER(C275),YEAR(C275),"")</f>
        <v/>
      </c>
      <c r="C275" s="791">
        <f>C274+1</f>
        <v/>
      </c>
      <c r="D275" s="792" t="n"/>
      <c r="E275" s="793" t="n">
        <v>1.207</v>
      </c>
      <c r="F275" s="792" t="n"/>
      <c r="G275" s="794" t="n">
        <v>1.188</v>
      </c>
      <c r="H275" s="793" t="n"/>
      <c r="I275" s="792" t="n"/>
      <c r="J275" s="793" t="n">
        <v>1.183</v>
      </c>
      <c r="K275" s="795" t="n"/>
      <c r="L275" s="793" t="n">
        <v>1.382</v>
      </c>
      <c r="M275" s="982">
        <f>IFERROR(AVERAGE(D275:E275),"")</f>
        <v/>
      </c>
      <c r="N275" s="982">
        <f>IFERROR(AVERAGE(F275:H275),"")</f>
        <v/>
      </c>
      <c r="O275" s="982">
        <f>IFERROR(AVERAGE(I275:J275),"")</f>
        <v/>
      </c>
      <c r="P275" s="982">
        <f>IFERROR(AVERAGE(K275:L275),"")</f>
        <v/>
      </c>
      <c r="Q275" s="257" t="n"/>
      <c r="R275" s="797">
        <f>AVERAGE(M275:N275)</f>
        <v/>
      </c>
      <c r="S275" s="785">
        <f>AVERAGE(L271:O275)</f>
        <v/>
      </c>
      <c r="T275" s="785" t="n"/>
    </row>
    <row r="276" ht="17.45" customHeight="1">
      <c r="A276" s="257">
        <f>IF(ISNUMBER(C276),MONTH(C276),"")</f>
        <v/>
      </c>
      <c r="B276" s="257">
        <f>IF(ISNUMBER(C276),YEAR(C276),"")</f>
        <v/>
      </c>
      <c r="C276" s="808">
        <f>C275+1</f>
        <v/>
      </c>
      <c r="D276" s="809" t="n">
        <v>1.376</v>
      </c>
      <c r="E276" s="810" t="n"/>
      <c r="F276" s="809" t="n"/>
      <c r="G276" s="811" t="n"/>
      <c r="H276" s="810" t="n">
        <v>0.8952</v>
      </c>
      <c r="I276" s="809" t="n">
        <v>0.9692</v>
      </c>
      <c r="J276" s="810" t="n"/>
      <c r="K276" s="812" t="n">
        <v>1.134</v>
      </c>
      <c r="L276" s="810" t="n"/>
      <c r="M276" s="983">
        <f>IFERROR(AVERAGE(D276:E276),"")</f>
        <v/>
      </c>
      <c r="N276" s="983">
        <f>IFERROR(AVERAGE(F276:H276),"")</f>
        <v/>
      </c>
      <c r="O276" s="983">
        <f>IFERROR(AVERAGE(I276:J276),"")</f>
        <v/>
      </c>
      <c r="P276" s="983">
        <f>IFERROR(AVERAGE(K276:L276),"")</f>
        <v/>
      </c>
      <c r="Q276" s="813">
        <f>AVERAGE(M276:N276)</f>
        <v/>
      </c>
      <c r="R276" s="445" t="n"/>
      <c r="S276" s="441" t="n"/>
      <c r="T276" s="441" t="n"/>
      <c r="U276" s="299" t="inlineStr">
        <is>
          <t>September</t>
        </is>
      </c>
      <c r="V276" s="299" t="n">
        <v>2018</v>
      </c>
      <c r="W276" s="300" t="n"/>
      <c r="X276" s="300" t="n"/>
      <c r="Y276" s="300" t="n"/>
    </row>
    <row r="277" ht="17.45" customHeight="1">
      <c r="A277" s="257">
        <f>IF(ISNUMBER(C277),MONTH(C277),"")</f>
        <v/>
      </c>
      <c r="B277" s="257">
        <f>IF(ISNUMBER(C277),YEAR(C277),"")</f>
        <v/>
      </c>
      <c r="C277" s="808">
        <f>C276+1</f>
        <v/>
      </c>
      <c r="D277" s="809" t="n"/>
      <c r="E277" s="810" t="n">
        <v>0.9967</v>
      </c>
      <c r="F277" s="809" t="n"/>
      <c r="G277" s="811" t="n">
        <v>0.8307</v>
      </c>
      <c r="H277" s="810" t="n"/>
      <c r="I277" s="809" t="n"/>
      <c r="J277" s="810" t="n">
        <v>0.7926</v>
      </c>
      <c r="K277" s="812" t="n"/>
      <c r="L277" s="810" t="n">
        <v>0.8667</v>
      </c>
      <c r="M277" s="983">
        <f>IFERROR(AVERAGE(D277:E277),"")</f>
        <v/>
      </c>
      <c r="N277" s="983">
        <f>IFERROR(AVERAGE(F277:H277),"")</f>
        <v/>
      </c>
      <c r="O277" s="983">
        <f>IFERROR(AVERAGE(I277:J277),"")</f>
        <v/>
      </c>
      <c r="P277" s="983">
        <f>IFERROR(AVERAGE(K277:L277),"")</f>
        <v/>
      </c>
      <c r="Q277" s="813">
        <f>AVERAGE(M277:N277)</f>
        <v/>
      </c>
      <c r="R277" s="445" t="n"/>
      <c r="S277" s="984">
        <f>AVERAGE(L276:O277)</f>
        <v/>
      </c>
      <c r="T277" s="984" t="n"/>
      <c r="U277" s="301" t="inlineStr">
        <is>
          <t>Parameter</t>
        </is>
      </c>
      <c r="V277" s="301" t="inlineStr">
        <is>
          <t>Station 1</t>
        </is>
      </c>
      <c r="W277" s="301" t="inlineStr">
        <is>
          <t>Station 2</t>
        </is>
      </c>
      <c r="X277" s="301" t="inlineStr">
        <is>
          <t>Station 4</t>
        </is>
      </c>
      <c r="Y277" s="301" t="inlineStr">
        <is>
          <t>Station 5</t>
        </is>
      </c>
    </row>
    <row r="278" ht="17.45" customHeight="1">
      <c r="A278" s="257">
        <f>IF(ISNUMBER(C278),MONTH(C278),"")</f>
        <v/>
      </c>
      <c r="B278" s="257">
        <f>IF(ISNUMBER(C278),YEAR(C278),"")</f>
        <v/>
      </c>
      <c r="C278" s="802">
        <f>C277+1</f>
        <v/>
      </c>
      <c r="D278" s="803" t="n">
        <v>1.277</v>
      </c>
      <c r="E278" s="804" t="n"/>
      <c r="F278" s="803" t="n">
        <v>1.148</v>
      </c>
      <c r="G278" s="805" t="n"/>
      <c r="H278" s="804" t="n">
        <v>1.099</v>
      </c>
      <c r="I278" s="803" t="n">
        <v>0.979</v>
      </c>
      <c r="J278" s="804" t="n"/>
      <c r="K278" s="806" t="n">
        <v>0.991</v>
      </c>
      <c r="L278" s="804" t="n"/>
      <c r="M278" s="982">
        <f>IFERROR(AVERAGE(D278:E278),"")</f>
        <v/>
      </c>
      <c r="N278" s="982">
        <f>IFERROR(AVERAGE(F278:H278),"")</f>
        <v/>
      </c>
      <c r="O278" s="982">
        <f>IFERROR(AVERAGE(I278:J278),"")</f>
        <v/>
      </c>
      <c r="P278" s="982">
        <f>IFERROR(AVERAGE(K278:L278),"")</f>
        <v/>
      </c>
      <c r="Q278" s="257" t="n"/>
      <c r="R278" s="797">
        <f>AVERAGE(M278:N278)</f>
        <v/>
      </c>
      <c r="U278" s="302" t="inlineStr">
        <is>
          <t>Average</t>
        </is>
      </c>
      <c r="V278" s="839">
        <f>AVERAGE(D248:E277)</f>
        <v/>
      </c>
      <c r="W278" s="839">
        <f>AVERAGE(F248:H277)</f>
        <v/>
      </c>
      <c r="X278" s="839">
        <f>AVERAGE(I248:J277)</f>
        <v/>
      </c>
      <c r="Y278" s="839">
        <f>AVERAGE(K248:L277)</f>
        <v/>
      </c>
    </row>
    <row r="279" ht="17.45" customHeight="1">
      <c r="A279" s="257">
        <f>IF(ISNUMBER(C279),MONTH(C279),"")</f>
        <v/>
      </c>
      <c r="B279" s="257">
        <f>IF(ISNUMBER(C279),YEAR(C279),"")</f>
        <v/>
      </c>
      <c r="C279" s="791">
        <f>C278+1</f>
        <v/>
      </c>
      <c r="D279" s="792" t="n"/>
      <c r="E279" s="793" t="n">
        <v>1.199</v>
      </c>
      <c r="F279" s="792" t="n"/>
      <c r="G279" s="794" t="n">
        <v>0.914</v>
      </c>
      <c r="H279" s="793" t="n"/>
      <c r="I279" s="792" t="n"/>
      <c r="J279" s="793" t="n">
        <v>0.9024</v>
      </c>
      <c r="K279" s="795" t="n"/>
      <c r="L279" s="793" t="n">
        <v>1.135</v>
      </c>
      <c r="M279" s="982">
        <f>IFERROR(AVERAGE(D279:E279),"")</f>
        <v/>
      </c>
      <c r="N279" s="982">
        <f>IFERROR(AVERAGE(F279:H279),"")</f>
        <v/>
      </c>
      <c r="O279" s="982">
        <f>IFERROR(AVERAGE(I279:J279),"")</f>
        <v/>
      </c>
      <c r="P279" s="982">
        <f>IFERROR(AVERAGE(K279:L279),"")</f>
        <v/>
      </c>
      <c r="Q279" s="257" t="n"/>
      <c r="R279" s="797">
        <f>AVERAGE(M279:N279)</f>
        <v/>
      </c>
      <c r="U279" s="302" t="inlineStr">
        <is>
          <t>Maximum</t>
        </is>
      </c>
      <c r="V279" s="839">
        <f>MAX(D248:E277)</f>
        <v/>
      </c>
      <c r="W279" s="839">
        <f>MAX(F248:H277)</f>
        <v/>
      </c>
      <c r="X279" s="839">
        <f>MAX(I248:J277)</f>
        <v/>
      </c>
      <c r="Y279" s="839">
        <f>MAX(K248:L277)</f>
        <v/>
      </c>
    </row>
    <row r="280" ht="17.45" customHeight="1" thickBot="1">
      <c r="A280" s="257">
        <f>IF(ISNUMBER(C280),MONTH(C280),"")</f>
        <v/>
      </c>
      <c r="B280" s="257">
        <f>IF(ISNUMBER(C280),YEAR(C280),"")</f>
        <v/>
      </c>
      <c r="C280" s="791">
        <f>C279+1</f>
        <v/>
      </c>
      <c r="D280" s="792" t="n">
        <v>0.806</v>
      </c>
      <c r="E280" s="793" t="n"/>
      <c r="F280" s="792" t="n">
        <v>1.17</v>
      </c>
      <c r="G280" s="794" t="n"/>
      <c r="H280" s="793" t="n"/>
      <c r="I280" s="792" t="n">
        <v>0.486</v>
      </c>
      <c r="J280" s="793" t="n"/>
      <c r="K280" s="795" t="n">
        <v>0.555</v>
      </c>
      <c r="L280" s="793" t="n"/>
      <c r="M280" s="982">
        <f>IFERROR(AVERAGE(D280:E280),"")</f>
        <v/>
      </c>
      <c r="N280" s="982">
        <f>IFERROR(AVERAGE(F280:H280),"")</f>
        <v/>
      </c>
      <c r="O280" s="982">
        <f>IFERROR(AVERAGE(I280:J280),"")</f>
        <v/>
      </c>
      <c r="P280" s="982">
        <f>IFERROR(AVERAGE(K280:L280),"")</f>
        <v/>
      </c>
      <c r="Q280" s="257" t="n"/>
      <c r="R280" s="797">
        <f>AVERAGE(M280:N280)</f>
        <v/>
      </c>
      <c r="U280" s="304" t="inlineStr">
        <is>
          <t># DAYS &gt; 2.5</t>
        </is>
      </c>
      <c r="V280" s="305">
        <f>COUNTIF(D248:E277,"&gt;=2.5")</f>
        <v/>
      </c>
      <c r="W280" s="305">
        <f>COUNTIF(F248:G277,"&gt;=2.5")</f>
        <v/>
      </c>
      <c r="X280" s="305">
        <f>COUNTIF(I248:J277,"&gt;=2.5")</f>
        <v/>
      </c>
      <c r="Y280" s="305">
        <f>COUNTIF(I248:J277,"&gt;=2.5")</f>
        <v/>
      </c>
    </row>
    <row r="281" ht="17.45" customHeight="1" thickBot="1">
      <c r="A281" s="257">
        <f>IF(ISNUMBER(C281),MONTH(C281),"")</f>
        <v/>
      </c>
      <c r="B281" s="257">
        <f>IF(ISNUMBER(C281),YEAR(C281),"")</f>
        <v/>
      </c>
      <c r="C281" s="791">
        <f>C280+1</f>
        <v/>
      </c>
      <c r="D281" s="792" t="n"/>
      <c r="E281" s="793" t="n">
        <v>0.947</v>
      </c>
      <c r="F281" s="792" t="n"/>
      <c r="G281" s="794" t="n">
        <v>1.02</v>
      </c>
      <c r="H281" s="793" t="n"/>
      <c r="I281" s="792" t="n"/>
      <c r="J281" s="793" t="n">
        <v>0.6544</v>
      </c>
      <c r="K281" s="795" t="n"/>
      <c r="L281" s="793" t="n">
        <v>0.76</v>
      </c>
      <c r="M281" s="982">
        <f>IFERROR(AVERAGE(D281:E281),"")</f>
        <v/>
      </c>
      <c r="N281" s="982">
        <f>IFERROR(AVERAGE(F281:H281),"")</f>
        <v/>
      </c>
      <c r="O281" s="982">
        <f>IFERROR(AVERAGE(I281:J281),"")</f>
        <v/>
      </c>
      <c r="P281" s="982">
        <f>IFERROR(AVERAGE(K281:L281),"")</f>
        <v/>
      </c>
      <c r="Q281" s="257" t="n"/>
      <c r="R281" s="797">
        <f>AVERAGE(M281:N281)</f>
        <v/>
      </c>
      <c r="Y281" s="786">
        <f>AVERAGE(V278:Y278)</f>
        <v/>
      </c>
    </row>
    <row r="282" ht="17.45" customHeight="1">
      <c r="A282" s="257">
        <f>IF(ISNUMBER(C282),MONTH(C282),"")</f>
        <v/>
      </c>
      <c r="B282" s="257">
        <f>IF(ISNUMBER(C282),YEAR(C282),"")</f>
        <v/>
      </c>
      <c r="C282" s="791">
        <f>C281+1</f>
        <v/>
      </c>
      <c r="D282" s="792" t="n">
        <v>1.123</v>
      </c>
      <c r="E282" s="793" t="n"/>
      <c r="F282" s="792" t="n"/>
      <c r="G282" s="794" t="n"/>
      <c r="H282" s="793" t="n">
        <v>0.8567</v>
      </c>
      <c r="I282" s="792" t="n">
        <v>0.7563</v>
      </c>
      <c r="J282" s="793" t="n"/>
      <c r="K282" s="795" t="n">
        <v>0.7222</v>
      </c>
      <c r="L282" s="793" t="n"/>
      <c r="M282" s="982">
        <f>IFERROR(AVERAGE(D282:E282),"")</f>
        <v/>
      </c>
      <c r="N282" s="982">
        <f>IFERROR(AVERAGE(F282:H282),"")</f>
        <v/>
      </c>
      <c r="O282" s="982">
        <f>IFERROR(AVERAGE(I282:J282),"")</f>
        <v/>
      </c>
      <c r="P282" s="982">
        <f>IFERROR(AVERAGE(K282:L282),"")</f>
        <v/>
      </c>
      <c r="Q282" s="257" t="n"/>
      <c r="R282" s="797">
        <f>AVERAGE(M282:N282)</f>
        <v/>
      </c>
      <c r="S282" s="785">
        <f>AVERAGE(L278:O282)</f>
        <v/>
      </c>
      <c r="T282" s="785" t="n"/>
    </row>
    <row r="283" ht="17.45" customHeight="1">
      <c r="A283" s="257">
        <f>IF(ISNUMBER(C283),MONTH(C283),"")</f>
        <v/>
      </c>
      <c r="B283" s="257">
        <f>IF(ISNUMBER(C283),YEAR(C283),"")</f>
        <v/>
      </c>
      <c r="C283" s="808">
        <f>C282+1</f>
        <v/>
      </c>
      <c r="D283" s="809" t="n"/>
      <c r="E283" s="810" t="n">
        <v>0.6886</v>
      </c>
      <c r="F283" s="809" t="n"/>
      <c r="G283" s="811" t="n">
        <v>0.5227000000000001</v>
      </c>
      <c r="H283" s="810" t="n"/>
      <c r="I283" s="809" t="n"/>
      <c r="J283" s="810" t="n">
        <v>0.4389</v>
      </c>
      <c r="K283" s="812" t="n"/>
      <c r="L283" s="810" t="n">
        <v>0.539</v>
      </c>
      <c r="M283" s="983">
        <f>IFERROR(AVERAGE(D283:E283),"")</f>
        <v/>
      </c>
      <c r="N283" s="983">
        <f>IFERROR(AVERAGE(F283:H283),"")</f>
        <v/>
      </c>
      <c r="O283" s="983">
        <f>IFERROR(AVERAGE(I283:J283),"")</f>
        <v/>
      </c>
      <c r="P283" s="983">
        <f>IFERROR(AVERAGE(K283:L283),"")</f>
        <v/>
      </c>
      <c r="Q283" s="813">
        <f>AVERAGE(M283:N283)</f>
        <v/>
      </c>
      <c r="R283" s="445" t="n"/>
      <c r="S283" s="441" t="n"/>
      <c r="T283" s="441" t="n"/>
    </row>
    <row r="284" ht="17.45" customHeight="1">
      <c r="A284" s="257">
        <f>IF(ISNUMBER(C284),MONTH(C284),"")</f>
        <v/>
      </c>
      <c r="B284" s="257">
        <f>IF(ISNUMBER(C284),YEAR(C284),"")</f>
        <v/>
      </c>
      <c r="C284" s="808">
        <f>C283+1</f>
        <v/>
      </c>
      <c r="D284" s="809" t="n">
        <v>1.103</v>
      </c>
      <c r="E284" s="810" t="n"/>
      <c r="F284" s="809" t="n">
        <v>0.968</v>
      </c>
      <c r="G284" s="811" t="n"/>
      <c r="H284" s="810" t="n">
        <v>1.021</v>
      </c>
      <c r="I284" s="809" t="n">
        <v>0.666</v>
      </c>
      <c r="J284" s="810" t="n"/>
      <c r="K284" s="812" t="n">
        <v>0.763</v>
      </c>
      <c r="L284" s="810" t="n"/>
      <c r="M284" s="983">
        <f>IFERROR(AVERAGE(D284:E284),"")</f>
        <v/>
      </c>
      <c r="N284" s="983">
        <f>IFERROR(AVERAGE(F284:H284),"")</f>
        <v/>
      </c>
      <c r="O284" s="983">
        <f>IFERROR(AVERAGE(I284:J284),"")</f>
        <v/>
      </c>
      <c r="P284" s="983">
        <f>IFERROR(AVERAGE(K284:L284),"")</f>
        <v/>
      </c>
      <c r="Q284" s="813">
        <f>AVERAGE(M284:N284)</f>
        <v/>
      </c>
      <c r="R284" s="445" t="n"/>
      <c r="S284" s="984">
        <f>AVERAGE(L283:O284)</f>
        <v/>
      </c>
      <c r="T284" s="984" t="n"/>
    </row>
    <row r="285" ht="17.45" customHeight="1">
      <c r="A285" s="257">
        <f>IF(ISNUMBER(C285),MONTH(C285),"")</f>
        <v/>
      </c>
      <c r="B285" s="257">
        <f>IF(ISNUMBER(C285),YEAR(C285),"")</f>
        <v/>
      </c>
      <c r="C285" s="791">
        <f>C284+1</f>
        <v/>
      </c>
      <c r="D285" s="792" t="n"/>
      <c r="E285" s="793" t="n">
        <v>0.9207</v>
      </c>
      <c r="F285" s="792" t="n"/>
      <c r="G285" s="794" t="n">
        <v>0.792</v>
      </c>
      <c r="H285" s="793" t="n"/>
      <c r="I285" s="792" t="n"/>
      <c r="J285" s="793" t="n">
        <v>0.8361</v>
      </c>
      <c r="K285" s="795" t="n"/>
      <c r="L285" s="793" t="n">
        <v>0.852</v>
      </c>
      <c r="M285" s="982">
        <f>IFERROR(AVERAGE(D285:E285),"")</f>
        <v/>
      </c>
      <c r="N285" s="982">
        <f>IFERROR(AVERAGE(F285:H285),"")</f>
        <v/>
      </c>
      <c r="O285" s="982">
        <f>IFERROR(AVERAGE(I285:J285),"")</f>
        <v/>
      </c>
      <c r="P285" s="982">
        <f>IFERROR(AVERAGE(K285:L285),"")</f>
        <v/>
      </c>
      <c r="Q285" s="257" t="n"/>
      <c r="R285" s="797">
        <f>AVERAGE(M285:N285)</f>
        <v/>
      </c>
    </row>
    <row r="286" ht="17.45" customHeight="1">
      <c r="A286" s="257">
        <f>IF(ISNUMBER(C286),MONTH(C286),"")</f>
        <v/>
      </c>
      <c r="B286" s="257">
        <f>IF(ISNUMBER(C286),YEAR(C286),"")</f>
        <v/>
      </c>
      <c r="C286" s="791">
        <f>C285+1</f>
        <v/>
      </c>
      <c r="D286" s="792" t="n">
        <v>0.9370000000000001</v>
      </c>
      <c r="E286" s="793" t="n"/>
      <c r="F286" s="792" t="n">
        <v>0.9399999999999999</v>
      </c>
      <c r="G286" s="794" t="n"/>
      <c r="H286" s="793" t="n"/>
      <c r="I286" s="792" t="n">
        <v>0.743</v>
      </c>
      <c r="J286" s="793" t="n"/>
      <c r="K286" s="795" t="n">
        <v>0.789</v>
      </c>
      <c r="L286" s="793" t="n"/>
      <c r="M286" s="982">
        <f>IFERROR(AVERAGE(D286:E286),"")</f>
        <v/>
      </c>
      <c r="N286" s="982">
        <f>IFERROR(AVERAGE(F286:H286),"")</f>
        <v/>
      </c>
      <c r="O286" s="982">
        <f>IFERROR(AVERAGE(I286:J286),"")</f>
        <v/>
      </c>
      <c r="P286" s="982">
        <f>IFERROR(AVERAGE(K286:L286),"")</f>
        <v/>
      </c>
      <c r="Q286" s="257" t="n"/>
      <c r="R286" s="797">
        <f>AVERAGE(M286:N286)</f>
        <v/>
      </c>
    </row>
    <row r="287" ht="17.45" customHeight="1">
      <c r="A287" s="257">
        <f>IF(ISNUMBER(C287),MONTH(C287),"")</f>
        <v/>
      </c>
      <c r="B287" s="257">
        <f>IF(ISNUMBER(C287),YEAR(C287),"")</f>
        <v/>
      </c>
      <c r="C287" s="791">
        <f>C286+1</f>
        <v/>
      </c>
      <c r="D287" s="792" t="n"/>
      <c r="E287" s="793" t="n">
        <v>0.891</v>
      </c>
      <c r="F287" s="792" t="n"/>
      <c r="G287" s="794" t="n">
        <v>1.19</v>
      </c>
      <c r="H287" s="793" t="n"/>
      <c r="I287" s="792" t="n"/>
      <c r="J287" s="793" t="n">
        <v>0.8857</v>
      </c>
      <c r="K287" s="795" t="n"/>
      <c r="L287" s="793" t="n">
        <v>0.924</v>
      </c>
      <c r="M287" s="982">
        <f>IFERROR(AVERAGE(D287:E287),"")</f>
        <v/>
      </c>
      <c r="N287" s="982">
        <f>IFERROR(AVERAGE(F287:H287),"")</f>
        <v/>
      </c>
      <c r="O287" s="982">
        <f>IFERROR(AVERAGE(I287:J287),"")</f>
        <v/>
      </c>
      <c r="P287" s="982">
        <f>IFERROR(AVERAGE(K287:L287),"")</f>
        <v/>
      </c>
      <c r="Q287" s="257" t="n"/>
      <c r="R287" s="797">
        <f>AVERAGE(M287:N287)</f>
        <v/>
      </c>
    </row>
    <row r="288" ht="17.45" customHeight="1">
      <c r="A288" s="257">
        <f>IF(ISNUMBER(C288),MONTH(C288),"")</f>
        <v/>
      </c>
      <c r="B288" s="257">
        <f>IF(ISNUMBER(C288),YEAR(C288),"")</f>
        <v/>
      </c>
      <c r="C288" s="791">
        <f>C287+1</f>
        <v/>
      </c>
      <c r="D288" s="792" t="n">
        <v>0.651</v>
      </c>
      <c r="E288" s="793" t="n"/>
      <c r="F288" s="792" t="n"/>
      <c r="G288" s="794" t="n"/>
      <c r="H288" s="793" t="n">
        <v>0.957</v>
      </c>
      <c r="I288" s="792" t="n">
        <v>0.6879999999999999</v>
      </c>
      <c r="J288" s="793" t="n"/>
      <c r="K288" s="795" t="n">
        <v>0.653</v>
      </c>
      <c r="L288" s="793" t="n"/>
      <c r="M288" s="982">
        <f>IFERROR(AVERAGE(D288:E288),"")</f>
        <v/>
      </c>
      <c r="N288" s="982">
        <f>IFERROR(AVERAGE(F288:H288),"")</f>
        <v/>
      </c>
      <c r="O288" s="982">
        <f>IFERROR(AVERAGE(I288:J288),"")</f>
        <v/>
      </c>
      <c r="P288" s="982">
        <f>IFERROR(AVERAGE(K288:L288),"")</f>
        <v/>
      </c>
      <c r="Q288" s="257" t="n"/>
      <c r="R288" s="797">
        <f>AVERAGE(M288:N288)</f>
        <v/>
      </c>
    </row>
    <row r="289" ht="17.45" customHeight="1">
      <c r="A289" s="257">
        <f>IF(ISNUMBER(C289),MONTH(C289),"")</f>
        <v/>
      </c>
      <c r="B289" s="257">
        <f>IF(ISNUMBER(C289),YEAR(C289),"")</f>
        <v/>
      </c>
      <c r="C289" s="791">
        <f>C288+1</f>
        <v/>
      </c>
      <c r="D289" s="792" t="n"/>
      <c r="E289" s="793" t="n">
        <v>1.435</v>
      </c>
      <c r="F289" s="792" t="n"/>
      <c r="G289" s="794" t="n">
        <v>1.193</v>
      </c>
      <c r="H289" s="793" t="n"/>
      <c r="I289" s="792" t="n"/>
      <c r="J289" s="793" t="n">
        <v>0.9956</v>
      </c>
      <c r="K289" s="795" t="n"/>
      <c r="L289" s="793" t="n">
        <v>1.135</v>
      </c>
      <c r="M289" s="982">
        <f>IFERROR(AVERAGE(D289:E289),"")</f>
        <v/>
      </c>
      <c r="N289" s="982">
        <f>IFERROR(AVERAGE(F289:H289),"")</f>
        <v/>
      </c>
      <c r="O289" s="982">
        <f>IFERROR(AVERAGE(I289:J289),"")</f>
        <v/>
      </c>
      <c r="P289" s="982">
        <f>IFERROR(AVERAGE(K289:L289),"")</f>
        <v/>
      </c>
      <c r="Q289" s="257" t="n"/>
      <c r="R289" s="797">
        <f>AVERAGE(M289:N289)</f>
        <v/>
      </c>
      <c r="S289" s="785">
        <f>AVERAGE(L285:O289)</f>
        <v/>
      </c>
      <c r="T289" s="785" t="n"/>
    </row>
    <row r="290" ht="17.45" customHeight="1">
      <c r="A290" s="257">
        <f>IF(ISNUMBER(C290),MONTH(C290),"")</f>
        <v/>
      </c>
      <c r="B290" s="257">
        <f>IF(ISNUMBER(C290),YEAR(C290),"")</f>
        <v/>
      </c>
      <c r="C290" s="808">
        <f>C289+1</f>
        <v/>
      </c>
      <c r="D290" s="809" t="n">
        <v>0.5924</v>
      </c>
      <c r="E290" s="810" t="n"/>
      <c r="F290" s="809" t="n">
        <v>0.4638</v>
      </c>
      <c r="G290" s="811" t="n"/>
      <c r="H290" s="810" t="n">
        <v>0.4989</v>
      </c>
      <c r="I290" s="809" t="n">
        <v>0.2962</v>
      </c>
      <c r="J290" s="810" t="n"/>
      <c r="K290" s="812" t="n">
        <v>0.4775</v>
      </c>
      <c r="L290" s="810" t="n"/>
      <c r="M290" s="983">
        <f>IFERROR(AVERAGE(D290:E290),"")</f>
        <v/>
      </c>
      <c r="N290" s="983">
        <f>IFERROR(AVERAGE(F290:H290),"")</f>
        <v/>
      </c>
      <c r="O290" s="983">
        <f>IFERROR(AVERAGE(I290:J290),"")</f>
        <v/>
      </c>
      <c r="P290" s="983">
        <f>IFERROR(AVERAGE(K290:L290),"")</f>
        <v/>
      </c>
      <c r="Q290" s="813">
        <f>AVERAGE(M290:N290)</f>
        <v/>
      </c>
      <c r="R290" s="445" t="n"/>
      <c r="S290" s="441" t="n"/>
      <c r="T290" s="441" t="n"/>
    </row>
    <row r="291" ht="17.45" customHeight="1">
      <c r="A291" s="257">
        <f>IF(ISNUMBER(C291),MONTH(C291),"")</f>
        <v/>
      </c>
      <c r="B291" s="257">
        <f>IF(ISNUMBER(C291),YEAR(C291),"")</f>
        <v/>
      </c>
      <c r="C291" s="808">
        <f>C290+1</f>
        <v/>
      </c>
      <c r="D291" s="809" t="n"/>
      <c r="E291" s="810" t="n">
        <v>0.7427</v>
      </c>
      <c r="F291" s="809" t="n"/>
      <c r="G291" s="811" t="n">
        <v>0.6822</v>
      </c>
      <c r="H291" s="810" t="n"/>
      <c r="I291" s="809" t="n"/>
      <c r="J291" s="810" t="n">
        <v>0.5548999999999999</v>
      </c>
      <c r="K291" s="812" t="n"/>
      <c r="L291" s="810" t="n">
        <v>0.6209</v>
      </c>
      <c r="M291" s="983">
        <f>IFERROR(AVERAGE(D291:E291),"")</f>
        <v/>
      </c>
      <c r="N291" s="983">
        <f>IFERROR(AVERAGE(F291:H291),"")</f>
        <v/>
      </c>
      <c r="O291" s="983">
        <f>IFERROR(AVERAGE(I291:J291),"")</f>
        <v/>
      </c>
      <c r="P291" s="983">
        <f>IFERROR(AVERAGE(K291:L291),"")</f>
        <v/>
      </c>
      <c r="Q291" s="813">
        <f>AVERAGE(M291:N291)</f>
        <v/>
      </c>
      <c r="R291" s="445" t="n"/>
      <c r="S291" s="984">
        <f>AVERAGE(L290:O291)</f>
        <v/>
      </c>
      <c r="T291" s="984" t="n"/>
    </row>
    <row r="292" ht="17.45" customHeight="1">
      <c r="A292" s="257">
        <f>IF(ISNUMBER(C292),MONTH(C292),"")</f>
        <v/>
      </c>
      <c r="B292" s="257">
        <f>IF(ISNUMBER(C292),YEAR(C292),"")</f>
        <v/>
      </c>
      <c r="C292" s="791">
        <f>C291+1</f>
        <v/>
      </c>
      <c r="D292" s="792" t="n">
        <v>1.302</v>
      </c>
      <c r="E292" s="793" t="n"/>
      <c r="F292" s="792" t="n">
        <v>1.32</v>
      </c>
      <c r="G292" s="794" t="n"/>
      <c r="H292" s="793" t="n"/>
      <c r="I292" s="792" t="n">
        <v>1.326</v>
      </c>
      <c r="J292" s="793" t="n"/>
      <c r="K292" s="795" t="n">
        <v>1.189</v>
      </c>
      <c r="L292" s="793" t="n"/>
      <c r="M292" s="982">
        <f>IFERROR(AVERAGE(D292:E292),"")</f>
        <v/>
      </c>
      <c r="N292" s="982">
        <f>IFERROR(AVERAGE(F292:H292),"")</f>
        <v/>
      </c>
      <c r="O292" s="982">
        <f>IFERROR(AVERAGE(I292:J292),"")</f>
        <v/>
      </c>
      <c r="P292" s="982">
        <f>IFERROR(AVERAGE(K292:L292),"")</f>
        <v/>
      </c>
      <c r="Q292" s="257" t="n"/>
      <c r="R292" s="797">
        <f>AVERAGE(M292:N292)</f>
        <v/>
      </c>
    </row>
    <row r="293" ht="17.45" customHeight="1">
      <c r="A293" s="257">
        <f>IF(ISNUMBER(C293),MONTH(C293),"")</f>
        <v/>
      </c>
      <c r="B293" s="257">
        <f>IF(ISNUMBER(C293),YEAR(C293),"")</f>
        <v/>
      </c>
      <c r="C293" s="791">
        <f>C292+1</f>
        <v/>
      </c>
      <c r="D293" s="792" t="n"/>
      <c r="E293" s="793" t="n">
        <v>1.244</v>
      </c>
      <c r="F293" s="792" t="n"/>
      <c r="G293" s="794" t="n">
        <v>1.071</v>
      </c>
      <c r="H293" s="793" t="n"/>
      <c r="I293" s="792" t="n"/>
      <c r="J293" s="793" t="n">
        <v>0.962</v>
      </c>
      <c r="K293" s="795" t="n"/>
      <c r="L293" s="793" t="n">
        <v>1.165</v>
      </c>
      <c r="M293" s="982">
        <f>IFERROR(AVERAGE(D293:E293),"")</f>
        <v/>
      </c>
      <c r="N293" s="982">
        <f>IFERROR(AVERAGE(F293:H293),"")</f>
        <v/>
      </c>
      <c r="O293" s="982">
        <f>IFERROR(AVERAGE(I293:J293),"")</f>
        <v/>
      </c>
      <c r="P293" s="982">
        <f>IFERROR(AVERAGE(K293:L293),"")</f>
        <v/>
      </c>
      <c r="Q293" s="257" t="n"/>
      <c r="R293" s="797">
        <f>AVERAGE(M293:N293)</f>
        <v/>
      </c>
    </row>
    <row r="294" ht="17.45" customHeight="1">
      <c r="A294" s="257">
        <f>IF(ISNUMBER(C294),MONTH(C294),"")</f>
        <v/>
      </c>
      <c r="B294" s="257">
        <f>IF(ISNUMBER(C294),YEAR(C294),"")</f>
        <v/>
      </c>
      <c r="C294" s="791">
        <f>C293+1</f>
        <v/>
      </c>
      <c r="D294" s="792" t="n">
        <v>1.211</v>
      </c>
      <c r="E294" s="793" t="n"/>
      <c r="F294" s="792" t="n"/>
      <c r="G294" s="794" t="n"/>
      <c r="H294" s="793" t="n">
        <v>1.456</v>
      </c>
      <c r="I294" s="792" t="n">
        <v>1.19</v>
      </c>
      <c r="J294" s="793" t="n"/>
      <c r="K294" s="795" t="n">
        <v>1.092</v>
      </c>
      <c r="L294" s="793" t="n"/>
      <c r="M294" s="982">
        <f>IFERROR(AVERAGE(D294:E294),"")</f>
        <v/>
      </c>
      <c r="N294" s="982">
        <f>IFERROR(AVERAGE(F294:H294),"")</f>
        <v/>
      </c>
      <c r="O294" s="982">
        <f>IFERROR(AVERAGE(I294:J294),"")</f>
        <v/>
      </c>
      <c r="P294" s="982">
        <f>IFERROR(AVERAGE(K294:L294),"")</f>
        <v/>
      </c>
      <c r="Q294" s="257" t="n"/>
      <c r="R294" s="797">
        <f>AVERAGE(M294:N294)</f>
        <v/>
      </c>
    </row>
    <row r="295" ht="17.45" customHeight="1">
      <c r="A295" s="257">
        <f>IF(ISNUMBER(C295),MONTH(C295),"")</f>
        <v/>
      </c>
      <c r="B295" s="257">
        <f>IF(ISNUMBER(C295),YEAR(C295),"")</f>
        <v/>
      </c>
      <c r="C295" s="791">
        <f>C294+1</f>
        <v/>
      </c>
      <c r="D295" s="792" t="n"/>
      <c r="E295" s="793" t="n">
        <v>1.016</v>
      </c>
      <c r="F295" s="792" t="n"/>
      <c r="G295" s="794" t="n">
        <v>1.087</v>
      </c>
      <c r="H295" s="793" t="n"/>
      <c r="I295" s="792" t="n"/>
      <c r="J295" s="793" t="n">
        <v>1.165</v>
      </c>
      <c r="K295" s="795" t="n"/>
      <c r="L295" s="793" t="n">
        <v>1.071</v>
      </c>
      <c r="M295" s="982">
        <f>IFERROR(AVERAGE(D295:E295),"")</f>
        <v/>
      </c>
      <c r="N295" s="982">
        <f>IFERROR(AVERAGE(F295:H295),"")</f>
        <v/>
      </c>
      <c r="O295" s="982">
        <f>IFERROR(AVERAGE(I295:J295),"")</f>
        <v/>
      </c>
      <c r="P295" s="982">
        <f>IFERROR(AVERAGE(K295:L295),"")</f>
        <v/>
      </c>
      <c r="Q295" s="257" t="n"/>
      <c r="R295" s="797">
        <f>AVERAGE(M295:N295)</f>
        <v/>
      </c>
    </row>
    <row r="296" ht="17.45" customHeight="1">
      <c r="A296" s="257">
        <f>IF(ISNUMBER(C296),MONTH(C296),"")</f>
        <v/>
      </c>
      <c r="B296" s="257">
        <f>IF(ISNUMBER(C296),YEAR(C296),"")</f>
        <v/>
      </c>
      <c r="C296" s="802">
        <f>C295+1</f>
        <v/>
      </c>
      <c r="D296" s="803" t="n">
        <v>1.428</v>
      </c>
      <c r="E296" s="804" t="n"/>
      <c r="F296" s="803" t="n">
        <v>2.14</v>
      </c>
      <c r="G296" s="805" t="n"/>
      <c r="H296" s="804" t="n">
        <v>2.335</v>
      </c>
      <c r="I296" s="803" t="n">
        <v>1.654</v>
      </c>
      <c r="J296" s="804" t="n"/>
      <c r="K296" s="806" t="n">
        <v>1.421</v>
      </c>
      <c r="L296" s="804" t="n"/>
      <c r="M296" s="982">
        <f>IFERROR(AVERAGE(D296:E296),"")</f>
        <v/>
      </c>
      <c r="N296" s="982">
        <f>IFERROR(AVERAGE(F296:H296),"")</f>
        <v/>
      </c>
      <c r="O296" s="982">
        <f>IFERROR(AVERAGE(I296:J296),"")</f>
        <v/>
      </c>
      <c r="P296" s="982">
        <f>IFERROR(AVERAGE(K296:L296),"")</f>
        <v/>
      </c>
      <c r="Q296" s="257" t="n"/>
      <c r="R296" s="797">
        <f>AVERAGE(M296:N296)</f>
        <v/>
      </c>
      <c r="S296" s="785">
        <f>AVERAGE(L292:O296)</f>
        <v/>
      </c>
      <c r="T296" s="785" t="n"/>
    </row>
    <row r="297" ht="17.45" customHeight="1">
      <c r="A297" s="257">
        <f>IF(ISNUMBER(C297),MONTH(C297),"")</f>
        <v/>
      </c>
      <c r="B297" s="257">
        <f>IF(ISNUMBER(C297),YEAR(C297),"")</f>
        <v/>
      </c>
      <c r="C297" s="808">
        <f>C296+1</f>
        <v/>
      </c>
      <c r="D297" s="809" t="n"/>
      <c r="E297" s="810" t="n">
        <v>1.043</v>
      </c>
      <c r="F297" s="809" t="n"/>
      <c r="G297" s="811" t="n">
        <v>1.096</v>
      </c>
      <c r="H297" s="810" t="n"/>
      <c r="I297" s="809" t="n"/>
      <c r="J297" s="810" t="n">
        <v>0.804</v>
      </c>
      <c r="K297" s="812" t="n"/>
      <c r="L297" s="810" t="n">
        <v>0.9689</v>
      </c>
      <c r="M297" s="983">
        <f>IFERROR(AVERAGE(D297:E297),"")</f>
        <v/>
      </c>
      <c r="N297" s="983">
        <f>IFERROR(AVERAGE(F297:H297),"")</f>
        <v/>
      </c>
      <c r="O297" s="983">
        <f>IFERROR(AVERAGE(I297:J297),"")</f>
        <v/>
      </c>
      <c r="P297" s="983">
        <f>IFERROR(AVERAGE(K297:L297),"")</f>
        <v/>
      </c>
      <c r="Q297" s="813">
        <f>AVERAGE(M297:N297)</f>
        <v/>
      </c>
      <c r="R297" s="445" t="n"/>
      <c r="S297" s="441" t="n"/>
      <c r="T297" s="441" t="n"/>
    </row>
    <row r="298" ht="17.45" customHeight="1">
      <c r="A298" s="257">
        <f>IF(ISNUMBER(C298),MONTH(C298),"")</f>
        <v/>
      </c>
      <c r="B298" s="257">
        <f>IF(ISNUMBER(C298),YEAR(C298),"")</f>
        <v/>
      </c>
      <c r="C298" s="808">
        <f>C297+1</f>
        <v/>
      </c>
      <c r="D298" s="809" t="n">
        <v>0.89</v>
      </c>
      <c r="E298" s="810" t="n"/>
      <c r="F298" s="809" t="n">
        <v>1.024</v>
      </c>
      <c r="G298" s="811" t="n"/>
      <c r="H298" s="810" t="n"/>
      <c r="I298" s="809" t="n">
        <v>0.732</v>
      </c>
      <c r="J298" s="810" t="n"/>
      <c r="K298" s="812" t="n">
        <v>0.8100000000000001</v>
      </c>
      <c r="L298" s="810" t="n"/>
      <c r="M298" s="983">
        <f>IFERROR(AVERAGE(D298:E298),"")</f>
        <v/>
      </c>
      <c r="N298" s="983">
        <f>IFERROR(AVERAGE(F298:H298),"")</f>
        <v/>
      </c>
      <c r="O298" s="983">
        <f>IFERROR(AVERAGE(I298:J298),"")</f>
        <v/>
      </c>
      <c r="P298" s="983">
        <f>IFERROR(AVERAGE(K298:L298),"")</f>
        <v/>
      </c>
      <c r="Q298" s="813">
        <f>AVERAGE(M298:N298)</f>
        <v/>
      </c>
      <c r="R298" s="445" t="n"/>
      <c r="S298" s="984">
        <f>AVERAGE(L297:O298)</f>
        <v/>
      </c>
      <c r="T298" s="984" t="n"/>
    </row>
    <row r="299" ht="17.45" customHeight="1">
      <c r="A299" s="257">
        <f>IF(ISNUMBER(C299),MONTH(C299),"")</f>
        <v/>
      </c>
      <c r="B299" s="257">
        <f>IF(ISNUMBER(C299),YEAR(C299),"")</f>
        <v/>
      </c>
      <c r="C299" s="791">
        <f>C298+1</f>
        <v/>
      </c>
      <c r="D299" s="792" t="n"/>
      <c r="E299" s="793" t="n">
        <v>0.8258</v>
      </c>
      <c r="F299" s="792" t="n"/>
      <c r="G299" s="794" t="n">
        <v>1.073</v>
      </c>
      <c r="H299" s="793" t="n"/>
      <c r="I299" s="792" t="n"/>
      <c r="J299" s="793" t="n">
        <v>0.8653</v>
      </c>
      <c r="K299" s="795" t="n"/>
      <c r="L299" s="793" t="n">
        <v>1.019</v>
      </c>
      <c r="M299" s="982">
        <f>IFERROR(AVERAGE(D299:E299),"")</f>
        <v/>
      </c>
      <c r="N299" s="982">
        <f>IFERROR(AVERAGE(F299:H299),"")</f>
        <v/>
      </c>
      <c r="O299" s="982">
        <f>IFERROR(AVERAGE(I299:J299),"")</f>
        <v/>
      </c>
      <c r="P299" s="982">
        <f>IFERROR(AVERAGE(K299:L299),"")</f>
        <v/>
      </c>
      <c r="Q299" s="257" t="n"/>
      <c r="R299" s="797">
        <f>AVERAGE(M299:N299)</f>
        <v/>
      </c>
    </row>
    <row r="300" ht="17.45" customHeight="1">
      <c r="A300" s="257">
        <f>IF(ISNUMBER(C300),MONTH(C300),"")</f>
        <v/>
      </c>
      <c r="B300" s="257">
        <f>IF(ISNUMBER(C300),YEAR(C300),"")</f>
        <v/>
      </c>
      <c r="C300" s="791">
        <f>C299+1</f>
        <v/>
      </c>
      <c r="D300" s="792" t="n">
        <v>1.257</v>
      </c>
      <c r="E300" s="793" t="n"/>
      <c r="F300" s="792" t="n"/>
      <c r="G300" s="794" t="n"/>
      <c r="H300" s="793" t="n">
        <v>1.502</v>
      </c>
      <c r="I300" s="792" t="n">
        <v>1.25</v>
      </c>
      <c r="J300" s="793" t="n"/>
      <c r="K300" s="795" t="n">
        <v>1.215</v>
      </c>
      <c r="L300" s="793" t="n"/>
      <c r="M300" s="982">
        <f>IFERROR(AVERAGE(D300:E300),"")</f>
        <v/>
      </c>
      <c r="N300" s="982">
        <f>IFERROR(AVERAGE(F300:H300),"")</f>
        <v/>
      </c>
      <c r="O300" s="982">
        <f>IFERROR(AVERAGE(I300:J300),"")</f>
        <v/>
      </c>
      <c r="P300" s="982">
        <f>IFERROR(AVERAGE(K300:L300),"")</f>
        <v/>
      </c>
      <c r="Q300" s="257" t="n"/>
      <c r="R300" s="797">
        <f>AVERAGE(M300:N300)</f>
        <v/>
      </c>
    </row>
    <row r="301" ht="17.45" customHeight="1">
      <c r="A301" s="257">
        <f>IF(ISNUMBER(C301),MONTH(C301),"")</f>
        <v/>
      </c>
      <c r="B301" s="257">
        <f>IF(ISNUMBER(C301),YEAR(C301),"")</f>
        <v/>
      </c>
      <c r="C301" s="791">
        <f>C300+1</f>
        <v/>
      </c>
      <c r="D301" s="792" t="n"/>
      <c r="E301" s="793" t="n">
        <v>1.622</v>
      </c>
      <c r="F301" s="792" t="n"/>
      <c r="G301" s="794" t="n">
        <v>1.373</v>
      </c>
      <c r="H301" s="793" t="n"/>
      <c r="I301" s="792" t="n"/>
      <c r="J301" s="793" t="n">
        <v>1.385</v>
      </c>
      <c r="K301" s="795" t="n"/>
      <c r="L301" s="793" t="n">
        <v>1.414</v>
      </c>
      <c r="M301" s="982">
        <f>IFERROR(AVERAGE(D301:E301),"")</f>
        <v/>
      </c>
      <c r="N301" s="982">
        <f>IFERROR(AVERAGE(F301:H301),"")</f>
        <v/>
      </c>
      <c r="O301" s="982">
        <f>IFERROR(AVERAGE(I301:J301),"")</f>
        <v/>
      </c>
      <c r="P301" s="982">
        <f>IFERROR(AVERAGE(K301:L301),"")</f>
        <v/>
      </c>
      <c r="Q301" s="257" t="n"/>
      <c r="R301" s="797">
        <f>AVERAGE(M301:N301)</f>
        <v/>
      </c>
    </row>
    <row r="302" ht="17.45" customHeight="1">
      <c r="A302" s="257">
        <f>IF(ISNUMBER(C302),MONTH(C302),"")</f>
        <v/>
      </c>
      <c r="B302" s="257">
        <f>IF(ISNUMBER(C302),YEAR(C302),"")</f>
        <v/>
      </c>
      <c r="C302" s="802">
        <f>C301+1</f>
        <v/>
      </c>
      <c r="D302" s="803" t="n">
        <v>1.353</v>
      </c>
      <c r="E302" s="804" t="n"/>
      <c r="F302" s="803" t="n">
        <v>1.405</v>
      </c>
      <c r="G302" s="805" t="n"/>
      <c r="H302" s="804" t="n">
        <v>1.316</v>
      </c>
      <c r="I302" s="803" t="n">
        <v>1.165</v>
      </c>
      <c r="J302" s="804" t="n"/>
      <c r="K302" s="806" t="n">
        <v>1.217</v>
      </c>
      <c r="L302" s="804" t="n"/>
      <c r="M302" s="982">
        <f>IFERROR(AVERAGE(D302:E302),"")</f>
        <v/>
      </c>
      <c r="N302" s="982">
        <f>IFERROR(AVERAGE(F302:H302),"")</f>
        <v/>
      </c>
      <c r="O302" s="982">
        <f>IFERROR(AVERAGE(I302:J302),"")</f>
        <v/>
      </c>
      <c r="P302" s="982">
        <f>IFERROR(AVERAGE(K302:L302),"")</f>
        <v/>
      </c>
      <c r="Q302" s="257" t="n"/>
      <c r="R302" s="797">
        <f>AVERAGE(M302:N302)</f>
        <v/>
      </c>
    </row>
    <row r="303" ht="17.45" customHeight="1">
      <c r="A303" s="257">
        <f>IF(ISNUMBER(C303),MONTH(C303),"")</f>
        <v/>
      </c>
      <c r="B303" s="257">
        <f>IF(ISNUMBER(C303),YEAR(C303),"")</f>
        <v/>
      </c>
      <c r="C303" s="791">
        <f>C302+1</f>
        <v/>
      </c>
      <c r="D303" s="792" t="n"/>
      <c r="E303" s="793" t="n">
        <v>1.633</v>
      </c>
      <c r="F303" s="792" t="n"/>
      <c r="G303" s="794" t="n">
        <v>1.575</v>
      </c>
      <c r="H303" s="793" t="n"/>
      <c r="I303" s="792" t="n"/>
      <c r="J303" s="793" t="n">
        <v>1.947</v>
      </c>
      <c r="K303" s="795" t="n"/>
      <c r="L303" s="793" t="n">
        <v>1.759</v>
      </c>
      <c r="M303" s="982">
        <f>IFERROR(AVERAGE(D303:E303),"")</f>
        <v/>
      </c>
      <c r="N303" s="982">
        <f>IFERROR(AVERAGE(F303:H303),"")</f>
        <v/>
      </c>
      <c r="O303" s="982">
        <f>IFERROR(AVERAGE(I303:J303),"")</f>
        <v/>
      </c>
      <c r="P303" s="982">
        <f>IFERROR(AVERAGE(K303:L303),"")</f>
        <v/>
      </c>
      <c r="Q303" s="257" t="n"/>
      <c r="R303" s="797">
        <f>AVERAGE(M303:N303)</f>
        <v/>
      </c>
      <c r="S303" s="785">
        <f>AVERAGE(L299:O303)</f>
        <v/>
      </c>
      <c r="T303" s="785" t="n"/>
    </row>
    <row r="304" ht="17.45" customHeight="1">
      <c r="A304" s="257">
        <f>IF(ISNUMBER(C304),MONTH(C304),"")</f>
        <v/>
      </c>
      <c r="B304" s="257">
        <f>IF(ISNUMBER(C304),YEAR(C304),"")</f>
        <v/>
      </c>
      <c r="C304" s="808">
        <f>C303+1</f>
        <v/>
      </c>
      <c r="D304" s="809" t="n">
        <v>1.654</v>
      </c>
      <c r="E304" s="810" t="n"/>
      <c r="F304" s="809" t="n">
        <v>1.68</v>
      </c>
      <c r="G304" s="811" t="n"/>
      <c r="H304" s="810" t="n"/>
      <c r="I304" s="809" t="n">
        <v>1.691</v>
      </c>
      <c r="J304" s="810" t="n"/>
      <c r="K304" s="812" t="n">
        <v>1.712</v>
      </c>
      <c r="L304" s="810" t="n"/>
      <c r="M304" s="983">
        <f>IFERROR(AVERAGE(D304:E304),"")</f>
        <v/>
      </c>
      <c r="N304" s="983">
        <f>IFERROR(AVERAGE(F304:H304),"")</f>
        <v/>
      </c>
      <c r="O304" s="983">
        <f>IFERROR(AVERAGE(I304:J304),"")</f>
        <v/>
      </c>
      <c r="P304" s="983">
        <f>IFERROR(AVERAGE(K304:L304),"")</f>
        <v/>
      </c>
      <c r="Q304" s="813">
        <f>AVERAGE(M304:N304)</f>
        <v/>
      </c>
      <c r="R304" s="445" t="n"/>
      <c r="S304" s="441" t="n"/>
      <c r="T304" s="441" t="n"/>
    </row>
    <row r="305" ht="17.45" customHeight="1">
      <c r="A305" s="257">
        <f>IF(ISNUMBER(C305),MONTH(C305),"")</f>
        <v/>
      </c>
      <c r="B305" s="257">
        <f>IF(ISNUMBER(C305),YEAR(C305),"")</f>
        <v/>
      </c>
      <c r="C305" s="808">
        <f>C304+1</f>
        <v/>
      </c>
      <c r="D305" s="809" t="n"/>
      <c r="E305" s="810" t="n">
        <v>1.567</v>
      </c>
      <c r="F305" s="809" t="n"/>
      <c r="G305" s="811" t="n">
        <v>1.361</v>
      </c>
      <c r="H305" s="810" t="n"/>
      <c r="I305" s="809" t="n"/>
      <c r="J305" s="810" t="n">
        <v>1.435</v>
      </c>
      <c r="K305" s="812" t="n"/>
      <c r="L305" s="810" t="n">
        <v>1.55</v>
      </c>
      <c r="M305" s="983">
        <f>IFERROR(AVERAGE(D305:E305),"")</f>
        <v/>
      </c>
      <c r="N305" s="983">
        <f>IFERROR(AVERAGE(F305:H305),"")</f>
        <v/>
      </c>
      <c r="O305" s="983">
        <f>IFERROR(AVERAGE(I305:J305),"")</f>
        <v/>
      </c>
      <c r="P305" s="983">
        <f>IFERROR(AVERAGE(K305:L305),"")</f>
        <v/>
      </c>
      <c r="Q305" s="813">
        <f>AVERAGE(M305:N305)</f>
        <v/>
      </c>
      <c r="R305" s="445" t="n"/>
      <c r="S305" s="984">
        <f>AVERAGE(L304:O305)</f>
        <v/>
      </c>
      <c r="T305" s="984" t="n"/>
    </row>
    <row r="306" ht="17.45" customHeight="1">
      <c r="A306" s="257">
        <f>IF(ISNUMBER(C306),MONTH(C306),"")</f>
        <v/>
      </c>
      <c r="B306" s="257">
        <f>IF(ISNUMBER(C306),YEAR(C306),"")</f>
        <v/>
      </c>
      <c r="C306" s="791">
        <f>C305+1</f>
        <v/>
      </c>
      <c r="D306" s="792" t="n">
        <v>1.349</v>
      </c>
      <c r="E306" s="793" t="n"/>
      <c r="F306" s="792" t="n"/>
      <c r="G306" s="794" t="n"/>
      <c r="H306" s="793" t="n">
        <v>1.319</v>
      </c>
      <c r="I306" s="792" t="n">
        <v>1.182</v>
      </c>
      <c r="J306" s="793" t="n"/>
      <c r="K306" s="795" t="n">
        <v>1.256</v>
      </c>
      <c r="L306" s="793" t="n"/>
      <c r="M306" s="982">
        <f>IFERROR(AVERAGE(D306:E306),"")</f>
        <v/>
      </c>
      <c r="N306" s="982">
        <f>IFERROR(AVERAGE(F306:H306),"")</f>
        <v/>
      </c>
      <c r="O306" s="982">
        <f>IFERROR(AVERAGE(I306:J306),"")</f>
        <v/>
      </c>
      <c r="P306" s="982">
        <f>IFERROR(AVERAGE(K306:L306),"")</f>
        <v/>
      </c>
      <c r="Q306" s="257" t="n"/>
      <c r="R306" s="797">
        <f>AVERAGE(M306:N306)</f>
        <v/>
      </c>
      <c r="U306" s="299" t="inlineStr">
        <is>
          <t>October</t>
        </is>
      </c>
      <c r="V306" s="299" t="n">
        <v>2018</v>
      </c>
      <c r="W306" s="300" t="n"/>
      <c r="X306" s="300" t="n"/>
      <c r="Y306" s="300" t="n"/>
    </row>
    <row r="307" ht="17.45" customHeight="1">
      <c r="A307" s="257">
        <f>IF(ISNUMBER(C307),MONTH(C307),"")</f>
        <v/>
      </c>
      <c r="B307" s="257">
        <f>IF(ISNUMBER(C307),YEAR(C307),"")</f>
        <v/>
      </c>
      <c r="C307" s="791">
        <f>C306+1</f>
        <v/>
      </c>
      <c r="D307" s="792" t="n"/>
      <c r="E307" s="793" t="n">
        <v>1.259</v>
      </c>
      <c r="F307" s="792" t="n"/>
      <c r="G307" s="794" t="n">
        <v>1.188</v>
      </c>
      <c r="H307" s="793" t="n"/>
      <c r="I307" s="792" t="n"/>
      <c r="J307" s="793" t="n">
        <v>1.111</v>
      </c>
      <c r="K307" s="795" t="n"/>
      <c r="L307" s="793" t="n">
        <v>1.427</v>
      </c>
      <c r="M307" s="982">
        <f>IFERROR(AVERAGE(D307:E307),"")</f>
        <v/>
      </c>
      <c r="N307" s="982">
        <f>IFERROR(AVERAGE(F307:H307),"")</f>
        <v/>
      </c>
      <c r="O307" s="982">
        <f>IFERROR(AVERAGE(I307:J307),"")</f>
        <v/>
      </c>
      <c r="P307" s="982">
        <f>IFERROR(AVERAGE(K307:L307),"")</f>
        <v/>
      </c>
      <c r="Q307" s="257" t="n"/>
      <c r="R307" s="797">
        <f>AVERAGE(M307:N307)</f>
        <v/>
      </c>
      <c r="U307" s="301" t="inlineStr">
        <is>
          <t>Parameter</t>
        </is>
      </c>
      <c r="V307" s="301" t="inlineStr">
        <is>
          <t>Station 1</t>
        </is>
      </c>
      <c r="W307" s="301" t="inlineStr">
        <is>
          <t>Station 2</t>
        </is>
      </c>
      <c r="X307" s="301" t="inlineStr">
        <is>
          <t>Station 4</t>
        </is>
      </c>
      <c r="Y307" s="301" t="inlineStr">
        <is>
          <t>Station 5</t>
        </is>
      </c>
    </row>
    <row r="308" ht="17.45" customHeight="1">
      <c r="A308" s="257">
        <f>IF(ISNUMBER(C308),MONTH(C308),"")</f>
        <v/>
      </c>
      <c r="B308" s="257">
        <f>IF(ISNUMBER(C308),YEAR(C308),"")</f>
        <v/>
      </c>
      <c r="C308" s="802">
        <f>C307+1</f>
        <v/>
      </c>
      <c r="D308" s="803" t="n">
        <v>1.765</v>
      </c>
      <c r="E308" s="804" t="n"/>
      <c r="F308" s="803" t="n">
        <v>1.418</v>
      </c>
      <c r="G308" s="805" t="n"/>
      <c r="H308" s="804" t="n">
        <v>1.435</v>
      </c>
      <c r="I308" s="803" t="n">
        <v>1.491</v>
      </c>
      <c r="J308" s="804" t="n"/>
      <c r="K308" s="806" t="n">
        <v>1.504</v>
      </c>
      <c r="L308" s="804" t="n"/>
      <c r="M308" s="982">
        <f>IFERROR(AVERAGE(D308:E308),"")</f>
        <v/>
      </c>
      <c r="N308" s="982">
        <f>IFERROR(AVERAGE(F308:H308),"")</f>
        <v/>
      </c>
      <c r="O308" s="982">
        <f>IFERROR(AVERAGE(I308:J308),"")</f>
        <v/>
      </c>
      <c r="P308" s="982">
        <f>IFERROR(AVERAGE(K308:L308),"")</f>
        <v/>
      </c>
      <c r="Q308" s="257" t="n"/>
      <c r="R308" s="797">
        <f>AVERAGE(M308:N308)</f>
        <v/>
      </c>
      <c r="U308" s="302" t="inlineStr">
        <is>
          <t>Average</t>
        </is>
      </c>
      <c r="V308" s="839">
        <f>AVERAGE(D278:E308)</f>
        <v/>
      </c>
      <c r="W308" s="839">
        <f>AVERAGE(F278:H308)</f>
        <v/>
      </c>
      <c r="X308" s="839">
        <f>AVERAGE(I278:J308)</f>
        <v/>
      </c>
      <c r="Y308" s="839">
        <f>AVERAGE(K278:L308)</f>
        <v/>
      </c>
    </row>
    <row r="309" ht="17.45" customHeight="1">
      <c r="A309" s="257">
        <f>IF(ISNUMBER(C309),MONTH(C309),"")</f>
        <v/>
      </c>
      <c r="B309" s="257">
        <f>IF(ISNUMBER(C309),YEAR(C309),"")</f>
        <v/>
      </c>
      <c r="C309" s="791">
        <f>C308+1</f>
        <v/>
      </c>
      <c r="D309" s="792" t="n"/>
      <c r="E309" s="793" t="n">
        <v>1.773</v>
      </c>
      <c r="F309" s="792" t="n"/>
      <c r="G309" s="794" t="n">
        <v>1.495</v>
      </c>
      <c r="H309" s="793" t="n"/>
      <c r="I309" s="792" t="n"/>
      <c r="J309" s="793" t="n">
        <v>1.319</v>
      </c>
      <c r="K309" s="795" t="n"/>
      <c r="L309" s="793" t="n">
        <v>1.515</v>
      </c>
      <c r="M309" s="982">
        <f>IFERROR(AVERAGE(D309:E309),"")</f>
        <v/>
      </c>
      <c r="N309" s="982">
        <f>IFERROR(AVERAGE(F309:H309),"")</f>
        <v/>
      </c>
      <c r="O309" s="982">
        <f>IFERROR(AVERAGE(I309:J309),"")</f>
        <v/>
      </c>
      <c r="P309" s="982">
        <f>IFERROR(AVERAGE(K309:L309),"")</f>
        <v/>
      </c>
      <c r="Q309" s="257" t="n"/>
      <c r="R309" s="797">
        <f>AVERAGE(M309:N309)</f>
        <v/>
      </c>
      <c r="U309" s="302" t="inlineStr">
        <is>
          <t>Maximum</t>
        </is>
      </c>
      <c r="V309" s="839">
        <f>MAX(D278:E308)</f>
        <v/>
      </c>
      <c r="W309" s="839">
        <f>MAX(F278:H308)</f>
        <v/>
      </c>
      <c r="X309" s="839">
        <f>MAX(I278:J308)</f>
        <v/>
      </c>
      <c r="Y309" s="839">
        <f>MAX(K278:L308)</f>
        <v/>
      </c>
    </row>
    <row r="310" ht="17.45" customHeight="1" thickBot="1">
      <c r="A310" s="257">
        <f>IF(ISNUMBER(C310),MONTH(C310),"")</f>
        <v/>
      </c>
      <c r="B310" s="257">
        <f>IF(ISNUMBER(C310),YEAR(C310),"")</f>
        <v/>
      </c>
      <c r="C310" s="791">
        <f>C309+1</f>
        <v/>
      </c>
      <c r="D310" s="792" t="n">
        <v>1.178</v>
      </c>
      <c r="E310" s="793" t="n"/>
      <c r="F310" s="792" t="n">
        <v>1.262</v>
      </c>
      <c r="G310" s="794" t="n"/>
      <c r="H310" s="793" t="n"/>
      <c r="I310" s="792" t="n">
        <v>1.191</v>
      </c>
      <c r="J310" s="793" t="n"/>
      <c r="K310" s="795" t="n">
        <v>1.378</v>
      </c>
      <c r="L310" s="793" t="n"/>
      <c r="M310" s="982">
        <f>IFERROR(AVERAGE(D310:E310),"")</f>
        <v/>
      </c>
      <c r="N310" s="982">
        <f>IFERROR(AVERAGE(F310:H310),"")</f>
        <v/>
      </c>
      <c r="O310" s="982">
        <f>IFERROR(AVERAGE(I310:J310),"")</f>
        <v/>
      </c>
      <c r="P310" s="982">
        <f>IFERROR(AVERAGE(K310:L310),"")</f>
        <v/>
      </c>
      <c r="Q310" s="257" t="n"/>
      <c r="R310" s="797">
        <f>AVERAGE(M310:N310)</f>
        <v/>
      </c>
      <c r="S310" s="785">
        <f>AVERAGE(L306:O310)</f>
        <v/>
      </c>
      <c r="T310" s="785" t="n"/>
      <c r="U310" s="304" t="inlineStr">
        <is>
          <t># DAYS &gt; 2.5</t>
        </is>
      </c>
      <c r="V310" s="305">
        <f>COUNTIF(D278:E308,"&gt;=2.5")</f>
        <v/>
      </c>
      <c r="W310" s="305">
        <f>COUNTIF(F278:G308,"&gt;=2.5")</f>
        <v/>
      </c>
      <c r="X310" s="305">
        <f>COUNTIF(I278:J308,"&gt;=2.5")</f>
        <v/>
      </c>
      <c r="Y310" s="305">
        <f>COUNTIF(I278:J308,"&gt;=2.5")</f>
        <v/>
      </c>
    </row>
    <row r="311" ht="17.45" customHeight="1" thickBot="1">
      <c r="A311" s="257">
        <f>IF(ISNUMBER(C311),MONTH(C311),"")</f>
        <v/>
      </c>
      <c r="B311" s="257">
        <f>IF(ISNUMBER(C311),YEAR(C311),"")</f>
        <v/>
      </c>
      <c r="C311" s="808">
        <f>C310+1</f>
        <v/>
      </c>
      <c r="D311" s="809" t="n"/>
      <c r="E311" s="810" t="n">
        <v>1.342</v>
      </c>
      <c r="F311" s="809" t="n"/>
      <c r="G311" s="811" t="n">
        <v>1.217</v>
      </c>
      <c r="H311" s="810" t="n"/>
      <c r="I311" s="809" t="n"/>
      <c r="J311" s="810" t="n">
        <v>1.096</v>
      </c>
      <c r="K311" s="812" t="n"/>
      <c r="L311" s="810" t="n">
        <v>1.175</v>
      </c>
      <c r="M311" s="983">
        <f>IFERROR(AVERAGE(D311:E311),"")</f>
        <v/>
      </c>
      <c r="N311" s="983">
        <f>IFERROR(AVERAGE(F311:H311),"")</f>
        <v/>
      </c>
      <c r="O311" s="983">
        <f>IFERROR(AVERAGE(I311:J311),"")</f>
        <v/>
      </c>
      <c r="P311" s="983">
        <f>IFERROR(AVERAGE(K311:L311),"")</f>
        <v/>
      </c>
      <c r="Q311" s="813">
        <f>AVERAGE(M311:N311)</f>
        <v/>
      </c>
      <c r="R311" s="445" t="n"/>
      <c r="S311" s="441" t="n"/>
      <c r="T311" s="441" t="n"/>
      <c r="Y311" s="786">
        <f>AVERAGE(V308:Y308)</f>
        <v/>
      </c>
    </row>
    <row r="312" ht="17.45" customHeight="1">
      <c r="A312" s="257">
        <f>IF(ISNUMBER(C312),MONTH(C312),"")</f>
        <v/>
      </c>
      <c r="B312" s="257">
        <f>IF(ISNUMBER(C312),YEAR(C312),"")</f>
        <v/>
      </c>
      <c r="C312" s="808">
        <f>C311+1</f>
        <v/>
      </c>
      <c r="D312" s="809" t="n">
        <v>1.374</v>
      </c>
      <c r="E312" s="810" t="n"/>
      <c r="F312" s="809" t="n"/>
      <c r="G312" s="811" t="n"/>
      <c r="H312" s="810" t="n">
        <v>1.168</v>
      </c>
      <c r="I312" s="809" t="n">
        <v>1.127</v>
      </c>
      <c r="J312" s="810" t="n"/>
      <c r="K312" s="812" t="n">
        <v>1.332</v>
      </c>
      <c r="L312" s="810" t="n"/>
      <c r="M312" s="983">
        <f>IFERROR(AVERAGE(D312:E312),"")</f>
        <v/>
      </c>
      <c r="N312" s="983">
        <f>IFERROR(AVERAGE(F312:H312),"")</f>
        <v/>
      </c>
      <c r="O312" s="983">
        <f>IFERROR(AVERAGE(I312:J312),"")</f>
        <v/>
      </c>
      <c r="P312" s="983">
        <f>IFERROR(AVERAGE(K312:L312),"")</f>
        <v/>
      </c>
      <c r="Q312" s="813">
        <f>AVERAGE(M312:N312)</f>
        <v/>
      </c>
      <c r="R312" s="445" t="n"/>
      <c r="S312" s="984">
        <f>AVERAGE(L311:O312)</f>
        <v/>
      </c>
      <c r="T312" s="984" t="n"/>
    </row>
    <row r="313" ht="17.45" customHeight="1">
      <c r="A313" s="257">
        <f>IF(ISNUMBER(C313),MONTH(C313),"")</f>
        <v/>
      </c>
      <c r="B313" s="257">
        <f>IF(ISNUMBER(C313),YEAR(C313),"")</f>
        <v/>
      </c>
      <c r="C313" s="791">
        <f>C312+1</f>
        <v/>
      </c>
      <c r="D313" s="792" t="n"/>
      <c r="E313" s="793" t="n">
        <v>0.931</v>
      </c>
      <c r="F313" s="792" t="n"/>
      <c r="G313" s="794" t="n">
        <v>0.964</v>
      </c>
      <c r="H313" s="793" t="n"/>
      <c r="I313" s="792" t="n"/>
      <c r="J313" s="793" t="n">
        <v>0.7821</v>
      </c>
      <c r="K313" s="795" t="n"/>
      <c r="L313" s="793" t="n">
        <v>1.238</v>
      </c>
      <c r="M313" s="982">
        <f>IFERROR(AVERAGE(D313:E313),"")</f>
        <v/>
      </c>
      <c r="N313" s="982">
        <f>IFERROR(AVERAGE(F313:H313),"")</f>
        <v/>
      </c>
      <c r="O313" s="982">
        <f>IFERROR(AVERAGE(I313:J313),"")</f>
        <v/>
      </c>
      <c r="P313" s="982">
        <f>IFERROR(AVERAGE(K313:L313),"")</f>
        <v/>
      </c>
      <c r="Q313" s="257" t="n"/>
      <c r="R313" s="797">
        <f>AVERAGE(M313:N313)</f>
        <v/>
      </c>
    </row>
    <row r="314" ht="17.45" customHeight="1">
      <c r="A314" s="257">
        <f>IF(ISNUMBER(C314),MONTH(C314),"")</f>
        <v/>
      </c>
      <c r="B314" s="257">
        <f>IF(ISNUMBER(C314),YEAR(C314),"")</f>
        <v/>
      </c>
      <c r="C314" s="802">
        <f>C313+1</f>
        <v/>
      </c>
      <c r="D314" s="803" t="n">
        <v>0.991</v>
      </c>
      <c r="E314" s="804" t="n"/>
      <c r="F314" s="803" t="n">
        <v>0.885</v>
      </c>
      <c r="G314" s="805" t="n"/>
      <c r="H314" s="804" t="n">
        <v>0.873</v>
      </c>
      <c r="I314" s="803" t="n">
        <v>0.8159999999999999</v>
      </c>
      <c r="J314" s="804" t="n"/>
      <c r="K314" s="806" t="n">
        <v>0.77</v>
      </c>
      <c r="L314" s="804" t="n"/>
      <c r="M314" s="982">
        <f>IFERROR(AVERAGE(D314:E314),"")</f>
        <v/>
      </c>
      <c r="N314" s="982">
        <f>IFERROR(AVERAGE(F314:H314),"")</f>
        <v/>
      </c>
      <c r="O314" s="982">
        <f>IFERROR(AVERAGE(I314:J314),"")</f>
        <v/>
      </c>
      <c r="P314" s="982">
        <f>IFERROR(AVERAGE(K314:L314),"")</f>
        <v/>
      </c>
      <c r="Q314" s="257" t="n"/>
      <c r="R314" s="797">
        <f>AVERAGE(M314:N314)</f>
        <v/>
      </c>
    </row>
    <row r="315" ht="17.45" customHeight="1">
      <c r="A315" s="257">
        <f>IF(ISNUMBER(C315),MONTH(C315),"")</f>
        <v/>
      </c>
      <c r="B315" s="257">
        <f>IF(ISNUMBER(C315),YEAR(C315),"")</f>
        <v/>
      </c>
      <c r="C315" s="791">
        <f>C314+1</f>
        <v/>
      </c>
      <c r="D315" s="792" t="n"/>
      <c r="E315" s="793" t="n">
        <v>0.9278999999999999</v>
      </c>
      <c r="F315" s="792" t="n"/>
      <c r="G315" s="794" t="n">
        <v>1.048</v>
      </c>
      <c r="H315" s="793" t="n"/>
      <c r="I315" s="792" t="n"/>
      <c r="J315" s="793" t="n">
        <v>0.9458</v>
      </c>
      <c r="K315" s="795" t="n"/>
      <c r="L315" s="793" t="n">
        <v>1.054</v>
      </c>
      <c r="M315" s="982">
        <f>IFERROR(AVERAGE(D315:E315),"")</f>
        <v/>
      </c>
      <c r="N315" s="982">
        <f>IFERROR(AVERAGE(F315:H315),"")</f>
        <v/>
      </c>
      <c r="O315" s="982">
        <f>IFERROR(AVERAGE(I315:J315),"")</f>
        <v/>
      </c>
      <c r="P315" s="982">
        <f>IFERROR(AVERAGE(K315:L315),"")</f>
        <v/>
      </c>
      <c r="Q315" s="257" t="n"/>
      <c r="R315" s="797">
        <f>AVERAGE(M315:N315)</f>
        <v/>
      </c>
    </row>
    <row r="316" ht="17.45" customHeight="1">
      <c r="A316" s="257">
        <f>IF(ISNUMBER(C316),MONTH(C316),"")</f>
        <v/>
      </c>
      <c r="B316" s="257">
        <f>IF(ISNUMBER(C316),YEAR(C316),"")</f>
        <v/>
      </c>
      <c r="C316" s="791">
        <f>C315+1</f>
        <v/>
      </c>
      <c r="D316" s="792" t="n">
        <v>1.416</v>
      </c>
      <c r="E316" s="793" t="n"/>
      <c r="F316" s="792" t="n">
        <v>1.351</v>
      </c>
      <c r="G316" s="794" t="n"/>
      <c r="H316" s="793" t="n"/>
      <c r="I316" s="792" t="n">
        <v>1.092</v>
      </c>
      <c r="J316" s="793" t="n"/>
      <c r="K316" s="795" t="n">
        <v>1.283</v>
      </c>
      <c r="L316" s="793" t="n"/>
      <c r="M316" s="982">
        <f>IFERROR(AVERAGE(D316:E316),"")</f>
        <v/>
      </c>
      <c r="N316" s="982">
        <f>IFERROR(AVERAGE(F316:H316),"")</f>
        <v/>
      </c>
      <c r="O316" s="982">
        <f>IFERROR(AVERAGE(I316:J316),"")</f>
        <v/>
      </c>
      <c r="P316" s="982">
        <f>IFERROR(AVERAGE(K316:L316),"")</f>
        <v/>
      </c>
      <c r="Q316" s="257" t="n"/>
      <c r="R316" s="797">
        <f>AVERAGE(M316:N316)</f>
        <v/>
      </c>
    </row>
    <row r="317" ht="17.45" customHeight="1">
      <c r="A317" s="257">
        <f>IF(ISNUMBER(C317),MONTH(C317),"")</f>
        <v/>
      </c>
      <c r="B317" s="257">
        <f>IF(ISNUMBER(C317),YEAR(C317),"")</f>
        <v/>
      </c>
      <c r="C317" s="791">
        <f>C316+1</f>
        <v/>
      </c>
      <c r="D317" s="792" t="n"/>
      <c r="E317" s="793" t="n">
        <v>1.749</v>
      </c>
      <c r="F317" s="792" t="n"/>
      <c r="G317" s="794" t="n">
        <v>1.61</v>
      </c>
      <c r="H317" s="793" t="n"/>
      <c r="I317" s="792" t="n"/>
      <c r="J317" s="793" t="n">
        <v>1.148</v>
      </c>
      <c r="K317" s="795" t="n"/>
      <c r="L317" s="818" t="n">
        <v>3.453</v>
      </c>
      <c r="M317" s="982">
        <f>IFERROR(AVERAGE(D317:E317),"")</f>
        <v/>
      </c>
      <c r="N317" s="982">
        <f>IFERROR(AVERAGE(F317:H317),"")</f>
        <v/>
      </c>
      <c r="O317" s="982">
        <f>IFERROR(AVERAGE(I317:J317),"")</f>
        <v/>
      </c>
      <c r="P317" s="982">
        <f>IFERROR(AVERAGE(K317:L317),"")</f>
        <v/>
      </c>
      <c r="Q317" s="257" t="n"/>
      <c r="R317" s="797">
        <f>AVERAGE(M317:N317)</f>
        <v/>
      </c>
      <c r="S317" s="785">
        <f>AVERAGE(L313:O317)</f>
        <v/>
      </c>
      <c r="T317" s="785" t="n"/>
    </row>
    <row r="318" ht="17.45" customHeight="1">
      <c r="A318" s="257">
        <f>IF(ISNUMBER(C318),MONTH(C318),"")</f>
        <v/>
      </c>
      <c r="B318" s="257">
        <f>IF(ISNUMBER(C318),YEAR(C318),"")</f>
        <v/>
      </c>
      <c r="C318" s="808">
        <f>C317+1</f>
        <v/>
      </c>
      <c r="D318" s="809" t="n">
        <v>1.794</v>
      </c>
      <c r="E318" s="810" t="n"/>
      <c r="F318" s="809" t="n"/>
      <c r="G318" s="811" t="n"/>
      <c r="H318" s="810" t="n">
        <v>1.691</v>
      </c>
      <c r="I318" s="809" t="n">
        <v>1.787</v>
      </c>
      <c r="J318" s="810" t="n"/>
      <c r="K318" s="812" t="n">
        <v>1.873</v>
      </c>
      <c r="L318" s="810" t="n"/>
      <c r="M318" s="983">
        <f>IFERROR(AVERAGE(D318:E318),"")</f>
        <v/>
      </c>
      <c r="N318" s="983">
        <f>IFERROR(AVERAGE(F318:H318),"")</f>
        <v/>
      </c>
      <c r="O318" s="983">
        <f>IFERROR(AVERAGE(I318:J318),"")</f>
        <v/>
      </c>
      <c r="P318" s="983">
        <f>IFERROR(AVERAGE(K318:L318),"")</f>
        <v/>
      </c>
      <c r="Q318" s="813">
        <f>AVERAGE(M318:N318)</f>
        <v/>
      </c>
      <c r="R318" s="445" t="n"/>
      <c r="S318" s="441" t="n"/>
      <c r="T318" s="441" t="n"/>
    </row>
    <row r="319" ht="17.45" customHeight="1">
      <c r="A319" s="257">
        <f>IF(ISNUMBER(C319),MONTH(C319),"")</f>
        <v/>
      </c>
      <c r="B319" s="257">
        <f>IF(ISNUMBER(C319),YEAR(C319),"")</f>
        <v/>
      </c>
      <c r="C319" s="808">
        <f>C318+1</f>
        <v/>
      </c>
      <c r="D319" s="809" t="n"/>
      <c r="E319" s="810" t="n">
        <v>1.914</v>
      </c>
      <c r="F319" s="809" t="n"/>
      <c r="G319" s="811" t="n">
        <v>1.855</v>
      </c>
      <c r="H319" s="810" t="n"/>
      <c r="I319" s="809" t="n"/>
      <c r="J319" s="810" t="n">
        <v>1.971</v>
      </c>
      <c r="K319" s="812" t="n"/>
      <c r="L319" s="810" t="n">
        <v>1.937</v>
      </c>
      <c r="M319" s="983">
        <f>IFERROR(AVERAGE(D319:E319),"")</f>
        <v/>
      </c>
      <c r="N319" s="983">
        <f>IFERROR(AVERAGE(F319:H319),"")</f>
        <v/>
      </c>
      <c r="O319" s="983">
        <f>IFERROR(AVERAGE(I319:J319),"")</f>
        <v/>
      </c>
      <c r="P319" s="983">
        <f>IFERROR(AVERAGE(K319:L319),"")</f>
        <v/>
      </c>
      <c r="Q319" s="813">
        <f>AVERAGE(M319:N319)</f>
        <v/>
      </c>
      <c r="R319" s="445" t="n"/>
      <c r="S319" s="984">
        <f>AVERAGE(L318:O319)</f>
        <v/>
      </c>
      <c r="T319" s="984" t="n"/>
    </row>
    <row r="320" ht="17.45" customHeight="1">
      <c r="A320" s="257">
        <f>IF(ISNUMBER(C320),MONTH(C320),"")</f>
        <v/>
      </c>
      <c r="B320" s="257">
        <f>IF(ISNUMBER(C320),YEAR(C320),"")</f>
        <v/>
      </c>
      <c r="C320" s="802">
        <f>C319+1</f>
        <v/>
      </c>
      <c r="D320" s="803" t="n">
        <v>1.344</v>
      </c>
      <c r="E320" s="804" t="n"/>
      <c r="F320" s="803" t="n">
        <v>1.253</v>
      </c>
      <c r="G320" s="805" t="n"/>
      <c r="H320" s="804" t="n">
        <v>1.408</v>
      </c>
      <c r="I320" s="803" t="n">
        <v>1.451</v>
      </c>
      <c r="J320" s="804" t="n"/>
      <c r="K320" s="806" t="n">
        <v>1.414</v>
      </c>
      <c r="L320" s="804" t="n"/>
      <c r="M320" s="982">
        <f>IFERROR(AVERAGE(D320:E320),"")</f>
        <v/>
      </c>
      <c r="N320" s="982">
        <f>IFERROR(AVERAGE(F320:H320),"")</f>
        <v/>
      </c>
      <c r="O320" s="982">
        <f>IFERROR(AVERAGE(I320:J320),"")</f>
        <v/>
      </c>
      <c r="P320" s="982">
        <f>IFERROR(AVERAGE(K320:L320),"")</f>
        <v/>
      </c>
      <c r="Q320" s="257" t="n"/>
      <c r="R320" s="797">
        <f>AVERAGE(M320:N320)</f>
        <v/>
      </c>
    </row>
    <row r="321" ht="17.45" customHeight="1">
      <c r="A321" s="257">
        <f>IF(ISNUMBER(C321),MONTH(C321),"")</f>
        <v/>
      </c>
      <c r="B321" s="257">
        <f>IF(ISNUMBER(C321),YEAR(C321),"")</f>
        <v/>
      </c>
      <c r="C321" s="791">
        <f>C320+1</f>
        <v/>
      </c>
      <c r="D321" s="792" t="n"/>
      <c r="E321" s="793" t="n">
        <v>1.353</v>
      </c>
      <c r="F321" s="792" t="n"/>
      <c r="G321" s="794" t="n">
        <v>1.26</v>
      </c>
      <c r="H321" s="793" t="n"/>
      <c r="I321" s="792" t="n"/>
      <c r="J321" s="793" t="n">
        <v>1.325</v>
      </c>
      <c r="K321" s="795" t="n"/>
      <c r="L321" s="793" t="n">
        <v>1.608</v>
      </c>
      <c r="M321" s="982">
        <f>IFERROR(AVERAGE(D321:E321),"")</f>
        <v/>
      </c>
      <c r="N321" s="982">
        <f>IFERROR(AVERAGE(F321:H321),"")</f>
        <v/>
      </c>
      <c r="O321" s="982">
        <f>IFERROR(AVERAGE(I321:J321),"")</f>
        <v/>
      </c>
      <c r="P321" s="982">
        <f>IFERROR(AVERAGE(K321:L321),"")</f>
        <v/>
      </c>
      <c r="Q321" s="257" t="n"/>
      <c r="R321" s="797">
        <f>AVERAGE(M321:N321)</f>
        <v/>
      </c>
    </row>
    <row r="322" ht="17.45" customHeight="1">
      <c r="A322" s="257">
        <f>IF(ISNUMBER(C322),MONTH(C322),"")</f>
        <v/>
      </c>
      <c r="B322" s="257">
        <f>IF(ISNUMBER(C322),YEAR(C322),"")</f>
        <v/>
      </c>
      <c r="C322" s="791">
        <f>C321+1</f>
        <v/>
      </c>
      <c r="D322" s="792" t="n">
        <v>1.314</v>
      </c>
      <c r="E322" s="793" t="n"/>
      <c r="F322" s="792" t="n">
        <v>1.199</v>
      </c>
      <c r="G322" s="794" t="n"/>
      <c r="H322" s="793" t="n"/>
      <c r="I322" s="792" t="n">
        <v>1.612</v>
      </c>
      <c r="J322" s="793" t="n"/>
      <c r="K322" s="795" t="n">
        <v>1.306</v>
      </c>
      <c r="L322" s="793" t="n"/>
      <c r="M322" s="982">
        <f>IFERROR(AVERAGE(D322:E322),"")</f>
        <v/>
      </c>
      <c r="N322" s="982">
        <f>IFERROR(AVERAGE(F322:H322),"")</f>
        <v/>
      </c>
      <c r="O322" s="982">
        <f>IFERROR(AVERAGE(I322:J322),"")</f>
        <v/>
      </c>
      <c r="P322" s="982">
        <f>IFERROR(AVERAGE(K322:L322),"")</f>
        <v/>
      </c>
      <c r="Q322" s="257" t="n"/>
      <c r="R322" s="797">
        <f>AVERAGE(M322:N322)</f>
        <v/>
      </c>
    </row>
    <row r="323" ht="17.45" customHeight="1">
      <c r="A323" s="257">
        <f>IF(ISNUMBER(C323),MONTH(C323),"")</f>
        <v/>
      </c>
      <c r="B323" s="257">
        <f>IF(ISNUMBER(C323),YEAR(C323),"")</f>
        <v/>
      </c>
      <c r="C323" s="791">
        <f>C322+1</f>
        <v/>
      </c>
      <c r="D323" s="792" t="n"/>
      <c r="E323" s="793" t="n">
        <v>1.239</v>
      </c>
      <c r="F323" s="792" t="n"/>
      <c r="G323" s="794" t="n">
        <v>1.188</v>
      </c>
      <c r="H323" s="793" t="n"/>
      <c r="I323" s="792" t="n"/>
      <c r="J323" s="793" t="n">
        <v>1.245</v>
      </c>
      <c r="K323" s="795" t="n"/>
      <c r="L323" s="793" t="n">
        <v>1.375</v>
      </c>
      <c r="M323" s="982">
        <f>IFERROR(AVERAGE(D323:E323),"")</f>
        <v/>
      </c>
      <c r="N323" s="982">
        <f>IFERROR(AVERAGE(F323:H323),"")</f>
        <v/>
      </c>
      <c r="O323" s="982">
        <f>IFERROR(AVERAGE(I323:J323),"")</f>
        <v/>
      </c>
      <c r="P323" s="982">
        <f>IFERROR(AVERAGE(K323:L323),"")</f>
        <v/>
      </c>
      <c r="Q323" s="257" t="n"/>
      <c r="R323" s="797">
        <f>AVERAGE(M323:N323)</f>
        <v/>
      </c>
    </row>
    <row r="324" ht="17.45" customHeight="1">
      <c r="A324" s="257">
        <f>IF(ISNUMBER(C324),MONTH(C324),"")</f>
        <v/>
      </c>
      <c r="B324" s="257">
        <f>IF(ISNUMBER(C324),YEAR(C324),"")</f>
        <v/>
      </c>
      <c r="C324" s="791">
        <f>C323+1</f>
        <v/>
      </c>
      <c r="D324" s="792" t="n">
        <v>1.327</v>
      </c>
      <c r="E324" s="793" t="n"/>
      <c r="F324" s="792" t="n"/>
      <c r="G324" s="794" t="n"/>
      <c r="H324" s="793" t="n">
        <v>1.282</v>
      </c>
      <c r="I324" s="792" t="n">
        <v>1.37</v>
      </c>
      <c r="J324" s="793" t="n"/>
      <c r="K324" s="795" t="n">
        <v>1.439</v>
      </c>
      <c r="L324" s="793" t="n"/>
      <c r="M324" s="982">
        <f>IFERROR(AVERAGE(D324:E324),"")</f>
        <v/>
      </c>
      <c r="N324" s="982">
        <f>IFERROR(AVERAGE(F324:H324),"")</f>
        <v/>
      </c>
      <c r="O324" s="982">
        <f>IFERROR(AVERAGE(I324:J324),"")</f>
        <v/>
      </c>
      <c r="P324" s="982">
        <f>IFERROR(AVERAGE(K324:L324),"")</f>
        <v/>
      </c>
      <c r="Q324" s="257" t="n"/>
      <c r="R324" s="797">
        <f>AVERAGE(M324:N324)</f>
        <v/>
      </c>
      <c r="S324" s="785">
        <f>AVERAGE(L320:O324)</f>
        <v/>
      </c>
      <c r="T324" s="785" t="n"/>
    </row>
    <row r="325" ht="17.45" customHeight="1">
      <c r="A325" s="257">
        <f>IF(ISNUMBER(C325),MONTH(C325),"")</f>
        <v/>
      </c>
      <c r="B325" s="257">
        <f>IF(ISNUMBER(C325),YEAR(C325),"")</f>
        <v/>
      </c>
      <c r="C325" s="808">
        <f>C324+1</f>
        <v/>
      </c>
      <c r="D325" s="809" t="n"/>
      <c r="E325" s="810" t="n">
        <v>1.346</v>
      </c>
      <c r="F325" s="809" t="n"/>
      <c r="G325" s="811" t="n">
        <v>1.191</v>
      </c>
      <c r="H325" s="810" t="n"/>
      <c r="I325" s="809" t="n"/>
      <c r="J325" s="810" t="n">
        <v>1.16</v>
      </c>
      <c r="K325" s="812" t="n"/>
      <c r="L325" s="810" t="n">
        <v>1.295</v>
      </c>
      <c r="M325" s="983">
        <f>IFERROR(AVERAGE(D325:E325),"")</f>
        <v/>
      </c>
      <c r="N325" s="983">
        <f>IFERROR(AVERAGE(F325:H325),"")</f>
        <v/>
      </c>
      <c r="O325" s="983">
        <f>IFERROR(AVERAGE(I325:J325),"")</f>
        <v/>
      </c>
      <c r="P325" s="983">
        <f>IFERROR(AVERAGE(K325:L325),"")</f>
        <v/>
      </c>
      <c r="Q325" s="813">
        <f>AVERAGE(M325:N325)</f>
        <v/>
      </c>
      <c r="R325" s="445" t="n"/>
      <c r="S325" s="441" t="n"/>
      <c r="T325" s="441" t="n"/>
    </row>
    <row r="326" ht="17.45" customHeight="1">
      <c r="A326" s="257">
        <f>IF(ISNUMBER(C326),MONTH(C326),"")</f>
        <v/>
      </c>
      <c r="B326" s="257">
        <f>IF(ISNUMBER(C326),YEAR(C326),"")</f>
        <v/>
      </c>
      <c r="C326" s="808">
        <f>C325+1</f>
        <v/>
      </c>
      <c r="D326" s="809" t="n">
        <v>1.178</v>
      </c>
      <c r="E326" s="810" t="n"/>
      <c r="F326" s="809" t="n">
        <v>1.196</v>
      </c>
      <c r="G326" s="811" t="n"/>
      <c r="H326" s="810" t="n">
        <v>1.114</v>
      </c>
      <c r="I326" s="809" t="n">
        <v>1.154</v>
      </c>
      <c r="J326" s="810" t="n"/>
      <c r="K326" s="812" t="n">
        <v>1.188</v>
      </c>
      <c r="L326" s="810" t="n"/>
      <c r="M326" s="983">
        <f>IFERROR(AVERAGE(D326:E326),"")</f>
        <v/>
      </c>
      <c r="N326" s="983">
        <f>IFERROR(AVERAGE(F326:H326),"")</f>
        <v/>
      </c>
      <c r="O326" s="983">
        <f>IFERROR(AVERAGE(I326:J326),"")</f>
        <v/>
      </c>
      <c r="P326" s="983">
        <f>IFERROR(AVERAGE(K326:L326),"")</f>
        <v/>
      </c>
      <c r="Q326" s="813">
        <f>AVERAGE(M326:N326)</f>
        <v/>
      </c>
      <c r="R326" s="445" t="n"/>
      <c r="S326" s="984">
        <f>AVERAGE(L325:O326)</f>
        <v/>
      </c>
      <c r="T326" s="984" t="n"/>
    </row>
    <row r="327" ht="17.45" customHeight="1">
      <c r="A327" s="257">
        <f>IF(ISNUMBER(C327),MONTH(C327),"")</f>
        <v/>
      </c>
      <c r="B327" s="257">
        <f>IF(ISNUMBER(C327),YEAR(C327),"")</f>
        <v/>
      </c>
      <c r="C327" s="791">
        <f>C326+1</f>
        <v/>
      </c>
      <c r="D327" s="792" t="n"/>
      <c r="E327" s="793" t="n">
        <v>1.741</v>
      </c>
      <c r="F327" s="792" t="n"/>
      <c r="G327" s="794" t="n">
        <v>1.611</v>
      </c>
      <c r="H327" s="793" t="n"/>
      <c r="I327" s="792" t="n"/>
      <c r="J327" s="793" t="n">
        <v>1.531</v>
      </c>
      <c r="K327" s="795" t="n"/>
      <c r="L327" s="793" t="n">
        <v>1.595</v>
      </c>
      <c r="M327" s="982">
        <f>IFERROR(AVERAGE(D327:E327),"")</f>
        <v/>
      </c>
      <c r="N327" s="982">
        <f>IFERROR(AVERAGE(F327:H327),"")</f>
        <v/>
      </c>
      <c r="O327" s="982">
        <f>IFERROR(AVERAGE(I327:J327),"")</f>
        <v/>
      </c>
      <c r="P327" s="982">
        <f>IFERROR(AVERAGE(K327:L327),"")</f>
        <v/>
      </c>
      <c r="Q327" s="257" t="n"/>
      <c r="R327" s="797">
        <f>AVERAGE(M327:N327)</f>
        <v/>
      </c>
    </row>
    <row r="328" ht="17.45" customHeight="1">
      <c r="A328" s="257">
        <f>IF(ISNUMBER(C328),MONTH(C328),"")</f>
        <v/>
      </c>
      <c r="B328" s="257">
        <f>IF(ISNUMBER(C328),YEAR(C328),"")</f>
        <v/>
      </c>
      <c r="C328" s="791">
        <f>C327+1</f>
        <v/>
      </c>
      <c r="D328" s="792" t="n">
        <v>1.324</v>
      </c>
      <c r="E328" s="793" t="n"/>
      <c r="F328" s="792" t="n">
        <v>1.532</v>
      </c>
      <c r="G328" s="794" t="n"/>
      <c r="H328" s="793" t="n"/>
      <c r="I328" s="792" t="n">
        <v>1.496</v>
      </c>
      <c r="J328" s="793" t="n"/>
      <c r="K328" s="795" t="n">
        <v>1.496</v>
      </c>
      <c r="L328" s="793" t="n"/>
      <c r="M328" s="982">
        <f>IFERROR(AVERAGE(D328:E328),"")</f>
        <v/>
      </c>
      <c r="N328" s="982">
        <f>IFERROR(AVERAGE(F328:H328),"")</f>
        <v/>
      </c>
      <c r="O328" s="982">
        <f>IFERROR(AVERAGE(I328:J328),"")</f>
        <v/>
      </c>
      <c r="P328" s="982">
        <f>IFERROR(AVERAGE(K328:L328),"")</f>
        <v/>
      </c>
      <c r="Q328" s="257" t="n"/>
      <c r="R328" s="797">
        <f>AVERAGE(M328:N328)</f>
        <v/>
      </c>
    </row>
    <row r="329" ht="17.45" customHeight="1">
      <c r="A329" s="257">
        <f>IF(ISNUMBER(C329),MONTH(C329),"")</f>
        <v/>
      </c>
      <c r="B329" s="257">
        <f>IF(ISNUMBER(C329),YEAR(C329),"")</f>
        <v/>
      </c>
      <c r="C329" s="791">
        <f>C328+1</f>
        <v/>
      </c>
      <c r="D329" s="792" t="n"/>
      <c r="E329" s="793" t="n">
        <v>1.391</v>
      </c>
      <c r="F329" s="792" t="n"/>
      <c r="G329" s="794" t="n">
        <v>1.036</v>
      </c>
      <c r="H329" s="793" t="n"/>
      <c r="I329" s="792" t="n"/>
      <c r="J329" s="793" t="n">
        <v>1.063</v>
      </c>
      <c r="K329" s="795" t="n"/>
      <c r="L329" s="793" t="n">
        <v>1.128</v>
      </c>
      <c r="M329" s="982">
        <f>IFERROR(AVERAGE(D329:E329),"")</f>
        <v/>
      </c>
      <c r="N329" s="982">
        <f>IFERROR(AVERAGE(F329:H329),"")</f>
        <v/>
      </c>
      <c r="O329" s="982">
        <f>IFERROR(AVERAGE(I329:J329),"")</f>
        <v/>
      </c>
      <c r="P329" s="982">
        <f>IFERROR(AVERAGE(K329:L329),"")</f>
        <v/>
      </c>
      <c r="Q329" s="257" t="n"/>
      <c r="R329" s="797">
        <f>AVERAGE(M329:N329)</f>
        <v/>
      </c>
    </row>
    <row r="330" ht="17.45" customHeight="1">
      <c r="A330" s="257">
        <f>IF(ISNUMBER(C330),MONTH(C330),"")</f>
        <v/>
      </c>
      <c r="B330" s="257">
        <f>IF(ISNUMBER(C330),YEAR(C330),"")</f>
        <v/>
      </c>
      <c r="C330" s="791">
        <f>C329+1</f>
        <v/>
      </c>
      <c r="D330" s="792" t="n">
        <v>0.5286</v>
      </c>
      <c r="E330" s="793" t="n"/>
      <c r="F330" s="792" t="n"/>
      <c r="G330" s="794" t="n"/>
      <c r="H330" s="793" t="n">
        <v>0.4678</v>
      </c>
      <c r="I330" s="792" t="n">
        <v>0.3889</v>
      </c>
      <c r="J330" s="793" t="n"/>
      <c r="K330" s="795" t="n">
        <v>0.463</v>
      </c>
      <c r="L330" s="793" t="n"/>
      <c r="M330" s="982">
        <f>IFERROR(AVERAGE(D330:E330),"")</f>
        <v/>
      </c>
      <c r="N330" s="982">
        <f>IFERROR(AVERAGE(F330:H330),"")</f>
        <v/>
      </c>
      <c r="O330" s="982">
        <f>IFERROR(AVERAGE(I330:J330),"")</f>
        <v/>
      </c>
      <c r="P330" s="982">
        <f>IFERROR(AVERAGE(K330:L330),"")</f>
        <v/>
      </c>
      <c r="Q330" s="257" t="n"/>
      <c r="R330" s="797">
        <f>AVERAGE(M330:N330)</f>
        <v/>
      </c>
    </row>
    <row r="331" ht="17.45" customHeight="1">
      <c r="A331" s="257">
        <f>IF(ISNUMBER(C331),MONTH(C331),"")</f>
        <v/>
      </c>
      <c r="B331" s="257">
        <f>IF(ISNUMBER(C331),YEAR(C331),"")</f>
        <v/>
      </c>
      <c r="C331" s="791">
        <f>C330+1</f>
        <v/>
      </c>
      <c r="D331" s="792" t="n"/>
      <c r="E331" s="793" t="n">
        <v>0.874</v>
      </c>
      <c r="F331" s="792" t="n"/>
      <c r="G331" s="794" t="n">
        <v>0.616</v>
      </c>
      <c r="H331" s="793" t="n"/>
      <c r="I331" s="792" t="n"/>
      <c r="J331" s="793" t="n">
        <v>0.6</v>
      </c>
      <c r="K331" s="795" t="n"/>
      <c r="L331" s="793" t="n">
        <v>0.665</v>
      </c>
      <c r="M331" s="982">
        <f>IFERROR(AVERAGE(D331:E331),"")</f>
        <v/>
      </c>
      <c r="N331" s="982">
        <f>IFERROR(AVERAGE(F331:H331),"")</f>
        <v/>
      </c>
      <c r="O331" s="982">
        <f>IFERROR(AVERAGE(I331:J331),"")</f>
        <v/>
      </c>
      <c r="P331" s="982">
        <f>IFERROR(AVERAGE(K331:L331),"")</f>
        <v/>
      </c>
      <c r="Q331" s="257" t="n"/>
      <c r="R331" s="797">
        <f>AVERAGE(M331:N331)</f>
        <v/>
      </c>
      <c r="S331" s="785">
        <f>AVERAGE(L327:O331)</f>
        <v/>
      </c>
      <c r="T331" s="785" t="n"/>
    </row>
    <row r="332" ht="17.45" customHeight="1">
      <c r="A332" s="257">
        <f>IF(ISNUMBER(C332),MONTH(C332),"")</f>
        <v/>
      </c>
      <c r="B332" s="257">
        <f>IF(ISNUMBER(C332),YEAR(C332),"")</f>
        <v/>
      </c>
      <c r="C332" s="808">
        <f>C331+1</f>
        <v/>
      </c>
      <c r="D332" s="809" t="n">
        <v>0.8070000000000001</v>
      </c>
      <c r="E332" s="810" t="n"/>
      <c r="F332" s="809" t="n">
        <v>0.7158</v>
      </c>
      <c r="G332" s="811" t="n"/>
      <c r="H332" s="810" t="n">
        <v>0.6622</v>
      </c>
      <c r="I332" s="809" t="n">
        <v>0.6657</v>
      </c>
      <c r="J332" s="810" t="n"/>
      <c r="K332" s="812" t="n">
        <v>0.7431</v>
      </c>
      <c r="L332" s="810" t="n"/>
      <c r="M332" s="983">
        <f>IFERROR(AVERAGE(D332:E332),"")</f>
        <v/>
      </c>
      <c r="N332" s="983">
        <f>IFERROR(AVERAGE(F332:H332),"")</f>
        <v/>
      </c>
      <c r="O332" s="983">
        <f>IFERROR(AVERAGE(I332:J332),"")</f>
        <v/>
      </c>
      <c r="P332" s="983">
        <f>IFERROR(AVERAGE(K332:L332),"")</f>
        <v/>
      </c>
      <c r="Q332" s="813">
        <f>AVERAGE(M332:N332)</f>
        <v/>
      </c>
      <c r="R332" s="445" t="n"/>
      <c r="S332" s="441" t="n"/>
      <c r="T332" s="441" t="n"/>
    </row>
    <row r="333" ht="17.45" customHeight="1">
      <c r="A333" s="257">
        <f>IF(ISNUMBER(C333),MONTH(C333),"")</f>
        <v/>
      </c>
      <c r="B333" s="257">
        <f>IF(ISNUMBER(C333),YEAR(C333),"")</f>
        <v/>
      </c>
      <c r="C333" s="808">
        <f>C332+1</f>
        <v/>
      </c>
      <c r="D333" s="809" t="n"/>
      <c r="E333" s="810" t="n">
        <v>0.8376</v>
      </c>
      <c r="F333" s="809" t="n"/>
      <c r="G333" s="811" t="n">
        <v>0.8651</v>
      </c>
      <c r="H333" s="810" t="n"/>
      <c r="I333" s="809" t="n"/>
      <c r="J333" s="810" t="n">
        <v>0.7645</v>
      </c>
      <c r="K333" s="812" t="n"/>
      <c r="L333" s="810" t="n">
        <v>0.7736</v>
      </c>
      <c r="M333" s="983">
        <f>IFERROR(AVERAGE(D333:E333),"")</f>
        <v/>
      </c>
      <c r="N333" s="983">
        <f>IFERROR(AVERAGE(F333:H333),"")</f>
        <v/>
      </c>
      <c r="O333" s="983">
        <f>IFERROR(AVERAGE(I333:J333),"")</f>
        <v/>
      </c>
      <c r="P333" s="983">
        <f>IFERROR(AVERAGE(K333:L333),"")</f>
        <v/>
      </c>
      <c r="Q333" s="813">
        <f>AVERAGE(M333:N333)</f>
        <v/>
      </c>
      <c r="R333" s="445" t="n"/>
      <c r="S333" s="984">
        <f>AVERAGE(L332:O333)</f>
        <v/>
      </c>
      <c r="T333" s="984" t="n"/>
    </row>
    <row r="334" ht="17.45" customHeight="1">
      <c r="A334" s="257">
        <f>IF(ISNUMBER(C334),MONTH(C334),"")</f>
        <v/>
      </c>
      <c r="B334" s="257">
        <f>IF(ISNUMBER(C334),YEAR(C334),"")</f>
        <v/>
      </c>
      <c r="C334" s="791">
        <f>C333+1</f>
        <v/>
      </c>
      <c r="D334" s="792" t="n">
        <v>1.035</v>
      </c>
      <c r="E334" s="793" t="n"/>
      <c r="F334" s="792" t="n">
        <v>1.107</v>
      </c>
      <c r="G334" s="794" t="n"/>
      <c r="H334" s="793" t="n"/>
      <c r="I334" s="792" t="n">
        <v>1.006</v>
      </c>
      <c r="J334" s="793" t="n"/>
      <c r="K334" s="795" t="n">
        <v>0.907</v>
      </c>
      <c r="L334" s="793" t="n"/>
      <c r="M334" s="982">
        <f>IFERROR(AVERAGE(D334:E334),"")</f>
        <v/>
      </c>
      <c r="N334" s="982">
        <f>IFERROR(AVERAGE(F334:H334),"")</f>
        <v/>
      </c>
      <c r="O334" s="982">
        <f>IFERROR(AVERAGE(I334:J334),"")</f>
        <v/>
      </c>
      <c r="P334" s="982">
        <f>IFERROR(AVERAGE(K334:L334),"")</f>
        <v/>
      </c>
      <c r="Q334" s="257" t="n"/>
      <c r="R334" s="797">
        <f>AVERAGE(M334:P334)</f>
        <v/>
      </c>
    </row>
    <row r="335" ht="17.45" customHeight="1">
      <c r="A335" s="257">
        <f>IF(ISNUMBER(C335),MONTH(C335),"")</f>
        <v/>
      </c>
      <c r="B335" s="257">
        <f>IF(ISNUMBER(C335),YEAR(C335),"")</f>
        <v/>
      </c>
      <c r="C335" s="791">
        <f>C334+1</f>
        <v/>
      </c>
      <c r="D335" s="792" t="n"/>
      <c r="E335" s="793" t="n">
        <v>1.265</v>
      </c>
      <c r="F335" s="792" t="n"/>
      <c r="G335" s="794" t="n">
        <v>1.211</v>
      </c>
      <c r="H335" s="793" t="n"/>
      <c r="I335" s="792" t="n"/>
      <c r="J335" s="793" t="n">
        <v>1.267</v>
      </c>
      <c r="K335" s="795" t="n"/>
      <c r="L335" s="793" t="n">
        <v>1.141</v>
      </c>
      <c r="M335" s="982">
        <f>IFERROR(AVERAGE(D335:E335),"")</f>
        <v/>
      </c>
      <c r="N335" s="982">
        <f>IFERROR(AVERAGE(F335:H335),"")</f>
        <v/>
      </c>
      <c r="O335" s="982">
        <f>IFERROR(AVERAGE(I335:J335),"")</f>
        <v/>
      </c>
      <c r="P335" s="982">
        <f>IFERROR(AVERAGE(K335:L335),"")</f>
        <v/>
      </c>
      <c r="Q335" s="257" t="n"/>
      <c r="R335" s="797">
        <f>AVERAGE(M335:P335)</f>
        <v/>
      </c>
    </row>
    <row r="336" ht="17.45" customHeight="1">
      <c r="A336" s="257">
        <f>IF(ISNUMBER(C336),MONTH(C336),"")</f>
        <v/>
      </c>
      <c r="B336" s="257">
        <f>IF(ISNUMBER(C336),YEAR(C336),"")</f>
        <v/>
      </c>
      <c r="C336" s="791">
        <f>C335+1</f>
        <v/>
      </c>
      <c r="D336" s="792" t="n">
        <v>0.9340000000000001</v>
      </c>
      <c r="E336" s="793" t="n"/>
      <c r="F336" s="792" t="n"/>
      <c r="G336" s="794" t="n"/>
      <c r="H336" s="793" t="n">
        <v>0.798</v>
      </c>
      <c r="I336" s="792" t="n">
        <v>0.917</v>
      </c>
      <c r="J336" s="793" t="n"/>
      <c r="K336" s="795" t="n">
        <v>0.881</v>
      </c>
      <c r="L336" s="793" t="n"/>
      <c r="M336" s="982">
        <f>IFERROR(AVERAGE(D336:E336),"")</f>
        <v/>
      </c>
      <c r="N336" s="982">
        <f>IFERROR(AVERAGE(F336:H336),"")</f>
        <v/>
      </c>
      <c r="O336" s="982">
        <f>IFERROR(AVERAGE(I336:J336),"")</f>
        <v/>
      </c>
      <c r="P336" s="982">
        <f>IFERROR(AVERAGE(K336:L336),"")</f>
        <v/>
      </c>
      <c r="Q336" s="257" t="n"/>
      <c r="R336" s="797">
        <f>AVERAGE(M336:P336)</f>
        <v/>
      </c>
    </row>
    <row r="337" ht="17.45" customHeight="1">
      <c r="A337" s="257">
        <f>IF(ISNUMBER(C337),MONTH(C337),"")</f>
        <v/>
      </c>
      <c r="B337" s="257">
        <f>IF(ISNUMBER(C337),YEAR(C337),"")</f>
        <v/>
      </c>
      <c r="C337" s="791">
        <f>C336+1</f>
        <v/>
      </c>
      <c r="D337" s="792" t="n"/>
      <c r="E337" s="793" t="n">
        <v>0.484</v>
      </c>
      <c r="F337" s="792" t="n"/>
      <c r="G337" s="794" t="n">
        <v>0.398</v>
      </c>
      <c r="H337" s="793" t="n"/>
      <c r="I337" s="792" t="n"/>
      <c r="J337" s="793" t="n">
        <v>0.2293</v>
      </c>
      <c r="K337" s="795" t="n"/>
      <c r="L337" s="793" t="n">
        <v>0.453</v>
      </c>
      <c r="M337" s="982">
        <f>IFERROR(AVERAGE(D337:E337),"")</f>
        <v/>
      </c>
      <c r="N337" s="982">
        <f>IFERROR(AVERAGE(F337:H337),"")</f>
        <v/>
      </c>
      <c r="O337" s="982">
        <f>IFERROR(AVERAGE(I337:J337),"")</f>
        <v/>
      </c>
      <c r="P337" s="982">
        <f>IFERROR(AVERAGE(K337:L337),"")</f>
        <v/>
      </c>
      <c r="Q337" s="257" t="n"/>
      <c r="R337" s="797">
        <f>AVERAGE(M337:P337)</f>
        <v/>
      </c>
      <c r="U337" s="299" t="inlineStr">
        <is>
          <t>November</t>
        </is>
      </c>
      <c r="V337" s="299" t="n">
        <v>2018</v>
      </c>
      <c r="W337" s="300" t="n"/>
      <c r="X337" s="300" t="n"/>
      <c r="Y337" s="300" t="n"/>
    </row>
    <row r="338" ht="17.45" customHeight="1">
      <c r="A338" s="257">
        <f>IF(ISNUMBER(C338),MONTH(C338),"")</f>
        <v/>
      </c>
      <c r="B338" s="257">
        <f>IF(ISNUMBER(C338),YEAR(C338),"")</f>
        <v/>
      </c>
      <c r="C338" s="802">
        <f>C337+1</f>
        <v/>
      </c>
      <c r="D338" s="803" t="n">
        <v>0.951</v>
      </c>
      <c r="E338" s="804" t="n"/>
      <c r="F338" s="803" t="n">
        <v>0.753</v>
      </c>
      <c r="G338" s="805" t="n"/>
      <c r="H338" s="804" t="n">
        <v>0.794</v>
      </c>
      <c r="I338" s="803" t="n">
        <v>0.681</v>
      </c>
      <c r="J338" s="804" t="n"/>
      <c r="K338" s="806" t="n">
        <v>0.862</v>
      </c>
      <c r="L338" s="804" t="n"/>
      <c r="M338" s="982">
        <f>IFERROR(AVERAGE(D338:E338),"")</f>
        <v/>
      </c>
      <c r="N338" s="982">
        <f>IFERROR(AVERAGE(F338:H338),"")</f>
        <v/>
      </c>
      <c r="O338" s="982">
        <f>IFERROR(AVERAGE(I338:J338),"")</f>
        <v/>
      </c>
      <c r="P338" s="982">
        <f>IFERROR(AVERAGE(K338:L338),"")</f>
        <v/>
      </c>
      <c r="Q338" s="257" t="n"/>
      <c r="R338" s="797">
        <f>AVERAGE(M338:P338)</f>
        <v/>
      </c>
      <c r="S338" s="785">
        <f>AVERAGE(L334:O338)</f>
        <v/>
      </c>
      <c r="T338" s="785" t="n"/>
      <c r="U338" s="301" t="inlineStr">
        <is>
          <t>Parameter</t>
        </is>
      </c>
      <c r="V338" s="301" t="inlineStr">
        <is>
          <t>Station 1</t>
        </is>
      </c>
      <c r="W338" s="301" t="inlineStr">
        <is>
          <t>Station 2</t>
        </is>
      </c>
      <c r="X338" s="301" t="inlineStr">
        <is>
          <t>Station 4</t>
        </is>
      </c>
      <c r="Y338" s="301" t="inlineStr">
        <is>
          <t>Station 5</t>
        </is>
      </c>
    </row>
    <row r="339" ht="17.45" customHeight="1">
      <c r="A339" s="257">
        <f>IF(ISNUMBER(C339),MONTH(C339),"")</f>
        <v/>
      </c>
      <c r="B339" s="257">
        <f>IF(ISNUMBER(C339),YEAR(C339),"")</f>
        <v/>
      </c>
      <c r="C339" s="808">
        <f>C338+1</f>
        <v/>
      </c>
      <c r="D339" s="809" t="n"/>
      <c r="E339" s="810" t="n">
        <v>1.024</v>
      </c>
      <c r="F339" s="809" t="n"/>
      <c r="G339" s="811" t="n">
        <v>1.083</v>
      </c>
      <c r="H339" s="810" t="n"/>
      <c r="I339" s="809" t="n"/>
      <c r="J339" s="810" t="n">
        <v>0.8216</v>
      </c>
      <c r="K339" s="812" t="n"/>
      <c r="L339" s="810" t="n">
        <v>0.8321</v>
      </c>
      <c r="M339" s="983">
        <f>IFERROR(AVERAGE(D339:E339),"")</f>
        <v/>
      </c>
      <c r="N339" s="983">
        <f>IFERROR(AVERAGE(F339:H339),"")</f>
        <v/>
      </c>
      <c r="O339" s="983">
        <f>IFERROR(AVERAGE(I339:J339),"")</f>
        <v/>
      </c>
      <c r="P339" s="983">
        <f>IFERROR(AVERAGE(K339:L339),"")</f>
        <v/>
      </c>
      <c r="Q339" s="813">
        <f>AVERAGE(M339:P339)</f>
        <v/>
      </c>
      <c r="R339" s="445" t="n"/>
      <c r="S339" s="441" t="n"/>
      <c r="T339" s="441" t="n"/>
      <c r="U339" s="302" t="inlineStr">
        <is>
          <t>Average</t>
        </is>
      </c>
      <c r="V339" s="839">
        <f>AVERAGE(D309:E338)</f>
        <v/>
      </c>
      <c r="W339" s="839">
        <f>AVERAGE(F309:H338)</f>
        <v/>
      </c>
      <c r="X339" s="839">
        <f>AVERAGE(I309:J338)</f>
        <v/>
      </c>
      <c r="Y339" s="839">
        <f>AVERAGE(K309:L338)</f>
        <v/>
      </c>
    </row>
    <row r="340" ht="17.45" customHeight="1">
      <c r="A340" s="257">
        <f>IF(ISNUMBER(C340),MONTH(C340),"")</f>
        <v/>
      </c>
      <c r="B340" s="257">
        <f>IF(ISNUMBER(C340),YEAR(C340),"")</f>
        <v/>
      </c>
      <c r="C340" s="808">
        <f>C339+1</f>
        <v/>
      </c>
      <c r="D340" s="809" t="n">
        <v>0.779</v>
      </c>
      <c r="E340" s="810" t="n"/>
      <c r="F340" s="809" t="n">
        <v>0.804</v>
      </c>
      <c r="G340" s="811" t="n"/>
      <c r="H340" s="810" t="n"/>
      <c r="I340" s="809" t="n">
        <v>0.67</v>
      </c>
      <c r="J340" s="810" t="n"/>
      <c r="K340" s="812" t="n">
        <v>0.848</v>
      </c>
      <c r="L340" s="810" t="n"/>
      <c r="M340" s="983">
        <f>IFERROR(AVERAGE(D340:E340),"")</f>
        <v/>
      </c>
      <c r="N340" s="983">
        <f>IFERROR(AVERAGE(F340:H340),"")</f>
        <v/>
      </c>
      <c r="O340" s="983">
        <f>IFERROR(AVERAGE(I340:J340),"")</f>
        <v/>
      </c>
      <c r="P340" s="983">
        <f>IFERROR(AVERAGE(K340:L340),"")</f>
        <v/>
      </c>
      <c r="Q340" s="813">
        <f>AVERAGE(M340:P340)</f>
        <v/>
      </c>
      <c r="R340" s="445" t="n"/>
      <c r="S340" s="984">
        <f>AVERAGE(L339:O340)</f>
        <v/>
      </c>
      <c r="T340" s="984" t="n"/>
      <c r="U340" s="302" t="inlineStr">
        <is>
          <t>Maximum</t>
        </is>
      </c>
      <c r="V340" s="839">
        <f>MAX(D309:E338)</f>
        <v/>
      </c>
      <c r="W340" s="839">
        <f>MAX(F309:H338)</f>
        <v/>
      </c>
      <c r="X340" s="839">
        <f>MAX(I309:J338)</f>
        <v/>
      </c>
      <c r="Y340" s="839">
        <f>MAX(K309:L338)</f>
        <v/>
      </c>
    </row>
    <row r="341" ht="17.45" customHeight="1" thickBot="1">
      <c r="A341" s="257">
        <f>IF(ISNUMBER(C341),MONTH(C341),"")</f>
        <v/>
      </c>
      <c r="B341" s="257">
        <f>IF(ISNUMBER(C341),YEAR(C341),"")</f>
        <v/>
      </c>
      <c r="C341" s="791">
        <f>C340+1</f>
        <v/>
      </c>
      <c r="D341" s="792" t="n"/>
      <c r="E341" s="793" t="n">
        <v>1.075</v>
      </c>
      <c r="F341" s="792" t="n"/>
      <c r="G341" s="794" t="n">
        <v>1.109</v>
      </c>
      <c r="H341" s="793" t="n"/>
      <c r="I341" s="792" t="n"/>
      <c r="J341" s="793" t="n">
        <v>1.724</v>
      </c>
      <c r="K341" s="795" t="n"/>
      <c r="L341" s="793" t="n">
        <v>1.052</v>
      </c>
      <c r="M341" s="982">
        <f>IFERROR(AVERAGE(D341:E341),"")</f>
        <v/>
      </c>
      <c r="N341" s="982">
        <f>IFERROR(AVERAGE(F341:H341),"")</f>
        <v/>
      </c>
      <c r="O341" s="982">
        <f>IFERROR(AVERAGE(I341:J341),"")</f>
        <v/>
      </c>
      <c r="P341" s="982">
        <f>IFERROR(AVERAGE(K341:L341),"")</f>
        <v/>
      </c>
      <c r="Q341" s="257" t="n"/>
      <c r="R341" s="797">
        <f>AVERAGE(M341:P341)</f>
        <v/>
      </c>
      <c r="U341" s="304" t="inlineStr">
        <is>
          <t># DAYS &gt; 2.5</t>
        </is>
      </c>
      <c r="V341" s="305">
        <f>COUNTIF(D309:E338,"&gt;=2.5")</f>
        <v/>
      </c>
      <c r="W341" s="305">
        <f>COUNTIF(F309:G338,"&gt;=2.5")</f>
        <v/>
      </c>
      <c r="X341" s="305">
        <f>COUNTIF(I309:J338,"&gt;=2.5")</f>
        <v/>
      </c>
      <c r="Y341" s="305">
        <f>COUNTIF(I309:J338,"&gt;=2.5")</f>
        <v/>
      </c>
    </row>
    <row r="342" ht="17.45" customHeight="1" thickBot="1">
      <c r="A342" s="257">
        <f>IF(ISNUMBER(C342),MONTH(C342),"")</f>
        <v/>
      </c>
      <c r="B342" s="257">
        <f>IF(ISNUMBER(C342),YEAR(C342),"")</f>
        <v/>
      </c>
      <c r="C342" s="791">
        <f>C341+1</f>
        <v/>
      </c>
      <c r="D342" s="792" t="n">
        <v>0.723</v>
      </c>
      <c r="E342" s="793" t="n"/>
      <c r="F342" s="792" t="n"/>
      <c r="G342" s="794" t="n"/>
      <c r="H342" s="793" t="n">
        <v>0.898</v>
      </c>
      <c r="I342" s="792" t="n">
        <v>0.866</v>
      </c>
      <c r="J342" s="793" t="n"/>
      <c r="K342" s="795" t="n">
        <v>0.6909999999999999</v>
      </c>
      <c r="L342" s="793" t="n"/>
      <c r="M342" s="982">
        <f>IFERROR(AVERAGE(D342:E342),"")</f>
        <v/>
      </c>
      <c r="N342" s="982">
        <f>IFERROR(AVERAGE(F342:H342),"")</f>
        <v/>
      </c>
      <c r="O342" s="982">
        <f>IFERROR(AVERAGE(I342:J342),"")</f>
        <v/>
      </c>
      <c r="P342" s="982">
        <f>IFERROR(AVERAGE(K342:L342),"")</f>
        <v/>
      </c>
      <c r="Q342" s="257" t="n"/>
      <c r="R342" s="797">
        <f>AVERAGE(M342:P342)</f>
        <v/>
      </c>
      <c r="Y342" s="786">
        <f>AVERAGE(V339:Y339)</f>
        <v/>
      </c>
    </row>
    <row r="343" ht="17.45" customHeight="1">
      <c r="A343" s="257">
        <f>IF(ISNUMBER(C343),MONTH(C343),"")</f>
        <v/>
      </c>
      <c r="B343" s="257">
        <f>IF(ISNUMBER(C343),YEAR(C343),"")</f>
        <v/>
      </c>
      <c r="C343" s="791">
        <f>C342+1</f>
        <v/>
      </c>
      <c r="D343" s="792" t="n"/>
      <c r="E343" s="793" t="n">
        <v>0.68</v>
      </c>
      <c r="F343" s="792" t="n"/>
      <c r="G343" s="794" t="n">
        <v>0.6899999999999999</v>
      </c>
      <c r="H343" s="793" t="n"/>
      <c r="I343" s="792" t="n"/>
      <c r="J343" s="793" t="n">
        <v>0.5824</v>
      </c>
      <c r="K343" s="795" t="n"/>
      <c r="L343" s="793" t="n">
        <v>0.869</v>
      </c>
      <c r="M343" s="982">
        <f>IFERROR(AVERAGE(D343:E343),"")</f>
        <v/>
      </c>
      <c r="N343" s="982">
        <f>IFERROR(AVERAGE(F343:H343),"")</f>
        <v/>
      </c>
      <c r="O343" s="982">
        <f>IFERROR(AVERAGE(I343:J343),"")</f>
        <v/>
      </c>
      <c r="P343" s="982">
        <f>IFERROR(AVERAGE(K343:L343),"")</f>
        <v/>
      </c>
      <c r="Q343" s="257" t="n"/>
      <c r="R343" s="797">
        <f>AVERAGE(M343:P343)</f>
        <v/>
      </c>
    </row>
    <row r="344" ht="17.45" customHeight="1">
      <c r="A344" s="257">
        <f>IF(ISNUMBER(C344),MONTH(C344),"")</f>
        <v/>
      </c>
      <c r="B344" s="257">
        <f>IF(ISNUMBER(C344),YEAR(C344),"")</f>
        <v/>
      </c>
      <c r="C344" s="802">
        <f>C343+1</f>
        <v/>
      </c>
      <c r="D344" s="803" t="n">
        <v>0.458</v>
      </c>
      <c r="E344" s="804" t="n"/>
      <c r="F344" s="803" t="n">
        <v>0.367</v>
      </c>
      <c r="G344" s="805" t="n"/>
      <c r="H344" s="804" t="n">
        <v>0.346</v>
      </c>
      <c r="I344" s="803" t="n">
        <v>0.31</v>
      </c>
      <c r="J344" s="804" t="n"/>
      <c r="K344" s="806" t="n">
        <v>0.375</v>
      </c>
      <c r="L344" s="804" t="n"/>
      <c r="M344" s="982">
        <f>IFERROR(AVERAGE(D344:E344),"")</f>
        <v/>
      </c>
      <c r="N344" s="982">
        <f>IFERROR(AVERAGE(F344:H344),"")</f>
        <v/>
      </c>
      <c r="O344" s="982">
        <f>IFERROR(AVERAGE(I344:J344),"")</f>
        <v/>
      </c>
      <c r="P344" s="982">
        <f>IFERROR(AVERAGE(K344:L344),"")</f>
        <v/>
      </c>
      <c r="Q344" s="257" t="n"/>
      <c r="R344" s="797">
        <f>AVERAGE(M344:P344)</f>
        <v/>
      </c>
    </row>
    <row r="345" ht="17.45" customHeight="1">
      <c r="A345" s="257">
        <f>IF(ISNUMBER(C345),MONTH(C345),"")</f>
        <v/>
      </c>
      <c r="B345" s="257">
        <f>IF(ISNUMBER(C345),YEAR(C345),"")</f>
        <v/>
      </c>
      <c r="C345" s="791">
        <f>C344+1</f>
        <v/>
      </c>
      <c r="D345" s="792" t="n"/>
      <c r="E345" s="793" t="n">
        <v>0.764</v>
      </c>
      <c r="F345" s="792" t="n"/>
      <c r="G345" s="794" t="n">
        <v>0.724</v>
      </c>
      <c r="H345" s="793" t="n"/>
      <c r="I345" s="792" t="n"/>
      <c r="J345" s="793" t="n">
        <v>0.8195</v>
      </c>
      <c r="K345" s="795" t="n"/>
      <c r="L345" s="793" t="n">
        <v>0.752</v>
      </c>
      <c r="M345" s="982">
        <f>IFERROR(AVERAGE(D345:E345),"")</f>
        <v/>
      </c>
      <c r="N345" s="982">
        <f>IFERROR(AVERAGE(F345:H345),"")</f>
        <v/>
      </c>
      <c r="O345" s="982">
        <f>IFERROR(AVERAGE(I345:J345),"")</f>
        <v/>
      </c>
      <c r="P345" s="982">
        <f>IFERROR(AVERAGE(K345:L345),"")</f>
        <v/>
      </c>
      <c r="Q345" s="257" t="n"/>
      <c r="R345" s="797">
        <f>AVERAGE(M345:P345)</f>
        <v/>
      </c>
      <c r="S345" s="785">
        <f>AVERAGE(L341:O345)</f>
        <v/>
      </c>
      <c r="T345" s="785" t="n"/>
    </row>
    <row r="346" ht="17.45" customHeight="1">
      <c r="A346" s="257">
        <f>IF(ISNUMBER(C346),MONTH(C346),"")</f>
        <v/>
      </c>
      <c r="B346" s="257">
        <f>IF(ISNUMBER(C346),YEAR(C346),"")</f>
        <v/>
      </c>
      <c r="C346" s="808">
        <f>C345+1</f>
        <v/>
      </c>
      <c r="D346" s="809" t="n">
        <v>0.7718</v>
      </c>
      <c r="E346" s="810" t="n"/>
      <c r="F346" s="809" t="n">
        <v>0.7534999999999999</v>
      </c>
      <c r="G346" s="811" t="n"/>
      <c r="H346" s="810" t="n"/>
      <c r="I346" s="809" t="n">
        <v>0.658</v>
      </c>
      <c r="J346" s="810" t="n"/>
      <c r="K346" s="812" t="n">
        <v>0.747</v>
      </c>
      <c r="L346" s="810" t="n"/>
      <c r="M346" s="983">
        <f>IFERROR(AVERAGE(D346:E346),"")</f>
        <v/>
      </c>
      <c r="N346" s="983">
        <f>IFERROR(AVERAGE(F346:H346),"")</f>
        <v/>
      </c>
      <c r="O346" s="983">
        <f>IFERROR(AVERAGE(I346:J346),"")</f>
        <v/>
      </c>
      <c r="P346" s="983">
        <f>IFERROR(AVERAGE(K346:L346),"")</f>
        <v/>
      </c>
      <c r="Q346" s="813">
        <f>AVERAGE(M346:P346)</f>
        <v/>
      </c>
      <c r="R346" s="445" t="n"/>
      <c r="S346" s="441" t="n"/>
      <c r="T346" s="441" t="n"/>
    </row>
    <row r="347" ht="17.45" customHeight="1">
      <c r="A347" s="257">
        <f>IF(ISNUMBER(C347),MONTH(C347),"")</f>
        <v/>
      </c>
      <c r="B347" s="257">
        <f>IF(ISNUMBER(C347),YEAR(C347),"")</f>
        <v/>
      </c>
      <c r="C347" s="808">
        <f>C346+1</f>
        <v/>
      </c>
      <c r="D347" s="809" t="n"/>
      <c r="E347" s="810" t="n">
        <v>0.706</v>
      </c>
      <c r="F347" s="809" t="n"/>
      <c r="G347" s="811" t="n">
        <v>0.7436</v>
      </c>
      <c r="H347" s="810" t="n"/>
      <c r="I347" s="809" t="n"/>
      <c r="J347" s="810" t="n">
        <v>0.6967</v>
      </c>
      <c r="K347" s="812" t="n"/>
      <c r="L347" s="810" t="n">
        <v>0.762</v>
      </c>
      <c r="M347" s="983">
        <f>IFERROR(AVERAGE(D347:E347),"")</f>
        <v/>
      </c>
      <c r="N347" s="983">
        <f>IFERROR(AVERAGE(F347:H347),"")</f>
        <v/>
      </c>
      <c r="O347" s="983">
        <f>IFERROR(AVERAGE(I347:J347),"")</f>
        <v/>
      </c>
      <c r="P347" s="983">
        <f>IFERROR(AVERAGE(K347:L347),"")</f>
        <v/>
      </c>
      <c r="Q347" s="813">
        <f>AVERAGE(M347:P347)</f>
        <v/>
      </c>
      <c r="R347" s="445" t="n"/>
      <c r="S347" s="984">
        <f>AVERAGE(L346:O347)</f>
        <v/>
      </c>
      <c r="T347" s="984" t="n"/>
    </row>
    <row r="348" ht="17.45" customHeight="1">
      <c r="A348" s="257">
        <f>IF(ISNUMBER(C348),MONTH(C348),"")</f>
        <v/>
      </c>
      <c r="B348" s="257">
        <f>IF(ISNUMBER(C348),YEAR(C348),"")</f>
        <v/>
      </c>
      <c r="C348" s="791">
        <f>C347+1</f>
        <v/>
      </c>
      <c r="D348" s="792" t="n">
        <v>1.265</v>
      </c>
      <c r="E348" s="793" t="n"/>
      <c r="F348" s="792" t="n"/>
      <c r="G348" s="794" t="n"/>
      <c r="H348" s="793" t="n">
        <v>1.341</v>
      </c>
      <c r="I348" s="792" t="n">
        <v>1.394</v>
      </c>
      <c r="J348" s="793" t="n"/>
      <c r="K348" s="795" t="n">
        <v>1.372</v>
      </c>
      <c r="L348" s="793" t="n"/>
      <c r="M348" s="982">
        <f>IFERROR(AVERAGE(D348:E348),"")</f>
        <v/>
      </c>
      <c r="N348" s="982">
        <f>IFERROR(AVERAGE(F348:H348),"")</f>
        <v/>
      </c>
      <c r="O348" s="982">
        <f>IFERROR(AVERAGE(I348:J348),"")</f>
        <v/>
      </c>
      <c r="P348" s="982">
        <f>IFERROR(AVERAGE(K348:L348),"")</f>
        <v/>
      </c>
      <c r="Q348" s="257" t="n"/>
      <c r="R348" s="797">
        <f>AVERAGE(M348:P348)</f>
        <v/>
      </c>
    </row>
    <row r="349" ht="17.45" customHeight="1">
      <c r="A349" s="257">
        <f>IF(ISNUMBER(C349),MONTH(C349),"")</f>
        <v/>
      </c>
      <c r="B349" s="257">
        <f>IF(ISNUMBER(C349),YEAR(C349),"")</f>
        <v/>
      </c>
      <c r="C349" s="791">
        <f>C348+1</f>
        <v/>
      </c>
      <c r="D349" s="792" t="n"/>
      <c r="E349" s="793" t="n">
        <v>1.277</v>
      </c>
      <c r="F349" s="792" t="n"/>
      <c r="G349" s="794" t="n">
        <v>1.432</v>
      </c>
      <c r="H349" s="793" t="n"/>
      <c r="I349" s="792" t="n"/>
      <c r="J349" s="793" t="n">
        <v>1.539</v>
      </c>
      <c r="K349" s="795" t="n"/>
      <c r="L349" s="793" t="n">
        <v>1.342</v>
      </c>
      <c r="M349" s="982">
        <f>IFERROR(AVERAGE(D349:E349),"")</f>
        <v/>
      </c>
      <c r="N349" s="982">
        <f>IFERROR(AVERAGE(F349:H349),"")</f>
        <v/>
      </c>
      <c r="O349" s="982">
        <f>IFERROR(AVERAGE(I349:J349),"")</f>
        <v/>
      </c>
      <c r="P349" s="982">
        <f>IFERROR(AVERAGE(K349:L349),"")</f>
        <v/>
      </c>
      <c r="Q349" s="257" t="n"/>
      <c r="R349" s="797">
        <f>AVERAGE(M349:P349)</f>
        <v/>
      </c>
    </row>
    <row r="350" ht="17.45" customHeight="1">
      <c r="A350" s="257">
        <f>IF(ISNUMBER(C350),MONTH(C350),"")</f>
        <v/>
      </c>
      <c r="B350" s="257">
        <f>IF(ISNUMBER(C350),YEAR(C350),"")</f>
        <v/>
      </c>
      <c r="C350" s="802">
        <f>C349+1</f>
        <v/>
      </c>
      <c r="D350" s="803" t="n">
        <v>1.097</v>
      </c>
      <c r="E350" s="804" t="n"/>
      <c r="F350" s="803" t="n">
        <v>1.244</v>
      </c>
      <c r="G350" s="805" t="n"/>
      <c r="H350" s="804" t="n">
        <v>1.098</v>
      </c>
      <c r="I350" s="803" t="n">
        <v>1.21</v>
      </c>
      <c r="J350" s="804" t="n"/>
      <c r="K350" s="806" t="n">
        <v>1.156</v>
      </c>
      <c r="L350" s="804" t="n"/>
      <c r="M350" s="982">
        <f>IFERROR(AVERAGE(D350:E350),"")</f>
        <v/>
      </c>
      <c r="N350" s="982">
        <f>IFERROR(AVERAGE(F350:H350),"")</f>
        <v/>
      </c>
      <c r="O350" s="982">
        <f>IFERROR(AVERAGE(I350:J350),"")</f>
        <v/>
      </c>
      <c r="P350" s="982">
        <f>IFERROR(AVERAGE(K350:L350),"")</f>
        <v/>
      </c>
      <c r="Q350" s="257" t="n"/>
      <c r="R350" s="797">
        <f>AVERAGE(M350:P350)</f>
        <v/>
      </c>
    </row>
    <row r="351" ht="17.45" customHeight="1">
      <c r="A351" s="257">
        <f>IF(ISNUMBER(C351),MONTH(C351),"")</f>
        <v/>
      </c>
      <c r="B351" s="257">
        <f>IF(ISNUMBER(C351),YEAR(C351),"")</f>
        <v/>
      </c>
      <c r="C351" s="791">
        <f>C350+1</f>
        <v/>
      </c>
      <c r="D351" s="792" t="n"/>
      <c r="E351" s="793" t="n">
        <v>1.076</v>
      </c>
      <c r="F351" s="792" t="n"/>
      <c r="G351" s="794" t="n">
        <v>1.315</v>
      </c>
      <c r="H351" s="793" t="n"/>
      <c r="I351" s="792" t="n"/>
      <c r="J351" s="793" t="n">
        <v>1.292</v>
      </c>
      <c r="K351" s="795" t="n"/>
      <c r="L351" s="793" t="n">
        <v>1.266</v>
      </c>
      <c r="M351" s="982">
        <f>IFERROR(AVERAGE(D351:E351),"")</f>
        <v/>
      </c>
      <c r="N351" s="982">
        <f>IFERROR(AVERAGE(F351:H351),"")</f>
        <v/>
      </c>
      <c r="O351" s="982">
        <f>IFERROR(AVERAGE(I351:J351),"")</f>
        <v/>
      </c>
      <c r="P351" s="982">
        <f>IFERROR(AVERAGE(K351:L351),"")</f>
        <v/>
      </c>
      <c r="Q351" s="257" t="n"/>
      <c r="R351" s="797">
        <f>AVERAGE(M351:P351)</f>
        <v/>
      </c>
    </row>
    <row r="352" ht="17.45" customHeight="1">
      <c r="A352" s="257">
        <f>IF(ISNUMBER(C352),MONTH(C352),"")</f>
        <v/>
      </c>
      <c r="B352" s="257">
        <f>IF(ISNUMBER(C352),YEAR(C352),"")</f>
        <v/>
      </c>
      <c r="C352" s="791">
        <f>C351+1</f>
        <v/>
      </c>
      <c r="D352" s="792" t="n">
        <v>1.476</v>
      </c>
      <c r="E352" s="793" t="n"/>
      <c r="F352" s="792" t="n">
        <v>1.451</v>
      </c>
      <c r="G352" s="794" t="n"/>
      <c r="H352" s="793" t="n"/>
      <c r="I352" s="792" t="n">
        <v>1.339</v>
      </c>
      <c r="J352" s="793" t="n"/>
      <c r="K352" s="795" t="n">
        <v>1.473</v>
      </c>
      <c r="L352" s="793" t="n"/>
      <c r="M352" s="982">
        <f>IFERROR(AVERAGE(D352:E352),"")</f>
        <v/>
      </c>
      <c r="N352" s="982">
        <f>IFERROR(AVERAGE(F352:H352),"")</f>
        <v/>
      </c>
      <c r="O352" s="982">
        <f>IFERROR(AVERAGE(I352:J352),"")</f>
        <v/>
      </c>
      <c r="P352" s="982">
        <f>IFERROR(AVERAGE(K352:L352),"")</f>
        <v/>
      </c>
      <c r="Q352" s="257" t="n"/>
      <c r="R352" s="797">
        <f>AVERAGE(M352:P352)</f>
        <v/>
      </c>
      <c r="S352" s="785">
        <f>AVERAGE(L348:O352)</f>
        <v/>
      </c>
      <c r="T352" s="785" t="n"/>
    </row>
    <row r="353" ht="17.45" customHeight="1">
      <c r="A353" s="257">
        <f>IF(ISNUMBER(C353),MONTH(C353),"")</f>
        <v/>
      </c>
      <c r="B353" s="257">
        <f>IF(ISNUMBER(C353),YEAR(C353),"")</f>
        <v/>
      </c>
      <c r="C353" s="808">
        <f>C352+1</f>
        <v/>
      </c>
      <c r="D353" s="809" t="n"/>
      <c r="E353" s="810" t="n">
        <v>0.9157</v>
      </c>
      <c r="F353" s="809" t="n"/>
      <c r="G353" s="811" t="n">
        <v>1.073</v>
      </c>
      <c r="H353" s="810" t="n"/>
      <c r="I353" s="809" t="n"/>
      <c r="J353" s="810" t="n">
        <v>0.8968</v>
      </c>
      <c r="K353" s="812" t="n"/>
      <c r="L353" s="810" t="n">
        <v>1.038</v>
      </c>
      <c r="M353" s="983">
        <f>IFERROR(AVERAGE(D353:E353),"")</f>
        <v/>
      </c>
      <c r="N353" s="983">
        <f>IFERROR(AVERAGE(F353:H353),"")</f>
        <v/>
      </c>
      <c r="O353" s="983">
        <f>IFERROR(AVERAGE(I353:J353),"")</f>
        <v/>
      </c>
      <c r="P353" s="983">
        <f>IFERROR(AVERAGE(K353:L353),"")</f>
        <v/>
      </c>
      <c r="Q353" s="813">
        <f>AVERAGE(M353:P353)</f>
        <v/>
      </c>
      <c r="R353" s="445" t="n"/>
      <c r="S353" s="441" t="n"/>
      <c r="T353" s="441" t="n"/>
    </row>
    <row r="354" ht="17.45" customHeight="1">
      <c r="A354" s="257">
        <f>IF(ISNUMBER(C354),MONTH(C354),"")</f>
        <v/>
      </c>
      <c r="B354" s="257">
        <f>IF(ISNUMBER(C354),YEAR(C354),"")</f>
        <v/>
      </c>
      <c r="C354" s="808">
        <f>C353+1</f>
        <v/>
      </c>
      <c r="D354" s="809" t="n">
        <v>1.23</v>
      </c>
      <c r="E354" s="810" t="n"/>
      <c r="F354" s="809" t="n"/>
      <c r="G354" s="811" t="n"/>
      <c r="H354" s="810" t="n">
        <v>1.099</v>
      </c>
      <c r="I354" s="809" t="n">
        <v>1.052</v>
      </c>
      <c r="J354" s="810" t="n"/>
      <c r="K354" s="812" t="n">
        <v>1.159</v>
      </c>
      <c r="L354" s="810" t="n"/>
      <c r="M354" s="983">
        <f>IFERROR(AVERAGE(D354:E354),"")</f>
        <v/>
      </c>
      <c r="N354" s="983">
        <f>IFERROR(AVERAGE(F354:H354),"")</f>
        <v/>
      </c>
      <c r="O354" s="983">
        <f>IFERROR(AVERAGE(I354:J354),"")</f>
        <v/>
      </c>
      <c r="P354" s="983">
        <f>IFERROR(AVERAGE(K354:L354),"")</f>
        <v/>
      </c>
      <c r="Q354" s="813">
        <f>AVERAGE(M354:P354)</f>
        <v/>
      </c>
      <c r="R354" s="445" t="n"/>
      <c r="S354" s="984">
        <f>AVERAGE(L353:O354)</f>
        <v/>
      </c>
      <c r="T354" s="984" t="n"/>
    </row>
    <row r="355" ht="17.45" customHeight="1">
      <c r="A355" s="257">
        <f>IF(ISNUMBER(C355),MONTH(C355),"")</f>
        <v/>
      </c>
      <c r="B355" s="257">
        <f>IF(ISNUMBER(C355),YEAR(C355),"")</f>
        <v/>
      </c>
      <c r="C355" s="791">
        <f>C354+1</f>
        <v/>
      </c>
      <c r="D355" s="792" t="n"/>
      <c r="E355" s="793" t="n">
        <v>0.701</v>
      </c>
      <c r="F355" s="792" t="n"/>
      <c r="G355" s="794" t="n">
        <v>0.635</v>
      </c>
      <c r="H355" s="793" t="n"/>
      <c r="I355" s="792" t="n"/>
      <c r="J355" s="793" t="n">
        <v>0.8353</v>
      </c>
      <c r="K355" s="795" t="n"/>
      <c r="L355" s="793" t="n">
        <v>0.702</v>
      </c>
      <c r="M355" s="982">
        <f>IFERROR(AVERAGE(D355:E355),"")</f>
        <v/>
      </c>
      <c r="N355" s="982">
        <f>IFERROR(AVERAGE(F355:H355),"")</f>
        <v/>
      </c>
      <c r="O355" s="982">
        <f>IFERROR(AVERAGE(I355:J355),"")</f>
        <v/>
      </c>
      <c r="P355" s="982">
        <f>IFERROR(AVERAGE(K355:L355),"")</f>
        <v/>
      </c>
      <c r="Q355" s="257" t="n"/>
      <c r="R355" s="797">
        <f>AVERAGE(M355:P355)</f>
        <v/>
      </c>
    </row>
    <row r="356" ht="17.45" customHeight="1">
      <c r="A356" s="257">
        <f>IF(ISNUMBER(C356),MONTH(C356),"")</f>
        <v/>
      </c>
      <c r="B356" s="257">
        <f>IF(ISNUMBER(C356),YEAR(C356),"")</f>
        <v/>
      </c>
      <c r="C356" s="802">
        <f>C355+1</f>
        <v/>
      </c>
      <c r="D356" s="803" t="n">
        <v>0.678</v>
      </c>
      <c r="E356" s="804" t="n"/>
      <c r="F356" s="803" t="n">
        <v>0.764</v>
      </c>
      <c r="G356" s="805" t="n"/>
      <c r="H356" s="804" t="n">
        <v>0.769</v>
      </c>
      <c r="I356" s="803" t="n">
        <v>1.015</v>
      </c>
      <c r="J356" s="804" t="n"/>
      <c r="K356" s="806" t="n">
        <v>0.906</v>
      </c>
      <c r="L356" s="804" t="n"/>
      <c r="M356" s="982">
        <f>IFERROR(AVERAGE(D356:E356),"")</f>
        <v/>
      </c>
      <c r="N356" s="982">
        <f>IFERROR(AVERAGE(F356:H356),"")</f>
        <v/>
      </c>
      <c r="O356" s="982">
        <f>IFERROR(AVERAGE(I356:J356),"")</f>
        <v/>
      </c>
      <c r="P356" s="982">
        <f>IFERROR(AVERAGE(K356:L356),"")</f>
        <v/>
      </c>
      <c r="Q356" s="257" t="n"/>
      <c r="R356" s="797">
        <f>AVERAGE(M356:P356)</f>
        <v/>
      </c>
    </row>
    <row r="357" ht="17.45" customHeight="1">
      <c r="A357" s="257">
        <f>IF(ISNUMBER(C357),MONTH(C357),"")</f>
        <v/>
      </c>
      <c r="B357" s="257">
        <f>IF(ISNUMBER(C357),YEAR(C357),"")</f>
        <v/>
      </c>
      <c r="C357" s="791">
        <f>C356+1</f>
        <v/>
      </c>
      <c r="D357" s="792" t="n"/>
      <c r="E357" s="793" t="n">
        <v>1.429</v>
      </c>
      <c r="F357" s="792" t="n"/>
      <c r="G357" s="794" t="n">
        <v>1.529</v>
      </c>
      <c r="H357" s="793" t="n"/>
      <c r="I357" s="792" t="n"/>
      <c r="J357" s="793" t="n">
        <v>1.513</v>
      </c>
      <c r="K357" s="795" t="n"/>
      <c r="L357" s="793" t="n">
        <v>1.35</v>
      </c>
      <c r="M357" s="982">
        <f>IFERROR(AVERAGE(D357:E357),"")</f>
        <v/>
      </c>
      <c r="N357" s="982">
        <f>IFERROR(AVERAGE(F357:H357),"")</f>
        <v/>
      </c>
      <c r="O357" s="982">
        <f>IFERROR(AVERAGE(I357:J357),"")</f>
        <v/>
      </c>
      <c r="P357" s="982">
        <f>IFERROR(AVERAGE(K357:L357),"")</f>
        <v/>
      </c>
      <c r="Q357" s="257" t="n"/>
      <c r="R357" s="797">
        <f>AVERAGE(M357:P357)</f>
        <v/>
      </c>
    </row>
    <row r="358" ht="17.45" customHeight="1">
      <c r="A358" s="257">
        <f>IF(ISNUMBER(C358),MONTH(C358),"")</f>
        <v/>
      </c>
      <c r="B358" s="257">
        <f>IF(ISNUMBER(C358),YEAR(C358),"")</f>
        <v/>
      </c>
      <c r="C358" s="791">
        <f>C357+1</f>
        <v/>
      </c>
      <c r="D358" s="792" t="n">
        <v>1.427</v>
      </c>
      <c r="E358" s="793" t="n"/>
      <c r="F358" s="792" t="n">
        <v>1.479</v>
      </c>
      <c r="G358" s="794" t="n"/>
      <c r="H358" s="793" t="n"/>
      <c r="I358" s="792" t="n">
        <v>1.456</v>
      </c>
      <c r="J358" s="793" t="n"/>
      <c r="K358" s="795" t="n">
        <v>1.612</v>
      </c>
      <c r="L358" s="793" t="n"/>
      <c r="M358" s="982">
        <f>IFERROR(AVERAGE(D358:E358),"")</f>
        <v/>
      </c>
      <c r="N358" s="982">
        <f>IFERROR(AVERAGE(F358:H358),"")</f>
        <v/>
      </c>
      <c r="O358" s="982">
        <f>IFERROR(AVERAGE(I358:J358),"")</f>
        <v/>
      </c>
      <c r="P358" s="982">
        <f>IFERROR(AVERAGE(K358:L358),"")</f>
        <v/>
      </c>
      <c r="Q358" s="257" t="n"/>
      <c r="R358" s="797">
        <f>AVERAGE(M358:P358)</f>
        <v/>
      </c>
    </row>
    <row r="359" ht="17.45" customHeight="1">
      <c r="A359" s="257">
        <f>IF(ISNUMBER(C359),MONTH(C359),"")</f>
        <v/>
      </c>
      <c r="B359" s="257">
        <f>IF(ISNUMBER(C359),YEAR(C359),"")</f>
        <v/>
      </c>
      <c r="C359" s="791">
        <f>C358+1</f>
        <v/>
      </c>
      <c r="D359" s="792" t="n"/>
      <c r="E359" s="793" t="n">
        <v>2.007</v>
      </c>
      <c r="F359" s="792" t="n"/>
      <c r="G359" s="794" t="n">
        <v>1.866</v>
      </c>
      <c r="H359" s="793" t="n"/>
      <c r="I359" s="792" t="n"/>
      <c r="J359" s="793" t="n">
        <v>1.766</v>
      </c>
      <c r="K359" s="795" t="n"/>
      <c r="L359" s="793" t="n">
        <v>1.853</v>
      </c>
      <c r="M359" s="982">
        <f>IFERROR(AVERAGE(D359:E359),"")</f>
        <v/>
      </c>
      <c r="N359" s="982">
        <f>IFERROR(AVERAGE(F359:H359),"")</f>
        <v/>
      </c>
      <c r="O359" s="982">
        <f>IFERROR(AVERAGE(I359:J359),"")</f>
        <v/>
      </c>
      <c r="P359" s="982">
        <f>IFERROR(AVERAGE(K359:L359),"")</f>
        <v/>
      </c>
      <c r="Q359" s="257" t="n"/>
      <c r="R359" s="797">
        <f>AVERAGE(M359:P359)</f>
        <v/>
      </c>
      <c r="S359" s="785">
        <f>AVERAGE(L355:O359)</f>
        <v/>
      </c>
      <c r="T359" s="785" t="n"/>
    </row>
    <row r="360" ht="17.45" customHeight="1">
      <c r="A360" s="257">
        <f>IF(ISNUMBER(C360),MONTH(C360),"")</f>
        <v/>
      </c>
      <c r="B360" s="257">
        <f>IF(ISNUMBER(C360),YEAR(C360),"")</f>
        <v/>
      </c>
      <c r="C360" s="808">
        <f>C359+1</f>
        <v/>
      </c>
      <c r="D360" s="809" t="n">
        <v>1.682</v>
      </c>
      <c r="E360" s="810" t="n"/>
      <c r="F360" s="809" t="n"/>
      <c r="G360" s="811" t="n"/>
      <c r="H360" s="810" t="n">
        <v>1.547</v>
      </c>
      <c r="I360" s="809" t="n">
        <v>1.539</v>
      </c>
      <c r="J360" s="810" t="n"/>
      <c r="K360" s="812" t="n">
        <v>1.71</v>
      </c>
      <c r="L360" s="810" t="n"/>
      <c r="M360" s="983">
        <f>IFERROR(AVERAGE(D360:E360),"")</f>
        <v/>
      </c>
      <c r="N360" s="983">
        <f>IFERROR(AVERAGE(F360:H360),"")</f>
        <v/>
      </c>
      <c r="O360" s="983">
        <f>IFERROR(AVERAGE(I360:J360),"")</f>
        <v/>
      </c>
      <c r="P360" s="983">
        <f>IFERROR(AVERAGE(K360:L360),"")</f>
        <v/>
      </c>
      <c r="Q360" s="813">
        <f>AVERAGE(M360:P360)</f>
        <v/>
      </c>
      <c r="R360" s="445" t="n"/>
      <c r="S360" s="441" t="n"/>
      <c r="T360" s="441" t="n"/>
    </row>
    <row r="361" ht="17.45" customHeight="1">
      <c r="A361" s="257">
        <f>IF(ISNUMBER(C361),MONTH(C361),"")</f>
        <v/>
      </c>
      <c r="B361" s="257">
        <f>IF(ISNUMBER(C361),YEAR(C361),"")</f>
        <v/>
      </c>
      <c r="C361" s="808">
        <f>C360+1</f>
        <v/>
      </c>
      <c r="D361" s="809" t="n"/>
      <c r="E361" s="810" t="n">
        <v>1.524</v>
      </c>
      <c r="F361" s="809" t="n"/>
      <c r="G361" s="811" t="n">
        <v>1.529</v>
      </c>
      <c r="H361" s="810" t="n"/>
      <c r="I361" s="809" t="n"/>
      <c r="J361" s="810" t="n">
        <v>1.474</v>
      </c>
      <c r="K361" s="812" t="n"/>
      <c r="L361" s="810" t="n">
        <v>1.543</v>
      </c>
      <c r="M361" s="983">
        <f>IFERROR(AVERAGE(D361:E361),"")</f>
        <v/>
      </c>
      <c r="N361" s="983">
        <f>IFERROR(AVERAGE(F361:H361),"")</f>
        <v/>
      </c>
      <c r="O361" s="983">
        <f>IFERROR(AVERAGE(I361:J361),"")</f>
        <v/>
      </c>
      <c r="P361" s="983">
        <f>IFERROR(AVERAGE(K361:L361),"")</f>
        <v/>
      </c>
      <c r="Q361" s="813">
        <f>AVERAGE(M361:P361)</f>
        <v/>
      </c>
      <c r="R361" s="445" t="n"/>
      <c r="S361" s="984">
        <f>AVERAGE(L360:O361)</f>
        <v/>
      </c>
      <c r="T361" s="984" t="n"/>
    </row>
    <row r="362" ht="17.45" customHeight="1">
      <c r="A362" s="257">
        <f>IF(ISNUMBER(C362),MONTH(C362),"")</f>
        <v/>
      </c>
      <c r="B362" s="257">
        <f>IF(ISNUMBER(C362),YEAR(C362),"")</f>
        <v/>
      </c>
      <c r="C362" s="802">
        <f>C361+1</f>
        <v/>
      </c>
      <c r="D362" s="803" t="n">
        <v>1.181</v>
      </c>
      <c r="E362" s="804" t="n"/>
      <c r="F362" s="803" t="n">
        <v>1.118</v>
      </c>
      <c r="G362" s="805" t="n"/>
      <c r="H362" s="804" t="n">
        <v>1.129</v>
      </c>
      <c r="I362" s="803" t="n">
        <v>0.8968</v>
      </c>
      <c r="J362" s="804" t="n"/>
      <c r="K362" s="806" t="n">
        <v>1.132</v>
      </c>
      <c r="L362" s="804" t="n"/>
      <c r="M362" s="982">
        <f>IFERROR(AVERAGE(D362:E362),"")</f>
        <v/>
      </c>
      <c r="N362" s="982">
        <f>IFERROR(AVERAGE(F362:H362),"")</f>
        <v/>
      </c>
      <c r="O362" s="982">
        <f>IFERROR(AVERAGE(I362:J362),"")</f>
        <v/>
      </c>
      <c r="P362" s="982">
        <f>IFERROR(AVERAGE(K362:L362),"")</f>
        <v/>
      </c>
      <c r="Q362" s="257" t="n"/>
      <c r="R362" s="797">
        <f>AVERAGE(M362:P362)</f>
        <v/>
      </c>
    </row>
    <row r="363" ht="17.45" customHeight="1">
      <c r="A363" s="257">
        <f>IF(ISNUMBER(C363),MONTH(C363),"")</f>
        <v/>
      </c>
      <c r="B363" s="257">
        <f>IF(ISNUMBER(C363),YEAR(C363),"")</f>
        <v/>
      </c>
      <c r="C363" s="791">
        <f>C362+1</f>
        <v/>
      </c>
      <c r="D363" s="792" t="n"/>
      <c r="E363" s="793" t="n">
        <v>0.377</v>
      </c>
      <c r="F363" s="792" t="n"/>
      <c r="G363" s="794" t="n">
        <v>0.416</v>
      </c>
      <c r="H363" s="793" t="n"/>
      <c r="I363" s="792" t="n"/>
      <c r="J363" s="793" t="n">
        <v>0.385</v>
      </c>
      <c r="K363" s="795" t="n"/>
      <c r="L363" s="793" t="n">
        <v>0.413</v>
      </c>
      <c r="M363" s="982">
        <f>IFERROR(AVERAGE(D363:E363),"")</f>
        <v/>
      </c>
      <c r="N363" s="982">
        <f>IFERROR(AVERAGE(F363:H363),"")</f>
        <v/>
      </c>
      <c r="O363" s="982">
        <f>IFERROR(AVERAGE(I363:J363),"")</f>
        <v/>
      </c>
      <c r="P363" s="982">
        <f>IFERROR(AVERAGE(K363:L363),"")</f>
        <v/>
      </c>
      <c r="Q363" s="257" t="n"/>
      <c r="R363" s="797">
        <f>AVERAGE(M363:P363)</f>
        <v/>
      </c>
    </row>
    <row r="364" ht="17.45" customHeight="1">
      <c r="A364" s="257">
        <f>IF(ISNUMBER(C364),MONTH(C364),"")</f>
        <v/>
      </c>
      <c r="B364" s="257">
        <f>IF(ISNUMBER(C364),YEAR(C364),"")</f>
        <v/>
      </c>
      <c r="C364" s="791">
        <f>C363+1</f>
        <v/>
      </c>
      <c r="D364" s="792" t="n">
        <v>0.794</v>
      </c>
      <c r="E364" s="793" t="n"/>
      <c r="F364" s="792" t="n">
        <v>0.638</v>
      </c>
      <c r="G364" s="794" t="n"/>
      <c r="H364" s="793" t="n"/>
      <c r="I364" s="792" t="n">
        <v>0.6870000000000001</v>
      </c>
      <c r="J364" s="793" t="n"/>
      <c r="K364" s="795" t="n">
        <v>0.8100000000000001</v>
      </c>
      <c r="L364" s="793" t="n"/>
      <c r="M364" s="982">
        <f>IFERROR(AVERAGE(D364:E364),"")</f>
        <v/>
      </c>
      <c r="N364" s="982">
        <f>IFERROR(AVERAGE(F364:H364),"")</f>
        <v/>
      </c>
      <c r="O364" s="982">
        <f>IFERROR(AVERAGE(I364:J364),"")</f>
        <v/>
      </c>
      <c r="P364" s="982">
        <f>IFERROR(AVERAGE(K364:L364),"")</f>
        <v/>
      </c>
      <c r="Q364" s="257" t="n"/>
      <c r="R364" s="797">
        <f>AVERAGE(M364:P364)</f>
        <v/>
      </c>
    </row>
    <row r="365" ht="17.45" customHeight="1">
      <c r="A365" s="257">
        <f>IF(ISNUMBER(C365),MONTH(C365),"")</f>
        <v/>
      </c>
      <c r="B365" s="257">
        <f>IF(ISNUMBER(C365),YEAR(C365),"")</f>
        <v/>
      </c>
      <c r="C365" s="791">
        <f>C364+1</f>
        <v/>
      </c>
      <c r="D365" s="792" t="n"/>
      <c r="E365" s="793" t="n">
        <v>0.793</v>
      </c>
      <c r="F365" s="792" t="n"/>
      <c r="G365" s="794" t="n">
        <v>1.003</v>
      </c>
      <c r="H365" s="793" t="n"/>
      <c r="I365" s="792" t="n"/>
      <c r="J365" s="793" t="n">
        <v>1.589</v>
      </c>
      <c r="K365" s="795" t="n"/>
      <c r="L365" s="793" t="n">
        <v>0.874</v>
      </c>
      <c r="M365" s="982">
        <f>IFERROR(AVERAGE(D365:E365),"")</f>
        <v/>
      </c>
      <c r="N365" s="982">
        <f>IFERROR(AVERAGE(F365:H365),"")</f>
        <v/>
      </c>
      <c r="O365" s="982">
        <f>IFERROR(AVERAGE(I365:J365),"")</f>
        <v/>
      </c>
      <c r="P365" s="982">
        <f>IFERROR(AVERAGE(K365:L365),"")</f>
        <v/>
      </c>
      <c r="Q365" s="257" t="n"/>
      <c r="R365" s="797">
        <f>AVERAGE(M365:P365)</f>
        <v/>
      </c>
    </row>
    <row r="366" ht="17.45" customHeight="1">
      <c r="A366" s="257">
        <f>IF(ISNUMBER(C366),MONTH(C366),"")</f>
        <v/>
      </c>
      <c r="B366" s="257">
        <f>IF(ISNUMBER(C366),YEAR(C366),"")</f>
        <v/>
      </c>
      <c r="C366" s="791">
        <f>C365+1</f>
        <v/>
      </c>
      <c r="D366" s="792" t="n">
        <v>0.868</v>
      </c>
      <c r="E366" s="793" t="n"/>
      <c r="F366" s="792" t="n"/>
      <c r="G366" s="794" t="n"/>
      <c r="H366" s="793" t="n">
        <v>1.003</v>
      </c>
      <c r="I366" s="792" t="n">
        <v>0.8672</v>
      </c>
      <c r="J366" s="793" t="n"/>
      <c r="K366" s="795" t="n">
        <v>1.003</v>
      </c>
      <c r="L366" s="793" t="n"/>
      <c r="M366" s="982">
        <f>IFERROR(AVERAGE(D366:E366),"")</f>
        <v/>
      </c>
      <c r="N366" s="982">
        <f>IFERROR(AVERAGE(F366:H366),"")</f>
        <v/>
      </c>
      <c r="O366" s="982">
        <f>IFERROR(AVERAGE(I366:J366),"")</f>
        <v/>
      </c>
      <c r="P366" s="982">
        <f>IFERROR(AVERAGE(K366:L366),"")</f>
        <v/>
      </c>
      <c r="Q366" s="257" t="n"/>
      <c r="R366" s="797">
        <f>AVERAGE(M366:P366)</f>
        <v/>
      </c>
      <c r="S366" s="785">
        <f>AVERAGE(L362:O366)</f>
        <v/>
      </c>
      <c r="T366" s="785" t="n"/>
    </row>
    <row r="367" ht="17.45" customHeight="1">
      <c r="A367" s="257">
        <f>IF(ISNUMBER(C367),MONTH(C367),"")</f>
        <v/>
      </c>
      <c r="B367" s="257">
        <f>IF(ISNUMBER(C367),YEAR(C367),"")</f>
        <v/>
      </c>
      <c r="C367" s="808">
        <f>C366+1</f>
        <v/>
      </c>
      <c r="D367" s="809" t="n"/>
      <c r="E367" s="810" t="n">
        <v>0.8937</v>
      </c>
      <c r="F367" s="809" t="n"/>
      <c r="G367" s="811" t="n">
        <v>0.7836</v>
      </c>
      <c r="H367" s="810" t="n"/>
      <c r="I367" s="809" t="n"/>
      <c r="J367" s="810" t="n">
        <v>0.8742</v>
      </c>
      <c r="K367" s="812" t="n"/>
      <c r="L367" s="810" t="n">
        <v>0.899</v>
      </c>
      <c r="M367" s="983">
        <f>IFERROR(AVERAGE(D367:E367),"")</f>
        <v/>
      </c>
      <c r="N367" s="983">
        <f>IFERROR(AVERAGE(F367:H367),"")</f>
        <v/>
      </c>
      <c r="O367" s="983">
        <f>IFERROR(AVERAGE(I367:J367),"")</f>
        <v/>
      </c>
      <c r="P367" s="983">
        <f>IFERROR(AVERAGE(K367:L367),"")</f>
        <v/>
      </c>
      <c r="Q367" s="813">
        <f>AVERAGE(M367:P367)</f>
        <v/>
      </c>
      <c r="R367" s="445" t="n"/>
      <c r="S367" s="441" t="n"/>
      <c r="T367" s="441" t="n"/>
      <c r="U367" s="299" t="inlineStr">
        <is>
          <t>December</t>
        </is>
      </c>
      <c r="V367" s="299" t="n">
        <v>2018</v>
      </c>
      <c r="W367" s="300" t="n"/>
      <c r="X367" s="300" t="n"/>
      <c r="Y367" s="300" t="n"/>
    </row>
    <row r="368" ht="17.45" customHeight="1">
      <c r="A368" s="257">
        <f>IF(ISNUMBER(C368),MONTH(C368),"")</f>
        <v/>
      </c>
      <c r="B368" s="257">
        <f>IF(ISNUMBER(C368),YEAR(C368),"")</f>
        <v/>
      </c>
      <c r="C368" s="808">
        <f>C367+1</f>
        <v/>
      </c>
      <c r="D368" s="809" t="n">
        <v>1.063</v>
      </c>
      <c r="E368" s="810" t="n"/>
      <c r="F368" s="809" t="n">
        <v>1.007</v>
      </c>
      <c r="G368" s="811" t="n"/>
      <c r="H368" s="810" t="n">
        <v>0.9187</v>
      </c>
      <c r="I368" s="809" t="n">
        <v>0.9598</v>
      </c>
      <c r="J368" s="810" t="n"/>
      <c r="K368" s="812" t="n">
        <v>0.8911</v>
      </c>
      <c r="L368" s="810" t="n"/>
      <c r="M368" s="983">
        <f>IFERROR(AVERAGE(D368:E368),"")</f>
        <v/>
      </c>
      <c r="N368" s="983">
        <f>IFERROR(AVERAGE(F368:H368),"")</f>
        <v/>
      </c>
      <c r="O368" s="983">
        <f>IFERROR(AVERAGE(I368:J368),"")</f>
        <v/>
      </c>
      <c r="P368" s="983">
        <f>IFERROR(AVERAGE(K368:L368),"")</f>
        <v/>
      </c>
      <c r="Q368" s="813">
        <f>AVERAGE(M368:P368)</f>
        <v/>
      </c>
      <c r="R368" s="445" t="n"/>
      <c r="S368" s="984">
        <f>AVERAGE(L367:O368)</f>
        <v/>
      </c>
      <c r="T368" s="984" t="n"/>
      <c r="U368" s="301" t="inlineStr">
        <is>
          <t>Parameter</t>
        </is>
      </c>
      <c r="V368" s="301" t="inlineStr">
        <is>
          <t>Station 1</t>
        </is>
      </c>
      <c r="W368" s="301" t="inlineStr">
        <is>
          <t>Station 2</t>
        </is>
      </c>
      <c r="X368" s="301" t="inlineStr">
        <is>
          <t>Station 4</t>
        </is>
      </c>
      <c r="Y368" s="301" t="inlineStr">
        <is>
          <t>Station 5</t>
        </is>
      </c>
    </row>
    <row r="369" ht="17.45" customHeight="1" thickBot="1">
      <c r="A369" s="257">
        <f>IF(ISNUMBER(C369),MONTH(C369),"")</f>
        <v/>
      </c>
      <c r="B369" s="257">
        <f>IF(ISNUMBER(C369),YEAR(C369),"")</f>
        <v/>
      </c>
      <c r="C369" s="824">
        <f>C368+1</f>
        <v/>
      </c>
      <c r="D369" s="825" t="n"/>
      <c r="E369" s="826" t="n">
        <v>0.7754</v>
      </c>
      <c r="F369" s="825" t="n"/>
      <c r="G369" s="827" t="n">
        <v>0.976</v>
      </c>
      <c r="H369" s="826" t="n"/>
      <c r="I369" s="825" t="n"/>
      <c r="J369" s="826" t="n">
        <v>0.966</v>
      </c>
      <c r="K369" s="828" t="n"/>
      <c r="L369" s="826" t="n">
        <v>0.717</v>
      </c>
      <c r="M369" s="988">
        <f>IFERROR(AVERAGE(D369:E369),"")</f>
        <v/>
      </c>
      <c r="N369" s="988">
        <f>IFERROR(AVERAGE(F369:H369),"")</f>
        <v/>
      </c>
      <c r="O369" s="988">
        <f>IFERROR(AVERAGE(I369:J369),"")</f>
        <v/>
      </c>
      <c r="P369" s="988">
        <f>IFERROR(AVERAGE(K369:L369),"")</f>
        <v/>
      </c>
      <c r="Q369" s="307" t="n"/>
      <c r="R369" s="830">
        <f>AVERAGE(M369:P369)</f>
        <v/>
      </c>
      <c r="U369" s="302" t="inlineStr">
        <is>
          <t>Average</t>
        </is>
      </c>
      <c r="V369" s="839">
        <f>AVERAGE(D339:E369)</f>
        <v/>
      </c>
      <c r="W369" s="839">
        <f>AVERAGE(F339:H369)</f>
        <v/>
      </c>
      <c r="X369" s="839">
        <f>AVERAGE(I339:J369)</f>
        <v/>
      </c>
      <c r="Y369" s="839">
        <f>AVERAGE(K339:L369)</f>
        <v/>
      </c>
    </row>
    <row r="370" ht="17.45" customHeight="1">
      <c r="A370" s="257">
        <f>IF(ISNUMBER(C370),MONTH(C370),"")</f>
        <v/>
      </c>
      <c r="B370" s="257">
        <f>IF(ISNUMBER(C370),YEAR(C370),"")</f>
        <v/>
      </c>
      <c r="C370" s="831">
        <f>C369+1</f>
        <v/>
      </c>
      <c r="D370" s="832" t="n">
        <v>1.117</v>
      </c>
      <c r="E370" s="833" t="n"/>
      <c r="F370" s="832" t="n">
        <v>0.92</v>
      </c>
      <c r="G370" s="834" t="n"/>
      <c r="H370" s="833" t="n"/>
      <c r="I370" s="832" t="n">
        <v>0.867</v>
      </c>
      <c r="J370" s="833" t="n"/>
      <c r="K370" s="835" t="n">
        <v>1.127</v>
      </c>
      <c r="L370" s="833" t="n"/>
      <c r="M370" s="982">
        <f>IFERROR(AVERAGE(D370:E370),"")</f>
        <v/>
      </c>
      <c r="N370" s="982">
        <f>IFERROR(AVERAGE(F370:H370),"")</f>
        <v/>
      </c>
      <c r="O370" s="982">
        <f>IFERROR(AVERAGE(I370:J370),"")</f>
        <v/>
      </c>
      <c r="P370" s="982">
        <f>IFERROR(AVERAGE(K370:L370),"")</f>
        <v/>
      </c>
      <c r="Q370" s="257" t="n"/>
      <c r="R370" s="797">
        <f>AVERAGE(M370:P370)</f>
        <v/>
      </c>
      <c r="U370" s="302" t="inlineStr">
        <is>
          <t>Maximum</t>
        </is>
      </c>
      <c r="V370" s="839">
        <f>MAX(D339:E369)</f>
        <v/>
      </c>
      <c r="W370" s="839">
        <f>MAX(F339:H369)</f>
        <v/>
      </c>
      <c r="X370" s="839">
        <f>MAX(I339:J369)</f>
        <v/>
      </c>
      <c r="Y370" s="839">
        <f>MAX(K339:L369)</f>
        <v/>
      </c>
    </row>
    <row r="371" ht="17.45" customHeight="1" thickBot="1">
      <c r="A371" s="257">
        <f>IF(ISNUMBER(C371),MONTH(C371),"")</f>
        <v/>
      </c>
      <c r="B371" s="257">
        <f>IF(ISNUMBER(C371),YEAR(C371),"")</f>
        <v/>
      </c>
      <c r="C371" s="791">
        <f>C370+1</f>
        <v/>
      </c>
      <c r="D371" s="792" t="n"/>
      <c r="E371" s="836" t="n">
        <v>0.882</v>
      </c>
      <c r="F371" s="792" t="n"/>
      <c r="G371" s="794" t="n">
        <v>0.9399999999999999</v>
      </c>
      <c r="H371" s="793" t="n"/>
      <c r="I371" s="795" t="n"/>
      <c r="J371" s="836" t="n">
        <v>0.927</v>
      </c>
      <c r="K371" s="792" t="n"/>
      <c r="L371" s="793" t="n">
        <v>0.912</v>
      </c>
      <c r="M371" s="982">
        <f>IFERROR(AVERAGE(D371:E371),"")</f>
        <v/>
      </c>
      <c r="N371" s="982">
        <f>IFERROR(AVERAGE(F371:H371),"")</f>
        <v/>
      </c>
      <c r="O371" s="982">
        <f>IFERROR(AVERAGE(I371:J371),"")</f>
        <v/>
      </c>
      <c r="P371" s="982">
        <f>IFERROR(AVERAGE(K371:L371),"")</f>
        <v/>
      </c>
      <c r="Q371" s="257" t="n"/>
      <c r="R371" s="797">
        <f>AVERAGE(M371:P371)</f>
        <v/>
      </c>
      <c r="U371" s="304" t="inlineStr">
        <is>
          <t># DAYS &gt; 2.5</t>
        </is>
      </c>
      <c r="V371" s="305">
        <f>COUNTIF(D339:E369,"&gt;=2.5")</f>
        <v/>
      </c>
      <c r="W371" s="305">
        <f>COUNTIF(F339:G369,"&gt;=2.5")</f>
        <v/>
      </c>
      <c r="X371" s="305">
        <f>COUNTIF(I339:J369,"&gt;=2.5")</f>
        <v/>
      </c>
      <c r="Y371" s="305">
        <f>COUNTIF(I339:J369,"&gt;=2.5")</f>
        <v/>
      </c>
    </row>
    <row r="372" ht="17.45" customHeight="1" thickBot="1">
      <c r="A372" s="257">
        <f>IF(ISNUMBER(C372),MONTH(C372),"")</f>
        <v/>
      </c>
      <c r="B372" s="257">
        <f>IF(ISNUMBER(C372),YEAR(C372),"")</f>
        <v/>
      </c>
      <c r="C372" s="791">
        <f>C371+1</f>
        <v/>
      </c>
      <c r="D372" s="792" t="n">
        <v>1.075</v>
      </c>
      <c r="E372" s="836" t="n"/>
      <c r="F372" s="792" t="n"/>
      <c r="G372" s="794" t="n"/>
      <c r="H372" s="793" t="n">
        <v>1.219</v>
      </c>
      <c r="I372" s="795" t="n">
        <v>1.107</v>
      </c>
      <c r="J372" s="836" t="n"/>
      <c r="K372" s="792" t="n">
        <v>1.421</v>
      </c>
      <c r="L372" s="793" t="n"/>
      <c r="M372" s="982">
        <f>IFERROR(AVERAGE(D372:E372),"")</f>
        <v/>
      </c>
      <c r="N372" s="982">
        <f>IFERROR(AVERAGE(F372:H372),"")</f>
        <v/>
      </c>
      <c r="O372" s="982">
        <f>IFERROR(AVERAGE(I372:J372),"")</f>
        <v/>
      </c>
      <c r="P372" s="982">
        <f>IFERROR(AVERAGE(K372:L372),"")</f>
        <v/>
      </c>
      <c r="Q372" s="257" t="n"/>
      <c r="R372" s="797">
        <f>AVERAGE(M372:P372)</f>
        <v/>
      </c>
      <c r="Y372" s="786">
        <f>AVERAGE(V369:Y369)</f>
        <v/>
      </c>
    </row>
    <row r="373" ht="17.45" customHeight="1">
      <c r="A373" s="257">
        <f>IF(ISNUMBER(C373),MONTH(C373),"")</f>
        <v/>
      </c>
      <c r="B373" s="257">
        <f>IF(ISNUMBER(C373),YEAR(C373),"")</f>
        <v/>
      </c>
      <c r="C373" s="791">
        <f>C372+1</f>
        <v/>
      </c>
      <c r="D373" s="792" t="n"/>
      <c r="E373" s="836" t="n">
        <v>1.334</v>
      </c>
      <c r="F373" s="792" t="n"/>
      <c r="G373" s="794" t="n">
        <v>1.331</v>
      </c>
      <c r="H373" s="793" t="n"/>
      <c r="I373" s="795" t="n"/>
      <c r="J373" s="836" t="n">
        <v>1.172</v>
      </c>
      <c r="K373" s="792" t="n"/>
      <c r="L373" s="793" t="n">
        <v>1.274</v>
      </c>
      <c r="M373" s="982">
        <f>IFERROR(AVERAGE(D373:E373),"")</f>
        <v/>
      </c>
      <c r="N373" s="982">
        <f>IFERROR(AVERAGE(F373:H373),"")</f>
        <v/>
      </c>
      <c r="O373" s="982">
        <f>IFERROR(AVERAGE(I373:J373),"")</f>
        <v/>
      </c>
      <c r="P373" s="982">
        <f>IFERROR(AVERAGE(K373:L373),"")</f>
        <v/>
      </c>
      <c r="Q373" s="257" t="n"/>
      <c r="R373" s="797">
        <f>AVERAGE(M373:P373)</f>
        <v/>
      </c>
      <c r="S373" s="785">
        <f>AVERAGE(L369:O373)</f>
        <v/>
      </c>
      <c r="T373" s="785" t="n"/>
    </row>
    <row r="374" ht="17.45" customHeight="1">
      <c r="A374" s="257">
        <f>IF(ISNUMBER(C374),MONTH(C374),"")</f>
        <v/>
      </c>
      <c r="B374" s="257">
        <f>IF(ISNUMBER(C374),YEAR(C374),"")</f>
        <v/>
      </c>
      <c r="C374" s="808">
        <f>C373+1</f>
        <v/>
      </c>
      <c r="D374" s="809" t="n">
        <v>1.099</v>
      </c>
      <c r="E374" s="837" t="n"/>
      <c r="F374" s="809" t="n">
        <v>0.9258</v>
      </c>
      <c r="G374" s="811" t="n"/>
      <c r="H374" s="810" t="n">
        <v>0.9943</v>
      </c>
      <c r="I374" s="812" t="n">
        <v>0.9944</v>
      </c>
      <c r="J374" s="837" t="n"/>
      <c r="K374" s="809" t="n">
        <v>1.106</v>
      </c>
      <c r="L374" s="810" t="n"/>
      <c r="M374" s="983">
        <f>IFERROR(AVERAGE(D374:E374),"")</f>
        <v/>
      </c>
      <c r="N374" s="983">
        <f>IFERROR(AVERAGE(F374:H374),"")</f>
        <v/>
      </c>
      <c r="O374" s="983">
        <f>IFERROR(AVERAGE(I374:J374),"")</f>
        <v/>
      </c>
      <c r="P374" s="983">
        <f>IFERROR(AVERAGE(K374:L374),"")</f>
        <v/>
      </c>
      <c r="Q374" s="813">
        <f>AVERAGE(M374:P374)</f>
        <v/>
      </c>
      <c r="R374" s="445" t="n"/>
      <c r="S374" s="441" t="n"/>
      <c r="T374" s="441" t="n"/>
      <c r="U374" s="299" t="inlineStr">
        <is>
          <t>YTD</t>
        </is>
      </c>
      <c r="V374" s="299" t="n">
        <v>2018</v>
      </c>
      <c r="W374" s="300" t="n"/>
      <c r="X374" s="300" t="n"/>
      <c r="Y374" s="300" t="n"/>
    </row>
    <row r="375" ht="17.45" customHeight="1">
      <c r="A375" s="257">
        <f>IF(ISNUMBER(C375),MONTH(C375),"")</f>
        <v/>
      </c>
      <c r="B375" s="257">
        <f>IF(ISNUMBER(C375),YEAR(C375),"")</f>
        <v/>
      </c>
      <c r="C375" s="808">
        <f>C374+1</f>
        <v/>
      </c>
      <c r="D375" s="809" t="n"/>
      <c r="E375" s="837" t="n">
        <v>0.4401</v>
      </c>
      <c r="F375" s="809" t="n"/>
      <c r="G375" s="811" t="n">
        <v>0.4596</v>
      </c>
      <c r="H375" s="810" t="n"/>
      <c r="I375" s="812" t="n"/>
      <c r="J375" s="837" t="n">
        <v>0.3579</v>
      </c>
      <c r="K375" s="809" t="n"/>
      <c r="L375" s="810" t="n">
        <v>0.3744</v>
      </c>
      <c r="M375" s="983">
        <f>IFERROR(AVERAGE(D375:E375),"")</f>
        <v/>
      </c>
      <c r="N375" s="983">
        <f>IFERROR(AVERAGE(F375:H375),"")</f>
        <v/>
      </c>
      <c r="O375" s="983">
        <f>IFERROR(AVERAGE(I375:J375),"")</f>
        <v/>
      </c>
      <c r="P375" s="983">
        <f>IFERROR(AVERAGE(K375:L375),"")</f>
        <v/>
      </c>
      <c r="Q375" s="813">
        <f>AVERAGE(M375:P375)</f>
        <v/>
      </c>
      <c r="R375" s="445" t="n"/>
      <c r="S375" s="984">
        <f>AVERAGE(L374:O375)</f>
        <v/>
      </c>
      <c r="T375" s="984" t="n"/>
      <c r="U375" s="301" t="inlineStr">
        <is>
          <t>Parameter</t>
        </is>
      </c>
      <c r="V375" s="301" t="inlineStr">
        <is>
          <t>Station 1</t>
        </is>
      </c>
      <c r="W375" s="301" t="inlineStr">
        <is>
          <t>Station 2</t>
        </is>
      </c>
      <c r="X375" s="301" t="inlineStr">
        <is>
          <t>Station 4</t>
        </is>
      </c>
      <c r="Y375" s="301" t="inlineStr">
        <is>
          <t>Station 5</t>
        </is>
      </c>
    </row>
    <row r="376" ht="17.45" customHeight="1">
      <c r="A376" s="257">
        <f>IF(ISNUMBER(C376),MONTH(C376),"")</f>
        <v/>
      </c>
      <c r="B376" s="257">
        <f>IF(ISNUMBER(C376),YEAR(C376),"")</f>
        <v/>
      </c>
      <c r="C376" s="791">
        <f>C375+1</f>
        <v/>
      </c>
      <c r="D376" s="792" t="n">
        <v>0.596</v>
      </c>
      <c r="E376" s="836" t="n"/>
      <c r="F376" s="792" t="n">
        <v>0.515</v>
      </c>
      <c r="G376" s="794" t="n"/>
      <c r="H376" s="793" t="n"/>
      <c r="I376" s="795" t="n">
        <v>0.536</v>
      </c>
      <c r="J376" s="836" t="n"/>
      <c r="K376" s="792" t="n">
        <v>0.654</v>
      </c>
      <c r="L376" s="793" t="n"/>
      <c r="M376" s="982">
        <f>IFERROR(AVERAGE(D376:E376),"")</f>
        <v/>
      </c>
      <c r="N376" s="982">
        <f>IFERROR(AVERAGE(F376:H376),"")</f>
        <v/>
      </c>
      <c r="O376" s="982">
        <f>IFERROR(AVERAGE(I376:J376),"")</f>
        <v/>
      </c>
      <c r="P376" s="982">
        <f>IFERROR(AVERAGE(K376:L376),"")</f>
        <v/>
      </c>
      <c r="Q376" s="257" t="n"/>
      <c r="R376" s="797">
        <f>AVERAGE(M376:P376)</f>
        <v/>
      </c>
      <c r="U376" s="302" t="inlineStr">
        <is>
          <t>Average</t>
        </is>
      </c>
      <c r="V376" s="839">
        <f>AVERAGE(D5:E369)</f>
        <v/>
      </c>
      <c r="W376" s="839">
        <f>AVERAGE(F5:H369)</f>
        <v/>
      </c>
      <c r="X376" s="839">
        <f>AVERAGE(I5:J369)</f>
        <v/>
      </c>
      <c r="Y376" s="839">
        <f>AVERAGE(K5:L369)</f>
        <v/>
      </c>
    </row>
    <row r="377" ht="17.45" customHeight="1">
      <c r="A377" s="257">
        <f>IF(ISNUMBER(C377),MONTH(C377),"")</f>
        <v/>
      </c>
      <c r="B377" s="257">
        <f>IF(ISNUMBER(C377),YEAR(C377),"")</f>
        <v/>
      </c>
      <c r="C377" s="791">
        <f>C376+1</f>
        <v/>
      </c>
      <c r="D377" s="792" t="n"/>
      <c r="E377" s="836" t="n">
        <v>0.903</v>
      </c>
      <c r="F377" s="792" t="n"/>
      <c r="G377" s="794" t="n">
        <v>0.861</v>
      </c>
      <c r="H377" s="793" t="n"/>
      <c r="I377" s="795" t="n"/>
      <c r="J377" s="836" t="n">
        <v>0.9048</v>
      </c>
      <c r="K377" s="792" t="n"/>
      <c r="L377" s="793" t="n">
        <v>1.006</v>
      </c>
      <c r="M377" s="982">
        <f>IFERROR(AVERAGE(D377:E377),"")</f>
        <v/>
      </c>
      <c r="N377" s="982">
        <f>IFERROR(AVERAGE(F377:H377),"")</f>
        <v/>
      </c>
      <c r="O377" s="982">
        <f>IFERROR(AVERAGE(I377:J377),"")</f>
        <v/>
      </c>
      <c r="P377" s="982">
        <f>IFERROR(AVERAGE(K377:L377),"")</f>
        <v/>
      </c>
      <c r="Q377" s="257" t="n"/>
      <c r="R377" s="797">
        <f>AVERAGE(M377:P377)</f>
        <v/>
      </c>
      <c r="U377" s="302" t="inlineStr">
        <is>
          <t>Maximum</t>
        </is>
      </c>
      <c r="V377" s="839">
        <f>MAX(D5:E369)</f>
        <v/>
      </c>
      <c r="W377" s="839">
        <f>MAX(F5:H369)</f>
        <v/>
      </c>
      <c r="X377" s="839">
        <f>MAX(I5:J369)</f>
        <v/>
      </c>
      <c r="Y377" s="839">
        <f>MAX(K5:L369)</f>
        <v/>
      </c>
    </row>
    <row r="378" ht="17.45" customHeight="1" thickBot="1">
      <c r="A378" s="257">
        <f>IF(ISNUMBER(C378),MONTH(C378),"")</f>
        <v/>
      </c>
      <c r="B378" s="257">
        <f>IF(ISNUMBER(C378),YEAR(C378),"")</f>
        <v/>
      </c>
      <c r="C378" s="791">
        <f>C377+1</f>
        <v/>
      </c>
      <c r="D378" s="792" t="n">
        <v>0.926</v>
      </c>
      <c r="E378" s="836" t="n"/>
      <c r="F378" s="792" t="n"/>
      <c r="G378" s="794" t="n"/>
      <c r="H378" s="793" t="n">
        <v>1.092</v>
      </c>
      <c r="I378" s="795" t="n">
        <v>1.011</v>
      </c>
      <c r="J378" s="836" t="n"/>
      <c r="K378" s="792" t="n">
        <v>1.072</v>
      </c>
      <c r="L378" s="793" t="n"/>
      <c r="M378" s="982">
        <f>IFERROR(AVERAGE(D378:E378),"")</f>
        <v/>
      </c>
      <c r="N378" s="982">
        <f>IFERROR(AVERAGE(F378:H378),"")</f>
        <v/>
      </c>
      <c r="O378" s="982">
        <f>IFERROR(AVERAGE(I378:J378),"")</f>
        <v/>
      </c>
      <c r="P378" s="982">
        <f>IFERROR(AVERAGE(K378:L378),"")</f>
        <v/>
      </c>
      <c r="Q378" s="257" t="n"/>
      <c r="R378" s="797">
        <f>AVERAGE(M378:P378)</f>
        <v/>
      </c>
      <c r="U378" s="304" t="inlineStr">
        <is>
          <t># DAYS &gt; 2.5</t>
        </is>
      </c>
      <c r="V378" s="305">
        <f>COUNTIF(D5:E369,"&gt;=2.5")</f>
        <v/>
      </c>
      <c r="W378" s="305">
        <f>COUNTIF(F5:G369,"&gt;=2.5")</f>
        <v/>
      </c>
      <c r="X378" s="305">
        <f>COUNTIF(I5:J369,"&gt;=2.5")</f>
        <v/>
      </c>
      <c r="Y378" s="305">
        <f>COUNTIF(I5:J369,"&gt;=2.5")</f>
        <v/>
      </c>
    </row>
    <row r="379" ht="17.45" customHeight="1" thickBot="1">
      <c r="A379" s="257">
        <f>IF(ISNUMBER(C379),MONTH(C379),"")</f>
        <v/>
      </c>
      <c r="B379" s="257">
        <f>IF(ISNUMBER(C379),YEAR(C379),"")</f>
        <v/>
      </c>
      <c r="C379" s="791">
        <f>C378+1</f>
        <v/>
      </c>
      <c r="D379" s="792" t="n"/>
      <c r="E379" s="836" t="n">
        <v>1.008</v>
      </c>
      <c r="F379" s="792" t="n"/>
      <c r="G379" s="794" t="n">
        <v>1.14</v>
      </c>
      <c r="H379" s="793" t="n"/>
      <c r="I379" s="795" t="n"/>
      <c r="J379" s="836" t="n">
        <v>1.096</v>
      </c>
      <c r="K379" s="792" t="n"/>
      <c r="L379" s="793" t="n">
        <v>1.018</v>
      </c>
      <c r="M379" s="982">
        <f>IFERROR(AVERAGE(D379:E379),"")</f>
        <v/>
      </c>
      <c r="N379" s="982">
        <f>IFERROR(AVERAGE(F379:H379),"")</f>
        <v/>
      </c>
      <c r="O379" s="982">
        <f>IFERROR(AVERAGE(I379:J379),"")</f>
        <v/>
      </c>
      <c r="P379" s="982">
        <f>IFERROR(AVERAGE(K379:L379),"")</f>
        <v/>
      </c>
      <c r="Q379" s="257" t="n"/>
      <c r="R379" s="797">
        <f>AVERAGE(M379:P379)</f>
        <v/>
      </c>
      <c r="V379" s="786">
        <f>AVERAGE(D35:L369)</f>
        <v/>
      </c>
      <c r="Y379" s="786">
        <f>AVERAGE(V376:Y376)</f>
        <v/>
      </c>
    </row>
    <row r="380" ht="17.45" customHeight="1">
      <c r="A380" s="257">
        <f>IF(ISNUMBER(C380),MONTH(C380),"")</f>
        <v/>
      </c>
      <c r="B380" s="257">
        <f>IF(ISNUMBER(C380),YEAR(C380),"")</f>
        <v/>
      </c>
      <c r="C380" s="802">
        <f>C379+1</f>
        <v/>
      </c>
      <c r="D380" s="803" t="n">
        <v>1.033</v>
      </c>
      <c r="E380" s="838" t="n"/>
      <c r="F380" s="803" t="n">
        <v>1.13</v>
      </c>
      <c r="G380" s="805" t="n"/>
      <c r="H380" s="804" t="n">
        <v>1.108</v>
      </c>
      <c r="I380" s="806" t="n">
        <v>1.142</v>
      </c>
      <c r="J380" s="838" t="n"/>
      <c r="K380" s="803" t="n">
        <v>1.125</v>
      </c>
      <c r="L380" s="804" t="n"/>
      <c r="M380" s="982">
        <f>IFERROR(AVERAGE(D380:E380),"")</f>
        <v/>
      </c>
      <c r="N380" s="982">
        <f>IFERROR(AVERAGE(F380:H380),"")</f>
        <v/>
      </c>
      <c r="O380" s="982">
        <f>IFERROR(AVERAGE(I380:J380),"")</f>
        <v/>
      </c>
      <c r="P380" s="982">
        <f>IFERROR(AVERAGE(K380:L380),"")</f>
        <v/>
      </c>
      <c r="Q380" s="257" t="n"/>
      <c r="R380" s="797">
        <f>AVERAGE(M380:P380)</f>
        <v/>
      </c>
      <c r="S380" s="785">
        <f>AVERAGE(L376:O380)</f>
        <v/>
      </c>
      <c r="T380" s="785" t="n"/>
    </row>
    <row r="381" ht="17.45" customHeight="1">
      <c r="A381" s="257">
        <f>IF(ISNUMBER(C381),MONTH(C381),"")</f>
        <v/>
      </c>
      <c r="B381" s="257">
        <f>IF(ISNUMBER(C381),YEAR(C381),"")</f>
        <v/>
      </c>
      <c r="C381" s="808">
        <f>C380+1</f>
        <v/>
      </c>
      <c r="D381" s="809" t="n"/>
      <c r="E381" s="837" t="n">
        <v>0.3951</v>
      </c>
      <c r="F381" s="809" t="n"/>
      <c r="G381" s="811" t="n">
        <v>0.4027</v>
      </c>
      <c r="H381" s="810" t="n"/>
      <c r="I381" s="812" t="n"/>
      <c r="J381" s="837" t="n">
        <v>0.276</v>
      </c>
      <c r="K381" s="809" t="n"/>
      <c r="L381" s="810" t="n">
        <v>0.3154</v>
      </c>
      <c r="M381" s="983">
        <f>IFERROR(AVERAGE(D381:E381),"")</f>
        <v/>
      </c>
      <c r="N381" s="983">
        <f>IFERROR(AVERAGE(F381:H381),"")</f>
        <v/>
      </c>
      <c r="O381" s="983">
        <f>IFERROR(AVERAGE(I381:J381),"")</f>
        <v/>
      </c>
      <c r="P381" s="983">
        <f>IFERROR(AVERAGE(K381:L381),"")</f>
        <v/>
      </c>
      <c r="Q381" s="813">
        <f>AVERAGE(M381:P381)</f>
        <v/>
      </c>
      <c r="R381" s="445" t="n"/>
      <c r="S381" s="441" t="n"/>
      <c r="T381" s="441" t="n"/>
    </row>
    <row r="382" ht="17.45" customHeight="1">
      <c r="A382" s="257">
        <f>IF(ISNUMBER(C382),MONTH(C382),"")</f>
        <v/>
      </c>
      <c r="B382" s="257">
        <f>IF(ISNUMBER(C382),YEAR(C382),"")</f>
        <v/>
      </c>
      <c r="C382" s="808">
        <f>C381+1</f>
        <v/>
      </c>
      <c r="D382" s="809" t="n">
        <v>0.574</v>
      </c>
      <c r="E382" s="837" t="n"/>
      <c r="F382" s="809" t="n">
        <v>0.54</v>
      </c>
      <c r="G382" s="811" t="n"/>
      <c r="H382" s="810" t="n"/>
      <c r="I382" s="812" t="n">
        <v>0.489</v>
      </c>
      <c r="J382" s="837" t="n"/>
      <c r="K382" s="809" t="n">
        <v>0.488</v>
      </c>
      <c r="L382" s="810" t="n"/>
      <c r="M382" s="983">
        <f>IFERROR(AVERAGE(D382:E382),"")</f>
        <v/>
      </c>
      <c r="N382" s="983">
        <f>IFERROR(AVERAGE(F382:H382),"")</f>
        <v/>
      </c>
      <c r="O382" s="983">
        <f>IFERROR(AVERAGE(I382:J382),"")</f>
        <v/>
      </c>
      <c r="P382" s="983">
        <f>IFERROR(AVERAGE(K382:L382),"")</f>
        <v/>
      </c>
      <c r="Q382" s="813">
        <f>AVERAGE(M382:P382)</f>
        <v/>
      </c>
      <c r="R382" s="445" t="n"/>
      <c r="S382" s="984">
        <f>AVERAGE(L381:O382)</f>
        <v/>
      </c>
      <c r="T382" s="984" t="n"/>
    </row>
    <row r="383" ht="17.45" customHeight="1">
      <c r="A383" s="257">
        <f>IF(ISNUMBER(C383),MONTH(C383),"")</f>
        <v/>
      </c>
      <c r="B383" s="257">
        <f>IF(ISNUMBER(C383),YEAR(C383),"")</f>
        <v/>
      </c>
      <c r="C383" s="791">
        <f>C382+1</f>
        <v/>
      </c>
      <c r="D383" s="792" t="n"/>
      <c r="E383" s="836" t="n">
        <v>0.5012</v>
      </c>
      <c r="F383" s="792" t="n"/>
      <c r="G383" s="794" t="n">
        <v>0.5639999999999999</v>
      </c>
      <c r="H383" s="793" t="n"/>
      <c r="I383" s="795" t="n"/>
      <c r="J383" s="836" t="n">
        <v>0.5747</v>
      </c>
      <c r="K383" s="792" t="n"/>
      <c r="L383" s="793" t="n">
        <v>0.476</v>
      </c>
      <c r="M383" s="982">
        <f>IFERROR(AVERAGE(D383:E383),"")</f>
        <v/>
      </c>
      <c r="N383" s="982">
        <f>IFERROR(AVERAGE(F383:H383),"")</f>
        <v/>
      </c>
      <c r="O383" s="982">
        <f>IFERROR(AVERAGE(I383:J383),"")</f>
        <v/>
      </c>
      <c r="P383" s="982">
        <f>IFERROR(AVERAGE(K383:L383),"")</f>
        <v/>
      </c>
      <c r="Q383" s="257" t="n"/>
      <c r="R383" s="797">
        <f>AVERAGE(M383:P383)</f>
        <v/>
      </c>
    </row>
    <row r="384" ht="17.45" customHeight="1">
      <c r="A384" s="257">
        <f>IF(ISNUMBER(C384),MONTH(C384),"")</f>
        <v/>
      </c>
      <c r="B384" s="257">
        <f>IF(ISNUMBER(C384),YEAR(C384),"")</f>
        <v/>
      </c>
      <c r="C384" s="791">
        <f>C383+1</f>
        <v/>
      </c>
      <c r="D384" s="792" t="n">
        <v>0.348</v>
      </c>
      <c r="E384" s="836" t="n"/>
      <c r="F384" s="792" t="n"/>
      <c r="G384" s="794" t="n"/>
      <c r="H384" s="793" t="n">
        <v>0.321</v>
      </c>
      <c r="I384" s="795" t="n">
        <v>0.32</v>
      </c>
      <c r="J384" s="836" t="n"/>
      <c r="K384" s="792" t="n">
        <v>0.388</v>
      </c>
      <c r="L384" s="793" t="n"/>
      <c r="M384" s="982">
        <f>IFERROR(AVERAGE(D384:E384),"")</f>
        <v/>
      </c>
      <c r="N384" s="982">
        <f>IFERROR(AVERAGE(F384:H384),"")</f>
        <v/>
      </c>
      <c r="O384" s="982">
        <f>IFERROR(AVERAGE(I384:J384),"")</f>
        <v/>
      </c>
      <c r="P384" s="982">
        <f>IFERROR(AVERAGE(K384:L384),"")</f>
        <v/>
      </c>
      <c r="Q384" s="257" t="n"/>
      <c r="R384" s="797">
        <f>AVERAGE(M384:P384)</f>
        <v/>
      </c>
    </row>
    <row r="385" ht="17.45" customHeight="1">
      <c r="A385" s="257">
        <f>IF(ISNUMBER(C385),MONTH(C385),"")</f>
        <v/>
      </c>
      <c r="B385" s="257">
        <f>IF(ISNUMBER(C385),YEAR(C385),"")</f>
        <v/>
      </c>
      <c r="C385" s="791">
        <f>C384+1</f>
        <v/>
      </c>
      <c r="D385" s="792" t="n"/>
      <c r="E385" s="836" t="n">
        <v>0.283</v>
      </c>
      <c r="F385" s="792" t="n"/>
      <c r="G385" s="794" t="n">
        <v>0.177</v>
      </c>
      <c r="H385" s="793" t="n"/>
      <c r="I385" s="795" t="n"/>
      <c r="J385" s="836" t="n">
        <v>0.1246</v>
      </c>
      <c r="K385" s="792" t="n"/>
      <c r="L385" s="793" t="n">
        <v>0.173</v>
      </c>
      <c r="M385" s="982">
        <f>IFERROR(AVERAGE(D385:E385),"")</f>
        <v/>
      </c>
      <c r="N385" s="982">
        <f>IFERROR(AVERAGE(F385:H385),"")</f>
        <v/>
      </c>
      <c r="O385" s="982">
        <f>IFERROR(AVERAGE(I385:J385),"")</f>
        <v/>
      </c>
      <c r="P385" s="982">
        <f>IFERROR(AVERAGE(K385:L385),"")</f>
        <v/>
      </c>
      <c r="Q385" s="257" t="n"/>
      <c r="R385" s="797">
        <f>AVERAGE(M385:P385)</f>
        <v/>
      </c>
    </row>
    <row r="386" ht="17.45" customHeight="1">
      <c r="A386" s="257">
        <f>IF(ISNUMBER(C386),MONTH(C386),"")</f>
        <v/>
      </c>
      <c r="B386" s="257">
        <f>IF(ISNUMBER(C386),YEAR(C386),"")</f>
        <v/>
      </c>
      <c r="C386" s="802">
        <f>C385+1</f>
        <v/>
      </c>
      <c r="D386" s="803" t="n">
        <v>0.215</v>
      </c>
      <c r="E386" s="838" t="n"/>
      <c r="F386" s="803" t="n">
        <v>0.181</v>
      </c>
      <c r="G386" s="805" t="n"/>
      <c r="H386" s="804" t="n">
        <v>0.146</v>
      </c>
      <c r="I386" s="806" t="n">
        <v>0.151</v>
      </c>
      <c r="J386" s="838" t="n"/>
      <c r="K386" s="803" t="n">
        <v>0.318</v>
      </c>
      <c r="L386" s="804" t="n"/>
      <c r="M386" s="982">
        <f>IFERROR(AVERAGE(D386:E386),"")</f>
        <v/>
      </c>
      <c r="N386" s="982">
        <f>IFERROR(AVERAGE(F386:H386),"")</f>
        <v/>
      </c>
      <c r="O386" s="982">
        <f>IFERROR(AVERAGE(I386:J386),"")</f>
        <v/>
      </c>
      <c r="P386" s="982">
        <f>IFERROR(AVERAGE(K386:L386),"")</f>
        <v/>
      </c>
      <c r="Q386" s="257" t="n"/>
      <c r="R386" s="797">
        <f>AVERAGE(M386:P386)</f>
        <v/>
      </c>
    </row>
    <row r="387" ht="17.45" customHeight="1">
      <c r="A387" s="257">
        <f>IF(ISNUMBER(C387),MONTH(C387),"")</f>
        <v/>
      </c>
      <c r="B387" s="257">
        <f>IF(ISNUMBER(C387),YEAR(C387),"")</f>
        <v/>
      </c>
      <c r="C387" s="791">
        <f>C386+1</f>
        <v/>
      </c>
      <c r="D387" s="792" t="n"/>
      <c r="E387" s="836" t="n">
        <v>0.515</v>
      </c>
      <c r="F387" s="792" t="n"/>
      <c r="G387" s="794" t="n">
        <v>0.602</v>
      </c>
      <c r="H387" s="793" t="n"/>
      <c r="I387" s="795" t="n"/>
      <c r="J387" s="836" t="n">
        <v>0.6604</v>
      </c>
      <c r="K387" s="792" t="n"/>
      <c r="L387" s="793" t="n">
        <v>0.771</v>
      </c>
      <c r="M387" s="982">
        <f>IFERROR(AVERAGE(D387:E387),"")</f>
        <v/>
      </c>
      <c r="N387" s="982">
        <f>IFERROR(AVERAGE(F387:H387),"")</f>
        <v/>
      </c>
      <c r="O387" s="982">
        <f>IFERROR(AVERAGE(I387:J387),"")</f>
        <v/>
      </c>
      <c r="P387" s="982">
        <f>IFERROR(AVERAGE(K387:L387),"")</f>
        <v/>
      </c>
      <c r="Q387" s="257" t="n"/>
      <c r="R387" s="797">
        <f>AVERAGE(M387:P387)</f>
        <v/>
      </c>
      <c r="S387" s="785">
        <f>AVERAGE(L383:O387)</f>
        <v/>
      </c>
      <c r="T387" s="785" t="n"/>
    </row>
    <row r="388" ht="17.45" customHeight="1">
      <c r="A388" s="257">
        <f>IF(ISNUMBER(C388),MONTH(C388),"")</f>
        <v/>
      </c>
      <c r="B388" s="257">
        <f>IF(ISNUMBER(C388),YEAR(C388),"")</f>
        <v/>
      </c>
      <c r="C388" s="808">
        <f>C387+1</f>
        <v/>
      </c>
      <c r="D388" s="809" t="n">
        <v>0.969</v>
      </c>
      <c r="E388" s="837" t="n"/>
      <c r="F388" s="809" t="n">
        <v>0.7569</v>
      </c>
      <c r="G388" s="811" t="n"/>
      <c r="H388" s="810" t="n"/>
      <c r="I388" s="812" t="n">
        <v>0.7096</v>
      </c>
      <c r="J388" s="837" t="n"/>
      <c r="K388" s="809" t="n">
        <v>0.9857</v>
      </c>
      <c r="L388" s="810" t="n"/>
      <c r="M388" s="983">
        <f>IFERROR(AVERAGE(D388:E388),"")</f>
        <v/>
      </c>
      <c r="N388" s="983">
        <f>IFERROR(AVERAGE(F388:H388),"")</f>
        <v/>
      </c>
      <c r="O388" s="983">
        <f>IFERROR(AVERAGE(I388:J388),"")</f>
        <v/>
      </c>
      <c r="P388" s="983">
        <f>IFERROR(AVERAGE(K388:L388),"")</f>
        <v/>
      </c>
      <c r="Q388" s="813">
        <f>AVERAGE(M388:P388)</f>
        <v/>
      </c>
      <c r="R388" s="445" t="n"/>
      <c r="S388" s="441" t="n"/>
      <c r="T388" s="441" t="n"/>
    </row>
    <row r="389" ht="17.45" customHeight="1">
      <c r="A389" s="257">
        <f>IF(ISNUMBER(C389),MONTH(C389),"")</f>
        <v/>
      </c>
      <c r="B389" s="257">
        <f>IF(ISNUMBER(C389),YEAR(C389),"")</f>
        <v/>
      </c>
      <c r="C389" s="808">
        <f>C388+1</f>
        <v/>
      </c>
      <c r="D389" s="809" t="n"/>
      <c r="E389" s="837" t="n">
        <v>0.5669999999999999</v>
      </c>
      <c r="F389" s="809" t="n"/>
      <c r="G389" s="811" t="n">
        <v>0.6739000000000001</v>
      </c>
      <c r="H389" s="810" t="n"/>
      <c r="I389" s="812" t="n"/>
      <c r="J389" s="837" t="n">
        <v>0.4478</v>
      </c>
      <c r="K389" s="809" t="n"/>
      <c r="L389" s="810" t="n">
        <v>0.5538</v>
      </c>
      <c r="M389" s="983">
        <f>IFERROR(AVERAGE(D389:E389),"")</f>
        <v/>
      </c>
      <c r="N389" s="983">
        <f>IFERROR(AVERAGE(F389:H389),"")</f>
        <v/>
      </c>
      <c r="O389" s="983">
        <f>IFERROR(AVERAGE(I389:J389),"")</f>
        <v/>
      </c>
      <c r="P389" s="983">
        <f>IFERROR(AVERAGE(K389:L389),"")</f>
        <v/>
      </c>
      <c r="Q389" s="813">
        <f>AVERAGE(M389:P389)</f>
        <v/>
      </c>
      <c r="R389" s="445" t="n"/>
      <c r="S389" s="984">
        <f>AVERAGE(L388:O389)</f>
        <v/>
      </c>
      <c r="T389" s="984" t="n"/>
    </row>
    <row r="390" ht="17.45" customHeight="1">
      <c r="A390" s="257">
        <f>IF(ISNUMBER(C390),MONTH(C390),"")</f>
        <v/>
      </c>
      <c r="B390" s="257">
        <f>IF(ISNUMBER(C390),YEAR(C390),"")</f>
        <v/>
      </c>
      <c r="C390" s="791">
        <f>C389+1</f>
        <v/>
      </c>
      <c r="D390" s="792" t="n">
        <v>0.609</v>
      </c>
      <c r="E390" s="836" t="n"/>
      <c r="F390" s="792" t="n"/>
      <c r="G390" s="794" t="n"/>
      <c r="H390" s="793" t="n">
        <v>1.065</v>
      </c>
      <c r="I390" s="795" t="n">
        <v>0.6830000000000001</v>
      </c>
      <c r="J390" s="836" t="n"/>
      <c r="K390" s="792" t="n">
        <v>0.555</v>
      </c>
      <c r="L390" s="793" t="n"/>
      <c r="M390" s="982">
        <f>IFERROR(AVERAGE(D390:E390),"")</f>
        <v/>
      </c>
      <c r="N390" s="982">
        <f>IFERROR(AVERAGE(F390:H390),"")</f>
        <v/>
      </c>
      <c r="O390" s="982">
        <f>IFERROR(AVERAGE(I390:J390),"")</f>
        <v/>
      </c>
      <c r="P390" s="982">
        <f>IFERROR(AVERAGE(K390:L390),"")</f>
        <v/>
      </c>
      <c r="Q390" s="257" t="n"/>
      <c r="R390" s="797">
        <f>AVERAGE(M390:P390)</f>
        <v/>
      </c>
    </row>
    <row r="391" ht="17.45" customHeight="1">
      <c r="A391" s="257">
        <f>IF(ISNUMBER(C391),MONTH(C391),"")</f>
        <v/>
      </c>
      <c r="B391" s="257">
        <f>IF(ISNUMBER(C391),YEAR(C391),"")</f>
        <v/>
      </c>
      <c r="C391" s="791">
        <f>C390+1</f>
        <v/>
      </c>
      <c r="D391" s="792" t="n"/>
      <c r="E391" s="836" t="n">
        <v>1.082</v>
      </c>
      <c r="F391" s="792" t="n"/>
      <c r="G391" s="794" t="n">
        <v>1.166</v>
      </c>
      <c r="H391" s="793" t="n"/>
      <c r="I391" s="795" t="n"/>
      <c r="J391" s="836" t="n">
        <v>1.137</v>
      </c>
      <c r="K391" s="792" t="n"/>
      <c r="L391" s="793" t="n">
        <v>1.229</v>
      </c>
      <c r="M391" s="982">
        <f>IFERROR(AVERAGE(D391:E391),"")</f>
        <v/>
      </c>
      <c r="N391" s="982">
        <f>IFERROR(AVERAGE(F391:H391),"")</f>
        <v/>
      </c>
      <c r="O391" s="982">
        <f>IFERROR(AVERAGE(I391:J391),"")</f>
        <v/>
      </c>
      <c r="P391" s="982">
        <f>IFERROR(AVERAGE(K391:L391),"")</f>
        <v/>
      </c>
      <c r="Q391" s="257" t="n"/>
      <c r="R391" s="797">
        <f>AVERAGE(M391:P391)</f>
        <v/>
      </c>
    </row>
    <row r="392" ht="17.45" customHeight="1">
      <c r="A392" s="257">
        <f>IF(ISNUMBER(C392),MONTH(C392),"")</f>
        <v/>
      </c>
      <c r="B392" s="257">
        <f>IF(ISNUMBER(C392),YEAR(C392),"")</f>
        <v/>
      </c>
      <c r="C392" s="802">
        <f>C391+1</f>
        <v/>
      </c>
      <c r="D392" s="803" t="n">
        <v>0.903</v>
      </c>
      <c r="E392" s="838" t="n"/>
      <c r="F392" s="803" t="n">
        <v>0.968</v>
      </c>
      <c r="G392" s="805" t="n"/>
      <c r="H392" s="804" t="n">
        <v>0.975</v>
      </c>
      <c r="I392" s="806" t="n">
        <v>0.948</v>
      </c>
      <c r="J392" s="838" t="n"/>
      <c r="K392" s="803" t="n">
        <v>1.064</v>
      </c>
      <c r="L392" s="804" t="n"/>
      <c r="M392" s="982">
        <f>IFERROR(AVERAGE(D392:E392),"")</f>
        <v/>
      </c>
      <c r="N392" s="982">
        <f>IFERROR(AVERAGE(F392:H392),"")</f>
        <v/>
      </c>
      <c r="O392" s="982">
        <f>IFERROR(AVERAGE(I392:J392),"")</f>
        <v/>
      </c>
      <c r="P392" s="982">
        <f>IFERROR(AVERAGE(K392:L392),"")</f>
        <v/>
      </c>
      <c r="Q392" s="257" t="n"/>
      <c r="R392" s="797">
        <f>AVERAGE(M392:P392)</f>
        <v/>
      </c>
    </row>
    <row r="393" ht="17.45" customHeight="1">
      <c r="A393" s="257">
        <f>IF(ISNUMBER(C393),MONTH(C393),"")</f>
        <v/>
      </c>
      <c r="B393" s="257">
        <f>IF(ISNUMBER(C393),YEAR(C393),"")</f>
        <v/>
      </c>
      <c r="C393" s="791">
        <f>C392+1</f>
        <v/>
      </c>
      <c r="D393" s="792" t="n"/>
      <c r="E393" s="836" t="n">
        <v>1.331</v>
      </c>
      <c r="F393" s="792" t="n"/>
      <c r="G393" s="794" t="n">
        <v>1.477</v>
      </c>
      <c r="H393" s="793" t="n"/>
      <c r="I393" s="795" t="n"/>
      <c r="J393" s="836" t="n">
        <v>1.357</v>
      </c>
      <c r="K393" s="792" t="n"/>
      <c r="L393" s="793" t="n">
        <v>1.335</v>
      </c>
      <c r="M393" s="982">
        <f>IFERROR(AVERAGE(D393:E393),"")</f>
        <v/>
      </c>
      <c r="N393" s="982">
        <f>IFERROR(AVERAGE(F393:H393),"")</f>
        <v/>
      </c>
      <c r="O393" s="982">
        <f>IFERROR(AVERAGE(I393:J393),"")</f>
        <v/>
      </c>
      <c r="P393" s="982">
        <f>IFERROR(AVERAGE(K393:L393),"")</f>
        <v/>
      </c>
      <c r="Q393" s="257" t="n"/>
      <c r="R393" s="797">
        <f>AVERAGE(M393:P393)</f>
        <v/>
      </c>
    </row>
    <row r="394" ht="17.45" customHeight="1">
      <c r="A394" s="257">
        <f>IF(ISNUMBER(C394),MONTH(C394),"")</f>
        <v/>
      </c>
      <c r="B394" s="257">
        <f>IF(ISNUMBER(C394),YEAR(C394),"")</f>
        <v/>
      </c>
      <c r="C394" s="791">
        <f>C393+1</f>
        <v/>
      </c>
      <c r="D394" s="792" t="n">
        <v>1.252</v>
      </c>
      <c r="E394" s="836" t="n"/>
      <c r="F394" s="792" t="n">
        <v>1.354</v>
      </c>
      <c r="G394" s="794" t="n"/>
      <c r="H394" s="793" t="n"/>
      <c r="I394" s="795" t="n">
        <v>1.189</v>
      </c>
      <c r="J394" s="836" t="n"/>
      <c r="K394" s="792" t="n">
        <v>1.505</v>
      </c>
      <c r="L394" s="793" t="n"/>
      <c r="M394" s="982">
        <f>IFERROR(AVERAGE(D394:E394),"")</f>
        <v/>
      </c>
      <c r="N394" s="982">
        <f>IFERROR(AVERAGE(F394:H394),"")</f>
        <v/>
      </c>
      <c r="O394" s="982">
        <f>IFERROR(AVERAGE(I394:J394),"")</f>
        <v/>
      </c>
      <c r="P394" s="982">
        <f>IFERROR(AVERAGE(K394:L394),"")</f>
        <v/>
      </c>
      <c r="Q394" s="257" t="n"/>
      <c r="R394" s="797">
        <f>AVERAGE(M394:P394)</f>
        <v/>
      </c>
      <c r="S394" s="785">
        <f>AVERAGE(L390:O394)</f>
        <v/>
      </c>
      <c r="T394" s="785" t="n"/>
    </row>
    <row r="395" ht="17.45" customHeight="1">
      <c r="A395" s="257">
        <f>IF(ISNUMBER(C395),MONTH(C395),"")</f>
        <v/>
      </c>
      <c r="B395" s="257">
        <f>IF(ISNUMBER(C395),YEAR(C395),"")</f>
        <v/>
      </c>
      <c r="C395" s="808">
        <f>C394+1</f>
        <v/>
      </c>
      <c r="D395" s="809" t="n"/>
      <c r="E395" s="837" t="n">
        <v>1.023</v>
      </c>
      <c r="F395" s="809" t="n"/>
      <c r="G395" s="811" t="n">
        <v>1.054</v>
      </c>
      <c r="H395" s="810" t="n"/>
      <c r="I395" s="812" t="n"/>
      <c r="J395" s="837" t="n">
        <v>0.9692</v>
      </c>
      <c r="K395" s="809" t="n"/>
      <c r="L395" s="810" t="n">
        <v>1.158</v>
      </c>
      <c r="M395" s="983">
        <f>IFERROR(AVERAGE(D395:E395),"")</f>
        <v/>
      </c>
      <c r="N395" s="983">
        <f>IFERROR(AVERAGE(F395:H395),"")</f>
        <v/>
      </c>
      <c r="O395" s="983">
        <f>IFERROR(AVERAGE(I395:J395),"")</f>
        <v/>
      </c>
      <c r="P395" s="983">
        <f>IFERROR(AVERAGE(K395:L395),"")</f>
        <v/>
      </c>
      <c r="Q395" s="813">
        <f>AVERAGE(M395:P395)</f>
        <v/>
      </c>
      <c r="R395" s="445" t="n"/>
      <c r="S395" s="441" t="n"/>
      <c r="T395" s="441" t="n"/>
    </row>
    <row r="396" ht="17.45" customHeight="1">
      <c r="A396" s="257">
        <f>IF(ISNUMBER(C396),MONTH(C396),"")</f>
        <v/>
      </c>
      <c r="B396" s="257">
        <f>IF(ISNUMBER(C396),YEAR(C396),"")</f>
        <v/>
      </c>
      <c r="C396" s="808">
        <f>C395+1</f>
        <v/>
      </c>
      <c r="D396" s="809" t="n">
        <v>0.988</v>
      </c>
      <c r="E396" s="837" t="n"/>
      <c r="F396" s="809" t="n"/>
      <c r="G396" s="811" t="n"/>
      <c r="H396" s="810" t="n">
        <v>0.8681</v>
      </c>
      <c r="I396" s="812" t="n">
        <v>0.7934</v>
      </c>
      <c r="J396" s="837" t="n"/>
      <c r="K396" s="809" t="n">
        <v>0.9816</v>
      </c>
      <c r="L396" s="810" t="n"/>
      <c r="M396" s="983">
        <f>IFERROR(AVERAGE(D396:E396),"")</f>
        <v/>
      </c>
      <c r="N396" s="983">
        <f>IFERROR(AVERAGE(F396:H396),"")</f>
        <v/>
      </c>
      <c r="O396" s="983">
        <f>IFERROR(AVERAGE(I396:J396),"")</f>
        <v/>
      </c>
      <c r="P396" s="983">
        <f>IFERROR(AVERAGE(K396:L396),"")</f>
        <v/>
      </c>
      <c r="Q396" s="813">
        <f>AVERAGE(M396:P396)</f>
        <v/>
      </c>
      <c r="R396" s="445" t="n"/>
      <c r="S396" s="984">
        <f>AVERAGE(L395:O396)</f>
        <v/>
      </c>
      <c r="T396" s="984" t="n"/>
    </row>
    <row r="397" ht="17.45" customHeight="1">
      <c r="A397" s="257">
        <f>IF(ISNUMBER(C397),MONTH(C397),"")</f>
        <v/>
      </c>
      <c r="B397" s="257">
        <f>IF(ISNUMBER(C397),YEAR(C397),"")</f>
        <v/>
      </c>
      <c r="C397" s="791">
        <f>C396+1</f>
        <v/>
      </c>
      <c r="D397" s="792" t="n"/>
      <c r="E397" s="836" t="n">
        <v>1.627</v>
      </c>
      <c r="F397" s="792" t="n"/>
      <c r="G397" s="794" t="n">
        <v>1.816</v>
      </c>
      <c r="H397" s="793" t="n"/>
      <c r="I397" s="795" t="n"/>
      <c r="J397" s="836" t="n">
        <v>1.575</v>
      </c>
      <c r="K397" s="792" t="n"/>
      <c r="L397" s="793" t="n">
        <v>1.611</v>
      </c>
      <c r="M397" s="982">
        <f>IFERROR(AVERAGE(D397:E397),"")</f>
        <v/>
      </c>
      <c r="N397" s="982">
        <f>IFERROR(AVERAGE(F397:H397),"")</f>
        <v/>
      </c>
      <c r="O397" s="982">
        <f>IFERROR(AVERAGE(I397:J397),"")</f>
        <v/>
      </c>
      <c r="P397" s="982">
        <f>IFERROR(AVERAGE(K397:L397),"")</f>
        <v/>
      </c>
      <c r="Q397" s="257" t="n"/>
      <c r="R397" s="797">
        <f>AVERAGE(M397:P397)</f>
        <v/>
      </c>
    </row>
    <row r="398" ht="17.45" customHeight="1">
      <c r="A398" s="257">
        <f>IF(ISNUMBER(C398),MONTH(C398),"")</f>
        <v/>
      </c>
      <c r="B398" s="257">
        <f>IF(ISNUMBER(C398),YEAR(C398),"")</f>
        <v/>
      </c>
      <c r="C398" s="802">
        <f>C397+1</f>
        <v/>
      </c>
      <c r="D398" s="803" t="n">
        <v>0.0489</v>
      </c>
      <c r="E398" s="838" t="n"/>
      <c r="F398" s="803" t="n">
        <v>1.922</v>
      </c>
      <c r="G398" s="805" t="n"/>
      <c r="H398" s="804" t="n">
        <v>1.873</v>
      </c>
      <c r="I398" s="806" t="n">
        <v>1.741</v>
      </c>
      <c r="J398" s="838" t="n"/>
      <c r="K398" s="803" t="n">
        <v>1.846</v>
      </c>
      <c r="L398" s="804" t="n"/>
      <c r="M398" s="982">
        <f>IFERROR(AVERAGE(D398:E398),"")</f>
        <v/>
      </c>
      <c r="N398" s="982">
        <f>IFERROR(AVERAGE(F398:H398),"")</f>
        <v/>
      </c>
      <c r="O398" s="982">
        <f>IFERROR(AVERAGE(I398:J398),"")</f>
        <v/>
      </c>
      <c r="P398" s="982">
        <f>IFERROR(AVERAGE(K398:L398),"")</f>
        <v/>
      </c>
      <c r="Q398" s="257" t="n"/>
      <c r="R398" s="797">
        <f>AVERAGE(M398:P398)</f>
        <v/>
      </c>
      <c r="U398" s="299" t="inlineStr">
        <is>
          <t>January</t>
        </is>
      </c>
      <c r="V398" s="299" t="n">
        <v>2019</v>
      </c>
      <c r="W398" s="300" t="n"/>
      <c r="X398" s="300" t="n"/>
      <c r="Y398" s="300" t="n"/>
    </row>
    <row r="399" ht="17.45" customHeight="1">
      <c r="A399" s="257">
        <f>IF(ISNUMBER(C399),MONTH(C399),"")</f>
        <v/>
      </c>
      <c r="B399" s="257">
        <f>IF(ISNUMBER(C399),YEAR(C399),"")</f>
        <v/>
      </c>
      <c r="C399" s="791">
        <f>C398+1</f>
        <v/>
      </c>
      <c r="D399" s="792" t="n"/>
      <c r="E399" s="836" t="n">
        <v>0.026</v>
      </c>
      <c r="F399" s="792" t="n"/>
      <c r="G399" s="794" t="n">
        <v>1.125</v>
      </c>
      <c r="H399" s="793" t="n"/>
      <c r="I399" s="795" t="n"/>
      <c r="J399" s="836" t="n">
        <v>1.023</v>
      </c>
      <c r="K399" s="792" t="n"/>
      <c r="L399" s="793" t="n">
        <v>1.006</v>
      </c>
      <c r="M399" s="982">
        <f>IFERROR(AVERAGE(D399:E399),"")</f>
        <v/>
      </c>
      <c r="N399" s="982">
        <f>IFERROR(AVERAGE(F399:H399),"")</f>
        <v/>
      </c>
      <c r="O399" s="982">
        <f>IFERROR(AVERAGE(I399:J399),"")</f>
        <v/>
      </c>
      <c r="P399" s="982">
        <f>IFERROR(AVERAGE(K399:L399),"")</f>
        <v/>
      </c>
      <c r="Q399" s="257" t="n"/>
      <c r="R399" s="797">
        <f>AVERAGE(M399:P399)</f>
        <v/>
      </c>
      <c r="U399" s="301" t="inlineStr">
        <is>
          <t>Parameter</t>
        </is>
      </c>
      <c r="V399" s="301" t="inlineStr">
        <is>
          <t>Station 1</t>
        </is>
      </c>
      <c r="W399" s="301" t="inlineStr">
        <is>
          <t>Station 2</t>
        </is>
      </c>
      <c r="X399" s="301" t="inlineStr">
        <is>
          <t>Station 4</t>
        </is>
      </c>
      <c r="Y399" s="301" t="inlineStr">
        <is>
          <t>Station 5</t>
        </is>
      </c>
    </row>
    <row r="400" ht="17.45" customHeight="1">
      <c r="A400" s="257">
        <f>IF(ISNUMBER(C400),MONTH(C400),"")</f>
        <v/>
      </c>
      <c r="B400" s="257">
        <f>IF(ISNUMBER(C400),YEAR(C400),"")</f>
        <v/>
      </c>
      <c r="C400" s="791">
        <f>C399+1</f>
        <v/>
      </c>
      <c r="D400" s="792" t="n">
        <v>0.7167</v>
      </c>
      <c r="E400" s="836" t="n"/>
      <c r="F400" s="792" t="n">
        <v>0.7611</v>
      </c>
      <c r="G400" s="794" t="n"/>
      <c r="H400" s="793" t="n"/>
      <c r="I400" s="795" t="n">
        <v>0.7612</v>
      </c>
      <c r="J400" s="836" t="n"/>
      <c r="K400" s="792" t="n">
        <v>0.8098</v>
      </c>
      <c r="L400" s="793" t="n"/>
      <c r="M400" s="982">
        <f>IFERROR(AVERAGE(D400:E400),"")</f>
        <v/>
      </c>
      <c r="N400" s="982">
        <f>IFERROR(AVERAGE(F400:H400),"")</f>
        <v/>
      </c>
      <c r="O400" s="982">
        <f>IFERROR(AVERAGE(I400:J400),"")</f>
        <v/>
      </c>
      <c r="P400" s="982">
        <f>IFERROR(AVERAGE(K400:L400),"")</f>
        <v/>
      </c>
      <c r="Q400" s="257" t="n"/>
      <c r="R400" s="797">
        <f>AVERAGE(M400:P400)</f>
        <v/>
      </c>
      <c r="U400" s="302" t="inlineStr">
        <is>
          <t>Average</t>
        </is>
      </c>
      <c r="V400" s="839">
        <f>AVERAGE(D370:E400)</f>
        <v/>
      </c>
      <c r="W400" s="839">
        <f>AVERAGE(F370:H400)</f>
        <v/>
      </c>
      <c r="X400" s="839">
        <f>AVERAGE(I370:J400)</f>
        <v/>
      </c>
      <c r="Y400" s="839">
        <f>AVERAGE(K370:L400)</f>
        <v/>
      </c>
    </row>
    <row r="401" ht="17.45" customHeight="1">
      <c r="A401" s="257">
        <f>IF(ISNUMBER(C401),MONTH(C401),"")</f>
        <v/>
      </c>
      <c r="B401" s="257">
        <f>IF(ISNUMBER(C401),YEAR(C401),"")</f>
        <v/>
      </c>
      <c r="C401" s="791">
        <f>C400+1</f>
        <v/>
      </c>
      <c r="D401" s="792" t="n"/>
      <c r="E401" s="836" t="n">
        <v>0.665</v>
      </c>
      <c r="F401" s="792" t="n"/>
      <c r="G401" s="794" t="n">
        <v>0.595</v>
      </c>
      <c r="H401" s="793" t="n"/>
      <c r="I401" s="795" t="n"/>
      <c r="J401" s="836" t="n">
        <v>0.599</v>
      </c>
      <c r="K401" s="792" t="n"/>
      <c r="L401" s="793" t="n">
        <v>0.615</v>
      </c>
      <c r="M401" s="982">
        <f>IFERROR(AVERAGE(D401:E401),"")</f>
        <v/>
      </c>
      <c r="N401" s="982">
        <f>IFERROR(AVERAGE(F401:H401),"")</f>
        <v/>
      </c>
      <c r="O401" s="982">
        <f>IFERROR(AVERAGE(I401:J401),"")</f>
        <v/>
      </c>
      <c r="P401" s="982">
        <f>IFERROR(AVERAGE(K401:L401),"")</f>
        <v/>
      </c>
      <c r="Q401" s="257" t="n"/>
      <c r="R401" s="797">
        <f>AVERAGE(M401:P401)</f>
        <v/>
      </c>
      <c r="S401" s="785">
        <f>AVERAGE(L397:O401)</f>
        <v/>
      </c>
      <c r="T401" s="785" t="n"/>
      <c r="U401" s="302" t="inlineStr">
        <is>
          <t>Maximum</t>
        </is>
      </c>
      <c r="V401" s="839">
        <f>MAX(D370:E400)</f>
        <v/>
      </c>
      <c r="W401" s="839">
        <f>MAX(F370:H400)</f>
        <v/>
      </c>
      <c r="X401" s="839">
        <f>MAX(I370:J400)</f>
        <v/>
      </c>
      <c r="Y401" s="839">
        <f>MAX(K370:L400)</f>
        <v/>
      </c>
    </row>
    <row r="402" ht="17.45" customHeight="1" thickBot="1">
      <c r="A402" s="257">
        <f>IF(ISNUMBER(C402),MONTH(C402),"")</f>
        <v/>
      </c>
      <c r="B402" s="257">
        <f>IF(ISNUMBER(C402),YEAR(C402),"")</f>
        <v/>
      </c>
      <c r="C402" s="808">
        <f>C401+1</f>
        <v/>
      </c>
      <c r="D402" s="809" t="n">
        <v>0.329</v>
      </c>
      <c r="E402" s="837" t="n"/>
      <c r="F402" s="809" t="n"/>
      <c r="G402" s="811" t="n"/>
      <c r="H402" s="810" t="n">
        <v>0.215</v>
      </c>
      <c r="I402" s="812" t="n">
        <v>0.1964</v>
      </c>
      <c r="J402" s="837" t="n"/>
      <c r="K402" s="809" t="n">
        <v>0.223</v>
      </c>
      <c r="L402" s="810" t="n"/>
      <c r="M402" s="983">
        <f>IFERROR(AVERAGE(D402:E402),"")</f>
        <v/>
      </c>
      <c r="N402" s="983">
        <f>IFERROR(AVERAGE(F402:H402),"")</f>
        <v/>
      </c>
      <c r="O402" s="983">
        <f>IFERROR(AVERAGE(I402:J402),"")</f>
        <v/>
      </c>
      <c r="P402" s="983">
        <f>IFERROR(AVERAGE(K402:L402),"")</f>
        <v/>
      </c>
      <c r="Q402" s="813">
        <f>AVERAGE(M402:P402)</f>
        <v/>
      </c>
      <c r="R402" s="445" t="n"/>
      <c r="S402" s="441" t="n"/>
      <c r="T402" s="441" t="n"/>
      <c r="U402" s="304" t="inlineStr">
        <is>
          <t># DAYS &gt; 2.5</t>
        </is>
      </c>
      <c r="V402" s="305">
        <f>COUNTIF(D370:E400,"&gt;=2.5")</f>
        <v/>
      </c>
      <c r="W402" s="305">
        <f>COUNTIF(F370:G400,"&gt;=2.5")</f>
        <v/>
      </c>
      <c r="X402" s="305">
        <f>COUNTIF(I370:J400,"&gt;=2.5")</f>
        <v/>
      </c>
      <c r="Y402" s="305">
        <f>COUNTIF(I370:J400,"&gt;=2.5")</f>
        <v/>
      </c>
    </row>
    <row r="403" ht="17.45" customHeight="1" thickBot="1">
      <c r="A403" s="257">
        <f>IF(ISNUMBER(C403),MONTH(C403),"")</f>
        <v/>
      </c>
      <c r="B403" s="257">
        <f>IF(ISNUMBER(C403),YEAR(C403),"")</f>
        <v/>
      </c>
      <c r="C403" s="808">
        <f>C402+1</f>
        <v/>
      </c>
      <c r="D403" s="809" t="n"/>
      <c r="E403" s="837" t="n">
        <v>0.216</v>
      </c>
      <c r="F403" s="809" t="n"/>
      <c r="G403" s="811" t="n">
        <v>0.233</v>
      </c>
      <c r="H403" s="810" t="n"/>
      <c r="I403" s="812" t="n"/>
      <c r="J403" s="837" t="n">
        <v>0.1386</v>
      </c>
      <c r="K403" s="809" t="n"/>
      <c r="L403" s="810" t="n">
        <v>0.1971</v>
      </c>
      <c r="M403" s="983">
        <f>IFERROR(AVERAGE(D403:E403),"")</f>
        <v/>
      </c>
      <c r="N403" s="983">
        <f>IFERROR(AVERAGE(F403:H403),"")</f>
        <v/>
      </c>
      <c r="O403" s="983">
        <f>IFERROR(AVERAGE(I403:J403),"")</f>
        <v/>
      </c>
      <c r="P403" s="983">
        <f>IFERROR(AVERAGE(K403:L403),"")</f>
        <v/>
      </c>
      <c r="Q403" s="813">
        <f>AVERAGE(M403:P403)</f>
        <v/>
      </c>
      <c r="R403" s="445" t="n"/>
      <c r="S403" s="984">
        <f>AVERAGE(L402:O403)</f>
        <v/>
      </c>
      <c r="T403" s="984" t="n"/>
      <c r="Y403" s="786">
        <f>AVERAGE(V400:Y400)</f>
        <v/>
      </c>
    </row>
    <row r="404" ht="17.45" customHeight="1">
      <c r="A404" s="257">
        <f>IF(ISNUMBER(C404),MONTH(C404),"")</f>
        <v/>
      </c>
      <c r="B404" s="257">
        <f>IF(ISNUMBER(C404),YEAR(C404),"")</f>
        <v/>
      </c>
      <c r="C404" s="802">
        <f>C403+1</f>
        <v/>
      </c>
      <c r="D404" s="803" t="n">
        <v>0.213</v>
      </c>
      <c r="E404" s="838" t="n"/>
      <c r="F404" s="803" t="n">
        <v>0.25</v>
      </c>
      <c r="G404" s="805" t="n"/>
      <c r="H404" s="804" t="n">
        <v>0.188</v>
      </c>
      <c r="I404" s="806" t="n">
        <v>0.14</v>
      </c>
      <c r="J404" s="838" t="n"/>
      <c r="K404" s="803" t="n">
        <v>0.273</v>
      </c>
      <c r="L404" s="804" t="n"/>
      <c r="M404" s="982">
        <f>IFERROR(AVERAGE(D404:E404),"")</f>
        <v/>
      </c>
      <c r="N404" s="982">
        <f>IFERROR(AVERAGE(F404:H404),"")</f>
        <v/>
      </c>
      <c r="O404" s="982">
        <f>IFERROR(AVERAGE(I404:J404),"")</f>
        <v/>
      </c>
      <c r="P404" s="982">
        <f>IFERROR(AVERAGE(K404:L404),"")</f>
        <v/>
      </c>
      <c r="Q404" s="257" t="n"/>
      <c r="R404" s="797">
        <f>AVERAGE(M404:P404)</f>
        <v/>
      </c>
    </row>
    <row r="405" ht="17.45" customHeight="1">
      <c r="A405" s="257">
        <f>IF(ISNUMBER(C405),MONTH(C405),"")</f>
        <v/>
      </c>
      <c r="B405" s="257">
        <f>IF(ISNUMBER(C405),YEAR(C405),"")</f>
        <v/>
      </c>
      <c r="C405" s="791">
        <f>C404+1</f>
        <v/>
      </c>
      <c r="D405" s="792" t="n"/>
      <c r="E405" s="836" t="n">
        <v>0.7202</v>
      </c>
      <c r="F405" s="792" t="n"/>
      <c r="G405" s="794" t="n">
        <v>0.325</v>
      </c>
      <c r="H405" s="793" t="n"/>
      <c r="I405" s="795" t="n"/>
      <c r="J405" s="836" t="n">
        <v>0.263</v>
      </c>
      <c r="K405" s="792" t="n"/>
      <c r="L405" s="793" t="n">
        <v>0.358</v>
      </c>
      <c r="M405" s="982">
        <f>IFERROR(AVERAGE(D405:E405),"")</f>
        <v/>
      </c>
      <c r="N405" s="982">
        <f>IFERROR(AVERAGE(F405:H405),"")</f>
        <v/>
      </c>
      <c r="O405" s="982">
        <f>IFERROR(AVERAGE(I405:J405),"")</f>
        <v/>
      </c>
      <c r="P405" s="982">
        <f>IFERROR(AVERAGE(K405:L405),"")</f>
        <v/>
      </c>
      <c r="Q405" s="257" t="n"/>
      <c r="R405" s="797">
        <f>AVERAGE(M405:P405)</f>
        <v/>
      </c>
    </row>
    <row r="406" ht="17.45" customHeight="1">
      <c r="A406" s="257">
        <f>IF(ISNUMBER(C406),MONTH(C406),"")</f>
        <v/>
      </c>
      <c r="B406" s="257">
        <f>IF(ISNUMBER(C406),YEAR(C406),"")</f>
        <v/>
      </c>
      <c r="C406" s="791">
        <f>C405+1</f>
        <v/>
      </c>
      <c r="D406" s="792" t="n">
        <v>0.5944</v>
      </c>
      <c r="E406" s="836" t="n"/>
      <c r="F406" s="792" t="n">
        <v>0.7126</v>
      </c>
      <c r="G406" s="794" t="n"/>
      <c r="H406" s="793" t="n"/>
      <c r="I406" s="795" t="n">
        <v>0.7115</v>
      </c>
      <c r="J406" s="836" t="n"/>
      <c r="K406" s="792" t="n">
        <v>0.6251</v>
      </c>
      <c r="L406" s="793" t="n"/>
      <c r="M406" s="982">
        <f>IFERROR(AVERAGE(D406:E406),"")</f>
        <v/>
      </c>
      <c r="N406" s="982">
        <f>IFERROR(AVERAGE(F406:H406),"")</f>
        <v/>
      </c>
      <c r="O406" s="982">
        <f>IFERROR(AVERAGE(I406:J406),"")</f>
        <v/>
      </c>
      <c r="P406" s="982">
        <f>IFERROR(AVERAGE(K406:L406),"")</f>
        <v/>
      </c>
      <c r="Q406" s="257" t="n"/>
      <c r="R406" s="797">
        <f>AVERAGE(M406:P406)</f>
        <v/>
      </c>
    </row>
    <row r="407" ht="17.45" customHeight="1">
      <c r="A407" s="257">
        <f>IF(ISNUMBER(C407),MONTH(C407),"")</f>
        <v/>
      </c>
      <c r="B407" s="257">
        <f>IF(ISNUMBER(C407),YEAR(C407),"")</f>
        <v/>
      </c>
      <c r="C407" s="791">
        <f>C406+1</f>
        <v/>
      </c>
      <c r="D407" s="792" t="n"/>
      <c r="E407" s="836" t="n">
        <v>0.744</v>
      </c>
      <c r="F407" s="792" t="n"/>
      <c r="G407" s="794" t="n">
        <v>0.98</v>
      </c>
      <c r="H407" s="793" t="n"/>
      <c r="I407" s="795" t="n"/>
      <c r="J407" s="836" t="n">
        <v>0.8839</v>
      </c>
      <c r="K407" s="792" t="n"/>
      <c r="L407" s="793" t="n">
        <v>0.777</v>
      </c>
      <c r="M407" s="982">
        <f>IFERROR(AVERAGE(D407:E407),"")</f>
        <v/>
      </c>
      <c r="N407" s="982">
        <f>IFERROR(AVERAGE(F407:H407),"")</f>
        <v/>
      </c>
      <c r="O407" s="982">
        <f>IFERROR(AVERAGE(I407:J407),"")</f>
        <v/>
      </c>
      <c r="P407" s="982">
        <f>IFERROR(AVERAGE(K407:L407),"")</f>
        <v/>
      </c>
      <c r="Q407" s="257" t="n"/>
      <c r="R407" s="797">
        <f>AVERAGE(M407:P407)</f>
        <v/>
      </c>
    </row>
    <row r="408" ht="17.45" customHeight="1">
      <c r="A408" s="257">
        <f>IF(ISNUMBER(C408),MONTH(C408),"")</f>
        <v/>
      </c>
      <c r="B408" s="257">
        <f>IF(ISNUMBER(C408),YEAR(C408),"")</f>
        <v/>
      </c>
      <c r="C408" s="791">
        <f>C407+1</f>
        <v/>
      </c>
      <c r="D408" s="792" t="n">
        <v>0.6875</v>
      </c>
      <c r="E408" s="836" t="n"/>
      <c r="F408" s="792" t="n"/>
      <c r="G408" s="794" t="n"/>
      <c r="H408" s="793" t="n">
        <v>0.7717000000000001</v>
      </c>
      <c r="I408" s="795" t="n">
        <v>1.1</v>
      </c>
      <c r="J408" s="836" t="n"/>
      <c r="K408" s="792" t="n">
        <v>0.7461</v>
      </c>
      <c r="L408" s="793" t="n"/>
      <c r="M408" s="982">
        <f>IFERROR(AVERAGE(D408:E408),"")</f>
        <v/>
      </c>
      <c r="N408" s="982">
        <f>IFERROR(AVERAGE(F408:H408),"")</f>
        <v/>
      </c>
      <c r="O408" s="982">
        <f>IFERROR(AVERAGE(I408:J408),"")</f>
        <v/>
      </c>
      <c r="P408" s="982">
        <f>IFERROR(AVERAGE(K408:L408),"")</f>
        <v/>
      </c>
      <c r="Q408" s="257" t="n"/>
      <c r="R408" s="797">
        <f>AVERAGE(M408:P408)</f>
        <v/>
      </c>
      <c r="S408" s="785">
        <f>AVERAGE(L404:O408)</f>
        <v/>
      </c>
      <c r="T408" s="785" t="n"/>
    </row>
    <row r="409" ht="17.45" customHeight="1">
      <c r="A409" s="257">
        <f>IF(ISNUMBER(C409),MONTH(C409),"")</f>
        <v/>
      </c>
      <c r="B409" s="257">
        <f>IF(ISNUMBER(C409),YEAR(C409),"")</f>
        <v/>
      </c>
      <c r="C409" s="808">
        <f>C408+1</f>
        <v/>
      </c>
      <c r="D409" s="809" t="n"/>
      <c r="E409" s="837" t="n">
        <v>0.498</v>
      </c>
      <c r="F409" s="809" t="n"/>
      <c r="G409" s="811" t="n">
        <v>0.5034999999999999</v>
      </c>
      <c r="H409" s="810" t="n"/>
      <c r="I409" s="812" t="n"/>
      <c r="J409" s="837" t="n">
        <v>0.3469</v>
      </c>
      <c r="K409" s="809" t="n"/>
      <c r="L409" s="810" t="n">
        <v>0.4406</v>
      </c>
      <c r="M409" s="983">
        <f>IFERROR(AVERAGE(D409:E409),"")</f>
        <v/>
      </c>
      <c r="N409" s="983">
        <f>IFERROR(AVERAGE(F409:H409),"")</f>
        <v/>
      </c>
      <c r="O409" s="983">
        <f>IFERROR(AVERAGE(I409:J409),"")</f>
        <v/>
      </c>
      <c r="P409" s="983">
        <f>IFERROR(AVERAGE(K409:L409),"")</f>
        <v/>
      </c>
      <c r="Q409" s="813">
        <f>AVERAGE(M409:P409)</f>
        <v/>
      </c>
      <c r="R409" s="445" t="n"/>
      <c r="S409" s="441" t="n"/>
      <c r="T409" s="441" t="n"/>
    </row>
    <row r="410" ht="17.45" customHeight="1">
      <c r="A410" s="257">
        <f>IF(ISNUMBER(C410),MONTH(C410),"")</f>
        <v/>
      </c>
      <c r="B410" s="257">
        <f>IF(ISNUMBER(C410),YEAR(C410),"")</f>
        <v/>
      </c>
      <c r="C410" s="808">
        <f>C409+1</f>
        <v/>
      </c>
      <c r="D410" s="809" t="n">
        <v>0.4027</v>
      </c>
      <c r="E410" s="837" t="n"/>
      <c r="F410" s="809" t="n">
        <v>0.3749</v>
      </c>
      <c r="G410" s="811" t="n"/>
      <c r="H410" s="810" t="n">
        <v>0.3972</v>
      </c>
      <c r="I410" s="812" t="n">
        <v>0.3</v>
      </c>
      <c r="J410" s="837" t="n"/>
      <c r="K410" s="809" t="n">
        <v>0.4318</v>
      </c>
      <c r="L410" s="810" t="n"/>
      <c r="M410" s="983">
        <f>IFERROR(AVERAGE(D410:E410),"")</f>
        <v/>
      </c>
      <c r="N410" s="983">
        <f>IFERROR(AVERAGE(F410:H410),"")</f>
        <v/>
      </c>
      <c r="O410" s="983">
        <f>IFERROR(AVERAGE(I410:J410),"")</f>
        <v/>
      </c>
      <c r="P410" s="983">
        <f>IFERROR(AVERAGE(K410:L410),"")</f>
        <v/>
      </c>
      <c r="Q410" s="813">
        <f>AVERAGE(M410:P410)</f>
        <v/>
      </c>
      <c r="R410" s="445" t="n"/>
      <c r="S410" s="984">
        <f>AVERAGE(L409:O410)</f>
        <v/>
      </c>
      <c r="T410" s="984" t="n"/>
    </row>
    <row r="411" ht="17.45" customHeight="1">
      <c r="A411" s="257">
        <f>IF(ISNUMBER(C411),MONTH(C411),"")</f>
        <v/>
      </c>
      <c r="B411" s="257">
        <f>IF(ISNUMBER(C411),YEAR(C411),"")</f>
        <v/>
      </c>
      <c r="C411" s="791">
        <f>C410+1</f>
        <v/>
      </c>
      <c r="D411" s="792" t="n"/>
      <c r="E411" s="836" t="n">
        <v>0.7339</v>
      </c>
      <c r="F411" s="792" t="n"/>
      <c r="G411" s="794" t="n">
        <v>0.5468</v>
      </c>
      <c r="H411" s="793" t="n"/>
      <c r="I411" s="795" t="n"/>
      <c r="J411" s="836" t="n">
        <v>0.7284</v>
      </c>
      <c r="K411" s="792" t="n"/>
      <c r="L411" s="793" t="n">
        <v>0.5786</v>
      </c>
      <c r="M411" s="982">
        <f>IFERROR(AVERAGE(D411:E411),"")</f>
        <v/>
      </c>
      <c r="N411" s="982">
        <f>IFERROR(AVERAGE(F411:H411),"")</f>
        <v/>
      </c>
      <c r="O411" s="982">
        <f>IFERROR(AVERAGE(I411:J411),"")</f>
        <v/>
      </c>
      <c r="P411" s="982">
        <f>IFERROR(AVERAGE(K411:L411),"")</f>
        <v/>
      </c>
      <c r="Q411" s="257" t="n"/>
      <c r="R411" s="797">
        <f>AVERAGE(M411:P411)</f>
        <v/>
      </c>
    </row>
    <row r="412" ht="17.45" customHeight="1">
      <c r="A412" s="257">
        <f>IF(ISNUMBER(C412),MONTH(C412),"")</f>
        <v/>
      </c>
      <c r="B412" s="257">
        <f>IF(ISNUMBER(C412),YEAR(C412),"")</f>
        <v/>
      </c>
      <c r="C412" s="791">
        <f>C411+1</f>
        <v/>
      </c>
      <c r="D412" s="792" t="n">
        <v>1.068</v>
      </c>
      <c r="E412" s="836" t="n"/>
      <c r="F412" s="792" t="n">
        <v>1.026</v>
      </c>
      <c r="G412" s="794" t="n"/>
      <c r="H412" s="793" t="n"/>
      <c r="I412" s="795" t="n">
        <v>0.7805</v>
      </c>
      <c r="J412" s="836" t="n"/>
      <c r="K412" s="792" t="n">
        <v>0.8549</v>
      </c>
      <c r="L412" s="793" t="n"/>
      <c r="M412" s="982">
        <f>IFERROR(AVERAGE(D412:E412),"")</f>
        <v/>
      </c>
      <c r="N412" s="982">
        <f>IFERROR(AVERAGE(F412:H412),"")</f>
        <v/>
      </c>
      <c r="O412" s="982">
        <f>IFERROR(AVERAGE(I412:J412),"")</f>
        <v/>
      </c>
      <c r="P412" s="982">
        <f>IFERROR(AVERAGE(K412:L412),"")</f>
        <v/>
      </c>
      <c r="Q412" s="257" t="n"/>
      <c r="R412" s="797">
        <f>AVERAGE(M412:P412)</f>
        <v/>
      </c>
    </row>
    <row r="413" ht="17.45" customHeight="1">
      <c r="A413" s="257">
        <f>IF(ISNUMBER(C413),MONTH(C413),"")</f>
        <v/>
      </c>
      <c r="B413" s="257">
        <f>IF(ISNUMBER(C413),YEAR(C413),"")</f>
        <v/>
      </c>
      <c r="C413" s="791">
        <f>C412+1</f>
        <v/>
      </c>
      <c r="D413" s="792" t="n"/>
      <c r="E413" s="836" t="n">
        <v>0.704</v>
      </c>
      <c r="F413" s="792" t="n"/>
      <c r="G413" s="794" t="n">
        <v>1.072</v>
      </c>
      <c r="H413" s="793" t="n"/>
      <c r="I413" s="795" t="n"/>
      <c r="J413" s="836" t="n">
        <v>0.7985</v>
      </c>
      <c r="K413" s="792" t="n"/>
      <c r="L413" s="793" t="n">
        <v>0.657</v>
      </c>
      <c r="M413" s="982">
        <f>IFERROR(AVERAGE(D413:E413),"")</f>
        <v/>
      </c>
      <c r="N413" s="982">
        <f>IFERROR(AVERAGE(F413:H413),"")</f>
        <v/>
      </c>
      <c r="O413" s="982">
        <f>IFERROR(AVERAGE(I413:J413),"")</f>
        <v/>
      </c>
      <c r="P413" s="982">
        <f>IFERROR(AVERAGE(K413:L413),"")</f>
        <v/>
      </c>
      <c r="Q413" s="257" t="n"/>
      <c r="R413" s="797">
        <f>AVERAGE(M413:P413)</f>
        <v/>
      </c>
    </row>
    <row r="414" ht="17.45" customHeight="1">
      <c r="A414" s="257">
        <f>IF(ISNUMBER(C414),MONTH(C414),"")</f>
        <v/>
      </c>
      <c r="B414" s="257">
        <f>IF(ISNUMBER(C414),YEAR(C414),"")</f>
        <v/>
      </c>
      <c r="C414" s="791">
        <f>C413+1</f>
        <v/>
      </c>
      <c r="D414" s="792" t="n">
        <v>0.2925</v>
      </c>
      <c r="E414" s="836" t="n"/>
      <c r="F414" s="792" t="n"/>
      <c r="G414" s="794" t="n"/>
      <c r="H414" s="793" t="n">
        <v>0.1954</v>
      </c>
      <c r="I414" s="795" t="n">
        <v>0.1811</v>
      </c>
      <c r="J414" s="836" t="n"/>
      <c r="K414" s="792" t="n">
        <v>0.3096</v>
      </c>
      <c r="L414" s="793" t="n"/>
      <c r="M414" s="982">
        <f>IFERROR(AVERAGE(D414:E414),"")</f>
        <v/>
      </c>
      <c r="N414" s="982">
        <f>IFERROR(AVERAGE(F414:H414),"")</f>
        <v/>
      </c>
      <c r="O414" s="982">
        <f>IFERROR(AVERAGE(I414:J414),"")</f>
        <v/>
      </c>
      <c r="P414" s="982">
        <f>IFERROR(AVERAGE(K414:L414),"")</f>
        <v/>
      </c>
      <c r="Q414" s="257" t="n"/>
      <c r="R414" s="797">
        <f>AVERAGE(M414:P414)</f>
        <v/>
      </c>
    </row>
    <row r="415" ht="17.45" customHeight="1">
      <c r="A415" s="257">
        <f>IF(ISNUMBER(C415),MONTH(C415),"")</f>
        <v/>
      </c>
      <c r="B415" s="257">
        <f>IF(ISNUMBER(C415),YEAR(C415),"")</f>
        <v/>
      </c>
      <c r="C415" s="791">
        <f>C414+1</f>
        <v/>
      </c>
      <c r="D415" s="792" t="n"/>
      <c r="E415" s="836" t="n">
        <v>0.522</v>
      </c>
      <c r="F415" s="792" t="n"/>
      <c r="G415" s="794" t="n">
        <v>0.45</v>
      </c>
      <c r="H415" s="793" t="n"/>
      <c r="I415" s="795" t="n"/>
      <c r="J415" s="836" t="n">
        <v>0.342</v>
      </c>
      <c r="K415" s="792" t="n"/>
      <c r="L415" s="793" t="n">
        <v>0.446</v>
      </c>
      <c r="M415" s="982">
        <f>IFERROR(AVERAGE(D415:E415),"")</f>
        <v/>
      </c>
      <c r="N415" s="982">
        <f>IFERROR(AVERAGE(F415:H415),"")</f>
        <v/>
      </c>
      <c r="O415" s="982">
        <f>IFERROR(AVERAGE(I415:J415),"")</f>
        <v/>
      </c>
      <c r="P415" s="982">
        <f>IFERROR(AVERAGE(K415:L415),"")</f>
        <v/>
      </c>
      <c r="Q415" s="257" t="n"/>
      <c r="R415" s="797">
        <f>AVERAGE(M415:P415)</f>
        <v/>
      </c>
      <c r="S415" s="785">
        <f>AVERAGE(L411:O415)</f>
        <v/>
      </c>
      <c r="T415" s="785" t="n"/>
    </row>
    <row r="416" ht="17.45" customHeight="1">
      <c r="A416" s="257">
        <f>IF(ISNUMBER(C416),MONTH(C416),"")</f>
        <v/>
      </c>
      <c r="B416" s="257">
        <f>IF(ISNUMBER(C416),YEAR(C416),"")</f>
        <v/>
      </c>
      <c r="C416" s="808">
        <f>C415+1</f>
        <v/>
      </c>
      <c r="D416" s="809" t="n">
        <v>0.3562</v>
      </c>
      <c r="E416" s="837" t="n"/>
      <c r="F416" s="809" t="n">
        <v>0.4771</v>
      </c>
      <c r="G416" s="811" t="n"/>
      <c r="H416" s="810" t="n">
        <v>0.4012</v>
      </c>
      <c r="I416" s="812" t="n">
        <v>0.232</v>
      </c>
      <c r="J416" s="837" t="n"/>
      <c r="K416" s="809" t="n">
        <v>0.3691</v>
      </c>
      <c r="L416" s="810" t="n"/>
      <c r="M416" s="983">
        <f>IFERROR(AVERAGE(D416:E416),"")</f>
        <v/>
      </c>
      <c r="N416" s="983">
        <f>IFERROR(AVERAGE(F416:H416),"")</f>
        <v/>
      </c>
      <c r="O416" s="983">
        <f>IFERROR(AVERAGE(I416:J416),"")</f>
        <v/>
      </c>
      <c r="P416" s="983">
        <f>IFERROR(AVERAGE(K416:L416),"")</f>
        <v/>
      </c>
      <c r="Q416" s="813">
        <f>AVERAGE(M416:P416)</f>
        <v/>
      </c>
      <c r="R416" s="445" t="n"/>
      <c r="S416" s="441" t="n"/>
      <c r="T416" s="441" t="n"/>
    </row>
    <row r="417" ht="17.45" customHeight="1">
      <c r="A417" s="257">
        <f>IF(ISNUMBER(C417),MONTH(C417),"")</f>
        <v/>
      </c>
      <c r="B417" s="257">
        <f>IF(ISNUMBER(C417),YEAR(C417),"")</f>
        <v/>
      </c>
      <c r="C417" s="808">
        <f>C416+1</f>
        <v/>
      </c>
      <c r="D417" s="809" t="n"/>
      <c r="E417" s="837" t="n">
        <v>0.475</v>
      </c>
      <c r="F417" s="809" t="n"/>
      <c r="G417" s="811" t="n">
        <v>0.5679999999999999</v>
      </c>
      <c r="H417" s="810" t="n"/>
      <c r="I417" s="812" t="n"/>
      <c r="J417" s="837" t="n">
        <v>0.259</v>
      </c>
      <c r="K417" s="809" t="n"/>
      <c r="L417" s="810" t="n">
        <v>0.427</v>
      </c>
      <c r="M417" s="983">
        <f>IFERROR(AVERAGE(D417:E417),"")</f>
        <v/>
      </c>
      <c r="N417" s="983">
        <f>IFERROR(AVERAGE(F417:H417),"")</f>
        <v/>
      </c>
      <c r="O417" s="983">
        <f>IFERROR(AVERAGE(I417:J417),"")</f>
        <v/>
      </c>
      <c r="P417" s="983">
        <f>IFERROR(AVERAGE(K417:L417),"")</f>
        <v/>
      </c>
      <c r="Q417" s="813">
        <f>AVERAGE(M417:P417)</f>
        <v/>
      </c>
      <c r="R417" s="445" t="n"/>
      <c r="S417" s="984">
        <f>AVERAGE(L416:O417)</f>
        <v/>
      </c>
      <c r="T417" s="984" t="n"/>
    </row>
    <row r="418" ht="17.45" customHeight="1">
      <c r="A418" s="257">
        <f>IF(ISNUMBER(C418),MONTH(C418),"")</f>
        <v/>
      </c>
      <c r="B418" s="257">
        <f>IF(ISNUMBER(C418),YEAR(C418),"")</f>
        <v/>
      </c>
      <c r="C418" s="791">
        <f>C417+1</f>
        <v/>
      </c>
      <c r="D418" s="792" t="n">
        <v>0.747</v>
      </c>
      <c r="E418" s="836" t="n"/>
      <c r="F418" s="792" t="n">
        <v>0.831</v>
      </c>
      <c r="G418" s="794" t="n"/>
      <c r="H418" s="793" t="n"/>
      <c r="I418" s="795" t="n">
        <v>0.744</v>
      </c>
      <c r="J418" s="836" t="n"/>
      <c r="K418" s="792" t="n">
        <v>0.716</v>
      </c>
      <c r="L418" s="793" t="n"/>
      <c r="M418" s="982">
        <f>IFERROR(AVERAGE(D418:E418),"")</f>
        <v/>
      </c>
      <c r="N418" s="982">
        <f>IFERROR(AVERAGE(F418:H418),"")</f>
        <v/>
      </c>
      <c r="O418" s="982">
        <f>IFERROR(AVERAGE(I418:J418),"")</f>
        <v/>
      </c>
      <c r="P418" s="982">
        <f>IFERROR(AVERAGE(K418:L418),"")</f>
        <v/>
      </c>
      <c r="Q418" s="257" t="n"/>
      <c r="R418" s="797">
        <f>AVERAGE(M418:P418)</f>
        <v/>
      </c>
    </row>
    <row r="419" ht="17.45" customHeight="1">
      <c r="A419" s="257">
        <f>IF(ISNUMBER(C419),MONTH(C419),"")</f>
        <v/>
      </c>
      <c r="B419" s="257">
        <f>IF(ISNUMBER(C419),YEAR(C419),"")</f>
        <v/>
      </c>
      <c r="C419" s="791">
        <f>C418+1</f>
        <v/>
      </c>
      <c r="D419" s="792" t="n"/>
      <c r="E419" s="836" t="n">
        <v>0.7588</v>
      </c>
      <c r="F419" s="792" t="n"/>
      <c r="G419" s="794" t="n">
        <v>0.8031</v>
      </c>
      <c r="H419" s="793" t="n"/>
      <c r="I419" s="795" t="n"/>
      <c r="J419" s="836" t="n">
        <v>0.8353</v>
      </c>
      <c r="K419" s="792" t="n"/>
      <c r="L419" s="793" t="n">
        <v>0.6516999999999999</v>
      </c>
      <c r="M419" s="982">
        <f>IFERROR(AVERAGE(D419:E419),"")</f>
        <v/>
      </c>
      <c r="N419" s="982">
        <f>IFERROR(AVERAGE(F419:H419),"")</f>
        <v/>
      </c>
      <c r="O419" s="982">
        <f>IFERROR(AVERAGE(I419:J419),"")</f>
        <v/>
      </c>
      <c r="P419" s="982">
        <f>IFERROR(AVERAGE(K419:L419),"")</f>
        <v/>
      </c>
      <c r="Q419" s="257" t="n"/>
      <c r="R419" s="797">
        <f>AVERAGE(M419:P419)</f>
        <v/>
      </c>
    </row>
    <row r="420" ht="17.45" customHeight="1">
      <c r="A420" s="257">
        <f>IF(ISNUMBER(C420),MONTH(C420),"")</f>
        <v/>
      </c>
      <c r="B420" s="257">
        <f>IF(ISNUMBER(C420),YEAR(C420),"")</f>
        <v/>
      </c>
      <c r="C420" s="791">
        <f>C419+1</f>
        <v/>
      </c>
      <c r="D420" s="792" t="n">
        <v>0.6514</v>
      </c>
      <c r="E420" s="836" t="n"/>
      <c r="F420" s="792" t="n"/>
      <c r="G420" s="794" t="n"/>
      <c r="H420" s="793" t="n">
        <v>0.7708</v>
      </c>
      <c r="I420" s="795" t="n">
        <v>0.7272999999999999</v>
      </c>
      <c r="J420" s="836" t="n"/>
      <c r="K420" s="792" t="n">
        <v>0.6830000000000001</v>
      </c>
      <c r="L420" s="793" t="n"/>
      <c r="M420" s="982">
        <f>IFERROR(AVERAGE(D420:E420),"")</f>
        <v/>
      </c>
      <c r="N420" s="982">
        <f>IFERROR(AVERAGE(F420:H420),"")</f>
        <v/>
      </c>
      <c r="O420" s="982">
        <f>IFERROR(AVERAGE(I420:J420),"")</f>
        <v/>
      </c>
      <c r="P420" s="982">
        <f>IFERROR(AVERAGE(K420:L420),"")</f>
        <v/>
      </c>
      <c r="Q420" s="257" t="n"/>
      <c r="R420" s="797">
        <f>AVERAGE(M420:P420)</f>
        <v/>
      </c>
    </row>
    <row r="421" ht="17.45" customHeight="1">
      <c r="A421" s="257">
        <f>IF(ISNUMBER(C421),MONTH(C421),"")</f>
        <v/>
      </c>
      <c r="B421" s="257">
        <f>IF(ISNUMBER(C421),YEAR(C421),"")</f>
        <v/>
      </c>
      <c r="C421" s="791">
        <f>C420+1</f>
        <v/>
      </c>
      <c r="D421" s="792" t="n"/>
      <c r="E421" s="836" t="n">
        <v>0.516</v>
      </c>
      <c r="F421" s="792" t="n"/>
      <c r="G421" s="794" t="n">
        <v>0.638</v>
      </c>
      <c r="H421" s="793" t="n"/>
      <c r="I421" s="795" t="n"/>
      <c r="J421" s="836" t="n">
        <v>0.6073</v>
      </c>
      <c r="K421" s="792" t="n"/>
      <c r="L421" s="793" t="n">
        <v>0.534</v>
      </c>
      <c r="M421" s="982">
        <f>IFERROR(AVERAGE(D421:E421),"")</f>
        <v/>
      </c>
      <c r="N421" s="982">
        <f>IFERROR(AVERAGE(F421:H421),"")</f>
        <v/>
      </c>
      <c r="O421" s="982">
        <f>IFERROR(AVERAGE(I421:J421),"")</f>
        <v/>
      </c>
      <c r="P421" s="982">
        <f>IFERROR(AVERAGE(K421:L421),"")</f>
        <v/>
      </c>
      <c r="Q421" s="257" t="n"/>
      <c r="R421" s="797">
        <f>AVERAGE(M421:P421)</f>
        <v/>
      </c>
    </row>
    <row r="422" ht="17.45" customHeight="1">
      <c r="A422" s="257">
        <f>IF(ISNUMBER(C422),MONTH(C422),"")</f>
        <v/>
      </c>
      <c r="B422" s="257">
        <f>IF(ISNUMBER(C422),YEAR(C422),"")</f>
        <v/>
      </c>
      <c r="C422" s="802">
        <f>C421+1</f>
        <v/>
      </c>
      <c r="D422" s="803" t="n">
        <v>0.82</v>
      </c>
      <c r="E422" s="838" t="n"/>
      <c r="F422" s="803" t="n">
        <v>0.844</v>
      </c>
      <c r="G422" s="805" t="n"/>
      <c r="H422" s="804" t="n">
        <v>0.901</v>
      </c>
      <c r="I422" s="806" t="n">
        <v>0.763</v>
      </c>
      <c r="J422" s="838" t="n"/>
      <c r="K422" s="803" t="n">
        <v>0.86</v>
      </c>
      <c r="L422" s="804" t="n"/>
      <c r="M422" s="982">
        <f>IFERROR(AVERAGE(D422:E422),"")</f>
        <v/>
      </c>
      <c r="N422" s="982">
        <f>IFERROR(AVERAGE(F422:H422),"")</f>
        <v/>
      </c>
      <c r="O422" s="982">
        <f>IFERROR(AVERAGE(I422:J422),"")</f>
        <v/>
      </c>
      <c r="P422" s="982">
        <f>IFERROR(AVERAGE(K422:L422),"")</f>
        <v/>
      </c>
      <c r="Q422" s="257" t="n"/>
      <c r="R422" s="797">
        <f>AVERAGE(M422:P422)</f>
        <v/>
      </c>
      <c r="S422" s="785">
        <f>AVERAGE(L418:O422)</f>
        <v/>
      </c>
      <c r="T422" s="785" t="n"/>
    </row>
    <row r="423" ht="17.45" customHeight="1">
      <c r="A423" s="257">
        <f>IF(ISNUMBER(C423),MONTH(C423),"")</f>
        <v/>
      </c>
      <c r="B423" s="257">
        <f>IF(ISNUMBER(C423),YEAR(C423),"")</f>
        <v/>
      </c>
      <c r="C423" s="808">
        <f>C422+1</f>
        <v/>
      </c>
      <c r="D423" s="809" t="n"/>
      <c r="E423" s="837" t="n">
        <v>0.6744</v>
      </c>
      <c r="F423" s="809" t="n"/>
      <c r="G423" s="811" t="n">
        <v>0.8008999999999999</v>
      </c>
      <c r="H423" s="810" t="n"/>
      <c r="I423" s="812" t="n"/>
      <c r="J423" s="837" t="n">
        <v>0.5604</v>
      </c>
      <c r="K423" s="809" t="n"/>
      <c r="L423" s="810" t="n">
        <v>0.9081</v>
      </c>
      <c r="M423" s="983">
        <f>IFERROR(AVERAGE(D423:E423),"")</f>
        <v/>
      </c>
      <c r="N423" s="983">
        <f>IFERROR(AVERAGE(F423:H423),"")</f>
        <v/>
      </c>
      <c r="O423" s="983">
        <f>IFERROR(AVERAGE(I423:J423),"")</f>
        <v/>
      </c>
      <c r="P423" s="983">
        <f>IFERROR(AVERAGE(K423:L423),"")</f>
        <v/>
      </c>
      <c r="Q423" s="813">
        <f>AVERAGE(M423:P423)</f>
        <v/>
      </c>
      <c r="R423" s="445" t="n"/>
      <c r="S423" s="441" t="n"/>
      <c r="T423" s="441" t="n"/>
    </row>
    <row r="424" ht="17.45" customHeight="1">
      <c r="A424" s="257">
        <f>IF(ISNUMBER(C424),MONTH(C424),"")</f>
        <v/>
      </c>
      <c r="B424" s="257">
        <f>IF(ISNUMBER(C424),YEAR(C424),"")</f>
        <v/>
      </c>
      <c r="C424" s="808">
        <f>C423+1</f>
        <v/>
      </c>
      <c r="D424" s="809" t="n">
        <v>0.59</v>
      </c>
      <c r="E424" s="837" t="n"/>
      <c r="F424" s="809" t="n">
        <v>0.552</v>
      </c>
      <c r="G424" s="811" t="n"/>
      <c r="H424" s="810" t="n"/>
      <c r="I424" s="812" t="n">
        <v>0.61</v>
      </c>
      <c r="J424" s="837" t="n"/>
      <c r="K424" s="809" t="n">
        <v>0.704</v>
      </c>
      <c r="L424" s="810" t="n"/>
      <c r="M424" s="983">
        <f>IFERROR(AVERAGE(D424:E424),"")</f>
        <v/>
      </c>
      <c r="N424" s="983">
        <f>IFERROR(AVERAGE(F424:H424),"")</f>
        <v/>
      </c>
      <c r="O424" s="983">
        <f>IFERROR(AVERAGE(I424:J424),"")</f>
        <v/>
      </c>
      <c r="P424" s="983">
        <f>IFERROR(AVERAGE(K424:L424),"")</f>
        <v/>
      </c>
      <c r="Q424" s="813">
        <f>AVERAGE(M424:P424)</f>
        <v/>
      </c>
      <c r="R424" s="445" t="n"/>
      <c r="S424" s="984">
        <f>AVERAGE(L423:O424)</f>
        <v/>
      </c>
      <c r="T424" s="984" t="n"/>
    </row>
    <row r="425" ht="17.45" customHeight="1">
      <c r="A425" s="257">
        <f>IF(ISNUMBER(C425),MONTH(C425),"")</f>
        <v/>
      </c>
      <c r="B425" s="257">
        <f>IF(ISNUMBER(C425),YEAR(C425),"")</f>
        <v/>
      </c>
      <c r="C425" s="791">
        <f>C424+1</f>
        <v/>
      </c>
      <c r="D425" s="792" t="n"/>
      <c r="E425" s="836" t="n">
        <v>0.8709</v>
      </c>
      <c r="F425" s="792" t="n"/>
      <c r="G425" s="794" t="n">
        <v>1.065</v>
      </c>
      <c r="H425" s="793" t="n"/>
      <c r="I425" s="795" t="n"/>
      <c r="J425" s="836" t="n">
        <v>1.025</v>
      </c>
      <c r="K425" s="792" t="n"/>
      <c r="L425" s="793" t="n">
        <v>1.013</v>
      </c>
      <c r="M425" s="982">
        <f>IFERROR(AVERAGE(D425:E425),"")</f>
        <v/>
      </c>
      <c r="N425" s="982">
        <f>IFERROR(AVERAGE(F425:H425),"")</f>
        <v/>
      </c>
      <c r="O425" s="982">
        <f>IFERROR(AVERAGE(I425:J425),"")</f>
        <v/>
      </c>
      <c r="P425" s="982">
        <f>IFERROR(AVERAGE(K425:L425),"")</f>
        <v/>
      </c>
      <c r="Q425" s="257" t="n"/>
      <c r="R425" s="797">
        <f>AVERAGE(M425:P425)</f>
        <v/>
      </c>
    </row>
    <row r="426" ht="17.45" customHeight="1">
      <c r="A426" s="257">
        <f>IF(ISNUMBER(C426),MONTH(C426),"")</f>
        <v/>
      </c>
      <c r="B426" s="257">
        <f>IF(ISNUMBER(C426),YEAR(C426),"")</f>
        <v/>
      </c>
      <c r="C426" s="791">
        <f>C425+1</f>
        <v/>
      </c>
      <c r="D426" s="792" t="n">
        <v>1.024</v>
      </c>
      <c r="E426" s="836" t="n"/>
      <c r="F426" s="792" t="n"/>
      <c r="G426" s="794" t="n"/>
      <c r="H426" s="793" t="n">
        <v>1.149</v>
      </c>
      <c r="I426" s="795" t="n">
        <v>1.072</v>
      </c>
      <c r="J426" s="836" t="n"/>
      <c r="K426" s="792" t="n">
        <v>1.12</v>
      </c>
      <c r="L426" s="793" t="n"/>
      <c r="M426" s="982">
        <f>IFERROR(AVERAGE(D426:E426),"")</f>
        <v/>
      </c>
      <c r="N426" s="982">
        <f>IFERROR(AVERAGE(F426:H426),"")</f>
        <v/>
      </c>
      <c r="O426" s="982">
        <f>IFERROR(AVERAGE(I426:J426),"")</f>
        <v/>
      </c>
      <c r="P426" s="982">
        <f>IFERROR(AVERAGE(K426:L426),"")</f>
        <v/>
      </c>
      <c r="Q426" s="257" t="n"/>
      <c r="R426" s="797">
        <f>AVERAGE(M426:P426)</f>
        <v/>
      </c>
      <c r="U426" s="299" t="inlineStr">
        <is>
          <t>February</t>
        </is>
      </c>
      <c r="V426" s="299" t="n">
        <v>2019</v>
      </c>
      <c r="W426" s="300" t="n"/>
      <c r="X426" s="300" t="n"/>
      <c r="Y426" s="300" t="n"/>
    </row>
    <row r="427" ht="17.45" customHeight="1">
      <c r="A427" s="257">
        <f>IF(ISNUMBER(C427),MONTH(C427),"")</f>
        <v/>
      </c>
      <c r="B427" s="257">
        <f>IF(ISNUMBER(C427),YEAR(C427),"")</f>
        <v/>
      </c>
      <c r="C427" s="791">
        <f>C426+1</f>
        <v/>
      </c>
      <c r="D427" s="792" t="n"/>
      <c r="E427" s="836" t="n">
        <v>0.792</v>
      </c>
      <c r="F427" s="792" t="n"/>
      <c r="G427" s="794" t="n">
        <v>1.004</v>
      </c>
      <c r="H427" s="793" t="n"/>
      <c r="I427" s="795" t="n"/>
      <c r="J427" s="836" t="n">
        <v>0.7673</v>
      </c>
      <c r="K427" s="792" t="n"/>
      <c r="L427" s="793" t="n">
        <v>0.8</v>
      </c>
      <c r="M427" s="982">
        <f>IFERROR(AVERAGE(D427:E427),"")</f>
        <v/>
      </c>
      <c r="N427" s="982">
        <f>IFERROR(AVERAGE(F427:H427),"")</f>
        <v/>
      </c>
      <c r="O427" s="982">
        <f>IFERROR(AVERAGE(I427:J427),"")</f>
        <v/>
      </c>
      <c r="P427" s="982">
        <f>IFERROR(AVERAGE(K427:L427),"")</f>
        <v/>
      </c>
      <c r="Q427" s="257" t="n"/>
      <c r="R427" s="797">
        <f>AVERAGE(M427:P427)</f>
        <v/>
      </c>
      <c r="U427" s="301" t="inlineStr">
        <is>
          <t>Parameter</t>
        </is>
      </c>
      <c r="V427" s="301" t="inlineStr">
        <is>
          <t>Station 1</t>
        </is>
      </c>
      <c r="W427" s="301" t="inlineStr">
        <is>
          <t>Station 2</t>
        </is>
      </c>
      <c r="X427" s="301" t="inlineStr">
        <is>
          <t>Station 4</t>
        </is>
      </c>
      <c r="Y427" s="301" t="inlineStr">
        <is>
          <t>Station 5</t>
        </is>
      </c>
    </row>
    <row r="428" ht="17.45" customHeight="1">
      <c r="A428" s="257">
        <f>IF(ISNUMBER(C428),MONTH(C428),"")</f>
        <v/>
      </c>
      <c r="B428" s="257">
        <f>IF(ISNUMBER(C428),YEAR(C428),"")</f>
        <v/>
      </c>
      <c r="C428" s="802">
        <f>C427+1</f>
        <v/>
      </c>
      <c r="D428" s="803" t="n">
        <v>0.835</v>
      </c>
      <c r="E428" s="838" t="n"/>
      <c r="F428" s="803" t="n">
        <v>0.791</v>
      </c>
      <c r="G428" s="805" t="n"/>
      <c r="H428" s="804" t="n">
        <v>0.794</v>
      </c>
      <c r="I428" s="806" t="n">
        <v>0.609</v>
      </c>
      <c r="J428" s="838" t="n"/>
      <c r="K428" s="803" t="n">
        <v>0.6870000000000001</v>
      </c>
      <c r="L428" s="804" t="n"/>
      <c r="M428" s="982">
        <f>IFERROR(AVERAGE(D428:E428),"")</f>
        <v/>
      </c>
      <c r="N428" s="982">
        <f>IFERROR(AVERAGE(F428:H428),"")</f>
        <v/>
      </c>
      <c r="O428" s="982">
        <f>IFERROR(AVERAGE(I428:J428),"")</f>
        <v/>
      </c>
      <c r="P428" s="982">
        <f>IFERROR(AVERAGE(K428:L428),"")</f>
        <v/>
      </c>
      <c r="Q428" s="257" t="n"/>
      <c r="R428" s="797">
        <f>AVERAGE(M428:P428)</f>
        <v/>
      </c>
      <c r="U428" s="302" t="inlineStr">
        <is>
          <t>Average</t>
        </is>
      </c>
      <c r="V428" s="839">
        <f>AVERAGE(D401:E428)</f>
        <v/>
      </c>
      <c r="W428" s="839">
        <f>AVERAGE(F401:H428)</f>
        <v/>
      </c>
      <c r="X428" s="839">
        <f>AVERAGE(I401:J428)</f>
        <v/>
      </c>
      <c r="Y428" s="839">
        <f>AVERAGE(K401:L428)</f>
        <v/>
      </c>
    </row>
    <row r="429" ht="17.45" customHeight="1">
      <c r="A429" s="257">
        <f>IF(ISNUMBER(C429),MONTH(C429),"")</f>
        <v/>
      </c>
      <c r="B429" s="257">
        <f>IF(ISNUMBER(C429),YEAR(C429),"")</f>
        <v/>
      </c>
      <c r="C429" s="791">
        <f>C428+1</f>
        <v/>
      </c>
      <c r="D429" s="792" t="n"/>
      <c r="E429" s="836" t="n">
        <v>0.76</v>
      </c>
      <c r="F429" s="792" t="n"/>
      <c r="G429" s="794" t="n">
        <v>1.128</v>
      </c>
      <c r="H429" s="793" t="n"/>
      <c r="I429" s="795" t="n"/>
      <c r="J429" s="836" t="n">
        <v>0.6157</v>
      </c>
      <c r="K429" s="792" t="n"/>
      <c r="L429" s="793" t="n">
        <v>0.667</v>
      </c>
      <c r="M429" s="982">
        <f>IFERROR(AVERAGE(D429:E429),"")</f>
        <v/>
      </c>
      <c r="N429" s="982">
        <f>IFERROR(AVERAGE(F429:H429),"")</f>
        <v/>
      </c>
      <c r="O429" s="982">
        <f>IFERROR(AVERAGE(I429:J429),"")</f>
        <v/>
      </c>
      <c r="P429" s="982">
        <f>IFERROR(AVERAGE(K429:L429),"")</f>
        <v/>
      </c>
      <c r="Q429" s="257" t="n"/>
      <c r="R429" s="797">
        <f>AVERAGE(M429:P429)</f>
        <v/>
      </c>
      <c r="S429" s="785">
        <f>AVERAGE(L425:O429)</f>
        <v/>
      </c>
      <c r="T429" s="785" t="n"/>
      <c r="U429" s="302" t="inlineStr">
        <is>
          <t>Maximum</t>
        </is>
      </c>
      <c r="V429" s="839">
        <f>MAX(D401:E428)</f>
        <v/>
      </c>
      <c r="W429" s="839">
        <f>MAX(F401:H428)</f>
        <v/>
      </c>
      <c r="X429" s="839">
        <f>MAX(I401:J428)</f>
        <v/>
      </c>
      <c r="Y429" s="839">
        <f>MAX(K401:L428)</f>
        <v/>
      </c>
    </row>
    <row r="430" ht="17.45" customHeight="1" thickBot="1">
      <c r="A430" s="257">
        <f>IF(ISNUMBER(C430),MONTH(C430),"")</f>
        <v/>
      </c>
      <c r="B430" s="257">
        <f>IF(ISNUMBER(C430),YEAR(C430),"")</f>
        <v/>
      </c>
      <c r="C430" s="808">
        <f>C429+1</f>
        <v/>
      </c>
      <c r="D430" s="809" t="n">
        <v>0.2761</v>
      </c>
      <c r="E430" s="837" t="n"/>
      <c r="F430" s="809" t="n">
        <v>0.3905</v>
      </c>
      <c r="G430" s="811" t="n"/>
      <c r="H430" s="810" t="n"/>
      <c r="I430" s="812" t="n">
        <v>0.1792</v>
      </c>
      <c r="J430" s="837" t="n"/>
      <c r="K430" s="809" t="n">
        <v>0.2539</v>
      </c>
      <c r="L430" s="810" t="n"/>
      <c r="M430" s="983">
        <f>IFERROR(AVERAGE(D430:E430),"")</f>
        <v/>
      </c>
      <c r="N430" s="983">
        <f>IFERROR(AVERAGE(F430:H430),"")</f>
        <v/>
      </c>
      <c r="O430" s="983">
        <f>IFERROR(AVERAGE(I430:J430),"")</f>
        <v/>
      </c>
      <c r="P430" s="983">
        <f>IFERROR(AVERAGE(K430:L430),"")</f>
        <v/>
      </c>
      <c r="Q430" s="813">
        <f>AVERAGE(M430:P430)</f>
        <v/>
      </c>
      <c r="R430" s="445" t="n"/>
      <c r="S430" s="441" t="n"/>
      <c r="T430" s="441" t="n"/>
      <c r="U430" s="304" t="inlineStr">
        <is>
          <t># DAYS &gt; 2.5</t>
        </is>
      </c>
      <c r="V430" s="305">
        <f>COUNTIF(D401:E428,"&gt;=2.5")</f>
        <v/>
      </c>
      <c r="W430" s="305">
        <f>COUNTIF(F401:G428,"&gt;=2.5")</f>
        <v/>
      </c>
      <c r="X430" s="305">
        <f>COUNTIF(I401:J428,"&gt;=2.5")</f>
        <v/>
      </c>
      <c r="Y430" s="305">
        <f>COUNTIF(I401:J428,"&gt;=2.5")</f>
        <v/>
      </c>
    </row>
    <row r="431" ht="17.45" customHeight="1" thickBot="1">
      <c r="A431" s="257">
        <f>IF(ISNUMBER(C431),MONTH(C431),"")</f>
        <v/>
      </c>
      <c r="B431" s="257">
        <f>IF(ISNUMBER(C431),YEAR(C431),"")</f>
        <v/>
      </c>
      <c r="C431" s="808">
        <f>C430+1</f>
        <v/>
      </c>
      <c r="D431" s="809" t="n"/>
      <c r="E431" s="837" t="n">
        <v>0.496</v>
      </c>
      <c r="F431" s="809" t="n"/>
      <c r="G431" s="811" t="n">
        <v>0.6389</v>
      </c>
      <c r="H431" s="810" t="n"/>
      <c r="I431" s="812" t="n"/>
      <c r="J431" s="837" t="n">
        <v>0.1236</v>
      </c>
      <c r="K431" s="809" t="n"/>
      <c r="L431" s="810" t="n">
        <v>0.2072</v>
      </c>
      <c r="M431" s="983">
        <f>IFERROR(AVERAGE(D431:E431),"")</f>
        <v/>
      </c>
      <c r="N431" s="983">
        <f>IFERROR(AVERAGE(F431:H431),"")</f>
        <v/>
      </c>
      <c r="O431" s="983">
        <f>IFERROR(AVERAGE(I431:J431),"")</f>
        <v/>
      </c>
      <c r="P431" s="983">
        <f>IFERROR(AVERAGE(K431:L431),"")</f>
        <v/>
      </c>
      <c r="Q431" s="813">
        <f>AVERAGE(M431:P431)</f>
        <v/>
      </c>
      <c r="R431" s="445" t="n"/>
      <c r="S431" s="984">
        <f>AVERAGE(L430:O431)</f>
        <v/>
      </c>
      <c r="T431" s="984" t="n"/>
      <c r="Y431" s="786">
        <f>AVERAGE(V428:Y428)</f>
        <v/>
      </c>
    </row>
    <row r="432" ht="17.45" customHeight="1">
      <c r="A432" s="257">
        <f>IF(ISNUMBER(C432),MONTH(C432),"")</f>
        <v/>
      </c>
      <c r="B432" s="257">
        <f>IF(ISNUMBER(C432),YEAR(C432),"")</f>
        <v/>
      </c>
      <c r="C432" s="791">
        <f>C431+1</f>
        <v/>
      </c>
      <c r="D432" s="792" t="n">
        <v>0.7905</v>
      </c>
      <c r="E432" s="836" t="n"/>
      <c r="F432" s="792" t="n"/>
      <c r="G432" s="794" t="n"/>
      <c r="H432" s="793" t="n">
        <v>0.5875</v>
      </c>
      <c r="I432" s="795" t="n">
        <v>0.5795</v>
      </c>
      <c r="J432" s="836" t="n"/>
      <c r="K432" s="792" t="n">
        <v>0.509</v>
      </c>
      <c r="L432" s="793" t="n"/>
      <c r="M432" s="982">
        <f>IFERROR(AVERAGE(D432:E432),"")</f>
        <v/>
      </c>
      <c r="N432" s="982">
        <f>IFERROR(AVERAGE(F432:H432),"")</f>
        <v/>
      </c>
      <c r="O432" s="982">
        <f>IFERROR(AVERAGE(I432:J432),"")</f>
        <v/>
      </c>
      <c r="P432" s="982">
        <f>IFERROR(AVERAGE(K432:L432),"")</f>
        <v/>
      </c>
      <c r="Q432" s="257" t="n"/>
      <c r="R432" s="797">
        <f>AVERAGE(M432:P432)</f>
        <v/>
      </c>
    </row>
    <row r="433" ht="17.45" customHeight="1">
      <c r="A433" s="257">
        <f>IF(ISNUMBER(C433),MONTH(C433),"")</f>
        <v/>
      </c>
      <c r="B433" s="257">
        <f>IF(ISNUMBER(C433),YEAR(C433),"")</f>
        <v/>
      </c>
      <c r="C433" s="791">
        <f>C432+1</f>
        <v/>
      </c>
      <c r="D433" s="792" t="n"/>
      <c r="E433" s="836" t="n">
        <v>0.907</v>
      </c>
      <c r="F433" s="792" t="n"/>
      <c r="G433" s="794" t="n">
        <v>1.093</v>
      </c>
      <c r="H433" s="793" t="n"/>
      <c r="I433" s="795" t="n"/>
      <c r="J433" s="836" t="n">
        <v>1.007</v>
      </c>
      <c r="K433" s="792" t="n"/>
      <c r="L433" s="793" t="n">
        <v>1.004</v>
      </c>
      <c r="M433" s="982">
        <f>IFERROR(AVERAGE(D433:E433),"")</f>
        <v/>
      </c>
      <c r="N433" s="982">
        <f>IFERROR(AVERAGE(F433:H433),"")</f>
        <v/>
      </c>
      <c r="O433" s="982">
        <f>IFERROR(AVERAGE(I433:J433),"")</f>
        <v/>
      </c>
      <c r="P433" s="982">
        <f>IFERROR(AVERAGE(K433:L433),"")</f>
        <v/>
      </c>
      <c r="Q433" s="257" t="n"/>
      <c r="R433" s="797">
        <f>AVERAGE(M433:P433)</f>
        <v/>
      </c>
    </row>
    <row r="434" ht="17.45" customHeight="1">
      <c r="A434" s="257">
        <f>IF(ISNUMBER(C434),MONTH(C434),"")</f>
        <v/>
      </c>
      <c r="B434" s="257">
        <f>IF(ISNUMBER(C434),YEAR(C434),"")</f>
        <v/>
      </c>
      <c r="C434" s="802">
        <f>C433+1</f>
        <v/>
      </c>
      <c r="D434" s="803" t="n">
        <v>0.425</v>
      </c>
      <c r="E434" s="838" t="n"/>
      <c r="F434" s="803" t="n">
        <v>0.394</v>
      </c>
      <c r="G434" s="805" t="n"/>
      <c r="H434" s="804" t="n">
        <v>0.348</v>
      </c>
      <c r="I434" s="806" t="n">
        <v>0.285</v>
      </c>
      <c r="J434" s="838" t="n"/>
      <c r="K434" s="803" t="n">
        <v>0.539</v>
      </c>
      <c r="L434" s="804" t="n"/>
      <c r="M434" s="982">
        <f>IFERROR(AVERAGE(D434:E434),"")</f>
        <v/>
      </c>
      <c r="N434" s="982">
        <f>IFERROR(AVERAGE(F434:H434),"")</f>
        <v/>
      </c>
      <c r="O434" s="982">
        <f>IFERROR(AVERAGE(I434:J434),"")</f>
        <v/>
      </c>
      <c r="P434" s="982">
        <f>IFERROR(AVERAGE(K434:L434),"")</f>
        <v/>
      </c>
      <c r="Q434" s="257" t="n"/>
      <c r="R434" s="797">
        <f>AVERAGE(M434:P434)</f>
        <v/>
      </c>
    </row>
    <row r="435" ht="17.45" customHeight="1">
      <c r="A435" s="257">
        <f>IF(ISNUMBER(C435),MONTH(C435),"")</f>
        <v/>
      </c>
      <c r="B435" s="257">
        <f>IF(ISNUMBER(C435),YEAR(C435),"")</f>
        <v/>
      </c>
      <c r="C435" s="791">
        <f>C434+1</f>
        <v/>
      </c>
      <c r="D435" s="792" t="n"/>
      <c r="E435" s="836" t="n">
        <v>1.099</v>
      </c>
      <c r="F435" s="792" t="n"/>
      <c r="G435" s="794" t="n">
        <v>0.52</v>
      </c>
      <c r="H435" s="793" t="n"/>
      <c r="I435" s="795" t="n"/>
      <c r="J435" s="836" t="n">
        <v>0.3677</v>
      </c>
      <c r="K435" s="792" t="n"/>
      <c r="L435" s="793" t="n">
        <v>0.535</v>
      </c>
      <c r="M435" s="982">
        <f>IFERROR(AVERAGE(D435:E435),"")</f>
        <v/>
      </c>
      <c r="N435" s="982">
        <f>IFERROR(AVERAGE(F435:H435),"")</f>
        <v/>
      </c>
      <c r="O435" s="982">
        <f>IFERROR(AVERAGE(I435:J435),"")</f>
        <v/>
      </c>
      <c r="P435" s="982">
        <f>IFERROR(AVERAGE(K435:L435),"")</f>
        <v/>
      </c>
      <c r="Q435" s="257" t="n"/>
      <c r="R435" s="797">
        <f>AVERAGE(M435:P435)</f>
        <v/>
      </c>
    </row>
    <row r="436" ht="17.45" customHeight="1">
      <c r="A436" s="257">
        <f>IF(ISNUMBER(C436),MONTH(C436),"")</f>
        <v/>
      </c>
      <c r="B436" s="257">
        <f>IF(ISNUMBER(C436),YEAR(C436),"")</f>
        <v/>
      </c>
      <c r="C436" s="791">
        <f>C435+1</f>
        <v/>
      </c>
      <c r="D436" s="792" t="n">
        <v>0.9897</v>
      </c>
      <c r="E436" s="836" t="n"/>
      <c r="F436" s="792" t="n">
        <v>1.067</v>
      </c>
      <c r="G436" s="794" t="n"/>
      <c r="H436" s="793" t="n"/>
      <c r="I436" s="795" t="n">
        <v>0.5516</v>
      </c>
      <c r="J436" s="836" t="n"/>
      <c r="K436" s="792" t="n">
        <v>0.6132</v>
      </c>
      <c r="L436" s="793" t="n"/>
      <c r="M436" s="982">
        <f>IFERROR(AVERAGE(D436:E436),"")</f>
        <v/>
      </c>
      <c r="N436" s="982">
        <f>IFERROR(AVERAGE(F436:H436),"")</f>
        <v/>
      </c>
      <c r="O436" s="982">
        <f>IFERROR(AVERAGE(I436:J436),"")</f>
        <v/>
      </c>
      <c r="P436" s="982">
        <f>IFERROR(AVERAGE(K436:L436),"")</f>
        <v/>
      </c>
      <c r="Q436" s="257" t="n"/>
      <c r="R436" s="797">
        <f>AVERAGE(M436:P436)</f>
        <v/>
      </c>
      <c r="S436" s="785">
        <f>AVERAGE(L432:O436)</f>
        <v/>
      </c>
      <c r="T436" s="785" t="n"/>
    </row>
    <row r="437" ht="17.45" customHeight="1">
      <c r="A437" s="257">
        <f>IF(ISNUMBER(C437),MONTH(C437),"")</f>
        <v/>
      </c>
      <c r="B437" s="257">
        <f>IF(ISNUMBER(C437),YEAR(C437),"")</f>
        <v/>
      </c>
      <c r="C437" s="808">
        <f>C436+1</f>
        <v/>
      </c>
      <c r="D437" s="809" t="n"/>
      <c r="E437" s="837" t="n">
        <v>0.4579</v>
      </c>
      <c r="F437" s="809" t="n"/>
      <c r="G437" s="811" t="n">
        <v>0.6315</v>
      </c>
      <c r="H437" s="810" t="n"/>
      <c r="I437" s="812" t="n"/>
      <c r="J437" s="837" t="n">
        <v>0.2943</v>
      </c>
      <c r="K437" s="809" t="n"/>
      <c r="L437" s="810" t="n">
        <v>0.5501</v>
      </c>
      <c r="M437" s="983">
        <f>IFERROR(AVERAGE(D437:E437),"")</f>
        <v/>
      </c>
      <c r="N437" s="983">
        <f>IFERROR(AVERAGE(F437:H437),"")</f>
        <v/>
      </c>
      <c r="O437" s="983">
        <f>IFERROR(AVERAGE(I437:J437),"")</f>
        <v/>
      </c>
      <c r="P437" s="983">
        <f>IFERROR(AVERAGE(K437:L437),"")</f>
        <v/>
      </c>
      <c r="Q437" s="813">
        <f>AVERAGE(M437:P437)</f>
        <v/>
      </c>
      <c r="R437" s="445" t="n"/>
      <c r="S437" s="441" t="n"/>
      <c r="T437" s="441" t="n"/>
    </row>
    <row r="438" ht="17.45" customHeight="1">
      <c r="A438" s="257">
        <f>IF(ISNUMBER(C438),MONTH(C438),"")</f>
        <v/>
      </c>
      <c r="B438" s="257">
        <f>IF(ISNUMBER(C438),YEAR(C438),"")</f>
        <v/>
      </c>
      <c r="C438" s="808">
        <f>C437+1</f>
        <v/>
      </c>
      <c r="D438" s="809" t="n">
        <v>0.4554</v>
      </c>
      <c r="E438" s="837" t="n"/>
      <c r="F438" s="809" t="n"/>
      <c r="G438" s="811" t="n"/>
      <c r="H438" s="810" t="n">
        <v>0.5899</v>
      </c>
      <c r="I438" s="812" t="n">
        <v>0.3026</v>
      </c>
      <c r="J438" s="837" t="n"/>
      <c r="K438" s="809" t="n">
        <v>0.3973</v>
      </c>
      <c r="L438" s="810" t="n"/>
      <c r="M438" s="983">
        <f>IFERROR(AVERAGE(D438:E438),"")</f>
        <v/>
      </c>
      <c r="N438" s="983">
        <f>IFERROR(AVERAGE(F438:H438),"")</f>
        <v/>
      </c>
      <c r="O438" s="983">
        <f>IFERROR(AVERAGE(I438:J438),"")</f>
        <v/>
      </c>
      <c r="P438" s="983">
        <f>IFERROR(AVERAGE(K438:L438),"")</f>
        <v/>
      </c>
      <c r="Q438" s="813">
        <f>AVERAGE(M438:P438)</f>
        <v/>
      </c>
      <c r="R438" s="445" t="n"/>
      <c r="S438" s="984">
        <f>AVERAGE(L437:O438)</f>
        <v/>
      </c>
      <c r="T438" s="984" t="n"/>
    </row>
    <row r="439" ht="17.45" customHeight="1">
      <c r="A439" s="257">
        <f>IF(ISNUMBER(C439),MONTH(C439),"")</f>
        <v/>
      </c>
      <c r="B439" s="257">
        <f>IF(ISNUMBER(C439),YEAR(C439),"")</f>
        <v/>
      </c>
      <c r="C439" s="791">
        <f>C438+1</f>
        <v/>
      </c>
      <c r="D439" s="792" t="n"/>
      <c r="E439" s="836" t="n">
        <v>0.667</v>
      </c>
      <c r="F439" s="792" t="n"/>
      <c r="G439" s="794" t="n">
        <v>1.094</v>
      </c>
      <c r="H439" s="793" t="n"/>
      <c r="I439" s="795" t="n"/>
      <c r="J439" s="836" t="n">
        <v>0.9408</v>
      </c>
      <c r="K439" s="792" t="n"/>
      <c r="L439" s="793" t="n">
        <v>1.037</v>
      </c>
      <c r="M439" s="982">
        <f>IFERROR(AVERAGE(D439:E439),"")</f>
        <v/>
      </c>
      <c r="N439" s="982">
        <f>IFERROR(AVERAGE(F439:H439),"")</f>
        <v/>
      </c>
      <c r="O439" s="982">
        <f>IFERROR(AVERAGE(I439:J439),"")</f>
        <v/>
      </c>
      <c r="P439" s="982">
        <f>IFERROR(AVERAGE(K439:L439),"")</f>
        <v/>
      </c>
      <c r="Q439" s="257" t="n"/>
      <c r="R439" s="797">
        <f>AVERAGE(M439:P439)</f>
        <v/>
      </c>
    </row>
    <row r="440" ht="17.45" customHeight="1">
      <c r="A440" s="257">
        <f>IF(ISNUMBER(C440),MONTH(C440),"")</f>
        <v/>
      </c>
      <c r="B440" s="257">
        <f>IF(ISNUMBER(C440),YEAR(C440),"")</f>
        <v/>
      </c>
      <c r="C440" s="802">
        <f>C439+1</f>
        <v/>
      </c>
      <c r="D440" s="803" t="n">
        <v>0.991</v>
      </c>
      <c r="E440" s="838" t="n"/>
      <c r="F440" s="803" t="n">
        <v>0.707</v>
      </c>
      <c r="G440" s="805" t="n"/>
      <c r="H440" s="804" t="n">
        <v>0.725</v>
      </c>
      <c r="I440" s="806" t="n">
        <v>0.639</v>
      </c>
      <c r="J440" s="838" t="n"/>
      <c r="K440" s="803" t="n">
        <v>1.303</v>
      </c>
      <c r="L440" s="804" t="n"/>
      <c r="M440" s="982">
        <f>IFERROR(AVERAGE(D440:E440),"")</f>
        <v/>
      </c>
      <c r="N440" s="982">
        <f>IFERROR(AVERAGE(F440:H440),"")</f>
        <v/>
      </c>
      <c r="O440" s="982">
        <f>IFERROR(AVERAGE(I440:J440),"")</f>
        <v/>
      </c>
      <c r="P440" s="982">
        <f>IFERROR(AVERAGE(K440:L440),"")</f>
        <v/>
      </c>
      <c r="Q440" s="257" t="n"/>
      <c r="R440" s="797">
        <f>AVERAGE(M440:P440)</f>
        <v/>
      </c>
    </row>
    <row r="441" ht="17.45" customHeight="1">
      <c r="A441" s="257">
        <f>IF(ISNUMBER(C441),MONTH(C441),"")</f>
        <v/>
      </c>
      <c r="B441" s="257">
        <f>IF(ISNUMBER(C441),YEAR(C441),"")</f>
        <v/>
      </c>
      <c r="C441" s="791">
        <f>C440+1</f>
        <v/>
      </c>
      <c r="D441" s="792" t="n"/>
      <c r="E441" s="836" t="n">
        <v>0.9359</v>
      </c>
      <c r="F441" s="792" t="n"/>
      <c r="G441" s="794" t="n">
        <v>1.162</v>
      </c>
      <c r="H441" s="793" t="n"/>
      <c r="I441" s="795" t="n"/>
      <c r="J441" s="836" t="n">
        <v>0.6702</v>
      </c>
      <c r="K441" s="792" t="n"/>
      <c r="L441" s="793" t="n">
        <v>0.914</v>
      </c>
      <c r="M441" s="982">
        <f>IFERROR(AVERAGE(D441:E441),"")</f>
        <v/>
      </c>
      <c r="N441" s="982">
        <f>IFERROR(AVERAGE(F441:H441),"")</f>
        <v/>
      </c>
      <c r="O441" s="982">
        <f>IFERROR(AVERAGE(I441:J441),"")</f>
        <v/>
      </c>
      <c r="P441" s="982">
        <f>IFERROR(AVERAGE(K441:L441),"")</f>
        <v/>
      </c>
      <c r="Q441" s="257" t="n"/>
      <c r="R441" s="797">
        <f>AVERAGE(M441:P441)</f>
        <v/>
      </c>
    </row>
    <row r="442" ht="17.45" customHeight="1">
      <c r="A442" s="257">
        <f>IF(ISNUMBER(C442),MONTH(C442),"")</f>
        <v/>
      </c>
      <c r="B442" s="257">
        <f>IF(ISNUMBER(C442),YEAR(C442),"")</f>
        <v/>
      </c>
      <c r="C442" s="791">
        <f>C441+1</f>
        <v/>
      </c>
      <c r="D442" s="792" t="n">
        <v>1.272</v>
      </c>
      <c r="E442" s="836" t="n"/>
      <c r="F442" s="792" t="n">
        <v>1.318</v>
      </c>
      <c r="G442" s="794" t="n"/>
      <c r="H442" s="793" t="n"/>
      <c r="I442" s="795" t="n">
        <v>0.9358</v>
      </c>
      <c r="J442" s="836" t="n"/>
      <c r="K442" s="792" t="n">
        <v>1.129</v>
      </c>
      <c r="L442" s="793" t="n"/>
      <c r="M442" s="982">
        <f>IFERROR(AVERAGE(D442:E442),"")</f>
        <v/>
      </c>
      <c r="N442" s="982">
        <f>IFERROR(AVERAGE(F442:H442),"")</f>
        <v/>
      </c>
      <c r="O442" s="982">
        <f>IFERROR(AVERAGE(I442:J442),"")</f>
        <v/>
      </c>
      <c r="P442" s="982">
        <f>IFERROR(AVERAGE(K442:L442),"")</f>
        <v/>
      </c>
      <c r="Q442" s="257" t="n"/>
      <c r="R442" s="797">
        <f>AVERAGE(M442:P442)</f>
        <v/>
      </c>
    </row>
    <row r="443" ht="17.45" customHeight="1">
      <c r="A443" s="257">
        <f>IF(ISNUMBER(C443),MONTH(C443),"")</f>
        <v/>
      </c>
      <c r="B443" s="257">
        <f>IF(ISNUMBER(C443),YEAR(C443),"")</f>
        <v/>
      </c>
      <c r="C443" s="791">
        <f>C442+1</f>
        <v/>
      </c>
      <c r="D443" s="792" t="n"/>
      <c r="E443" s="836" t="n">
        <v>1.023</v>
      </c>
      <c r="F443" s="792" t="n"/>
      <c r="G443" s="794" t="n">
        <v>1.198</v>
      </c>
      <c r="H443" s="793" t="n"/>
      <c r="I443" s="795" t="n"/>
      <c r="J443" s="836" t="n">
        <v>0.8341</v>
      </c>
      <c r="K443" s="792" t="n"/>
      <c r="L443" s="793" t="n">
        <v>0.8586</v>
      </c>
      <c r="M443" s="982">
        <f>IFERROR(AVERAGE(D443:E443),"")</f>
        <v/>
      </c>
      <c r="N443" s="982">
        <f>IFERROR(AVERAGE(F443:H443),"")</f>
        <v/>
      </c>
      <c r="O443" s="982">
        <f>IFERROR(AVERAGE(I443:J443),"")</f>
        <v/>
      </c>
      <c r="P443" s="982">
        <f>IFERROR(AVERAGE(K443:L443),"")</f>
        <v/>
      </c>
      <c r="Q443" s="257" t="n"/>
      <c r="R443" s="797">
        <f>AVERAGE(M443:P443)</f>
        <v/>
      </c>
      <c r="S443" s="785">
        <f>AVERAGE(L439:O443)</f>
        <v/>
      </c>
      <c r="T443" s="785" t="n"/>
    </row>
    <row r="444" ht="17.45" customHeight="1">
      <c r="A444" s="257">
        <f>IF(ISNUMBER(C444),MONTH(C444),"")</f>
        <v/>
      </c>
      <c r="B444" s="257">
        <f>IF(ISNUMBER(C444),YEAR(C444),"")</f>
        <v/>
      </c>
      <c r="C444" s="808">
        <f>C443+1</f>
        <v/>
      </c>
      <c r="D444" s="809" t="n">
        <v>0.9352</v>
      </c>
      <c r="E444" s="837" t="n"/>
      <c r="F444" s="809" t="n"/>
      <c r="G444" s="811" t="n"/>
      <c r="H444" s="810" t="n">
        <v>0.9704</v>
      </c>
      <c r="I444" s="812" t="n">
        <v>0.7586000000000001</v>
      </c>
      <c r="J444" s="837" t="n"/>
      <c r="K444" s="809" t="n">
        <v>1.224</v>
      </c>
      <c r="L444" s="810" t="n"/>
      <c r="M444" s="983">
        <f>IFERROR(AVERAGE(D444:E444),"")</f>
        <v/>
      </c>
      <c r="N444" s="983">
        <f>IFERROR(AVERAGE(F444:H444),"")</f>
        <v/>
      </c>
      <c r="O444" s="983">
        <f>IFERROR(AVERAGE(I444:J444),"")</f>
        <v/>
      </c>
      <c r="P444" s="983">
        <f>IFERROR(AVERAGE(K444:L444),"")</f>
        <v/>
      </c>
      <c r="Q444" s="813">
        <f>AVERAGE(M444:P444)</f>
        <v/>
      </c>
      <c r="R444" s="813" t="n"/>
      <c r="S444" s="441" t="n"/>
      <c r="T444" s="441" t="n"/>
    </row>
    <row r="445" ht="17.45" customHeight="1">
      <c r="A445" s="257">
        <f>IF(ISNUMBER(C445),MONTH(C445),"")</f>
        <v/>
      </c>
      <c r="B445" s="257">
        <f>IF(ISNUMBER(C445),YEAR(C445),"")</f>
        <v/>
      </c>
      <c r="C445" s="808">
        <f>C444+1</f>
        <v/>
      </c>
      <c r="D445" s="809" t="n"/>
      <c r="E445" s="837" t="n">
        <v>1.238</v>
      </c>
      <c r="F445" s="809" t="n"/>
      <c r="G445" s="811" t="n">
        <v>1.197</v>
      </c>
      <c r="H445" s="810" t="n"/>
      <c r="I445" s="812" t="n"/>
      <c r="J445" s="837" t="n">
        <v>0.835</v>
      </c>
      <c r="K445" s="809" t="n"/>
      <c r="L445" s="810" t="n">
        <v>1.03</v>
      </c>
      <c r="M445" s="983">
        <f>IFERROR(AVERAGE(D445:E445),"")</f>
        <v/>
      </c>
      <c r="N445" s="983">
        <f>IFERROR(AVERAGE(F445:H445),"")</f>
        <v/>
      </c>
      <c r="O445" s="983">
        <f>IFERROR(AVERAGE(I445:J445),"")</f>
        <v/>
      </c>
      <c r="P445" s="983">
        <f>IFERROR(AVERAGE(K445:L445),"")</f>
        <v/>
      </c>
      <c r="Q445" s="813">
        <f>AVERAGE(M445:P445)</f>
        <v/>
      </c>
      <c r="R445" s="813" t="n"/>
      <c r="S445" s="984">
        <f>AVERAGE(L444:O445)</f>
        <v/>
      </c>
      <c r="T445" s="984" t="n"/>
    </row>
    <row r="446" ht="17.45" customHeight="1">
      <c r="A446" s="257">
        <f>IF(ISNUMBER(C446),MONTH(C446),"")</f>
        <v/>
      </c>
      <c r="B446" s="257">
        <f>IF(ISNUMBER(C446),YEAR(C446),"")</f>
        <v/>
      </c>
      <c r="C446" s="802">
        <f>C445+1</f>
        <v/>
      </c>
      <c r="D446" s="803" t="n">
        <v>1.606</v>
      </c>
      <c r="E446" s="838" t="n"/>
      <c r="F446" s="803" t="n">
        <v>1.425</v>
      </c>
      <c r="G446" s="805" t="n"/>
      <c r="H446" s="804" t="n">
        <v>1.338</v>
      </c>
      <c r="I446" s="806" t="n">
        <v>1.286</v>
      </c>
      <c r="J446" s="838" t="n"/>
      <c r="K446" s="803" t="n">
        <v>1.69</v>
      </c>
      <c r="L446" s="804" t="n"/>
      <c r="M446" s="982">
        <f>IFERROR(AVERAGE(D446:E446),"")</f>
        <v/>
      </c>
      <c r="N446" s="982">
        <f>IFERROR(AVERAGE(F446:H446),"")</f>
        <v/>
      </c>
      <c r="O446" s="982">
        <f>IFERROR(AVERAGE(I446:J446),"")</f>
        <v/>
      </c>
      <c r="P446" s="982">
        <f>IFERROR(AVERAGE(K446:L446),"")</f>
        <v/>
      </c>
      <c r="Q446" s="257" t="n"/>
      <c r="R446" s="797">
        <f>AVERAGE(M446:P446)</f>
        <v/>
      </c>
    </row>
    <row r="447" ht="17.45" customHeight="1">
      <c r="A447" s="257">
        <f>IF(ISNUMBER(C447),MONTH(C447),"")</f>
        <v/>
      </c>
      <c r="B447" s="257">
        <f>IF(ISNUMBER(C447),YEAR(C447),"")</f>
        <v/>
      </c>
      <c r="C447" s="791">
        <f>C446+1</f>
        <v/>
      </c>
      <c r="D447" s="792" t="n"/>
      <c r="E447" s="836" t="n">
        <v>1.342</v>
      </c>
      <c r="F447" s="792" t="n"/>
      <c r="G447" s="794" t="n">
        <v>1.242</v>
      </c>
      <c r="H447" s="793" t="n"/>
      <c r="I447" s="795" t="n"/>
      <c r="J447" s="836" t="n">
        <v>1.017</v>
      </c>
      <c r="K447" s="792" t="n"/>
      <c r="L447" s="793" t="n">
        <v>1.33</v>
      </c>
      <c r="M447" s="982">
        <f>IFERROR(AVERAGE(D447:E447),"")</f>
        <v/>
      </c>
      <c r="N447" s="982">
        <f>IFERROR(AVERAGE(F447:H447),"")</f>
        <v/>
      </c>
      <c r="O447" s="982">
        <f>IFERROR(AVERAGE(I447:J447),"")</f>
        <v/>
      </c>
      <c r="P447" s="982">
        <f>IFERROR(AVERAGE(K447:L447),"")</f>
        <v/>
      </c>
      <c r="Q447" s="257" t="n"/>
      <c r="R447" s="797">
        <f>AVERAGE(M447:P447)</f>
        <v/>
      </c>
    </row>
    <row r="448" ht="17.45" customHeight="1">
      <c r="A448" s="257">
        <f>IF(ISNUMBER(C448),MONTH(C448),"")</f>
        <v/>
      </c>
      <c r="B448" s="257">
        <f>IF(ISNUMBER(C448),YEAR(C448),"")</f>
        <v/>
      </c>
      <c r="C448" s="791">
        <f>C447+1</f>
        <v/>
      </c>
      <c r="D448" s="792" t="n">
        <v>0.6344</v>
      </c>
      <c r="E448" s="836" t="n"/>
      <c r="F448" s="792" t="n">
        <v>0.7854</v>
      </c>
      <c r="G448" s="794" t="n"/>
      <c r="H448" s="793" t="n"/>
      <c r="I448" s="795" t="n">
        <v>0.6515</v>
      </c>
      <c r="J448" s="836" t="n"/>
      <c r="K448" s="792" t="n">
        <v>0.7925</v>
      </c>
      <c r="L448" s="793" t="n"/>
      <c r="M448" s="982">
        <f>IFERROR(AVERAGE(D448:E448),"")</f>
        <v/>
      </c>
      <c r="N448" s="982">
        <f>IFERROR(AVERAGE(F448:H448),"")</f>
        <v/>
      </c>
      <c r="O448" s="982">
        <f>IFERROR(AVERAGE(I448:J448),"")</f>
        <v/>
      </c>
      <c r="P448" s="982">
        <f>IFERROR(AVERAGE(K448:L448),"")</f>
        <v/>
      </c>
      <c r="Q448" s="257" t="n"/>
      <c r="R448" s="797">
        <f>AVERAGE(M448:P448)</f>
        <v/>
      </c>
    </row>
    <row r="449" ht="17.45" customHeight="1">
      <c r="A449" s="257">
        <f>IF(ISNUMBER(C449),MONTH(C449),"")</f>
        <v/>
      </c>
      <c r="B449" s="257">
        <f>IF(ISNUMBER(C449),YEAR(C449),"")</f>
        <v/>
      </c>
      <c r="C449" s="791">
        <f>C448+1</f>
        <v/>
      </c>
      <c r="D449" s="792" t="n"/>
      <c r="E449" s="836" t="n">
        <v>0.672</v>
      </c>
      <c r="F449" s="792" t="n"/>
      <c r="G449" s="794" t="n">
        <v>0.702</v>
      </c>
      <c r="H449" s="793" t="n"/>
      <c r="I449" s="795" t="n"/>
      <c r="J449" s="836" t="n">
        <v>0.587</v>
      </c>
      <c r="K449" s="792" t="n"/>
      <c r="L449" s="793" t="n">
        <v>0.62</v>
      </c>
      <c r="M449" s="982">
        <f>IFERROR(AVERAGE(D449:E449),"")</f>
        <v/>
      </c>
      <c r="N449" s="982">
        <f>IFERROR(AVERAGE(F449:H449),"")</f>
        <v/>
      </c>
      <c r="O449" s="982">
        <f>IFERROR(AVERAGE(I449:J449),"")</f>
        <v/>
      </c>
      <c r="P449" s="982">
        <f>IFERROR(AVERAGE(K449:L449),"")</f>
        <v/>
      </c>
      <c r="Q449" s="257" t="n"/>
      <c r="R449" s="797">
        <f>AVERAGE(M449:P449)</f>
        <v/>
      </c>
    </row>
    <row r="450" ht="17.45" customHeight="1">
      <c r="A450" s="257">
        <f>IF(ISNUMBER(C450),MONTH(C450),"")</f>
        <v/>
      </c>
      <c r="B450" s="257">
        <f>IF(ISNUMBER(C450),YEAR(C450),"")</f>
        <v/>
      </c>
      <c r="C450" s="791">
        <f>C449+1</f>
        <v/>
      </c>
      <c r="D450" s="792" t="n">
        <v>0.7281</v>
      </c>
      <c r="E450" s="836" t="n"/>
      <c r="F450" s="792" t="n"/>
      <c r="G450" s="794" t="n"/>
      <c r="H450" s="793" t="n">
        <v>1.314</v>
      </c>
      <c r="I450" s="795" t="n">
        <v>0.825</v>
      </c>
      <c r="J450" s="836" t="n"/>
      <c r="K450" s="792" t="n">
        <v>0.7766999999999999</v>
      </c>
      <c r="L450" s="793" t="n"/>
      <c r="M450" s="982">
        <f>IFERROR(AVERAGE(D450:E450),"")</f>
        <v/>
      </c>
      <c r="N450" s="982">
        <f>IFERROR(AVERAGE(F450:H450),"")</f>
        <v/>
      </c>
      <c r="O450" s="982">
        <f>IFERROR(AVERAGE(I450:J450),"")</f>
        <v/>
      </c>
      <c r="P450" s="982">
        <f>IFERROR(AVERAGE(K450:L450),"")</f>
        <v/>
      </c>
      <c r="Q450" s="257" t="n"/>
      <c r="R450" s="797">
        <f>AVERAGE(M450:P450)</f>
        <v/>
      </c>
      <c r="S450" s="785">
        <f>AVERAGE(L446:O450)</f>
        <v/>
      </c>
      <c r="T450" s="785" t="n"/>
    </row>
    <row r="451" ht="17.45" customHeight="1">
      <c r="A451" s="257">
        <f>IF(ISNUMBER(C451),MONTH(C451),"")</f>
        <v/>
      </c>
      <c r="B451" s="257">
        <f>IF(ISNUMBER(C451),YEAR(C451),"")</f>
        <v/>
      </c>
      <c r="C451" s="808">
        <f>C450+1</f>
        <v/>
      </c>
      <c r="D451" s="809" t="n"/>
      <c r="E451" s="837" t="n">
        <v>0.5695</v>
      </c>
      <c r="F451" s="809" t="n"/>
      <c r="G451" s="811" t="n">
        <v>1.67</v>
      </c>
      <c r="H451" s="810" t="n"/>
      <c r="I451" s="812" t="n"/>
      <c r="J451" s="837" t="n">
        <v>0.4236</v>
      </c>
      <c r="K451" s="809" t="n"/>
      <c r="L451" s="810" t="n">
        <v>0.5357</v>
      </c>
      <c r="M451" s="983">
        <f>IFERROR(AVERAGE(D451:E451),"")</f>
        <v/>
      </c>
      <c r="N451" s="983">
        <f>IFERROR(AVERAGE(F451:H451),"")</f>
        <v/>
      </c>
      <c r="O451" s="983">
        <f>IFERROR(AVERAGE(I451:J451),"")</f>
        <v/>
      </c>
      <c r="P451" s="983">
        <f>IFERROR(AVERAGE(K451:L451),"")</f>
        <v/>
      </c>
      <c r="Q451" s="813">
        <f>AVERAGE(M451:P451)</f>
        <v/>
      </c>
      <c r="R451" s="813" t="n"/>
      <c r="S451" s="441" t="n"/>
      <c r="T451" s="441" t="n"/>
    </row>
    <row r="452" ht="17.45" customHeight="1">
      <c r="A452" s="257">
        <f>IF(ISNUMBER(C452),MONTH(C452),"")</f>
        <v/>
      </c>
      <c r="B452" s="257">
        <f>IF(ISNUMBER(C452),YEAR(C452),"")</f>
        <v/>
      </c>
      <c r="C452" s="808">
        <f>C451+1</f>
        <v/>
      </c>
      <c r="D452" s="809" t="n">
        <v>0.75</v>
      </c>
      <c r="E452" s="837" t="n"/>
      <c r="F452" s="809" t="n">
        <v>1.031</v>
      </c>
      <c r="G452" s="811" t="n"/>
      <c r="H452" s="810" t="n">
        <v>1.041</v>
      </c>
      <c r="I452" s="812" t="n">
        <v>0.52</v>
      </c>
      <c r="J452" s="837" t="n"/>
      <c r="K452" s="809" t="n">
        <v>0.764</v>
      </c>
      <c r="L452" s="810" t="n"/>
      <c r="M452" s="983">
        <f>IFERROR(AVERAGE(D452:E452),"")</f>
        <v/>
      </c>
      <c r="N452" s="983">
        <f>IFERROR(AVERAGE(F452:H452),"")</f>
        <v/>
      </c>
      <c r="O452" s="983">
        <f>IFERROR(AVERAGE(I452:J452),"")</f>
        <v/>
      </c>
      <c r="P452" s="983">
        <f>IFERROR(AVERAGE(K452:L452),"")</f>
        <v/>
      </c>
      <c r="Q452" s="813">
        <f>AVERAGE(M452:P452)</f>
        <v/>
      </c>
      <c r="R452" s="813" t="n"/>
      <c r="S452" s="984">
        <f>AVERAGE(L451:O452)</f>
        <v/>
      </c>
      <c r="T452" s="984" t="n"/>
    </row>
    <row r="453" ht="17.45" customHeight="1">
      <c r="A453" s="257">
        <f>IF(ISNUMBER(C453),MONTH(C453),"")</f>
        <v/>
      </c>
      <c r="B453" s="257">
        <f>IF(ISNUMBER(C453),YEAR(C453),"")</f>
        <v/>
      </c>
      <c r="C453" s="791">
        <f>C452+1</f>
        <v/>
      </c>
      <c r="D453" s="792" t="n"/>
      <c r="E453" s="836" t="n">
        <v>1.527</v>
      </c>
      <c r="F453" s="792" t="n"/>
      <c r="G453" s="794" t="n">
        <v>2.032</v>
      </c>
      <c r="H453" s="793" t="n"/>
      <c r="I453" s="795" t="n"/>
      <c r="J453" s="836" t="n">
        <v>1.279</v>
      </c>
      <c r="K453" s="792" t="n"/>
      <c r="L453" s="793" t="n">
        <v>1.355</v>
      </c>
      <c r="M453" s="982">
        <f>IFERROR(AVERAGE(D453:E453),"")</f>
        <v/>
      </c>
      <c r="N453" s="982">
        <f>IFERROR(AVERAGE(F453:H453),"")</f>
        <v/>
      </c>
      <c r="O453" s="982">
        <f>IFERROR(AVERAGE(I453:J453),"")</f>
        <v/>
      </c>
      <c r="P453" s="982">
        <f>IFERROR(AVERAGE(K453:L453),"")</f>
        <v/>
      </c>
      <c r="Q453" s="257" t="n"/>
      <c r="R453" s="797">
        <f>AVERAGE(M453:P453)</f>
        <v/>
      </c>
    </row>
    <row r="454" ht="17.45" customHeight="1">
      <c r="A454" s="257">
        <f>IF(ISNUMBER(C454),MONTH(C454),"")</f>
        <v/>
      </c>
      <c r="B454" s="257">
        <f>IF(ISNUMBER(C454),YEAR(C454),"")</f>
        <v/>
      </c>
      <c r="C454" s="791">
        <f>C453+1</f>
        <v/>
      </c>
      <c r="D454" s="792" t="n">
        <v>1.623</v>
      </c>
      <c r="E454" s="836" t="n"/>
      <c r="F454" s="792" t="n">
        <v>1.909</v>
      </c>
      <c r="G454" s="794" t="n"/>
      <c r="H454" s="793" t="n"/>
      <c r="I454" s="795" t="n">
        <v>1.45</v>
      </c>
      <c r="J454" s="836" t="n"/>
      <c r="K454" s="792" t="n">
        <v>1.585</v>
      </c>
      <c r="L454" s="793" t="n"/>
      <c r="M454" s="982">
        <f>IFERROR(AVERAGE(D454:E454),"")</f>
        <v/>
      </c>
      <c r="N454" s="982">
        <f>IFERROR(AVERAGE(F454:H454),"")</f>
        <v/>
      </c>
      <c r="O454" s="982">
        <f>IFERROR(AVERAGE(I454:J454),"")</f>
        <v/>
      </c>
      <c r="P454" s="982">
        <f>IFERROR(AVERAGE(K454:L454),"")</f>
        <v/>
      </c>
      <c r="Q454" s="257" t="n"/>
      <c r="R454" s="797">
        <f>AVERAGE(M454:P454)</f>
        <v/>
      </c>
    </row>
    <row r="455" ht="17.45" customHeight="1">
      <c r="A455" s="257">
        <f>IF(ISNUMBER(C455),MONTH(C455),"")</f>
        <v/>
      </c>
      <c r="B455" s="257">
        <f>IF(ISNUMBER(C455),YEAR(C455),"")</f>
        <v/>
      </c>
      <c r="C455" s="791">
        <f>C454+1</f>
        <v/>
      </c>
      <c r="D455" s="792" t="n"/>
      <c r="E455" s="836" t="n">
        <v>0.963</v>
      </c>
      <c r="F455" s="792" t="n"/>
      <c r="G455" s="794" t="n">
        <v>1.278</v>
      </c>
      <c r="H455" s="793" t="n"/>
      <c r="I455" s="795" t="n"/>
      <c r="J455" s="836" t="n">
        <v>0.6359</v>
      </c>
      <c r="K455" s="792" t="n"/>
      <c r="L455" s="793" t="n">
        <v>0.878</v>
      </c>
      <c r="M455" s="982">
        <f>IFERROR(AVERAGE(D455:E455),"")</f>
        <v/>
      </c>
      <c r="N455" s="982">
        <f>IFERROR(AVERAGE(F455:H455),"")</f>
        <v/>
      </c>
      <c r="O455" s="982">
        <f>IFERROR(AVERAGE(I455:J455),"")</f>
        <v/>
      </c>
      <c r="P455" s="982">
        <f>IFERROR(AVERAGE(K455:L455),"")</f>
        <v/>
      </c>
      <c r="Q455" s="257" t="n"/>
      <c r="R455" s="797">
        <f>AVERAGE(M455:P455)</f>
        <v/>
      </c>
    </row>
    <row r="456" ht="17.45" customHeight="1">
      <c r="A456" s="257">
        <f>IF(ISNUMBER(C456),MONTH(C456),"")</f>
        <v/>
      </c>
      <c r="B456" s="257">
        <f>IF(ISNUMBER(C456),YEAR(C456),"")</f>
        <v/>
      </c>
      <c r="C456" s="791">
        <f>C455+1</f>
        <v/>
      </c>
      <c r="D456" s="792" t="n">
        <v>0.9495</v>
      </c>
      <c r="E456" s="836" t="n"/>
      <c r="F456" s="792" t="n"/>
      <c r="G456" s="794" t="n"/>
      <c r="H456" s="793" t="n">
        <v>1.048</v>
      </c>
      <c r="I456" s="795" t="n">
        <v>0.5789</v>
      </c>
      <c r="J456" s="836" t="n"/>
      <c r="K456" s="792" t="n">
        <v>0.7748</v>
      </c>
      <c r="L456" s="793" t="n"/>
      <c r="M456" s="982">
        <f>IFERROR(AVERAGE(D456:E456),"")</f>
        <v/>
      </c>
      <c r="N456" s="982">
        <f>IFERROR(AVERAGE(F456:H456),"")</f>
        <v/>
      </c>
      <c r="O456" s="982">
        <f>IFERROR(AVERAGE(I456:J456),"")</f>
        <v/>
      </c>
      <c r="P456" s="982">
        <f>IFERROR(AVERAGE(K456:L456),"")</f>
        <v/>
      </c>
      <c r="Q456" s="257" t="n"/>
      <c r="R456" s="797">
        <f>AVERAGE(M456:P456)</f>
        <v/>
      </c>
    </row>
    <row r="457" ht="17.45" customHeight="1">
      <c r="A457" s="257">
        <f>IF(ISNUMBER(C457),MONTH(C457),"")</f>
        <v/>
      </c>
      <c r="B457" s="257">
        <f>IF(ISNUMBER(C457),YEAR(C457),"")</f>
        <v/>
      </c>
      <c r="C457" s="791">
        <f>C456+1</f>
        <v/>
      </c>
      <c r="D457" s="792" t="n"/>
      <c r="E457" s="836" t="n">
        <v>1.318</v>
      </c>
      <c r="F457" s="792" t="n"/>
      <c r="G457" s="794" t="n">
        <v>1.263</v>
      </c>
      <c r="H457" s="793" t="n"/>
      <c r="I457" s="795" t="n"/>
      <c r="J457" s="836" t="n">
        <v>0.8256</v>
      </c>
      <c r="K457" s="792" t="n"/>
      <c r="L457" s="793" t="n">
        <v>1.013</v>
      </c>
      <c r="M457" s="982">
        <f>IFERROR(AVERAGE(D457:E457),"")</f>
        <v/>
      </c>
      <c r="N457" s="982">
        <f>IFERROR(AVERAGE(F457:H457),"")</f>
        <v/>
      </c>
      <c r="O457" s="982">
        <f>IFERROR(AVERAGE(I457:J457),"")</f>
        <v/>
      </c>
      <c r="P457" s="982">
        <f>IFERROR(AVERAGE(K457:L457),"")</f>
        <v/>
      </c>
      <c r="Q457" s="257" t="n"/>
      <c r="R457" s="797">
        <f>AVERAGE(M457:P457)</f>
        <v/>
      </c>
      <c r="S457" s="785">
        <f>AVERAGE(L453:O457)</f>
        <v/>
      </c>
      <c r="T457" s="785" t="n"/>
      <c r="U457" s="299" t="inlineStr">
        <is>
          <t>March</t>
        </is>
      </c>
      <c r="V457" s="299" t="n">
        <v>2019</v>
      </c>
      <c r="W457" s="300" t="n"/>
      <c r="X457" s="300" t="n"/>
      <c r="Y457" s="300" t="n"/>
    </row>
    <row r="458" ht="17.45" customHeight="1">
      <c r="A458" s="257">
        <f>IF(ISNUMBER(C458),MONTH(C458),"")</f>
        <v/>
      </c>
      <c r="B458" s="257">
        <f>IF(ISNUMBER(C458),YEAR(C458),"")</f>
        <v/>
      </c>
      <c r="C458" s="808">
        <f>C457+1</f>
        <v/>
      </c>
      <c r="D458" s="809" t="n">
        <v>1.128</v>
      </c>
      <c r="E458" s="837" t="n"/>
      <c r="F458" s="809" t="n">
        <v>1.36</v>
      </c>
      <c r="G458" s="811" t="n"/>
      <c r="H458" s="810" t="n">
        <v>1.279</v>
      </c>
      <c r="I458" s="812" t="n">
        <v>0.9619</v>
      </c>
      <c r="J458" s="837" t="n"/>
      <c r="K458" s="809" t="n">
        <v>1.066</v>
      </c>
      <c r="L458" s="810" t="n"/>
      <c r="M458" s="983">
        <f>IFERROR(AVERAGE(D458:E458),"")</f>
        <v/>
      </c>
      <c r="N458" s="983">
        <f>IFERROR(AVERAGE(F458:H458),"")</f>
        <v/>
      </c>
      <c r="O458" s="983">
        <f>IFERROR(AVERAGE(I458:J458),"")</f>
        <v/>
      </c>
      <c r="P458" s="983">
        <f>IFERROR(AVERAGE(K458:L458),"")</f>
        <v/>
      </c>
      <c r="Q458" s="813">
        <f>AVERAGE(M458:P458)</f>
        <v/>
      </c>
      <c r="R458" s="813" t="n"/>
      <c r="S458" s="441" t="n"/>
      <c r="T458" s="441" t="n"/>
      <c r="U458" s="301" t="inlineStr">
        <is>
          <t>Parameter</t>
        </is>
      </c>
      <c r="V458" s="301" t="inlineStr">
        <is>
          <t>Station 1</t>
        </is>
      </c>
      <c r="W458" s="301" t="inlineStr">
        <is>
          <t>Station 2</t>
        </is>
      </c>
      <c r="X458" s="301" t="inlineStr">
        <is>
          <t>Station 4</t>
        </is>
      </c>
      <c r="Y458" s="301" t="inlineStr">
        <is>
          <t>Station 5</t>
        </is>
      </c>
    </row>
    <row r="459" ht="17.45" customHeight="1">
      <c r="A459" s="257">
        <f>IF(ISNUMBER(C459),MONTH(C459),"")</f>
        <v/>
      </c>
      <c r="B459" s="257">
        <f>IF(ISNUMBER(C459),YEAR(C459),"")</f>
        <v/>
      </c>
      <c r="C459" s="808">
        <f>C458+1</f>
        <v/>
      </c>
      <c r="D459" s="809" t="n"/>
      <c r="E459" s="837" t="n">
        <v>1.033</v>
      </c>
      <c r="F459" s="809" t="n"/>
      <c r="G459" s="811" t="n">
        <v>1.044</v>
      </c>
      <c r="H459" s="810" t="n"/>
      <c r="I459" s="812" t="n"/>
      <c r="J459" s="837" t="n">
        <v>0.7869</v>
      </c>
      <c r="K459" s="809" t="n"/>
      <c r="L459" s="810" t="n">
        <v>1.053</v>
      </c>
      <c r="M459" s="983">
        <f>IFERROR(AVERAGE(D459:E459),"")</f>
        <v/>
      </c>
      <c r="N459" s="983">
        <f>IFERROR(AVERAGE(F459:H459),"")</f>
        <v/>
      </c>
      <c r="O459" s="983">
        <f>IFERROR(AVERAGE(I459:J459),"")</f>
        <v/>
      </c>
      <c r="P459" s="983">
        <f>IFERROR(AVERAGE(K459:L459),"")</f>
        <v/>
      </c>
      <c r="Q459" s="813">
        <f>AVERAGE(M459:P459)</f>
        <v/>
      </c>
      <c r="R459" s="813" t="n"/>
      <c r="S459" s="984">
        <f>AVERAGE(L458:O459)</f>
        <v/>
      </c>
      <c r="T459" s="984" t="n"/>
      <c r="U459" s="302" t="inlineStr">
        <is>
          <t>Average</t>
        </is>
      </c>
      <c r="V459" s="839">
        <f>AVERAGE(D429:E459)</f>
        <v/>
      </c>
      <c r="W459" s="839">
        <f>AVERAGE(F429:H459)</f>
        <v/>
      </c>
      <c r="X459" s="839">
        <f>AVERAGE(I429:J459)</f>
        <v/>
      </c>
      <c r="Y459" s="839">
        <f>AVERAGE(K429:L459)</f>
        <v/>
      </c>
    </row>
    <row r="460" ht="17.45" customHeight="1">
      <c r="A460" s="257">
        <f>IF(ISNUMBER(C460),MONTH(C460),"")</f>
        <v/>
      </c>
      <c r="B460" s="257">
        <f>IF(ISNUMBER(C460),YEAR(C460),"")</f>
        <v/>
      </c>
      <c r="C460" s="791">
        <f>C459+1</f>
        <v/>
      </c>
      <c r="D460" s="792" t="n">
        <v>1.341</v>
      </c>
      <c r="E460" s="836" t="n"/>
      <c r="F460" s="792" t="n">
        <v>1.494</v>
      </c>
      <c r="G460" s="794" t="n"/>
      <c r="H460" s="793" t="n"/>
      <c r="I460" s="795" t="n">
        <v>0.921</v>
      </c>
      <c r="J460" s="836" t="n"/>
      <c r="K460" s="792" t="n">
        <v>1.358</v>
      </c>
      <c r="L460" s="793" t="n"/>
      <c r="M460" s="982">
        <f>IFERROR(AVERAGE(D460:E460),"")</f>
        <v/>
      </c>
      <c r="N460" s="982">
        <f>IFERROR(AVERAGE(F460:H460),"")</f>
        <v/>
      </c>
      <c r="O460" s="982">
        <f>IFERROR(AVERAGE(I460:J460),"")</f>
        <v/>
      </c>
      <c r="P460" s="982">
        <f>IFERROR(AVERAGE(K460:L460),"")</f>
        <v/>
      </c>
      <c r="Q460" s="257" t="n"/>
      <c r="R460" s="797">
        <f>AVERAGE(M460:P460)</f>
        <v/>
      </c>
      <c r="U460" s="302" t="inlineStr">
        <is>
          <t>Maximum</t>
        </is>
      </c>
      <c r="V460" s="839">
        <f>MAX(D429:E459)</f>
        <v/>
      </c>
      <c r="W460" s="839">
        <f>MAX(F429:H459)</f>
        <v/>
      </c>
      <c r="X460" s="839">
        <f>MAX(I429:J459)</f>
        <v/>
      </c>
      <c r="Y460" s="839">
        <f>MAX(K429:L459)</f>
        <v/>
      </c>
    </row>
    <row r="461" ht="17.45" customHeight="1" thickBot="1">
      <c r="A461" s="257">
        <f>IF(ISNUMBER(C461),MONTH(C461),"")</f>
        <v/>
      </c>
      <c r="B461" s="257">
        <f>IF(ISNUMBER(C461),YEAR(C461),"")</f>
        <v/>
      </c>
      <c r="C461" s="791">
        <f>C460+1</f>
        <v/>
      </c>
      <c r="D461" s="792" t="n"/>
      <c r="E461" s="836" t="n">
        <v>1.214</v>
      </c>
      <c r="F461" s="792" t="n"/>
      <c r="G461" s="794" t="n">
        <v>1.315</v>
      </c>
      <c r="H461" s="793" t="n"/>
      <c r="I461" s="795" t="n"/>
      <c r="J461" s="836" t="n">
        <v>0.8243</v>
      </c>
      <c r="K461" s="792" t="n"/>
      <c r="L461" s="793" t="n">
        <v>1.048</v>
      </c>
      <c r="M461" s="982">
        <f>IFERROR(AVERAGE(D461:E461),"")</f>
        <v/>
      </c>
      <c r="N461" s="982">
        <f>IFERROR(AVERAGE(F461:H461),"")</f>
        <v/>
      </c>
      <c r="O461" s="982">
        <f>IFERROR(AVERAGE(I461:J461),"")</f>
        <v/>
      </c>
      <c r="P461" s="982">
        <f>IFERROR(AVERAGE(K461:L461),"")</f>
        <v/>
      </c>
      <c r="Q461" s="257" t="n"/>
      <c r="R461" s="797">
        <f>AVERAGE(M461:P461)</f>
        <v/>
      </c>
      <c r="U461" s="304" t="inlineStr">
        <is>
          <t># DAYS &gt; 2.5</t>
        </is>
      </c>
      <c r="V461" s="305">
        <f>COUNTIF(D429:E459,"&gt;=2.5")</f>
        <v/>
      </c>
      <c r="W461" s="305">
        <f>COUNTIF(F429:G459,"&gt;=2.5")</f>
        <v/>
      </c>
      <c r="X461" s="305">
        <f>COUNTIF(I429:J459,"&gt;=2.5")</f>
        <v/>
      </c>
      <c r="Y461" s="305">
        <f>COUNTIF(I429:J459,"&gt;=2.5")</f>
        <v/>
      </c>
    </row>
    <row r="462" ht="17.45" customHeight="1" thickBot="1">
      <c r="A462" s="257">
        <f>IF(ISNUMBER(C462),MONTH(C462),"")</f>
        <v/>
      </c>
      <c r="B462" s="257">
        <f>IF(ISNUMBER(C462),YEAR(C462),"")</f>
        <v/>
      </c>
      <c r="C462" s="791">
        <f>C461+1</f>
        <v/>
      </c>
      <c r="D462" s="792" t="n">
        <v>0.7225</v>
      </c>
      <c r="E462" s="836" t="n"/>
      <c r="F462" s="792" t="n"/>
      <c r="G462" s="794" t="n"/>
      <c r="H462" s="793" t="n">
        <v>0.7446</v>
      </c>
      <c r="I462" s="795" t="n">
        <v>0.3369</v>
      </c>
      <c r="J462" s="836" t="n"/>
      <c r="K462" s="792" t="n">
        <v>0.5914</v>
      </c>
      <c r="L462" s="793" t="n"/>
      <c r="M462" s="982">
        <f>IFERROR(AVERAGE(D462:E462),"")</f>
        <v/>
      </c>
      <c r="N462" s="982">
        <f>IFERROR(AVERAGE(F462:H462),"")</f>
        <v/>
      </c>
      <c r="O462" s="982">
        <f>IFERROR(AVERAGE(I462:J462),"")</f>
        <v/>
      </c>
      <c r="P462" s="982">
        <f>IFERROR(AVERAGE(K462:L462),"")</f>
        <v/>
      </c>
      <c r="Q462" s="257" t="n"/>
      <c r="R462" s="797">
        <f>AVERAGE(M462:P462)</f>
        <v/>
      </c>
      <c r="Y462" s="786">
        <f>AVERAGE(V459:Y459)</f>
        <v/>
      </c>
    </row>
    <row r="463" ht="17.45" customHeight="1">
      <c r="A463" s="257">
        <f>IF(ISNUMBER(C463),MONTH(C463),"")</f>
        <v/>
      </c>
      <c r="B463" s="257">
        <f>IF(ISNUMBER(C463),YEAR(C463),"")</f>
        <v/>
      </c>
      <c r="C463" s="791">
        <f>C462+1</f>
        <v/>
      </c>
      <c r="D463" s="792" t="n"/>
      <c r="E463" s="836" t="n">
        <v>0.728</v>
      </c>
      <c r="F463" s="792" t="n"/>
      <c r="G463" s="794" t="n">
        <v>0.612</v>
      </c>
      <c r="H463" s="793" t="n"/>
      <c r="I463" s="795" t="n"/>
      <c r="J463" s="836" t="n">
        <v>0.4814</v>
      </c>
      <c r="K463" s="792" t="n"/>
      <c r="L463" s="793" t="n">
        <v>0.666</v>
      </c>
      <c r="M463" s="982">
        <f>IFERROR(AVERAGE(D463:E463),"")</f>
        <v/>
      </c>
      <c r="N463" s="982">
        <f>IFERROR(AVERAGE(F463:H463),"")</f>
        <v/>
      </c>
      <c r="O463" s="982">
        <f>IFERROR(AVERAGE(I463:J463),"")</f>
        <v/>
      </c>
      <c r="P463" s="982">
        <f>IFERROR(AVERAGE(K463:L463),"")</f>
        <v/>
      </c>
      <c r="Q463" s="257" t="n"/>
      <c r="R463" s="797">
        <f>AVERAGE(M463:P463)</f>
        <v/>
      </c>
    </row>
    <row r="464" ht="17.45" customHeight="1">
      <c r="A464" s="257">
        <f>IF(ISNUMBER(C464),MONTH(C464),"")</f>
        <v/>
      </c>
      <c r="B464" s="257">
        <f>IF(ISNUMBER(C464),YEAR(C464),"")</f>
        <v/>
      </c>
      <c r="C464" s="802">
        <f>C463+1</f>
        <v/>
      </c>
      <c r="D464" s="840" t="n">
        <v>0.895</v>
      </c>
      <c r="E464" s="863" t="n"/>
      <c r="F464" s="840" t="n">
        <v>1.76</v>
      </c>
      <c r="G464" s="842" t="n"/>
      <c r="H464" s="841" t="n">
        <v>1.834</v>
      </c>
      <c r="I464" s="843" t="n">
        <v>0.546</v>
      </c>
      <c r="J464" s="863" t="n"/>
      <c r="K464" s="840" t="n">
        <v>0.698</v>
      </c>
      <c r="L464" s="841" t="n"/>
      <c r="M464" s="982">
        <f>IFERROR(AVERAGE(D464:E464),"")</f>
        <v/>
      </c>
      <c r="N464" s="982">
        <f>IFERROR(AVERAGE(F464:H464),"")</f>
        <v/>
      </c>
      <c r="O464" s="982">
        <f>IFERROR(AVERAGE(I464:J464),"")</f>
        <v/>
      </c>
      <c r="P464" s="982">
        <f>IFERROR(AVERAGE(K464:L464),"")</f>
        <v/>
      </c>
      <c r="Q464" s="257" t="n"/>
      <c r="R464" s="797">
        <f>AVERAGE(M464:P464)</f>
        <v/>
      </c>
      <c r="S464" s="785">
        <f>AVERAGE(L460:O464)</f>
        <v/>
      </c>
      <c r="T464" s="785" t="n"/>
    </row>
    <row r="465" ht="17.45" customHeight="1">
      <c r="A465" s="257">
        <f>IF(ISNUMBER(C465),MONTH(C465),"")</f>
        <v/>
      </c>
      <c r="B465" s="257">
        <f>IF(ISNUMBER(C465),YEAR(C465),"")</f>
        <v/>
      </c>
      <c r="C465" s="808">
        <f>C464+1</f>
        <v/>
      </c>
      <c r="D465" s="844" t="n"/>
      <c r="E465" s="848" t="n">
        <v>1.111</v>
      </c>
      <c r="F465" s="844" t="n"/>
      <c r="G465" s="846" t="n">
        <v>0.5715</v>
      </c>
      <c r="H465" s="845" t="n"/>
      <c r="I465" s="847" t="n"/>
      <c r="J465" s="848" t="n">
        <v>0.3676</v>
      </c>
      <c r="K465" s="844" t="n"/>
      <c r="L465" s="845" t="n">
        <v>0.6873</v>
      </c>
      <c r="M465" s="983">
        <f>IFERROR(AVERAGE(D465:E465),"")</f>
        <v/>
      </c>
      <c r="N465" s="983">
        <f>IFERROR(AVERAGE(F465:H465),"")</f>
        <v/>
      </c>
      <c r="O465" s="983">
        <f>IFERROR(AVERAGE(I465:J465),"")</f>
        <v/>
      </c>
      <c r="P465" s="983">
        <f>IFERROR(AVERAGE(K465:L465),"")</f>
        <v/>
      </c>
      <c r="Q465" s="813">
        <f>AVERAGE(M465:P465)</f>
        <v/>
      </c>
      <c r="R465" s="813" t="n"/>
      <c r="S465" s="441" t="n"/>
      <c r="T465" s="441" t="n"/>
    </row>
    <row r="466" ht="17.45" customHeight="1">
      <c r="A466" s="257">
        <f>IF(ISNUMBER(C466),MONTH(C466),"")</f>
        <v/>
      </c>
      <c r="B466" s="257">
        <f>IF(ISNUMBER(C466),YEAR(C466),"")</f>
        <v/>
      </c>
      <c r="C466" s="808">
        <f>C465+1</f>
        <v/>
      </c>
      <c r="D466" s="844" t="n">
        <v>0.8070000000000001</v>
      </c>
      <c r="E466" s="848" t="n"/>
      <c r="F466" s="844" t="n">
        <v>0.876</v>
      </c>
      <c r="G466" s="846" t="n"/>
      <c r="H466" s="845" t="n"/>
      <c r="I466" s="847" t="n">
        <v>0.611</v>
      </c>
      <c r="J466" s="848" t="n"/>
      <c r="K466" s="844" t="n">
        <v>0.788</v>
      </c>
      <c r="L466" s="845" t="n"/>
      <c r="M466" s="983">
        <f>IFERROR(AVERAGE(D466:E466),"")</f>
        <v/>
      </c>
      <c r="N466" s="983">
        <f>IFERROR(AVERAGE(F466:H466),"")</f>
        <v/>
      </c>
      <c r="O466" s="983">
        <f>IFERROR(AVERAGE(I466:J466),"")</f>
        <v/>
      </c>
      <c r="P466" s="983">
        <f>IFERROR(AVERAGE(K466:L466),"")</f>
        <v/>
      </c>
      <c r="Q466" s="813">
        <f>AVERAGE(M466:P466)</f>
        <v/>
      </c>
      <c r="R466" s="813" t="n"/>
      <c r="S466" s="984">
        <f>AVERAGE(L465:O466)</f>
        <v/>
      </c>
      <c r="T466" s="984" t="n"/>
    </row>
    <row r="467" ht="17.45" customHeight="1">
      <c r="A467" s="257">
        <f>IF(ISNUMBER(C467),MONTH(C467),"")</f>
        <v/>
      </c>
      <c r="B467" s="257">
        <f>IF(ISNUMBER(C467),YEAR(C467),"")</f>
        <v/>
      </c>
      <c r="C467" s="791">
        <f>C466+1</f>
        <v/>
      </c>
      <c r="D467" s="849" t="n"/>
      <c r="E467" s="853" t="n">
        <v>1.319</v>
      </c>
      <c r="F467" s="849" t="n"/>
      <c r="G467" s="851" t="n">
        <v>1.572</v>
      </c>
      <c r="H467" s="850" t="n"/>
      <c r="I467" s="852" t="n"/>
      <c r="J467" s="853" t="n">
        <v>1.176</v>
      </c>
      <c r="K467" s="849" t="n"/>
      <c r="L467" s="850" t="n">
        <v>1.456</v>
      </c>
      <c r="M467" s="982">
        <f>IFERROR(AVERAGE(D467:E467),"")</f>
        <v/>
      </c>
      <c r="N467" s="982">
        <f>IFERROR(AVERAGE(F467:H467),"")</f>
        <v/>
      </c>
      <c r="O467" s="982">
        <f>IFERROR(AVERAGE(I467:J467),"")</f>
        <v/>
      </c>
      <c r="P467" s="982">
        <f>IFERROR(AVERAGE(K467:L467),"")</f>
        <v/>
      </c>
      <c r="Q467" s="257" t="n"/>
      <c r="R467" s="797">
        <f>AVERAGE(M467:P467)</f>
        <v/>
      </c>
    </row>
    <row r="468" ht="17.45" customHeight="1">
      <c r="A468" s="257">
        <f>IF(ISNUMBER(C468),MONTH(C468),"")</f>
        <v/>
      </c>
      <c r="B468" s="257">
        <f>IF(ISNUMBER(C468),YEAR(C468),"")</f>
        <v/>
      </c>
      <c r="C468" s="791">
        <f>C467+1</f>
        <v/>
      </c>
      <c r="D468" s="989" t="n">
        <v>2.044</v>
      </c>
      <c r="E468" s="853" t="n"/>
      <c r="F468" s="849" t="n"/>
      <c r="G468" s="851" t="n"/>
      <c r="H468" s="990" t="n">
        <v>2.264</v>
      </c>
      <c r="I468" s="991" t="n">
        <v>1.503</v>
      </c>
      <c r="J468" s="853" t="n"/>
      <c r="K468" s="989" t="n">
        <v>1.916</v>
      </c>
      <c r="L468" s="850" t="n"/>
      <c r="M468" s="982">
        <f>IFERROR(AVERAGE(D468:E468),"")</f>
        <v/>
      </c>
      <c r="N468" s="982">
        <f>IFERROR(AVERAGE(F468:H468),"")</f>
        <v/>
      </c>
      <c r="O468" s="982">
        <f>IFERROR(AVERAGE(I468:J468),"")</f>
        <v/>
      </c>
      <c r="P468" s="982">
        <f>IFERROR(AVERAGE(K468:L468),"")</f>
        <v/>
      </c>
      <c r="Q468" s="257" t="n"/>
      <c r="R468" s="797">
        <f>AVERAGE(M468:P468)</f>
        <v/>
      </c>
      <c r="S468" s="309" t="inlineStr">
        <is>
          <t>&lt;= Windy Day</t>
        </is>
      </c>
      <c r="T468" s="309" t="n"/>
    </row>
    <row r="469" ht="17.45" customHeight="1">
      <c r="A469" s="257">
        <f>IF(ISNUMBER(C469),MONTH(C469),"")</f>
        <v/>
      </c>
      <c r="B469" s="257">
        <f>IF(ISNUMBER(C469),YEAR(C469),"")</f>
        <v/>
      </c>
      <c r="C469" s="791">
        <f>C468+1</f>
        <v/>
      </c>
      <c r="D469" s="849" t="n"/>
      <c r="E469" s="853" t="n">
        <v>1.415</v>
      </c>
      <c r="F469" s="849" t="n"/>
      <c r="G469" s="851" t="n">
        <v>2.248</v>
      </c>
      <c r="H469" s="850" t="n"/>
      <c r="I469" s="852" t="n"/>
      <c r="J469" s="853" t="n">
        <v>0.6329</v>
      </c>
      <c r="K469" s="849" t="n"/>
      <c r="L469" s="850" t="n">
        <v>1.226</v>
      </c>
      <c r="M469" s="982">
        <f>IFERROR(AVERAGE(D469:E469),"")</f>
        <v/>
      </c>
      <c r="N469" s="982">
        <f>IFERROR(AVERAGE(F469:H469),"")</f>
        <v/>
      </c>
      <c r="O469" s="982">
        <f>IFERROR(AVERAGE(I469:J469),"")</f>
        <v/>
      </c>
      <c r="P469" s="982">
        <f>IFERROR(AVERAGE(K469:L469),"")</f>
        <v/>
      </c>
      <c r="Q469" s="257" t="n"/>
      <c r="R469" s="797">
        <f>AVERAGE(M469:P469)</f>
        <v/>
      </c>
    </row>
    <row r="470" ht="17.45" customHeight="1">
      <c r="A470" s="257">
        <f>IF(ISNUMBER(C470),MONTH(C470),"")</f>
        <v/>
      </c>
      <c r="B470" s="257">
        <f>IF(ISNUMBER(C470),YEAR(C470),"")</f>
        <v/>
      </c>
      <c r="C470" s="802">
        <f>C469+1</f>
        <v/>
      </c>
      <c r="D470" s="803" t="n">
        <v>1.449</v>
      </c>
      <c r="E470" s="838" t="n"/>
      <c r="F470" s="803" t="n">
        <v>1.028</v>
      </c>
      <c r="G470" s="805" t="n"/>
      <c r="H470" s="804" t="n">
        <v>1.209</v>
      </c>
      <c r="I470" s="806" t="n">
        <v>0.92</v>
      </c>
      <c r="J470" s="838" t="n"/>
      <c r="K470" s="803" t="n">
        <v>1.281</v>
      </c>
      <c r="L470" s="804" t="n"/>
      <c r="M470" s="982">
        <f>IFERROR(AVERAGE(D470:E470),"")</f>
        <v/>
      </c>
      <c r="N470" s="982">
        <f>IFERROR(AVERAGE(F470:H470),"")</f>
        <v/>
      </c>
      <c r="O470" s="982">
        <f>IFERROR(AVERAGE(I470:J470),"")</f>
        <v/>
      </c>
      <c r="P470" s="982">
        <f>IFERROR(AVERAGE(K470:L470),"")</f>
        <v/>
      </c>
      <c r="Q470" s="257" t="n"/>
      <c r="R470" s="797">
        <f>AVERAGE(M470:P470)</f>
        <v/>
      </c>
    </row>
    <row r="471" ht="17.45" customHeight="1">
      <c r="A471" s="257">
        <f>IF(ISNUMBER(C471),MONTH(C471),"")</f>
        <v/>
      </c>
      <c r="B471" s="257">
        <f>IF(ISNUMBER(C471),YEAR(C471),"")</f>
        <v/>
      </c>
      <c r="C471" s="791">
        <f>C470+1</f>
        <v/>
      </c>
      <c r="D471" s="792" t="n"/>
      <c r="E471" s="836" t="n">
        <v>0.845</v>
      </c>
      <c r="F471" s="792" t="n"/>
      <c r="G471" s="794" t="n">
        <v>0.849</v>
      </c>
      <c r="H471" s="793" t="n"/>
      <c r="I471" s="795" t="n"/>
      <c r="J471" s="836" t="n">
        <v>0.6512</v>
      </c>
      <c r="K471" s="792" t="n"/>
      <c r="L471" s="793" t="n">
        <v>0.998</v>
      </c>
      <c r="M471" s="982">
        <f>IFERROR(AVERAGE(D471:E471),"")</f>
        <v/>
      </c>
      <c r="N471" s="982">
        <f>IFERROR(AVERAGE(F471:H471),"")</f>
        <v/>
      </c>
      <c r="O471" s="982">
        <f>IFERROR(AVERAGE(I471:J471),"")</f>
        <v/>
      </c>
      <c r="P471" s="982">
        <f>IFERROR(AVERAGE(K471:L471),"")</f>
        <v/>
      </c>
      <c r="Q471" s="257" t="n"/>
      <c r="R471" s="797">
        <f>AVERAGE(M471:P471)</f>
        <v/>
      </c>
      <c r="S471" s="785">
        <f>AVERAGE(L467:O471)</f>
        <v/>
      </c>
      <c r="T471" s="785" t="n"/>
    </row>
    <row r="472" ht="17.45" customHeight="1">
      <c r="A472" s="257">
        <f>IF(ISNUMBER(C472),MONTH(C472),"")</f>
        <v/>
      </c>
      <c r="B472" s="257">
        <f>IF(ISNUMBER(C472),YEAR(C472),"")</f>
        <v/>
      </c>
      <c r="C472" s="808">
        <f>C471+1</f>
        <v/>
      </c>
      <c r="D472" s="809" t="n">
        <v>1.277</v>
      </c>
      <c r="E472" s="837" t="n"/>
      <c r="F472" s="809" t="n">
        <v>1.381</v>
      </c>
      <c r="G472" s="811" t="n"/>
      <c r="H472" s="810" t="n"/>
      <c r="I472" s="812" t="n">
        <v>0.6773</v>
      </c>
      <c r="J472" s="837" t="n"/>
      <c r="K472" s="809" t="n">
        <v>0.9399</v>
      </c>
      <c r="L472" s="810" t="n"/>
      <c r="M472" s="983">
        <f>IFERROR(AVERAGE(D472:E472),"")</f>
        <v/>
      </c>
      <c r="N472" s="983">
        <f>IFERROR(AVERAGE(F472:H472),"")</f>
        <v/>
      </c>
      <c r="O472" s="983">
        <f>IFERROR(AVERAGE(I472:J472),"")</f>
        <v/>
      </c>
      <c r="P472" s="983">
        <f>IFERROR(AVERAGE(K472:L472),"")</f>
        <v/>
      </c>
      <c r="Q472" s="813">
        <f>AVERAGE(M472:P472)</f>
        <v/>
      </c>
      <c r="R472" s="813" t="n"/>
      <c r="S472" s="441" t="n"/>
      <c r="T472" s="441" t="n"/>
      <c r="V472" s="287" t="inlineStr">
        <is>
          <t>WeekEND</t>
        </is>
      </c>
      <c r="W472" s="287" t="inlineStr">
        <is>
          <t>WeekDAY</t>
        </is>
      </c>
      <c r="X472" s="287" t="inlineStr">
        <is>
          <t>ALLDAYS</t>
        </is>
      </c>
    </row>
    <row r="473" ht="17.45" customHeight="1">
      <c r="A473" s="257">
        <f>IF(ISNUMBER(C473),MONTH(C473),"")</f>
        <v/>
      </c>
      <c r="B473" s="257">
        <f>IF(ISNUMBER(C473),YEAR(C473),"")</f>
        <v/>
      </c>
      <c r="C473" s="808">
        <f>C472+1</f>
        <v/>
      </c>
      <c r="D473" s="809" t="n"/>
      <c r="E473" s="837" t="n">
        <v>0.862</v>
      </c>
      <c r="F473" s="809" t="n"/>
      <c r="G473" s="811" t="n">
        <v>1.133</v>
      </c>
      <c r="H473" s="810" t="n"/>
      <c r="I473" s="812" t="n"/>
      <c r="J473" s="837" t="n">
        <v>0.5794</v>
      </c>
      <c r="K473" s="809" t="n"/>
      <c r="L473" s="810" t="n">
        <v>0.7848000000000001</v>
      </c>
      <c r="M473" s="983">
        <f>IFERROR(AVERAGE(D473:E473),"")</f>
        <v/>
      </c>
      <c r="N473" s="983">
        <f>IFERROR(AVERAGE(F473:H473),"")</f>
        <v/>
      </c>
      <c r="O473" s="983">
        <f>IFERROR(AVERAGE(I473:J473),"")</f>
        <v/>
      </c>
      <c r="P473" s="983">
        <f>IFERROR(AVERAGE(K473:L473),"")</f>
        <v/>
      </c>
      <c r="Q473" s="813">
        <f>AVERAGE(M473:P473)</f>
        <v/>
      </c>
      <c r="R473" s="813" t="n"/>
      <c r="S473" s="984">
        <f>AVERAGE(L472:O473)</f>
        <v/>
      </c>
      <c r="T473" s="984" t="n"/>
      <c r="V473" s="799">
        <f>AVERAGE(Q5:Q473)</f>
        <v/>
      </c>
      <c r="W473" s="799">
        <f>AVERAGE(R5:R473)</f>
        <v/>
      </c>
      <c r="X473" s="799">
        <f>AVERAGE(Q5:R473)</f>
        <v/>
      </c>
    </row>
    <row r="474" ht="17.45" customHeight="1">
      <c r="A474" s="257">
        <f>IF(ISNUMBER(C474),MONTH(C474),"")</f>
        <v/>
      </c>
      <c r="B474" s="257">
        <f>IF(ISNUMBER(C474),YEAR(C474),"")</f>
        <v/>
      </c>
      <c r="C474" s="791">
        <f>C473+1</f>
        <v/>
      </c>
      <c r="D474" s="792" t="n">
        <v>1.006</v>
      </c>
      <c r="E474" s="836" t="n"/>
      <c r="F474" s="792" t="n"/>
      <c r="G474" s="794" t="n"/>
      <c r="H474" s="793" t="n">
        <v>0.794</v>
      </c>
      <c r="I474" s="817" t="n">
        <v>28.43</v>
      </c>
      <c r="J474" s="836" t="n"/>
      <c r="K474" s="792" t="n">
        <v>1.018</v>
      </c>
      <c r="L474" s="793" t="n"/>
      <c r="M474" s="982">
        <f>IFERROR(AVERAGE(D474:E474),"")</f>
        <v/>
      </c>
      <c r="N474" s="982">
        <f>IFERROR(AVERAGE(F474:H474),"")</f>
        <v/>
      </c>
      <c r="O474" s="981" t="n"/>
      <c r="P474" s="982">
        <f>IFERROR(AVERAGE(K474:L474),"")</f>
        <v/>
      </c>
      <c r="Q474" s="257" t="n"/>
      <c r="R474" s="797">
        <f>AVERAGE(M474:P474)</f>
        <v/>
      </c>
      <c r="S474" s="310" t="inlineStr">
        <is>
          <t>EVENT</t>
        </is>
      </c>
      <c r="T474" s="310" t="n"/>
      <c r="V474" s="799">
        <f>AVERAGE(Q474:Q503)</f>
        <v/>
      </c>
      <c r="W474" s="799">
        <f>AVERAGE(R474:R503)</f>
        <v/>
      </c>
      <c r="X474" s="799">
        <f>AVERAGE(Q474:R503)</f>
        <v/>
      </c>
    </row>
    <row r="475" ht="17.45" customHeight="1">
      <c r="A475" s="257">
        <f>IF(ISNUMBER(C475),MONTH(C475),"")</f>
        <v/>
      </c>
      <c r="B475" s="257">
        <f>IF(ISNUMBER(C475),YEAR(C475),"")</f>
        <v/>
      </c>
      <c r="C475" s="791">
        <f>C474+1</f>
        <v/>
      </c>
      <c r="D475" s="792" t="n"/>
      <c r="E475" s="836" t="n">
        <v>1.949</v>
      </c>
      <c r="F475" s="792" t="n"/>
      <c r="G475" s="794" t="n">
        <v>0.49</v>
      </c>
      <c r="H475" s="793" t="n"/>
      <c r="I475" s="795" t="n"/>
      <c r="J475" s="836" t="n">
        <v>1.556</v>
      </c>
      <c r="K475" s="792" t="n"/>
      <c r="L475" s="793" t="n">
        <v>0.667</v>
      </c>
      <c r="M475" s="982">
        <f>IFERROR(AVERAGE(D475:E475),"")</f>
        <v/>
      </c>
      <c r="N475" s="982">
        <f>IFERROR(AVERAGE(F475:H475),"")</f>
        <v/>
      </c>
      <c r="O475" s="982">
        <f>IFERROR(AVERAGE(I475:J475),"")</f>
        <v/>
      </c>
      <c r="P475" s="982">
        <f>IFERROR(AVERAGE(K475:L475),"")</f>
        <v/>
      </c>
      <c r="Q475" s="257" t="n"/>
      <c r="R475" s="797">
        <f>AVERAGE(M475:P475)</f>
        <v/>
      </c>
    </row>
    <row r="476" ht="17.45" customHeight="1">
      <c r="A476" s="257">
        <f>IF(ISNUMBER(C476),MONTH(C476),"")</f>
        <v/>
      </c>
      <c r="B476" s="257">
        <f>IF(ISNUMBER(C476),YEAR(C476),"")</f>
        <v/>
      </c>
      <c r="C476" s="861">
        <f>C475+1</f>
        <v/>
      </c>
      <c r="D476" s="803" t="n">
        <v>0.795</v>
      </c>
      <c r="E476" s="838" t="n"/>
      <c r="F476" s="803" t="n">
        <v>0.8090000000000001</v>
      </c>
      <c r="G476" s="805" t="n"/>
      <c r="H476" s="804" t="n">
        <v>0.845</v>
      </c>
      <c r="I476" s="806" t="n">
        <v>0.92</v>
      </c>
      <c r="J476" s="838" t="n"/>
      <c r="K476" s="803" t="n">
        <v>0.885</v>
      </c>
      <c r="L476" s="804" t="n"/>
      <c r="M476" s="982">
        <f>IFERROR(AVERAGE(D476:E476),"")</f>
        <v/>
      </c>
      <c r="N476" s="982">
        <f>IFERROR(AVERAGE(F476:H476),"")</f>
        <v/>
      </c>
      <c r="O476" s="982">
        <f>IFERROR(AVERAGE(I476:J476),"")</f>
        <v/>
      </c>
      <c r="P476" s="982">
        <f>IFERROR(AVERAGE(K476:L476),"")</f>
        <v/>
      </c>
      <c r="Q476" s="257" t="n"/>
      <c r="R476" s="797">
        <f>AVERAGE(M476:P476)</f>
        <v/>
      </c>
      <c r="V476" s="49">
        <f>(V474-V473)/V473</f>
        <v/>
      </c>
      <c r="W476" s="49">
        <f>(W474-W473)/W473</f>
        <v/>
      </c>
      <c r="X476" s="49">
        <f>(X474-X473)/X473</f>
        <v/>
      </c>
    </row>
    <row r="477" ht="17.45" customHeight="1">
      <c r="A477" s="257">
        <f>IF(ISNUMBER(C477),MONTH(C477),"")</f>
        <v/>
      </c>
      <c r="B477" s="257">
        <f>IF(ISNUMBER(C477),YEAR(C477),"")</f>
        <v/>
      </c>
      <c r="C477" s="791">
        <f>C476+1</f>
        <v/>
      </c>
      <c r="D477" s="792" t="n"/>
      <c r="E477" s="836" t="n">
        <v>1.526</v>
      </c>
      <c r="F477" s="792" t="n"/>
      <c r="G477" s="794" t="n">
        <v>1.294</v>
      </c>
      <c r="H477" s="793" t="n"/>
      <c r="I477" s="795" t="n"/>
      <c r="J477" s="836" t="n">
        <v>1.16</v>
      </c>
      <c r="K477" s="792" t="n"/>
      <c r="L477" s="793" t="n">
        <v>1.217</v>
      </c>
      <c r="M477" s="982">
        <f>IFERROR(AVERAGE(D477:E477),"")</f>
        <v/>
      </c>
      <c r="N477" s="982">
        <f>IFERROR(AVERAGE(F477:H477),"")</f>
        <v/>
      </c>
      <c r="O477" s="982">
        <f>IFERROR(AVERAGE(I477:J477),"")</f>
        <v/>
      </c>
      <c r="P477" s="982">
        <f>IFERROR(AVERAGE(K477:L477),"")</f>
        <v/>
      </c>
      <c r="Q477" s="257" t="n"/>
      <c r="R477" s="797">
        <f>AVERAGE(M477:P477)</f>
        <v/>
      </c>
    </row>
    <row r="478" ht="17.45" customHeight="1">
      <c r="A478" s="257">
        <f>IF(ISNUMBER(C478),MONTH(C478),"")</f>
        <v/>
      </c>
      <c r="B478" s="257">
        <f>IF(ISNUMBER(C478),YEAR(C478),"")</f>
        <v/>
      </c>
      <c r="C478" s="791">
        <f>C477+1</f>
        <v/>
      </c>
      <c r="D478" s="792" t="n">
        <v>1.064</v>
      </c>
      <c r="E478" s="836" t="n"/>
      <c r="F478" s="792" t="n">
        <v>1.088</v>
      </c>
      <c r="G478" s="794" t="n"/>
      <c r="H478" s="793" t="n"/>
      <c r="I478" s="795" t="n">
        <v>1.091</v>
      </c>
      <c r="J478" s="836" t="n"/>
      <c r="K478" s="792" t="n">
        <v>1.069</v>
      </c>
      <c r="L478" s="793" t="n"/>
      <c r="M478" s="982">
        <f>IFERROR(AVERAGE(D478:E478),"")</f>
        <v/>
      </c>
      <c r="N478" s="982">
        <f>IFERROR(AVERAGE(F478:H478),"")</f>
        <v/>
      </c>
      <c r="O478" s="982">
        <f>IFERROR(AVERAGE(I478:J478),"")</f>
        <v/>
      </c>
      <c r="P478" s="982">
        <f>IFERROR(AVERAGE(K478:L478),"")</f>
        <v/>
      </c>
      <c r="Q478" s="257" t="n"/>
      <c r="R478" s="797">
        <f>AVERAGE(M478:P478)</f>
        <v/>
      </c>
      <c r="S478" s="785">
        <f>AVERAGE(L474:O478)</f>
        <v/>
      </c>
      <c r="T478" s="785" t="n"/>
    </row>
    <row r="479" ht="17.45" customHeight="1">
      <c r="A479" s="257">
        <f>IF(ISNUMBER(C479),MONTH(C479),"")</f>
        <v/>
      </c>
      <c r="B479" s="257">
        <f>IF(ISNUMBER(C479),YEAR(C479),"")</f>
        <v/>
      </c>
      <c r="C479" s="808">
        <f>C478+1</f>
        <v/>
      </c>
      <c r="D479" s="809" t="n"/>
      <c r="E479" s="837" t="n">
        <v>0.263</v>
      </c>
      <c r="F479" s="809" t="n"/>
      <c r="G479" s="811" t="n">
        <v>0.2303</v>
      </c>
      <c r="H479" s="810" t="n"/>
      <c r="I479" s="812" t="n"/>
      <c r="J479" s="837" t="n">
        <v>0.187</v>
      </c>
      <c r="K479" s="809" t="n"/>
      <c r="L479" s="810" t="n">
        <v>0.281</v>
      </c>
      <c r="M479" s="983">
        <f>IFERROR(AVERAGE(D479:E479),"")</f>
        <v/>
      </c>
      <c r="N479" s="983">
        <f>IFERROR(AVERAGE(F479:H479),"")</f>
        <v/>
      </c>
      <c r="O479" s="983">
        <f>IFERROR(AVERAGE(I479:J479),"")</f>
        <v/>
      </c>
      <c r="P479" s="983">
        <f>IFERROR(AVERAGE(K479:L479),"")</f>
        <v/>
      </c>
      <c r="Q479" s="813">
        <f>AVERAGE(M479:P479)</f>
        <v/>
      </c>
      <c r="R479" s="813" t="n"/>
      <c r="S479" s="441" t="n"/>
      <c r="T479" s="441" t="n"/>
    </row>
    <row r="480" ht="17.45" customHeight="1">
      <c r="A480" s="257">
        <f>IF(ISNUMBER(C480),MONTH(C480),"")</f>
        <v/>
      </c>
      <c r="B480" s="257">
        <f>IF(ISNUMBER(C480),YEAR(C480),"")</f>
        <v/>
      </c>
      <c r="C480" s="808">
        <f>C479+1</f>
        <v/>
      </c>
      <c r="D480" s="809" t="n">
        <v>0.3267</v>
      </c>
      <c r="E480" s="837" t="n"/>
      <c r="F480" s="809" t="n"/>
      <c r="G480" s="811" t="n"/>
      <c r="H480" s="810" t="n">
        <v>0.3077</v>
      </c>
      <c r="I480" s="812" t="n">
        <v>0.2868</v>
      </c>
      <c r="J480" s="837" t="n"/>
      <c r="K480" s="809" t="n">
        <v>0.3443</v>
      </c>
      <c r="L480" s="810" t="n"/>
      <c r="M480" s="983">
        <f>IFERROR(AVERAGE(D480:E480),"")</f>
        <v/>
      </c>
      <c r="N480" s="983">
        <f>IFERROR(AVERAGE(F480:H480),"")</f>
        <v/>
      </c>
      <c r="O480" s="983">
        <f>IFERROR(AVERAGE(I480:J480),"")</f>
        <v/>
      </c>
      <c r="P480" s="983">
        <f>IFERROR(AVERAGE(K480:L480),"")</f>
        <v/>
      </c>
      <c r="Q480" s="813">
        <f>AVERAGE(M480:P480)</f>
        <v/>
      </c>
      <c r="R480" s="813" t="n"/>
      <c r="S480" s="984">
        <f>AVERAGE(L479:O480)</f>
        <v/>
      </c>
      <c r="T480" s="984" t="n"/>
    </row>
    <row r="481" ht="17.45" customHeight="1">
      <c r="A481" s="257">
        <f>IF(ISNUMBER(C481),MONTH(C481),"")</f>
        <v/>
      </c>
      <c r="B481" s="257">
        <f>IF(ISNUMBER(C481),YEAR(C481),"")</f>
        <v/>
      </c>
      <c r="C481" s="791">
        <f>C480+1</f>
        <v/>
      </c>
      <c r="D481" s="792" t="n"/>
      <c r="E481" s="836" t="n">
        <v>0.6641</v>
      </c>
      <c r="F481" s="792" t="n"/>
      <c r="G481" s="794" t="n">
        <v>0.7067</v>
      </c>
      <c r="H481" s="793" t="n"/>
      <c r="I481" s="795" t="n"/>
      <c r="J481" s="836" t="n">
        <v>0.6906</v>
      </c>
      <c r="K481" s="792" t="n"/>
      <c r="L481" s="793" t="n">
        <v>0.795</v>
      </c>
      <c r="M481" s="982">
        <f>IFERROR(AVERAGE(D481:E481),"")</f>
        <v/>
      </c>
      <c r="N481" s="982">
        <f>IFERROR(AVERAGE(F481:H481),"")</f>
        <v/>
      </c>
      <c r="O481" s="982">
        <f>IFERROR(AVERAGE(I481:J481),"")</f>
        <v/>
      </c>
      <c r="P481" s="982">
        <f>IFERROR(AVERAGE(K481:L481),"")</f>
        <v/>
      </c>
      <c r="Q481" s="257" t="n"/>
      <c r="R481" s="797">
        <f>AVERAGE(M481:P481)</f>
        <v/>
      </c>
    </row>
    <row r="482" ht="17.45" customHeight="1">
      <c r="A482" s="257">
        <f>IF(ISNUMBER(C482),MONTH(C482),"")</f>
        <v/>
      </c>
      <c r="B482" s="257">
        <f>IF(ISNUMBER(C482),YEAR(C482),"")</f>
        <v/>
      </c>
      <c r="C482" s="861">
        <f>C481+1</f>
        <v/>
      </c>
      <c r="D482" s="803" t="n">
        <v>1.276</v>
      </c>
      <c r="E482" s="838" t="n"/>
      <c r="F482" s="803" t="n">
        <v>1.192</v>
      </c>
      <c r="G482" s="805" t="n"/>
      <c r="H482" s="804" t="n">
        <v>1.093</v>
      </c>
      <c r="I482" s="806" t="n">
        <v>1.13</v>
      </c>
      <c r="J482" s="838" t="n"/>
      <c r="K482" s="803" t="n">
        <v>1.179</v>
      </c>
      <c r="L482" s="804" t="n"/>
      <c r="M482" s="982">
        <f>IFERROR(AVERAGE(D482:E482),"")</f>
        <v/>
      </c>
      <c r="N482" s="982">
        <f>IFERROR(AVERAGE(F482:H482),"")</f>
        <v/>
      </c>
      <c r="O482" s="982">
        <f>IFERROR(AVERAGE(I482:J482),"")</f>
        <v/>
      </c>
      <c r="P482" s="982">
        <f>IFERROR(AVERAGE(K482:L482),"")</f>
        <v/>
      </c>
      <c r="Q482" s="257" t="n"/>
      <c r="R482" s="797">
        <f>AVERAGE(M482:P482)</f>
        <v/>
      </c>
    </row>
    <row r="483" ht="17.45" customHeight="1">
      <c r="A483" s="257">
        <f>IF(ISNUMBER(C483),MONTH(C483),"")</f>
        <v/>
      </c>
      <c r="B483" s="257">
        <f>IF(ISNUMBER(C483),YEAR(C483),"")</f>
        <v/>
      </c>
      <c r="C483" s="791">
        <f>C482+1</f>
        <v/>
      </c>
      <c r="D483" s="792" t="n"/>
      <c r="E483" s="836" t="n">
        <v>0.7309</v>
      </c>
      <c r="F483" s="792" t="n"/>
      <c r="G483" s="794" t="n">
        <v>0.823</v>
      </c>
      <c r="H483" s="793" t="n"/>
      <c r="I483" s="795" t="n"/>
      <c r="J483" s="836" t="n">
        <v>0.7633</v>
      </c>
      <c r="K483" s="792" t="n"/>
      <c r="L483" s="793" t="n">
        <v>0.895</v>
      </c>
      <c r="M483" s="982">
        <f>IFERROR(AVERAGE(D483:E483),"")</f>
        <v/>
      </c>
      <c r="N483" s="982">
        <f>IFERROR(AVERAGE(F483:H483),"")</f>
        <v/>
      </c>
      <c r="O483" s="982">
        <f>IFERROR(AVERAGE(I483:J483),"")</f>
        <v/>
      </c>
      <c r="P483" s="982">
        <f>IFERROR(AVERAGE(K483:L483),"")</f>
        <v/>
      </c>
      <c r="Q483" s="257" t="n"/>
      <c r="R483" s="797">
        <f>AVERAGE(M483:P483)</f>
        <v/>
      </c>
    </row>
    <row r="484" ht="17.45" customHeight="1">
      <c r="A484" s="257">
        <f>IF(ISNUMBER(C484),MONTH(C484),"")</f>
        <v/>
      </c>
      <c r="B484" s="257">
        <f>IF(ISNUMBER(C484),YEAR(C484),"")</f>
        <v/>
      </c>
      <c r="C484" s="791">
        <f>C483+1</f>
        <v/>
      </c>
      <c r="D484" s="792" t="n">
        <v>1.122</v>
      </c>
      <c r="E484" s="836" t="n"/>
      <c r="F484" s="792" t="n">
        <v>1.058</v>
      </c>
      <c r="G484" s="794" t="n"/>
      <c r="H484" s="793" t="n"/>
      <c r="I484" s="795" t="n">
        <v>0.9879</v>
      </c>
      <c r="J484" s="836" t="n"/>
      <c r="K484" s="792" t="n">
        <v>0.9482</v>
      </c>
      <c r="L484" s="793" t="n"/>
      <c r="M484" s="982">
        <f>IFERROR(AVERAGE(D484:E484),"")</f>
        <v/>
      </c>
      <c r="N484" s="982">
        <f>IFERROR(AVERAGE(F484:H484),"")</f>
        <v/>
      </c>
      <c r="O484" s="982">
        <f>IFERROR(AVERAGE(I484:J484),"")</f>
        <v/>
      </c>
      <c r="P484" s="982">
        <f>IFERROR(AVERAGE(K484:L484),"")</f>
        <v/>
      </c>
      <c r="Q484" s="257" t="n"/>
      <c r="R484" s="797">
        <f>AVERAGE(M484:P484)</f>
        <v/>
      </c>
    </row>
    <row r="485" ht="17.45" customHeight="1">
      <c r="A485" s="257">
        <f>IF(ISNUMBER(C485),MONTH(C485),"")</f>
        <v/>
      </c>
      <c r="B485" s="257">
        <f>IF(ISNUMBER(C485),YEAR(C485),"")</f>
        <v/>
      </c>
      <c r="C485" s="791">
        <f>C484+1</f>
        <v/>
      </c>
      <c r="D485" s="792" t="n"/>
      <c r="E485" s="836" t="n">
        <v>0.8844</v>
      </c>
      <c r="F485" s="792" t="n"/>
      <c r="G485" s="794" t="n">
        <v>0.7773</v>
      </c>
      <c r="H485" s="793" t="n"/>
      <c r="I485" s="795" t="n"/>
      <c r="J485" s="836" t="n">
        <v>0.8077</v>
      </c>
      <c r="K485" s="792" t="n"/>
      <c r="L485" s="793" t="n">
        <v>0.8986</v>
      </c>
      <c r="M485" s="982">
        <f>IFERROR(AVERAGE(D485:E485),"")</f>
        <v/>
      </c>
      <c r="N485" s="982">
        <f>IFERROR(AVERAGE(F485:H485),"")</f>
        <v/>
      </c>
      <c r="O485" s="982">
        <f>IFERROR(AVERAGE(I485:J485),"")</f>
        <v/>
      </c>
      <c r="P485" s="982">
        <f>IFERROR(AVERAGE(K485:L485),"")</f>
        <v/>
      </c>
      <c r="Q485" s="257" t="n"/>
      <c r="R485" s="797">
        <f>AVERAGE(M485:P485)</f>
        <v/>
      </c>
      <c r="S485" s="785">
        <f>AVERAGE(L481:O485)</f>
        <v/>
      </c>
      <c r="T485" s="785" t="n"/>
    </row>
    <row r="486" ht="17.45" customHeight="1">
      <c r="A486" s="257">
        <f>IF(ISNUMBER(C486),MONTH(C486),"")</f>
        <v/>
      </c>
      <c r="B486" s="257">
        <f>IF(ISNUMBER(C486),YEAR(C486),"")</f>
        <v/>
      </c>
      <c r="C486" s="808">
        <f>C485+1</f>
        <v/>
      </c>
      <c r="D486" s="809" t="n">
        <v>0.5746</v>
      </c>
      <c r="E486" s="837" t="n"/>
      <c r="F486" s="809" t="n"/>
      <c r="G486" s="811" t="n"/>
      <c r="H486" s="810" t="n">
        <v>0.679</v>
      </c>
      <c r="I486" s="812" t="n">
        <v>0.5645</v>
      </c>
      <c r="J486" s="837" t="n"/>
      <c r="K486" s="809" t="n">
        <v>0.7457</v>
      </c>
      <c r="L486" s="810" t="n"/>
      <c r="M486" s="983">
        <f>IFERROR(AVERAGE(D486:E486),"")</f>
        <v/>
      </c>
      <c r="N486" s="983">
        <f>IFERROR(AVERAGE(F486:H486),"")</f>
        <v/>
      </c>
      <c r="O486" s="983">
        <f>IFERROR(AVERAGE(I486:J486),"")</f>
        <v/>
      </c>
      <c r="P486" s="983">
        <f>IFERROR(AVERAGE(K486:L486),"")</f>
        <v/>
      </c>
      <c r="Q486" s="813">
        <f>AVERAGE(M486:P486)</f>
        <v/>
      </c>
      <c r="R486" s="813" t="n"/>
      <c r="S486" s="441" t="n"/>
      <c r="T486" s="441" t="n"/>
    </row>
    <row r="487" ht="17.45" customHeight="1">
      <c r="A487" s="257">
        <f>IF(ISNUMBER(C487),MONTH(C487),"")</f>
        <v/>
      </c>
      <c r="B487" s="257">
        <f>IF(ISNUMBER(C487),YEAR(C487),"")</f>
        <v/>
      </c>
      <c r="C487" s="808">
        <f>C486+1</f>
        <v/>
      </c>
      <c r="D487" s="809" t="n"/>
      <c r="E487" s="837" t="n">
        <v>0.4922</v>
      </c>
      <c r="F487" s="809" t="n"/>
      <c r="G487" s="811" t="n">
        <v>0.5678</v>
      </c>
      <c r="H487" s="810" t="n"/>
      <c r="I487" s="812" t="n"/>
      <c r="J487" s="837" t="n">
        <v>0.4218</v>
      </c>
      <c r="K487" s="809" t="n"/>
      <c r="L487" s="810" t="n">
        <v>0.5119</v>
      </c>
      <c r="M487" s="983">
        <f>IFERROR(AVERAGE(D487:E487),"")</f>
        <v/>
      </c>
      <c r="N487" s="983">
        <f>IFERROR(AVERAGE(F487:H487),"")</f>
        <v/>
      </c>
      <c r="O487" s="983">
        <f>IFERROR(AVERAGE(I487:J487),"")</f>
        <v/>
      </c>
      <c r="P487" s="983">
        <f>IFERROR(AVERAGE(K487:L487),"")</f>
        <v/>
      </c>
      <c r="Q487" s="813">
        <f>AVERAGE(M487:P487)</f>
        <v/>
      </c>
      <c r="R487" s="813" t="n"/>
      <c r="S487" s="984">
        <f>AVERAGE(L486:O487)</f>
        <v/>
      </c>
      <c r="T487" s="984" t="n"/>
    </row>
    <row r="488" ht="17.45" customHeight="1">
      <c r="A488" s="257">
        <f>IF(ISNUMBER(C488),MONTH(C488),"")</f>
        <v/>
      </c>
      <c r="B488" s="257">
        <f>IF(ISNUMBER(C488),YEAR(C488),"")</f>
        <v/>
      </c>
      <c r="C488" s="861">
        <f>C487+1</f>
        <v/>
      </c>
      <c r="D488" s="803" t="n">
        <v>0.674</v>
      </c>
      <c r="E488" s="838" t="n"/>
      <c r="F488" s="803" t="n">
        <v>0.534</v>
      </c>
      <c r="G488" s="805" t="n"/>
      <c r="H488" s="804" t="n">
        <v>0.576</v>
      </c>
      <c r="I488" s="806" t="n">
        <v>0.523</v>
      </c>
      <c r="J488" s="838" t="n"/>
      <c r="K488" s="803" t="n">
        <v>0.585</v>
      </c>
      <c r="L488" s="804" t="n"/>
      <c r="M488" s="982">
        <f>IFERROR(AVERAGE(D488:E488),"")</f>
        <v/>
      </c>
      <c r="N488" s="982">
        <f>IFERROR(AVERAGE(F488:H488),"")</f>
        <v/>
      </c>
      <c r="O488" s="982">
        <f>IFERROR(AVERAGE(I488:J488),"")</f>
        <v/>
      </c>
      <c r="P488" s="982">
        <f>IFERROR(AVERAGE(K488:L488),"")</f>
        <v/>
      </c>
      <c r="Q488" s="257" t="n"/>
      <c r="R488" s="797">
        <f>AVERAGE(M488:P488)</f>
        <v/>
      </c>
      <c r="U488" s="299" t="inlineStr">
        <is>
          <t>April</t>
        </is>
      </c>
      <c r="V488" s="299" t="n">
        <v>2019</v>
      </c>
      <c r="W488" s="300" t="n"/>
      <c r="X488" s="300" t="n"/>
      <c r="Y488" s="300" t="n"/>
    </row>
    <row r="489" ht="17.45" customHeight="1">
      <c r="A489" s="257">
        <f>IF(ISNUMBER(C489),MONTH(C489),"")</f>
        <v/>
      </c>
      <c r="B489" s="257">
        <f>IF(ISNUMBER(C489),YEAR(C489),"")</f>
        <v/>
      </c>
      <c r="C489" s="791">
        <f>C488+1</f>
        <v/>
      </c>
      <c r="D489" s="792" t="n"/>
      <c r="E489" s="836" t="n">
        <v>0.5164</v>
      </c>
      <c r="F489" s="792" t="n"/>
      <c r="G489" s="794" t="n">
        <v>0.495</v>
      </c>
      <c r="H489" s="793" t="n"/>
      <c r="I489" s="795" t="n"/>
      <c r="J489" s="836" t="n">
        <v>0.5311</v>
      </c>
      <c r="K489" s="792" t="n"/>
      <c r="L489" s="793" t="n">
        <v>0.633</v>
      </c>
      <c r="M489" s="982">
        <f>IFERROR(AVERAGE(D489:E489),"")</f>
        <v/>
      </c>
      <c r="N489" s="982">
        <f>IFERROR(AVERAGE(F489:H489),"")</f>
        <v/>
      </c>
      <c r="O489" s="982">
        <f>IFERROR(AVERAGE(I489:J489),"")</f>
        <v/>
      </c>
      <c r="P489" s="982">
        <f>IFERROR(AVERAGE(K489:L489),"")</f>
        <v/>
      </c>
      <c r="Q489" s="257" t="n"/>
      <c r="R489" s="797">
        <f>AVERAGE(M489:P489)</f>
        <v/>
      </c>
      <c r="U489" s="301" t="inlineStr">
        <is>
          <t>Parameter</t>
        </is>
      </c>
      <c r="V489" s="301" t="inlineStr">
        <is>
          <t>Station 1</t>
        </is>
      </c>
      <c r="W489" s="301" t="inlineStr">
        <is>
          <t>Station 2</t>
        </is>
      </c>
      <c r="X489" s="301" t="inlineStr">
        <is>
          <t>Station 4</t>
        </is>
      </c>
      <c r="Y489" s="301" t="inlineStr">
        <is>
          <t>Station 5</t>
        </is>
      </c>
    </row>
    <row r="490" ht="17.45" customHeight="1">
      <c r="A490" s="257">
        <f>IF(ISNUMBER(C490),MONTH(C490),"")</f>
        <v/>
      </c>
      <c r="B490" s="257">
        <f>IF(ISNUMBER(C490),YEAR(C490),"")</f>
        <v/>
      </c>
      <c r="C490" s="791">
        <f>C489+1</f>
        <v/>
      </c>
      <c r="D490" s="792" t="n">
        <v>0.7664</v>
      </c>
      <c r="E490" s="836" t="n"/>
      <c r="F490" s="792" t="n">
        <v>1.666</v>
      </c>
      <c r="G490" s="794" t="n"/>
      <c r="H490" s="793" t="n"/>
      <c r="I490" s="795" t="n">
        <v>0.716</v>
      </c>
      <c r="J490" s="836" t="n"/>
      <c r="K490" s="792" t="n">
        <v>0.7201</v>
      </c>
      <c r="L490" s="793" t="n"/>
      <c r="M490" s="982">
        <f>IFERROR(AVERAGE(D490:E490),"")</f>
        <v/>
      </c>
      <c r="N490" s="982">
        <f>IFERROR(AVERAGE(F490:H490),"")</f>
        <v/>
      </c>
      <c r="O490" s="982">
        <f>IFERROR(AVERAGE(I490:J490),"")</f>
        <v/>
      </c>
      <c r="P490" s="982">
        <f>IFERROR(AVERAGE(K490:L490),"")</f>
        <v/>
      </c>
      <c r="Q490" s="257" t="n"/>
      <c r="R490" s="797">
        <f>AVERAGE(M490:P490)</f>
        <v/>
      </c>
      <c r="U490" s="302" t="inlineStr">
        <is>
          <t>Average</t>
        </is>
      </c>
      <c r="V490" s="839">
        <f>AVERAGE(D460:E489)</f>
        <v/>
      </c>
      <c r="W490" s="839">
        <f>AVERAGE(F460:H489)</f>
        <v/>
      </c>
      <c r="X490" s="839">
        <f>AVERAGE(I460:J489)</f>
        <v/>
      </c>
      <c r="Y490" s="839">
        <f>AVERAGE(K460:L489)</f>
        <v/>
      </c>
    </row>
    <row r="491" ht="17.45" customHeight="1">
      <c r="A491" s="257">
        <f>IF(ISNUMBER(C491),MONTH(C491),"")</f>
        <v/>
      </c>
      <c r="B491" s="257">
        <f>IF(ISNUMBER(C491),YEAR(C491),"")</f>
        <v/>
      </c>
      <c r="C491" s="791">
        <f>C490+1</f>
        <v/>
      </c>
      <c r="D491" s="792" t="n"/>
      <c r="E491" s="836" t="n">
        <v>1.037</v>
      </c>
      <c r="F491" s="792" t="n"/>
      <c r="G491" s="794" t="n">
        <v>1.086</v>
      </c>
      <c r="H491" s="793" t="n"/>
      <c r="I491" s="795" t="n"/>
      <c r="J491" s="836" t="n">
        <v>0.8959</v>
      </c>
      <c r="K491" s="792" t="n"/>
      <c r="L491" s="793" t="n">
        <v>1.007</v>
      </c>
      <c r="M491" s="982">
        <f>IFERROR(AVERAGE(D491:E491),"")</f>
        <v/>
      </c>
      <c r="N491" s="982">
        <f>IFERROR(AVERAGE(F491:H491),"")</f>
        <v/>
      </c>
      <c r="O491" s="982">
        <f>IFERROR(AVERAGE(I491:J491),"")</f>
        <v/>
      </c>
      <c r="P491" s="982">
        <f>IFERROR(AVERAGE(K491:L491),"")</f>
        <v/>
      </c>
      <c r="Q491" s="257" t="n"/>
      <c r="R491" s="797">
        <f>AVERAGE(M491:P491)</f>
        <v/>
      </c>
      <c r="U491" s="302" t="inlineStr">
        <is>
          <t>Maximum</t>
        </is>
      </c>
      <c r="V491" s="839">
        <f>MAX(D460:E489)</f>
        <v/>
      </c>
      <c r="W491" s="839">
        <f>MAX(F460:H489)</f>
        <v/>
      </c>
      <c r="X491" s="839">
        <f>MAX(I460:J489)</f>
        <v/>
      </c>
      <c r="Y491" s="839">
        <f>MAX(K460:L489)</f>
        <v/>
      </c>
    </row>
    <row r="492" ht="17.45" customHeight="1" thickBot="1">
      <c r="A492" s="257">
        <f>IF(ISNUMBER(C492),MONTH(C492),"")</f>
        <v/>
      </c>
      <c r="B492" s="257">
        <f>IF(ISNUMBER(C492),YEAR(C492),"")</f>
        <v/>
      </c>
      <c r="C492" s="791">
        <f>C491+1</f>
        <v/>
      </c>
      <c r="D492" s="792" t="n">
        <v>1.211</v>
      </c>
      <c r="E492" s="836" t="n"/>
      <c r="F492" s="792" t="n"/>
      <c r="G492" s="794" t="n"/>
      <c r="H492" s="793" t="n">
        <v>1.185</v>
      </c>
      <c r="I492" s="795" t="n">
        <v>0.858</v>
      </c>
      <c r="J492" s="836" t="n"/>
      <c r="K492" s="792" t="n">
        <v>0.8672</v>
      </c>
      <c r="L492" s="793" t="n"/>
      <c r="M492" s="982">
        <f>IFERROR(AVERAGE(D492:E492),"")</f>
        <v/>
      </c>
      <c r="N492" s="982">
        <f>IFERROR(AVERAGE(F492:H492),"")</f>
        <v/>
      </c>
      <c r="O492" s="982">
        <f>IFERROR(AVERAGE(I492:J492),"")</f>
        <v/>
      </c>
      <c r="P492" s="982">
        <f>IFERROR(AVERAGE(K492:L492),"")</f>
        <v/>
      </c>
      <c r="Q492" s="257" t="n"/>
      <c r="R492" s="797">
        <f>AVERAGE(M492:P492)</f>
        <v/>
      </c>
      <c r="S492" s="785">
        <f>AVERAGE(L488:O492)</f>
        <v/>
      </c>
      <c r="T492" s="785" t="n"/>
      <c r="U492" s="304" t="inlineStr">
        <is>
          <t># DAYS &gt; 2.5</t>
        </is>
      </c>
      <c r="V492" s="305">
        <f>COUNTIF(D460:E489,"&gt;=2.5")</f>
        <v/>
      </c>
      <c r="W492" s="305">
        <f>COUNTIF(F460:G489,"&gt;=2.5")</f>
        <v/>
      </c>
      <c r="X492" s="305">
        <f>COUNTIF(I460:J489,"&gt;=2.5")</f>
        <v/>
      </c>
      <c r="Y492" s="305">
        <f>COUNTIF(I460:J489,"&gt;=2.5")</f>
        <v/>
      </c>
    </row>
    <row r="493" ht="17.45" customHeight="1" thickBot="1">
      <c r="A493" s="257">
        <f>IF(ISNUMBER(C493),MONTH(C493),"")</f>
        <v/>
      </c>
      <c r="B493" s="257">
        <f>IF(ISNUMBER(C493),YEAR(C493),"")</f>
        <v/>
      </c>
      <c r="C493" s="808">
        <f>C492+1</f>
        <v/>
      </c>
      <c r="D493" s="809" t="n"/>
      <c r="E493" s="837" t="n">
        <v>0.581</v>
      </c>
      <c r="F493" s="809" t="n"/>
      <c r="G493" s="811" t="n">
        <v>0.572</v>
      </c>
      <c r="H493" s="810" t="n"/>
      <c r="I493" s="812" t="n"/>
      <c r="J493" s="837" t="n">
        <v>0.5038</v>
      </c>
      <c r="K493" s="809" t="n"/>
      <c r="L493" s="810" t="n">
        <v>0.586</v>
      </c>
      <c r="M493" s="983">
        <f>IFERROR(AVERAGE(D493:E493),"")</f>
        <v/>
      </c>
      <c r="N493" s="983">
        <f>IFERROR(AVERAGE(F493:H493),"")</f>
        <v/>
      </c>
      <c r="O493" s="983">
        <f>IFERROR(AVERAGE(I493:J493),"")</f>
        <v/>
      </c>
      <c r="P493" s="983">
        <f>IFERROR(AVERAGE(K493:L493),"")</f>
        <v/>
      </c>
      <c r="Q493" s="813">
        <f>AVERAGE(M493:P493)</f>
        <v/>
      </c>
      <c r="R493" s="813" t="n"/>
      <c r="S493" s="441" t="n"/>
      <c r="T493" s="441" t="n"/>
      <c r="Y493" s="786">
        <f>AVERAGE(V490:Y490)</f>
        <v/>
      </c>
    </row>
    <row r="494" ht="17.45" customHeight="1">
      <c r="A494" s="257">
        <f>IF(ISNUMBER(C494),MONTH(C494),"")</f>
        <v/>
      </c>
      <c r="B494" s="257">
        <f>IF(ISNUMBER(C494),YEAR(C494),"")</f>
        <v/>
      </c>
      <c r="C494" s="808">
        <f>C493+1</f>
        <v/>
      </c>
      <c r="D494" s="809" t="n">
        <v>0.431</v>
      </c>
      <c r="E494" s="837" t="n"/>
      <c r="F494" s="809" t="n">
        <v>0.474</v>
      </c>
      <c r="G494" s="811" t="n"/>
      <c r="H494" s="810" t="n">
        <v>0.395</v>
      </c>
      <c r="I494" s="812" t="n">
        <v>0.386</v>
      </c>
      <c r="J494" s="837" t="n"/>
      <c r="K494" s="809" t="n">
        <v>0.481</v>
      </c>
      <c r="L494" s="810" t="n"/>
      <c r="M494" s="983">
        <f>IFERROR(AVERAGE(D494:E494),"")</f>
        <v/>
      </c>
      <c r="N494" s="983">
        <f>IFERROR(AVERAGE(F494:H494),"")</f>
        <v/>
      </c>
      <c r="O494" s="983">
        <f>IFERROR(AVERAGE(I494:J494),"")</f>
        <v/>
      </c>
      <c r="P494" s="983">
        <f>IFERROR(AVERAGE(K494:L494),"")</f>
        <v/>
      </c>
      <c r="Q494" s="813">
        <f>AVERAGE(M494:P494)</f>
        <v/>
      </c>
      <c r="R494" s="813" t="n"/>
      <c r="S494" s="984">
        <f>AVERAGE(L493:O494)</f>
        <v/>
      </c>
      <c r="T494" s="984" t="n"/>
    </row>
    <row r="495" ht="17.45" customHeight="1">
      <c r="A495" s="257">
        <f>IF(ISNUMBER(C495),MONTH(C495),"")</f>
        <v/>
      </c>
      <c r="B495" s="257">
        <f>IF(ISNUMBER(C495),YEAR(C495),"")</f>
        <v/>
      </c>
      <c r="C495" s="791">
        <f>C494+1</f>
        <v/>
      </c>
      <c r="D495" s="792" t="n"/>
      <c r="E495" s="836" t="n">
        <v>0.6860000000000001</v>
      </c>
      <c r="F495" s="792" t="n"/>
      <c r="G495" s="794" t="n">
        <v>0.605</v>
      </c>
      <c r="H495" s="793" t="n"/>
      <c r="I495" s="795" t="n"/>
      <c r="J495" s="836" t="n">
        <v>0.4512</v>
      </c>
      <c r="K495" s="792" t="n"/>
      <c r="L495" s="793" t="n">
        <v>0.553</v>
      </c>
      <c r="M495" s="982">
        <f>IFERROR(AVERAGE(D495:E495),"")</f>
        <v/>
      </c>
      <c r="N495" s="982">
        <f>IFERROR(AVERAGE(F495:H495),"")</f>
        <v/>
      </c>
      <c r="O495" s="982">
        <f>IFERROR(AVERAGE(I495:J495),"")</f>
        <v/>
      </c>
      <c r="P495" s="982">
        <f>IFERROR(AVERAGE(K495:L495),"")</f>
        <v/>
      </c>
      <c r="Q495" s="257" t="n"/>
      <c r="R495" s="797">
        <f>AVERAGE(M495:P495)</f>
        <v/>
      </c>
    </row>
    <row r="496" ht="17.45" customHeight="1">
      <c r="A496" s="257">
        <f>IF(ISNUMBER(C496),MONTH(C496),"")</f>
        <v/>
      </c>
      <c r="B496" s="257">
        <f>IF(ISNUMBER(C496),YEAR(C496),"")</f>
        <v/>
      </c>
      <c r="C496" s="791">
        <f>C495+1</f>
        <v/>
      </c>
      <c r="D496" s="792" t="n">
        <v>0.4906</v>
      </c>
      <c r="E496" s="836" t="n"/>
      <c r="F496" s="792" t="n">
        <v>0.4203</v>
      </c>
      <c r="G496" s="794" t="n"/>
      <c r="H496" s="793" t="n"/>
      <c r="I496" s="795" t="n">
        <v>0.5443</v>
      </c>
      <c r="J496" s="836" t="n"/>
      <c r="K496" s="792" t="n">
        <v>0.9185</v>
      </c>
      <c r="L496" s="793" t="n"/>
      <c r="M496" s="982">
        <f>IFERROR(AVERAGE(D496:E496),"")</f>
        <v/>
      </c>
      <c r="N496" s="982">
        <f>IFERROR(AVERAGE(F496:H496),"")</f>
        <v/>
      </c>
      <c r="O496" s="982">
        <f>IFERROR(AVERAGE(I496:J496),"")</f>
        <v/>
      </c>
      <c r="P496" s="982">
        <f>IFERROR(AVERAGE(K496:L496),"")</f>
        <v/>
      </c>
      <c r="Q496" s="257" t="n"/>
      <c r="R496" s="797">
        <f>AVERAGE(M496:P496)</f>
        <v/>
      </c>
    </row>
    <row r="497" ht="17.45" customHeight="1">
      <c r="A497" s="257">
        <f>IF(ISNUMBER(C497),MONTH(C497),"")</f>
        <v/>
      </c>
      <c r="B497" s="257">
        <f>IF(ISNUMBER(C497),YEAR(C497),"")</f>
        <v/>
      </c>
      <c r="C497" s="791">
        <f>C496+1</f>
        <v/>
      </c>
      <c r="D497" s="792" t="n"/>
      <c r="E497" s="836" t="n">
        <v>0.5762</v>
      </c>
      <c r="F497" s="792" t="n"/>
      <c r="G497" s="794" t="n">
        <v>0.5066000000000001</v>
      </c>
      <c r="H497" s="793" t="n"/>
      <c r="I497" s="795" t="n"/>
      <c r="J497" s="836" t="n">
        <v>0.48</v>
      </c>
      <c r="K497" s="792" t="n"/>
      <c r="L497" s="793" t="n">
        <v>0.6411</v>
      </c>
      <c r="M497" s="982">
        <f>IFERROR(AVERAGE(D497:E497),"")</f>
        <v/>
      </c>
      <c r="N497" s="982">
        <f>IFERROR(AVERAGE(F497:H497),"")</f>
        <v/>
      </c>
      <c r="O497" s="982">
        <f>IFERROR(AVERAGE(I497:J497),"")</f>
        <v/>
      </c>
      <c r="P497" s="982">
        <f>IFERROR(AVERAGE(K497:L497),"")</f>
        <v/>
      </c>
      <c r="Q497" s="257" t="n"/>
      <c r="R497" s="797">
        <f>AVERAGE(M497:P497)</f>
        <v/>
      </c>
    </row>
    <row r="498" ht="17.45" customHeight="1">
      <c r="A498" s="257">
        <f>IF(ISNUMBER(C498),MONTH(C498),"")</f>
        <v/>
      </c>
      <c r="B498" s="257">
        <f>IF(ISNUMBER(C498),YEAR(C498),"")</f>
        <v/>
      </c>
      <c r="C498" s="791">
        <f>C497+1</f>
        <v/>
      </c>
      <c r="D498" s="792" t="n">
        <v>0.7499</v>
      </c>
      <c r="E498" s="836" t="n"/>
      <c r="F498" s="792" t="n"/>
      <c r="G498" s="794" t="n"/>
      <c r="H498" s="793" t="n">
        <v>0.4537</v>
      </c>
      <c r="I498" s="795" t="n">
        <v>0.5107</v>
      </c>
      <c r="J498" s="836" t="n"/>
      <c r="K498" s="792" t="n">
        <v>0.7895</v>
      </c>
      <c r="L498" s="793" t="n"/>
      <c r="M498" s="982">
        <f>IFERROR(AVERAGE(D498:E498),"")</f>
        <v/>
      </c>
      <c r="N498" s="982">
        <f>IFERROR(AVERAGE(F498:H498),"")</f>
        <v/>
      </c>
      <c r="O498" s="982">
        <f>IFERROR(AVERAGE(I498:J498),"")</f>
        <v/>
      </c>
      <c r="P498" s="982">
        <f>IFERROR(AVERAGE(K498:L498),"")</f>
        <v/>
      </c>
      <c r="Q498" s="257" t="n"/>
      <c r="R498" s="797">
        <f>AVERAGE(M498:P498)</f>
        <v/>
      </c>
    </row>
    <row r="499" ht="17.45" customHeight="1">
      <c r="A499" s="257">
        <f>IF(ISNUMBER(C499),MONTH(C499),"")</f>
        <v/>
      </c>
      <c r="B499" s="257">
        <f>IF(ISNUMBER(C499),YEAR(C499),"")</f>
        <v/>
      </c>
      <c r="C499" s="791">
        <f>C498+1</f>
        <v/>
      </c>
      <c r="D499" s="849" t="n"/>
      <c r="E499" s="853" t="n">
        <v>0.961</v>
      </c>
      <c r="F499" s="849" t="n"/>
      <c r="G499" s="851" t="n">
        <v>0.5679999999999999</v>
      </c>
      <c r="H499" s="850" t="n"/>
      <c r="I499" s="852" t="n"/>
      <c r="J499" s="853" t="n">
        <v>0.4117</v>
      </c>
      <c r="K499" s="849" t="n"/>
      <c r="L499" s="850" t="n">
        <v>0.6241</v>
      </c>
      <c r="M499" s="982">
        <f>IFERROR(AVERAGE(D499:E499),"")</f>
        <v/>
      </c>
      <c r="N499" s="982">
        <f>IFERROR(AVERAGE(F499:H499),"")</f>
        <v/>
      </c>
      <c r="O499" s="982">
        <f>IFERROR(AVERAGE(I499:J499),"")</f>
        <v/>
      </c>
      <c r="P499" s="982">
        <f>IFERROR(AVERAGE(K499:L499),"")</f>
        <v/>
      </c>
      <c r="Q499" s="257" t="n"/>
      <c r="R499" s="797">
        <f>AVERAGE(M499:P499)</f>
        <v/>
      </c>
      <c r="S499" s="785">
        <f>AVERAGE(L495:O499)</f>
        <v/>
      </c>
      <c r="T499" s="785" t="n"/>
    </row>
    <row r="500" ht="17.45" customHeight="1">
      <c r="A500" s="257">
        <f>IF(ISNUMBER(C500),MONTH(C500),"")</f>
        <v/>
      </c>
      <c r="B500" s="257">
        <f>IF(ISNUMBER(C500),YEAR(C500),"")</f>
        <v/>
      </c>
      <c r="C500" s="808">
        <f>C499+1</f>
        <v/>
      </c>
      <c r="D500" s="844" t="n">
        <v>0.829</v>
      </c>
      <c r="E500" s="848" t="n"/>
      <c r="F500" s="844" t="n">
        <v>0.717</v>
      </c>
      <c r="G500" s="846" t="n"/>
      <c r="H500" s="845" t="n">
        <v>0.6887</v>
      </c>
      <c r="I500" s="847" t="n">
        <v>0.5888</v>
      </c>
      <c r="J500" s="848" t="n"/>
      <c r="K500" s="844" t="n">
        <v>0.7426</v>
      </c>
      <c r="L500" s="845" t="n"/>
      <c r="M500" s="983">
        <f>IFERROR(AVERAGE(D500:E500),"")</f>
        <v/>
      </c>
      <c r="N500" s="983">
        <f>IFERROR(AVERAGE(F500:H500),"")</f>
        <v/>
      </c>
      <c r="O500" s="983">
        <f>IFERROR(AVERAGE(I500:J500),"")</f>
        <v/>
      </c>
      <c r="P500" s="983">
        <f>IFERROR(AVERAGE(K500:L500),"")</f>
        <v/>
      </c>
      <c r="Q500" s="813">
        <f>AVERAGE(M500:P500)</f>
        <v/>
      </c>
      <c r="R500" s="813" t="n"/>
      <c r="S500" s="441" t="n"/>
      <c r="T500" s="441" t="n"/>
    </row>
    <row r="501" ht="17.45" customHeight="1">
      <c r="A501" s="257">
        <f>IF(ISNUMBER(C501),MONTH(C501),"")</f>
        <v/>
      </c>
      <c r="B501" s="257">
        <f>IF(ISNUMBER(C501),YEAR(C501),"")</f>
        <v/>
      </c>
      <c r="C501" s="808">
        <f>C500+1</f>
        <v/>
      </c>
      <c r="D501" s="844" t="n"/>
      <c r="E501" s="848" t="n">
        <v>0.5096000000000001</v>
      </c>
      <c r="F501" s="844" t="n"/>
      <c r="G501" s="846" t="n">
        <v>0.4997</v>
      </c>
      <c r="H501" s="845" t="n"/>
      <c r="I501" s="847" t="n"/>
      <c r="J501" s="848" t="n">
        <v>0.3135</v>
      </c>
      <c r="K501" s="844" t="n"/>
      <c r="L501" s="845" t="n">
        <v>0.5778</v>
      </c>
      <c r="M501" s="983">
        <f>IFERROR(AVERAGE(D501:E501),"")</f>
        <v/>
      </c>
      <c r="N501" s="983">
        <f>IFERROR(AVERAGE(F501:H501),"")</f>
        <v/>
      </c>
      <c r="O501" s="983">
        <f>IFERROR(AVERAGE(I501:J501),"")</f>
        <v/>
      </c>
      <c r="P501" s="983">
        <f>IFERROR(AVERAGE(K501:L501),"")</f>
        <v/>
      </c>
      <c r="Q501" s="813">
        <f>AVERAGE(M501:P501)</f>
        <v/>
      </c>
      <c r="R501" s="813" t="n"/>
      <c r="S501" s="984">
        <f>AVERAGE(L500:O501)</f>
        <v/>
      </c>
      <c r="T501" s="984" t="n"/>
    </row>
    <row r="502" ht="17.45" customHeight="1">
      <c r="A502" s="257">
        <f>IF(ISNUMBER(C502),MONTH(C502),"")</f>
        <v/>
      </c>
      <c r="B502" s="257">
        <f>IF(ISNUMBER(C502),YEAR(C502),"")</f>
        <v/>
      </c>
      <c r="C502" s="791">
        <f>C501+1</f>
        <v/>
      </c>
      <c r="D502" s="849" t="n">
        <v>0.895</v>
      </c>
      <c r="E502" s="853" t="n"/>
      <c r="F502" s="849" t="n">
        <v>0.5639999999999999</v>
      </c>
      <c r="G502" s="851" t="n"/>
      <c r="H502" s="850" t="n"/>
      <c r="I502" s="852" t="n">
        <v>0.619</v>
      </c>
      <c r="J502" s="853" t="n"/>
      <c r="K502" s="849" t="n">
        <v>0.639</v>
      </c>
      <c r="L502" s="850" t="n"/>
      <c r="M502" s="982">
        <f>IFERROR(AVERAGE(D502:E502),"")</f>
        <v/>
      </c>
      <c r="N502" s="982">
        <f>IFERROR(AVERAGE(F502:H502),"")</f>
        <v/>
      </c>
      <c r="O502" s="982">
        <f>IFERROR(AVERAGE(I502:J502),"")</f>
        <v/>
      </c>
      <c r="P502" s="982">
        <f>IFERROR(AVERAGE(K502:L502),"")</f>
        <v/>
      </c>
      <c r="Q502" s="257" t="n"/>
      <c r="R502" s="797">
        <f>AVERAGE(M502:P502)</f>
        <v/>
      </c>
    </row>
    <row r="503" ht="17.45" customHeight="1">
      <c r="A503" s="257">
        <f>IF(ISNUMBER(C503),MONTH(C503),"")</f>
        <v/>
      </c>
      <c r="B503" s="257">
        <f>IF(ISNUMBER(C503),YEAR(C503),"")</f>
        <v/>
      </c>
      <c r="C503" s="791">
        <f>C502+1</f>
        <v/>
      </c>
      <c r="D503" s="849" t="n"/>
      <c r="E503" s="853" t="n">
        <v>1.02</v>
      </c>
      <c r="F503" s="849" t="n"/>
      <c r="G503" s="851" t="n">
        <v>0.9702</v>
      </c>
      <c r="H503" s="850" t="n"/>
      <c r="I503" s="852" t="n"/>
      <c r="J503" s="853" t="n">
        <v>1.354</v>
      </c>
      <c r="K503" s="849" t="n"/>
      <c r="L503" s="850" t="n">
        <v>1.03</v>
      </c>
      <c r="M503" s="982">
        <f>IFERROR(AVERAGE(D503:E503),"")</f>
        <v/>
      </c>
      <c r="N503" s="982">
        <f>IFERROR(AVERAGE(F503:H503),"")</f>
        <v/>
      </c>
      <c r="O503" s="982">
        <f>IFERROR(AVERAGE(I503:J503),"")</f>
        <v/>
      </c>
      <c r="P503" s="982">
        <f>IFERROR(AVERAGE(K503:L503),"")</f>
        <v/>
      </c>
      <c r="Q503" s="257" t="n"/>
      <c r="R503" s="797">
        <f>AVERAGE(M503:P503)</f>
        <v/>
      </c>
    </row>
    <row r="504" ht="17.45" customHeight="1">
      <c r="A504" s="257">
        <f>IF(ISNUMBER(C504),MONTH(C504),"")</f>
        <v/>
      </c>
      <c r="B504" s="257">
        <f>IF(ISNUMBER(C504),YEAR(C504),"")</f>
        <v/>
      </c>
      <c r="C504" s="791">
        <f>C503+1</f>
        <v/>
      </c>
      <c r="D504" s="849" t="n">
        <v>0.5977</v>
      </c>
      <c r="E504" s="853" t="n"/>
      <c r="F504" s="849" t="n"/>
      <c r="G504" s="851" t="n"/>
      <c r="H504" s="850" t="n">
        <v>0.6861</v>
      </c>
      <c r="I504" s="852" t="n">
        <v>0.6103</v>
      </c>
      <c r="J504" s="853" t="n"/>
      <c r="K504" s="849" t="n">
        <v>0.6421</v>
      </c>
      <c r="L504" s="850" t="n"/>
      <c r="M504" s="982">
        <f>IFERROR(AVERAGE(D504:E504),"")</f>
        <v/>
      </c>
      <c r="N504" s="982">
        <f>IFERROR(AVERAGE(F504:H504),"")</f>
        <v/>
      </c>
      <c r="O504" s="982">
        <f>IFERROR(AVERAGE(I504:J504),"")</f>
        <v/>
      </c>
      <c r="P504" s="982">
        <f>IFERROR(AVERAGE(K504:L504),"")</f>
        <v/>
      </c>
      <c r="Q504" s="257" t="n"/>
      <c r="R504" s="797">
        <f>AVERAGE(M504:P504)</f>
        <v/>
      </c>
    </row>
    <row r="505" ht="17.45" customHeight="1">
      <c r="A505" s="257">
        <f>IF(ISNUMBER(C505),MONTH(C505),"")</f>
        <v/>
      </c>
      <c r="B505" s="257">
        <f>IF(ISNUMBER(C505),YEAR(C505),"")</f>
        <v/>
      </c>
      <c r="C505" s="791">
        <f>C504+1</f>
        <v/>
      </c>
      <c r="D505" s="792" t="n"/>
      <c r="E505" s="836" t="n">
        <v>0.5014999999999999</v>
      </c>
      <c r="F505" s="792" t="n"/>
      <c r="G505" s="794" t="n">
        <v>0.4321</v>
      </c>
      <c r="H505" s="793" t="n"/>
      <c r="I505" s="795" t="n"/>
      <c r="J505" s="836" t="n">
        <v>0.3297</v>
      </c>
      <c r="K505" s="792" t="n"/>
      <c r="L505" s="793" t="n">
        <v>0.4993</v>
      </c>
      <c r="M505" s="982">
        <f>IFERROR(AVERAGE(D505:E505),"")</f>
        <v/>
      </c>
      <c r="N505" s="982">
        <f>IFERROR(AVERAGE(F505:H505),"")</f>
        <v/>
      </c>
      <c r="O505" s="982">
        <f>IFERROR(AVERAGE(I505:J505),"")</f>
        <v/>
      </c>
      <c r="P505" s="982">
        <f>IFERROR(AVERAGE(K505:L505),"")</f>
        <v/>
      </c>
      <c r="Q505" s="257" t="n"/>
      <c r="R505" s="797">
        <f>AVERAGE(M505:P505)</f>
        <v/>
      </c>
    </row>
    <row r="506" ht="17.45" customHeight="1">
      <c r="A506" s="257">
        <f>IF(ISNUMBER(C506),MONTH(C506),"")</f>
        <v/>
      </c>
      <c r="B506" s="257">
        <f>IF(ISNUMBER(C506),YEAR(C506),"")</f>
        <v/>
      </c>
      <c r="C506" s="802">
        <f>C505+1</f>
        <v/>
      </c>
      <c r="D506" s="803" t="n">
        <v>0.7039</v>
      </c>
      <c r="E506" s="838" t="n"/>
      <c r="F506" s="803" t="n">
        <v>0.6736</v>
      </c>
      <c r="G506" s="805" t="n"/>
      <c r="H506" s="804" t="n">
        <v>0.7033</v>
      </c>
      <c r="I506" s="806" t="n">
        <v>0.7053</v>
      </c>
      <c r="J506" s="838" t="n"/>
      <c r="K506" s="803" t="n">
        <v>0.7252</v>
      </c>
      <c r="L506" s="804" t="n"/>
      <c r="M506" s="982">
        <f>IFERROR(AVERAGE(D506:E506),"")</f>
        <v/>
      </c>
      <c r="N506" s="982">
        <f>IFERROR(AVERAGE(F506:H506),"")</f>
        <v/>
      </c>
      <c r="O506" s="982">
        <f>IFERROR(AVERAGE(I506:J506),"")</f>
        <v/>
      </c>
      <c r="P506" s="982">
        <f>IFERROR(AVERAGE(K506:L506),"")</f>
        <v/>
      </c>
      <c r="Q506" s="257" t="n"/>
      <c r="R506" s="797">
        <f>AVERAGE(M506:P506)</f>
        <v/>
      </c>
      <c r="S506" s="785">
        <f>AVERAGE(L502:O506)</f>
        <v/>
      </c>
      <c r="T506" s="785" t="n"/>
    </row>
    <row r="507" ht="17.45" customHeight="1">
      <c r="A507" s="257">
        <f>IF(ISNUMBER(C507),MONTH(C507),"")</f>
        <v/>
      </c>
      <c r="B507" s="257">
        <f>IF(ISNUMBER(C507),YEAR(C507),"")</f>
        <v/>
      </c>
      <c r="C507" s="808">
        <f>C506+1</f>
        <v/>
      </c>
      <c r="D507" s="809" t="n"/>
      <c r="E507" s="837" t="n">
        <v>0.5422</v>
      </c>
      <c r="F507" s="809" t="n"/>
      <c r="G507" s="811" t="n">
        <v>0.5199</v>
      </c>
      <c r="H507" s="810" t="n"/>
      <c r="I507" s="812" t="n"/>
      <c r="J507" s="837" t="n">
        <v>0.5651</v>
      </c>
      <c r="K507" s="809" t="n"/>
      <c r="L507" s="810" t="n">
        <v>0.6955</v>
      </c>
      <c r="M507" s="983">
        <f>IFERROR(AVERAGE(D507:E507),"")</f>
        <v/>
      </c>
      <c r="N507" s="983">
        <f>IFERROR(AVERAGE(F507:H507),"")</f>
        <v/>
      </c>
      <c r="O507" s="983">
        <f>IFERROR(AVERAGE(I507:J507),"")</f>
        <v/>
      </c>
      <c r="P507" s="983">
        <f>IFERROR(AVERAGE(K507:L507),"")</f>
        <v/>
      </c>
      <c r="Q507" s="813">
        <f>AVERAGE(M507:P507)</f>
        <v/>
      </c>
      <c r="R507" s="813" t="n"/>
      <c r="S507" s="441" t="n"/>
      <c r="T507" s="441" t="n"/>
    </row>
    <row r="508" ht="17.45" customHeight="1">
      <c r="A508" s="257">
        <f>IF(ISNUMBER(C508),MONTH(C508),"")</f>
        <v/>
      </c>
      <c r="B508" s="257">
        <f>IF(ISNUMBER(C508),YEAR(C508),"")</f>
        <v/>
      </c>
      <c r="C508" s="808">
        <f>C507+1</f>
        <v/>
      </c>
      <c r="D508" s="809" t="n">
        <v>0.416</v>
      </c>
      <c r="E508" s="837" t="n"/>
      <c r="F508" s="809" t="n">
        <v>0.516</v>
      </c>
      <c r="G508" s="811" t="n"/>
      <c r="H508" s="810" t="n"/>
      <c r="I508" s="812" t="n">
        <v>0.1846</v>
      </c>
      <c r="J508" s="837" t="n"/>
      <c r="K508" s="809" t="n">
        <v>0.2632</v>
      </c>
      <c r="L508" s="810" t="n"/>
      <c r="M508" s="983">
        <f>IFERROR(AVERAGE(D508:E508),"")</f>
        <v/>
      </c>
      <c r="N508" s="983">
        <f>IFERROR(AVERAGE(F508:H508),"")</f>
        <v/>
      </c>
      <c r="O508" s="983">
        <f>IFERROR(AVERAGE(I508:J508),"")</f>
        <v/>
      </c>
      <c r="P508" s="983">
        <f>IFERROR(AVERAGE(K508:L508),"")</f>
        <v/>
      </c>
      <c r="Q508" s="813">
        <f>AVERAGE(M508:P508)</f>
        <v/>
      </c>
      <c r="R508" s="813" t="n"/>
      <c r="S508" s="984">
        <f>AVERAGE(L507:O508)</f>
        <v/>
      </c>
      <c r="T508" s="984" t="n"/>
    </row>
    <row r="509" ht="17.45" customHeight="1">
      <c r="A509" s="257">
        <f>IF(ISNUMBER(C509),MONTH(C509),"")</f>
        <v/>
      </c>
      <c r="B509" s="257">
        <f>IF(ISNUMBER(C509),YEAR(C509),"")</f>
        <v/>
      </c>
      <c r="C509" s="791">
        <f>C508+1</f>
        <v/>
      </c>
      <c r="D509" s="792" t="n"/>
      <c r="E509" s="836" t="n">
        <v>0.5081</v>
      </c>
      <c r="F509" s="792" t="n"/>
      <c r="G509" s="794" t="n">
        <v>0.479</v>
      </c>
      <c r="H509" s="793" t="n"/>
      <c r="I509" s="795" t="n"/>
      <c r="J509" s="836" t="n">
        <v>0.4258</v>
      </c>
      <c r="K509" s="792" t="n"/>
      <c r="L509" s="793" t="n">
        <v>0.4553</v>
      </c>
      <c r="M509" s="982">
        <f>IFERROR(AVERAGE(D509:E509),"")</f>
        <v/>
      </c>
      <c r="N509" s="982">
        <f>IFERROR(AVERAGE(F509:H509),"")</f>
        <v/>
      </c>
      <c r="O509" s="982">
        <f>IFERROR(AVERAGE(I509:J509),"")</f>
        <v/>
      </c>
      <c r="P509" s="982">
        <f>IFERROR(AVERAGE(K509:L509),"")</f>
        <v/>
      </c>
      <c r="Q509" s="257" t="n"/>
      <c r="R509" s="797">
        <f>AVERAGE(M509:P509)</f>
        <v/>
      </c>
    </row>
    <row r="510" ht="17.45" customHeight="1">
      <c r="A510" s="257">
        <f>IF(ISNUMBER(C510),MONTH(C510),"")</f>
        <v/>
      </c>
      <c r="B510" s="257">
        <f>IF(ISNUMBER(C510),YEAR(C510),"")</f>
        <v/>
      </c>
      <c r="C510" s="791">
        <f>C509+1</f>
        <v/>
      </c>
      <c r="D510" s="792" t="n">
        <v>1.148</v>
      </c>
      <c r="E510" s="836" t="n"/>
      <c r="F510" s="792" t="n"/>
      <c r="G510" s="794" t="n"/>
      <c r="H510" s="793" t="n">
        <v>0.6049</v>
      </c>
      <c r="I510" s="795" t="n">
        <v>0.4155</v>
      </c>
      <c r="J510" s="836" t="n"/>
      <c r="K510" s="792" t="n">
        <v>0.7648</v>
      </c>
      <c r="L510" s="793" t="n"/>
      <c r="M510" s="982">
        <f>IFERROR(AVERAGE(D510:E510),"")</f>
        <v/>
      </c>
      <c r="N510" s="982">
        <f>IFERROR(AVERAGE(F510:H510),"")</f>
        <v/>
      </c>
      <c r="O510" s="982">
        <f>IFERROR(AVERAGE(I510:J510),"")</f>
        <v/>
      </c>
      <c r="P510" s="982">
        <f>IFERROR(AVERAGE(K510:L510),"")</f>
        <v/>
      </c>
      <c r="Q510" s="257" t="n"/>
      <c r="R510" s="797">
        <f>AVERAGE(M510:P510)</f>
        <v/>
      </c>
    </row>
    <row r="511" ht="17.45" customHeight="1">
      <c r="A511" s="257">
        <f>IF(ISNUMBER(C511),MONTH(C511),"")</f>
        <v/>
      </c>
      <c r="B511" s="257">
        <f>IF(ISNUMBER(C511),YEAR(C511),"")</f>
        <v/>
      </c>
      <c r="C511" s="791">
        <f>C510+1</f>
        <v/>
      </c>
      <c r="D511" s="792" t="n"/>
      <c r="E511" s="836" t="n">
        <v>0.623</v>
      </c>
      <c r="F511" s="792" t="n"/>
      <c r="G511" s="794" t="n">
        <v>0.4526</v>
      </c>
      <c r="H511" s="793" t="n"/>
      <c r="I511" s="795" t="n"/>
      <c r="J511" s="836" t="n">
        <v>0.496</v>
      </c>
      <c r="K511" s="792" t="n"/>
      <c r="L511" s="793" t="n">
        <v>0.5031</v>
      </c>
      <c r="M511" s="982">
        <f>IFERROR(AVERAGE(D511:E511),"")</f>
        <v/>
      </c>
      <c r="N511" s="982">
        <f>IFERROR(AVERAGE(F511:H511),"")</f>
        <v/>
      </c>
      <c r="O511" s="982">
        <f>IFERROR(AVERAGE(I511:J511),"")</f>
        <v/>
      </c>
      <c r="P511" s="982">
        <f>IFERROR(AVERAGE(K511:L511),"")</f>
        <v/>
      </c>
      <c r="Q511" s="257" t="n"/>
      <c r="R511" s="797">
        <f>AVERAGE(M511:P511)</f>
        <v/>
      </c>
    </row>
    <row r="512" ht="17.45" customHeight="1">
      <c r="A512" s="257">
        <f>IF(ISNUMBER(C512),MONTH(C512),"")</f>
        <v/>
      </c>
      <c r="B512" s="257">
        <f>IF(ISNUMBER(C512),YEAR(C512),"")</f>
        <v/>
      </c>
      <c r="C512" s="802">
        <f>C511+1</f>
        <v/>
      </c>
      <c r="D512" s="803" t="n">
        <v>1.01</v>
      </c>
      <c r="E512" s="838" t="n"/>
      <c r="F512" s="803" t="n">
        <v>0.654</v>
      </c>
      <c r="G512" s="805" t="n"/>
      <c r="H512" s="804" t="n">
        <v>0.71</v>
      </c>
      <c r="I512" s="806" t="n">
        <v>0.882</v>
      </c>
      <c r="J512" s="838" t="n"/>
      <c r="K512" s="803" t="n">
        <v>0.981</v>
      </c>
      <c r="L512" s="804" t="n"/>
      <c r="M512" s="982">
        <f>IFERROR(AVERAGE(D512:E512),"")</f>
        <v/>
      </c>
      <c r="N512" s="982">
        <f>IFERROR(AVERAGE(F512:H512),"")</f>
        <v/>
      </c>
      <c r="O512" s="982">
        <f>IFERROR(AVERAGE(I512:J512),"")</f>
        <v/>
      </c>
      <c r="P512" s="982">
        <f>IFERROR(AVERAGE(K512:L512),"")</f>
        <v/>
      </c>
      <c r="Q512" s="257" t="n"/>
      <c r="R512" s="797">
        <f>AVERAGE(M512:P512)</f>
        <v/>
      </c>
    </row>
    <row r="513" ht="17.45" customHeight="1">
      <c r="A513" s="257">
        <f>IF(ISNUMBER(C513),MONTH(C513),"")</f>
        <v/>
      </c>
      <c r="B513" s="257">
        <f>IF(ISNUMBER(C513),YEAR(C513),"")</f>
        <v/>
      </c>
      <c r="C513" s="791">
        <f>C512+1</f>
        <v/>
      </c>
      <c r="D513" s="792" t="n"/>
      <c r="E513" s="836" t="n">
        <v>1.807</v>
      </c>
      <c r="F513" s="792" t="n"/>
      <c r="G513" s="794" t="n">
        <v>1.598</v>
      </c>
      <c r="H513" s="793" t="n"/>
      <c r="I513" s="795" t="n"/>
      <c r="J513" s="836" t="n">
        <v>1.282</v>
      </c>
      <c r="K513" s="792" t="n"/>
      <c r="L513" s="793" t="n">
        <v>1.516</v>
      </c>
      <c r="M513" s="982">
        <f>IFERROR(AVERAGE(D513:E513),"")</f>
        <v/>
      </c>
      <c r="N513" s="982">
        <f>IFERROR(AVERAGE(F513:H513),"")</f>
        <v/>
      </c>
      <c r="O513" s="982">
        <f>IFERROR(AVERAGE(I513:J513),"")</f>
        <v/>
      </c>
      <c r="P513" s="982">
        <f>IFERROR(AVERAGE(K513:L513),"")</f>
        <v/>
      </c>
      <c r="Q513" s="257" t="n"/>
      <c r="R513" s="797">
        <f>AVERAGE(M513:P513)</f>
        <v/>
      </c>
      <c r="S513" s="785">
        <f>AVERAGE(L509:O513)</f>
        <v/>
      </c>
      <c r="T513" s="785" t="n"/>
    </row>
    <row r="514" ht="17.45" customHeight="1">
      <c r="A514" s="257">
        <f>IF(ISNUMBER(C514),MONTH(C514),"")</f>
        <v/>
      </c>
      <c r="B514" s="257">
        <f>IF(ISNUMBER(C514),YEAR(C514),"")</f>
        <v/>
      </c>
      <c r="C514" s="808">
        <f>C513+1</f>
        <v/>
      </c>
      <c r="D514" s="809" t="n">
        <v>1.299</v>
      </c>
      <c r="E514" s="837" t="n"/>
      <c r="F514" s="809" t="n">
        <v>0.7351</v>
      </c>
      <c r="G514" s="811" t="n"/>
      <c r="H514" s="810" t="n"/>
      <c r="I514" s="812" t="n">
        <v>0.4791</v>
      </c>
      <c r="J514" s="837" t="n"/>
      <c r="K514" s="809" t="n">
        <v>0.5620000000000001</v>
      </c>
      <c r="L514" s="810" t="n"/>
      <c r="M514" s="983">
        <f>IFERROR(AVERAGE(D514:E514),"")</f>
        <v/>
      </c>
      <c r="N514" s="983">
        <f>IFERROR(AVERAGE(F514:H514),"")</f>
        <v/>
      </c>
      <c r="O514" s="983">
        <f>IFERROR(AVERAGE(I514:J514),"")</f>
        <v/>
      </c>
      <c r="P514" s="983">
        <f>IFERROR(AVERAGE(K514:L514),"")</f>
        <v/>
      </c>
      <c r="Q514" s="813">
        <f>AVERAGE(M514:P514)</f>
        <v/>
      </c>
      <c r="R514" s="813" t="n"/>
      <c r="S514" s="441" t="n"/>
      <c r="T514" s="441" t="n"/>
    </row>
    <row r="515" ht="17.45" customHeight="1">
      <c r="A515" s="257">
        <f>IF(ISNUMBER(C515),MONTH(C515),"")</f>
        <v/>
      </c>
      <c r="B515" s="257">
        <f>IF(ISNUMBER(C515),YEAR(C515),"")</f>
        <v/>
      </c>
      <c r="C515" s="808">
        <f>C514+1</f>
        <v/>
      </c>
      <c r="D515" s="809" t="n"/>
      <c r="E515" s="837" t="n">
        <v>0.5945</v>
      </c>
      <c r="F515" s="809" t="n"/>
      <c r="G515" s="811" t="n">
        <v>1.119</v>
      </c>
      <c r="H515" s="810" t="n"/>
      <c r="I515" s="812" t="n"/>
      <c r="J515" s="837" t="n">
        <v>0.1484</v>
      </c>
      <c r="K515" s="809" t="n"/>
      <c r="L515" s="810" t="n">
        <v>0.6578000000000001</v>
      </c>
      <c r="M515" s="983">
        <f>IFERROR(AVERAGE(D515:E515),"")</f>
        <v/>
      </c>
      <c r="N515" s="983">
        <f>IFERROR(AVERAGE(F515:H515),"")</f>
        <v/>
      </c>
      <c r="O515" s="983">
        <f>IFERROR(AVERAGE(I515:J515),"")</f>
        <v/>
      </c>
      <c r="P515" s="983">
        <f>IFERROR(AVERAGE(K515:L515),"")</f>
        <v/>
      </c>
      <c r="Q515" s="813">
        <f>AVERAGE(M515:P515)</f>
        <v/>
      </c>
      <c r="R515" s="813" t="n"/>
      <c r="S515" s="984">
        <f>AVERAGE(L514:O515)</f>
        <v/>
      </c>
      <c r="T515" s="984" t="n"/>
    </row>
    <row r="516" ht="17.45" customHeight="1">
      <c r="A516" s="257">
        <f>IF(ISNUMBER(C516),MONTH(C516),"")</f>
        <v/>
      </c>
      <c r="B516" s="257">
        <f>IF(ISNUMBER(C516),YEAR(C516),"")</f>
        <v/>
      </c>
      <c r="C516" s="791">
        <f>C515+1</f>
        <v/>
      </c>
      <c r="D516" s="792" t="n">
        <v>0.446</v>
      </c>
      <c r="E516" s="836" t="n"/>
      <c r="F516" s="792" t="n"/>
      <c r="G516" s="794" t="n"/>
      <c r="H516" s="793" t="n">
        <v>0.323</v>
      </c>
      <c r="I516" s="795" t="n">
        <v>0.387</v>
      </c>
      <c r="J516" s="836" t="n"/>
      <c r="K516" s="792" t="n">
        <v>0.43</v>
      </c>
      <c r="L516" s="793" t="n"/>
      <c r="M516" s="982">
        <f>IFERROR(AVERAGE(D516:E516),"")</f>
        <v/>
      </c>
      <c r="N516" s="982">
        <f>IFERROR(AVERAGE(F516:H516),"")</f>
        <v/>
      </c>
      <c r="O516" s="982">
        <f>IFERROR(AVERAGE(I516:J516),"")</f>
        <v/>
      </c>
      <c r="P516" s="982">
        <f>IFERROR(AVERAGE(K516:L516),"")</f>
        <v/>
      </c>
      <c r="Q516" s="257" t="n"/>
      <c r="R516" s="797">
        <f>AVERAGE(M516:P516)</f>
        <v/>
      </c>
    </row>
    <row r="517" ht="17.45" customHeight="1">
      <c r="A517" s="257">
        <f>IF(ISNUMBER(C517),MONTH(C517),"")</f>
        <v/>
      </c>
      <c r="B517" s="257">
        <f>IF(ISNUMBER(C517),YEAR(C517),"")</f>
        <v/>
      </c>
      <c r="C517" s="791">
        <f>C516+1</f>
        <v/>
      </c>
      <c r="D517" s="792" t="n"/>
      <c r="E517" s="836" t="n">
        <v>1.442</v>
      </c>
      <c r="F517" s="792" t="n"/>
      <c r="G517" s="794" t="n">
        <v>1.289</v>
      </c>
      <c r="H517" s="793" t="n"/>
      <c r="I517" s="795" t="n"/>
      <c r="J517" s="836" t="n">
        <v>0.6602</v>
      </c>
      <c r="K517" s="792" t="n"/>
      <c r="L517" s="793" t="n">
        <v>0.635</v>
      </c>
      <c r="M517" s="982">
        <f>IFERROR(AVERAGE(D517:E517),"")</f>
        <v/>
      </c>
      <c r="N517" s="982">
        <f>IFERROR(AVERAGE(F517:H517),"")</f>
        <v/>
      </c>
      <c r="O517" s="982">
        <f>IFERROR(AVERAGE(I517:J517),"")</f>
        <v/>
      </c>
      <c r="P517" s="982">
        <f>IFERROR(AVERAGE(K517:L517),"")</f>
        <v/>
      </c>
      <c r="Q517" s="257" t="n"/>
      <c r="R517" s="797">
        <f>AVERAGE(M517:P517)</f>
        <v/>
      </c>
    </row>
    <row r="518" ht="17.45" customHeight="1">
      <c r="A518" s="257">
        <f>IF(ISNUMBER(C518),MONTH(C518),"")</f>
        <v/>
      </c>
      <c r="B518" s="257">
        <f>IF(ISNUMBER(C518),YEAR(C518),"")</f>
        <v/>
      </c>
      <c r="C518" s="802">
        <f>C517+1</f>
        <v/>
      </c>
      <c r="D518" s="803" t="n">
        <v>1.119</v>
      </c>
      <c r="E518" s="838" t="n"/>
      <c r="F518" s="803" t="n">
        <v>1.32</v>
      </c>
      <c r="G518" s="805" t="n"/>
      <c r="H518" s="804" t="n">
        <v>1.327</v>
      </c>
      <c r="I518" s="806" t="n">
        <v>0.829</v>
      </c>
      <c r="J518" s="838" t="n"/>
      <c r="K518" s="803" t="n">
        <v>0.854</v>
      </c>
      <c r="L518" s="804" t="n"/>
      <c r="M518" s="982">
        <f>IFERROR(AVERAGE(D518:E518),"")</f>
        <v/>
      </c>
      <c r="N518" s="982">
        <f>IFERROR(AVERAGE(F518:H518),"")</f>
        <v/>
      </c>
      <c r="O518" s="982">
        <f>IFERROR(AVERAGE(I518:J518),"")</f>
        <v/>
      </c>
      <c r="P518" s="982">
        <f>IFERROR(AVERAGE(K518:L518),"")</f>
        <v/>
      </c>
      <c r="Q518" s="257" t="n"/>
      <c r="R518" s="797">
        <f>AVERAGE(M518:P518)</f>
        <v/>
      </c>
      <c r="U518" s="299" t="inlineStr">
        <is>
          <t>May</t>
        </is>
      </c>
      <c r="V518" s="299" t="n">
        <v>2019</v>
      </c>
      <c r="W518" s="300" t="n"/>
      <c r="X518" s="300" t="n"/>
      <c r="Y518" s="300" t="n"/>
    </row>
    <row r="519" ht="17.45" customHeight="1">
      <c r="A519" s="257">
        <f>IF(ISNUMBER(C519),MONTH(C519),"")</f>
        <v/>
      </c>
      <c r="B519" s="257">
        <f>IF(ISNUMBER(C519),YEAR(C519),"")</f>
        <v/>
      </c>
      <c r="C519" s="791">
        <f>C518+1</f>
        <v/>
      </c>
      <c r="D519" s="792" t="n"/>
      <c r="E519" s="836" t="n">
        <v>1.369</v>
      </c>
      <c r="F519" s="792" t="n"/>
      <c r="G519" s="794" t="n">
        <v>1.201</v>
      </c>
      <c r="H519" s="793" t="n"/>
      <c r="I519" s="795" t="n"/>
      <c r="J519" s="836" t="n">
        <v>0.9856</v>
      </c>
      <c r="K519" s="792" t="n"/>
      <c r="L519" s="793" t="n">
        <v>1.052</v>
      </c>
      <c r="M519" s="982">
        <f>IFERROR(AVERAGE(D519:E519),"")</f>
        <v/>
      </c>
      <c r="N519" s="982">
        <f>IFERROR(AVERAGE(F519:H519),"")</f>
        <v/>
      </c>
      <c r="O519" s="982">
        <f>IFERROR(AVERAGE(I519:J519),"")</f>
        <v/>
      </c>
      <c r="P519" s="982">
        <f>IFERROR(AVERAGE(K519:L519),"")</f>
        <v/>
      </c>
      <c r="Q519" s="257" t="n"/>
      <c r="R519" s="797">
        <f>AVERAGE(M519:P519)</f>
        <v/>
      </c>
      <c r="U519" s="301" t="inlineStr">
        <is>
          <t>Parameter</t>
        </is>
      </c>
      <c r="V519" s="301" t="inlineStr">
        <is>
          <t>Station 1</t>
        </is>
      </c>
      <c r="W519" s="301" t="inlineStr">
        <is>
          <t>Station 2</t>
        </is>
      </c>
      <c r="X519" s="301" t="inlineStr">
        <is>
          <t>Station 4</t>
        </is>
      </c>
      <c r="Y519" s="301" t="inlineStr">
        <is>
          <t>Station 5</t>
        </is>
      </c>
    </row>
    <row r="520" ht="17.45" customHeight="1">
      <c r="A520" s="257">
        <f>IF(ISNUMBER(C520),MONTH(C520),"")</f>
        <v/>
      </c>
      <c r="B520" s="257">
        <f>IF(ISNUMBER(C520),YEAR(C520),"")</f>
        <v/>
      </c>
      <c r="C520" s="791">
        <f>C519+1</f>
        <v/>
      </c>
      <c r="D520" s="792" t="n">
        <v>1.198</v>
      </c>
      <c r="E520" s="836" t="n"/>
      <c r="F520" s="792" t="n">
        <v>0.7543</v>
      </c>
      <c r="G520" s="794" t="n"/>
      <c r="H520" s="793" t="n"/>
      <c r="I520" s="795" t="n">
        <v>0.819</v>
      </c>
      <c r="J520" s="836" t="n"/>
      <c r="K520" s="792" t="n">
        <v>0.8296</v>
      </c>
      <c r="L520" s="793" t="n"/>
      <c r="M520" s="982">
        <f>IFERROR(AVERAGE(D520:E520),"")</f>
        <v/>
      </c>
      <c r="N520" s="982">
        <f>IFERROR(AVERAGE(F520:H520),"")</f>
        <v/>
      </c>
      <c r="O520" s="982">
        <f>IFERROR(AVERAGE(I520:J520),"")</f>
        <v/>
      </c>
      <c r="P520" s="982">
        <f>IFERROR(AVERAGE(K520:L520),"")</f>
        <v/>
      </c>
      <c r="Q520" s="257" t="n"/>
      <c r="R520" s="797">
        <f>AVERAGE(M520:P520)</f>
        <v/>
      </c>
      <c r="S520" s="785">
        <f>AVERAGE(L516:O520)</f>
        <v/>
      </c>
      <c r="T520" s="785" t="n"/>
      <c r="U520" s="302" t="inlineStr">
        <is>
          <t>Average</t>
        </is>
      </c>
      <c r="V520" s="839">
        <f>AVERAGE(D490:E520)</f>
        <v/>
      </c>
      <c r="W520" s="839">
        <f>AVERAGE(F490:H520)</f>
        <v/>
      </c>
      <c r="X520" s="839">
        <f>AVERAGE(I490:J520)</f>
        <v/>
      </c>
      <c r="Y520" s="839">
        <f>AVERAGE(K490:L520)</f>
        <v/>
      </c>
    </row>
    <row r="521" ht="17.45" customHeight="1">
      <c r="A521" s="257">
        <f>IF(ISNUMBER(C521),MONTH(C521),"")</f>
        <v/>
      </c>
      <c r="B521" s="257">
        <f>IF(ISNUMBER(C521),YEAR(C521),"")</f>
        <v/>
      </c>
      <c r="C521" s="808">
        <f>C520+1</f>
        <v/>
      </c>
      <c r="D521" s="809" t="n"/>
      <c r="E521" s="837" t="n">
        <v>0.6677999999999999</v>
      </c>
      <c r="F521" s="809" t="n"/>
      <c r="G521" s="811" t="n">
        <v>0.9716</v>
      </c>
      <c r="H521" s="810" t="n"/>
      <c r="I521" s="812" t="n"/>
      <c r="J521" s="837" t="n">
        <v>0.3675</v>
      </c>
      <c r="K521" s="809" t="n"/>
      <c r="L521" s="810" t="n">
        <v>0.5814</v>
      </c>
      <c r="M521" s="983">
        <f>IFERROR(AVERAGE(D521:E521),"")</f>
        <v/>
      </c>
      <c r="N521" s="983">
        <f>IFERROR(AVERAGE(F521:H521),"")</f>
        <v/>
      </c>
      <c r="O521" s="983">
        <f>IFERROR(AVERAGE(I521:J521),"")</f>
        <v/>
      </c>
      <c r="P521" s="983">
        <f>IFERROR(AVERAGE(K521:L521),"")</f>
        <v/>
      </c>
      <c r="Q521" s="813">
        <f>AVERAGE(M521:P521)</f>
        <v/>
      </c>
      <c r="R521" s="813" t="n"/>
      <c r="S521" s="441" t="n"/>
      <c r="T521" s="441" t="n"/>
      <c r="U521" s="302" t="inlineStr">
        <is>
          <t>Maximum</t>
        </is>
      </c>
      <c r="V521" s="839">
        <f>MAX(D490:E520)</f>
        <v/>
      </c>
      <c r="W521" s="839">
        <f>MAX(F490:H520)</f>
        <v/>
      </c>
      <c r="X521" s="839">
        <f>MAX(I490:J520)</f>
        <v/>
      </c>
      <c r="Y521" s="839">
        <f>MAX(K490:L520)</f>
        <v/>
      </c>
    </row>
    <row r="522" ht="17.45" customHeight="1" thickBot="1">
      <c r="A522" s="257">
        <f>IF(ISNUMBER(C522),MONTH(C522),"")</f>
        <v/>
      </c>
      <c r="B522" s="257">
        <f>IF(ISNUMBER(C522),YEAR(C522),"")</f>
        <v/>
      </c>
      <c r="C522" s="808">
        <f>C521+1</f>
        <v/>
      </c>
      <c r="D522" s="809" t="n">
        <v>0.4573</v>
      </c>
      <c r="E522" s="837" t="n"/>
      <c r="F522" s="809" t="n"/>
      <c r="G522" s="811" t="n"/>
      <c r="H522" s="810" t="n">
        <v>0.518</v>
      </c>
      <c r="I522" s="812" t="n">
        <v>0.3963</v>
      </c>
      <c r="J522" s="837" t="n"/>
      <c r="K522" s="809" t="n">
        <v>0.4166</v>
      </c>
      <c r="L522" s="810" t="n"/>
      <c r="M522" s="983">
        <f>IFERROR(AVERAGE(D522:E522),"")</f>
        <v/>
      </c>
      <c r="N522" s="983">
        <f>IFERROR(AVERAGE(F522:H522),"")</f>
        <v/>
      </c>
      <c r="O522" s="983">
        <f>IFERROR(AVERAGE(I522:J522),"")</f>
        <v/>
      </c>
      <c r="P522" s="983">
        <f>IFERROR(AVERAGE(K522:L522),"")</f>
        <v/>
      </c>
      <c r="Q522" s="813">
        <f>AVERAGE(M522:P522)</f>
        <v/>
      </c>
      <c r="R522" s="813" t="n"/>
      <c r="S522" s="984">
        <f>AVERAGE(L521:O522)</f>
        <v/>
      </c>
      <c r="T522" s="984" t="n"/>
      <c r="U522" s="304" t="inlineStr">
        <is>
          <t># DAYS &gt; 2.5</t>
        </is>
      </c>
      <c r="V522" s="305">
        <f>COUNTIF(D490:E520,"&gt;=2.5")</f>
        <v/>
      </c>
      <c r="W522" s="305">
        <f>COUNTIF(F490:G520,"&gt;=2.5")</f>
        <v/>
      </c>
      <c r="X522" s="305">
        <f>COUNTIF(I490:J520,"&gt;=2.5")</f>
        <v/>
      </c>
      <c r="Y522" s="305">
        <f>COUNTIF(I490:J520,"&gt;=2.5")</f>
        <v/>
      </c>
    </row>
    <row r="523" ht="17.45" customHeight="1" thickBot="1">
      <c r="A523" s="257">
        <f>IF(ISNUMBER(C523),MONTH(C523),"")</f>
        <v/>
      </c>
      <c r="B523" s="257">
        <f>IF(ISNUMBER(C523),YEAR(C523),"")</f>
        <v/>
      </c>
      <c r="C523" s="791">
        <f>C522+1</f>
        <v/>
      </c>
      <c r="D523" s="792" t="n"/>
      <c r="E523" s="836" t="n">
        <v>0.8493000000000001</v>
      </c>
      <c r="F523" s="792" t="n"/>
      <c r="G523" s="794" t="n">
        <v>1.41</v>
      </c>
      <c r="H523" s="793" t="n"/>
      <c r="I523" s="795" t="n"/>
      <c r="J523" s="836" t="n">
        <v>0.663</v>
      </c>
      <c r="K523" s="792" t="n"/>
      <c r="L523" s="793" t="n">
        <v>0.6863</v>
      </c>
      <c r="M523" s="982">
        <f>IFERROR(AVERAGE(D523:E523),"")</f>
        <v/>
      </c>
      <c r="N523" s="982">
        <f>IFERROR(AVERAGE(F523:H523),"")</f>
        <v/>
      </c>
      <c r="O523" s="982">
        <f>IFERROR(AVERAGE(I523:J523),"")</f>
        <v/>
      </c>
      <c r="P523" s="982">
        <f>IFERROR(AVERAGE(K523:L523),"")</f>
        <v/>
      </c>
      <c r="Q523" s="257" t="n"/>
      <c r="R523" s="797">
        <f>AVERAGE(M523:P523)</f>
        <v/>
      </c>
      <c r="Y523" s="786">
        <f>AVERAGE(V520:Y520)</f>
        <v/>
      </c>
    </row>
    <row r="524" ht="17.45" customHeight="1">
      <c r="A524" s="257">
        <f>IF(ISNUMBER(C524),MONTH(C524),"")</f>
        <v/>
      </c>
      <c r="B524" s="257">
        <f>IF(ISNUMBER(C524),YEAR(C524),"")</f>
        <v/>
      </c>
      <c r="C524" s="802">
        <f>C523+1</f>
        <v/>
      </c>
      <c r="D524" s="803" t="n">
        <v>1.889</v>
      </c>
      <c r="E524" s="838" t="n"/>
      <c r="F524" s="803" t="n">
        <v>1.101</v>
      </c>
      <c r="G524" s="805" t="n"/>
      <c r="H524" s="804" t="n">
        <v>1.111</v>
      </c>
      <c r="I524" s="806" t="n">
        <v>0.826</v>
      </c>
      <c r="J524" s="838" t="n"/>
      <c r="K524" s="803" t="n">
        <v>0.837</v>
      </c>
      <c r="L524" s="804" t="n"/>
      <c r="M524" s="982">
        <f>IFERROR(AVERAGE(D524:E524),"")</f>
        <v/>
      </c>
      <c r="N524" s="982">
        <f>IFERROR(AVERAGE(F524:H524),"")</f>
        <v/>
      </c>
      <c r="O524" s="982">
        <f>IFERROR(AVERAGE(I524:J524),"")</f>
        <v/>
      </c>
      <c r="P524" s="982">
        <f>IFERROR(AVERAGE(K524:L524),"")</f>
        <v/>
      </c>
      <c r="Q524" s="257" t="n"/>
      <c r="R524" s="797">
        <f>AVERAGE(M524:P524)</f>
        <v/>
      </c>
    </row>
    <row r="525" ht="17.45" customHeight="1">
      <c r="A525" s="257">
        <f>IF(ISNUMBER(C525),MONTH(C525),"")</f>
        <v/>
      </c>
      <c r="B525" s="257">
        <f>IF(ISNUMBER(C525),YEAR(C525),"")</f>
        <v/>
      </c>
      <c r="C525" s="791">
        <f>C524+1</f>
        <v/>
      </c>
      <c r="D525" s="792" t="n"/>
      <c r="E525" s="859" t="n">
        <v>3.303</v>
      </c>
      <c r="F525" s="792" t="n"/>
      <c r="G525" s="794" t="n">
        <v>1.125</v>
      </c>
      <c r="H525" s="793" t="n"/>
      <c r="I525" s="795" t="n"/>
      <c r="J525" s="836" t="n">
        <v>0.9236</v>
      </c>
      <c r="K525" s="792" t="n"/>
      <c r="L525" s="793" t="n">
        <v>0.9370000000000001</v>
      </c>
      <c r="M525" s="982">
        <f>IFERROR(AVERAGE(D525:E525),"")</f>
        <v/>
      </c>
      <c r="N525" s="982">
        <f>IFERROR(AVERAGE(F525:H525),"")</f>
        <v/>
      </c>
      <c r="O525" s="982">
        <f>IFERROR(AVERAGE(I525:J525),"")</f>
        <v/>
      </c>
      <c r="P525" s="982">
        <f>IFERROR(AVERAGE(K525:L525),"")</f>
        <v/>
      </c>
      <c r="Q525" s="257" t="n"/>
      <c r="R525" s="797">
        <f>AVERAGE(M525:P525)</f>
        <v/>
      </c>
    </row>
    <row r="526" ht="17.45" customHeight="1">
      <c r="A526" s="257">
        <f>IF(ISNUMBER(C526),MONTH(C526),"")</f>
        <v/>
      </c>
      <c r="B526" s="257">
        <f>IF(ISNUMBER(C526),YEAR(C526),"")</f>
        <v/>
      </c>
      <c r="C526" s="791">
        <f>C525+1</f>
        <v/>
      </c>
      <c r="D526" s="792" t="n">
        <v>0.928</v>
      </c>
      <c r="E526" s="836" t="n"/>
      <c r="F526" s="792" t="n">
        <v>1.169</v>
      </c>
      <c r="G526" s="794" t="n"/>
      <c r="H526" s="793" t="n"/>
      <c r="I526" s="795" t="n">
        <v>0.9258</v>
      </c>
      <c r="J526" s="836" t="n"/>
      <c r="K526" s="792" t="n">
        <v>0.9909</v>
      </c>
      <c r="L526" s="793" t="n"/>
      <c r="M526" s="982">
        <f>IFERROR(AVERAGE(D526:E526),"")</f>
        <v/>
      </c>
      <c r="N526" s="982">
        <f>IFERROR(AVERAGE(F526:H526),"")</f>
        <v/>
      </c>
      <c r="O526" s="982">
        <f>IFERROR(AVERAGE(I526:J526),"")</f>
        <v/>
      </c>
      <c r="P526" s="982">
        <f>IFERROR(AVERAGE(K526:L526),"")</f>
        <v/>
      </c>
      <c r="Q526" s="257" t="n"/>
      <c r="R526" s="797">
        <f>AVERAGE(M526:P526)</f>
        <v/>
      </c>
    </row>
    <row r="527" ht="17.45" customHeight="1">
      <c r="A527" s="257">
        <f>IF(ISNUMBER(C527),MONTH(C527),"")</f>
        <v/>
      </c>
      <c r="B527" s="257">
        <f>IF(ISNUMBER(C527),YEAR(C527),"")</f>
        <v/>
      </c>
      <c r="C527" s="791">
        <f>C526+1</f>
        <v/>
      </c>
      <c r="D527" s="792" t="n"/>
      <c r="E527" s="836" t="n">
        <v>0.867</v>
      </c>
      <c r="F527" s="792" t="n"/>
      <c r="G527" s="794" t="n">
        <v>0.8622</v>
      </c>
      <c r="H527" s="793" t="n"/>
      <c r="I527" s="795" t="n"/>
      <c r="J527" s="836" t="n">
        <v>0.7351</v>
      </c>
      <c r="K527" s="792" t="n"/>
      <c r="L527" s="793" t="n">
        <v>0.8774</v>
      </c>
      <c r="M527" s="982">
        <f>IFERROR(AVERAGE(D527:E527),"")</f>
        <v/>
      </c>
      <c r="N527" s="982">
        <f>IFERROR(AVERAGE(F527:H527),"")</f>
        <v/>
      </c>
      <c r="O527" s="982">
        <f>IFERROR(AVERAGE(I527:J527),"")</f>
        <v/>
      </c>
      <c r="P527" s="982">
        <f>IFERROR(AVERAGE(K527:L527),"")</f>
        <v/>
      </c>
      <c r="Q527" s="257" t="n"/>
      <c r="R527" s="797">
        <f>AVERAGE(M527:P527)</f>
        <v/>
      </c>
      <c r="S527" s="785">
        <f>AVERAGE(L523:O527)</f>
        <v/>
      </c>
      <c r="T527" s="785" t="n"/>
    </row>
    <row r="528" ht="17.45" customHeight="1">
      <c r="A528" s="257">
        <f>IF(ISNUMBER(C528),MONTH(C528),"")</f>
        <v/>
      </c>
      <c r="B528" s="257">
        <f>IF(ISNUMBER(C528),YEAR(C528),"")</f>
        <v/>
      </c>
      <c r="C528" s="808">
        <f>C527+1</f>
        <v/>
      </c>
      <c r="D528" s="809" t="n">
        <v>1.184</v>
      </c>
      <c r="E528" s="837" t="n"/>
      <c r="F528" s="809" t="n"/>
      <c r="G528" s="811" t="n"/>
      <c r="H528" s="810" t="n">
        <v>0.7948</v>
      </c>
      <c r="I528" s="812" t="n">
        <v>0.5427</v>
      </c>
      <c r="J528" s="837" t="n"/>
      <c r="K528" s="809" t="n">
        <v>0.7173</v>
      </c>
      <c r="L528" s="810" t="n"/>
      <c r="M528" s="983">
        <f>IFERROR(AVERAGE(D528:E528),"")</f>
        <v/>
      </c>
      <c r="N528" s="983">
        <f>IFERROR(AVERAGE(F528:H528),"")</f>
        <v/>
      </c>
      <c r="O528" s="983">
        <f>IFERROR(AVERAGE(I528:J528),"")</f>
        <v/>
      </c>
      <c r="P528" s="983">
        <f>IFERROR(AVERAGE(K528:L528),"")</f>
        <v/>
      </c>
      <c r="Q528" s="813">
        <f>AVERAGE(M528:P528)</f>
        <v/>
      </c>
      <c r="R528" s="813" t="n"/>
      <c r="S528" s="441" t="n"/>
      <c r="T528" s="441" t="n"/>
    </row>
    <row r="529" ht="17.45" customHeight="1">
      <c r="A529" s="257">
        <f>IF(ISNUMBER(C529),MONTH(C529),"")</f>
        <v/>
      </c>
      <c r="B529" s="257">
        <f>IF(ISNUMBER(C529),YEAR(C529),"")</f>
        <v/>
      </c>
      <c r="C529" s="808">
        <f>C528+1</f>
        <v/>
      </c>
      <c r="D529" s="809" t="n"/>
      <c r="E529" s="837" t="n">
        <v>1.226</v>
      </c>
      <c r="F529" s="809" t="n"/>
      <c r="G529" s="811" t="n">
        <v>1.177</v>
      </c>
      <c r="H529" s="810" t="n"/>
      <c r="I529" s="812" t="n"/>
      <c r="J529" s="837" t="n">
        <v>1.156</v>
      </c>
      <c r="K529" s="809" t="n"/>
      <c r="L529" s="810" t="n">
        <v>0.9812</v>
      </c>
      <c r="M529" s="983">
        <f>IFERROR(AVERAGE(D529:E529),"")</f>
        <v/>
      </c>
      <c r="N529" s="983">
        <f>IFERROR(AVERAGE(F529:H529),"")</f>
        <v/>
      </c>
      <c r="O529" s="983">
        <f>IFERROR(AVERAGE(I529:J529),"")</f>
        <v/>
      </c>
      <c r="P529" s="983">
        <f>IFERROR(AVERAGE(K529:L529),"")</f>
        <v/>
      </c>
      <c r="Q529" s="813">
        <f>AVERAGE(M529:P529)</f>
        <v/>
      </c>
      <c r="R529" s="813" t="n"/>
      <c r="S529" s="984">
        <f>AVERAGE(L528:O529)</f>
        <v/>
      </c>
      <c r="T529" s="984" t="n"/>
    </row>
    <row r="530" ht="17.45" customHeight="1">
      <c r="A530" s="257">
        <f>IF(ISNUMBER(C530),MONTH(C530),"")</f>
        <v/>
      </c>
      <c r="B530" s="257">
        <f>IF(ISNUMBER(C530),YEAR(C530),"")</f>
        <v/>
      </c>
      <c r="C530" s="802">
        <f>C529+1</f>
        <v/>
      </c>
      <c r="D530" s="803" t="n">
        <v>1.166</v>
      </c>
      <c r="E530" s="838" t="n"/>
      <c r="F530" s="803" t="n">
        <v>1.32</v>
      </c>
      <c r="G530" s="805" t="n"/>
      <c r="H530" s="804" t="n">
        <v>1.251</v>
      </c>
      <c r="I530" s="806" t="n">
        <v>1.195</v>
      </c>
      <c r="J530" s="838" t="n"/>
      <c r="K530" s="803" t="n">
        <v>1.093</v>
      </c>
      <c r="L530" s="804" t="n"/>
      <c r="M530" s="982">
        <f>IFERROR(AVERAGE(D530:E530),"")</f>
        <v/>
      </c>
      <c r="N530" s="982">
        <f>IFERROR(AVERAGE(F530:H530),"")</f>
        <v/>
      </c>
      <c r="O530" s="982">
        <f>IFERROR(AVERAGE(I530:J530),"")</f>
        <v/>
      </c>
      <c r="P530" s="982">
        <f>IFERROR(AVERAGE(K530:L530),"")</f>
        <v/>
      </c>
      <c r="Q530" s="257" t="n"/>
      <c r="R530" s="797">
        <f>AVERAGE(M530:P530)</f>
        <v/>
      </c>
    </row>
    <row r="531" ht="17.45" customHeight="1">
      <c r="A531" s="257">
        <f>IF(ISNUMBER(C531),MONTH(C531),"")</f>
        <v/>
      </c>
      <c r="B531" s="257">
        <f>IF(ISNUMBER(C531),YEAR(C531),"")</f>
        <v/>
      </c>
      <c r="C531" s="791">
        <f>C530+1</f>
        <v/>
      </c>
      <c r="D531" s="792" t="n"/>
      <c r="E531" s="836" t="n">
        <v>0.9330000000000001</v>
      </c>
      <c r="F531" s="792" t="n"/>
      <c r="G531" s="794" t="n">
        <v>1.05</v>
      </c>
      <c r="H531" s="793" t="n"/>
      <c r="I531" s="795" t="n"/>
      <c r="J531" s="836" t="n">
        <v>0.9971</v>
      </c>
      <c r="K531" s="792" t="n"/>
      <c r="L531" s="793" t="n">
        <v>1.63</v>
      </c>
      <c r="M531" s="982">
        <f>IFERROR(AVERAGE(D531:E531),"")</f>
        <v/>
      </c>
      <c r="N531" s="982">
        <f>IFERROR(AVERAGE(F531:H531),"")</f>
        <v/>
      </c>
      <c r="O531" s="982">
        <f>IFERROR(AVERAGE(I531:J531),"")</f>
        <v/>
      </c>
      <c r="P531" s="982">
        <f>IFERROR(AVERAGE(K531:L531),"")</f>
        <v/>
      </c>
      <c r="Q531" s="257" t="n"/>
      <c r="R531" s="797">
        <f>AVERAGE(M531:P531)</f>
        <v/>
      </c>
    </row>
    <row r="532" ht="17.45" customHeight="1">
      <c r="A532" s="257">
        <f>IF(ISNUMBER(C532),MONTH(C532),"")</f>
        <v/>
      </c>
      <c r="B532" s="257">
        <f>IF(ISNUMBER(C532),YEAR(C532),"")</f>
        <v/>
      </c>
      <c r="C532" s="791">
        <f>C531+1</f>
        <v/>
      </c>
      <c r="D532" s="792" t="n">
        <v>1.188</v>
      </c>
      <c r="E532" s="836" t="n"/>
      <c r="F532" s="792" t="n">
        <v>1.265</v>
      </c>
      <c r="G532" s="794" t="n"/>
      <c r="H532" s="793" t="n"/>
      <c r="I532" s="795" t="n">
        <v>1.158</v>
      </c>
      <c r="J532" s="836" t="n"/>
      <c r="K532" s="792" t="n">
        <v>1.113</v>
      </c>
      <c r="L532" s="793" t="n"/>
      <c r="M532" s="982">
        <f>IFERROR(AVERAGE(D532:E532),"")</f>
        <v/>
      </c>
      <c r="N532" s="982">
        <f>IFERROR(AVERAGE(F532:H532),"")</f>
        <v/>
      </c>
      <c r="O532" s="982">
        <f>IFERROR(AVERAGE(I532:J532),"")</f>
        <v/>
      </c>
      <c r="P532" s="982">
        <f>IFERROR(AVERAGE(K532:L532),"")</f>
        <v/>
      </c>
      <c r="Q532" s="257" t="n"/>
      <c r="R532" s="797">
        <f>AVERAGE(M532:P532)</f>
        <v/>
      </c>
    </row>
    <row r="533" ht="17.45" customHeight="1">
      <c r="A533" s="257">
        <f>IF(ISNUMBER(C533),MONTH(C533),"")</f>
        <v/>
      </c>
      <c r="B533" s="257">
        <f>IF(ISNUMBER(C533),YEAR(C533),"")</f>
        <v/>
      </c>
      <c r="C533" s="791">
        <f>C532+1</f>
        <v/>
      </c>
      <c r="D533" s="792" t="n"/>
      <c r="E533" s="836" t="n">
        <v>0.9324</v>
      </c>
      <c r="F533" s="792" t="n"/>
      <c r="G533" s="794" t="n">
        <v>0.9433</v>
      </c>
      <c r="H533" s="793" t="n"/>
      <c r="I533" s="795" t="n"/>
      <c r="J533" s="836" t="n">
        <v>1.192</v>
      </c>
      <c r="K533" s="792" t="n"/>
      <c r="L533" s="793" t="n">
        <v>0.8194</v>
      </c>
      <c r="M533" s="982">
        <f>IFERROR(AVERAGE(D533:E533),"")</f>
        <v/>
      </c>
      <c r="N533" s="982">
        <f>IFERROR(AVERAGE(F533:H533),"")</f>
        <v/>
      </c>
      <c r="O533" s="982">
        <f>IFERROR(AVERAGE(I533:J533),"")</f>
        <v/>
      </c>
      <c r="P533" s="982">
        <f>IFERROR(AVERAGE(K533:L533),"")</f>
        <v/>
      </c>
      <c r="Q533" s="257" t="n"/>
      <c r="R533" s="797">
        <f>AVERAGE(M533:P533)</f>
        <v/>
      </c>
    </row>
    <row r="534" ht="17.45" customHeight="1">
      <c r="A534" s="257">
        <f>IF(ISNUMBER(C534),MONTH(C534),"")</f>
        <v/>
      </c>
      <c r="B534" s="257">
        <f>IF(ISNUMBER(C534),YEAR(C534),"")</f>
        <v/>
      </c>
      <c r="C534" s="791">
        <f>C533+1</f>
        <v/>
      </c>
      <c r="D534" s="792" t="n">
        <v>0.895</v>
      </c>
      <c r="E534" s="836" t="n"/>
      <c r="F534" s="792" t="n"/>
      <c r="G534" s="794" t="n"/>
      <c r="H534" s="793" t="n">
        <v>0.8564000000000001</v>
      </c>
      <c r="I534" s="795" t="n">
        <v>0.7577</v>
      </c>
      <c r="J534" s="836" t="n"/>
      <c r="K534" s="792" t="n">
        <v>0.6778999999999999</v>
      </c>
      <c r="L534" s="793" t="n"/>
      <c r="M534" s="982">
        <f>IFERROR(AVERAGE(D534:E534),"")</f>
        <v/>
      </c>
      <c r="N534" s="982">
        <f>IFERROR(AVERAGE(F534:H534),"")</f>
        <v/>
      </c>
      <c r="O534" s="982">
        <f>IFERROR(AVERAGE(I534:J534),"")</f>
        <v/>
      </c>
      <c r="P534" s="982">
        <f>IFERROR(AVERAGE(K534:L534),"")</f>
        <v/>
      </c>
      <c r="Q534" s="257" t="n"/>
      <c r="R534" s="797">
        <f>AVERAGE(M534:P534)</f>
        <v/>
      </c>
    </row>
    <row r="535" ht="17.45" customHeight="1">
      <c r="A535" s="257">
        <f>IF(ISNUMBER(C535),MONTH(C535),"")</f>
        <v/>
      </c>
      <c r="B535" s="257">
        <f>IF(ISNUMBER(C535),YEAR(C535),"")</f>
        <v/>
      </c>
      <c r="C535" s="808">
        <f>C534+1</f>
        <v/>
      </c>
      <c r="D535" s="809" t="n"/>
      <c r="E535" s="837" t="n">
        <v>0.671</v>
      </c>
      <c r="F535" s="809" t="n"/>
      <c r="G535" s="811" t="n">
        <v>0.5803</v>
      </c>
      <c r="H535" s="810" t="n"/>
      <c r="I535" s="812" t="n"/>
      <c r="J535" s="837" t="n">
        <v>0.5357</v>
      </c>
      <c r="K535" s="809" t="n"/>
      <c r="L535" s="810" t="n">
        <v>0.6677</v>
      </c>
      <c r="M535" s="983">
        <f>IFERROR(AVERAGE(D535:E535),"")</f>
        <v/>
      </c>
      <c r="N535" s="983">
        <f>IFERROR(AVERAGE(F535:H535),"")</f>
        <v/>
      </c>
      <c r="O535" s="983">
        <f>IFERROR(AVERAGE(I535:J535),"")</f>
        <v/>
      </c>
      <c r="P535" s="983">
        <f>IFERROR(AVERAGE(K535:L535),"")</f>
        <v/>
      </c>
      <c r="Q535" s="813">
        <f>AVERAGE(M535:P535)</f>
        <v/>
      </c>
      <c r="R535" s="813" t="n"/>
      <c r="S535" s="441" t="n"/>
      <c r="T535" s="441" t="n"/>
    </row>
    <row r="536" ht="17.45" customHeight="1">
      <c r="A536" s="257">
        <f>IF(ISNUMBER(C536),MONTH(C536),"")</f>
        <v/>
      </c>
      <c r="B536" s="257">
        <f>IF(ISNUMBER(C536),YEAR(C536),"")</f>
        <v/>
      </c>
      <c r="C536" s="808">
        <f>C535+1</f>
        <v/>
      </c>
      <c r="D536" s="809" t="n">
        <v>1.572</v>
      </c>
      <c r="E536" s="837" t="n"/>
      <c r="F536" s="809" t="n">
        <v>0.919</v>
      </c>
      <c r="G536" s="811" t="n"/>
      <c r="H536" s="810" t="n">
        <v>0.9370000000000001</v>
      </c>
      <c r="I536" s="812" t="n">
        <v>0.555</v>
      </c>
      <c r="J536" s="837" t="n"/>
      <c r="K536" s="809" t="n">
        <v>0.622</v>
      </c>
      <c r="L536" s="810" t="n"/>
      <c r="M536" s="983">
        <f>IFERROR(AVERAGE(D536:E536),"")</f>
        <v/>
      </c>
      <c r="N536" s="983">
        <f>IFERROR(AVERAGE(F536:H536),"")</f>
        <v/>
      </c>
      <c r="O536" s="983">
        <f>IFERROR(AVERAGE(I536:J536),"")</f>
        <v/>
      </c>
      <c r="P536" s="983">
        <f>IFERROR(AVERAGE(K536:L536),"")</f>
        <v/>
      </c>
      <c r="Q536" s="813">
        <f>AVERAGE(M536:P536)</f>
        <v/>
      </c>
      <c r="R536" s="813" t="n"/>
      <c r="S536" s="441" t="n"/>
      <c r="T536" s="441" t="n"/>
    </row>
    <row r="537" ht="17.45" customHeight="1">
      <c r="A537" s="257">
        <f>IF(ISNUMBER(C537),MONTH(C537),"")</f>
        <v/>
      </c>
      <c r="B537" s="257">
        <f>IF(ISNUMBER(C537),YEAR(C537),"")</f>
        <v/>
      </c>
      <c r="C537" s="791">
        <f>C536+1</f>
        <v/>
      </c>
      <c r="D537" s="792" t="n"/>
      <c r="E537" s="836" t="n">
        <v>0.7471</v>
      </c>
      <c r="F537" s="792" t="n"/>
      <c r="G537" s="820" t="n">
        <v>3.865</v>
      </c>
      <c r="H537" s="793" t="n"/>
      <c r="I537" s="795" t="n"/>
      <c r="J537" s="836" t="n">
        <v>0.4274</v>
      </c>
      <c r="K537" s="792" t="n"/>
      <c r="L537" s="793" t="n">
        <v>0.459</v>
      </c>
      <c r="M537" s="982">
        <f>IFERROR(AVERAGE(D537:E537),"")</f>
        <v/>
      </c>
      <c r="N537" s="982">
        <f>IFERROR(AVERAGE(F537:H537),"")</f>
        <v/>
      </c>
      <c r="O537" s="982">
        <f>IFERROR(AVERAGE(I537:J537),"")</f>
        <v/>
      </c>
      <c r="P537" s="982">
        <f>IFERROR(AVERAGE(K537:L537),"")</f>
        <v/>
      </c>
      <c r="Q537" s="257" t="n"/>
      <c r="R537" s="797">
        <f>AVERAGE(M537:P537)</f>
        <v/>
      </c>
    </row>
    <row r="538" ht="17.45" customHeight="1">
      <c r="A538" s="257">
        <f>IF(ISNUMBER(C538),MONTH(C538),"")</f>
        <v/>
      </c>
      <c r="B538" s="257">
        <f>IF(ISNUMBER(C538),YEAR(C538),"")</f>
        <v/>
      </c>
      <c r="C538" s="791">
        <f>C537+1</f>
        <v/>
      </c>
      <c r="D538" s="792" t="n">
        <v>0.7821</v>
      </c>
      <c r="E538" s="836" t="n"/>
      <c r="F538" s="792" t="n">
        <v>0.7672</v>
      </c>
      <c r="G538" s="794" t="n"/>
      <c r="H538" s="793" t="n"/>
      <c r="I538" s="795" t="n">
        <v>0.8988</v>
      </c>
      <c r="J538" s="836" t="n"/>
      <c r="K538" s="792" t="n">
        <v>0.7333</v>
      </c>
      <c r="L538" s="793" t="n"/>
      <c r="M538" s="982">
        <f>IFERROR(AVERAGE(D538:E538),"")</f>
        <v/>
      </c>
      <c r="N538" s="982">
        <f>IFERROR(AVERAGE(F538:H538),"")</f>
        <v/>
      </c>
      <c r="O538" s="982">
        <f>IFERROR(AVERAGE(I538:J538),"")</f>
        <v/>
      </c>
      <c r="P538" s="982">
        <f>IFERROR(AVERAGE(K538:L538),"")</f>
        <v/>
      </c>
      <c r="Q538" s="257" t="n"/>
      <c r="R538" s="797">
        <f>AVERAGE(M538:P538)</f>
        <v/>
      </c>
    </row>
    <row r="539" ht="17.45" customHeight="1">
      <c r="A539" s="257">
        <f>IF(ISNUMBER(C539),MONTH(C539),"")</f>
        <v/>
      </c>
      <c r="B539" s="257">
        <f>IF(ISNUMBER(C539),YEAR(C539),"")</f>
        <v/>
      </c>
      <c r="C539" s="791">
        <f>C538+1</f>
        <v/>
      </c>
      <c r="D539" s="792" t="n"/>
      <c r="E539" s="836" t="n">
        <v>0.806</v>
      </c>
      <c r="F539" s="792" t="n"/>
      <c r="G539" s="794" t="n">
        <v>0.8632</v>
      </c>
      <c r="H539" s="793" t="n"/>
      <c r="I539" s="795" t="n"/>
      <c r="J539" s="836" t="n">
        <v>0.8816000000000001</v>
      </c>
      <c r="K539" s="792" t="n"/>
      <c r="L539" s="793" t="n">
        <v>0.8524</v>
      </c>
      <c r="M539" s="982">
        <f>IFERROR(AVERAGE(D539:E539),"")</f>
        <v/>
      </c>
      <c r="N539" s="982">
        <f>IFERROR(AVERAGE(F539:H539),"")</f>
        <v/>
      </c>
      <c r="O539" s="982">
        <f>IFERROR(AVERAGE(I539:J539),"")</f>
        <v/>
      </c>
      <c r="P539" s="982">
        <f>IFERROR(AVERAGE(K539:L539),"")</f>
        <v/>
      </c>
      <c r="Q539" s="257" t="n"/>
      <c r="R539" s="797">
        <f>AVERAGE(M539:P539)</f>
        <v/>
      </c>
    </row>
    <row r="540" ht="17.45" customHeight="1">
      <c r="A540" s="257">
        <f>IF(ISNUMBER(C540),MONTH(C540),"")</f>
        <v/>
      </c>
      <c r="B540" s="257">
        <f>IF(ISNUMBER(C540),YEAR(C540),"")</f>
        <v/>
      </c>
      <c r="C540" s="791">
        <f>C539+1</f>
        <v/>
      </c>
      <c r="D540" s="792" t="n">
        <v>0.659</v>
      </c>
      <c r="E540" s="836" t="n"/>
      <c r="F540" s="792" t="n"/>
      <c r="G540" s="794" t="n"/>
      <c r="H540" s="793" t="n">
        <v>0.639</v>
      </c>
      <c r="I540" s="795" t="n">
        <v>0.533</v>
      </c>
      <c r="J540" s="836" t="n"/>
      <c r="K540" s="792" t="n">
        <v>0.5897</v>
      </c>
      <c r="L540" s="793" t="n"/>
      <c r="M540" s="982">
        <f>IFERROR(AVERAGE(D540:E540),"")</f>
        <v/>
      </c>
      <c r="N540" s="982">
        <f>IFERROR(AVERAGE(F540:H540),"")</f>
        <v/>
      </c>
      <c r="O540" s="982">
        <f>IFERROR(AVERAGE(I540:J540),"")</f>
        <v/>
      </c>
      <c r="P540" s="982">
        <f>IFERROR(AVERAGE(K540:L540),"")</f>
        <v/>
      </c>
      <c r="Q540" s="257" t="n"/>
      <c r="R540" s="797">
        <f>AVERAGE(M540:P540)</f>
        <v/>
      </c>
    </row>
    <row r="541" ht="17.45" customHeight="1">
      <c r="A541" s="257">
        <f>IF(ISNUMBER(C541),MONTH(C541),"")</f>
        <v/>
      </c>
      <c r="B541" s="257">
        <f>IF(ISNUMBER(C541),YEAR(C541),"")</f>
        <v/>
      </c>
      <c r="C541" s="791">
        <f>C540+1</f>
        <v/>
      </c>
      <c r="D541" s="792" t="n"/>
      <c r="E541" s="836" t="n">
        <v>0.466</v>
      </c>
      <c r="F541" s="792" t="n"/>
      <c r="G541" s="794" t="n">
        <v>0.322</v>
      </c>
      <c r="H541" s="793" t="n"/>
      <c r="I541" s="795" t="n"/>
      <c r="J541" s="836" t="n">
        <v>0.2897</v>
      </c>
      <c r="K541" s="792" t="n"/>
      <c r="L541" s="793" t="n">
        <v>0.29</v>
      </c>
      <c r="M541" s="982">
        <f>IFERROR(AVERAGE(D541:E541),"")</f>
        <v/>
      </c>
      <c r="N541" s="982">
        <f>IFERROR(AVERAGE(F541:H541),"")</f>
        <v/>
      </c>
      <c r="O541" s="982">
        <f>IFERROR(AVERAGE(I541:J541),"")</f>
        <v/>
      </c>
      <c r="P541" s="982">
        <f>IFERROR(AVERAGE(K541:L541),"")</f>
        <v/>
      </c>
      <c r="Q541" s="257" t="n"/>
      <c r="R541" s="797">
        <f>AVERAGE(M541:P541)</f>
        <v/>
      </c>
    </row>
    <row r="542" ht="17.45" customHeight="1">
      <c r="A542" s="257">
        <f>IF(ISNUMBER(C542),MONTH(C542),"")</f>
        <v/>
      </c>
      <c r="B542" s="257">
        <f>IF(ISNUMBER(C542),YEAR(C542),"")</f>
        <v/>
      </c>
      <c r="C542" s="808">
        <f>C541+1</f>
        <v/>
      </c>
      <c r="D542" s="844" t="n">
        <v>0.5570000000000001</v>
      </c>
      <c r="E542" s="848" t="n"/>
      <c r="F542" s="844" t="n">
        <v>0.6022</v>
      </c>
      <c r="G542" s="846" t="n"/>
      <c r="H542" s="845" t="n">
        <v>0.6193</v>
      </c>
      <c r="I542" s="847" t="n">
        <v>0.4408</v>
      </c>
      <c r="J542" s="848" t="n"/>
      <c r="K542" s="844" t="n">
        <v>0.4906</v>
      </c>
      <c r="L542" s="845" t="n"/>
      <c r="M542" s="983">
        <f>IFERROR(AVERAGE(D542:E542),"")</f>
        <v/>
      </c>
      <c r="N542" s="983">
        <f>IFERROR(AVERAGE(F542:H542),"")</f>
        <v/>
      </c>
      <c r="O542" s="983">
        <f>IFERROR(AVERAGE(I542:J542),"")</f>
        <v/>
      </c>
      <c r="P542" s="983">
        <f>IFERROR(AVERAGE(K542:L542),"")</f>
        <v/>
      </c>
      <c r="Q542" s="813">
        <f>AVERAGE(M542:P542)</f>
        <v/>
      </c>
      <c r="R542" s="813" t="n"/>
      <c r="S542" s="441" t="n"/>
      <c r="T542" s="441" t="n"/>
    </row>
    <row r="543" ht="17.45" customHeight="1">
      <c r="A543" s="257">
        <f>IF(ISNUMBER(C543),MONTH(C543),"")</f>
        <v/>
      </c>
      <c r="B543" s="257">
        <f>IF(ISNUMBER(C543),YEAR(C543),"")</f>
        <v/>
      </c>
      <c r="C543" s="808">
        <f>C542+1</f>
        <v/>
      </c>
      <c r="D543" s="844" t="n"/>
      <c r="E543" s="848" t="n">
        <v>0.5696</v>
      </c>
      <c r="F543" s="844" t="n"/>
      <c r="G543" s="846" t="n">
        <v>0.4934</v>
      </c>
      <c r="H543" s="845" t="n"/>
      <c r="I543" s="847" t="n"/>
      <c r="J543" s="848" t="n">
        <v>0.4059</v>
      </c>
      <c r="K543" s="844" t="n"/>
      <c r="L543" s="845" t="n">
        <v>0.5211</v>
      </c>
      <c r="M543" s="983">
        <f>IFERROR(AVERAGE(D543:E543),"")</f>
        <v/>
      </c>
      <c r="N543" s="983">
        <f>IFERROR(AVERAGE(F543:H543),"")</f>
        <v/>
      </c>
      <c r="O543" s="983">
        <f>IFERROR(AVERAGE(I543:J543),"")</f>
        <v/>
      </c>
      <c r="P543" s="983">
        <f>IFERROR(AVERAGE(K543:L543),"")</f>
        <v/>
      </c>
      <c r="Q543" s="813">
        <f>AVERAGE(M543:P543)</f>
        <v/>
      </c>
      <c r="R543" s="813" t="n"/>
      <c r="S543" s="441" t="n"/>
      <c r="T543" s="441" t="n"/>
    </row>
    <row r="544" ht="17.45" customHeight="1">
      <c r="A544" s="257">
        <f>IF(ISNUMBER(C544),MONTH(C544),"")</f>
        <v/>
      </c>
      <c r="B544" s="257">
        <f>IF(ISNUMBER(C544),YEAR(C544),"")</f>
        <v/>
      </c>
      <c r="C544" s="791">
        <f>C543+1</f>
        <v/>
      </c>
      <c r="D544" s="849" t="n">
        <v>0.676</v>
      </c>
      <c r="E544" s="853" t="n"/>
      <c r="F544" s="849" t="n">
        <v>0.654</v>
      </c>
      <c r="G544" s="851" t="n"/>
      <c r="H544" s="850" t="n"/>
      <c r="I544" s="852" t="n">
        <v>0.679</v>
      </c>
      <c r="J544" s="853" t="n"/>
      <c r="K544" s="849" t="n">
        <v>0.68</v>
      </c>
      <c r="L544" s="850" t="n"/>
      <c r="M544" s="982">
        <f>IFERROR(AVERAGE(D544:E544),"")</f>
        <v/>
      </c>
      <c r="N544" s="982">
        <f>IFERROR(AVERAGE(F544:H544),"")</f>
        <v/>
      </c>
      <c r="O544" s="982">
        <f>IFERROR(AVERAGE(I544:J544),"")</f>
        <v/>
      </c>
      <c r="P544" s="982">
        <f>IFERROR(AVERAGE(K544:L544),"")</f>
        <v/>
      </c>
      <c r="Q544" s="257" t="n"/>
      <c r="R544" s="797">
        <f>AVERAGE(M544:P544)</f>
        <v/>
      </c>
    </row>
    <row r="545" ht="17.45" customHeight="1">
      <c r="A545" s="257">
        <f>IF(ISNUMBER(C545),MONTH(C545),"")</f>
        <v/>
      </c>
      <c r="B545" s="257">
        <f>IF(ISNUMBER(C545),YEAR(C545),"")</f>
        <v/>
      </c>
      <c r="C545" s="791">
        <f>C544+1</f>
        <v/>
      </c>
      <c r="D545" s="849" t="n"/>
      <c r="E545" s="853" t="n">
        <v>0.6514</v>
      </c>
      <c r="F545" s="849" t="n"/>
      <c r="G545" s="851" t="n">
        <v>0.6766</v>
      </c>
      <c r="H545" s="850" t="n"/>
      <c r="I545" s="852" t="n"/>
      <c r="J545" s="853" t="n">
        <v>0.4671</v>
      </c>
      <c r="K545" s="849" t="n"/>
      <c r="L545" s="850" t="n">
        <v>0.531</v>
      </c>
      <c r="M545" s="982">
        <f>IFERROR(AVERAGE(D545:E545),"")</f>
        <v/>
      </c>
      <c r="N545" s="982">
        <f>IFERROR(AVERAGE(F545:H545),"")</f>
        <v/>
      </c>
      <c r="O545" s="982">
        <f>IFERROR(AVERAGE(I545:J545),"")</f>
        <v/>
      </c>
      <c r="P545" s="982">
        <f>IFERROR(AVERAGE(K545:L545),"")</f>
        <v/>
      </c>
      <c r="Q545" s="257" t="n"/>
      <c r="R545" s="797">
        <f>AVERAGE(M545:P545)</f>
        <v/>
      </c>
    </row>
    <row r="546" ht="17.45" customHeight="1">
      <c r="A546" s="257">
        <f>IF(ISNUMBER(C546),MONTH(C546),"")</f>
        <v/>
      </c>
      <c r="B546" s="257">
        <f>IF(ISNUMBER(C546),YEAR(C546),"")</f>
        <v/>
      </c>
      <c r="C546" s="791">
        <f>C545+1</f>
        <v/>
      </c>
      <c r="D546" s="792" t="n">
        <v>0.6292</v>
      </c>
      <c r="E546" s="836" t="n"/>
      <c r="F546" s="792" t="n"/>
      <c r="G546" s="794" t="n"/>
      <c r="H546" s="793" t="n">
        <v>0.7758</v>
      </c>
      <c r="I546" s="795" t="n">
        <v>0.5504</v>
      </c>
      <c r="J546" s="836" t="n"/>
      <c r="K546" s="792" t="n">
        <v>0.6466</v>
      </c>
      <c r="L546" s="793" t="n"/>
      <c r="M546" s="982">
        <f>IFERROR(AVERAGE(D546:E546),"")</f>
        <v/>
      </c>
      <c r="N546" s="982">
        <f>IFERROR(AVERAGE(F546:H546),"")</f>
        <v/>
      </c>
      <c r="O546" s="982">
        <f>IFERROR(AVERAGE(I546:J546),"")</f>
        <v/>
      </c>
      <c r="P546" s="982">
        <f>IFERROR(AVERAGE(K546:L546),"")</f>
        <v/>
      </c>
      <c r="Q546" s="257" t="n"/>
      <c r="R546" s="797">
        <f>AVERAGE(M546:P546)</f>
        <v/>
      </c>
    </row>
    <row r="547" ht="17.45" customHeight="1">
      <c r="A547" s="257">
        <f>IF(ISNUMBER(C547),MONTH(C547),"")</f>
        <v/>
      </c>
      <c r="B547" s="257">
        <f>IF(ISNUMBER(C547),YEAR(C547),"")</f>
        <v/>
      </c>
      <c r="C547" s="791">
        <f>C546+1</f>
        <v/>
      </c>
      <c r="D547" s="792" t="n"/>
      <c r="E547" s="836" t="n">
        <v>0.8221000000000001</v>
      </c>
      <c r="F547" s="792" t="n"/>
      <c r="G547" s="794" t="n">
        <v>0.7347</v>
      </c>
      <c r="H547" s="793" t="n"/>
      <c r="I547" s="795" t="n"/>
      <c r="J547" s="836" t="n">
        <v>0.6929</v>
      </c>
      <c r="K547" s="792" t="n"/>
      <c r="L547" s="793" t="n">
        <v>0.7205</v>
      </c>
      <c r="M547" s="982">
        <f>IFERROR(AVERAGE(D547:E547),"")</f>
        <v/>
      </c>
      <c r="N547" s="982">
        <f>IFERROR(AVERAGE(F547:H547),"")</f>
        <v/>
      </c>
      <c r="O547" s="982">
        <f>IFERROR(AVERAGE(I547:J547),"")</f>
        <v/>
      </c>
      <c r="P547" s="982">
        <f>IFERROR(AVERAGE(K547:L547),"")</f>
        <v/>
      </c>
      <c r="Q547" s="257" t="n"/>
      <c r="R547" s="797">
        <f>AVERAGE(M547:P547)</f>
        <v/>
      </c>
    </row>
    <row r="548" ht="17.45" customHeight="1">
      <c r="A548" s="257">
        <f>IF(ISNUMBER(C548),MONTH(C548),"")</f>
        <v/>
      </c>
      <c r="B548" s="257">
        <f>IF(ISNUMBER(C548),YEAR(C548),"")</f>
        <v/>
      </c>
      <c r="C548" s="802">
        <f>C547+1</f>
        <v/>
      </c>
      <c r="D548" s="803" t="n">
        <v>1.223</v>
      </c>
      <c r="E548" s="838" t="n"/>
      <c r="F548" s="803" t="n">
        <v>1.59</v>
      </c>
      <c r="G548" s="805" t="n"/>
      <c r="H548" s="804" t="n">
        <v>1.247</v>
      </c>
      <c r="I548" s="806" t="n">
        <v>0.6830000000000001</v>
      </c>
      <c r="J548" s="838" t="n"/>
      <c r="K548" s="803" t="n">
        <v>0.653</v>
      </c>
      <c r="L548" s="804" t="n"/>
      <c r="M548" s="982">
        <f>IFERROR(AVERAGE(D548:E548),"")</f>
        <v/>
      </c>
      <c r="N548" s="982">
        <f>IFERROR(AVERAGE(F548:H548),"")</f>
        <v/>
      </c>
      <c r="O548" s="982">
        <f>IFERROR(AVERAGE(I548:J548),"")</f>
        <v/>
      </c>
      <c r="P548" s="982">
        <f>IFERROR(AVERAGE(K548:L548),"")</f>
        <v/>
      </c>
      <c r="Q548" s="257" t="n"/>
      <c r="R548" s="797">
        <f>AVERAGE(M548:P548)</f>
        <v/>
      </c>
    </row>
    <row r="549" ht="17.45" customHeight="1">
      <c r="A549" s="257">
        <f>IF(ISNUMBER(C549),MONTH(C549),"")</f>
        <v/>
      </c>
      <c r="B549" s="257">
        <f>IF(ISNUMBER(C549),YEAR(C549),"")</f>
        <v/>
      </c>
      <c r="C549" s="808">
        <f>C548+1</f>
        <v/>
      </c>
      <c r="D549" s="809" t="n"/>
      <c r="E549" s="837" t="n">
        <v>0.9839</v>
      </c>
      <c r="F549" s="809" t="n"/>
      <c r="G549" s="811" t="n">
        <v>0.9659</v>
      </c>
      <c r="H549" s="810" t="n"/>
      <c r="I549" s="812" t="n"/>
      <c r="J549" s="837" t="n">
        <v>0.83</v>
      </c>
      <c r="K549" s="809" t="n"/>
      <c r="L549" s="810" t="n">
        <v>0.945</v>
      </c>
      <c r="M549" s="983">
        <f>IFERROR(AVERAGE(D549:E549),"")</f>
        <v/>
      </c>
      <c r="N549" s="983">
        <f>IFERROR(AVERAGE(F549:H549),"")</f>
        <v/>
      </c>
      <c r="O549" s="983">
        <f>IFERROR(AVERAGE(I549:J549),"")</f>
        <v/>
      </c>
      <c r="P549" s="983">
        <f>IFERROR(AVERAGE(K549:L549),"")</f>
        <v/>
      </c>
      <c r="Q549" s="813">
        <f>AVERAGE(M549:P549)</f>
        <v/>
      </c>
      <c r="R549" s="813" t="n"/>
      <c r="S549" s="441" t="n"/>
      <c r="T549" s="441" t="n"/>
      <c r="U549" s="299" t="inlineStr">
        <is>
          <t>June</t>
        </is>
      </c>
      <c r="V549" s="299" t="n">
        <v>2019</v>
      </c>
      <c r="W549" s="300" t="n"/>
      <c r="X549" s="300" t="n"/>
      <c r="Y549" s="300" t="n"/>
    </row>
    <row r="550" ht="17.45" customHeight="1">
      <c r="A550" s="257">
        <f>IF(ISNUMBER(C550),MONTH(C550),"")</f>
        <v/>
      </c>
      <c r="B550" s="257">
        <f>IF(ISNUMBER(C550),YEAR(C550),"")</f>
        <v/>
      </c>
      <c r="C550" s="808">
        <f>C549+1</f>
        <v/>
      </c>
      <c r="D550" s="809" t="n">
        <v>0.77</v>
      </c>
      <c r="E550" s="837" t="n"/>
      <c r="F550" s="809" t="n">
        <v>0.8129999999999999</v>
      </c>
      <c r="G550" s="811" t="n"/>
      <c r="H550" s="810" t="n"/>
      <c r="I550" s="812" t="n">
        <v>0.793</v>
      </c>
      <c r="J550" s="837" t="n"/>
      <c r="K550" s="809" t="n">
        <v>0.787</v>
      </c>
      <c r="L550" s="810" t="n"/>
      <c r="M550" s="983">
        <f>IFERROR(AVERAGE(D550:E550),"")</f>
        <v/>
      </c>
      <c r="N550" s="983">
        <f>IFERROR(AVERAGE(F550:H550),"")</f>
        <v/>
      </c>
      <c r="O550" s="983">
        <f>IFERROR(AVERAGE(I550:J550),"")</f>
        <v/>
      </c>
      <c r="P550" s="983">
        <f>IFERROR(AVERAGE(K550:L550),"")</f>
        <v/>
      </c>
      <c r="Q550" s="813">
        <f>AVERAGE(M550:P550)</f>
        <v/>
      </c>
      <c r="R550" s="813" t="n"/>
      <c r="S550" s="441" t="n"/>
      <c r="T550" s="441" t="n"/>
      <c r="U550" s="301" t="inlineStr">
        <is>
          <t>Parameter</t>
        </is>
      </c>
      <c r="V550" s="301" t="inlineStr">
        <is>
          <t>Station 1</t>
        </is>
      </c>
      <c r="W550" s="301" t="inlineStr">
        <is>
          <t>Station 2</t>
        </is>
      </c>
      <c r="X550" s="301" t="inlineStr">
        <is>
          <t>Station 4</t>
        </is>
      </c>
      <c r="Y550" s="301" t="inlineStr">
        <is>
          <t>Station 5</t>
        </is>
      </c>
    </row>
    <row r="551" ht="17.45" customHeight="1">
      <c r="A551" s="257">
        <f>IF(ISNUMBER(C551),MONTH(C551),"")</f>
        <v/>
      </c>
      <c r="B551" s="257">
        <f>IF(ISNUMBER(C551),YEAR(C551),"")</f>
        <v/>
      </c>
      <c r="C551" s="791">
        <f>C550+1</f>
        <v/>
      </c>
      <c r="D551" s="792" t="n"/>
      <c r="E551" s="836" t="n">
        <v>0.5517</v>
      </c>
      <c r="F551" s="792" t="n"/>
      <c r="G551" s="794" t="n">
        <v>0.621</v>
      </c>
      <c r="H551" s="793" t="n"/>
      <c r="I551" s="795" t="n"/>
      <c r="J551" s="836" t="n">
        <v>0.5151</v>
      </c>
      <c r="K551" s="792" t="n"/>
      <c r="L551" s="793" t="n">
        <v>0.653</v>
      </c>
      <c r="M551" s="982">
        <f>IFERROR(AVERAGE(D551:E551),"")</f>
        <v/>
      </c>
      <c r="N551" s="982">
        <f>IFERROR(AVERAGE(F551:H551),"")</f>
        <v/>
      </c>
      <c r="O551" s="982">
        <f>IFERROR(AVERAGE(I551:J551),"")</f>
        <v/>
      </c>
      <c r="P551" s="982">
        <f>IFERROR(AVERAGE(K551:L551),"")</f>
        <v/>
      </c>
      <c r="Q551" s="257" t="n"/>
      <c r="R551" s="797">
        <f>AVERAGE(M551:P551)</f>
        <v/>
      </c>
      <c r="U551" s="302" t="inlineStr">
        <is>
          <t>Average</t>
        </is>
      </c>
      <c r="V551" s="839">
        <f>AVERAGE(D521:E550)</f>
        <v/>
      </c>
      <c r="W551" s="839">
        <f>AVERAGE(F521:H550)</f>
        <v/>
      </c>
      <c r="X551" s="839">
        <f>AVERAGE(I521:J550)</f>
        <v/>
      </c>
      <c r="Y551" s="839">
        <f>AVERAGE(K521:L550)</f>
        <v/>
      </c>
    </row>
    <row r="552" ht="17.45" customHeight="1">
      <c r="A552" s="257">
        <f>IF(ISNUMBER(C552),MONTH(C552),"")</f>
        <v/>
      </c>
      <c r="B552" s="257">
        <f>IF(ISNUMBER(C552),YEAR(C552),"")</f>
        <v/>
      </c>
      <c r="C552" s="791">
        <f>C551+1</f>
        <v/>
      </c>
      <c r="D552" s="792" t="n">
        <v>0.9474</v>
      </c>
      <c r="E552" s="836" t="n"/>
      <c r="F552" s="792" t="n"/>
      <c r="G552" s="794" t="n"/>
      <c r="H552" s="793" t="n">
        <v>0.8721</v>
      </c>
      <c r="I552" s="795" t="n">
        <v>0.9223</v>
      </c>
      <c r="J552" s="836" t="n"/>
      <c r="K552" s="792" t="n">
        <v>1.093</v>
      </c>
      <c r="L552" s="793" t="n"/>
      <c r="M552" s="982">
        <f>IFERROR(AVERAGE(D552:E552),"")</f>
        <v/>
      </c>
      <c r="N552" s="982">
        <f>IFERROR(AVERAGE(F552:H552),"")</f>
        <v/>
      </c>
      <c r="O552" s="982">
        <f>IFERROR(AVERAGE(I552:J552),"")</f>
        <v/>
      </c>
      <c r="P552" s="982">
        <f>IFERROR(AVERAGE(K552:L552),"")</f>
        <v/>
      </c>
      <c r="Q552" s="257" t="n"/>
      <c r="R552" s="797">
        <f>AVERAGE(M552:P552)</f>
        <v/>
      </c>
      <c r="U552" s="302" t="inlineStr">
        <is>
          <t>Maximum</t>
        </is>
      </c>
      <c r="V552" s="839">
        <f>MAX(D521:E550)</f>
        <v/>
      </c>
      <c r="W552" s="839">
        <f>MAX(F521:H550)</f>
        <v/>
      </c>
      <c r="X552" s="839">
        <f>MAX(I521:J550)</f>
        <v/>
      </c>
      <c r="Y552" s="839">
        <f>MAX(K521:L550)</f>
        <v/>
      </c>
    </row>
    <row r="553" ht="17.45" customHeight="1" thickBot="1">
      <c r="A553" s="257">
        <f>IF(ISNUMBER(C553),MONTH(C553),"")</f>
        <v/>
      </c>
      <c r="B553" s="257">
        <f>IF(ISNUMBER(C553),YEAR(C553),"")</f>
        <v/>
      </c>
      <c r="C553" s="791">
        <f>C552+1</f>
        <v/>
      </c>
      <c r="D553" s="792" t="n"/>
      <c r="E553" s="836" t="n">
        <v>0.7756999999999999</v>
      </c>
      <c r="F553" s="792" t="n"/>
      <c r="G553" s="794" t="n">
        <v>0.7526</v>
      </c>
      <c r="H553" s="793" t="n"/>
      <c r="I553" s="795" t="n"/>
      <c r="J553" s="836" t="n">
        <v>0.6051</v>
      </c>
      <c r="K553" s="792" t="n"/>
      <c r="L553" s="793" t="n">
        <v>0.9304</v>
      </c>
      <c r="M553" s="982">
        <f>IFERROR(AVERAGE(D553:E553),"")</f>
        <v/>
      </c>
      <c r="N553" s="982">
        <f>IFERROR(AVERAGE(F553:H553),"")</f>
        <v/>
      </c>
      <c r="O553" s="982">
        <f>IFERROR(AVERAGE(I553:J553),"")</f>
        <v/>
      </c>
      <c r="P553" s="982">
        <f>IFERROR(AVERAGE(K553:L553),"")</f>
        <v/>
      </c>
      <c r="Q553" s="257" t="n"/>
      <c r="R553" s="797">
        <f>AVERAGE(M553:P553)</f>
        <v/>
      </c>
      <c r="U553" s="304" t="inlineStr">
        <is>
          <t># DAYS &gt; 2.5</t>
        </is>
      </c>
      <c r="V553" s="305">
        <f>COUNTIF(D521:E550,"&gt;=2.5")</f>
        <v/>
      </c>
      <c r="W553" s="305">
        <f>COUNTIF(F521:G550,"&gt;=2.5")</f>
        <v/>
      </c>
      <c r="X553" s="305">
        <f>COUNTIF(I521:J550,"&gt;=2.5")</f>
        <v/>
      </c>
      <c r="Y553" s="305">
        <f>COUNTIF(I521:J550,"&gt;=2.5")</f>
        <v/>
      </c>
    </row>
    <row r="554" ht="17.45" customHeight="1" thickBot="1">
      <c r="A554" s="257">
        <f>IF(ISNUMBER(C554),MONTH(C554),"")</f>
        <v/>
      </c>
      <c r="B554" s="257">
        <f>IF(ISNUMBER(C554),YEAR(C554),"")</f>
        <v/>
      </c>
      <c r="C554" s="802">
        <f>C553+1</f>
        <v/>
      </c>
      <c r="D554" s="840" t="n">
        <v>0.8149999999999999</v>
      </c>
      <c r="E554" s="863" t="n"/>
      <c r="F554" s="840" t="n">
        <v>1.059</v>
      </c>
      <c r="G554" s="842" t="n"/>
      <c r="H554" s="841" t="n">
        <v>1.063</v>
      </c>
      <c r="I554" s="843" t="n">
        <v>0.716</v>
      </c>
      <c r="J554" s="863" t="n"/>
      <c r="K554" s="840" t="n">
        <v>1.002</v>
      </c>
      <c r="L554" s="841" t="n"/>
      <c r="M554" s="982">
        <f>IFERROR(AVERAGE(D554:E554),"")</f>
        <v/>
      </c>
      <c r="N554" s="982">
        <f>IFERROR(AVERAGE(F554:H554),"")</f>
        <v/>
      </c>
      <c r="O554" s="982">
        <f>IFERROR(AVERAGE(I554:J554),"")</f>
        <v/>
      </c>
      <c r="P554" s="982">
        <f>IFERROR(AVERAGE(K554:L554),"")</f>
        <v/>
      </c>
      <c r="Q554" s="257" t="n"/>
      <c r="R554" s="797">
        <f>AVERAGE(M554:P554)</f>
        <v/>
      </c>
      <c r="Y554" s="786">
        <f>AVERAGE(V551:Y551)</f>
        <v/>
      </c>
    </row>
    <row r="555" ht="17.45" customHeight="1">
      <c r="A555" s="257">
        <f>IF(ISNUMBER(C555),MONTH(C555),"")</f>
        <v/>
      </c>
      <c r="B555" s="257">
        <f>IF(ISNUMBER(C555),YEAR(C555),"")</f>
        <v/>
      </c>
      <c r="C555" s="791">
        <f>C554+1</f>
        <v/>
      </c>
      <c r="D555" s="849" t="n"/>
      <c r="E555" s="853" t="n">
        <v>1.956</v>
      </c>
      <c r="F555" s="849" t="n"/>
      <c r="G555" s="851" t="n">
        <v>1.982</v>
      </c>
      <c r="H555" s="850" t="n"/>
      <c r="I555" s="852" t="n"/>
      <c r="J555" s="853" t="n">
        <v>1.849</v>
      </c>
      <c r="K555" s="849" t="n"/>
      <c r="L555" s="850" t="n">
        <v>1.847</v>
      </c>
      <c r="M555" s="982">
        <f>IFERROR(AVERAGE(D555:E555),"")</f>
        <v/>
      </c>
      <c r="N555" s="982">
        <f>IFERROR(AVERAGE(F555:H555),"")</f>
        <v/>
      </c>
      <c r="O555" s="982">
        <f>IFERROR(AVERAGE(I555:J555),"")</f>
        <v/>
      </c>
      <c r="P555" s="982">
        <f>IFERROR(AVERAGE(K555:L555),"")</f>
        <v/>
      </c>
      <c r="Q555" s="257" t="n"/>
      <c r="R555" s="797">
        <f>AVERAGE(M555:P555)</f>
        <v/>
      </c>
      <c r="S555" s="291" t="inlineStr">
        <is>
          <t>EVENT</t>
        </is>
      </c>
      <c r="T555" s="291" t="n"/>
    </row>
    <row r="556" ht="17.45" customHeight="1">
      <c r="A556" s="257">
        <f>IF(ISNUMBER(C556),MONTH(C556),"")</f>
        <v/>
      </c>
      <c r="B556" s="257">
        <f>IF(ISNUMBER(C556),YEAR(C556),"")</f>
        <v/>
      </c>
      <c r="C556" s="808">
        <f>C555+1</f>
        <v/>
      </c>
      <c r="D556" s="844" t="n">
        <v>0.7322</v>
      </c>
      <c r="E556" s="848" t="n"/>
      <c r="F556" s="844" t="n">
        <v>0.6429</v>
      </c>
      <c r="G556" s="846" t="n"/>
      <c r="H556" s="845" t="n"/>
      <c r="I556" s="847" t="n">
        <v>0.5619</v>
      </c>
      <c r="J556" s="848" t="n"/>
      <c r="K556" s="844" t="n">
        <v>0.6304999999999999</v>
      </c>
      <c r="L556" s="845" t="n"/>
      <c r="M556" s="983">
        <f>IFERROR(AVERAGE(D556:E556),"")</f>
        <v/>
      </c>
      <c r="N556" s="983">
        <f>IFERROR(AVERAGE(F556:H556),"")</f>
        <v/>
      </c>
      <c r="O556" s="983">
        <f>IFERROR(AVERAGE(I556:J556),"")</f>
        <v/>
      </c>
      <c r="P556" s="983">
        <f>IFERROR(AVERAGE(K556:L556),"")</f>
        <v/>
      </c>
      <c r="Q556" s="813">
        <f>AVERAGE(M556:P556)</f>
        <v/>
      </c>
      <c r="R556" s="813" t="n"/>
      <c r="S556" s="443">
        <f>IF(Q556&gt;=1,1,0)</f>
        <v/>
      </c>
      <c r="T556" s="443" t="n">
        <v>0</v>
      </c>
      <c r="BG556" s="311">
        <f>IF(Q556&gt;=2,1,0)</f>
        <v/>
      </c>
      <c r="BH556" s="311" t="n">
        <v>0</v>
      </c>
    </row>
    <row r="557" ht="17.45" customHeight="1">
      <c r="A557" s="257">
        <f>IF(ISNUMBER(C557),MONTH(C557),"")</f>
        <v/>
      </c>
      <c r="B557" s="257">
        <f>IF(ISNUMBER(C557),YEAR(C557),"")</f>
        <v/>
      </c>
      <c r="C557" s="808">
        <f>C556+1</f>
        <v/>
      </c>
      <c r="D557" s="844" t="n"/>
      <c r="E557" s="848" t="n">
        <v>0.462</v>
      </c>
      <c r="F557" s="844" t="n"/>
      <c r="G557" s="846" t="n">
        <v>0.308</v>
      </c>
      <c r="H557" s="845" t="n"/>
      <c r="I557" s="847" t="n"/>
      <c r="J557" s="848" t="n">
        <v>0.2944</v>
      </c>
      <c r="K557" s="844" t="n"/>
      <c r="L557" s="845" t="n">
        <v>0.3619</v>
      </c>
      <c r="M557" s="983">
        <f>IFERROR(AVERAGE(D557:E557),"")</f>
        <v/>
      </c>
      <c r="N557" s="983">
        <f>IFERROR(AVERAGE(F557:H557),"")</f>
        <v/>
      </c>
      <c r="O557" s="983">
        <f>IFERROR(AVERAGE(I557:J557),"")</f>
        <v/>
      </c>
      <c r="P557" s="983">
        <f>IFERROR(AVERAGE(K557:L557),"")</f>
        <v/>
      </c>
      <c r="Q557" s="813">
        <f>AVERAGE(M557:P557)</f>
        <v/>
      </c>
      <c r="R557" s="813" t="n"/>
      <c r="S557" s="443">
        <f>IF(Q557&gt;=1,1,0)</f>
        <v/>
      </c>
      <c r="T557" s="443">
        <f>IF(S557=0,0,S557+T556)</f>
        <v/>
      </c>
      <c r="BG557" s="311">
        <f>IF(Q557&gt;=2,1,0)</f>
        <v/>
      </c>
      <c r="BH557" s="311">
        <f>IF(BG557=0,0,BG557+BH556)</f>
        <v/>
      </c>
    </row>
    <row r="558" ht="17.45" customHeight="1">
      <c r="A558" s="257">
        <f>IF(ISNUMBER(C558),MONTH(C558),"")</f>
        <v/>
      </c>
      <c r="B558" s="257">
        <f>IF(ISNUMBER(C558),YEAR(C558),"")</f>
        <v/>
      </c>
      <c r="C558" s="791">
        <f>C557+1</f>
        <v/>
      </c>
      <c r="D558" s="849" t="n">
        <v>1.039</v>
      </c>
      <c r="E558" s="853" t="n"/>
      <c r="F558" s="849" t="n"/>
      <c r="G558" s="851" t="n"/>
      <c r="H558" s="850" t="n">
        <v>1.15</v>
      </c>
      <c r="I558" s="852" t="n">
        <v>0.5491</v>
      </c>
      <c r="J558" s="853" t="n"/>
      <c r="K558" s="849" t="n">
        <v>0.608</v>
      </c>
      <c r="L558" s="850" t="n"/>
      <c r="M558" s="982">
        <f>IFERROR(AVERAGE(D558:E558),"")</f>
        <v/>
      </c>
      <c r="N558" s="982">
        <f>IFERROR(AVERAGE(F558:H558),"")</f>
        <v/>
      </c>
      <c r="O558" s="982">
        <f>IFERROR(AVERAGE(I558:J558),"")</f>
        <v/>
      </c>
      <c r="P558" s="982">
        <f>IFERROR(AVERAGE(K558:L558),"")</f>
        <v/>
      </c>
      <c r="Q558" s="257" t="n"/>
      <c r="R558" s="797">
        <f>AVERAGE(M558:P558)</f>
        <v/>
      </c>
      <c r="S558" s="266">
        <f>IF(R558&gt;=1,1,0)</f>
        <v/>
      </c>
      <c r="T558" s="266">
        <f>IF(S558=0,0,S558+T557)</f>
        <v/>
      </c>
      <c r="BG558" s="266">
        <f>IF(R558&gt;=2,1,0)</f>
        <v/>
      </c>
      <c r="BH558" s="266">
        <f>IF(BG558=0,0,BG558+BH557)</f>
        <v/>
      </c>
    </row>
    <row r="559" ht="17.45" customHeight="1">
      <c r="A559" s="257">
        <f>IF(ISNUMBER(C559),MONTH(C559),"")</f>
        <v/>
      </c>
      <c r="B559" s="257">
        <f>IF(ISNUMBER(C559),YEAR(C559),"")</f>
        <v/>
      </c>
      <c r="C559" s="791">
        <f>C558+1</f>
        <v/>
      </c>
      <c r="D559" s="792" t="n"/>
      <c r="E559" s="836" t="n">
        <v>0.9593</v>
      </c>
      <c r="F559" s="792" t="n"/>
      <c r="G559" s="794" t="n">
        <v>0.8344</v>
      </c>
      <c r="H559" s="793" t="n"/>
      <c r="I559" s="795" t="n"/>
      <c r="J559" s="836" t="n">
        <v>0.8149999999999999</v>
      </c>
      <c r="K559" s="792" t="n"/>
      <c r="L559" s="793" t="n">
        <v>0.7776999999999999</v>
      </c>
      <c r="M559" s="982">
        <f>IFERROR(AVERAGE(D559:E559),"")</f>
        <v/>
      </c>
      <c r="N559" s="982">
        <f>IFERROR(AVERAGE(F559:H559),"")</f>
        <v/>
      </c>
      <c r="O559" s="982">
        <f>IFERROR(AVERAGE(I559:J559),"")</f>
        <v/>
      </c>
      <c r="P559" s="982">
        <f>IFERROR(AVERAGE(K559:L559),"")</f>
        <v/>
      </c>
      <c r="Q559" s="257" t="n"/>
      <c r="R559" s="797">
        <f>AVERAGE(M559:P559)</f>
        <v/>
      </c>
      <c r="S559" s="266">
        <f>IF(R559&gt;=1,1,0)</f>
        <v/>
      </c>
      <c r="T559" s="266">
        <f>IF(S559=0,0,S559+T558)</f>
        <v/>
      </c>
      <c r="BG559" s="266">
        <f>IF(R559&gt;=2,1,0)</f>
        <v/>
      </c>
      <c r="BH559" s="266">
        <f>IF(BG559=0,0,BG559+BH558)</f>
        <v/>
      </c>
    </row>
    <row r="560" ht="17.45" customHeight="1">
      <c r="A560" s="257">
        <f>IF(ISNUMBER(C560),MONTH(C560),"")</f>
        <v/>
      </c>
      <c r="B560" s="257">
        <f>IF(ISNUMBER(C560),YEAR(C560),"")</f>
        <v/>
      </c>
      <c r="C560" s="802">
        <f>C559+1</f>
        <v/>
      </c>
      <c r="D560" s="803" t="n">
        <v>1.125</v>
      </c>
      <c r="E560" s="838" t="n"/>
      <c r="F560" s="803" t="n">
        <v>1.337</v>
      </c>
      <c r="G560" s="805" t="n"/>
      <c r="H560" s="804" t="n">
        <v>1.377</v>
      </c>
      <c r="I560" s="806" t="n">
        <v>1.119</v>
      </c>
      <c r="J560" s="838" t="n"/>
      <c r="K560" s="803" t="n">
        <v>1.036</v>
      </c>
      <c r="L560" s="804" t="n"/>
      <c r="M560" s="982">
        <f>IFERROR(AVERAGE(D560:E560),"")</f>
        <v/>
      </c>
      <c r="N560" s="982">
        <f>IFERROR(AVERAGE(F560:H560),"")</f>
        <v/>
      </c>
      <c r="O560" s="982">
        <f>IFERROR(AVERAGE(I560:J560),"")</f>
        <v/>
      </c>
      <c r="P560" s="982">
        <f>IFERROR(AVERAGE(K560:L560),"")</f>
        <v/>
      </c>
      <c r="Q560" s="257" t="n"/>
      <c r="R560" s="797">
        <f>AVERAGE(M560:P560)</f>
        <v/>
      </c>
      <c r="S560" s="266">
        <f>IF(R560&gt;=1,1,0)</f>
        <v/>
      </c>
      <c r="T560" s="266">
        <f>IF(S560=0,0,S560+T559)</f>
        <v/>
      </c>
      <c r="BG560" s="266">
        <f>IF(R560&gt;=2,1,0)</f>
        <v/>
      </c>
      <c r="BH560" s="266">
        <f>IF(BG560=0,0,BG560+BH559)</f>
        <v/>
      </c>
    </row>
    <row r="561" ht="17.45" customHeight="1">
      <c r="A561" s="257">
        <f>IF(ISNUMBER(C561),MONTH(C561),"")</f>
        <v/>
      </c>
      <c r="B561" s="257">
        <f>IF(ISNUMBER(C561),YEAR(C561),"")</f>
        <v/>
      </c>
      <c r="C561" s="791">
        <f>C560+1</f>
        <v/>
      </c>
      <c r="D561" s="792" t="n"/>
      <c r="E561" s="836" t="n">
        <v>1.203</v>
      </c>
      <c r="F561" s="792" t="n"/>
      <c r="G561" s="794" t="n">
        <v>1.323</v>
      </c>
      <c r="H561" s="793" t="n"/>
      <c r="I561" s="795" t="n"/>
      <c r="J561" s="836" t="n">
        <v>1.025</v>
      </c>
      <c r="K561" s="792" t="n"/>
      <c r="L561" s="793" t="n">
        <v>1.188</v>
      </c>
      <c r="M561" s="982">
        <f>IFERROR(AVERAGE(D561:E561),"")</f>
        <v/>
      </c>
      <c r="N561" s="982">
        <f>IFERROR(AVERAGE(F561:H561),"")</f>
        <v/>
      </c>
      <c r="O561" s="982">
        <f>IFERROR(AVERAGE(I561:J561),"")</f>
        <v/>
      </c>
      <c r="P561" s="982">
        <f>IFERROR(AVERAGE(K561:L561),"")</f>
        <v/>
      </c>
      <c r="Q561" s="257" t="n"/>
      <c r="R561" s="797">
        <f>AVERAGE(M561:P561)</f>
        <v/>
      </c>
      <c r="S561" s="266">
        <f>IF(R561&gt;=1,1,0)</f>
        <v/>
      </c>
      <c r="T561" s="266">
        <f>IF(S561=0,0,S561+T560)</f>
        <v/>
      </c>
      <c r="BG561" s="266">
        <f>IF(R561&gt;=2,1,0)</f>
        <v/>
      </c>
      <c r="BH561" s="266">
        <f>IF(BG561=0,0,BG561+BH560)</f>
        <v/>
      </c>
    </row>
    <row r="562" ht="17.45" customHeight="1">
      <c r="A562" s="257">
        <f>IF(ISNUMBER(C562),MONTH(C562),"")</f>
        <v/>
      </c>
      <c r="B562" s="257">
        <f>IF(ISNUMBER(C562),YEAR(C562),"")</f>
        <v/>
      </c>
      <c r="C562" s="791">
        <f>C561+1</f>
        <v/>
      </c>
      <c r="D562" s="792" t="n">
        <v>1.383</v>
      </c>
      <c r="E562" s="836" t="n"/>
      <c r="F562" s="792" t="n">
        <v>1.342</v>
      </c>
      <c r="G562" s="794" t="n"/>
      <c r="H562" s="793" t="n"/>
      <c r="I562" s="795" t="n">
        <v>1.355</v>
      </c>
      <c r="J562" s="836" t="n"/>
      <c r="K562" s="792" t="n">
        <v>1.362</v>
      </c>
      <c r="L562" s="793" t="n"/>
      <c r="M562" s="982">
        <f>IFERROR(AVERAGE(D562:E562),"")</f>
        <v/>
      </c>
      <c r="N562" s="982">
        <f>IFERROR(AVERAGE(F562:H562),"")</f>
        <v/>
      </c>
      <c r="O562" s="982">
        <f>IFERROR(AVERAGE(I562:J562),"")</f>
        <v/>
      </c>
      <c r="P562" s="982">
        <f>IFERROR(AVERAGE(K562:L562),"")</f>
        <v/>
      </c>
      <c r="Q562" s="257" t="n"/>
      <c r="R562" s="797">
        <f>AVERAGE(M562:P562)</f>
        <v/>
      </c>
      <c r="S562" s="266">
        <f>IF(R562&gt;=1,1,0)</f>
        <v/>
      </c>
      <c r="T562" s="266">
        <f>IF(S562=0,0,S562+T561)</f>
        <v/>
      </c>
      <c r="BG562" s="266">
        <f>IF(R562&gt;=2,1,0)</f>
        <v/>
      </c>
      <c r="BH562" s="266">
        <f>IF(BG562=0,0,BG562+BH561)</f>
        <v/>
      </c>
    </row>
    <row r="563" ht="17.45" customHeight="1">
      <c r="A563" s="257">
        <f>IF(ISNUMBER(C563),MONTH(C563),"")</f>
        <v/>
      </c>
      <c r="B563" s="257">
        <f>IF(ISNUMBER(C563),YEAR(C563),"")</f>
        <v/>
      </c>
      <c r="C563" s="808">
        <f>C562+1</f>
        <v/>
      </c>
      <c r="D563" s="809" t="n"/>
      <c r="E563" s="837" t="n">
        <v>1.145</v>
      </c>
      <c r="F563" s="809" t="n"/>
      <c r="G563" s="811" t="n">
        <v>0.8524</v>
      </c>
      <c r="H563" s="810" t="n"/>
      <c r="I563" s="812" t="n"/>
      <c r="J563" s="837" t="n">
        <v>0.8381999999999999</v>
      </c>
      <c r="K563" s="809" t="n"/>
      <c r="L563" s="810" t="n">
        <v>1.087</v>
      </c>
      <c r="M563" s="983">
        <f>IFERROR(AVERAGE(D563:E563),"")</f>
        <v/>
      </c>
      <c r="N563" s="983">
        <f>IFERROR(AVERAGE(F563:H563),"")</f>
        <v/>
      </c>
      <c r="O563" s="983">
        <f>IFERROR(AVERAGE(I563:J563),"")</f>
        <v/>
      </c>
      <c r="P563" s="983">
        <f>IFERROR(AVERAGE(K563:L563),"")</f>
        <v/>
      </c>
      <c r="Q563" s="813">
        <f>AVERAGE(M563:P563)</f>
        <v/>
      </c>
      <c r="R563" s="813" t="n"/>
      <c r="S563" s="443">
        <f>IF(Q563&gt;=1,1,0)</f>
        <v/>
      </c>
      <c r="T563" s="443">
        <f>IF(S563=0,0,S563+T562)</f>
        <v/>
      </c>
      <c r="BG563" s="311">
        <f>IF(Q563&gt;=2,1,0)</f>
        <v/>
      </c>
      <c r="BH563" s="311">
        <f>IF(BG563=0,0,BG563+BH562)</f>
        <v/>
      </c>
    </row>
    <row r="564" ht="17.45" customHeight="1">
      <c r="A564" s="257">
        <f>IF(ISNUMBER(C564),MONTH(C564),"")</f>
        <v/>
      </c>
      <c r="B564" s="257">
        <f>IF(ISNUMBER(C564),YEAR(C564),"")</f>
        <v/>
      </c>
      <c r="C564" s="808">
        <f>C563+1</f>
        <v/>
      </c>
      <c r="D564" s="809" t="n">
        <v>0.7176</v>
      </c>
      <c r="E564" s="837" t="n"/>
      <c r="F564" s="809" t="n"/>
      <c r="G564" s="811" t="n"/>
      <c r="H564" s="810" t="n">
        <v>0.749</v>
      </c>
      <c r="I564" s="812" t="n">
        <v>0.6829</v>
      </c>
      <c r="J564" s="837" t="n"/>
      <c r="K564" s="809" t="n">
        <v>0.7146</v>
      </c>
      <c r="L564" s="810" t="n"/>
      <c r="M564" s="983">
        <f>IFERROR(AVERAGE(D564:E564),"")</f>
        <v/>
      </c>
      <c r="N564" s="983">
        <f>IFERROR(AVERAGE(F564:H564),"")</f>
        <v/>
      </c>
      <c r="O564" s="983">
        <f>IFERROR(AVERAGE(I564:J564),"")</f>
        <v/>
      </c>
      <c r="P564" s="983">
        <f>IFERROR(AVERAGE(K564:L564),"")</f>
        <v/>
      </c>
      <c r="Q564" s="813">
        <f>AVERAGE(M564:P564)</f>
        <v/>
      </c>
      <c r="R564" s="813" t="n"/>
      <c r="S564" s="443">
        <f>IF(Q564&gt;=1,1,0)</f>
        <v/>
      </c>
      <c r="T564" s="443">
        <f>IF(S564=0,0,S564+T563)</f>
        <v/>
      </c>
      <c r="BG564" s="311">
        <f>IF(Q564&gt;=2,1,0)</f>
        <v/>
      </c>
      <c r="BH564" s="311">
        <f>IF(BG564=0,0,BG564+BH563)</f>
        <v/>
      </c>
    </row>
    <row r="565" ht="17.45" customHeight="1">
      <c r="A565" s="257">
        <f>IF(ISNUMBER(C565),MONTH(C565),"")</f>
        <v/>
      </c>
      <c r="B565" s="257">
        <f>IF(ISNUMBER(C565),YEAR(C565),"")</f>
        <v/>
      </c>
      <c r="C565" s="791">
        <f>C564+1</f>
        <v/>
      </c>
      <c r="D565" s="792" t="n"/>
      <c r="E565" s="836" t="n">
        <v>1.282</v>
      </c>
      <c r="F565" s="792" t="n"/>
      <c r="G565" s="794" t="n">
        <v>1.121</v>
      </c>
      <c r="H565" s="793" t="n"/>
      <c r="I565" s="795" t="n"/>
      <c r="J565" s="836" t="n">
        <v>1.068</v>
      </c>
      <c r="K565" s="792" t="n"/>
      <c r="L565" s="793" t="n">
        <v>1.09</v>
      </c>
      <c r="M565" s="982">
        <f>IFERROR(AVERAGE(D565:E565),"")</f>
        <v/>
      </c>
      <c r="N565" s="982">
        <f>IFERROR(AVERAGE(F565:H565),"")</f>
        <v/>
      </c>
      <c r="O565" s="982">
        <f>IFERROR(AVERAGE(I565:J565),"")</f>
        <v/>
      </c>
      <c r="P565" s="982">
        <f>IFERROR(AVERAGE(K565:L565),"")</f>
        <v/>
      </c>
      <c r="Q565" s="257" t="n"/>
      <c r="R565" s="797">
        <f>AVERAGE(M565:P565)</f>
        <v/>
      </c>
      <c r="S565" s="266">
        <f>IF(R565&gt;=1,1,0)</f>
        <v/>
      </c>
      <c r="T565" s="266">
        <f>IF(S565=0,0,S565+T564)</f>
        <v/>
      </c>
      <c r="BG565" s="266">
        <f>IF(R565&gt;=2,1,0)</f>
        <v/>
      </c>
      <c r="BH565" s="266">
        <f>IF(BG565=0,0,BG565+BH564)</f>
        <v/>
      </c>
    </row>
    <row r="566" ht="17.45" customHeight="1">
      <c r="A566" s="257">
        <f>IF(ISNUMBER(C566),MONTH(C566),"")</f>
        <v/>
      </c>
      <c r="B566" s="257">
        <f>IF(ISNUMBER(C566),YEAR(C566),"")</f>
        <v/>
      </c>
      <c r="C566" s="802">
        <f>C565+1</f>
        <v/>
      </c>
      <c r="D566" s="803" t="n">
        <v>1.022</v>
      </c>
      <c r="E566" s="838" t="n"/>
      <c r="F566" s="803" t="n">
        <v>1.106</v>
      </c>
      <c r="G566" s="805" t="n"/>
      <c r="H566" s="804" t="n">
        <v>1.112</v>
      </c>
      <c r="I566" s="806" t="n">
        <v>0.976</v>
      </c>
      <c r="J566" s="838" t="n"/>
      <c r="K566" s="803" t="n">
        <v>0.988</v>
      </c>
      <c r="L566" s="804" t="n"/>
      <c r="M566" s="982">
        <f>IFERROR(AVERAGE(D566:E566),"")</f>
        <v/>
      </c>
      <c r="N566" s="982">
        <f>IFERROR(AVERAGE(F566:H566),"")</f>
        <v/>
      </c>
      <c r="O566" s="982">
        <f>IFERROR(AVERAGE(I566:J566),"")</f>
        <v/>
      </c>
      <c r="P566" s="982">
        <f>IFERROR(AVERAGE(K566:L566),"")</f>
        <v/>
      </c>
      <c r="Q566" s="257" t="n"/>
      <c r="R566" s="797">
        <f>AVERAGE(M566:P566)</f>
        <v/>
      </c>
      <c r="S566" s="266">
        <f>IF(R566&gt;=1,1,0)</f>
        <v/>
      </c>
      <c r="T566" s="266">
        <f>IF(S566=0,0,S566+T565)</f>
        <v/>
      </c>
      <c r="BG566" s="266">
        <f>IF(R566&gt;=2,1,0)</f>
        <v/>
      </c>
      <c r="BH566" s="266">
        <f>IF(BG566=0,0,BG566+BH565)</f>
        <v/>
      </c>
    </row>
    <row r="567" ht="17.45" customHeight="1">
      <c r="A567" s="257">
        <f>IF(ISNUMBER(C567),MONTH(C567),"")</f>
        <v/>
      </c>
      <c r="B567" s="257">
        <f>IF(ISNUMBER(C567),YEAR(C567),"")</f>
        <v/>
      </c>
      <c r="C567" s="791">
        <f>C566+1</f>
        <v/>
      </c>
      <c r="D567" s="792" t="n"/>
      <c r="E567" s="836" t="n">
        <v>0.7071</v>
      </c>
      <c r="F567" s="792" t="n"/>
      <c r="G567" s="794" t="n">
        <v>0.573</v>
      </c>
      <c r="H567" s="793" t="n"/>
      <c r="I567" s="795" t="n"/>
      <c r="J567" s="836" t="n">
        <v>0.6535</v>
      </c>
      <c r="K567" s="792" t="n"/>
      <c r="L567" s="793" t="n">
        <v>0.719</v>
      </c>
      <c r="M567" s="982">
        <f>IFERROR(AVERAGE(D567:E567),"")</f>
        <v/>
      </c>
      <c r="N567" s="982">
        <f>IFERROR(AVERAGE(F567:H567),"")</f>
        <v/>
      </c>
      <c r="O567" s="982">
        <f>IFERROR(AVERAGE(I567:J567),"")</f>
        <v/>
      </c>
      <c r="P567" s="982">
        <f>IFERROR(AVERAGE(K567:L567),"")</f>
        <v/>
      </c>
      <c r="Q567" s="257" t="n"/>
      <c r="R567" s="797">
        <f>AVERAGE(M567:P567)</f>
        <v/>
      </c>
      <c r="S567" s="266">
        <f>IF(R567&gt;=1,1,0)</f>
        <v/>
      </c>
      <c r="T567" s="266">
        <f>IF(S567=0,0,S567+T566)</f>
        <v/>
      </c>
      <c r="BG567" s="266">
        <f>IF(R567&gt;=2,1,0)</f>
        <v/>
      </c>
      <c r="BH567" s="266">
        <f>IF(BG567=0,0,BG567+BH566)</f>
        <v/>
      </c>
    </row>
    <row r="568" ht="17.45" customHeight="1">
      <c r="A568" s="257">
        <f>IF(ISNUMBER(C568),MONTH(C568),"")</f>
        <v/>
      </c>
      <c r="B568" s="257">
        <f>IF(ISNUMBER(C568),YEAR(C568),"")</f>
        <v/>
      </c>
      <c r="C568" s="791">
        <f>C567+1</f>
        <v/>
      </c>
      <c r="D568" s="792" t="n">
        <v>0.8633999999999999</v>
      </c>
      <c r="E568" s="836" t="n"/>
      <c r="F568" s="792" t="n">
        <v>0.9169</v>
      </c>
      <c r="G568" s="794" t="n"/>
      <c r="H568" s="793" t="n"/>
      <c r="I568" s="795" t="n">
        <v>0.7926</v>
      </c>
      <c r="J568" s="836" t="n"/>
      <c r="K568" s="792" t="n">
        <v>0.8403</v>
      </c>
      <c r="L568" s="793" t="n"/>
      <c r="M568" s="982">
        <f>IFERROR(AVERAGE(D568:E568),"")</f>
        <v/>
      </c>
      <c r="N568" s="982">
        <f>IFERROR(AVERAGE(F568:H568),"")</f>
        <v/>
      </c>
      <c r="O568" s="982">
        <f>IFERROR(AVERAGE(I568:J568),"")</f>
        <v/>
      </c>
      <c r="P568" s="982">
        <f>IFERROR(AVERAGE(K568:L568),"")</f>
        <v/>
      </c>
      <c r="Q568" s="257" t="n"/>
      <c r="R568" s="797">
        <f>AVERAGE(M568:P568)</f>
        <v/>
      </c>
      <c r="S568" s="266">
        <f>IF(R568&gt;=1,1,0)</f>
        <v/>
      </c>
      <c r="T568" s="266">
        <f>IF(S568=0,0,S568+T567)</f>
        <v/>
      </c>
      <c r="BG568" s="266">
        <f>IF(R568&gt;=2,1,0)</f>
        <v/>
      </c>
      <c r="BH568" s="266">
        <f>IF(BG568=0,0,BG568+BH567)</f>
        <v/>
      </c>
    </row>
    <row r="569" ht="17.45" customHeight="1">
      <c r="A569" s="257">
        <f>IF(ISNUMBER(C569),MONTH(C569),"")</f>
        <v/>
      </c>
      <c r="B569" s="257">
        <f>IF(ISNUMBER(C569),YEAR(C569),"")</f>
        <v/>
      </c>
      <c r="C569" s="791">
        <f>C568+1</f>
        <v/>
      </c>
      <c r="D569" s="792" t="n"/>
      <c r="E569" s="836" t="n">
        <v>0.6959</v>
      </c>
      <c r="F569" s="792" t="n"/>
      <c r="G569" s="794" t="n">
        <v>0.5069</v>
      </c>
      <c r="H569" s="793" t="n"/>
      <c r="I569" s="795" t="n"/>
      <c r="J569" s="836" t="n">
        <v>0.6178</v>
      </c>
      <c r="K569" s="792" t="n"/>
      <c r="L569" s="793" t="n">
        <v>0.7102000000000001</v>
      </c>
      <c r="M569" s="982">
        <f>IFERROR(AVERAGE(D569:E569),"")</f>
        <v/>
      </c>
      <c r="N569" s="982">
        <f>IFERROR(AVERAGE(F569:H569),"")</f>
        <v/>
      </c>
      <c r="O569" s="982">
        <f>IFERROR(AVERAGE(I569:J569),"")</f>
        <v/>
      </c>
      <c r="P569" s="982">
        <f>IFERROR(AVERAGE(K569:L569),"")</f>
        <v/>
      </c>
      <c r="Q569" s="257" t="n"/>
      <c r="R569" s="797">
        <f>AVERAGE(M569:P569)</f>
        <v/>
      </c>
      <c r="S569" s="266">
        <f>IF(R569&gt;=1,1,0)</f>
        <v/>
      </c>
      <c r="T569" s="266">
        <f>IF(S569=0,0,S569+T568)</f>
        <v/>
      </c>
      <c r="BG569" s="266">
        <f>IF(R569&gt;=2,1,0)</f>
        <v/>
      </c>
      <c r="BH569" s="266">
        <f>IF(BG569=0,0,BG569+BH568)</f>
        <v/>
      </c>
    </row>
    <row r="570" ht="17.45" customHeight="1">
      <c r="A570" s="257">
        <f>IF(ISNUMBER(C570),MONTH(C570),"")</f>
        <v/>
      </c>
      <c r="B570" s="257">
        <f>IF(ISNUMBER(C570),YEAR(C570),"")</f>
        <v/>
      </c>
      <c r="C570" s="808">
        <f>C569+1</f>
        <v/>
      </c>
      <c r="D570" s="809" t="n">
        <v>0.5834</v>
      </c>
      <c r="E570" s="837" t="n"/>
      <c r="F570" s="809" t="n"/>
      <c r="G570" s="811" t="n"/>
      <c r="H570" s="810" t="n">
        <v>0.6717</v>
      </c>
      <c r="I570" s="812" t="n">
        <v>0.5582</v>
      </c>
      <c r="J570" s="837" t="n"/>
      <c r="K570" s="809" t="n">
        <v>0.648</v>
      </c>
      <c r="L570" s="810" t="n"/>
      <c r="M570" s="983">
        <f>IFERROR(AVERAGE(D570:E570),"")</f>
        <v/>
      </c>
      <c r="N570" s="983">
        <f>IFERROR(AVERAGE(F570:H570),"")</f>
        <v/>
      </c>
      <c r="O570" s="983">
        <f>IFERROR(AVERAGE(I570:J570),"")</f>
        <v/>
      </c>
      <c r="P570" s="983">
        <f>IFERROR(AVERAGE(K570:L570),"")</f>
        <v/>
      </c>
      <c r="Q570" s="813">
        <f>AVERAGE(M570:P570)</f>
        <v/>
      </c>
      <c r="R570" s="813" t="n"/>
      <c r="S570" s="443">
        <f>IF(Q570&gt;=1,1,0)</f>
        <v/>
      </c>
      <c r="T570" s="443">
        <f>IF(S570=0,0,S570+T569)</f>
        <v/>
      </c>
      <c r="BG570" s="311">
        <f>IF(Q570&gt;=2,1,0)</f>
        <v/>
      </c>
      <c r="BH570" s="311">
        <f>IF(BG570=0,0,BG570+BH569)</f>
        <v/>
      </c>
    </row>
    <row r="571" ht="17.45" customHeight="1">
      <c r="A571" s="257">
        <f>IF(ISNUMBER(C571),MONTH(C571),"")</f>
        <v/>
      </c>
      <c r="B571" s="257">
        <f>IF(ISNUMBER(C571),YEAR(C571),"")</f>
        <v/>
      </c>
      <c r="C571" s="808">
        <f>C570+1</f>
        <v/>
      </c>
      <c r="D571" s="809" t="n"/>
      <c r="E571" s="837" t="n">
        <v>0.5366</v>
      </c>
      <c r="F571" s="809" t="n"/>
      <c r="G571" s="811" t="n">
        <v>0.6214</v>
      </c>
      <c r="H571" s="810" t="n"/>
      <c r="I571" s="812" t="n"/>
      <c r="J571" s="837" t="n">
        <v>0.532</v>
      </c>
      <c r="K571" s="809" t="n"/>
      <c r="L571" s="810" t="n">
        <v>0.5494</v>
      </c>
      <c r="M571" s="983">
        <f>IFERROR(AVERAGE(D571:E571),"")</f>
        <v/>
      </c>
      <c r="N571" s="983">
        <f>IFERROR(AVERAGE(F571:H571),"")</f>
        <v/>
      </c>
      <c r="O571" s="983">
        <f>IFERROR(AVERAGE(I571:J571),"")</f>
        <v/>
      </c>
      <c r="P571" s="983">
        <f>IFERROR(AVERAGE(K571:L571),"")</f>
        <v/>
      </c>
      <c r="Q571" s="813">
        <f>AVERAGE(M571:P571)</f>
        <v/>
      </c>
      <c r="R571" s="813" t="n"/>
      <c r="S571" s="443">
        <f>IF(Q571&gt;=1,1,0)</f>
        <v/>
      </c>
      <c r="T571" s="443">
        <f>IF(S571=0,0,S571+T570)</f>
        <v/>
      </c>
      <c r="BG571" s="311">
        <f>IF(Q571&gt;=2,1,0)</f>
        <v/>
      </c>
      <c r="BH571" s="311">
        <f>IF(BG571=0,0,BG571+BH570)</f>
        <v/>
      </c>
    </row>
    <row r="572" ht="17.45" customHeight="1">
      <c r="A572" s="257">
        <f>IF(ISNUMBER(C572),MONTH(C572),"")</f>
        <v/>
      </c>
      <c r="B572" s="257">
        <f>IF(ISNUMBER(C572),YEAR(C572),"")</f>
        <v/>
      </c>
      <c r="C572" s="802">
        <f>C571+1</f>
        <v/>
      </c>
      <c r="D572" s="803" t="n">
        <v>0.789</v>
      </c>
      <c r="E572" s="838" t="n"/>
      <c r="F572" s="803" t="n">
        <v>0.89</v>
      </c>
      <c r="G572" s="805" t="n"/>
      <c r="H572" s="804" t="n">
        <v>0.973</v>
      </c>
      <c r="I572" s="806" t="n">
        <v>0.896</v>
      </c>
      <c r="J572" s="838" t="n"/>
      <c r="K572" s="803" t="n">
        <v>0.911</v>
      </c>
      <c r="L572" s="804" t="n"/>
      <c r="M572" s="982">
        <f>IFERROR(AVERAGE(D572:E572),"")</f>
        <v/>
      </c>
      <c r="N572" s="982">
        <f>IFERROR(AVERAGE(F572:H572),"")</f>
        <v/>
      </c>
      <c r="O572" s="982">
        <f>IFERROR(AVERAGE(I572:J572),"")</f>
        <v/>
      </c>
      <c r="P572" s="982">
        <f>IFERROR(AVERAGE(K572:L572),"")</f>
        <v/>
      </c>
      <c r="Q572" s="257" t="n"/>
      <c r="R572" s="797">
        <f>AVERAGE(M572:P572)</f>
        <v/>
      </c>
      <c r="S572" s="266">
        <f>IF(R572&gt;=1,1,0)</f>
        <v/>
      </c>
      <c r="T572" s="266">
        <f>IF(S572=0,0,S572+T571)</f>
        <v/>
      </c>
      <c r="BG572" s="266">
        <f>IF(R572&gt;=2,1,0)</f>
        <v/>
      </c>
      <c r="BH572" s="266">
        <f>IF(BG572=0,0,BG572+BH571)</f>
        <v/>
      </c>
    </row>
    <row r="573" ht="17.45" customHeight="1">
      <c r="A573" s="257">
        <f>IF(ISNUMBER(C573),MONTH(C573),"")</f>
        <v/>
      </c>
      <c r="B573" s="257">
        <f>IF(ISNUMBER(C573),YEAR(C573),"")</f>
        <v/>
      </c>
      <c r="C573" s="791">
        <f>C572+1</f>
        <v/>
      </c>
      <c r="D573" s="792" t="n"/>
      <c r="E573" s="836" t="n">
        <v>1.232</v>
      </c>
      <c r="F573" s="792" t="n"/>
      <c r="G573" s="794" t="n">
        <v>1.282</v>
      </c>
      <c r="H573" s="793" t="n"/>
      <c r="I573" s="795" t="n"/>
      <c r="J573" s="836" t="n">
        <v>0.9411</v>
      </c>
      <c r="K573" s="792" t="n"/>
      <c r="L573" s="793" t="n">
        <v>1.175</v>
      </c>
      <c r="M573" s="982">
        <f>IFERROR(AVERAGE(D573:E573),"")</f>
        <v/>
      </c>
      <c r="N573" s="982">
        <f>IFERROR(AVERAGE(F573:H573),"")</f>
        <v/>
      </c>
      <c r="O573" s="982">
        <f>IFERROR(AVERAGE(I573:J573),"")</f>
        <v/>
      </c>
      <c r="P573" s="982">
        <f>IFERROR(AVERAGE(K573:L573),"")</f>
        <v/>
      </c>
      <c r="Q573" s="257" t="n"/>
      <c r="R573" s="797">
        <f>AVERAGE(M573:P573)</f>
        <v/>
      </c>
      <c r="S573" s="266">
        <f>IF(R573&gt;=1,1,0)</f>
        <v/>
      </c>
      <c r="T573" s="266">
        <f>IF(S573=0,0,S573+T572)</f>
        <v/>
      </c>
      <c r="BG573" s="266">
        <f>IF(R573&gt;=2,1,0)</f>
        <v/>
      </c>
      <c r="BH573" s="266">
        <f>IF(BG573=0,0,BG573+BH572)</f>
        <v/>
      </c>
    </row>
    <row r="574" ht="17.45" customHeight="1">
      <c r="A574" s="257">
        <f>IF(ISNUMBER(C574),MONTH(C574),"")</f>
        <v/>
      </c>
      <c r="B574" s="257">
        <f>IF(ISNUMBER(C574),YEAR(C574),"")</f>
        <v/>
      </c>
      <c r="C574" s="791">
        <f>C573+1</f>
        <v/>
      </c>
      <c r="D574" s="792" t="n">
        <v>1.289</v>
      </c>
      <c r="E574" s="836" t="n"/>
      <c r="F574" s="792" t="n">
        <v>1.506</v>
      </c>
      <c r="G574" s="794" t="n"/>
      <c r="H574" s="793" t="n"/>
      <c r="I574" s="795" t="n">
        <v>1.364</v>
      </c>
      <c r="J574" s="836" t="n"/>
      <c r="K574" s="792" t="n">
        <v>1.189</v>
      </c>
      <c r="L574" s="793" t="n"/>
      <c r="M574" s="982">
        <f>IFERROR(AVERAGE(D574:E574),"")</f>
        <v/>
      </c>
      <c r="N574" s="982">
        <f>IFERROR(AVERAGE(F574:H574),"")</f>
        <v/>
      </c>
      <c r="O574" s="982">
        <f>IFERROR(AVERAGE(I574:J574),"")</f>
        <v/>
      </c>
      <c r="P574" s="982">
        <f>IFERROR(AVERAGE(K574:L574),"")</f>
        <v/>
      </c>
      <c r="Q574" s="257" t="n"/>
      <c r="R574" s="797">
        <f>AVERAGE(M574:P574)</f>
        <v/>
      </c>
      <c r="S574" s="266">
        <f>IF(R574&gt;=1,1,0)</f>
        <v/>
      </c>
      <c r="T574" s="266">
        <f>IF(S574=0,0,S574+T573)</f>
        <v/>
      </c>
      <c r="BG574" s="266">
        <f>IF(R574&gt;=2,1,0)</f>
        <v/>
      </c>
      <c r="BH574" s="266">
        <f>IF(BG574=0,0,BG574+BH573)</f>
        <v/>
      </c>
    </row>
    <row r="575" ht="17.45" customHeight="1">
      <c r="A575" s="257">
        <f>IF(ISNUMBER(C575),MONTH(C575),"")</f>
        <v/>
      </c>
      <c r="B575" s="257">
        <f>IF(ISNUMBER(C575),YEAR(C575),"")</f>
        <v/>
      </c>
      <c r="C575" s="791">
        <f>C574+1</f>
        <v/>
      </c>
      <c r="D575" s="792" t="n"/>
      <c r="E575" s="836" t="n">
        <v>1.255</v>
      </c>
      <c r="F575" s="792" t="n"/>
      <c r="G575" s="794" t="n">
        <v>1.271</v>
      </c>
      <c r="H575" s="793" t="n"/>
      <c r="I575" s="795" t="n"/>
      <c r="J575" s="836" t="n">
        <v>1.168</v>
      </c>
      <c r="K575" s="792" t="n"/>
      <c r="L575" s="793" t="n">
        <v>1.199</v>
      </c>
      <c r="M575" s="982">
        <f>IFERROR(AVERAGE(D575:E575),"")</f>
        <v/>
      </c>
      <c r="N575" s="982">
        <f>IFERROR(AVERAGE(F575:H575),"")</f>
        <v/>
      </c>
      <c r="O575" s="982">
        <f>IFERROR(AVERAGE(I575:J575),"")</f>
        <v/>
      </c>
      <c r="P575" s="982">
        <f>IFERROR(AVERAGE(K575:L575),"")</f>
        <v/>
      </c>
      <c r="Q575" s="257" t="n"/>
      <c r="R575" s="797">
        <f>AVERAGE(M575:P575)</f>
        <v/>
      </c>
      <c r="S575" s="266">
        <f>IF(R575&gt;=1,1,0)</f>
        <v/>
      </c>
      <c r="T575" s="266">
        <f>IF(S575=0,0,S575+T574)</f>
        <v/>
      </c>
      <c r="BG575" s="266">
        <f>IF(R575&gt;=2,1,0)</f>
        <v/>
      </c>
      <c r="BH575" s="266">
        <f>IF(BG575=0,0,BG575+BH574)</f>
        <v/>
      </c>
    </row>
    <row r="576" ht="17.45" customHeight="1">
      <c r="A576" s="257">
        <f>IF(ISNUMBER(C576),MONTH(C576),"")</f>
        <v/>
      </c>
      <c r="B576" s="257">
        <f>IF(ISNUMBER(C576),YEAR(C576),"")</f>
        <v/>
      </c>
      <c r="C576" s="791">
        <f>C575+1</f>
        <v/>
      </c>
      <c r="D576" s="792" t="n">
        <v>1.145</v>
      </c>
      <c r="E576" s="836" t="n"/>
      <c r="F576" s="792" t="n"/>
      <c r="G576" s="794" t="n"/>
      <c r="H576" s="793" t="n">
        <v>1.197</v>
      </c>
      <c r="I576" s="795" t="n">
        <v>1.6</v>
      </c>
      <c r="J576" s="836" t="n"/>
      <c r="K576" s="792" t="n">
        <v>1.337</v>
      </c>
      <c r="L576" s="793" t="n"/>
      <c r="M576" s="982">
        <f>IFERROR(AVERAGE(D576:E576),"")</f>
        <v/>
      </c>
      <c r="N576" s="982">
        <f>IFERROR(AVERAGE(F576:H576),"")</f>
        <v/>
      </c>
      <c r="O576" s="982">
        <f>IFERROR(AVERAGE(I576:J576),"")</f>
        <v/>
      </c>
      <c r="P576" s="982">
        <f>IFERROR(AVERAGE(K576:L576),"")</f>
        <v/>
      </c>
      <c r="Q576" s="257" t="n"/>
      <c r="R576" s="797">
        <f>AVERAGE(M576:P576)</f>
        <v/>
      </c>
      <c r="S576" s="266">
        <f>IF(R576&gt;=1,1,0)</f>
        <v/>
      </c>
      <c r="T576" s="266">
        <f>IF(S576=0,0,S576+T575)</f>
        <v/>
      </c>
      <c r="BG576" s="266">
        <f>IF(R576&gt;=2,1,0)</f>
        <v/>
      </c>
      <c r="BH576" s="266">
        <f>IF(BG576=0,0,BG576+BH575)</f>
        <v/>
      </c>
    </row>
    <row r="577" ht="17.45" customHeight="1">
      <c r="A577" s="257">
        <f>IF(ISNUMBER(C577),MONTH(C577),"")</f>
        <v/>
      </c>
      <c r="B577" s="257">
        <f>IF(ISNUMBER(C577),YEAR(C577),"")</f>
        <v/>
      </c>
      <c r="C577" s="808">
        <f>C576+1</f>
        <v/>
      </c>
      <c r="D577" s="809" t="n"/>
      <c r="E577" s="837" t="n">
        <v>1.162</v>
      </c>
      <c r="F577" s="809" t="n"/>
      <c r="G577" s="811" t="n">
        <v>1.332</v>
      </c>
      <c r="H577" s="810" t="n"/>
      <c r="I577" s="812" t="n"/>
      <c r="J577" s="837" t="n">
        <v>0.9923999999999999</v>
      </c>
      <c r="K577" s="809" t="n"/>
      <c r="L577" s="810" t="n">
        <v>1.293</v>
      </c>
      <c r="M577" s="983">
        <f>IFERROR(AVERAGE(D577:E577),"")</f>
        <v/>
      </c>
      <c r="N577" s="983">
        <f>IFERROR(AVERAGE(F577:H577),"")</f>
        <v/>
      </c>
      <c r="O577" s="983">
        <f>IFERROR(AVERAGE(I577:J577),"")</f>
        <v/>
      </c>
      <c r="P577" s="983">
        <f>IFERROR(AVERAGE(K577:L577),"")</f>
        <v/>
      </c>
      <c r="Q577" s="813">
        <f>AVERAGE(M577:P577)</f>
        <v/>
      </c>
      <c r="R577" s="813" t="n"/>
      <c r="S577" s="443">
        <f>IF(Q577&gt;=1,1,0)</f>
        <v/>
      </c>
      <c r="T577" s="443">
        <f>IF(S577=0,0,S577+T576)</f>
        <v/>
      </c>
      <c r="BG577" s="311">
        <f>IF(Q577&gt;=2,1,0)</f>
        <v/>
      </c>
      <c r="BH577" s="311">
        <f>IF(BG577=0,0,BG577+BH576)</f>
        <v/>
      </c>
    </row>
    <row r="578" ht="17.45" customHeight="1">
      <c r="A578" s="257">
        <f>IF(ISNUMBER(C578),MONTH(C578),"")</f>
        <v/>
      </c>
      <c r="B578" s="257">
        <f>IF(ISNUMBER(C578),YEAR(C578),"")</f>
        <v/>
      </c>
      <c r="C578" s="808">
        <f>C577+1</f>
        <v/>
      </c>
      <c r="D578" s="809" t="n">
        <v>0.907</v>
      </c>
      <c r="E578" s="837" t="n"/>
      <c r="F578" s="809" t="n">
        <v>0.72</v>
      </c>
      <c r="G578" s="811" t="n"/>
      <c r="H578" s="810" t="n">
        <v>0.742</v>
      </c>
      <c r="I578" s="812" t="n">
        <v>0.6</v>
      </c>
      <c r="J578" s="837" t="n"/>
      <c r="K578" s="809" t="n">
        <v>0.728</v>
      </c>
      <c r="L578" s="810" t="n"/>
      <c r="M578" s="983">
        <f>IFERROR(AVERAGE(D578:E578),"")</f>
        <v/>
      </c>
      <c r="N578" s="983">
        <f>IFERROR(AVERAGE(F578:H578),"")</f>
        <v/>
      </c>
      <c r="O578" s="983">
        <f>IFERROR(AVERAGE(I578:J578),"")</f>
        <v/>
      </c>
      <c r="P578" s="983">
        <f>IFERROR(AVERAGE(K578:L578),"")</f>
        <v/>
      </c>
      <c r="Q578" s="813">
        <f>AVERAGE(M578:P578)</f>
        <v/>
      </c>
      <c r="R578" s="813" t="n"/>
      <c r="S578" s="443">
        <f>IF(Q578&gt;=1,1,0)</f>
        <v/>
      </c>
      <c r="T578" s="443">
        <f>IF(S578=0,0,S578+T577)</f>
        <v/>
      </c>
      <c r="BG578" s="311">
        <f>IF(Q578&gt;=2,1,0)</f>
        <v/>
      </c>
      <c r="BH578" s="311">
        <f>IF(BG578=0,0,BG578+BH577)</f>
        <v/>
      </c>
    </row>
    <row r="579" ht="17.45" customHeight="1">
      <c r="A579" s="257">
        <f>IF(ISNUMBER(C579),MONTH(C579),"")</f>
        <v/>
      </c>
      <c r="B579" s="257">
        <f>IF(ISNUMBER(C579),YEAR(C579),"")</f>
        <v/>
      </c>
      <c r="C579" s="791">
        <f>C578+1</f>
        <v/>
      </c>
      <c r="D579" s="792" t="n"/>
      <c r="E579" s="836" t="n">
        <v>0.73</v>
      </c>
      <c r="F579" s="792" t="n"/>
      <c r="G579" s="794" t="n">
        <v>0.659</v>
      </c>
      <c r="H579" s="793" t="n"/>
      <c r="I579" s="795" t="n"/>
      <c r="J579" s="836" t="n">
        <v>0.6012</v>
      </c>
      <c r="K579" s="792" t="n"/>
      <c r="L579" s="793" t="n">
        <v>0.866</v>
      </c>
      <c r="M579" s="982">
        <f>IFERROR(AVERAGE(D579:E579),"")</f>
        <v/>
      </c>
      <c r="N579" s="982">
        <f>IFERROR(AVERAGE(F579:H579),"")</f>
        <v/>
      </c>
      <c r="O579" s="982">
        <f>IFERROR(AVERAGE(I579:J579),"")</f>
        <v/>
      </c>
      <c r="P579" s="982">
        <f>IFERROR(AVERAGE(K579:L579),"")</f>
        <v/>
      </c>
      <c r="Q579" s="257" t="n"/>
      <c r="R579" s="797">
        <f>AVERAGE(M579:P579)</f>
        <v/>
      </c>
      <c r="S579" s="266">
        <f>IF(R579&gt;=1,1,0)</f>
        <v/>
      </c>
      <c r="T579" s="266">
        <f>IF(S579=0,0,S579+T578)</f>
        <v/>
      </c>
      <c r="U579" s="299" t="inlineStr">
        <is>
          <t>July</t>
        </is>
      </c>
      <c r="V579" s="299" t="n">
        <v>2019</v>
      </c>
      <c r="W579" s="300" t="n"/>
      <c r="X579" s="300" t="n"/>
      <c r="Y579" s="300" t="n"/>
      <c r="BG579" s="266">
        <f>IF(R579&gt;=2,1,0)</f>
        <v/>
      </c>
      <c r="BH579" s="266">
        <f>IF(BG579=0,0,BG579+BH578)</f>
        <v/>
      </c>
    </row>
    <row r="580" ht="17.45" customHeight="1">
      <c r="A580" s="257">
        <f>IF(ISNUMBER(C580),MONTH(C580),"")</f>
        <v/>
      </c>
      <c r="B580" s="257">
        <f>IF(ISNUMBER(C580),YEAR(C580),"")</f>
        <v/>
      </c>
      <c r="C580" s="791">
        <f>C579+1</f>
        <v/>
      </c>
      <c r="D580" s="792" t="n">
        <v>0.8777</v>
      </c>
      <c r="E580" s="836" t="n"/>
      <c r="F580" s="792" t="n">
        <v>0.9209000000000001</v>
      </c>
      <c r="G580" s="794" t="n"/>
      <c r="H580" s="793" t="n"/>
      <c r="I580" s="795" t="n">
        <v>0.777</v>
      </c>
      <c r="J580" s="836" t="n"/>
      <c r="K580" s="792" t="n">
        <v>0.884</v>
      </c>
      <c r="L580" s="793" t="n"/>
      <c r="M580" s="982">
        <f>IFERROR(AVERAGE(D580:E580),"")</f>
        <v/>
      </c>
      <c r="N580" s="982">
        <f>IFERROR(AVERAGE(F580:H580),"")</f>
        <v/>
      </c>
      <c r="O580" s="982">
        <f>IFERROR(AVERAGE(I580:J580),"")</f>
        <v/>
      </c>
      <c r="P580" s="982">
        <f>IFERROR(AVERAGE(K580:L580),"")</f>
        <v/>
      </c>
      <c r="Q580" s="257" t="n"/>
      <c r="R580" s="797">
        <f>AVERAGE(M580:P580)</f>
        <v/>
      </c>
      <c r="S580" s="266">
        <f>IF(R580&gt;=1,1,0)</f>
        <v/>
      </c>
      <c r="T580" s="266">
        <f>IF(S580=0,0,S580+T579)</f>
        <v/>
      </c>
      <c r="U580" s="301" t="inlineStr">
        <is>
          <t>Parameter</t>
        </is>
      </c>
      <c r="V580" s="301" t="inlineStr">
        <is>
          <t>Station 1</t>
        </is>
      </c>
      <c r="W580" s="301" t="inlineStr">
        <is>
          <t>Station 2</t>
        </is>
      </c>
      <c r="X580" s="301" t="inlineStr">
        <is>
          <t>Station 4</t>
        </is>
      </c>
      <c r="Y580" s="301" t="inlineStr">
        <is>
          <t>Station 5</t>
        </is>
      </c>
      <c r="BG580" s="266">
        <f>IF(R580&gt;=2,1,0)</f>
        <v/>
      </c>
      <c r="BH580" s="266">
        <f>IF(BG580=0,0,BG580+BH579)</f>
        <v/>
      </c>
    </row>
    <row r="581" ht="17.45" customHeight="1">
      <c r="A581" s="257">
        <f>IF(ISNUMBER(C581),MONTH(C581),"")</f>
        <v/>
      </c>
      <c r="B581" s="257">
        <f>IF(ISNUMBER(C581),YEAR(C581),"")</f>
        <v/>
      </c>
      <c r="C581" s="791">
        <f>C580+1</f>
        <v/>
      </c>
      <c r="D581" s="792" t="n"/>
      <c r="E581" s="836" t="n">
        <v>0.9005</v>
      </c>
      <c r="F581" s="792" t="n"/>
      <c r="G581" s="794" t="n">
        <v>0.9328</v>
      </c>
      <c r="H581" s="793" t="n"/>
      <c r="I581" s="795" t="n"/>
      <c r="J581" s="836" t="n">
        <v>0.884</v>
      </c>
      <c r="K581" s="792" t="n"/>
      <c r="L581" s="793" t="n">
        <v>0.987</v>
      </c>
      <c r="M581" s="982">
        <f>IFERROR(AVERAGE(D581:E581),"")</f>
        <v/>
      </c>
      <c r="N581" s="982">
        <f>IFERROR(AVERAGE(F581:H581),"")</f>
        <v/>
      </c>
      <c r="O581" s="982">
        <f>IFERROR(AVERAGE(I581:J581),"")</f>
        <v/>
      </c>
      <c r="P581" s="982">
        <f>IFERROR(AVERAGE(K581:L581),"")</f>
        <v/>
      </c>
      <c r="Q581" s="257" t="n"/>
      <c r="R581" s="797">
        <f>AVERAGE(M581:P581)</f>
        <v/>
      </c>
      <c r="S581" s="266">
        <f>IF(R581&gt;=1,1,0)</f>
        <v/>
      </c>
      <c r="T581" s="266">
        <f>IF(S581=0,0,S581+T580)</f>
        <v/>
      </c>
      <c r="U581" s="302" t="inlineStr">
        <is>
          <t>Average</t>
        </is>
      </c>
      <c r="V581" s="839">
        <f>AVERAGE(D551:E581)</f>
        <v/>
      </c>
      <c r="W581" s="839">
        <f>AVERAGE(F551:H581)</f>
        <v/>
      </c>
      <c r="X581" s="839">
        <f>AVERAGE(I551:J581)</f>
        <v/>
      </c>
      <c r="Y581" s="839">
        <f>AVERAGE(K551:L581)</f>
        <v/>
      </c>
      <c r="BG581" s="266">
        <f>IF(R581&gt;=2,1,0)</f>
        <v/>
      </c>
      <c r="BH581" s="266">
        <f>IF(BG581=0,0,BG581+BH580)</f>
        <v/>
      </c>
    </row>
    <row r="582" ht="17.45" customHeight="1">
      <c r="A582" s="257">
        <f>IF(ISNUMBER(C582),MONTH(C582),"")</f>
        <v/>
      </c>
      <c r="B582" s="257">
        <f>IF(ISNUMBER(C582),YEAR(C582),"")</f>
        <v/>
      </c>
      <c r="C582" s="791">
        <f>C581+1</f>
        <v/>
      </c>
      <c r="D582" s="792" t="n">
        <v>0.9454</v>
      </c>
      <c r="E582" s="836" t="n"/>
      <c r="F582" s="792" t="n"/>
      <c r="G582" s="794" t="n"/>
      <c r="H582" s="793" t="n">
        <v>0.9261</v>
      </c>
      <c r="I582" s="795" t="n">
        <v>0.8169999999999999</v>
      </c>
      <c r="J582" s="836" t="n"/>
      <c r="K582" s="792" t="n">
        <v>1.062</v>
      </c>
      <c r="L582" s="793" t="n"/>
      <c r="M582" s="982">
        <f>IFERROR(AVERAGE(D582:E582),"")</f>
        <v/>
      </c>
      <c r="N582" s="982">
        <f>IFERROR(AVERAGE(F582:H582),"")</f>
        <v/>
      </c>
      <c r="O582" s="982">
        <f>IFERROR(AVERAGE(I582:J582),"")</f>
        <v/>
      </c>
      <c r="P582" s="982">
        <f>IFERROR(AVERAGE(K582:L582),"")</f>
        <v/>
      </c>
      <c r="Q582" s="257" t="n"/>
      <c r="R582" s="797">
        <f>AVERAGE(M582:P582)</f>
        <v/>
      </c>
      <c r="S582" s="266">
        <f>IF(R582&gt;=1,1,0)</f>
        <v/>
      </c>
      <c r="T582" s="266">
        <f>IF(S582=0,0,S582+T581)</f>
        <v/>
      </c>
      <c r="U582" s="302" t="inlineStr">
        <is>
          <t>Maximum</t>
        </is>
      </c>
      <c r="V582" s="839">
        <f>MAX(D551:E581)</f>
        <v/>
      </c>
      <c r="W582" s="839">
        <f>MAX(F551:H581)</f>
        <v/>
      </c>
      <c r="X582" s="839">
        <f>MAX(I551:J581)</f>
        <v/>
      </c>
      <c r="Y582" s="839">
        <f>MAX(K551:L581)</f>
        <v/>
      </c>
      <c r="BG582" s="266">
        <f>IF(R582&gt;=2,1,0)</f>
        <v/>
      </c>
      <c r="BH582" s="266">
        <f>IF(BG582=0,0,BG582+BH581)</f>
        <v/>
      </c>
    </row>
    <row r="583" ht="17.45" customHeight="1" thickBot="1">
      <c r="A583" s="257">
        <f>IF(ISNUMBER(C583),MONTH(C583),"")</f>
        <v/>
      </c>
      <c r="B583" s="257">
        <f>IF(ISNUMBER(C583),YEAR(C583),"")</f>
        <v/>
      </c>
      <c r="C583" s="791">
        <f>C582+1</f>
        <v/>
      </c>
      <c r="D583" s="792" t="n"/>
      <c r="E583" s="836" t="n">
        <v>1.192</v>
      </c>
      <c r="F583" s="792" t="n"/>
      <c r="G583" s="794" t="n">
        <v>1.193</v>
      </c>
      <c r="H583" s="793" t="n"/>
      <c r="I583" s="795" t="n"/>
      <c r="J583" s="836" t="n">
        <v>1.323</v>
      </c>
      <c r="K583" s="792" t="n"/>
      <c r="L583" s="793" t="n">
        <v>1.193</v>
      </c>
      <c r="M583" s="982">
        <f>IFERROR(AVERAGE(D583:E583),"")</f>
        <v/>
      </c>
      <c r="N583" s="982">
        <f>IFERROR(AVERAGE(F583:H583),"")</f>
        <v/>
      </c>
      <c r="O583" s="982">
        <f>IFERROR(AVERAGE(I583:J583),"")</f>
        <v/>
      </c>
      <c r="P583" s="982">
        <f>IFERROR(AVERAGE(K583:L583),"")</f>
        <v/>
      </c>
      <c r="Q583" s="257" t="n"/>
      <c r="R583" s="797">
        <f>AVERAGE(M583:P583)</f>
        <v/>
      </c>
      <c r="S583" s="266">
        <f>IF(R583&gt;=1,1,0)</f>
        <v/>
      </c>
      <c r="T583" s="266">
        <f>IF(S583=0,0,S583+T582)</f>
        <v/>
      </c>
      <c r="U583" s="304" t="inlineStr">
        <is>
          <t># DAYS &gt; 2.5</t>
        </is>
      </c>
      <c r="V583" s="305">
        <f>COUNTIF(D551:E581,"&gt;=2.5")</f>
        <v/>
      </c>
      <c r="W583" s="305">
        <f>COUNTIF(F551:G581,"&gt;=2.5")</f>
        <v/>
      </c>
      <c r="X583" s="305">
        <f>COUNTIF(I551:J581,"&gt;=2.5")</f>
        <v/>
      </c>
      <c r="Y583" s="305">
        <f>COUNTIF(I551:J581,"&gt;=2.5")</f>
        <v/>
      </c>
      <c r="BG583" s="266">
        <f>IF(R583&gt;=2,1,0)</f>
        <v/>
      </c>
      <c r="BH583" s="266">
        <f>IF(BG583=0,0,BG583+BH582)</f>
        <v/>
      </c>
    </row>
    <row r="584" ht="17.45" customHeight="1" thickBot="1">
      <c r="A584" s="257">
        <f>IF(ISNUMBER(C584),MONTH(C584),"")</f>
        <v/>
      </c>
      <c r="B584" s="257">
        <f>IF(ISNUMBER(C584),YEAR(C584),"")</f>
        <v/>
      </c>
      <c r="C584" s="808">
        <f>C583+1</f>
        <v/>
      </c>
      <c r="D584" s="809" t="n">
        <v>1.115</v>
      </c>
      <c r="E584" s="837" t="n"/>
      <c r="F584" s="809" t="n">
        <v>1.032</v>
      </c>
      <c r="G584" s="811" t="n"/>
      <c r="H584" s="810" t="n">
        <v>1.18</v>
      </c>
      <c r="I584" s="812" t="n">
        <v>1.104</v>
      </c>
      <c r="J584" s="837" t="n"/>
      <c r="K584" s="809" t="n">
        <v>1.132</v>
      </c>
      <c r="L584" s="810" t="n"/>
      <c r="M584" s="983">
        <f>IFERROR(AVERAGE(D584:E584),"")</f>
        <v/>
      </c>
      <c r="N584" s="983">
        <f>IFERROR(AVERAGE(F584:H584),"")</f>
        <v/>
      </c>
      <c r="O584" s="983">
        <f>IFERROR(AVERAGE(I584:J584),"")</f>
        <v/>
      </c>
      <c r="P584" s="983">
        <f>IFERROR(AVERAGE(K584:L584),"")</f>
        <v/>
      </c>
      <c r="Q584" s="813">
        <f>AVERAGE(M584:P584)</f>
        <v/>
      </c>
      <c r="R584" s="813" t="n"/>
      <c r="S584" s="443">
        <f>IF(Q584&gt;=1,1,0)</f>
        <v/>
      </c>
      <c r="T584" s="443">
        <f>IF(S584=0,0,S584+T583)</f>
        <v/>
      </c>
      <c r="Y584" s="786">
        <f>AVERAGE(V581:Y581)</f>
        <v/>
      </c>
      <c r="BG584" s="311">
        <f>IF(Q584&gt;=2,1,0)</f>
        <v/>
      </c>
      <c r="BH584" s="311">
        <f>IF(BG584=0,0,BG584+BH583)</f>
        <v/>
      </c>
    </row>
    <row r="585" ht="17.45" customHeight="1">
      <c r="A585" s="257">
        <f>IF(ISNUMBER(C585),MONTH(C585),"")</f>
        <v/>
      </c>
      <c r="B585" s="257">
        <f>IF(ISNUMBER(C585),YEAR(C585),"")</f>
        <v/>
      </c>
      <c r="C585" s="808">
        <f>C584+1</f>
        <v/>
      </c>
      <c r="D585" s="809" t="n"/>
      <c r="E585" s="837" t="n">
        <v>0.959</v>
      </c>
      <c r="F585" s="809" t="n"/>
      <c r="G585" s="811" t="n">
        <v>0.8226</v>
      </c>
      <c r="H585" s="810" t="n"/>
      <c r="I585" s="812" t="n"/>
      <c r="J585" s="837" t="n">
        <v>0.8082</v>
      </c>
      <c r="K585" s="809" t="n"/>
      <c r="L585" s="810" t="n">
        <v>1.186</v>
      </c>
      <c r="M585" s="983">
        <f>IFERROR(AVERAGE(D585:E585),"")</f>
        <v/>
      </c>
      <c r="N585" s="983">
        <f>IFERROR(AVERAGE(F585:H585),"")</f>
        <v/>
      </c>
      <c r="O585" s="983">
        <f>IFERROR(AVERAGE(I585:J585),"")</f>
        <v/>
      </c>
      <c r="P585" s="983">
        <f>IFERROR(AVERAGE(K585:L585),"")</f>
        <v/>
      </c>
      <c r="Q585" s="813">
        <f>AVERAGE(M585:P585)</f>
        <v/>
      </c>
      <c r="R585" s="813" t="n"/>
      <c r="S585" s="443">
        <f>IF(Q585&gt;=1,1,0)</f>
        <v/>
      </c>
      <c r="T585" s="443">
        <f>IF(S585=0,0,S585+T584)</f>
        <v/>
      </c>
      <c r="BG585" s="311">
        <f>IF(Q585&gt;=2,1,0)</f>
        <v/>
      </c>
      <c r="BH585" s="311">
        <f>IF(BG585=0,0,BG585+BH584)</f>
        <v/>
      </c>
    </row>
    <row r="586" ht="17.45" customHeight="1">
      <c r="A586" s="257">
        <f>IF(ISNUMBER(C586),MONTH(C586),"")</f>
        <v/>
      </c>
      <c r="B586" s="257">
        <f>IF(ISNUMBER(C586),YEAR(C586),"")</f>
        <v/>
      </c>
      <c r="C586" s="791">
        <f>C585+1</f>
        <v/>
      </c>
      <c r="D586" s="792" t="n">
        <v>0.845</v>
      </c>
      <c r="E586" s="836" t="n"/>
      <c r="F586" s="792" t="n">
        <v>0.918</v>
      </c>
      <c r="G586" s="794" t="n"/>
      <c r="H586" s="793" t="n"/>
      <c r="I586" s="795" t="n">
        <v>0.969</v>
      </c>
      <c r="J586" s="836" t="n"/>
      <c r="K586" s="792" t="n">
        <v>1.022</v>
      </c>
      <c r="L586" s="793" t="n"/>
      <c r="M586" s="982">
        <f>IFERROR(AVERAGE(D586:E586),"")</f>
        <v/>
      </c>
      <c r="N586" s="982">
        <f>IFERROR(AVERAGE(F586:H586),"")</f>
        <v/>
      </c>
      <c r="O586" s="982">
        <f>IFERROR(AVERAGE(I586:J586),"")</f>
        <v/>
      </c>
      <c r="P586" s="982">
        <f>IFERROR(AVERAGE(K586:L586),"")</f>
        <v/>
      </c>
      <c r="Q586" s="257" t="n"/>
      <c r="R586" s="797">
        <f>AVERAGE(M586:P586)</f>
        <v/>
      </c>
      <c r="S586" s="266">
        <f>IF(R586&gt;=1,1,0)</f>
        <v/>
      </c>
      <c r="T586" s="266">
        <f>IF(S586=0,0,S586+T585)</f>
        <v/>
      </c>
      <c r="BG586" s="266">
        <f>IF(R586&gt;=2,1,0)</f>
        <v/>
      </c>
      <c r="BH586" s="266">
        <f>IF(BG586=0,0,BG586+BH585)</f>
        <v/>
      </c>
    </row>
    <row r="587" ht="17.45" customHeight="1">
      <c r="A587" s="257">
        <f>IF(ISNUMBER(C587),MONTH(C587),"")</f>
        <v/>
      </c>
      <c r="B587" s="257">
        <f>IF(ISNUMBER(C587),YEAR(C587),"")</f>
        <v/>
      </c>
      <c r="C587" s="791">
        <f>C586+1</f>
        <v/>
      </c>
      <c r="D587" s="792" t="n"/>
      <c r="E587" s="836" t="n">
        <v>0.9707</v>
      </c>
      <c r="F587" s="792" t="n"/>
      <c r="G587" s="794" t="n">
        <v>1.06</v>
      </c>
      <c r="H587" s="793" t="n"/>
      <c r="I587" s="795" t="n"/>
      <c r="J587" s="836" t="n">
        <v>1.011</v>
      </c>
      <c r="K587" s="792" t="n"/>
      <c r="L587" s="793" t="n">
        <v>0.9988</v>
      </c>
      <c r="M587" s="982">
        <f>IFERROR(AVERAGE(D587:E587),"")</f>
        <v/>
      </c>
      <c r="N587" s="982">
        <f>IFERROR(AVERAGE(F587:H587),"")</f>
        <v/>
      </c>
      <c r="O587" s="982">
        <f>IFERROR(AVERAGE(I587:J587),"")</f>
        <v/>
      </c>
      <c r="P587" s="982">
        <f>IFERROR(AVERAGE(K587:L587),"")</f>
        <v/>
      </c>
      <c r="Q587" s="257" t="n"/>
      <c r="R587" s="797">
        <f>AVERAGE(M587:P587)</f>
        <v/>
      </c>
      <c r="S587" s="266">
        <f>IF(R587&gt;=1,1,0)</f>
        <v/>
      </c>
      <c r="T587" s="266">
        <f>IF(S587=0,0,S587+T586)</f>
        <v/>
      </c>
      <c r="BG587" s="266">
        <f>IF(R587&gt;=2,1,0)</f>
        <v/>
      </c>
      <c r="BH587" s="266">
        <f>IF(BG587=0,0,BG587+BH586)</f>
        <v/>
      </c>
    </row>
    <row r="588" ht="17.45" customHeight="1">
      <c r="A588" s="257">
        <f>IF(ISNUMBER(C588),MONTH(C588),"")</f>
        <v/>
      </c>
      <c r="B588" s="257">
        <f>IF(ISNUMBER(C588),YEAR(C588),"")</f>
        <v/>
      </c>
      <c r="C588" s="791">
        <f>C587+1</f>
        <v/>
      </c>
      <c r="D588" s="792" t="n">
        <v>1.428</v>
      </c>
      <c r="E588" s="836" t="n"/>
      <c r="F588" s="792" t="n"/>
      <c r="G588" s="794" t="n"/>
      <c r="H588" s="793" t="n">
        <v>1.652</v>
      </c>
      <c r="I588" s="795" t="n">
        <v>1.029</v>
      </c>
      <c r="J588" s="836" t="n"/>
      <c r="K588" s="792" t="n">
        <v>1.105</v>
      </c>
      <c r="L588" s="793" t="n"/>
      <c r="M588" s="982">
        <f>IFERROR(AVERAGE(D588:E588),"")</f>
        <v/>
      </c>
      <c r="N588" s="982">
        <f>IFERROR(AVERAGE(F588:H588),"")</f>
        <v/>
      </c>
      <c r="O588" s="982">
        <f>IFERROR(AVERAGE(I588:J588),"")</f>
        <v/>
      </c>
      <c r="P588" s="982">
        <f>IFERROR(AVERAGE(K588:L588),"")</f>
        <v/>
      </c>
      <c r="Q588" s="257" t="n"/>
      <c r="R588" s="797">
        <f>AVERAGE(M588:P588)</f>
        <v/>
      </c>
      <c r="S588" s="266">
        <f>IF(R588&gt;=1,1,0)</f>
        <v/>
      </c>
      <c r="T588" s="266">
        <f>IF(S588=0,0,S588+T587)</f>
        <v/>
      </c>
      <c r="BG588" s="266">
        <f>IF(R588&gt;=2,1,0)</f>
        <v/>
      </c>
      <c r="BH588" s="266">
        <f>IF(BG588=0,0,BG588+BH587)</f>
        <v/>
      </c>
    </row>
    <row r="589" ht="17.45" customHeight="1">
      <c r="A589" s="257">
        <f>IF(ISNUMBER(C589),MONTH(C589),"")</f>
        <v/>
      </c>
      <c r="B589" s="257">
        <f>IF(ISNUMBER(C589),YEAR(C589),"")</f>
        <v/>
      </c>
      <c r="C589" s="791">
        <f>C588+1</f>
        <v/>
      </c>
      <c r="D589" s="792" t="n"/>
      <c r="E589" s="836" t="n">
        <v>0.9661</v>
      </c>
      <c r="F589" s="792" t="n"/>
      <c r="G589" s="794" t="n">
        <v>1.333</v>
      </c>
      <c r="H589" s="793" t="n"/>
      <c r="I589" s="795" t="n"/>
      <c r="J589" s="836" t="n">
        <v>0.9681999999999999</v>
      </c>
      <c r="K589" s="792" t="n"/>
      <c r="L589" s="793" t="n">
        <v>1.006</v>
      </c>
      <c r="M589" s="982">
        <f>IFERROR(AVERAGE(D589:E589),"")</f>
        <v/>
      </c>
      <c r="N589" s="982">
        <f>IFERROR(AVERAGE(F589:H589),"")</f>
        <v/>
      </c>
      <c r="O589" s="982">
        <f>IFERROR(AVERAGE(I589:J589),"")</f>
        <v/>
      </c>
      <c r="P589" s="982">
        <f>IFERROR(AVERAGE(K589:L589),"")</f>
        <v/>
      </c>
      <c r="Q589" s="257" t="n"/>
      <c r="R589" s="797">
        <f>AVERAGE(M589:P589)</f>
        <v/>
      </c>
      <c r="S589" s="266">
        <f>IF(R589&gt;=1,1,0)</f>
        <v/>
      </c>
      <c r="T589" s="266">
        <f>IF(S589=0,0,S589+T588)</f>
        <v/>
      </c>
      <c r="BG589" s="266">
        <f>IF(R589&gt;=2,1,0)</f>
        <v/>
      </c>
      <c r="BH589" s="266">
        <f>IF(BG589=0,0,BG589+BH588)</f>
        <v/>
      </c>
    </row>
    <row r="590" ht="17.45" customHeight="1">
      <c r="A590" s="257">
        <f>IF(ISNUMBER(C590),MONTH(C590),"")</f>
        <v/>
      </c>
      <c r="B590" s="257">
        <f>IF(ISNUMBER(C590),YEAR(C590),"")</f>
        <v/>
      </c>
      <c r="C590" s="802">
        <f>C589+1</f>
        <v/>
      </c>
      <c r="D590" s="803" t="n">
        <v>1.468</v>
      </c>
      <c r="E590" s="838" t="n"/>
      <c r="F590" s="803" t="n">
        <v>1.369</v>
      </c>
      <c r="G590" s="805" t="n"/>
      <c r="H590" s="804" t="n">
        <v>1.345</v>
      </c>
      <c r="I590" s="806" t="n">
        <v>1.036</v>
      </c>
      <c r="J590" s="838" t="n"/>
      <c r="K590" s="803" t="n">
        <v>1.216</v>
      </c>
      <c r="L590" s="804" t="n"/>
      <c r="M590" s="982">
        <f>IFERROR(AVERAGE(D590:E590),"")</f>
        <v/>
      </c>
      <c r="N590" s="982">
        <f>IFERROR(AVERAGE(F590:H590),"")</f>
        <v/>
      </c>
      <c r="O590" s="982">
        <f>IFERROR(AVERAGE(I590:J590),"")</f>
        <v/>
      </c>
      <c r="P590" s="982">
        <f>IFERROR(AVERAGE(K590:L590),"")</f>
        <v/>
      </c>
      <c r="Q590" s="257" t="n"/>
      <c r="R590" s="797">
        <f>AVERAGE(M590:P590)</f>
        <v/>
      </c>
      <c r="S590" s="266">
        <f>IF(R590&gt;=1,1,0)</f>
        <v/>
      </c>
      <c r="T590" s="266">
        <f>IF(S590=0,0,S590+T589)</f>
        <v/>
      </c>
      <c r="BG590" s="266">
        <f>IF(R590&gt;=2,1,0)</f>
        <v/>
      </c>
      <c r="BH590" s="266">
        <f>IF(BG590=0,0,BG590+BH589)</f>
        <v/>
      </c>
    </row>
    <row r="591" ht="17.45" customHeight="1">
      <c r="A591" s="257">
        <f>IF(ISNUMBER(C591),MONTH(C591),"")</f>
        <v/>
      </c>
      <c r="B591" s="257">
        <f>IF(ISNUMBER(C591),YEAR(C591),"")</f>
        <v/>
      </c>
      <c r="C591" s="808">
        <f>C590+1</f>
        <v/>
      </c>
      <c r="D591" s="809" t="n"/>
      <c r="E591" s="837" t="n">
        <v>1.337</v>
      </c>
      <c r="F591" s="809" t="n"/>
      <c r="G591" s="811" t="n">
        <v>1.103</v>
      </c>
      <c r="H591" s="810" t="n"/>
      <c r="I591" s="812" t="n"/>
      <c r="J591" s="837" t="n">
        <v>0.6484</v>
      </c>
      <c r="K591" s="809" t="n"/>
      <c r="L591" s="810" t="n">
        <v>0.8146</v>
      </c>
      <c r="M591" s="983">
        <f>IFERROR(AVERAGE(D591:E591),"")</f>
        <v/>
      </c>
      <c r="N591" s="983">
        <f>IFERROR(AVERAGE(F591:H591),"")</f>
        <v/>
      </c>
      <c r="O591" s="983">
        <f>IFERROR(AVERAGE(I591:J591),"")</f>
        <v/>
      </c>
      <c r="P591" s="983">
        <f>IFERROR(AVERAGE(K591:L591),"")</f>
        <v/>
      </c>
      <c r="Q591" s="813">
        <f>AVERAGE(M591:P591)</f>
        <v/>
      </c>
      <c r="R591" s="813" t="n"/>
      <c r="S591" s="443">
        <f>IF(Q591&gt;=1,1,0)</f>
        <v/>
      </c>
      <c r="T591" s="443">
        <f>IF(S591=0,0,S591+T590)</f>
        <v/>
      </c>
      <c r="BG591" s="311">
        <f>IF(Q591&gt;=2,1,0)</f>
        <v/>
      </c>
      <c r="BH591" s="311">
        <f>IF(BG591=0,0,BG591+BH590)</f>
        <v/>
      </c>
    </row>
    <row r="592" ht="17.45" customHeight="1">
      <c r="A592" s="257">
        <f>IF(ISNUMBER(C592),MONTH(C592),"")</f>
        <v/>
      </c>
      <c r="B592" s="257">
        <f>IF(ISNUMBER(C592),YEAR(C592),"")</f>
        <v/>
      </c>
      <c r="C592" s="808">
        <f>C591+1</f>
        <v/>
      </c>
      <c r="D592" s="809" t="n">
        <v>0.616</v>
      </c>
      <c r="E592" s="837" t="n"/>
      <c r="F592" s="809" t="n">
        <v>0.515</v>
      </c>
      <c r="G592" s="811" t="n"/>
      <c r="H592" s="810" t="n"/>
      <c r="I592" s="812" t="n">
        <v>0.473</v>
      </c>
      <c r="J592" s="837" t="n"/>
      <c r="K592" s="809" t="n">
        <v>0.581</v>
      </c>
      <c r="L592" s="810" t="n"/>
      <c r="M592" s="983">
        <f>IFERROR(AVERAGE(D592:E592),"")</f>
        <v/>
      </c>
      <c r="N592" s="983">
        <f>IFERROR(AVERAGE(F592:H592),"")</f>
        <v/>
      </c>
      <c r="O592" s="983">
        <f>IFERROR(AVERAGE(I592:J592),"")</f>
        <v/>
      </c>
      <c r="P592" s="983">
        <f>IFERROR(AVERAGE(K592:L592),"")</f>
        <v/>
      </c>
      <c r="Q592" s="813">
        <f>AVERAGE(M592:P592)</f>
        <v/>
      </c>
      <c r="R592" s="813" t="n"/>
      <c r="S592" s="443">
        <f>IF(Q592&gt;=1,1,0)</f>
        <v/>
      </c>
      <c r="T592" s="443">
        <f>IF(S592=0,0,S592+T591)</f>
        <v/>
      </c>
      <c r="BG592" s="311">
        <f>IF(Q592&gt;=2,1,0)</f>
        <v/>
      </c>
      <c r="BH592" s="311">
        <f>IF(BG592=0,0,BG592+BH591)</f>
        <v/>
      </c>
    </row>
    <row r="593" ht="17.45" customHeight="1">
      <c r="A593" s="257">
        <f>IF(ISNUMBER(C593),MONTH(C593),"")</f>
        <v/>
      </c>
      <c r="B593" s="257">
        <f>IF(ISNUMBER(C593),YEAR(C593),"")</f>
        <v/>
      </c>
      <c r="C593" s="791">
        <f>C592+1</f>
        <v/>
      </c>
      <c r="D593" s="792" t="n"/>
      <c r="E593" s="836" t="n">
        <v>0.9052</v>
      </c>
      <c r="F593" s="792" t="n"/>
      <c r="G593" s="794" t="n">
        <v>0.8110000000000001</v>
      </c>
      <c r="H593" s="793" t="n"/>
      <c r="I593" s="795" t="n"/>
      <c r="J593" s="836" t="n">
        <v>0.8058</v>
      </c>
      <c r="K593" s="792" t="n"/>
      <c r="L593" s="793" t="n">
        <v>0.833</v>
      </c>
      <c r="M593" s="982">
        <f>IFERROR(AVERAGE(D593:E593),"")</f>
        <v/>
      </c>
      <c r="N593" s="982">
        <f>IFERROR(AVERAGE(F593:H593),"")</f>
        <v/>
      </c>
      <c r="O593" s="982">
        <f>IFERROR(AVERAGE(I593:J593),"")</f>
        <v/>
      </c>
      <c r="P593" s="982">
        <f>IFERROR(AVERAGE(K593:L593),"")</f>
        <v/>
      </c>
      <c r="Q593" s="257" t="n"/>
      <c r="R593" s="797">
        <f>AVERAGE(M593:P593)</f>
        <v/>
      </c>
      <c r="S593" s="266">
        <f>IF(R593&gt;=1,1,0)</f>
        <v/>
      </c>
      <c r="T593" s="266">
        <f>IF(S593=0,0,S593+T592)</f>
        <v/>
      </c>
      <c r="BG593" s="266">
        <f>IF(R593&gt;=2,1,0)</f>
        <v/>
      </c>
      <c r="BH593" s="266">
        <f>IF(BG593=0,0,BG593+BH592)</f>
        <v/>
      </c>
    </row>
    <row r="594" ht="17.45" customHeight="1">
      <c r="A594" s="257">
        <f>IF(ISNUMBER(C594),MONTH(C594),"")</f>
        <v/>
      </c>
      <c r="B594" s="257">
        <f>IF(ISNUMBER(C594),YEAR(C594),"")</f>
        <v/>
      </c>
      <c r="C594" s="791">
        <f>C593+1</f>
        <v/>
      </c>
      <c r="D594" s="792" t="n">
        <v>1.057</v>
      </c>
      <c r="E594" s="836" t="n"/>
      <c r="F594" s="792" t="n"/>
      <c r="G594" s="794" t="n"/>
      <c r="H594" s="793" t="n">
        <v>1.325</v>
      </c>
      <c r="I594" s="795" t="n">
        <v>1.275</v>
      </c>
      <c r="J594" s="836" t="n"/>
      <c r="K594" s="792" t="n">
        <v>1.229</v>
      </c>
      <c r="L594" s="793" t="n"/>
      <c r="M594" s="982">
        <f>IFERROR(AVERAGE(D594:E594),"")</f>
        <v/>
      </c>
      <c r="N594" s="982">
        <f>IFERROR(AVERAGE(F594:H594),"")</f>
        <v/>
      </c>
      <c r="O594" s="982">
        <f>IFERROR(AVERAGE(I594:J594),"")</f>
        <v/>
      </c>
      <c r="P594" s="982">
        <f>IFERROR(AVERAGE(K594:L594),"")</f>
        <v/>
      </c>
      <c r="Q594" s="257" t="n"/>
      <c r="R594" s="797">
        <f>AVERAGE(M594:P594)</f>
        <v/>
      </c>
      <c r="S594" s="266">
        <f>IF(R594&gt;=1,1,0)</f>
        <v/>
      </c>
      <c r="T594" s="266">
        <f>IF(S594=0,0,S594+T593)</f>
        <v/>
      </c>
      <c r="BG594" s="266">
        <f>IF(R594&gt;=2,1,0)</f>
        <v/>
      </c>
      <c r="BH594" s="266">
        <f>IF(BG594=0,0,BG594+BH593)</f>
        <v/>
      </c>
    </row>
    <row r="595" ht="17.45" customHeight="1">
      <c r="A595" s="257">
        <f>IF(ISNUMBER(C595),MONTH(C595),"")</f>
        <v/>
      </c>
      <c r="B595" s="257">
        <f>IF(ISNUMBER(C595),YEAR(C595),"")</f>
        <v/>
      </c>
      <c r="C595" s="791">
        <f>C594+1</f>
        <v/>
      </c>
      <c r="D595" s="849" t="n"/>
      <c r="E595" s="853" t="n">
        <v>1.098</v>
      </c>
      <c r="F595" s="849" t="n"/>
      <c r="G595" s="851" t="n">
        <v>1.264</v>
      </c>
      <c r="H595" s="850" t="n"/>
      <c r="I595" s="852" t="n"/>
      <c r="J595" s="853" t="n">
        <v>1.085</v>
      </c>
      <c r="K595" s="849" t="n"/>
      <c r="L595" s="850" t="n">
        <v>1.155</v>
      </c>
      <c r="M595" s="982">
        <f>IFERROR(AVERAGE(D595:E595),"")</f>
        <v/>
      </c>
      <c r="N595" s="982">
        <f>IFERROR(AVERAGE(F595:H595),"")</f>
        <v/>
      </c>
      <c r="O595" s="982">
        <f>IFERROR(AVERAGE(I595:J595),"")</f>
        <v/>
      </c>
      <c r="P595" s="982">
        <f>IFERROR(AVERAGE(K595:L595),"")</f>
        <v/>
      </c>
      <c r="Q595" s="257" t="n"/>
      <c r="R595" s="797">
        <f>AVERAGE(M595:P595)</f>
        <v/>
      </c>
      <c r="S595" s="266">
        <f>IF(R595&gt;=1,1,0)</f>
        <v/>
      </c>
      <c r="T595" s="266">
        <f>IF(S595=0,0,S595+T594)</f>
        <v/>
      </c>
      <c r="BG595" s="266">
        <f>IF(R595&gt;=2,1,0)</f>
        <v/>
      </c>
      <c r="BH595" s="266">
        <f>IF(BG595=0,0,BG595+BH594)</f>
        <v/>
      </c>
    </row>
    <row r="596" ht="17.45" customHeight="1">
      <c r="A596" s="257">
        <f>IF(ISNUMBER(C596),MONTH(C596),"")</f>
        <v/>
      </c>
      <c r="B596" s="257">
        <f>IF(ISNUMBER(C596),YEAR(C596),"")</f>
        <v/>
      </c>
      <c r="C596" s="791">
        <f>C595+1</f>
        <v/>
      </c>
      <c r="D596" s="803" t="n">
        <v>1.357</v>
      </c>
      <c r="E596" s="838" t="n"/>
      <c r="F596" s="803" t="n">
        <v>1.592</v>
      </c>
      <c r="G596" s="805" t="n"/>
      <c r="H596" s="804" t="n">
        <v>1.633</v>
      </c>
      <c r="I596" s="806" t="n">
        <v>1.386</v>
      </c>
      <c r="J596" s="838" t="n"/>
      <c r="K596" s="803" t="n">
        <v>1.505</v>
      </c>
      <c r="L596" s="804" t="n"/>
      <c r="M596" s="982">
        <f>IFERROR(AVERAGE(D596:E596),"")</f>
        <v/>
      </c>
      <c r="N596" s="982">
        <f>IFERROR(AVERAGE(F596:H596),"")</f>
        <v/>
      </c>
      <c r="O596" s="982">
        <f>IFERROR(AVERAGE(I596:J596),"")</f>
        <v/>
      </c>
      <c r="P596" s="982">
        <f>IFERROR(AVERAGE(K596:L596),"")</f>
        <v/>
      </c>
      <c r="Q596" s="257" t="n"/>
      <c r="R596" s="797">
        <f>AVERAGE(M596:P596)</f>
        <v/>
      </c>
      <c r="S596" s="266">
        <f>IF(R596&gt;=1,1,0)</f>
        <v/>
      </c>
      <c r="T596" s="266">
        <f>IF(S596=0,0,S596+T595)</f>
        <v/>
      </c>
      <c r="BG596" s="266">
        <f>IF(R596&gt;=2,1,0)</f>
        <v/>
      </c>
      <c r="BH596" s="266">
        <f>IF(BG596=0,0,BG596+BH595)</f>
        <v/>
      </c>
    </row>
    <row r="597" ht="17.45" customHeight="1">
      <c r="A597" s="257">
        <f>IF(ISNUMBER(C597),MONTH(C597),"")</f>
        <v/>
      </c>
      <c r="B597" s="257">
        <f>IF(ISNUMBER(C597),YEAR(C597),"")</f>
        <v/>
      </c>
      <c r="C597" s="791">
        <f>C596+1</f>
        <v/>
      </c>
      <c r="D597" s="792" t="n"/>
      <c r="E597" s="836" t="n">
        <v>1.082</v>
      </c>
      <c r="F597" s="792" t="n"/>
      <c r="G597" s="794" t="n">
        <v>0.908</v>
      </c>
      <c r="H597" s="793" t="n"/>
      <c r="I597" s="795" t="n"/>
      <c r="J597" s="836" t="n">
        <v>0.7983</v>
      </c>
      <c r="K597" s="792" t="n"/>
      <c r="L597" s="793" t="n">
        <v>0.876</v>
      </c>
      <c r="M597" s="982">
        <f>IFERROR(AVERAGE(D597:E597),"")</f>
        <v/>
      </c>
      <c r="N597" s="982">
        <f>IFERROR(AVERAGE(F597:H597),"")</f>
        <v/>
      </c>
      <c r="O597" s="982">
        <f>IFERROR(AVERAGE(I597:J597),"")</f>
        <v/>
      </c>
      <c r="P597" s="982">
        <f>IFERROR(AVERAGE(K597:L597),"")</f>
        <v/>
      </c>
      <c r="Q597" s="257" t="n"/>
      <c r="R597" s="797">
        <f>AVERAGE(M597:P597)</f>
        <v/>
      </c>
      <c r="S597" s="266">
        <f>IF(R597&gt;=1,1,0)</f>
        <v/>
      </c>
      <c r="T597" s="266">
        <f>IF(S597=0,0,S597+T596)</f>
        <v/>
      </c>
      <c r="BG597" s="266">
        <f>IF(R597&gt;=2,1,0)</f>
        <v/>
      </c>
      <c r="BH597" s="266">
        <f>IF(BG597=0,0,BG597+BH596)</f>
        <v/>
      </c>
    </row>
    <row r="598" ht="17.45" customHeight="1">
      <c r="A598" s="257">
        <f>IF(ISNUMBER(C598),MONTH(C598),"")</f>
        <v/>
      </c>
      <c r="B598" s="257">
        <f>IF(ISNUMBER(C598),YEAR(C598),"")</f>
        <v/>
      </c>
      <c r="C598" s="808">
        <f>C597+1</f>
        <v/>
      </c>
      <c r="D598" s="809" t="n">
        <v>0.5073</v>
      </c>
      <c r="E598" s="837" t="n"/>
      <c r="F598" s="809" t="n">
        <v>0.5359</v>
      </c>
      <c r="G598" s="811" t="n"/>
      <c r="H598" s="810" t="n"/>
      <c r="I598" s="812" t="n">
        <v>0.4713</v>
      </c>
      <c r="J598" s="837" t="n"/>
      <c r="K598" s="809" t="n">
        <v>0.5522</v>
      </c>
      <c r="L598" s="810" t="n"/>
      <c r="M598" s="983">
        <f>IFERROR(AVERAGE(D598:E598),"")</f>
        <v/>
      </c>
      <c r="N598" s="983">
        <f>IFERROR(AVERAGE(F598:H598),"")</f>
        <v/>
      </c>
      <c r="O598" s="983">
        <f>IFERROR(AVERAGE(I598:J598),"")</f>
        <v/>
      </c>
      <c r="P598" s="983">
        <f>IFERROR(AVERAGE(K598:L598),"")</f>
        <v/>
      </c>
      <c r="Q598" s="813">
        <f>AVERAGE(M598:P598)</f>
        <v/>
      </c>
      <c r="R598" s="813" t="n"/>
      <c r="S598" s="443">
        <f>IF(Q598&gt;=1,1,0)</f>
        <v/>
      </c>
      <c r="T598" s="443">
        <f>IF(S598=0,0,S598+T597)</f>
        <v/>
      </c>
      <c r="BG598" s="311">
        <f>IF(Q598&gt;=2,1,0)</f>
        <v/>
      </c>
      <c r="BH598" s="311">
        <f>IF(BG598=0,0,BG598+BH597)</f>
        <v/>
      </c>
    </row>
    <row r="599" ht="17.45" customHeight="1">
      <c r="A599" s="257">
        <f>IF(ISNUMBER(C599),MONTH(C599),"")</f>
        <v/>
      </c>
      <c r="B599" s="257">
        <f>IF(ISNUMBER(C599),YEAR(C599),"")</f>
        <v/>
      </c>
      <c r="C599" s="808">
        <f>C598+1</f>
        <v/>
      </c>
      <c r="D599" s="809" t="n"/>
      <c r="E599" s="837" t="n">
        <v>0.488</v>
      </c>
      <c r="F599" s="809" t="n"/>
      <c r="G599" s="811" t="n">
        <v>0.5265</v>
      </c>
      <c r="H599" s="810" t="n"/>
      <c r="I599" s="812" t="n"/>
      <c r="J599" s="837" t="n">
        <v>0.3471</v>
      </c>
      <c r="K599" s="809" t="n"/>
      <c r="L599" s="810" t="n">
        <v>0.5044999999999999</v>
      </c>
      <c r="M599" s="983">
        <f>IFERROR(AVERAGE(D599:E599),"")</f>
        <v/>
      </c>
      <c r="N599" s="983">
        <f>IFERROR(AVERAGE(F599:H599),"")</f>
        <v/>
      </c>
      <c r="O599" s="983">
        <f>IFERROR(AVERAGE(I599:J599),"")</f>
        <v/>
      </c>
      <c r="P599" s="983">
        <f>IFERROR(AVERAGE(K599:L599),"")</f>
        <v/>
      </c>
      <c r="Q599" s="813">
        <f>AVERAGE(M599:P599)</f>
        <v/>
      </c>
      <c r="R599" s="813" t="n"/>
      <c r="S599" s="443">
        <f>IF(Q599&gt;=1,1,0)</f>
        <v/>
      </c>
      <c r="T599" s="443">
        <f>IF(S599=0,0,S599+T598)</f>
        <v/>
      </c>
      <c r="BG599" s="311">
        <f>IF(Q599&gt;=2,1,0)</f>
        <v/>
      </c>
      <c r="BH599" s="311">
        <f>IF(BG599=0,0,BG599+BH598)</f>
        <v/>
      </c>
    </row>
    <row r="600" ht="17.45" customHeight="1">
      <c r="A600" s="257">
        <f>IF(ISNUMBER(C600),MONTH(C600),"")</f>
        <v/>
      </c>
      <c r="B600" s="257">
        <f>IF(ISNUMBER(C600),YEAR(C600),"")</f>
        <v/>
      </c>
      <c r="C600" s="791">
        <f>C599+1</f>
        <v/>
      </c>
      <c r="D600" s="792" t="n">
        <v>0.6091</v>
      </c>
      <c r="E600" s="836" t="n"/>
      <c r="F600" s="792" t="n"/>
      <c r="G600" s="794" t="n"/>
      <c r="H600" s="793" t="n">
        <v>0.6958</v>
      </c>
      <c r="I600" s="795" t="n">
        <v>0.6863</v>
      </c>
      <c r="J600" s="836" t="n"/>
      <c r="K600" s="792" t="n">
        <v>0.7005</v>
      </c>
      <c r="L600" s="793" t="n"/>
      <c r="M600" s="982">
        <f>IFERROR(AVERAGE(D600:E600),"")</f>
        <v/>
      </c>
      <c r="N600" s="982">
        <f>IFERROR(AVERAGE(F600:H600),"")</f>
        <v/>
      </c>
      <c r="O600" s="982">
        <f>IFERROR(AVERAGE(I600:J600),"")</f>
        <v/>
      </c>
      <c r="P600" s="982">
        <f>IFERROR(AVERAGE(K600:L600),"")</f>
        <v/>
      </c>
      <c r="Q600" s="257" t="n"/>
      <c r="R600" s="797">
        <f>AVERAGE(M600:P600)</f>
        <v/>
      </c>
      <c r="S600" s="266">
        <f>IF(R600&gt;=1,1,0)</f>
        <v/>
      </c>
      <c r="T600" s="266">
        <f>IF(S600=0,0,S600+T599)</f>
        <v/>
      </c>
      <c r="BG600" s="266">
        <f>IF(R600&gt;=2,1,0)</f>
        <v/>
      </c>
      <c r="BH600" s="266">
        <f>IF(BG600=0,0,BG600+BH599)</f>
        <v/>
      </c>
    </row>
    <row r="601" ht="17.45" customHeight="1">
      <c r="A601" s="257">
        <f>IF(ISNUMBER(C601),MONTH(C601),"")</f>
        <v/>
      </c>
      <c r="B601" s="257">
        <f>IF(ISNUMBER(C601),YEAR(C601),"")</f>
        <v/>
      </c>
      <c r="C601" s="791">
        <f>C600+1</f>
        <v/>
      </c>
      <c r="D601" s="792" t="n"/>
      <c r="E601" s="836" t="n">
        <v>0.9947</v>
      </c>
      <c r="F601" s="792" t="n"/>
      <c r="G601" s="794" t="n">
        <v>0.9795</v>
      </c>
      <c r="H601" s="793" t="n"/>
      <c r="I601" s="795" t="n"/>
      <c r="J601" s="836" t="n">
        <v>0.9075</v>
      </c>
      <c r="K601" s="792" t="n"/>
      <c r="L601" s="793" t="n">
        <v>0.9613</v>
      </c>
      <c r="M601" s="982">
        <f>IFERROR(AVERAGE(D601:E601),"")</f>
        <v/>
      </c>
      <c r="N601" s="982">
        <f>IFERROR(AVERAGE(F601:H601),"")</f>
        <v/>
      </c>
      <c r="O601" s="982">
        <f>IFERROR(AVERAGE(I601:J601),"")</f>
        <v/>
      </c>
      <c r="P601" s="982">
        <f>IFERROR(AVERAGE(K601:L601),"")</f>
        <v/>
      </c>
      <c r="Q601" s="257" t="n"/>
      <c r="R601" s="797">
        <f>AVERAGE(M601:P601)</f>
        <v/>
      </c>
      <c r="S601" s="266">
        <f>IF(R601&gt;=1,1,0)</f>
        <v/>
      </c>
      <c r="T601" s="266">
        <f>IF(S601=0,0,S601+T600)</f>
        <v/>
      </c>
      <c r="BG601" s="266">
        <f>IF(R601&gt;=2,1,0)</f>
        <v/>
      </c>
      <c r="BH601" s="266">
        <f>IF(BG601=0,0,BG601+BH600)</f>
        <v/>
      </c>
    </row>
    <row r="602" ht="17.45" customHeight="1">
      <c r="A602" s="257">
        <f>IF(ISNUMBER(C602),MONTH(C602),"")</f>
        <v/>
      </c>
      <c r="B602" s="257">
        <f>IF(ISNUMBER(C602),YEAR(C602),"")</f>
        <v/>
      </c>
      <c r="C602" s="791">
        <f>C601+1</f>
        <v/>
      </c>
      <c r="D602" s="803" t="n">
        <v>1.297</v>
      </c>
      <c r="E602" s="838" t="n"/>
      <c r="F602" s="803" t="n">
        <v>1.301</v>
      </c>
      <c r="G602" s="805" t="n"/>
      <c r="H602" s="804" t="n">
        <v>1.358</v>
      </c>
      <c r="I602" s="806" t="n">
        <v>1.178</v>
      </c>
      <c r="J602" s="838" t="n"/>
      <c r="K602" s="803" t="n">
        <v>1.362</v>
      </c>
      <c r="L602" s="804" t="n"/>
      <c r="M602" s="982">
        <f>IFERROR(AVERAGE(D602:E602),"")</f>
        <v/>
      </c>
      <c r="N602" s="982">
        <f>IFERROR(AVERAGE(F602:H602),"")</f>
        <v/>
      </c>
      <c r="O602" s="982">
        <f>IFERROR(AVERAGE(I602:J602),"")</f>
        <v/>
      </c>
      <c r="P602" s="982">
        <f>IFERROR(AVERAGE(K602:L602),"")</f>
        <v/>
      </c>
      <c r="Q602" s="257" t="n"/>
      <c r="R602" s="797">
        <f>AVERAGE(M602:P602)</f>
        <v/>
      </c>
      <c r="S602" s="266">
        <f>IF(R602&gt;=1,1,0)</f>
        <v/>
      </c>
      <c r="T602" s="266">
        <f>IF(S602=0,0,S602+T601)</f>
        <v/>
      </c>
      <c r="BG602" s="266">
        <f>IF(R602&gt;=2,1,0)</f>
        <v/>
      </c>
      <c r="BH602" s="266">
        <f>IF(BG602=0,0,BG602+BH601)</f>
        <v/>
      </c>
    </row>
    <row r="603" ht="17.45" customHeight="1">
      <c r="A603" s="257">
        <f>IF(ISNUMBER(C603),MONTH(C603),"")</f>
        <v/>
      </c>
      <c r="B603" s="257">
        <f>IF(ISNUMBER(C603),YEAR(C603),"")</f>
        <v/>
      </c>
      <c r="C603" s="791">
        <f>C602+1</f>
        <v/>
      </c>
      <c r="D603" s="792" t="n"/>
      <c r="E603" s="836" t="n">
        <v>1.015</v>
      </c>
      <c r="F603" s="792" t="n"/>
      <c r="G603" s="794" t="n">
        <v>0.95</v>
      </c>
      <c r="H603" s="793" t="n"/>
      <c r="I603" s="795" t="n"/>
      <c r="J603" s="836" t="n">
        <v>0.9008</v>
      </c>
      <c r="K603" s="792" t="n"/>
      <c r="L603" s="793" t="n">
        <v>0.917</v>
      </c>
      <c r="M603" s="982">
        <f>IFERROR(AVERAGE(D603:E603),"")</f>
        <v/>
      </c>
      <c r="N603" s="982">
        <f>IFERROR(AVERAGE(F603:H603),"")</f>
        <v/>
      </c>
      <c r="O603" s="982">
        <f>IFERROR(AVERAGE(I603:J603),"")</f>
        <v/>
      </c>
      <c r="P603" s="982">
        <f>IFERROR(AVERAGE(K603:L603),"")</f>
        <v/>
      </c>
      <c r="Q603" s="257" t="n"/>
      <c r="R603" s="797">
        <f>AVERAGE(M603:P603)</f>
        <v/>
      </c>
      <c r="S603" s="266">
        <f>IF(R603&gt;=1,1,0)</f>
        <v/>
      </c>
      <c r="T603" s="266">
        <f>IF(S603=0,0,S603+T602)</f>
        <v/>
      </c>
      <c r="BG603" s="266">
        <f>IF(R603&gt;=2,1,0)</f>
        <v/>
      </c>
      <c r="BH603" s="266">
        <f>IF(BG603=0,0,BG603+BH602)</f>
        <v/>
      </c>
    </row>
    <row r="604" ht="17.45" customHeight="1">
      <c r="A604" s="257">
        <f>IF(ISNUMBER(C604),MONTH(C604),"")</f>
        <v/>
      </c>
      <c r="B604" s="257">
        <f>IF(ISNUMBER(C604),YEAR(C604),"")</f>
        <v/>
      </c>
      <c r="C604" s="791">
        <f>C603+1</f>
        <v/>
      </c>
      <c r="D604" s="792" t="n">
        <v>0.6199</v>
      </c>
      <c r="E604" s="836" t="n"/>
      <c r="F604" s="792" t="n">
        <v>0.5988</v>
      </c>
      <c r="G604" s="794" t="n"/>
      <c r="H604" s="793" t="n"/>
      <c r="I604" s="795" t="n">
        <v>0.6061</v>
      </c>
      <c r="J604" s="836" t="n"/>
      <c r="K604" s="792" t="n">
        <v>0.63</v>
      </c>
      <c r="L604" s="793" t="n"/>
      <c r="M604" s="982">
        <f>IFERROR(AVERAGE(D604:E604),"")</f>
        <v/>
      </c>
      <c r="N604" s="982">
        <f>IFERROR(AVERAGE(F604:H604),"")</f>
        <v/>
      </c>
      <c r="O604" s="982">
        <f>IFERROR(AVERAGE(I604:J604),"")</f>
        <v/>
      </c>
      <c r="P604" s="982">
        <f>IFERROR(AVERAGE(K604:L604),"")</f>
        <v/>
      </c>
      <c r="Q604" s="257" t="n"/>
      <c r="R604" s="797">
        <f>AVERAGE(M604:P604)</f>
        <v/>
      </c>
      <c r="S604" s="266">
        <f>IF(R604&gt;=1,1,0)</f>
        <v/>
      </c>
      <c r="T604" s="266">
        <f>IF(S604=0,0,S604+T603)</f>
        <v/>
      </c>
      <c r="BG604" s="266">
        <f>IF(R604&gt;=2,1,0)</f>
        <v/>
      </c>
      <c r="BH604" s="266">
        <f>IF(BG604=0,0,BG604+BH603)</f>
        <v/>
      </c>
    </row>
    <row r="605" ht="17.45" customHeight="1">
      <c r="A605" s="257">
        <f>IF(ISNUMBER(C605),MONTH(C605),"")</f>
        <v/>
      </c>
      <c r="B605" s="257">
        <f>IF(ISNUMBER(C605),YEAR(C605),"")</f>
        <v/>
      </c>
      <c r="C605" s="808">
        <f>C604+1</f>
        <v/>
      </c>
      <c r="D605" s="809" t="n"/>
      <c r="E605" s="837" t="n">
        <v>0.966</v>
      </c>
      <c r="F605" s="809" t="n"/>
      <c r="G605" s="811" t="n">
        <v>1.091</v>
      </c>
      <c r="H605" s="810" t="n"/>
      <c r="I605" s="812" t="n"/>
      <c r="J605" s="837" t="n">
        <v>0.9083</v>
      </c>
      <c r="K605" s="809" t="n"/>
      <c r="L605" s="810" t="n">
        <v>1.006</v>
      </c>
      <c r="M605" s="983">
        <f>IFERROR(AVERAGE(D605:E605),"")</f>
        <v/>
      </c>
      <c r="N605" s="983">
        <f>IFERROR(AVERAGE(F605:H605),"")</f>
        <v/>
      </c>
      <c r="O605" s="983">
        <f>IFERROR(AVERAGE(I605:J605),"")</f>
        <v/>
      </c>
      <c r="P605" s="983">
        <f>IFERROR(AVERAGE(K605:L605),"")</f>
        <v/>
      </c>
      <c r="Q605" s="813">
        <f>AVERAGE(M605:P605)</f>
        <v/>
      </c>
      <c r="R605" s="813" t="n"/>
      <c r="S605" s="443">
        <f>IF(Q605&gt;=1,1,0)</f>
        <v/>
      </c>
      <c r="T605" s="443">
        <f>IF(S605=0,0,S605+T604)</f>
        <v/>
      </c>
      <c r="BG605" s="311">
        <f>IF(Q605&gt;=2,1,0)</f>
        <v/>
      </c>
      <c r="BH605" s="311">
        <f>IF(BG605=0,0,BG605+BH604)</f>
        <v/>
      </c>
    </row>
    <row r="606" ht="17.45" customHeight="1">
      <c r="A606" s="257">
        <f>IF(ISNUMBER(C606),MONTH(C606),"")</f>
        <v/>
      </c>
      <c r="B606" s="257">
        <f>IF(ISNUMBER(C606),YEAR(C606),"")</f>
        <v/>
      </c>
      <c r="C606" s="808">
        <f>C605+1</f>
        <v/>
      </c>
      <c r="D606" s="809" t="n">
        <v>0.6459</v>
      </c>
      <c r="E606" s="837" t="n"/>
      <c r="F606" s="809" t="n"/>
      <c r="G606" s="811" t="n"/>
      <c r="H606" s="810" t="n">
        <v>0.7000999999999999</v>
      </c>
      <c r="I606" s="812" t="n">
        <v>0.5810999999999999</v>
      </c>
      <c r="J606" s="837" t="n"/>
      <c r="K606" s="809" t="n">
        <v>0.5934</v>
      </c>
      <c r="L606" s="810" t="n"/>
      <c r="M606" s="983">
        <f>IFERROR(AVERAGE(D606:E606),"")</f>
        <v/>
      </c>
      <c r="N606" s="983">
        <f>IFERROR(AVERAGE(F606:H606),"")</f>
        <v/>
      </c>
      <c r="O606" s="983">
        <f>IFERROR(AVERAGE(I606:J606),"")</f>
        <v/>
      </c>
      <c r="P606" s="983">
        <f>IFERROR(AVERAGE(K606:L606),"")</f>
        <v/>
      </c>
      <c r="Q606" s="813">
        <f>AVERAGE(M606:P606)</f>
        <v/>
      </c>
      <c r="R606" s="813" t="n"/>
      <c r="S606" s="443">
        <f>IF(Q606&gt;=1,1,0)</f>
        <v/>
      </c>
      <c r="T606" s="443">
        <f>IF(S606=0,0,S606+T605)</f>
        <v/>
      </c>
      <c r="BG606" s="311">
        <f>IF(Q606&gt;=2,1,0)</f>
        <v/>
      </c>
      <c r="BH606" s="311">
        <f>IF(BG606=0,0,BG606+BH605)</f>
        <v/>
      </c>
    </row>
    <row r="607" ht="17.45" customHeight="1">
      <c r="A607" s="257">
        <f>IF(ISNUMBER(C607),MONTH(C607),"")</f>
        <v/>
      </c>
      <c r="B607" s="257">
        <f>IF(ISNUMBER(C607),YEAR(C607),"")</f>
        <v/>
      </c>
      <c r="C607" s="791">
        <f>C606+1</f>
        <v/>
      </c>
      <c r="D607" s="792" t="n"/>
      <c r="E607" s="836" t="n">
        <v>0.9097</v>
      </c>
      <c r="F607" s="792" t="n"/>
      <c r="G607" s="794" t="n">
        <v>0.8428</v>
      </c>
      <c r="H607" s="793" t="n"/>
      <c r="I607" s="795" t="n"/>
      <c r="J607" s="836" t="n">
        <v>0.7902</v>
      </c>
      <c r="K607" s="792" t="n"/>
      <c r="L607" s="793" t="n">
        <v>0.8152</v>
      </c>
      <c r="M607" s="982">
        <f>IFERROR(AVERAGE(D607:E607),"")</f>
        <v/>
      </c>
      <c r="N607" s="982">
        <f>IFERROR(AVERAGE(F607:H607),"")</f>
        <v/>
      </c>
      <c r="O607" s="982">
        <f>IFERROR(AVERAGE(I607:J607),"")</f>
        <v/>
      </c>
      <c r="P607" s="982">
        <f>IFERROR(AVERAGE(K607:L607),"")</f>
        <v/>
      </c>
      <c r="Q607" s="257" t="n"/>
      <c r="R607" s="797">
        <f>AVERAGE(M607:P607)</f>
        <v/>
      </c>
      <c r="S607" s="266">
        <f>IF(R607&gt;=1,1,0)</f>
        <v/>
      </c>
      <c r="T607" s="266">
        <f>IF(S607=0,0,S607+T606)</f>
        <v/>
      </c>
      <c r="BG607" s="266">
        <f>IF(R607&gt;=2,1,0)</f>
        <v/>
      </c>
      <c r="BH607" s="266">
        <f>IF(BG607=0,0,BG607+BH606)</f>
        <v/>
      </c>
    </row>
    <row r="608" ht="17.45" customHeight="1">
      <c r="A608" s="257">
        <f>IF(ISNUMBER(C608),MONTH(C608),"")</f>
        <v/>
      </c>
      <c r="B608" s="257">
        <f>IF(ISNUMBER(C608),YEAR(C608),"")</f>
        <v/>
      </c>
      <c r="C608" s="791">
        <f>C607+1</f>
        <v/>
      </c>
      <c r="D608" s="803" t="n">
        <v>1.081</v>
      </c>
      <c r="E608" s="838" t="n"/>
      <c r="F608" s="803" t="n">
        <v>0.998</v>
      </c>
      <c r="G608" s="805" t="n"/>
      <c r="H608" s="804" t="n">
        <v>0.968</v>
      </c>
      <c r="I608" s="806" t="n">
        <v>0.902</v>
      </c>
      <c r="J608" s="838" t="n"/>
      <c r="K608" s="803" t="n">
        <v>1.063</v>
      </c>
      <c r="L608" s="804" t="n"/>
      <c r="M608" s="982">
        <f>IFERROR(AVERAGE(D608:E608),"")</f>
        <v/>
      </c>
      <c r="N608" s="982">
        <f>IFERROR(AVERAGE(F608:H608),"")</f>
        <v/>
      </c>
      <c r="O608" s="982">
        <f>IFERROR(AVERAGE(I608:J608),"")</f>
        <v/>
      </c>
      <c r="P608" s="982">
        <f>IFERROR(AVERAGE(K608:L608),"")</f>
        <v/>
      </c>
      <c r="Q608" s="257" t="n"/>
      <c r="R608" s="797">
        <f>AVERAGE(M608:P608)</f>
        <v/>
      </c>
      <c r="S608" s="266">
        <f>IF(R608&gt;=1,1,0)</f>
        <v/>
      </c>
      <c r="T608" s="266">
        <f>IF(S608=0,0,S608+T607)</f>
        <v/>
      </c>
      <c r="BG608" s="266">
        <f>IF(R608&gt;=2,1,0)</f>
        <v/>
      </c>
      <c r="BH608" s="266">
        <f>IF(BG608=0,0,BG608+BH607)</f>
        <v/>
      </c>
    </row>
    <row r="609" ht="17.45" customHeight="1">
      <c r="A609" s="257">
        <f>IF(ISNUMBER(C609),MONTH(C609),"")</f>
        <v/>
      </c>
      <c r="B609" s="257">
        <f>IF(ISNUMBER(C609),YEAR(C609),"")</f>
        <v/>
      </c>
      <c r="C609" s="791">
        <f>C608+1</f>
        <v/>
      </c>
      <c r="D609" s="792" t="n"/>
      <c r="E609" s="836" t="n">
        <v>1.073</v>
      </c>
      <c r="F609" s="792" t="n"/>
      <c r="G609" s="794" t="n">
        <v>0.951</v>
      </c>
      <c r="H609" s="793" t="n"/>
      <c r="I609" s="795" t="n"/>
      <c r="J609" s="836" t="n">
        <v>0.8504</v>
      </c>
      <c r="K609" s="792" t="n"/>
      <c r="L609" s="793" t="n">
        <v>0.982</v>
      </c>
      <c r="M609" s="982">
        <f>IFERROR(AVERAGE(D609:E609),"")</f>
        <v/>
      </c>
      <c r="N609" s="982">
        <f>IFERROR(AVERAGE(F609:H609),"")</f>
        <v/>
      </c>
      <c r="O609" s="982">
        <f>IFERROR(AVERAGE(I609:J609),"")</f>
        <v/>
      </c>
      <c r="P609" s="982">
        <f>IFERROR(AVERAGE(K609:L609),"")</f>
        <v/>
      </c>
      <c r="Q609" s="257" t="n"/>
      <c r="R609" s="797">
        <f>AVERAGE(M609:P609)</f>
        <v/>
      </c>
      <c r="S609" s="266">
        <f>IF(R609&gt;=1,1,0)</f>
        <v/>
      </c>
      <c r="T609" s="266">
        <f>IF(S609=0,0,S609+T608)</f>
        <v/>
      </c>
      <c r="BG609" s="266">
        <f>IF(R609&gt;=2,1,0)</f>
        <v/>
      </c>
      <c r="BH609" s="266">
        <f>IF(BG609=0,0,BG609+BH608)</f>
        <v/>
      </c>
    </row>
    <row r="610" ht="17.45" customHeight="1">
      <c r="A610" s="257">
        <f>IF(ISNUMBER(C610),MONTH(C610),"")</f>
        <v/>
      </c>
      <c r="B610" s="257">
        <f>IF(ISNUMBER(C610),YEAR(C610),"")</f>
        <v/>
      </c>
      <c r="C610" s="791">
        <f>C609+1</f>
        <v/>
      </c>
      <c r="D610" s="792" t="n">
        <v>1.075</v>
      </c>
      <c r="E610" s="836" t="n"/>
      <c r="F610" s="792" t="n">
        <v>1.283</v>
      </c>
      <c r="G610" s="794" t="n"/>
      <c r="H610" s="793" t="n"/>
      <c r="I610" s="795" t="n">
        <v>1.103</v>
      </c>
      <c r="J610" s="836" t="n"/>
      <c r="K610" s="792" t="n">
        <v>1.218</v>
      </c>
      <c r="L610" s="793" t="n"/>
      <c r="M610" s="982">
        <f>IFERROR(AVERAGE(D610:E610),"")</f>
        <v/>
      </c>
      <c r="N610" s="982">
        <f>IFERROR(AVERAGE(F610:H610),"")</f>
        <v/>
      </c>
      <c r="O610" s="982">
        <f>IFERROR(AVERAGE(I610:J610),"")</f>
        <v/>
      </c>
      <c r="P610" s="982">
        <f>IFERROR(AVERAGE(K610:L610),"")</f>
        <v/>
      </c>
      <c r="Q610" s="257" t="n"/>
      <c r="R610" s="797">
        <f>AVERAGE(M610:P610)</f>
        <v/>
      </c>
      <c r="S610" s="266">
        <f>IF(R610&gt;=1,1,0)</f>
        <v/>
      </c>
      <c r="T610" s="266">
        <f>IF(S610=0,0,S610+T609)</f>
        <v/>
      </c>
      <c r="U610" s="299" t="inlineStr">
        <is>
          <t>August</t>
        </is>
      </c>
      <c r="V610" s="299" t="n">
        <v>2019</v>
      </c>
      <c r="W610" s="300" t="n"/>
      <c r="X610" s="300" t="n"/>
      <c r="Y610" s="300" t="n"/>
      <c r="BG610" s="266">
        <f>IF(R610&gt;=2,1,0)</f>
        <v/>
      </c>
      <c r="BH610" s="266">
        <f>IF(BG610=0,0,BG610+BH609)</f>
        <v/>
      </c>
    </row>
    <row r="611" ht="17.45" customHeight="1">
      <c r="A611" s="257">
        <f>IF(ISNUMBER(C611),MONTH(C611),"")</f>
        <v/>
      </c>
      <c r="B611" s="257">
        <f>IF(ISNUMBER(C611),YEAR(C611),"")</f>
        <v/>
      </c>
      <c r="C611" s="791">
        <f>C610+1</f>
        <v/>
      </c>
      <c r="D611" s="792" t="n"/>
      <c r="E611" s="836" t="n">
        <v>1.12</v>
      </c>
      <c r="F611" s="792" t="n"/>
      <c r="G611" s="794" t="n">
        <v>1.097</v>
      </c>
      <c r="H611" s="793" t="n"/>
      <c r="I611" s="795" t="n"/>
      <c r="J611" s="836" t="n">
        <v>0.9771</v>
      </c>
      <c r="K611" s="792" t="n"/>
      <c r="L611" s="793" t="n">
        <v>1.04</v>
      </c>
      <c r="M611" s="982">
        <f>IFERROR(AVERAGE(D611:E611),"")</f>
        <v/>
      </c>
      <c r="N611" s="982">
        <f>IFERROR(AVERAGE(F611:H611),"")</f>
        <v/>
      </c>
      <c r="O611" s="982">
        <f>IFERROR(AVERAGE(I611:J611),"")</f>
        <v/>
      </c>
      <c r="P611" s="982">
        <f>IFERROR(AVERAGE(K611:L611),"")</f>
        <v/>
      </c>
      <c r="Q611" s="257" t="n"/>
      <c r="R611" s="797">
        <f>AVERAGE(M611:P611)</f>
        <v/>
      </c>
      <c r="S611" s="266">
        <f>IF(R611&gt;=1,1,0)</f>
        <v/>
      </c>
      <c r="T611" s="266">
        <f>IF(S611=0,0,S611+T610)</f>
        <v/>
      </c>
      <c r="U611" s="301" t="inlineStr">
        <is>
          <t>Parameter</t>
        </is>
      </c>
      <c r="V611" s="301" t="inlineStr">
        <is>
          <t>Station 1</t>
        </is>
      </c>
      <c r="W611" s="301" t="inlineStr">
        <is>
          <t>Station 2</t>
        </is>
      </c>
      <c r="X611" s="301" t="inlineStr">
        <is>
          <t>Station 4</t>
        </is>
      </c>
      <c r="Y611" s="301" t="inlineStr">
        <is>
          <t>Station 5</t>
        </is>
      </c>
      <c r="BG611" s="266">
        <f>IF(R611&gt;=2,1,0)</f>
        <v/>
      </c>
      <c r="BH611" s="266">
        <f>IF(BG611=0,0,BG611+BH610)</f>
        <v/>
      </c>
    </row>
    <row r="612" ht="17.45" customHeight="1">
      <c r="A612" s="257">
        <f>IF(ISNUMBER(C612),MONTH(C612),"")</f>
        <v/>
      </c>
      <c r="B612" s="257">
        <f>IF(ISNUMBER(C612),YEAR(C612),"")</f>
        <v/>
      </c>
      <c r="C612" s="808">
        <f>C611+1</f>
        <v/>
      </c>
      <c r="D612" s="809" t="n">
        <v>1.016</v>
      </c>
      <c r="E612" s="837" t="n"/>
      <c r="F612" s="809" t="n"/>
      <c r="G612" s="811" t="n"/>
      <c r="H612" s="810" t="n">
        <v>1.054</v>
      </c>
      <c r="I612" s="812" t="n">
        <v>0.928</v>
      </c>
      <c r="J612" s="837" t="n"/>
      <c r="K612" s="809" t="n">
        <v>1.008</v>
      </c>
      <c r="L612" s="810" t="n"/>
      <c r="M612" s="983">
        <f>IFERROR(AVERAGE(D612:E612),"")</f>
        <v/>
      </c>
      <c r="N612" s="983">
        <f>IFERROR(AVERAGE(F612:H612),"")</f>
        <v/>
      </c>
      <c r="O612" s="983">
        <f>IFERROR(AVERAGE(I612:J612),"")</f>
        <v/>
      </c>
      <c r="P612" s="983">
        <f>IFERROR(AVERAGE(K612:L612),"")</f>
        <v/>
      </c>
      <c r="Q612" s="813">
        <f>AVERAGE(M612:P612)</f>
        <v/>
      </c>
      <c r="R612" s="813" t="n"/>
      <c r="S612" s="443">
        <f>IF(Q612&gt;=1,1,0)</f>
        <v/>
      </c>
      <c r="T612" s="443">
        <f>IF(S612=0,0,S612+T611)</f>
        <v/>
      </c>
      <c r="U612" s="302" t="inlineStr">
        <is>
          <t>Average</t>
        </is>
      </c>
      <c r="V612" s="839">
        <f>AVERAGE(D582:E612)</f>
        <v/>
      </c>
      <c r="W612" s="839">
        <f>AVERAGE(F582:H612)</f>
        <v/>
      </c>
      <c r="X612" s="839">
        <f>AVERAGE(I582:J612)</f>
        <v/>
      </c>
      <c r="Y612" s="839">
        <f>AVERAGE(K582:L612)</f>
        <v/>
      </c>
      <c r="BG612" s="311">
        <f>IF(Q612&gt;=2,1,0)</f>
        <v/>
      </c>
      <c r="BH612" s="311">
        <f>IF(BG612=0,0,BG612+BH611)</f>
        <v/>
      </c>
    </row>
    <row r="613" ht="17.45" customHeight="1">
      <c r="A613" s="257">
        <f>IF(ISNUMBER(C613),MONTH(C613),"")</f>
        <v/>
      </c>
      <c r="B613" s="257">
        <f>IF(ISNUMBER(C613),YEAR(C613),"")</f>
        <v/>
      </c>
      <c r="C613" s="808">
        <f>C612+1</f>
        <v/>
      </c>
      <c r="D613" s="809" t="n"/>
      <c r="E613" s="837" t="n">
        <v>1.392</v>
      </c>
      <c r="F613" s="809" t="n"/>
      <c r="G613" s="811" t="n">
        <v>1.217</v>
      </c>
      <c r="H613" s="810" t="n"/>
      <c r="I613" s="812" t="n"/>
      <c r="J613" s="837" t="n">
        <v>0.9867</v>
      </c>
      <c r="K613" s="809" t="n"/>
      <c r="L613" s="810" t="n">
        <v>1.165</v>
      </c>
      <c r="M613" s="983">
        <f>IFERROR(AVERAGE(D613:E613),"")</f>
        <v/>
      </c>
      <c r="N613" s="983">
        <f>IFERROR(AVERAGE(F613:H613),"")</f>
        <v/>
      </c>
      <c r="O613" s="983">
        <f>IFERROR(AVERAGE(I613:J613),"")</f>
        <v/>
      </c>
      <c r="P613" s="983">
        <f>IFERROR(AVERAGE(K613:L613),"")</f>
        <v/>
      </c>
      <c r="Q613" s="813">
        <f>AVERAGE(M613:P613)</f>
        <v/>
      </c>
      <c r="R613" s="813" t="n"/>
      <c r="S613" s="443">
        <f>IF(Q613&gt;=1,1,0)</f>
        <v/>
      </c>
      <c r="T613" s="443">
        <f>IF(S613=0,0,S613+T612)</f>
        <v/>
      </c>
      <c r="U613" s="302" t="inlineStr">
        <is>
          <t>Maximum</t>
        </is>
      </c>
      <c r="V613" s="839">
        <f>MAX(D582:E612)</f>
        <v/>
      </c>
      <c r="W613" s="839">
        <f>MAX(F582:H612)</f>
        <v/>
      </c>
      <c r="X613" s="839">
        <f>MAX(I582:J612)</f>
        <v/>
      </c>
      <c r="Y613" s="839">
        <f>MAX(K582:L612)</f>
        <v/>
      </c>
      <c r="BG613" s="311">
        <f>IF(Q613&gt;=2,1,0)</f>
        <v/>
      </c>
      <c r="BH613" s="311">
        <f>IF(BG613=0,0,BG613+BH612)</f>
        <v/>
      </c>
    </row>
    <row r="614" ht="17.45" customHeight="1" thickBot="1">
      <c r="A614" s="257">
        <f>IF(ISNUMBER(C614),MONTH(C614),"")</f>
        <v/>
      </c>
      <c r="B614" s="257">
        <f>IF(ISNUMBER(C614),YEAR(C614),"")</f>
        <v/>
      </c>
      <c r="C614" s="791">
        <f>C613+1</f>
        <v/>
      </c>
      <c r="D614" s="803" t="n"/>
      <c r="E614" s="838" t="n"/>
      <c r="F614" s="803" t="n">
        <v>0.74</v>
      </c>
      <c r="G614" s="805" t="n"/>
      <c r="H614" s="804" t="n">
        <v>0.761</v>
      </c>
      <c r="I614" s="806" t="n">
        <v>0.702</v>
      </c>
      <c r="J614" s="838" t="n"/>
      <c r="K614" s="803" t="n">
        <v>0.782</v>
      </c>
      <c r="L614" s="804" t="n"/>
      <c r="M614" s="981" t="n"/>
      <c r="N614" s="982">
        <f>IFERROR(AVERAGE(F614:H614),"")</f>
        <v/>
      </c>
      <c r="O614" s="982">
        <f>IFERROR(AVERAGE(I614:J614),"")</f>
        <v/>
      </c>
      <c r="P614" s="982">
        <f>IFERROR(AVERAGE(K614:L614),"")</f>
        <v/>
      </c>
      <c r="Q614" s="257" t="n"/>
      <c r="R614" s="797">
        <f>AVERAGE(M614:P614)</f>
        <v/>
      </c>
      <c r="S614" s="266">
        <f>IF(R614&gt;=1,1,0)</f>
        <v/>
      </c>
      <c r="T614" s="266">
        <f>IF(S614=0,0,S614+T613)</f>
        <v/>
      </c>
      <c r="U614" s="304" t="inlineStr">
        <is>
          <t># DAYS &gt; 2.5</t>
        </is>
      </c>
      <c r="V614" s="305">
        <f>COUNTIF(D582:E612,"&gt;=2.5")</f>
        <v/>
      </c>
      <c r="W614" s="305">
        <f>COUNTIF(F582:G612,"&gt;=2.5")</f>
        <v/>
      </c>
      <c r="X614" s="305">
        <f>COUNTIF(I582:J612,"&gt;=2.5")</f>
        <v/>
      </c>
      <c r="Y614" s="305">
        <f>COUNTIF(I582:J612,"&gt;=2.5")</f>
        <v/>
      </c>
      <c r="BG614" s="266">
        <f>IF(R614&gt;=2,1,0)</f>
        <v/>
      </c>
      <c r="BH614" s="266">
        <f>IF(BG614=0,0,BG614+BH613)</f>
        <v/>
      </c>
    </row>
    <row r="615" ht="17.45" customHeight="1" thickBot="1">
      <c r="A615" s="257">
        <f>IF(ISNUMBER(C615),MONTH(C615),"")</f>
        <v/>
      </c>
      <c r="B615" s="257">
        <f>IF(ISNUMBER(C615),YEAR(C615),"")</f>
        <v/>
      </c>
      <c r="C615" s="791">
        <f>C614+1</f>
        <v/>
      </c>
      <c r="D615" s="792" t="n"/>
      <c r="E615" s="836" t="n">
        <v>1.041</v>
      </c>
      <c r="F615" s="792" t="n"/>
      <c r="G615" s="794" t="n">
        <v>1.813</v>
      </c>
      <c r="H615" s="793" t="n"/>
      <c r="I615" s="795" t="n"/>
      <c r="J615" s="836" t="n">
        <v>1.512</v>
      </c>
      <c r="K615" s="792" t="n"/>
      <c r="L615" s="793" t="n">
        <v>1.055</v>
      </c>
      <c r="M615" s="982">
        <f>IFERROR(AVERAGE(D615:E615),"")</f>
        <v/>
      </c>
      <c r="N615" s="982">
        <f>IFERROR(AVERAGE(F615:H615),"")</f>
        <v/>
      </c>
      <c r="O615" s="982">
        <f>IFERROR(AVERAGE(I615:J615),"")</f>
        <v/>
      </c>
      <c r="P615" s="982">
        <f>IFERROR(AVERAGE(K615:L615),"")</f>
        <v/>
      </c>
      <c r="Q615" s="257" t="n"/>
      <c r="R615" s="797">
        <f>AVERAGE(M615:P615)</f>
        <v/>
      </c>
      <c r="S615" s="266">
        <f>IF(R615&gt;=1,1,0)</f>
        <v/>
      </c>
      <c r="T615" s="266">
        <f>IF(S615=0,0,S615+T614)</f>
        <v/>
      </c>
      <c r="Y615" s="786">
        <f>AVERAGE(V612:Y612)</f>
        <v/>
      </c>
      <c r="BG615" s="266">
        <f>IF(R615&gt;=2,1,0)</f>
        <v/>
      </c>
      <c r="BH615" s="266">
        <f>IF(BG615=0,0,BG615+BH614)</f>
        <v/>
      </c>
    </row>
    <row r="616" ht="17.45" customHeight="1">
      <c r="A616" s="257">
        <f>IF(ISNUMBER(C616),MONTH(C616),"")</f>
        <v/>
      </c>
      <c r="B616" s="257">
        <f>IF(ISNUMBER(C616),YEAR(C616),"")</f>
        <v/>
      </c>
      <c r="C616" s="791">
        <f>C615+1</f>
        <v/>
      </c>
      <c r="D616" s="792" t="n">
        <v>1.288</v>
      </c>
      <c r="E616" s="836" t="n"/>
      <c r="F616" s="792" t="n">
        <v>1.524</v>
      </c>
      <c r="G616" s="794" t="n"/>
      <c r="H616" s="793" t="n"/>
      <c r="I616" s="795" t="n">
        <v>1.425</v>
      </c>
      <c r="J616" s="836" t="n"/>
      <c r="K616" s="792" t="n">
        <v>1.394</v>
      </c>
      <c r="L616" s="793" t="n"/>
      <c r="M616" s="982">
        <f>IFERROR(AVERAGE(D616:E616),"")</f>
        <v/>
      </c>
      <c r="N616" s="982">
        <f>IFERROR(AVERAGE(F616:H616),"")</f>
        <v/>
      </c>
      <c r="O616" s="982">
        <f>IFERROR(AVERAGE(I616:J616),"")</f>
        <v/>
      </c>
      <c r="P616" s="982">
        <f>IFERROR(AVERAGE(K616:L616),"")</f>
        <v/>
      </c>
      <c r="Q616" s="257" t="n"/>
      <c r="R616" s="797">
        <f>AVERAGE(M616:P616)</f>
        <v/>
      </c>
      <c r="S616" s="266">
        <f>IF(R616&gt;=1,1,0)</f>
        <v/>
      </c>
      <c r="T616" s="266">
        <f>IF(S616=0,0,S616+T615)</f>
        <v/>
      </c>
      <c r="BG616" s="266">
        <f>IF(R616&gt;=2,1,0)</f>
        <v/>
      </c>
      <c r="BH616" s="266">
        <f>IF(BG616=0,0,BG616+BH615)</f>
        <v/>
      </c>
    </row>
    <row r="617" ht="17.45" customHeight="1">
      <c r="A617" s="257">
        <f>IF(ISNUMBER(C617),MONTH(C617),"")</f>
        <v/>
      </c>
      <c r="B617" s="257">
        <f>IF(ISNUMBER(C617),YEAR(C617),"")</f>
        <v/>
      </c>
      <c r="C617" s="791">
        <f>C616+1</f>
        <v/>
      </c>
      <c r="D617" s="792" t="n"/>
      <c r="E617" s="836" t="n">
        <v>1.306</v>
      </c>
      <c r="F617" s="792" t="n"/>
      <c r="G617" s="794" t="n">
        <v>1.468</v>
      </c>
      <c r="H617" s="793" t="n"/>
      <c r="I617" s="795" t="n"/>
      <c r="J617" s="836" t="n">
        <v>1.265</v>
      </c>
      <c r="K617" s="792" t="n"/>
      <c r="L617" s="793" t="n">
        <v>1.257</v>
      </c>
      <c r="M617" s="982">
        <f>IFERROR(AVERAGE(D617:E617),"")</f>
        <v/>
      </c>
      <c r="N617" s="982">
        <f>IFERROR(AVERAGE(F617:H617),"")</f>
        <v/>
      </c>
      <c r="O617" s="982">
        <f>IFERROR(AVERAGE(I617:J617),"")</f>
        <v/>
      </c>
      <c r="P617" s="982">
        <f>IFERROR(AVERAGE(K617:L617),"")</f>
        <v/>
      </c>
      <c r="Q617" s="257" t="n"/>
      <c r="R617" s="797">
        <f>AVERAGE(M617:P617)</f>
        <v/>
      </c>
      <c r="S617" s="266">
        <f>IF(R617&gt;=1,1,0)</f>
        <v/>
      </c>
      <c r="T617" s="266">
        <f>IF(S617=0,0,S617+T616)</f>
        <v/>
      </c>
      <c r="BG617" s="266">
        <f>IF(R617&gt;=2,1,0)</f>
        <v/>
      </c>
      <c r="BH617" s="266">
        <f>IF(BG617=0,0,BG617+BH616)</f>
        <v/>
      </c>
    </row>
    <row r="618" ht="17.45" customHeight="1">
      <c r="A618" s="257">
        <f>IF(ISNUMBER(C618),MONTH(C618),"")</f>
        <v/>
      </c>
      <c r="B618" s="257">
        <f>IF(ISNUMBER(C618),YEAR(C618),"")</f>
        <v/>
      </c>
      <c r="C618" s="791">
        <f>C617+1</f>
        <v/>
      </c>
      <c r="D618" s="792" t="n">
        <v>1.003</v>
      </c>
      <c r="E618" s="836" t="n"/>
      <c r="F618" s="792" t="n"/>
      <c r="G618" s="794" t="n"/>
      <c r="H618" s="793" t="n">
        <v>1.056</v>
      </c>
      <c r="I618" s="795" t="n">
        <v>1.038</v>
      </c>
      <c r="J618" s="836" t="n"/>
      <c r="K618" s="792" t="n">
        <v>1.053</v>
      </c>
      <c r="L618" s="793" t="n"/>
      <c r="M618" s="982">
        <f>IFERROR(AVERAGE(D618:E618),"")</f>
        <v/>
      </c>
      <c r="N618" s="982">
        <f>IFERROR(AVERAGE(F618:H618),"")</f>
        <v/>
      </c>
      <c r="O618" s="982">
        <f>IFERROR(AVERAGE(I618:J618),"")</f>
        <v/>
      </c>
      <c r="P618" s="982">
        <f>IFERROR(AVERAGE(K618:L618),"")</f>
        <v/>
      </c>
      <c r="Q618" s="257" t="n"/>
      <c r="R618" s="797">
        <f>AVERAGE(M618:P618)</f>
        <v/>
      </c>
      <c r="S618" s="266">
        <f>IF(R618&gt;=1,1,0)</f>
        <v/>
      </c>
      <c r="T618" s="266">
        <f>IF(S618=0,0,S618+T617)</f>
        <v/>
      </c>
      <c r="BG618" s="266">
        <f>IF(R618&gt;=2,1,0)</f>
        <v/>
      </c>
      <c r="BH618" s="266">
        <f>IF(BG618=0,0,BG618+BH617)</f>
        <v/>
      </c>
    </row>
    <row r="619" ht="17.45" customHeight="1">
      <c r="A619" s="257">
        <f>IF(ISNUMBER(C619),MONTH(C619),"")</f>
        <v/>
      </c>
      <c r="B619" s="257">
        <f>IF(ISNUMBER(C619),YEAR(C619),"")</f>
        <v/>
      </c>
      <c r="C619" s="808">
        <f>C618+1</f>
        <v/>
      </c>
      <c r="D619" s="809" t="n"/>
      <c r="E619" s="837" t="n">
        <v>1.012</v>
      </c>
      <c r="F619" s="809" t="n"/>
      <c r="G619" s="811" t="n">
        <v>1.044</v>
      </c>
      <c r="H619" s="810" t="n"/>
      <c r="I619" s="812" t="n"/>
      <c r="J619" s="837" t="n">
        <v>0.8250999999999999</v>
      </c>
      <c r="K619" s="809" t="n"/>
      <c r="L619" s="810" t="n">
        <v>1.014</v>
      </c>
      <c r="M619" s="983">
        <f>IFERROR(AVERAGE(D619:E619),"")</f>
        <v/>
      </c>
      <c r="N619" s="983">
        <f>IFERROR(AVERAGE(F619:H619),"")</f>
        <v/>
      </c>
      <c r="O619" s="983">
        <f>IFERROR(AVERAGE(I619:J619),"")</f>
        <v/>
      </c>
      <c r="P619" s="983">
        <f>IFERROR(AVERAGE(K619:L619),"")</f>
        <v/>
      </c>
      <c r="Q619" s="813">
        <f>AVERAGE(M619:P619)</f>
        <v/>
      </c>
      <c r="R619" s="813" t="n"/>
      <c r="S619" s="443">
        <f>IF(Q619&gt;=1,1,0)</f>
        <v/>
      </c>
      <c r="T619" s="443">
        <f>IF(S619=0,0,S619+T618)</f>
        <v/>
      </c>
      <c r="BG619" s="311">
        <f>IF(Q619&gt;=2,1,0)</f>
        <v/>
      </c>
      <c r="BH619" s="311">
        <f>IF(BG619=0,0,BG619+BH618)</f>
        <v/>
      </c>
    </row>
    <row r="620" ht="17.45" customHeight="1">
      <c r="A620" s="257">
        <f>IF(ISNUMBER(C620),MONTH(C620),"")</f>
        <v/>
      </c>
      <c r="B620" s="257">
        <f>IF(ISNUMBER(C620),YEAR(C620),"")</f>
        <v/>
      </c>
      <c r="C620" s="808">
        <f>C619+1</f>
        <v/>
      </c>
      <c r="D620" s="809" t="n">
        <v>0.604</v>
      </c>
      <c r="E620" s="837" t="n"/>
      <c r="F620" s="809" t="n">
        <v>0.556</v>
      </c>
      <c r="G620" s="811" t="n"/>
      <c r="H620" s="810" t="n">
        <v>0.574</v>
      </c>
      <c r="I620" s="812" t="n">
        <v>0.493</v>
      </c>
      <c r="J620" s="837" t="n"/>
      <c r="K620" s="809" t="n">
        <v>0.533</v>
      </c>
      <c r="L620" s="810" t="n"/>
      <c r="M620" s="983">
        <f>IFERROR(AVERAGE(D620:E620),"")</f>
        <v/>
      </c>
      <c r="N620" s="983">
        <f>IFERROR(AVERAGE(F620:H620),"")</f>
        <v/>
      </c>
      <c r="O620" s="983">
        <f>IFERROR(AVERAGE(I620:J620),"")</f>
        <v/>
      </c>
      <c r="P620" s="983">
        <f>IFERROR(AVERAGE(K620:L620),"")</f>
        <v/>
      </c>
      <c r="Q620" s="813">
        <f>AVERAGE(M620:P620)</f>
        <v/>
      </c>
      <c r="R620" s="813" t="n"/>
      <c r="S620" s="443">
        <f>IF(Q620&gt;=1,1,0)</f>
        <v/>
      </c>
      <c r="T620" s="443">
        <f>IF(S620=0,0,S620+T619)</f>
        <v/>
      </c>
      <c r="BG620" s="311">
        <f>IF(Q620&gt;=2,1,0)</f>
        <v/>
      </c>
      <c r="BH620" s="311">
        <f>IF(BG620=0,0,BG620+BH619)</f>
        <v/>
      </c>
    </row>
    <row r="621" ht="17.45" customHeight="1">
      <c r="A621" s="257">
        <f>IF(ISNUMBER(C621),MONTH(C621),"")</f>
        <v/>
      </c>
      <c r="B621" s="257">
        <f>IF(ISNUMBER(C621),YEAR(C621),"")</f>
        <v/>
      </c>
      <c r="C621" s="791">
        <f>C620+1</f>
        <v/>
      </c>
      <c r="D621" s="792" t="n"/>
      <c r="E621" s="836" t="n">
        <v>1.337</v>
      </c>
      <c r="F621" s="792" t="n"/>
      <c r="G621" s="794" t="n">
        <v>1.061</v>
      </c>
      <c r="H621" s="793" t="n"/>
      <c r="I621" s="795" t="n"/>
      <c r="J621" s="836" t="n">
        <v>0.9486</v>
      </c>
      <c r="K621" s="792" t="n"/>
      <c r="L621" s="793" t="n">
        <v>1.209</v>
      </c>
      <c r="M621" s="982">
        <f>IFERROR(AVERAGE(D621:E621),"")</f>
        <v/>
      </c>
      <c r="N621" s="982">
        <f>IFERROR(AVERAGE(F621:H621),"")</f>
        <v/>
      </c>
      <c r="O621" s="982">
        <f>IFERROR(AVERAGE(I621:J621),"")</f>
        <v/>
      </c>
      <c r="P621" s="982">
        <f>IFERROR(AVERAGE(K621:L621),"")</f>
        <v/>
      </c>
      <c r="Q621" s="257" t="n"/>
      <c r="R621" s="797">
        <f>AVERAGE(M621:P621)</f>
        <v/>
      </c>
      <c r="S621" s="266">
        <f>IF(R621&gt;=1,1,0)</f>
        <v/>
      </c>
      <c r="T621" s="266">
        <f>IF(S621=0,0,S621+T620)</f>
        <v/>
      </c>
      <c r="BG621" s="266">
        <f>IF(R621&gt;=2,1,0)</f>
        <v/>
      </c>
      <c r="BH621" s="266">
        <f>IF(BG621=0,0,BG621+BH620)</f>
        <v/>
      </c>
    </row>
    <row r="622" ht="17.45" customHeight="1">
      <c r="A622" s="257">
        <f>IF(ISNUMBER(C622),MONTH(C622),"")</f>
        <v/>
      </c>
      <c r="B622" s="257">
        <f>IF(ISNUMBER(C622),YEAR(C622),"")</f>
        <v/>
      </c>
      <c r="C622" s="791">
        <f>C621+1</f>
        <v/>
      </c>
      <c r="D622" s="792" t="n">
        <v>0.5782</v>
      </c>
      <c r="E622" s="836" t="n"/>
      <c r="F622" s="792" t="n">
        <v>0.5825</v>
      </c>
      <c r="G622" s="794" t="n"/>
      <c r="H622" s="793" t="n"/>
      <c r="I622" s="795" t="n">
        <v>0.7155</v>
      </c>
      <c r="J622" s="836" t="n"/>
      <c r="K622" s="792" t="n">
        <v>0.647</v>
      </c>
      <c r="L622" s="793" t="n"/>
      <c r="M622" s="982">
        <f>IFERROR(AVERAGE(D622:E622),"")</f>
        <v/>
      </c>
      <c r="N622" s="982">
        <f>IFERROR(AVERAGE(F622:H622),"")</f>
        <v/>
      </c>
      <c r="O622" s="982">
        <f>IFERROR(AVERAGE(I622:J622),"")</f>
        <v/>
      </c>
      <c r="P622" s="982">
        <f>IFERROR(AVERAGE(K622:L622),"")</f>
        <v/>
      </c>
      <c r="Q622" s="257" t="n"/>
      <c r="R622" s="797">
        <f>AVERAGE(M622:P622)</f>
        <v/>
      </c>
      <c r="S622" s="266">
        <f>IF(R622&gt;=1,1,0)</f>
        <v/>
      </c>
      <c r="T622" s="266">
        <f>IF(S622=0,0,S622+T621)</f>
        <v/>
      </c>
      <c r="BG622" s="266">
        <f>IF(R622&gt;=2,1,0)</f>
        <v/>
      </c>
      <c r="BH622" s="266">
        <f>IF(BG622=0,0,BG622+BH621)</f>
        <v/>
      </c>
    </row>
    <row r="623" ht="17.45" customHeight="1">
      <c r="A623" s="257">
        <f>IF(ISNUMBER(C623),MONTH(C623),"")</f>
        <v/>
      </c>
      <c r="B623" s="257">
        <f>IF(ISNUMBER(C623),YEAR(C623),"")</f>
        <v/>
      </c>
      <c r="C623" s="791">
        <f>C622+1</f>
        <v/>
      </c>
      <c r="D623" s="792" t="n"/>
      <c r="E623" s="836" t="n">
        <v>0.6911</v>
      </c>
      <c r="F623" s="792" t="n"/>
      <c r="G623" s="794" t="n">
        <v>0.7654</v>
      </c>
      <c r="H623" s="793" t="n"/>
      <c r="I623" s="795" t="n"/>
      <c r="J623" s="836" t="n">
        <v>0.6851</v>
      </c>
      <c r="K623" s="792" t="n"/>
      <c r="L623" s="793" t="n">
        <v>0.6677</v>
      </c>
      <c r="M623" s="982">
        <f>IFERROR(AVERAGE(D623:E623),"")</f>
        <v/>
      </c>
      <c r="N623" s="982">
        <f>IFERROR(AVERAGE(F623:H623),"")</f>
        <v/>
      </c>
      <c r="O623" s="982">
        <f>IFERROR(AVERAGE(I623:J623),"")</f>
        <v/>
      </c>
      <c r="P623" s="982">
        <f>IFERROR(AVERAGE(K623:L623),"")</f>
        <v/>
      </c>
      <c r="Q623" s="257" t="n"/>
      <c r="R623" s="797">
        <f>AVERAGE(M623:P623)</f>
        <v/>
      </c>
      <c r="S623" s="266">
        <f>IF(R623&gt;=1,1,0)</f>
        <v/>
      </c>
      <c r="T623" s="266">
        <f>IF(S623=0,0,S623+T622)</f>
        <v/>
      </c>
      <c r="BG623" s="266">
        <f>IF(R623&gt;=2,1,0)</f>
        <v/>
      </c>
      <c r="BH623" s="266">
        <f>IF(BG623=0,0,BG623+BH622)</f>
        <v/>
      </c>
    </row>
    <row r="624" ht="17.45" customHeight="1">
      <c r="A624" s="257">
        <f>IF(ISNUMBER(C624),MONTH(C624),"")</f>
        <v/>
      </c>
      <c r="B624" s="257">
        <f>IF(ISNUMBER(C624),YEAR(C624),"")</f>
        <v/>
      </c>
      <c r="C624" s="791">
        <f>C623+1</f>
        <v/>
      </c>
      <c r="D624" s="792" t="n">
        <v>1.13</v>
      </c>
      <c r="E624" s="836" t="n"/>
      <c r="F624" s="792" t="n"/>
      <c r="G624" s="794" t="n"/>
      <c r="H624" s="793" t="n">
        <v>1.272</v>
      </c>
      <c r="I624" s="795" t="n">
        <v>1.25</v>
      </c>
      <c r="J624" s="836" t="n"/>
      <c r="K624" s="792" t="n">
        <v>1.336</v>
      </c>
      <c r="L624" s="793" t="n"/>
      <c r="M624" s="982">
        <f>IFERROR(AVERAGE(D624:E624),"")</f>
        <v/>
      </c>
      <c r="N624" s="982">
        <f>IFERROR(AVERAGE(F624:H624),"")</f>
        <v/>
      </c>
      <c r="O624" s="982">
        <f>IFERROR(AVERAGE(I624:J624),"")</f>
        <v/>
      </c>
      <c r="P624" s="982">
        <f>IFERROR(AVERAGE(K624:L624),"")</f>
        <v/>
      </c>
      <c r="Q624" s="257" t="n"/>
      <c r="R624" s="797">
        <f>AVERAGE(M624:P624)</f>
        <v/>
      </c>
      <c r="S624" s="266">
        <f>IF(R624&gt;=1,1,0)</f>
        <v/>
      </c>
      <c r="T624" s="266">
        <f>IF(S624=0,0,S624+T623)</f>
        <v/>
      </c>
      <c r="BG624" s="266">
        <f>IF(R624&gt;=2,1,0)</f>
        <v/>
      </c>
      <c r="BH624" s="266">
        <f>IF(BG624=0,0,BG624+BH623)</f>
        <v/>
      </c>
    </row>
    <row r="625" ht="17.45" customHeight="1">
      <c r="A625" s="257">
        <f>IF(ISNUMBER(C625),MONTH(C625),"")</f>
        <v/>
      </c>
      <c r="B625" s="257">
        <f>IF(ISNUMBER(C625),YEAR(C625),"")</f>
        <v/>
      </c>
      <c r="C625" s="791">
        <f>C624+1</f>
        <v/>
      </c>
      <c r="D625" s="792" t="n"/>
      <c r="E625" s="836" t="n">
        <v>1.287</v>
      </c>
      <c r="F625" s="792" t="n"/>
      <c r="G625" s="794" t="n">
        <v>1.753</v>
      </c>
      <c r="H625" s="793" t="n"/>
      <c r="I625" s="795" t="n"/>
      <c r="J625" s="836" t="n">
        <v>1.15</v>
      </c>
      <c r="K625" s="792" t="n"/>
      <c r="L625" s="793" t="n">
        <v>1.261</v>
      </c>
      <c r="M625" s="982">
        <f>IFERROR(AVERAGE(D625:E625),"")</f>
        <v/>
      </c>
      <c r="N625" s="982">
        <f>IFERROR(AVERAGE(F625:H625),"")</f>
        <v/>
      </c>
      <c r="O625" s="982">
        <f>IFERROR(AVERAGE(I625:J625),"")</f>
        <v/>
      </c>
      <c r="P625" s="982">
        <f>IFERROR(AVERAGE(K625:L625),"")</f>
        <v/>
      </c>
      <c r="Q625" s="257" t="n"/>
      <c r="R625" s="797">
        <f>AVERAGE(M625:P625)</f>
        <v/>
      </c>
      <c r="S625" s="266">
        <f>IF(R625&gt;=1,1,0)</f>
        <v/>
      </c>
      <c r="T625" s="266">
        <f>IF(S625=0,0,S625+T624)</f>
        <v/>
      </c>
      <c r="BG625" s="266">
        <f>IF(R625&gt;=2,1,0)</f>
        <v/>
      </c>
      <c r="BH625" s="266">
        <f>IF(BG625=0,0,BG625+BH624)</f>
        <v/>
      </c>
    </row>
    <row r="626" ht="17.45" customHeight="1">
      <c r="A626" s="257">
        <f>IF(ISNUMBER(C626),MONTH(C626),"")</f>
        <v/>
      </c>
      <c r="B626" s="257">
        <f>IF(ISNUMBER(C626),YEAR(C626),"")</f>
        <v/>
      </c>
      <c r="C626" s="808">
        <f>C625+1</f>
        <v/>
      </c>
      <c r="D626" s="809" t="n">
        <v>1.529</v>
      </c>
      <c r="E626" s="837" t="n"/>
      <c r="F626" s="809" t="n">
        <v>1.511</v>
      </c>
      <c r="G626" s="811" t="n"/>
      <c r="H626" s="810" t="n">
        <v>1.364</v>
      </c>
      <c r="I626" s="812" t="n">
        <v>1.262</v>
      </c>
      <c r="J626" s="837" t="n"/>
      <c r="K626" s="809" t="n">
        <v>1.366</v>
      </c>
      <c r="L626" s="810" t="n"/>
      <c r="M626" s="983">
        <f>IFERROR(AVERAGE(D626:E626),"")</f>
        <v/>
      </c>
      <c r="N626" s="983">
        <f>IFERROR(AVERAGE(F626:H626),"")</f>
        <v/>
      </c>
      <c r="O626" s="983">
        <f>IFERROR(AVERAGE(I626:J626),"")</f>
        <v/>
      </c>
      <c r="P626" s="983">
        <f>IFERROR(AVERAGE(K626:L626),"")</f>
        <v/>
      </c>
      <c r="Q626" s="813">
        <f>AVERAGE(M626:P626)</f>
        <v/>
      </c>
      <c r="R626" s="813" t="n"/>
      <c r="S626" s="443">
        <f>IF(Q626&gt;=1,1,0)</f>
        <v/>
      </c>
      <c r="T626" s="443">
        <f>IF(S626=0,0,S626+T625)</f>
        <v/>
      </c>
      <c r="BG626" s="311">
        <f>IF(Q626&gt;=2,1,0)</f>
        <v/>
      </c>
      <c r="BH626" s="311">
        <f>IF(BG626=0,0,BG626+BH625)</f>
        <v/>
      </c>
    </row>
    <row r="627" ht="17.45" customHeight="1">
      <c r="A627" s="257">
        <f>IF(ISNUMBER(C627),MONTH(C627),"")</f>
        <v/>
      </c>
      <c r="B627" s="257">
        <f>IF(ISNUMBER(C627),YEAR(C627),"")</f>
        <v/>
      </c>
      <c r="C627" s="808">
        <f>C626+1</f>
        <v/>
      </c>
      <c r="D627" s="809" t="n"/>
      <c r="E627" s="837" t="n">
        <v>0.8702</v>
      </c>
      <c r="F627" s="809" t="n"/>
      <c r="G627" s="811" t="n">
        <v>0.8909</v>
      </c>
      <c r="H627" s="810" t="n"/>
      <c r="I627" s="812" t="n"/>
      <c r="J627" s="837" t="n">
        <v>0.8070000000000001</v>
      </c>
      <c r="K627" s="809" t="n"/>
      <c r="L627" s="810" t="n">
        <v>0.9686</v>
      </c>
      <c r="M627" s="983">
        <f>IFERROR(AVERAGE(D627:E627),"")</f>
        <v/>
      </c>
      <c r="N627" s="983">
        <f>IFERROR(AVERAGE(F627:H627),"")</f>
        <v/>
      </c>
      <c r="O627" s="983">
        <f>IFERROR(AVERAGE(I627:J627),"")</f>
        <v/>
      </c>
      <c r="P627" s="983">
        <f>IFERROR(AVERAGE(K627:L627),"")</f>
        <v/>
      </c>
      <c r="Q627" s="813">
        <f>AVERAGE(M627:P627)</f>
        <v/>
      </c>
      <c r="R627" s="813" t="n"/>
      <c r="S627" s="443">
        <f>IF(Q627&gt;=1,1,0)</f>
        <v/>
      </c>
      <c r="T627" s="443">
        <f>IF(S627=0,0,S627+T626)</f>
        <v/>
      </c>
      <c r="BG627" s="311">
        <f>IF(Q627&gt;=2,1,0)</f>
        <v/>
      </c>
      <c r="BH627" s="311">
        <f>IF(BG627=0,0,BG627+BH626)</f>
        <v/>
      </c>
    </row>
    <row r="628" ht="17.45" customHeight="1">
      <c r="A628" s="257">
        <f>IF(ISNUMBER(C628),MONTH(C628),"")</f>
        <v/>
      </c>
      <c r="B628" s="257">
        <f>IF(ISNUMBER(C628),YEAR(C628),"")</f>
        <v/>
      </c>
      <c r="C628" s="791">
        <f>C627+1</f>
        <v/>
      </c>
      <c r="D628" s="792" t="n">
        <v>0.859</v>
      </c>
      <c r="E628" s="836" t="n"/>
      <c r="F628" s="792" t="n">
        <v>0.796</v>
      </c>
      <c r="G628" s="794" t="n"/>
      <c r="H628" s="793" t="n"/>
      <c r="I628" s="795" t="n">
        <v>0.758</v>
      </c>
      <c r="J628" s="836" t="n"/>
      <c r="K628" s="792" t="n">
        <v>0.805</v>
      </c>
      <c r="L628" s="793" t="n"/>
      <c r="M628" s="982">
        <f>IFERROR(AVERAGE(D628:E628),"")</f>
        <v/>
      </c>
      <c r="N628" s="982">
        <f>IFERROR(AVERAGE(F628:H628),"")</f>
        <v/>
      </c>
      <c r="O628" s="982">
        <f>IFERROR(AVERAGE(I628:J628),"")</f>
        <v/>
      </c>
      <c r="P628" s="982">
        <f>IFERROR(AVERAGE(K628:L628),"")</f>
        <v/>
      </c>
      <c r="Q628" s="257" t="n"/>
      <c r="R628" s="797">
        <f>AVERAGE(M628:P628)</f>
        <v/>
      </c>
      <c r="S628" s="266">
        <f>IF(R628&gt;=1,1,0)</f>
        <v/>
      </c>
      <c r="T628" s="266">
        <f>IF(S628=0,0,S628+T627)</f>
        <v/>
      </c>
      <c r="BG628" s="266">
        <f>IF(R628&gt;=2,1,0)</f>
        <v/>
      </c>
      <c r="BH628" s="266">
        <f>IF(BG628=0,0,BG628+BH627)</f>
        <v/>
      </c>
    </row>
    <row r="629" ht="17.45" customHeight="1">
      <c r="A629" s="257">
        <f>IF(ISNUMBER(C629),MONTH(C629),"")</f>
        <v/>
      </c>
      <c r="B629" s="257">
        <f>IF(ISNUMBER(C629),YEAR(C629),"")</f>
        <v/>
      </c>
      <c r="C629" s="791">
        <f>C628+1</f>
        <v/>
      </c>
      <c r="D629" s="792" t="n"/>
      <c r="E629" s="836" t="n">
        <v>2.125</v>
      </c>
      <c r="F629" s="792" t="n"/>
      <c r="G629" s="794" t="n">
        <v>1.839</v>
      </c>
      <c r="H629" s="793" t="n"/>
      <c r="I629" s="795" t="n"/>
      <c r="J629" s="836" t="n">
        <v>1.688</v>
      </c>
      <c r="K629" s="792" t="n"/>
      <c r="L629" s="793" t="n">
        <v>0.7968</v>
      </c>
      <c r="M629" s="982">
        <f>IFERROR(AVERAGE(D629:E629),"")</f>
        <v/>
      </c>
      <c r="N629" s="982">
        <f>IFERROR(AVERAGE(F629:H629),"")</f>
        <v/>
      </c>
      <c r="O629" s="982">
        <f>IFERROR(AVERAGE(I629:J629),"")</f>
        <v/>
      </c>
      <c r="P629" s="982">
        <f>IFERROR(AVERAGE(K629:L629),"")</f>
        <v/>
      </c>
      <c r="Q629" s="257" t="n"/>
      <c r="R629" s="797">
        <f>AVERAGE(M629:P629)</f>
        <v/>
      </c>
      <c r="S629" s="266">
        <f>IF(R629&gt;=1,1,0)</f>
        <v/>
      </c>
      <c r="T629" s="266">
        <f>IF(S629=0,0,S629+T628)</f>
        <v/>
      </c>
      <c r="BG629" s="266">
        <f>IF(R629&gt;=2,1,0)</f>
        <v/>
      </c>
      <c r="BH629" s="266">
        <f>IF(BG629=0,0,BG629+BH628)</f>
        <v/>
      </c>
    </row>
    <row r="630" ht="17.45" customHeight="1">
      <c r="A630" s="257">
        <f>IF(ISNUMBER(C630),MONTH(C630),"")</f>
        <v/>
      </c>
      <c r="B630" s="257">
        <f>IF(ISNUMBER(C630),YEAR(C630),"")</f>
        <v/>
      </c>
      <c r="C630" s="791">
        <f>C629+1</f>
        <v/>
      </c>
      <c r="D630" s="792" t="n">
        <v>0.7721</v>
      </c>
      <c r="E630" s="836" t="n"/>
      <c r="F630" s="792" t="n"/>
      <c r="G630" s="794" t="n"/>
      <c r="H630" s="793" t="n">
        <v>0.663</v>
      </c>
      <c r="I630" s="795" t="n">
        <v>0.7163</v>
      </c>
      <c r="J630" s="836" t="n"/>
      <c r="K630" s="792" t="n">
        <v>0.7523</v>
      </c>
      <c r="L630" s="793" t="n"/>
      <c r="M630" s="982">
        <f>IFERROR(AVERAGE(D630:E630),"")</f>
        <v/>
      </c>
      <c r="N630" s="982">
        <f>IFERROR(AVERAGE(F630:H630),"")</f>
        <v/>
      </c>
      <c r="O630" s="982">
        <f>IFERROR(AVERAGE(I630:J630),"")</f>
        <v/>
      </c>
      <c r="P630" s="982">
        <f>IFERROR(AVERAGE(K630:L630),"")</f>
        <v/>
      </c>
      <c r="Q630" s="257" t="n"/>
      <c r="R630" s="797">
        <f>AVERAGE(M630:P630)</f>
        <v/>
      </c>
      <c r="S630" s="266">
        <f>IF(R630&gt;=1,1,0)</f>
        <v/>
      </c>
      <c r="T630" s="266">
        <f>IF(S630=0,0,S630+T629)</f>
        <v/>
      </c>
      <c r="BG630" s="266">
        <f>IF(R630&gt;=2,1,0)</f>
        <v/>
      </c>
      <c r="BH630" s="266">
        <f>IF(BG630=0,0,BG630+BH629)</f>
        <v/>
      </c>
    </row>
    <row r="631" ht="17.45" customHeight="1">
      <c r="A631" s="257">
        <f>IF(ISNUMBER(C631),MONTH(C631),"")</f>
        <v/>
      </c>
      <c r="B631" s="257">
        <f>IF(ISNUMBER(C631),YEAR(C631),"")</f>
        <v/>
      </c>
      <c r="C631" s="791">
        <f>C630+1</f>
        <v/>
      </c>
      <c r="D631" s="792" t="n"/>
      <c r="E631" s="836" t="n">
        <v>0.6339</v>
      </c>
      <c r="F631" s="792" t="n"/>
      <c r="G631" s="794" t="n">
        <v>0.6582</v>
      </c>
      <c r="H631" s="793" t="n"/>
      <c r="I631" s="795" t="n"/>
      <c r="J631" s="836" t="n">
        <v>0.5377</v>
      </c>
      <c r="K631" s="792" t="n"/>
      <c r="L631" s="793" t="n">
        <v>0.5447</v>
      </c>
      <c r="M631" s="982">
        <f>IFERROR(AVERAGE(D631:E631),"")</f>
        <v/>
      </c>
      <c r="N631" s="982">
        <f>IFERROR(AVERAGE(F631:H631),"")</f>
        <v/>
      </c>
      <c r="O631" s="982">
        <f>IFERROR(AVERAGE(I631:J631),"")</f>
        <v/>
      </c>
      <c r="P631" s="982">
        <f>IFERROR(AVERAGE(K631:L631),"")</f>
        <v/>
      </c>
      <c r="Q631" s="257" t="n"/>
      <c r="R631" s="797">
        <f>AVERAGE(M631:P631)</f>
        <v/>
      </c>
      <c r="S631" s="266">
        <f>IF(R631&gt;=1,1,0)</f>
        <v/>
      </c>
      <c r="T631" s="266">
        <f>IF(S631=0,0,S631+T630)</f>
        <v/>
      </c>
      <c r="BG631" s="266">
        <f>IF(R631&gt;=2,1,0)</f>
        <v/>
      </c>
      <c r="BH631" s="266">
        <f>IF(BG631=0,0,BG631+BH630)</f>
        <v/>
      </c>
    </row>
    <row r="632" ht="17.45" customHeight="1">
      <c r="A632" s="257">
        <f>IF(ISNUMBER(C632),MONTH(C632),"")</f>
        <v/>
      </c>
      <c r="B632" s="257">
        <f>IF(ISNUMBER(C632),YEAR(C632),"")</f>
        <v/>
      </c>
      <c r="C632" s="791">
        <f>C631+1</f>
        <v/>
      </c>
      <c r="D632" s="803" t="n">
        <v>0.584</v>
      </c>
      <c r="E632" s="838" t="n"/>
      <c r="F632" s="803" t="n">
        <v>0.696</v>
      </c>
      <c r="G632" s="805" t="n"/>
      <c r="H632" s="804" t="n">
        <v>0.734</v>
      </c>
      <c r="I632" s="806" t="n">
        <v>0.647</v>
      </c>
      <c r="J632" s="838" t="n"/>
      <c r="K632" s="803" t="n">
        <v>0.645</v>
      </c>
      <c r="L632" s="804" t="n"/>
      <c r="M632" s="982">
        <f>IFERROR(AVERAGE(D632:E632),"")</f>
        <v/>
      </c>
      <c r="N632" s="982">
        <f>IFERROR(AVERAGE(F632:H632),"")</f>
        <v/>
      </c>
      <c r="O632" s="982">
        <f>IFERROR(AVERAGE(I632:J632),"")</f>
        <v/>
      </c>
      <c r="P632" s="982">
        <f>IFERROR(AVERAGE(K632:L632),"")</f>
        <v/>
      </c>
      <c r="Q632" s="257" t="n"/>
      <c r="R632" s="797">
        <f>AVERAGE(M632:P632)</f>
        <v/>
      </c>
      <c r="S632" s="266">
        <f>IF(R632&gt;=1,1,0)</f>
        <v/>
      </c>
      <c r="T632" s="266">
        <f>IF(S632=0,0,S632+T631)</f>
        <v/>
      </c>
      <c r="BG632" s="266">
        <f>IF(R632&gt;=2,1,0)</f>
        <v/>
      </c>
      <c r="BH632" s="266">
        <f>IF(BG632=0,0,BG632+BH631)</f>
        <v/>
      </c>
    </row>
    <row r="633" ht="17.45" customHeight="1">
      <c r="A633" s="257">
        <f>IF(ISNUMBER(C633),MONTH(C633),"")</f>
        <v/>
      </c>
      <c r="B633" s="257">
        <f>IF(ISNUMBER(C633),YEAR(C633),"")</f>
        <v/>
      </c>
      <c r="C633" s="808">
        <f>C632+1</f>
        <v/>
      </c>
      <c r="D633" s="809" t="n"/>
      <c r="E633" s="837" t="n">
        <v>1.519</v>
      </c>
      <c r="F633" s="809" t="n"/>
      <c r="G633" s="811" t="n">
        <v>1.709</v>
      </c>
      <c r="H633" s="810" t="n"/>
      <c r="I633" s="812" t="n"/>
      <c r="J633" s="837" t="n">
        <v>1.264</v>
      </c>
      <c r="K633" s="809" t="n"/>
      <c r="L633" s="810" t="n">
        <v>1.536</v>
      </c>
      <c r="M633" s="983">
        <f>IFERROR(AVERAGE(D633:E633),"")</f>
        <v/>
      </c>
      <c r="N633" s="983">
        <f>IFERROR(AVERAGE(F633:H633),"")</f>
        <v/>
      </c>
      <c r="O633" s="983">
        <f>IFERROR(AVERAGE(I633:J633),"")</f>
        <v/>
      </c>
      <c r="P633" s="983">
        <f>IFERROR(AVERAGE(K633:L633),"")</f>
        <v/>
      </c>
      <c r="Q633" s="813">
        <f>AVERAGE(M633:P633)</f>
        <v/>
      </c>
      <c r="R633" s="813" t="n"/>
      <c r="S633" s="443">
        <f>IF(Q633&gt;=1,1,0)</f>
        <v/>
      </c>
      <c r="T633" s="443" t="n">
        <v>0</v>
      </c>
      <c r="BG633" s="311">
        <f>IF(Q633&gt;=2,1,0)</f>
        <v/>
      </c>
      <c r="BH633" s="311">
        <f>IF(BG633=0,0,BG633+BH632)</f>
        <v/>
      </c>
    </row>
    <row r="634" ht="17.45" customHeight="1">
      <c r="A634" s="257">
        <f>IF(ISNUMBER(C634),MONTH(C634),"")</f>
        <v/>
      </c>
      <c r="B634" s="257">
        <f>IF(ISNUMBER(C634),YEAR(C634),"")</f>
        <v/>
      </c>
      <c r="C634" s="808">
        <f>C633+1</f>
        <v/>
      </c>
      <c r="D634" s="809" t="n">
        <v>1.082</v>
      </c>
      <c r="E634" s="837" t="n"/>
      <c r="F634" s="809" t="n">
        <v>0.95</v>
      </c>
      <c r="G634" s="811" t="n"/>
      <c r="H634" s="810" t="n"/>
      <c r="I634" s="812" t="n">
        <v>0.843</v>
      </c>
      <c r="J634" s="837" t="n"/>
      <c r="K634" s="809" t="n">
        <v>0.909</v>
      </c>
      <c r="L634" s="810" t="n"/>
      <c r="M634" s="983">
        <f>IFERROR(AVERAGE(D634:E634),"")</f>
        <v/>
      </c>
      <c r="N634" s="983">
        <f>IFERROR(AVERAGE(F634:H634),"")</f>
        <v/>
      </c>
      <c r="O634" s="983">
        <f>IFERROR(AVERAGE(I634:J634),"")</f>
        <v/>
      </c>
      <c r="P634" s="983">
        <f>IFERROR(AVERAGE(K634:L634),"")</f>
        <v/>
      </c>
      <c r="Q634" s="813">
        <f>AVERAGE(M634:P634)</f>
        <v/>
      </c>
      <c r="R634" s="813" t="n"/>
      <c r="S634" s="443">
        <f>IF(Q634&gt;=1,1,0)</f>
        <v/>
      </c>
      <c r="T634" s="443">
        <f>IF(S634=0,0,S634+T633)</f>
        <v/>
      </c>
      <c r="BG634" s="311">
        <f>IF(Q634&gt;=2,1,0)</f>
        <v/>
      </c>
      <c r="BH634" s="311">
        <f>IF(BG634=0,0,BG634+BH633)</f>
        <v/>
      </c>
    </row>
    <row r="635" ht="17.45" customHeight="1">
      <c r="A635" s="257">
        <f>IF(ISNUMBER(C635),MONTH(C635),"")</f>
        <v/>
      </c>
      <c r="B635" s="257">
        <f>IF(ISNUMBER(C635),YEAR(C635),"")</f>
        <v/>
      </c>
      <c r="C635" s="791">
        <f>C634+1</f>
        <v/>
      </c>
      <c r="D635" s="792" t="n"/>
      <c r="E635" s="836" t="n">
        <v>1.138</v>
      </c>
      <c r="F635" s="792" t="n"/>
      <c r="G635" s="794" t="n">
        <v>1.279</v>
      </c>
      <c r="H635" s="793" t="n"/>
      <c r="I635" s="795" t="n"/>
      <c r="J635" s="836" t="n">
        <v>0.9281</v>
      </c>
      <c r="K635" s="792" t="n"/>
      <c r="L635" s="793" t="n">
        <v>1.102</v>
      </c>
      <c r="M635" s="982">
        <f>IFERROR(AVERAGE(D635:E635),"")</f>
        <v/>
      </c>
      <c r="N635" s="982">
        <f>IFERROR(AVERAGE(F635:H635),"")</f>
        <v/>
      </c>
      <c r="O635" s="982">
        <f>IFERROR(AVERAGE(I635:J635),"")</f>
        <v/>
      </c>
      <c r="P635" s="982">
        <f>IFERROR(AVERAGE(K635:L635),"")</f>
        <v/>
      </c>
      <c r="Q635" s="257" t="n"/>
      <c r="R635" s="797">
        <f>AVERAGE(M635:P635)</f>
        <v/>
      </c>
      <c r="S635" s="266">
        <f>IF(R635&gt;=1,1,0)</f>
        <v/>
      </c>
      <c r="T635" s="266">
        <f>IF(S635=0,0,S635+T634)</f>
        <v/>
      </c>
      <c r="BG635" s="266">
        <f>IF(R635&gt;=2,1,0)</f>
        <v/>
      </c>
      <c r="BH635" s="266">
        <f>IF(BG635=0,0,BG635+BH634)</f>
        <v/>
      </c>
    </row>
    <row r="636" ht="17.45" customHeight="1">
      <c r="A636" s="257">
        <f>IF(ISNUMBER(C636),MONTH(C636),"")</f>
        <v/>
      </c>
      <c r="B636" s="257">
        <f>IF(ISNUMBER(C636),YEAR(C636),"")</f>
        <v/>
      </c>
      <c r="C636" s="791">
        <f>C635+1</f>
        <v/>
      </c>
      <c r="D636" s="792" t="n">
        <v>1.116</v>
      </c>
      <c r="E636" s="836" t="n"/>
      <c r="F636" s="792" t="n"/>
      <c r="G636" s="794" t="n"/>
      <c r="H636" s="793" t="n">
        <v>1.092</v>
      </c>
      <c r="I636" s="795" t="n">
        <v>1.204</v>
      </c>
      <c r="J636" s="836" t="n"/>
      <c r="K636" s="792" t="n">
        <v>1.236</v>
      </c>
      <c r="L636" s="793" t="n"/>
      <c r="M636" s="982">
        <f>IFERROR(AVERAGE(D636:E636),"")</f>
        <v/>
      </c>
      <c r="N636" s="982">
        <f>IFERROR(AVERAGE(F636:H636),"")</f>
        <v/>
      </c>
      <c r="O636" s="982">
        <f>IFERROR(AVERAGE(I636:J636),"")</f>
        <v/>
      </c>
      <c r="P636" s="982">
        <f>IFERROR(AVERAGE(K636:L636),"")</f>
        <v/>
      </c>
      <c r="Q636" s="257" t="n"/>
      <c r="R636" s="797">
        <f>AVERAGE(M636:P636)</f>
        <v/>
      </c>
      <c r="S636" s="266">
        <f>IF(R636&gt;=1,1,0)</f>
        <v/>
      </c>
      <c r="T636" s="266">
        <f>IF(S636=0,0,S636+T635)</f>
        <v/>
      </c>
      <c r="BG636" s="266">
        <f>IF(R636&gt;=2,1,0)</f>
        <v/>
      </c>
      <c r="BH636" s="266">
        <f>IF(BG636=0,0,BG636+BH635)</f>
        <v/>
      </c>
    </row>
    <row r="637" ht="17.45" customHeight="1">
      <c r="A637" s="257">
        <f>IF(ISNUMBER(C637),MONTH(C637),"")</f>
        <v/>
      </c>
      <c r="B637" s="257">
        <f>IF(ISNUMBER(C637),YEAR(C637),"")</f>
        <v/>
      </c>
      <c r="C637" s="791">
        <f>C636+1</f>
        <v/>
      </c>
      <c r="D637" s="792" t="n"/>
      <c r="E637" s="836" t="n">
        <v>1.292</v>
      </c>
      <c r="F637" s="792" t="n"/>
      <c r="G637" s="794" t="n">
        <v>1.18</v>
      </c>
      <c r="H637" s="793" t="n"/>
      <c r="I637" s="795" t="n"/>
      <c r="J637" s="836" t="n">
        <v>1.048</v>
      </c>
      <c r="K637" s="792" t="n"/>
      <c r="L637" s="793" t="n">
        <v>1.071</v>
      </c>
      <c r="M637" s="982">
        <f>IFERROR(AVERAGE(D637:E637),"")</f>
        <v/>
      </c>
      <c r="N637" s="982">
        <f>IFERROR(AVERAGE(F637:H637),"")</f>
        <v/>
      </c>
      <c r="O637" s="982">
        <f>IFERROR(AVERAGE(I637:J637),"")</f>
        <v/>
      </c>
      <c r="P637" s="982">
        <f>IFERROR(AVERAGE(K637:L637),"")</f>
        <v/>
      </c>
      <c r="Q637" s="257" t="n"/>
      <c r="R637" s="797">
        <f>AVERAGE(M637:P637)</f>
        <v/>
      </c>
      <c r="S637" s="266">
        <f>IF(R637&gt;=1,1,0)</f>
        <v/>
      </c>
      <c r="T637" s="266">
        <f>IF(S637=0,0,S637+T636)</f>
        <v/>
      </c>
      <c r="BG637" s="266">
        <f>IF(R637&gt;=2,1,0)</f>
        <v/>
      </c>
      <c r="BH637" s="266">
        <f>IF(BG637=0,0,BG637+BH636)</f>
        <v/>
      </c>
    </row>
    <row r="638" ht="17.45" customHeight="1">
      <c r="A638" s="257">
        <f>IF(ISNUMBER(C638),MONTH(C638),"")</f>
        <v/>
      </c>
      <c r="B638" s="257">
        <f>IF(ISNUMBER(C638),YEAR(C638),"")</f>
        <v/>
      </c>
      <c r="C638" s="791">
        <f>C637+1</f>
        <v/>
      </c>
      <c r="D638" s="803" t="n">
        <v>0.54</v>
      </c>
      <c r="E638" s="838" t="n"/>
      <c r="F638" s="803" t="n">
        <v>0.44</v>
      </c>
      <c r="G638" s="805" t="n"/>
      <c r="H638" s="804" t="n">
        <v>0.448</v>
      </c>
      <c r="I638" s="806" t="n">
        <v>0.431</v>
      </c>
      <c r="J638" s="838" t="n"/>
      <c r="K638" s="803" t="n">
        <v>0.478</v>
      </c>
      <c r="L638" s="804" t="n"/>
      <c r="M638" s="982">
        <f>IFERROR(AVERAGE(D638:E638),"")</f>
        <v/>
      </c>
      <c r="N638" s="982">
        <f>IFERROR(AVERAGE(F638:H638),"")</f>
        <v/>
      </c>
      <c r="O638" s="982">
        <f>IFERROR(AVERAGE(I638:J638),"")</f>
        <v/>
      </c>
      <c r="P638" s="982">
        <f>IFERROR(AVERAGE(K638:L638),"")</f>
        <v/>
      </c>
      <c r="Q638" s="257" t="n"/>
      <c r="R638" s="797">
        <f>AVERAGE(M638:P638)</f>
        <v/>
      </c>
      <c r="S638" s="266">
        <f>IF(R638&gt;=1,1,0)</f>
        <v/>
      </c>
      <c r="T638" s="266">
        <f>IF(S638=0,0,S638+T637)</f>
        <v/>
      </c>
      <c r="BG638" s="266">
        <f>IF(R638&gt;=2,1,0)</f>
        <v/>
      </c>
      <c r="BH638" s="266">
        <f>IF(BG638=0,0,BG638+BH637)</f>
        <v/>
      </c>
    </row>
    <row r="639" ht="17.45" customHeight="1">
      <c r="A639" s="257">
        <f>IF(ISNUMBER(C639),MONTH(C639),"")</f>
        <v/>
      </c>
      <c r="B639" s="257">
        <f>IF(ISNUMBER(C639),YEAR(C639),"")</f>
        <v/>
      </c>
      <c r="C639" s="791">
        <f>C638+1</f>
        <v/>
      </c>
      <c r="D639" s="792" t="n"/>
      <c r="E639" s="836" t="n">
        <v>0.454</v>
      </c>
      <c r="F639" s="792" t="n"/>
      <c r="G639" s="794" t="n">
        <v>0.518</v>
      </c>
      <c r="H639" s="793" t="n"/>
      <c r="I639" s="795" t="n"/>
      <c r="J639" s="836" t="n">
        <v>0.478</v>
      </c>
      <c r="K639" s="792" t="n"/>
      <c r="L639" s="793" t="n">
        <v>1.122</v>
      </c>
      <c r="M639" s="982">
        <f>IFERROR(AVERAGE(D639:E639),"")</f>
        <v/>
      </c>
      <c r="N639" s="982">
        <f>IFERROR(AVERAGE(F639:H639),"")</f>
        <v/>
      </c>
      <c r="O639" s="982">
        <f>IFERROR(AVERAGE(I639:J639),"")</f>
        <v/>
      </c>
      <c r="P639" s="982">
        <f>IFERROR(AVERAGE(K639:L639),"")</f>
        <v/>
      </c>
      <c r="Q639" s="257" t="n"/>
      <c r="R639" s="797">
        <f>AVERAGE(M639:P639)</f>
        <v/>
      </c>
      <c r="S639" s="266">
        <f>IF(R639&gt;=1,1,0)</f>
        <v/>
      </c>
      <c r="T639" s="266">
        <f>IF(S639=0,0,S639+T638)</f>
        <v/>
      </c>
      <c r="BG639" s="266">
        <f>IF(R639&gt;=2,1,0)</f>
        <v/>
      </c>
      <c r="BH639" s="266">
        <f>IF(BG639=0,0,BG639+BH638)</f>
        <v/>
      </c>
    </row>
    <row r="640" ht="17.45" customHeight="1">
      <c r="A640" s="257">
        <f>IF(ISNUMBER(C640),MONTH(C640),"")</f>
        <v/>
      </c>
      <c r="B640" s="257">
        <f>IF(ISNUMBER(C640),YEAR(C640),"")</f>
        <v/>
      </c>
      <c r="C640" s="808">
        <f>C639+1</f>
        <v/>
      </c>
      <c r="D640" s="809" t="n">
        <v>0.2302</v>
      </c>
      <c r="E640" s="837" t="n"/>
      <c r="F640" s="809" t="n">
        <v>0.2388</v>
      </c>
      <c r="G640" s="811" t="n"/>
      <c r="H640" s="810" t="n"/>
      <c r="I640" s="812" t="n">
        <v>0.2121</v>
      </c>
      <c r="J640" s="837" t="n"/>
      <c r="K640" s="809" t="n">
        <v>0.2637</v>
      </c>
      <c r="L640" s="810" t="n"/>
      <c r="M640" s="983">
        <f>IFERROR(AVERAGE(D640:E640),"")</f>
        <v/>
      </c>
      <c r="N640" s="983">
        <f>IFERROR(AVERAGE(F640:H640),"")</f>
        <v/>
      </c>
      <c r="O640" s="983">
        <f>IFERROR(AVERAGE(I640:J640),"")</f>
        <v/>
      </c>
      <c r="P640" s="983">
        <f>IFERROR(AVERAGE(K640:L640),"")</f>
        <v/>
      </c>
      <c r="Q640" s="813">
        <f>AVERAGE(M640:P640)</f>
        <v/>
      </c>
      <c r="R640" s="813" t="n"/>
      <c r="S640" s="443">
        <f>IF(Q640&gt;=1,1,0)</f>
        <v/>
      </c>
      <c r="T640" s="443">
        <f>IF(S640=0,0,S640+T639)</f>
        <v/>
      </c>
      <c r="BG640" s="311">
        <f>IF(Q640&gt;=2,1,0)</f>
        <v/>
      </c>
      <c r="BH640" s="311">
        <f>IF(BG640=0,0,BG640+BH639)</f>
        <v/>
      </c>
    </row>
    <row r="641" ht="17.45" customHeight="1">
      <c r="A641" s="257">
        <f>IF(ISNUMBER(C641),MONTH(C641),"")</f>
        <v/>
      </c>
      <c r="B641" s="257">
        <f>IF(ISNUMBER(C641),YEAR(C641),"")</f>
        <v/>
      </c>
      <c r="C641" s="808">
        <f>C640+1</f>
        <v/>
      </c>
      <c r="D641" s="809" t="n"/>
      <c r="E641" s="837" t="n">
        <v>0.29</v>
      </c>
      <c r="F641" s="809" t="n"/>
      <c r="G641" s="811" t="n">
        <v>0.3278</v>
      </c>
      <c r="H641" s="810" t="n"/>
      <c r="I641" s="812" t="n"/>
      <c r="J641" s="837" t="n">
        <v>0.2175</v>
      </c>
      <c r="K641" s="809" t="n"/>
      <c r="L641" s="810" t="n">
        <v>0.3322</v>
      </c>
      <c r="M641" s="983">
        <f>IFERROR(AVERAGE(D641:E641),"")</f>
        <v/>
      </c>
      <c r="N641" s="983">
        <f>IFERROR(AVERAGE(F641:H641),"")</f>
        <v/>
      </c>
      <c r="O641" s="983">
        <f>IFERROR(AVERAGE(I641:J641),"")</f>
        <v/>
      </c>
      <c r="P641" s="983">
        <f>IFERROR(AVERAGE(K641:L641),"")</f>
        <v/>
      </c>
      <c r="Q641" s="813">
        <f>AVERAGE(M641:P641)</f>
        <v/>
      </c>
      <c r="R641" s="813" t="n"/>
      <c r="S641" s="443">
        <f>IF(Q641&gt;=1,1,0)</f>
        <v/>
      </c>
      <c r="T641" s="443">
        <f>IF(S641=0,0,S641+T640)</f>
        <v/>
      </c>
      <c r="U641" s="299" t="inlineStr">
        <is>
          <t>September</t>
        </is>
      </c>
      <c r="V641" s="299" t="n">
        <v>2019</v>
      </c>
      <c r="W641" s="300" t="n"/>
      <c r="X641" s="300" t="n"/>
      <c r="Y641" s="300" t="n"/>
      <c r="BG641" s="311">
        <f>IF(Q641&gt;=2,1,0)</f>
        <v/>
      </c>
      <c r="BH641" s="311">
        <f>IF(BG641=0,0,BG641+BH640)</f>
        <v/>
      </c>
    </row>
    <row r="642" ht="17.45" customHeight="1">
      <c r="A642" s="257">
        <f>IF(ISNUMBER(C642),MONTH(C642),"")</f>
        <v/>
      </c>
      <c r="B642" s="257">
        <f>IF(ISNUMBER(C642),YEAR(C642),"")</f>
        <v/>
      </c>
      <c r="C642" s="791">
        <f>C641+1</f>
        <v/>
      </c>
      <c r="D642" s="792" t="n">
        <v>0.7709</v>
      </c>
      <c r="E642" s="836" t="n"/>
      <c r="F642" s="792" t="n"/>
      <c r="G642" s="794" t="n"/>
      <c r="H642" s="793" t="n">
        <v>0.6787</v>
      </c>
      <c r="I642" s="795" t="n">
        <v>0.7796</v>
      </c>
      <c r="J642" s="836" t="n"/>
      <c r="K642" s="792" t="n">
        <v>0.7302999999999999</v>
      </c>
      <c r="L642" s="793" t="n"/>
      <c r="M642" s="982">
        <f>IFERROR(AVERAGE(D642:E642),"")</f>
        <v/>
      </c>
      <c r="N642" s="982">
        <f>IFERROR(AVERAGE(F642:H642),"")</f>
        <v/>
      </c>
      <c r="O642" s="982">
        <f>IFERROR(AVERAGE(I642:J642),"")</f>
        <v/>
      </c>
      <c r="P642" s="982">
        <f>IFERROR(AVERAGE(K642:L642),"")</f>
        <v/>
      </c>
      <c r="Q642" s="257" t="n"/>
      <c r="R642" s="797">
        <f>AVERAGE(M642:P642)</f>
        <v/>
      </c>
      <c r="S642" s="266">
        <f>IF(R642&gt;=1,1,0)</f>
        <v/>
      </c>
      <c r="T642" s="266">
        <f>IF(S642=0,0,S642+T641)</f>
        <v/>
      </c>
      <c r="U642" s="301" t="inlineStr">
        <is>
          <t>Parameter</t>
        </is>
      </c>
      <c r="V642" s="301" t="inlineStr">
        <is>
          <t>Station 1</t>
        </is>
      </c>
      <c r="W642" s="301" t="inlineStr">
        <is>
          <t>Station 2</t>
        </is>
      </c>
      <c r="X642" s="301" t="inlineStr">
        <is>
          <t>Station 4</t>
        </is>
      </c>
      <c r="Y642" s="301" t="inlineStr">
        <is>
          <t>Station 5</t>
        </is>
      </c>
      <c r="BG642" s="266">
        <f>IF(R642&gt;=2,1,0)</f>
        <v/>
      </c>
      <c r="BH642" s="266">
        <f>IF(BG642=0,0,BG642+BH641)</f>
        <v/>
      </c>
    </row>
    <row r="643" ht="17.45" customHeight="1">
      <c r="A643" s="257">
        <f>IF(ISNUMBER(C643),MONTH(C643),"")</f>
        <v/>
      </c>
      <c r="B643" s="257">
        <f>IF(ISNUMBER(C643),YEAR(C643),"")</f>
        <v/>
      </c>
      <c r="C643" s="791">
        <f>C642+1</f>
        <v/>
      </c>
      <c r="D643" s="792" t="n"/>
      <c r="E643" s="836" t="n">
        <v>1.401</v>
      </c>
      <c r="F643" s="792" t="n"/>
      <c r="G643" s="794" t="n">
        <v>1.407</v>
      </c>
      <c r="H643" s="793" t="n"/>
      <c r="I643" s="795" t="n"/>
      <c r="J643" s="836" t="n">
        <v>1.311</v>
      </c>
      <c r="K643" s="792" t="n"/>
      <c r="L643" s="793" t="n">
        <v>1.287</v>
      </c>
      <c r="M643" s="982">
        <f>IFERROR(AVERAGE(D643:E643),"")</f>
        <v/>
      </c>
      <c r="N643" s="982">
        <f>IFERROR(AVERAGE(F643:H643),"")</f>
        <v/>
      </c>
      <c r="O643" s="982">
        <f>IFERROR(AVERAGE(I643:J643),"")</f>
        <v/>
      </c>
      <c r="P643" s="982">
        <f>IFERROR(AVERAGE(K643:L643),"")</f>
        <v/>
      </c>
      <c r="Q643" s="257" t="n"/>
      <c r="R643" s="797">
        <f>AVERAGE(M643:P643)</f>
        <v/>
      </c>
      <c r="S643" s="266">
        <f>IF(R643&gt;=1,1,0)</f>
        <v/>
      </c>
      <c r="T643" s="266">
        <f>IF(S643=0,0,S643+T642)</f>
        <v/>
      </c>
      <c r="U643" s="302" t="inlineStr">
        <is>
          <t>Average</t>
        </is>
      </c>
      <c r="V643" s="839">
        <f>AVERAGE(D613:E642)</f>
        <v/>
      </c>
      <c r="W643" s="839">
        <f>AVERAGE(F613:H642)</f>
        <v/>
      </c>
      <c r="X643" s="839">
        <f>AVERAGE(I613:J642)</f>
        <v/>
      </c>
      <c r="Y643" s="839">
        <f>AVERAGE(K613:L642)</f>
        <v/>
      </c>
      <c r="BG643" s="266">
        <f>IF(R643&gt;=2,1,0)</f>
        <v/>
      </c>
      <c r="BH643" s="266">
        <f>IF(BG643=0,0,BG643+BH642)</f>
        <v/>
      </c>
    </row>
    <row r="644" ht="17.45" customHeight="1">
      <c r="A644" s="257">
        <f>IF(ISNUMBER(C644),MONTH(C644),"")</f>
        <v/>
      </c>
      <c r="B644" s="257">
        <f>IF(ISNUMBER(C644),YEAR(C644),"")</f>
        <v/>
      </c>
      <c r="C644" s="791">
        <f>C643+1</f>
        <v/>
      </c>
      <c r="D644" s="803" t="n">
        <v>1.661</v>
      </c>
      <c r="E644" s="838" t="n"/>
      <c r="F644" s="803" t="n">
        <v>1.769</v>
      </c>
      <c r="G644" s="805" t="n"/>
      <c r="H644" s="804" t="n">
        <v>1.615</v>
      </c>
      <c r="I644" s="806" t="n">
        <v>1.711</v>
      </c>
      <c r="J644" s="838" t="n"/>
      <c r="K644" s="803" t="n">
        <v>1.749</v>
      </c>
      <c r="L644" s="804" t="n"/>
      <c r="M644" s="982">
        <f>IFERROR(AVERAGE(D644:E644),"")</f>
        <v/>
      </c>
      <c r="N644" s="982">
        <f>IFERROR(AVERAGE(F644:H644),"")</f>
        <v/>
      </c>
      <c r="O644" s="982">
        <f>IFERROR(AVERAGE(I644:J644),"")</f>
        <v/>
      </c>
      <c r="P644" s="982">
        <f>IFERROR(AVERAGE(K644:L644),"")</f>
        <v/>
      </c>
      <c r="Q644" s="257" t="n"/>
      <c r="R644" s="797">
        <f>AVERAGE(M644:P644)</f>
        <v/>
      </c>
      <c r="S644" s="266">
        <f>IF(R644&gt;=1,1,0)</f>
        <v/>
      </c>
      <c r="T644" s="266">
        <f>IF(S644=0,0,S644+T643)</f>
        <v/>
      </c>
      <c r="U644" s="302" t="inlineStr">
        <is>
          <t>Maximum</t>
        </is>
      </c>
      <c r="V644" s="839">
        <f>MAX(D613:E642)</f>
        <v/>
      </c>
      <c r="W644" s="839">
        <f>MAX(F613:H642)</f>
        <v/>
      </c>
      <c r="X644" s="839">
        <f>MAX(I613:J642)</f>
        <v/>
      </c>
      <c r="Y644" s="839">
        <f>MAX(K613:L642)</f>
        <v/>
      </c>
      <c r="BG644" s="266">
        <f>IF(R644&gt;=2,1,0)</f>
        <v/>
      </c>
      <c r="BH644" s="266">
        <f>IF(BG644=0,0,BG644+BH643)</f>
        <v/>
      </c>
    </row>
    <row r="645" ht="17.45" customHeight="1" thickBot="1">
      <c r="A645" s="257">
        <f>IF(ISNUMBER(C645),MONTH(C645),"")</f>
        <v/>
      </c>
      <c r="B645" s="257">
        <f>IF(ISNUMBER(C645),YEAR(C645),"")</f>
        <v/>
      </c>
      <c r="C645" s="791">
        <f>C644+1</f>
        <v/>
      </c>
      <c r="D645" s="792" t="n"/>
      <c r="E645" s="836" t="n">
        <v>1.4</v>
      </c>
      <c r="F645" s="792" t="n"/>
      <c r="G645" s="794" t="n">
        <v>1.457</v>
      </c>
      <c r="H645" s="793" t="n"/>
      <c r="I645" s="795" t="n"/>
      <c r="J645" s="836" t="n">
        <v>1.309</v>
      </c>
      <c r="K645" s="792" t="n"/>
      <c r="L645" s="793" t="n">
        <v>1.414</v>
      </c>
      <c r="M645" s="982">
        <f>IFERROR(AVERAGE(D645:E645),"")</f>
        <v/>
      </c>
      <c r="N645" s="982">
        <f>IFERROR(AVERAGE(F645:H645),"")</f>
        <v/>
      </c>
      <c r="O645" s="982">
        <f>IFERROR(AVERAGE(I645:J645),"")</f>
        <v/>
      </c>
      <c r="P645" s="982">
        <f>IFERROR(AVERAGE(K645:L645),"")</f>
        <v/>
      </c>
      <c r="Q645" s="257" t="n"/>
      <c r="R645" s="797">
        <f>AVERAGE(M645:P645)</f>
        <v/>
      </c>
      <c r="S645" s="266">
        <f>IF(R645&gt;=1,1,0)</f>
        <v/>
      </c>
      <c r="T645" s="266">
        <f>IF(S645=0,0,S645+T644)</f>
        <v/>
      </c>
      <c r="U645" s="304" t="inlineStr">
        <is>
          <t># DAYS &gt; 2.5</t>
        </is>
      </c>
      <c r="V645" s="305">
        <f>COUNTIF(D613:E642,"&gt;=2.5")</f>
        <v/>
      </c>
      <c r="W645" s="305">
        <f>COUNTIF(F613:G642,"&gt;=2.5")</f>
        <v/>
      </c>
      <c r="X645" s="305">
        <f>COUNTIF(I613:J642,"&gt;=2.5")</f>
        <v/>
      </c>
      <c r="Y645" s="305">
        <f>COUNTIF(I613:J642,"&gt;=2.5")</f>
        <v/>
      </c>
      <c r="BG645" s="266">
        <f>IF(R645&gt;=2,1,0)</f>
        <v/>
      </c>
      <c r="BH645" s="266">
        <f>IF(BG645=0,0,BG645+BH644)</f>
        <v/>
      </c>
    </row>
    <row r="646" ht="17.45" customHeight="1" thickBot="1">
      <c r="A646" s="257">
        <f>IF(ISNUMBER(C646),MONTH(C646),"")</f>
        <v/>
      </c>
      <c r="B646" s="257">
        <f>IF(ISNUMBER(C646),YEAR(C646),"")</f>
        <v/>
      </c>
      <c r="C646" s="791">
        <f>C645+1</f>
        <v/>
      </c>
      <c r="D646" s="792" t="n">
        <v>1.114</v>
      </c>
      <c r="E646" s="836" t="n"/>
      <c r="F646" s="792" t="n">
        <v>1.18</v>
      </c>
      <c r="G646" s="794" t="n"/>
      <c r="H646" s="793" t="n"/>
      <c r="I646" s="795" t="n">
        <v>0.9855</v>
      </c>
      <c r="J646" s="836" t="n"/>
      <c r="K646" s="792" t="n">
        <v>1.079</v>
      </c>
      <c r="L646" s="793" t="n"/>
      <c r="M646" s="982">
        <f>IFERROR(AVERAGE(D646:E646),"")</f>
        <v/>
      </c>
      <c r="N646" s="982">
        <f>IFERROR(AVERAGE(F646:H646),"")</f>
        <v/>
      </c>
      <c r="O646" s="982">
        <f>IFERROR(AVERAGE(I646:J646),"")</f>
        <v/>
      </c>
      <c r="P646" s="982">
        <f>IFERROR(AVERAGE(K646:L646),"")</f>
        <v/>
      </c>
      <c r="Q646" s="257" t="n"/>
      <c r="R646" s="797">
        <f>AVERAGE(M646:P646)</f>
        <v/>
      </c>
      <c r="S646" s="266">
        <f>IF(R646&gt;=1,1,0)</f>
        <v/>
      </c>
      <c r="T646" s="266">
        <f>IF(S646=0,0,S646+T645)</f>
        <v/>
      </c>
      <c r="Y646" s="786">
        <f>AVERAGE(V643:Y643)</f>
        <v/>
      </c>
      <c r="BG646" s="266">
        <f>IF(R646&gt;=2,1,0)</f>
        <v/>
      </c>
      <c r="BH646" s="266">
        <f>IF(BG646=0,0,BG646+BH645)</f>
        <v/>
      </c>
    </row>
    <row r="647" ht="17.45" customHeight="1">
      <c r="A647" s="257">
        <f>IF(ISNUMBER(C647),MONTH(C647),"")</f>
        <v/>
      </c>
      <c r="B647" s="257">
        <f>IF(ISNUMBER(C647),YEAR(C647),"")</f>
        <v/>
      </c>
      <c r="C647" s="808">
        <f>C646+1</f>
        <v/>
      </c>
      <c r="D647" s="809" t="n"/>
      <c r="E647" s="837" t="n">
        <v>1.325</v>
      </c>
      <c r="F647" s="809" t="n"/>
      <c r="G647" s="811" t="n">
        <v>1.496</v>
      </c>
      <c r="H647" s="810" t="n"/>
      <c r="I647" s="812" t="n"/>
      <c r="J647" s="837" t="n">
        <v>1.349</v>
      </c>
      <c r="K647" s="809" t="n"/>
      <c r="L647" s="810" t="n">
        <v>1.443</v>
      </c>
      <c r="M647" s="983">
        <f>IFERROR(AVERAGE(D647:E647),"")</f>
        <v/>
      </c>
      <c r="N647" s="983">
        <f>IFERROR(AVERAGE(F647:H647),"")</f>
        <v/>
      </c>
      <c r="O647" s="983">
        <f>IFERROR(AVERAGE(I647:J647),"")</f>
        <v/>
      </c>
      <c r="P647" s="983">
        <f>IFERROR(AVERAGE(K647:L647),"")</f>
        <v/>
      </c>
      <c r="Q647" s="813">
        <f>AVERAGE(M647:P647)</f>
        <v/>
      </c>
      <c r="R647" s="813" t="n"/>
      <c r="S647" s="443">
        <f>IF(Q647&gt;=1,1,0)</f>
        <v/>
      </c>
      <c r="T647" s="443">
        <f>IF(S647=0,0,S647+T646)</f>
        <v/>
      </c>
      <c r="BG647" s="311">
        <f>IF(Q647&gt;=2,1,0)</f>
        <v/>
      </c>
      <c r="BH647" s="311">
        <f>IF(BG647=0,0,BG647+BH646)</f>
        <v/>
      </c>
    </row>
    <row r="648" ht="17.45" customHeight="1">
      <c r="A648" s="257">
        <f>IF(ISNUMBER(C648),MONTH(C648),"")</f>
        <v/>
      </c>
      <c r="B648" s="257">
        <f>IF(ISNUMBER(C648),YEAR(C648),"")</f>
        <v/>
      </c>
      <c r="C648" s="808">
        <f>C647+1</f>
        <v/>
      </c>
      <c r="D648" s="809" t="n">
        <v>1.116</v>
      </c>
      <c r="E648" s="837" t="n"/>
      <c r="F648" s="809" t="n"/>
      <c r="G648" s="811" t="n"/>
      <c r="H648" s="810" t="n">
        <v>1.031</v>
      </c>
      <c r="I648" s="812" t="n">
        <v>1.04</v>
      </c>
      <c r="J648" s="837" t="n"/>
      <c r="K648" s="809" t="n">
        <v>1.1</v>
      </c>
      <c r="L648" s="810" t="n"/>
      <c r="M648" s="983">
        <f>IFERROR(AVERAGE(D648:E648),"")</f>
        <v/>
      </c>
      <c r="N648" s="983">
        <f>IFERROR(AVERAGE(F648:H648),"")</f>
        <v/>
      </c>
      <c r="O648" s="983">
        <f>IFERROR(AVERAGE(I648:J648),"")</f>
        <v/>
      </c>
      <c r="P648" s="983">
        <f>IFERROR(AVERAGE(K648:L648),"")</f>
        <v/>
      </c>
      <c r="Q648" s="813">
        <f>AVERAGE(M648:P648)</f>
        <v/>
      </c>
      <c r="R648" s="813" t="n"/>
      <c r="S648" s="443">
        <f>IF(Q648&gt;=1,1,0)</f>
        <v/>
      </c>
      <c r="T648" s="443">
        <f>IF(S648=0,0,S648+T647)</f>
        <v/>
      </c>
      <c r="BG648" s="311">
        <f>IF(Q648&gt;=2,1,0)</f>
        <v/>
      </c>
      <c r="BH648" s="311">
        <f>IF(BG648=0,0,BG648+BH647)</f>
        <v/>
      </c>
    </row>
    <row r="649" ht="17.45" customHeight="1">
      <c r="A649" s="257">
        <f>IF(ISNUMBER(C649),MONTH(C649),"")</f>
        <v/>
      </c>
      <c r="B649" s="257">
        <f>IF(ISNUMBER(C649),YEAR(C649),"")</f>
        <v/>
      </c>
      <c r="C649" s="791">
        <f>C648+1</f>
        <v/>
      </c>
      <c r="D649" s="792" t="n"/>
      <c r="E649" s="836" t="n">
        <v>1.415</v>
      </c>
      <c r="F649" s="792" t="n"/>
      <c r="G649" s="794" t="n">
        <v>1.457</v>
      </c>
      <c r="H649" s="793" t="n"/>
      <c r="I649" s="795" t="n"/>
      <c r="J649" s="836" t="n">
        <v>1.31</v>
      </c>
      <c r="K649" s="792" t="n"/>
      <c r="L649" s="793" t="n">
        <v>1.353</v>
      </c>
      <c r="M649" s="982">
        <f>IFERROR(AVERAGE(D649:E649),"")</f>
        <v/>
      </c>
      <c r="N649" s="982">
        <f>IFERROR(AVERAGE(F649:H649),"")</f>
        <v/>
      </c>
      <c r="O649" s="982">
        <f>IFERROR(AVERAGE(I649:J649),"")</f>
        <v/>
      </c>
      <c r="P649" s="982">
        <f>IFERROR(AVERAGE(K649:L649),"")</f>
        <v/>
      </c>
      <c r="Q649" s="257" t="n"/>
      <c r="R649" s="797">
        <f>AVERAGE(M649:P649)</f>
        <v/>
      </c>
      <c r="S649" s="266">
        <f>IF(R649&gt;=1,1,0)</f>
        <v/>
      </c>
      <c r="T649" s="266">
        <f>IF(S649=0,0,S649+T648)</f>
        <v/>
      </c>
      <c r="BG649" s="266">
        <f>IF(R649&gt;=2,1,0)</f>
        <v/>
      </c>
      <c r="BH649" s="266">
        <f>IF(BG649=0,0,BG649+BH648)</f>
        <v/>
      </c>
    </row>
    <row r="650" ht="17.45" customHeight="1">
      <c r="A650" s="257">
        <f>IF(ISNUMBER(C650),MONTH(C650),"")</f>
        <v/>
      </c>
      <c r="B650" s="257">
        <f>IF(ISNUMBER(C650),YEAR(C650),"")</f>
        <v/>
      </c>
      <c r="C650" s="791">
        <f>C649+1</f>
        <v/>
      </c>
      <c r="D650" s="803" t="n">
        <v>1.29</v>
      </c>
      <c r="E650" s="838" t="n"/>
      <c r="F650" s="803" t="n">
        <v>1.444</v>
      </c>
      <c r="G650" s="805" t="n"/>
      <c r="H650" s="804" t="n">
        <v>1.276</v>
      </c>
      <c r="I650" s="806" t="n">
        <v>1.337</v>
      </c>
      <c r="J650" s="838" t="n"/>
      <c r="K650" s="803" t="n">
        <v>1.359</v>
      </c>
      <c r="L650" s="804" t="n"/>
      <c r="M650" s="982">
        <f>IFERROR(AVERAGE(D650:E650),"")</f>
        <v/>
      </c>
      <c r="N650" s="982">
        <f>IFERROR(AVERAGE(F650:H650),"")</f>
        <v/>
      </c>
      <c r="O650" s="982">
        <f>IFERROR(AVERAGE(I650:J650),"")</f>
        <v/>
      </c>
      <c r="P650" s="982">
        <f>IFERROR(AVERAGE(K650:L650),"")</f>
        <v/>
      </c>
      <c r="Q650" s="257" t="n"/>
      <c r="R650" s="797">
        <f>AVERAGE(M650:P650)</f>
        <v/>
      </c>
      <c r="S650" s="266">
        <f>IF(R650&gt;=1,1,0)</f>
        <v/>
      </c>
      <c r="T650" s="266">
        <f>IF(S650=0,0,S650+T649)</f>
        <v/>
      </c>
      <c r="BG650" s="266">
        <f>IF(R650&gt;=2,1,0)</f>
        <v/>
      </c>
      <c r="BH650" s="266">
        <f>IF(BG650=0,0,BG650+BH649)</f>
        <v/>
      </c>
    </row>
    <row r="651" ht="17.45" customHeight="1">
      <c r="A651" s="257">
        <f>IF(ISNUMBER(C651),MONTH(C651),"")</f>
        <v/>
      </c>
      <c r="B651" s="257">
        <f>IF(ISNUMBER(C651),YEAR(C651),"")</f>
        <v/>
      </c>
      <c r="C651" s="791">
        <f>C650+1</f>
        <v/>
      </c>
      <c r="D651" s="792" t="n"/>
      <c r="E651" s="836" t="n">
        <v>0.728</v>
      </c>
      <c r="F651" s="792" t="n"/>
      <c r="G651" s="794" t="n">
        <v>0.754</v>
      </c>
      <c r="H651" s="793" t="n"/>
      <c r="I651" s="795" t="n"/>
      <c r="J651" s="836" t="n">
        <v>0.7153</v>
      </c>
      <c r="K651" s="792" t="n"/>
      <c r="L651" s="793" t="n">
        <v>0.778</v>
      </c>
      <c r="M651" s="982">
        <f>IFERROR(AVERAGE(D651:E651),"")</f>
        <v/>
      </c>
      <c r="N651" s="982">
        <f>IFERROR(AVERAGE(F651:H651),"")</f>
        <v/>
      </c>
      <c r="O651" s="982">
        <f>IFERROR(AVERAGE(I651:J651),"")</f>
        <v/>
      </c>
      <c r="P651" s="982">
        <f>IFERROR(AVERAGE(K651:L651),"")</f>
        <v/>
      </c>
      <c r="Q651" s="257" t="n"/>
      <c r="R651" s="797">
        <f>AVERAGE(M651:P651)</f>
        <v/>
      </c>
      <c r="S651" s="266">
        <f>IF(R651&gt;=1,1,0)</f>
        <v/>
      </c>
      <c r="T651" s="266">
        <f>IF(S651=0,0,S651+T650)</f>
        <v/>
      </c>
      <c r="BG651" s="266">
        <f>IF(R651&gt;=2,1,0)</f>
        <v/>
      </c>
      <c r="BH651" s="266">
        <f>IF(BG651=0,0,BG651+BH650)</f>
        <v/>
      </c>
    </row>
    <row r="652" ht="17.45" customHeight="1">
      <c r="A652" s="257">
        <f>IF(ISNUMBER(C652),MONTH(C652),"")</f>
        <v/>
      </c>
      <c r="B652" s="257">
        <f>IF(ISNUMBER(C652),YEAR(C652),"")</f>
        <v/>
      </c>
      <c r="C652" s="791">
        <f>C651+1</f>
        <v/>
      </c>
      <c r="D652" s="792" t="n">
        <v>1.332</v>
      </c>
      <c r="E652" s="836" t="n"/>
      <c r="F652" s="792" t="n">
        <v>1.346</v>
      </c>
      <c r="G652" s="794" t="n"/>
      <c r="H652" s="793" t="n"/>
      <c r="I652" s="795" t="n">
        <v>1.292</v>
      </c>
      <c r="J652" s="836" t="n"/>
      <c r="K652" s="792" t="n">
        <v>1.862</v>
      </c>
      <c r="L652" s="793" t="n"/>
      <c r="M652" s="982">
        <f>IFERROR(AVERAGE(D652:E652),"")</f>
        <v/>
      </c>
      <c r="N652" s="982">
        <f>IFERROR(AVERAGE(F652:H652),"")</f>
        <v/>
      </c>
      <c r="O652" s="982">
        <f>IFERROR(AVERAGE(I652:J652),"")</f>
        <v/>
      </c>
      <c r="P652" s="982">
        <f>IFERROR(AVERAGE(K652:L652),"")</f>
        <v/>
      </c>
      <c r="Q652" s="257" t="n"/>
      <c r="R652" s="797">
        <f>AVERAGE(M652:P652)</f>
        <v/>
      </c>
      <c r="S652" s="266">
        <f>IF(R652&gt;=1,1,0)</f>
        <v/>
      </c>
      <c r="T652" s="266">
        <f>IF(S652=0,0,S652+T651)</f>
        <v/>
      </c>
      <c r="BG652" s="266">
        <f>IF(R652&gt;=2,1,0)</f>
        <v/>
      </c>
      <c r="BH652" s="266">
        <f>IF(BG652=0,0,BG652+BH651)</f>
        <v/>
      </c>
    </row>
    <row r="653" ht="17.45" customHeight="1">
      <c r="A653" s="257">
        <f>IF(ISNUMBER(C653),MONTH(C653),"")</f>
        <v/>
      </c>
      <c r="B653" s="257">
        <f>IF(ISNUMBER(C653),YEAR(C653),"")</f>
        <v/>
      </c>
      <c r="C653" s="791">
        <f>C652+1</f>
        <v/>
      </c>
      <c r="D653" s="792" t="n"/>
      <c r="E653" s="836" t="n">
        <v>1.498</v>
      </c>
      <c r="F653" s="792" t="n"/>
      <c r="G653" s="794" t="n">
        <v>1.728</v>
      </c>
      <c r="H653" s="793" t="n"/>
      <c r="I653" s="795" t="n"/>
      <c r="J653" s="836" t="n">
        <v>1.107</v>
      </c>
      <c r="K653" s="792" t="n"/>
      <c r="L653" s="793" t="n">
        <v>1.445</v>
      </c>
      <c r="M653" s="982">
        <f>IFERROR(AVERAGE(D653:E653),"")</f>
        <v/>
      </c>
      <c r="N653" s="982">
        <f>IFERROR(AVERAGE(F653:H653),"")</f>
        <v/>
      </c>
      <c r="O653" s="982">
        <f>IFERROR(AVERAGE(I653:J653),"")</f>
        <v/>
      </c>
      <c r="P653" s="982">
        <f>IFERROR(AVERAGE(K653:L653),"")</f>
        <v/>
      </c>
      <c r="Q653" s="257" t="n"/>
      <c r="R653" s="797">
        <f>AVERAGE(M653:P653)</f>
        <v/>
      </c>
      <c r="S653" s="266">
        <f>IF(R653&gt;=1,1,0)</f>
        <v/>
      </c>
      <c r="T653" s="266">
        <f>IF(S653=0,0,S653+T652)</f>
        <v/>
      </c>
      <c r="BG653" s="266">
        <f>IF(R653&gt;=2,1,0)</f>
        <v/>
      </c>
      <c r="BH653" s="266">
        <f>IF(BG653=0,0,BG653+BH652)</f>
        <v/>
      </c>
    </row>
    <row r="654" ht="17.45" customHeight="1">
      <c r="A654" s="257">
        <f>IF(ISNUMBER(C654),MONTH(C654),"")</f>
        <v/>
      </c>
      <c r="B654" s="257">
        <f>IF(ISNUMBER(C654),YEAR(C654),"")</f>
        <v/>
      </c>
      <c r="C654" s="808">
        <f>C653+1</f>
        <v/>
      </c>
      <c r="D654" s="809" t="n">
        <v>1.199</v>
      </c>
      <c r="E654" s="837" t="n"/>
      <c r="F654" s="809" t="n"/>
      <c r="G654" s="811" t="n"/>
      <c r="H654" s="810" t="n">
        <v>1.226</v>
      </c>
      <c r="I654" s="812" t="n">
        <v>1.018</v>
      </c>
      <c r="J654" s="837" t="n"/>
      <c r="K654" s="809" t="n">
        <v>0.9621</v>
      </c>
      <c r="L654" s="810" t="n"/>
      <c r="M654" s="983">
        <f>IFERROR(AVERAGE(D654:E654),"")</f>
        <v/>
      </c>
      <c r="N654" s="983">
        <f>IFERROR(AVERAGE(F654:H654),"")</f>
        <v/>
      </c>
      <c r="O654" s="983">
        <f>IFERROR(AVERAGE(I654:J654),"")</f>
        <v/>
      </c>
      <c r="P654" s="983">
        <f>IFERROR(AVERAGE(K654:L654),"")</f>
        <v/>
      </c>
      <c r="Q654" s="813">
        <f>AVERAGE(M654:P654)</f>
        <v/>
      </c>
      <c r="R654" s="813" t="n"/>
      <c r="S654" s="443">
        <f>IF(Q654&gt;=1,1,0)</f>
        <v/>
      </c>
      <c r="T654" s="443">
        <f>IF(S654=0,0,S654+T653)</f>
        <v/>
      </c>
      <c r="BG654" s="311">
        <f>IF(Q654&gt;=2,1,0)</f>
        <v/>
      </c>
      <c r="BH654" s="311">
        <f>IF(BG654=0,0,BG654+BH653)</f>
        <v/>
      </c>
    </row>
    <row r="655" ht="17.45" customHeight="1">
      <c r="A655" s="257">
        <f>IF(ISNUMBER(C655),MONTH(C655),"")</f>
        <v/>
      </c>
      <c r="B655" s="257">
        <f>IF(ISNUMBER(C655),YEAR(C655),"")</f>
        <v/>
      </c>
      <c r="C655" s="808">
        <f>C654+1</f>
        <v/>
      </c>
      <c r="D655" s="809" t="n"/>
      <c r="E655" s="837" t="n">
        <v>1.023</v>
      </c>
      <c r="F655" s="809" t="n"/>
      <c r="G655" s="811" t="n">
        <v>1.099</v>
      </c>
      <c r="H655" s="810" t="n"/>
      <c r="I655" s="812" t="n"/>
      <c r="J655" s="837" t="n">
        <v>1.064</v>
      </c>
      <c r="K655" s="809" t="n"/>
      <c r="L655" s="810" t="n">
        <v>1.105</v>
      </c>
      <c r="M655" s="983">
        <f>IFERROR(AVERAGE(D655:E655),"")</f>
        <v/>
      </c>
      <c r="N655" s="983">
        <f>IFERROR(AVERAGE(F655:H655),"")</f>
        <v/>
      </c>
      <c r="O655" s="983">
        <f>IFERROR(AVERAGE(I655:J655),"")</f>
        <v/>
      </c>
      <c r="P655" s="983">
        <f>IFERROR(AVERAGE(K655:L655),"")</f>
        <v/>
      </c>
      <c r="Q655" s="813">
        <f>AVERAGE(M655:P655)</f>
        <v/>
      </c>
      <c r="R655" s="813" t="n"/>
      <c r="S655" s="443">
        <f>IF(Q655&gt;=1,1,0)</f>
        <v/>
      </c>
      <c r="T655" s="443">
        <f>IF(S655=0,0,S655+T654)</f>
        <v/>
      </c>
      <c r="BG655" s="311">
        <f>IF(Q655&gt;=2,1,0)</f>
        <v/>
      </c>
      <c r="BH655" s="311">
        <f>IF(BG655=0,0,BG655+BH654)</f>
        <v/>
      </c>
    </row>
    <row r="656" ht="17.45" customHeight="1">
      <c r="A656" s="257">
        <f>IF(ISNUMBER(C656),MONTH(C656),"")</f>
        <v/>
      </c>
      <c r="B656" s="257">
        <f>IF(ISNUMBER(C656),YEAR(C656),"")</f>
        <v/>
      </c>
      <c r="C656" s="791">
        <f>C655+1</f>
        <v/>
      </c>
      <c r="D656" s="803" t="n">
        <v>1.293</v>
      </c>
      <c r="E656" s="838" t="n"/>
      <c r="F656" s="803" t="n">
        <v>1.371</v>
      </c>
      <c r="G656" s="805" t="n"/>
      <c r="H656" s="804" t="n">
        <v>1.38</v>
      </c>
      <c r="I656" s="806" t="n">
        <v>1.396</v>
      </c>
      <c r="J656" s="838" t="n"/>
      <c r="K656" s="803" t="n">
        <v>1.419</v>
      </c>
      <c r="L656" s="804" t="n"/>
      <c r="M656" s="982">
        <f>IFERROR(AVERAGE(D656:E656),"")</f>
        <v/>
      </c>
      <c r="N656" s="982">
        <f>IFERROR(AVERAGE(F656:H656),"")</f>
        <v/>
      </c>
      <c r="O656" s="982">
        <f>IFERROR(AVERAGE(I656:J656),"")</f>
        <v/>
      </c>
      <c r="P656" s="982">
        <f>IFERROR(AVERAGE(K656:L656),"")</f>
        <v/>
      </c>
      <c r="Q656" s="257" t="n"/>
      <c r="R656" s="797">
        <f>AVERAGE(M656:P656)</f>
        <v/>
      </c>
      <c r="S656" s="266">
        <f>IF(R656&gt;=1,1,0)</f>
        <v/>
      </c>
      <c r="T656" s="266">
        <f>IF(S656=0,0,S656+T655)</f>
        <v/>
      </c>
      <c r="BG656" s="266">
        <f>IF(R656&gt;=2,1,0)</f>
        <v/>
      </c>
      <c r="BH656" s="266">
        <f>IF(BG656=0,0,BG656+BH655)</f>
        <v/>
      </c>
    </row>
    <row r="657" ht="17.45" customHeight="1">
      <c r="A657" s="257">
        <f>IF(ISNUMBER(C657),MONTH(C657),"")</f>
        <v/>
      </c>
      <c r="B657" s="257">
        <f>IF(ISNUMBER(C657),YEAR(C657),"")</f>
        <v/>
      </c>
      <c r="C657" s="791">
        <f>C656+1</f>
        <v/>
      </c>
      <c r="D657" s="792" t="n"/>
      <c r="E657" s="836" t="n">
        <v>1.315</v>
      </c>
      <c r="F657" s="792" t="n"/>
      <c r="G657" s="794" t="n">
        <v>1.418</v>
      </c>
      <c r="H657" s="793" t="n"/>
      <c r="I657" s="795" t="n"/>
      <c r="J657" s="836" t="n">
        <v>1.174</v>
      </c>
      <c r="K657" s="792" t="n"/>
      <c r="L657" s="793" t="n">
        <v>1.384</v>
      </c>
      <c r="M657" s="982">
        <f>IFERROR(AVERAGE(D657:E657),"")</f>
        <v/>
      </c>
      <c r="N657" s="982">
        <f>IFERROR(AVERAGE(F657:H657),"")</f>
        <v/>
      </c>
      <c r="O657" s="982">
        <f>IFERROR(AVERAGE(I657:J657),"")</f>
        <v/>
      </c>
      <c r="P657" s="982">
        <f>IFERROR(AVERAGE(K657:L657),"")</f>
        <v/>
      </c>
      <c r="Q657" s="257" t="n"/>
      <c r="R657" s="797">
        <f>AVERAGE(M657:P657)</f>
        <v/>
      </c>
      <c r="S657" s="266">
        <f>IF(R657&gt;=1,1,0)</f>
        <v/>
      </c>
      <c r="T657" s="266">
        <f>IF(S657=0,0,S657+T656)</f>
        <v/>
      </c>
      <c r="BG657" s="266">
        <f>IF(R657&gt;=2,1,0)</f>
        <v/>
      </c>
      <c r="BH657" s="266">
        <f>IF(BG657=0,0,BG657+BH656)</f>
        <v/>
      </c>
    </row>
    <row r="658" ht="17.45" customHeight="1">
      <c r="A658" s="257">
        <f>IF(ISNUMBER(C658),MONTH(C658),"")</f>
        <v/>
      </c>
      <c r="B658" s="257">
        <f>IF(ISNUMBER(C658),YEAR(C658),"")</f>
        <v/>
      </c>
      <c r="C658" s="791">
        <f>C657+1</f>
        <v/>
      </c>
      <c r="D658" s="792" t="n">
        <v>1.641</v>
      </c>
      <c r="E658" s="836" t="n"/>
      <c r="F658" s="792" t="n">
        <v>1.447</v>
      </c>
      <c r="G658" s="794" t="n"/>
      <c r="H658" s="793" t="n"/>
      <c r="I658" s="795" t="n">
        <v>1.279</v>
      </c>
      <c r="J658" s="836" t="n"/>
      <c r="K658" s="792" t="n">
        <v>1.231</v>
      </c>
      <c r="L658" s="793" t="n"/>
      <c r="M658" s="982">
        <f>IFERROR(AVERAGE(D658:E658),"")</f>
        <v/>
      </c>
      <c r="N658" s="982">
        <f>IFERROR(AVERAGE(F658:H658),"")</f>
        <v/>
      </c>
      <c r="O658" s="982">
        <f>IFERROR(AVERAGE(I658:J658),"")</f>
        <v/>
      </c>
      <c r="P658" s="982">
        <f>IFERROR(AVERAGE(K658:L658),"")</f>
        <v/>
      </c>
      <c r="Q658" s="257" t="n"/>
      <c r="R658" s="797">
        <f>AVERAGE(M658:P658)</f>
        <v/>
      </c>
      <c r="S658" s="266">
        <f>IF(R658&gt;=1,1,0)</f>
        <v/>
      </c>
      <c r="T658" s="266">
        <f>IF(S658=0,0,S658+T657)</f>
        <v/>
      </c>
      <c r="BG658" s="266">
        <f>IF(R658&gt;=2,1,0)</f>
        <v/>
      </c>
      <c r="BH658" s="266">
        <f>IF(BG658=0,0,BG658+BH657)</f>
        <v/>
      </c>
    </row>
    <row r="659" ht="17.45" customHeight="1">
      <c r="A659" s="257">
        <f>IF(ISNUMBER(C659),MONTH(C659),"")</f>
        <v/>
      </c>
      <c r="B659" s="257">
        <f>IF(ISNUMBER(C659),YEAR(C659),"")</f>
        <v/>
      </c>
      <c r="C659" s="791">
        <f>C658+1</f>
        <v/>
      </c>
      <c r="D659" s="792" t="n"/>
      <c r="E659" s="836" t="n">
        <v>0.9851</v>
      </c>
      <c r="F659" s="792" t="n"/>
      <c r="G659" s="794" t="n">
        <v>1.097</v>
      </c>
      <c r="H659" s="793" t="n"/>
      <c r="I659" s="795" t="n"/>
      <c r="J659" s="836" t="n">
        <v>0.9524</v>
      </c>
      <c r="K659" s="792" t="n"/>
      <c r="L659" s="793" t="n">
        <v>0.963</v>
      </c>
      <c r="M659" s="982">
        <f>IFERROR(AVERAGE(D659:E659),"")</f>
        <v/>
      </c>
      <c r="N659" s="982">
        <f>IFERROR(AVERAGE(F659:H659),"")</f>
        <v/>
      </c>
      <c r="O659" s="982">
        <f>IFERROR(AVERAGE(I659:J659),"")</f>
        <v/>
      </c>
      <c r="P659" s="982">
        <f>IFERROR(AVERAGE(K659:L659),"")</f>
        <v/>
      </c>
      <c r="Q659" s="257" t="n"/>
      <c r="R659" s="797">
        <f>AVERAGE(M659:P659)</f>
        <v/>
      </c>
      <c r="S659" s="266">
        <f>IF(R659&gt;=1,1,0)</f>
        <v/>
      </c>
      <c r="T659" s="266">
        <f>IF(S659=0,0,S659+T658)</f>
        <v/>
      </c>
      <c r="BG659" s="266">
        <f>IF(R659&gt;=2,1,0)</f>
        <v/>
      </c>
      <c r="BH659" s="266">
        <f>IF(BG659=0,0,BG659+BH658)</f>
        <v/>
      </c>
    </row>
    <row r="660" ht="17.45" customHeight="1">
      <c r="A660" s="257">
        <f>IF(ISNUMBER(C660),MONTH(C660),"")</f>
        <v/>
      </c>
      <c r="B660" s="257">
        <f>IF(ISNUMBER(C660),YEAR(C660),"")</f>
        <v/>
      </c>
      <c r="C660" s="791">
        <f>C659+1</f>
        <v/>
      </c>
      <c r="D660" s="792" t="n">
        <v>1.014</v>
      </c>
      <c r="E660" s="836" t="n"/>
      <c r="F660" s="792" t="n"/>
      <c r="G660" s="794" t="n"/>
      <c r="H660" s="793" t="n">
        <v>0.976</v>
      </c>
      <c r="I660" s="795" t="n">
        <v>1.024</v>
      </c>
      <c r="J660" s="836" t="n"/>
      <c r="K660" s="792" t="n">
        <v>1.108</v>
      </c>
      <c r="L660" s="793" t="n"/>
      <c r="M660" s="982">
        <f>IFERROR(AVERAGE(D660:E660),"")</f>
        <v/>
      </c>
      <c r="N660" s="982">
        <f>IFERROR(AVERAGE(F660:H660),"")</f>
        <v/>
      </c>
      <c r="O660" s="982">
        <f>IFERROR(AVERAGE(I660:J660),"")</f>
        <v/>
      </c>
      <c r="P660" s="982">
        <f>IFERROR(AVERAGE(K660:L660),"")</f>
        <v/>
      </c>
      <c r="Q660" s="257" t="n"/>
      <c r="R660" s="797">
        <f>AVERAGE(M660:P660)</f>
        <v/>
      </c>
      <c r="S660" s="266">
        <f>IF(R660&gt;=1,1,0)</f>
        <v/>
      </c>
      <c r="T660" s="266">
        <f>IF(S660=0,0,S660+T659)</f>
        <v/>
      </c>
      <c r="BG660" s="266">
        <f>IF(R660&gt;=2,1,0)</f>
        <v/>
      </c>
      <c r="BH660" s="266">
        <f>IF(BG660=0,0,BG660+BH659)</f>
        <v/>
      </c>
    </row>
    <row r="661" ht="17.45" customHeight="1">
      <c r="A661" s="257">
        <f>IF(ISNUMBER(C661),MONTH(C661),"")</f>
        <v/>
      </c>
      <c r="B661" s="257">
        <f>IF(ISNUMBER(C661),YEAR(C661),"")</f>
        <v/>
      </c>
      <c r="C661" s="808">
        <f>C660+1</f>
        <v/>
      </c>
      <c r="D661" s="809" t="n"/>
      <c r="E661" s="837" t="n">
        <v>1.322</v>
      </c>
      <c r="F661" s="809" t="n"/>
      <c r="G661" s="811" t="n">
        <v>1.315</v>
      </c>
      <c r="H661" s="810" t="n"/>
      <c r="I661" s="812" t="n"/>
      <c r="J661" s="837" t="n">
        <v>1.257</v>
      </c>
      <c r="K661" s="809" t="n"/>
      <c r="L661" s="810" t="n">
        <v>1.355</v>
      </c>
      <c r="M661" s="983">
        <f>IFERROR(AVERAGE(D661:E661),"")</f>
        <v/>
      </c>
      <c r="N661" s="983">
        <f>IFERROR(AVERAGE(F661:H661),"")</f>
        <v/>
      </c>
      <c r="O661" s="983">
        <f>IFERROR(AVERAGE(I661:J661),"")</f>
        <v/>
      </c>
      <c r="P661" s="983">
        <f>IFERROR(AVERAGE(K661:L661),"")</f>
        <v/>
      </c>
      <c r="Q661" s="813">
        <f>AVERAGE(M661:P661)</f>
        <v/>
      </c>
      <c r="R661" s="813" t="n"/>
      <c r="S661" s="443">
        <f>IF(Q661&gt;=1,1,0)</f>
        <v/>
      </c>
      <c r="T661" s="443">
        <f>IF(S661=0,0,S661+T660)</f>
        <v/>
      </c>
      <c r="BG661" s="311">
        <f>IF(Q661&gt;=2,1,0)</f>
        <v/>
      </c>
      <c r="BH661" s="311">
        <f>IF(BG661=0,0,BG661+BH660)</f>
        <v/>
      </c>
    </row>
    <row r="662" ht="17.45" customHeight="1">
      <c r="A662" s="257">
        <f>IF(ISNUMBER(C662),MONTH(C662),"")</f>
        <v/>
      </c>
      <c r="B662" s="257">
        <f>IF(ISNUMBER(C662),YEAR(C662),"")</f>
        <v/>
      </c>
      <c r="C662" s="808">
        <f>C661+1</f>
        <v/>
      </c>
      <c r="D662" s="809" t="n">
        <v>0.835</v>
      </c>
      <c r="E662" s="837" t="n"/>
      <c r="F662" s="809" t="n">
        <v>0.755</v>
      </c>
      <c r="G662" s="811" t="n"/>
      <c r="H662" s="810" t="n">
        <v>0.753</v>
      </c>
      <c r="I662" s="812" t="n">
        <v>0.8110000000000001</v>
      </c>
      <c r="J662" s="837" t="n"/>
      <c r="K662" s="809" t="n">
        <v>0.795</v>
      </c>
      <c r="L662" s="810" t="n"/>
      <c r="M662" s="983">
        <f>IFERROR(AVERAGE(D662:E662),"")</f>
        <v/>
      </c>
      <c r="N662" s="983">
        <f>IFERROR(AVERAGE(F662:H662),"")</f>
        <v/>
      </c>
      <c r="O662" s="983">
        <f>IFERROR(AVERAGE(I662:J662),"")</f>
        <v/>
      </c>
      <c r="P662" s="983">
        <f>IFERROR(AVERAGE(K662:L662),"")</f>
        <v/>
      </c>
      <c r="Q662" s="813">
        <f>AVERAGE(M662:P662)</f>
        <v/>
      </c>
      <c r="R662" s="813" t="n"/>
      <c r="S662" s="443">
        <f>IF(Q662&gt;=1,1,0)</f>
        <v/>
      </c>
      <c r="T662" s="443">
        <f>IF(S662=0,0,S662+T661)</f>
        <v/>
      </c>
      <c r="BG662" s="311">
        <f>IF(Q662&gt;=2,1,0)</f>
        <v/>
      </c>
      <c r="BH662" s="311">
        <f>IF(BG662=0,0,BG662+BH661)</f>
        <v/>
      </c>
    </row>
    <row r="663" ht="17.45" customHeight="1">
      <c r="A663" s="257">
        <f>IF(ISNUMBER(C663),MONTH(C663),"")</f>
        <v/>
      </c>
      <c r="B663" s="257">
        <f>IF(ISNUMBER(C663),YEAR(C663),"")</f>
        <v/>
      </c>
      <c r="C663" s="791">
        <f>C662+1</f>
        <v/>
      </c>
      <c r="D663" s="792" t="n"/>
      <c r="E663" s="836" t="n">
        <v>0.9953</v>
      </c>
      <c r="F663" s="792" t="n"/>
      <c r="G663" s="794" t="n">
        <v>1.233</v>
      </c>
      <c r="H663" s="793" t="n"/>
      <c r="I663" s="795" t="n"/>
      <c r="J663" s="836" t="n">
        <v>1.126</v>
      </c>
      <c r="K663" s="792" t="n"/>
      <c r="L663" s="793" t="n">
        <v>1.128</v>
      </c>
      <c r="M663" s="982">
        <f>IFERROR(AVERAGE(D663:E663),"")</f>
        <v/>
      </c>
      <c r="N663" s="982">
        <f>IFERROR(AVERAGE(F663:H663),"")</f>
        <v/>
      </c>
      <c r="O663" s="982">
        <f>IFERROR(AVERAGE(I663:J663),"")</f>
        <v/>
      </c>
      <c r="P663" s="982">
        <f>IFERROR(AVERAGE(K663:L663),"")</f>
        <v/>
      </c>
      <c r="Q663" s="257" t="n"/>
      <c r="R663" s="797">
        <f>AVERAGE(M663:P663)</f>
        <v/>
      </c>
      <c r="S663" s="266">
        <f>IF(R663&gt;=1,1,0)</f>
        <v/>
      </c>
      <c r="T663" s="266">
        <f>IF(S663=0,0,S663+T662)</f>
        <v/>
      </c>
      <c r="BG663" s="266">
        <f>IF(R663&gt;=2,1,0)</f>
        <v/>
      </c>
      <c r="BH663" s="266">
        <f>IF(BG663=0,0,BG663+BH662)</f>
        <v/>
      </c>
    </row>
    <row r="664" ht="17.45" customHeight="1">
      <c r="A664" s="257">
        <f>IF(ISNUMBER(C664),MONTH(C664),"")</f>
        <v/>
      </c>
      <c r="B664" s="257">
        <f>IF(ISNUMBER(C664),YEAR(C664),"")</f>
        <v/>
      </c>
      <c r="C664" s="791">
        <f>C663+1</f>
        <v/>
      </c>
      <c r="D664" s="792" t="n">
        <v>0.9385</v>
      </c>
      <c r="E664" s="836" t="n"/>
      <c r="F664" s="792" t="n">
        <v>1.257</v>
      </c>
      <c r="G664" s="794" t="n"/>
      <c r="H664" s="793" t="n"/>
      <c r="I664" s="795" t="n">
        <v>1.028</v>
      </c>
      <c r="J664" s="836" t="n"/>
      <c r="K664" s="792" t="n">
        <v>0.9987</v>
      </c>
      <c r="L664" s="793" t="n"/>
      <c r="M664" s="982">
        <f>IFERROR(AVERAGE(D664:E664),"")</f>
        <v/>
      </c>
      <c r="N664" s="982">
        <f>IFERROR(AVERAGE(F664:H664),"")</f>
        <v/>
      </c>
      <c r="O664" s="982">
        <f>IFERROR(AVERAGE(I664:J664),"")</f>
        <v/>
      </c>
      <c r="P664" s="982">
        <f>IFERROR(AVERAGE(K664:L664),"")</f>
        <v/>
      </c>
      <c r="Q664" s="257" t="n"/>
      <c r="R664" s="797">
        <f>AVERAGE(M664:P664)</f>
        <v/>
      </c>
      <c r="S664" s="266">
        <f>IF(R664&gt;=1,1,0)</f>
        <v/>
      </c>
      <c r="T664" s="266">
        <f>IF(S664=0,0,S664+T663)</f>
        <v/>
      </c>
      <c r="BG664" s="266">
        <f>IF(R664&gt;=2,1,0)</f>
        <v/>
      </c>
      <c r="BH664" s="266">
        <f>IF(BG664=0,0,BG664+BH663)</f>
        <v/>
      </c>
    </row>
    <row r="665" ht="17.45" customHeight="1">
      <c r="A665" s="257">
        <f>IF(ISNUMBER(C665),MONTH(C665),"")</f>
        <v/>
      </c>
      <c r="B665" s="257">
        <f>IF(ISNUMBER(C665),YEAR(C665),"")</f>
        <v/>
      </c>
      <c r="C665" s="791">
        <f>C664+1</f>
        <v/>
      </c>
      <c r="D665" s="792" t="n"/>
      <c r="E665" s="836" t="n">
        <v>1.419</v>
      </c>
      <c r="F665" s="792" t="n"/>
      <c r="G665" s="794" t="n">
        <v>1.482</v>
      </c>
      <c r="H665" s="793" t="n"/>
      <c r="I665" s="795" t="n"/>
      <c r="J665" s="836" t="n">
        <v>1.299</v>
      </c>
      <c r="K665" s="792" t="n"/>
      <c r="L665" s="793" t="n">
        <v>1.466</v>
      </c>
      <c r="M665" s="982">
        <f>IFERROR(AVERAGE(D665:E665),"")</f>
        <v/>
      </c>
      <c r="N665" s="982">
        <f>IFERROR(AVERAGE(F665:H665),"")</f>
        <v/>
      </c>
      <c r="O665" s="982">
        <f>IFERROR(AVERAGE(I665:J665),"")</f>
        <v/>
      </c>
      <c r="P665" s="982">
        <f>IFERROR(AVERAGE(K665:L665),"")</f>
        <v/>
      </c>
      <c r="Q665" s="257" t="n"/>
      <c r="R665" s="797">
        <f>AVERAGE(M665:P665)</f>
        <v/>
      </c>
      <c r="S665" s="266">
        <f>IF(R665&gt;=1,1,0)</f>
        <v/>
      </c>
      <c r="T665" s="266">
        <f>IF(S665=0,0,S665+T664)</f>
        <v/>
      </c>
      <c r="BG665" s="266">
        <f>IF(R665&gt;=2,1,0)</f>
        <v/>
      </c>
      <c r="BH665" s="266">
        <f>IF(BG665=0,0,BG665+BH664)</f>
        <v/>
      </c>
    </row>
    <row r="666" ht="17.45" customHeight="1">
      <c r="A666" s="257">
        <f>IF(ISNUMBER(C666),MONTH(C666),"")</f>
        <v/>
      </c>
      <c r="B666" s="257">
        <f>IF(ISNUMBER(C666),YEAR(C666),"")</f>
        <v/>
      </c>
      <c r="C666" s="791">
        <f>C665+1</f>
        <v/>
      </c>
      <c r="D666" s="792" t="n">
        <v>1.407</v>
      </c>
      <c r="E666" s="836" t="n"/>
      <c r="F666" s="792" t="n"/>
      <c r="G666" s="794" t="n"/>
      <c r="H666" s="793" t="n">
        <v>1.523</v>
      </c>
      <c r="I666" s="795" t="n">
        <v>1.484</v>
      </c>
      <c r="J666" s="836" t="n"/>
      <c r="K666" s="792" t="n">
        <v>1.658</v>
      </c>
      <c r="L666" s="793" t="n"/>
      <c r="M666" s="982">
        <f>IFERROR(AVERAGE(D666:E666),"")</f>
        <v/>
      </c>
      <c r="N666" s="982">
        <f>IFERROR(AVERAGE(F666:H666),"")</f>
        <v/>
      </c>
      <c r="O666" s="982">
        <f>IFERROR(AVERAGE(I666:J666),"")</f>
        <v/>
      </c>
      <c r="P666" s="982">
        <f>IFERROR(AVERAGE(K666:L666),"")</f>
        <v/>
      </c>
      <c r="Q666" s="257" t="n"/>
      <c r="R666" s="797">
        <f>AVERAGE(M666:P666)</f>
        <v/>
      </c>
      <c r="S666" s="266">
        <f>IF(R666&gt;=1,1,0)</f>
        <v/>
      </c>
      <c r="T666" s="266">
        <f>IF(S666=0,0,S666+T665)</f>
        <v/>
      </c>
      <c r="BG666" s="266">
        <f>IF(R666&gt;=2,1,0)</f>
        <v/>
      </c>
      <c r="BH666" s="266">
        <f>IF(BG666=0,0,BG666+BH665)</f>
        <v/>
      </c>
    </row>
    <row r="667" ht="17.45" customHeight="1">
      <c r="A667" s="257">
        <f>IF(ISNUMBER(C667),MONTH(C667),"")</f>
        <v/>
      </c>
      <c r="B667" s="257">
        <f>IF(ISNUMBER(C667),YEAR(C667),"")</f>
        <v/>
      </c>
      <c r="C667" s="791">
        <f>C666+1</f>
        <v/>
      </c>
      <c r="D667" s="792" t="n"/>
      <c r="E667" s="836" t="n">
        <v>1.881</v>
      </c>
      <c r="F667" s="792" t="n"/>
      <c r="G667" s="794" t="n">
        <v>1.777</v>
      </c>
      <c r="H667" s="793" t="n"/>
      <c r="I667" s="795" t="n"/>
      <c r="J667" s="836" t="n">
        <v>1.381</v>
      </c>
      <c r="K667" s="792" t="n"/>
      <c r="L667" s="793" t="n">
        <v>1.592</v>
      </c>
      <c r="M667" s="982">
        <f>IFERROR(AVERAGE(D667:E667),"")</f>
        <v/>
      </c>
      <c r="N667" s="982">
        <f>IFERROR(AVERAGE(F667:H667),"")</f>
        <v/>
      </c>
      <c r="O667" s="982">
        <f>IFERROR(AVERAGE(I667:J667),"")</f>
        <v/>
      </c>
      <c r="P667" s="982">
        <f>IFERROR(AVERAGE(K667:L667),"")</f>
        <v/>
      </c>
      <c r="Q667" s="257" t="n"/>
      <c r="R667" s="797">
        <f>AVERAGE(M667:P667)</f>
        <v/>
      </c>
      <c r="S667" s="266">
        <f>IF(R667&gt;=1,1,0)</f>
        <v/>
      </c>
      <c r="T667" s="266">
        <f>IF(S667=0,0,S667+T666)</f>
        <v/>
      </c>
      <c r="BG667" s="266">
        <f>IF(R667&gt;=2,1,0)</f>
        <v/>
      </c>
      <c r="BH667" s="266">
        <f>IF(BG667=0,0,BG667+BH666)</f>
        <v/>
      </c>
    </row>
    <row r="668" ht="17.45" customHeight="1">
      <c r="A668" s="257">
        <f>IF(ISNUMBER(C668),MONTH(C668),"")</f>
        <v/>
      </c>
      <c r="B668" s="257">
        <f>IF(ISNUMBER(C668),YEAR(C668),"")</f>
        <v/>
      </c>
      <c r="C668" s="808">
        <f>C667+1</f>
        <v/>
      </c>
      <c r="D668" s="809" t="n">
        <v>1.117</v>
      </c>
      <c r="E668" s="837" t="n"/>
      <c r="F668" s="809" t="n">
        <v>1.002</v>
      </c>
      <c r="G668" s="811" t="n"/>
      <c r="H668" s="810" t="n">
        <v>0.9043</v>
      </c>
      <c r="I668" s="812" t="n">
        <v>0.9385</v>
      </c>
      <c r="J668" s="837" t="n"/>
      <c r="K668" s="809" t="n">
        <v>1.039</v>
      </c>
      <c r="L668" s="810" t="n"/>
      <c r="M668" s="983">
        <f>IFERROR(AVERAGE(D668:E668),"")</f>
        <v/>
      </c>
      <c r="N668" s="983">
        <f>IFERROR(AVERAGE(F668:H668),"")</f>
        <v/>
      </c>
      <c r="O668" s="983">
        <f>IFERROR(AVERAGE(I668:J668),"")</f>
        <v/>
      </c>
      <c r="P668" s="983">
        <f>IFERROR(AVERAGE(K668:L668),"")</f>
        <v/>
      </c>
      <c r="Q668" s="813">
        <f>AVERAGE(M668:P668)</f>
        <v/>
      </c>
      <c r="R668" s="813" t="n"/>
      <c r="S668" s="443">
        <f>IF(Q668&gt;=1,1,0)</f>
        <v/>
      </c>
      <c r="T668" s="443">
        <f>IF(S668=0,0,S668+T667)</f>
        <v/>
      </c>
      <c r="BG668" s="311">
        <f>IF(Q668&gt;=2,1,0)</f>
        <v/>
      </c>
      <c r="BH668" s="311">
        <f>IF(BG668=0,0,BG668+BH667)</f>
        <v/>
      </c>
    </row>
    <row r="669" ht="17.45" customHeight="1">
      <c r="A669" s="257">
        <f>IF(ISNUMBER(C669),MONTH(C669),"")</f>
        <v/>
      </c>
      <c r="B669" s="257">
        <f>IF(ISNUMBER(C669),YEAR(C669),"")</f>
        <v/>
      </c>
      <c r="C669" s="808">
        <f>C668+1</f>
        <v/>
      </c>
      <c r="D669" s="809" t="n"/>
      <c r="E669" s="837" t="n">
        <v>0.5979</v>
      </c>
      <c r="F669" s="809" t="n"/>
      <c r="G669" s="811" t="n">
        <v>0.6637999999999999</v>
      </c>
      <c r="H669" s="810" t="n"/>
      <c r="I669" s="812" t="n"/>
      <c r="J669" s="837" t="n">
        <v>0.5484</v>
      </c>
      <c r="K669" s="809" t="n"/>
      <c r="L669" s="810" t="n">
        <v>0.6</v>
      </c>
      <c r="M669" s="983">
        <f>IFERROR(AVERAGE(D669:E669),"")</f>
        <v/>
      </c>
      <c r="N669" s="983">
        <f>IFERROR(AVERAGE(F669:H669),"")</f>
        <v/>
      </c>
      <c r="O669" s="983">
        <f>IFERROR(AVERAGE(I669:J669),"")</f>
        <v/>
      </c>
      <c r="P669" s="983">
        <f>IFERROR(AVERAGE(K669:L669),"")</f>
        <v/>
      </c>
      <c r="Q669" s="813">
        <f>AVERAGE(M669:P669)</f>
        <v/>
      </c>
      <c r="R669" s="813" t="n"/>
      <c r="S669" s="443">
        <f>IF(Q669&gt;=1,1,0)</f>
        <v/>
      </c>
      <c r="T669" s="443">
        <f>IF(S669=0,0,S669+T668)</f>
        <v/>
      </c>
      <c r="BG669" s="311">
        <f>IF(Q669&gt;=2,1,0)</f>
        <v/>
      </c>
      <c r="BH669" s="311">
        <f>IF(BG669=0,0,BG669+BH668)</f>
        <v/>
      </c>
    </row>
    <row r="670" ht="17.45" customHeight="1">
      <c r="A670" s="257">
        <f>IF(ISNUMBER(C670),MONTH(C670),"")</f>
        <v/>
      </c>
      <c r="B670" s="257">
        <f>IF(ISNUMBER(C670),YEAR(C670),"")</f>
        <v/>
      </c>
      <c r="C670" s="791">
        <f>C669+1</f>
        <v/>
      </c>
      <c r="D670" s="792" t="n">
        <v>1.132</v>
      </c>
      <c r="E670" s="836" t="n"/>
      <c r="F670" s="792" t="n">
        <v>1.351</v>
      </c>
      <c r="G670" s="794" t="n"/>
      <c r="H670" s="793" t="n"/>
      <c r="I670" s="795" t="n">
        <v>1.117</v>
      </c>
      <c r="J670" s="836" t="n"/>
      <c r="K670" s="792" t="n">
        <v>1.309</v>
      </c>
      <c r="L670" s="793" t="n"/>
      <c r="M670" s="982">
        <f>IFERROR(AVERAGE(D670:E670),"")</f>
        <v/>
      </c>
      <c r="N670" s="982">
        <f>IFERROR(AVERAGE(F670:H670),"")</f>
        <v/>
      </c>
      <c r="O670" s="982">
        <f>IFERROR(AVERAGE(I670:J670),"")</f>
        <v/>
      </c>
      <c r="P670" s="982">
        <f>IFERROR(AVERAGE(K670:L670),"")</f>
        <v/>
      </c>
      <c r="Q670" s="257" t="n"/>
      <c r="R670" s="797">
        <f>AVERAGE(M670:P670)</f>
        <v/>
      </c>
      <c r="S670" s="266">
        <f>IF(R670&gt;=1,1,0)</f>
        <v/>
      </c>
      <c r="T670" s="266">
        <f>IF(S670=0,0,S670+T669)</f>
        <v/>
      </c>
      <c r="BG670" s="266">
        <f>IF(R670&gt;=2,1,0)</f>
        <v/>
      </c>
      <c r="BH670" s="266">
        <f>IF(BG670=0,0,BG670+BH669)</f>
        <v/>
      </c>
    </row>
    <row r="671" ht="17.45" customHeight="1">
      <c r="A671" s="257">
        <f>IF(ISNUMBER(C671),MONTH(C671),"")</f>
        <v/>
      </c>
      <c r="B671" s="257">
        <f>IF(ISNUMBER(C671),YEAR(C671),"")</f>
        <v/>
      </c>
      <c r="C671" s="791">
        <f>C670+1</f>
        <v/>
      </c>
      <c r="D671" s="792" t="n"/>
      <c r="E671" s="836" t="n">
        <v>1.391</v>
      </c>
      <c r="F671" s="792" t="n"/>
      <c r="G671" s="794" t="n">
        <v>1.489</v>
      </c>
      <c r="H671" s="793" t="n"/>
      <c r="I671" s="795" t="n"/>
      <c r="J671" s="836" t="n">
        <v>1.282</v>
      </c>
      <c r="K671" s="792" t="n"/>
      <c r="L671" s="793" t="n">
        <v>1.348</v>
      </c>
      <c r="M671" s="982">
        <f>IFERROR(AVERAGE(D671:E671),"")</f>
        <v/>
      </c>
      <c r="N671" s="982">
        <f>IFERROR(AVERAGE(F671:H671),"")</f>
        <v/>
      </c>
      <c r="O671" s="982">
        <f>IFERROR(AVERAGE(I671:J671),"")</f>
        <v/>
      </c>
      <c r="P671" s="982">
        <f>IFERROR(AVERAGE(K671:L671),"")</f>
        <v/>
      </c>
      <c r="Q671" s="257" t="n"/>
      <c r="R671" s="797">
        <f>AVERAGE(M671:P671)</f>
        <v/>
      </c>
      <c r="S671" s="266">
        <f>IF(R671&gt;=1,1,0)</f>
        <v/>
      </c>
      <c r="T671" s="266">
        <f>IF(S671=0,0,S671+T670)</f>
        <v/>
      </c>
      <c r="U671" s="299" t="inlineStr">
        <is>
          <t>October</t>
        </is>
      </c>
      <c r="V671" s="299" t="n">
        <v>2019</v>
      </c>
      <c r="W671" s="300" t="n"/>
      <c r="X671" s="300" t="n"/>
      <c r="Y671" s="300" t="n"/>
      <c r="BG671" s="266">
        <f>IF(R671&gt;=2,1,0)</f>
        <v/>
      </c>
      <c r="BH671" s="266">
        <f>IF(BG671=0,0,BG671+BH670)</f>
        <v/>
      </c>
    </row>
    <row r="672" ht="17.45" customHeight="1">
      <c r="A672" s="257">
        <f>IF(ISNUMBER(C672),MONTH(C672),"")</f>
        <v/>
      </c>
      <c r="B672" s="257">
        <f>IF(ISNUMBER(C672),YEAR(C672),"")</f>
        <v/>
      </c>
      <c r="C672" s="791">
        <f>C671+1</f>
        <v/>
      </c>
      <c r="D672" s="792" t="n">
        <v>1.634</v>
      </c>
      <c r="E672" s="836" t="n"/>
      <c r="F672" s="792" t="n"/>
      <c r="G672" s="794" t="n"/>
      <c r="H672" s="793" t="n">
        <v>1.786</v>
      </c>
      <c r="I672" s="795" t="n">
        <v>1.526</v>
      </c>
      <c r="J672" s="836" t="n"/>
      <c r="K672" s="792" t="n">
        <v>1.656</v>
      </c>
      <c r="L672" s="793" t="n"/>
      <c r="M672" s="982">
        <f>IFERROR(AVERAGE(D672:E672),"")</f>
        <v/>
      </c>
      <c r="N672" s="982">
        <f>IFERROR(AVERAGE(F672:H672),"")</f>
        <v/>
      </c>
      <c r="O672" s="982">
        <f>IFERROR(AVERAGE(I672:J672),"")</f>
        <v/>
      </c>
      <c r="P672" s="982">
        <f>IFERROR(AVERAGE(K672:L672),"")</f>
        <v/>
      </c>
      <c r="Q672" s="257" t="n"/>
      <c r="R672" s="797">
        <f>AVERAGE(M672:P672)</f>
        <v/>
      </c>
      <c r="S672" s="266">
        <f>IF(R672&gt;=1,1,0)</f>
        <v/>
      </c>
      <c r="T672" s="266">
        <f>IF(S672=0,0,S672+T671)</f>
        <v/>
      </c>
      <c r="U672" s="301" t="inlineStr">
        <is>
          <t>Parameter</t>
        </is>
      </c>
      <c r="V672" s="301" t="inlineStr">
        <is>
          <t>Station 1</t>
        </is>
      </c>
      <c r="W672" s="301" t="inlineStr">
        <is>
          <t>Station 2</t>
        </is>
      </c>
      <c r="X672" s="301" t="inlineStr">
        <is>
          <t>Station 4</t>
        </is>
      </c>
      <c r="Y672" s="301" t="inlineStr">
        <is>
          <t>Station 5</t>
        </is>
      </c>
      <c r="BG672" s="266">
        <f>IF(R672&gt;=2,1,0)</f>
        <v/>
      </c>
      <c r="BH672" s="266">
        <f>IF(BG672=0,0,BG672+BH671)</f>
        <v/>
      </c>
    </row>
    <row r="673" ht="17.45" customHeight="1">
      <c r="A673" s="257">
        <f>IF(ISNUMBER(C673),MONTH(C673),"")</f>
        <v/>
      </c>
      <c r="B673" s="257">
        <f>IF(ISNUMBER(C673),YEAR(C673),"")</f>
        <v/>
      </c>
      <c r="C673" s="791">
        <f>C672+1</f>
        <v/>
      </c>
      <c r="D673" s="849" t="n"/>
      <c r="E673" s="853" t="n">
        <v>1.342</v>
      </c>
      <c r="F673" s="849" t="n"/>
      <c r="G673" s="851" t="n">
        <v>1.729</v>
      </c>
      <c r="H673" s="850" t="n"/>
      <c r="I673" s="852" t="n"/>
      <c r="J673" s="853" t="n">
        <v>1.681</v>
      </c>
      <c r="K673" s="849" t="n"/>
      <c r="L673" s="850" t="n">
        <v>1.785</v>
      </c>
      <c r="M673" s="982">
        <f>IFERROR(AVERAGE(D673:E673),"")</f>
        <v/>
      </c>
      <c r="N673" s="982">
        <f>IFERROR(AVERAGE(F673:H673),"")</f>
        <v/>
      </c>
      <c r="O673" s="982">
        <f>IFERROR(AVERAGE(I673:J673),"")</f>
        <v/>
      </c>
      <c r="P673" s="982">
        <f>IFERROR(AVERAGE(K673:L673),"")</f>
        <v/>
      </c>
      <c r="Q673" s="257" t="n"/>
      <c r="R673" s="797">
        <f>AVERAGE(M673:P673)</f>
        <v/>
      </c>
      <c r="S673" s="266">
        <f>IF(R673&gt;=1,1,0)</f>
        <v/>
      </c>
      <c r="T673" s="266">
        <f>IF(S673=0,0,S673+T672)</f>
        <v/>
      </c>
      <c r="U673" s="302" t="inlineStr">
        <is>
          <t>Average</t>
        </is>
      </c>
      <c r="V673" s="839">
        <f>AVERAGE(D643:E673)</f>
        <v/>
      </c>
      <c r="W673" s="839">
        <f>AVERAGE(F643:H673)</f>
        <v/>
      </c>
      <c r="X673" s="839">
        <f>AVERAGE(I643:J673)</f>
        <v/>
      </c>
      <c r="Y673" s="839">
        <f>AVERAGE(K643:L673)</f>
        <v/>
      </c>
      <c r="BG673" s="266">
        <f>IF(R673&gt;=2,1,0)</f>
        <v/>
      </c>
      <c r="BH673" s="266">
        <f>IF(BG673=0,0,BG673+BH672)</f>
        <v/>
      </c>
    </row>
    <row r="674" ht="17.45" customHeight="1">
      <c r="A674" s="257">
        <f>IF(ISNUMBER(C674),MONTH(C674),"")</f>
        <v/>
      </c>
      <c r="B674" s="257">
        <f>IF(ISNUMBER(C674),YEAR(C674),"")</f>
        <v/>
      </c>
      <c r="C674" s="791">
        <f>C673+1</f>
        <v/>
      </c>
      <c r="D674" s="803" t="n">
        <v>1.089</v>
      </c>
      <c r="E674" s="838" t="n"/>
      <c r="F674" s="803" t="n">
        <v>1.355</v>
      </c>
      <c r="G674" s="805" t="n"/>
      <c r="H674" s="804" t="n">
        <v>1.262</v>
      </c>
      <c r="I674" s="806" t="n">
        <v>1.258</v>
      </c>
      <c r="J674" s="838" t="n"/>
      <c r="K674" s="803" t="n">
        <v>1.13</v>
      </c>
      <c r="L674" s="804" t="n"/>
      <c r="M674" s="982">
        <f>IFERROR(AVERAGE(D674:E674),"")</f>
        <v/>
      </c>
      <c r="N674" s="982">
        <f>IFERROR(AVERAGE(F674:H674),"")</f>
        <v/>
      </c>
      <c r="O674" s="982">
        <f>IFERROR(AVERAGE(I674:J674),"")</f>
        <v/>
      </c>
      <c r="P674" s="982">
        <f>IFERROR(AVERAGE(K674:L674),"")</f>
        <v/>
      </c>
      <c r="Q674" s="257" t="n"/>
      <c r="R674" s="797">
        <f>AVERAGE(M674:P674)</f>
        <v/>
      </c>
      <c r="S674" s="266">
        <f>IF(R674&gt;=1,1,0)</f>
        <v/>
      </c>
      <c r="T674" s="266">
        <f>IF(S674=0,0,S674+T673)</f>
        <v/>
      </c>
      <c r="U674" s="302" t="inlineStr">
        <is>
          <t>Maximum</t>
        </is>
      </c>
      <c r="V674" s="839">
        <f>MAX(D643:E673)</f>
        <v/>
      </c>
      <c r="W674" s="839">
        <f>MAX(F643:H673)</f>
        <v/>
      </c>
      <c r="X674" s="839">
        <f>MAX(I643:J673)</f>
        <v/>
      </c>
      <c r="Y674" s="839">
        <f>MAX(K643:L673)</f>
        <v/>
      </c>
      <c r="BG674" s="266">
        <f>IF(R674&gt;=2,1,0)</f>
        <v/>
      </c>
      <c r="BH674" s="266">
        <f>IF(BG674=0,0,BG674+BH673)</f>
        <v/>
      </c>
    </row>
    <row r="675" ht="17.45" customHeight="1" thickBot="1">
      <c r="A675" s="257">
        <f>IF(ISNUMBER(C675),MONTH(C675),"")</f>
        <v/>
      </c>
      <c r="B675" s="257">
        <f>IF(ISNUMBER(C675),YEAR(C675),"")</f>
        <v/>
      </c>
      <c r="C675" s="808">
        <f>C674+1</f>
        <v/>
      </c>
      <c r="D675" s="809" t="n"/>
      <c r="E675" s="837" t="n">
        <v>0.8743</v>
      </c>
      <c r="F675" s="809" t="n"/>
      <c r="G675" s="811" t="n">
        <v>0.9757</v>
      </c>
      <c r="H675" s="810" t="n"/>
      <c r="I675" s="812" t="n"/>
      <c r="J675" s="837" t="n">
        <v>0.8852</v>
      </c>
      <c r="K675" s="809" t="n"/>
      <c r="L675" s="810" t="n">
        <v>0.9893999999999999</v>
      </c>
      <c r="M675" s="983">
        <f>IFERROR(AVERAGE(D675:E675),"")</f>
        <v/>
      </c>
      <c r="N675" s="983">
        <f>IFERROR(AVERAGE(F675:H675),"")</f>
        <v/>
      </c>
      <c r="O675" s="983">
        <f>IFERROR(AVERAGE(I675:J675),"")</f>
        <v/>
      </c>
      <c r="P675" s="983">
        <f>IFERROR(AVERAGE(K675:L675),"")</f>
        <v/>
      </c>
      <c r="Q675" s="813">
        <f>AVERAGE(M675:P675)</f>
        <v/>
      </c>
      <c r="R675" s="813" t="n"/>
      <c r="S675" s="443">
        <f>IF(Q675&gt;=1,1,0)</f>
        <v/>
      </c>
      <c r="T675" s="443">
        <f>IF(S675=0,0,S675+T674)</f>
        <v/>
      </c>
      <c r="U675" s="304" t="inlineStr">
        <is>
          <t># DAYS &gt; 2.5</t>
        </is>
      </c>
      <c r="V675" s="305">
        <f>COUNTIF(D643:E673,"&gt;=2.5")</f>
        <v/>
      </c>
      <c r="W675" s="305">
        <f>COUNTIF(F643:G673,"&gt;=2.5")</f>
        <v/>
      </c>
      <c r="X675" s="305">
        <f>COUNTIF(I643:J673,"&gt;=2.5")</f>
        <v/>
      </c>
      <c r="Y675" s="305">
        <f>COUNTIF(I643:J673,"&gt;=2.5")</f>
        <v/>
      </c>
      <c r="BG675" s="311">
        <f>IF(Q675&gt;=2,1,0)</f>
        <v/>
      </c>
      <c r="BH675" s="311">
        <f>IF(BG675=0,0,BG675+BH674)</f>
        <v/>
      </c>
    </row>
    <row r="676" ht="17.45" customHeight="1" thickBot="1">
      <c r="A676" s="257">
        <f>IF(ISNUMBER(C676),MONTH(C676),"")</f>
        <v/>
      </c>
      <c r="B676" s="257">
        <f>IF(ISNUMBER(C676),YEAR(C676),"")</f>
        <v/>
      </c>
      <c r="C676" s="808">
        <f>C675+1</f>
        <v/>
      </c>
      <c r="D676" s="809" t="n">
        <v>0.947</v>
      </c>
      <c r="E676" s="837" t="n"/>
      <c r="F676" s="809" t="n">
        <v>0.971</v>
      </c>
      <c r="G676" s="811" t="n"/>
      <c r="H676" s="810" t="n"/>
      <c r="I676" s="812" t="n">
        <v>0.873</v>
      </c>
      <c r="J676" s="837" t="n"/>
      <c r="K676" s="809" t="n">
        <v>0.9320000000000001</v>
      </c>
      <c r="L676" s="810" t="n"/>
      <c r="M676" s="983">
        <f>IFERROR(AVERAGE(D676:E676),"")</f>
        <v/>
      </c>
      <c r="N676" s="983">
        <f>IFERROR(AVERAGE(F676:H676),"")</f>
        <v/>
      </c>
      <c r="O676" s="983">
        <f>IFERROR(AVERAGE(I676:J676),"")</f>
        <v/>
      </c>
      <c r="P676" s="983">
        <f>IFERROR(AVERAGE(K676:L676),"")</f>
        <v/>
      </c>
      <c r="Q676" s="813">
        <f>AVERAGE(M676:P676)</f>
        <v/>
      </c>
      <c r="R676" s="813" t="n"/>
      <c r="S676" s="443">
        <f>IF(Q676&gt;=1,1,0)</f>
        <v/>
      </c>
      <c r="T676" s="443">
        <f>IF(S676=0,0,S676+T675)</f>
        <v/>
      </c>
      <c r="Y676" s="786">
        <f>AVERAGE(V673:Y673)</f>
        <v/>
      </c>
      <c r="BG676" s="311">
        <f>IF(Q676&gt;=2,1,0)</f>
        <v/>
      </c>
      <c r="BH676" s="311">
        <f>IF(BG676=0,0,BG676+BH675)</f>
        <v/>
      </c>
    </row>
    <row r="677" ht="17.45" customHeight="1">
      <c r="A677" s="257">
        <f>IF(ISNUMBER(C677),MONTH(C677),"")</f>
        <v/>
      </c>
      <c r="B677" s="257">
        <f>IF(ISNUMBER(C677),YEAR(C677),"")</f>
        <v/>
      </c>
      <c r="C677" s="791">
        <f>C676+1</f>
        <v/>
      </c>
      <c r="D677" s="792" t="n"/>
      <c r="E677" s="836" t="n">
        <v>1.287</v>
      </c>
      <c r="F677" s="792" t="n"/>
      <c r="G677" s="794" t="n">
        <v>1.42</v>
      </c>
      <c r="H677" s="793" t="n"/>
      <c r="I677" s="795" t="n"/>
      <c r="J677" s="836" t="n">
        <v>1.305</v>
      </c>
      <c r="K677" s="792" t="n"/>
      <c r="L677" s="793" t="n">
        <v>1.527</v>
      </c>
      <c r="M677" s="982">
        <f>IFERROR(AVERAGE(D677:E677),"")</f>
        <v/>
      </c>
      <c r="N677" s="982">
        <f>IFERROR(AVERAGE(F677:H677),"")</f>
        <v/>
      </c>
      <c r="O677" s="982">
        <f>IFERROR(AVERAGE(I677:J677),"")</f>
        <v/>
      </c>
      <c r="P677" s="982">
        <f>IFERROR(AVERAGE(K677:L677),"")</f>
        <v/>
      </c>
      <c r="Q677" s="257" t="n"/>
      <c r="R677" s="797">
        <f>AVERAGE(M677:P677)</f>
        <v/>
      </c>
      <c r="S677" s="266">
        <f>IF(R677&gt;=1,1,0)</f>
        <v/>
      </c>
      <c r="T677" s="266">
        <f>IF(S677=0,0,S677+T676)</f>
        <v/>
      </c>
      <c r="BG677" s="266">
        <f>IF(R677&gt;=2,1,0)</f>
        <v/>
      </c>
      <c r="BH677" s="266">
        <f>IF(BG677=0,0,BG677+BH676)</f>
        <v/>
      </c>
    </row>
    <row r="678" ht="17.45" customHeight="1">
      <c r="A678" s="257">
        <f>IF(ISNUMBER(C678),MONTH(C678),"")</f>
        <v/>
      </c>
      <c r="B678" s="257">
        <f>IF(ISNUMBER(C678),YEAR(C678),"")</f>
        <v/>
      </c>
      <c r="C678" s="791">
        <f>C677+1</f>
        <v/>
      </c>
      <c r="D678" s="792" t="n">
        <v>1.47</v>
      </c>
      <c r="E678" s="836" t="n"/>
      <c r="F678" s="792" t="n"/>
      <c r="G678" s="794" t="n"/>
      <c r="H678" s="793" t="n">
        <v>1.433</v>
      </c>
      <c r="I678" s="795" t="n">
        <v>1.411</v>
      </c>
      <c r="J678" s="836" t="n"/>
      <c r="K678" s="792" t="n">
        <v>1.445</v>
      </c>
      <c r="L678" s="793" t="n"/>
      <c r="M678" s="982">
        <f>IFERROR(AVERAGE(D678:E678),"")</f>
        <v/>
      </c>
      <c r="N678" s="982">
        <f>IFERROR(AVERAGE(F678:H678),"")</f>
        <v/>
      </c>
      <c r="O678" s="982">
        <f>IFERROR(AVERAGE(I678:J678),"")</f>
        <v/>
      </c>
      <c r="P678" s="982">
        <f>IFERROR(AVERAGE(K678:L678),"")</f>
        <v/>
      </c>
      <c r="Q678" s="257" t="n"/>
      <c r="R678" s="797">
        <f>AVERAGE(M678:P678)</f>
        <v/>
      </c>
      <c r="S678" s="266">
        <f>IF(R678&gt;=1,1,0)</f>
        <v/>
      </c>
      <c r="T678" s="266">
        <f>IF(S678=0,0,S678+T677)</f>
        <v/>
      </c>
      <c r="BG678" s="266">
        <f>IF(R678&gt;=2,1,0)</f>
        <v/>
      </c>
      <c r="BH678" s="266">
        <f>IF(BG678=0,0,BG678+BH677)</f>
        <v/>
      </c>
    </row>
    <row r="679" ht="17.45" customHeight="1">
      <c r="A679" s="257">
        <f>IF(ISNUMBER(C679),MONTH(C679),"")</f>
        <v/>
      </c>
      <c r="B679" s="257">
        <f>IF(ISNUMBER(C679),YEAR(C679),"")</f>
        <v/>
      </c>
      <c r="C679" s="791">
        <f>C678+1</f>
        <v/>
      </c>
      <c r="D679" s="792" t="n"/>
      <c r="E679" s="836" t="n">
        <v>1.197</v>
      </c>
      <c r="F679" s="792" t="n"/>
      <c r="G679" s="794" t="n">
        <v>1.504</v>
      </c>
      <c r="H679" s="793" t="n"/>
      <c r="I679" s="795" t="n"/>
      <c r="J679" s="836" t="n">
        <v>1.271</v>
      </c>
      <c r="K679" s="792" t="n"/>
      <c r="L679" s="793" t="n">
        <v>1.281</v>
      </c>
      <c r="M679" s="982">
        <f>IFERROR(AVERAGE(D679:E679),"")</f>
        <v/>
      </c>
      <c r="N679" s="982">
        <f>IFERROR(AVERAGE(F679:H679),"")</f>
        <v/>
      </c>
      <c r="O679" s="982">
        <f>IFERROR(AVERAGE(I679:J679),"")</f>
        <v/>
      </c>
      <c r="P679" s="982">
        <f>IFERROR(AVERAGE(K679:L679),"")</f>
        <v/>
      </c>
      <c r="Q679" s="257" t="n"/>
      <c r="R679" s="797">
        <f>AVERAGE(M679:P679)</f>
        <v/>
      </c>
      <c r="S679" s="266">
        <f>IF(R679&gt;=1,1,0)</f>
        <v/>
      </c>
      <c r="T679" s="266">
        <f>IF(S679=0,0,S679+T678)</f>
        <v/>
      </c>
      <c r="BG679" s="266">
        <f>IF(R679&gt;=2,1,0)</f>
        <v/>
      </c>
      <c r="BH679" s="266">
        <f>IF(BG679=0,0,BG679+BH678)</f>
        <v/>
      </c>
    </row>
    <row r="680" ht="17.45" customHeight="1">
      <c r="A680" s="257">
        <f>IF(ISNUMBER(C680),MONTH(C680),"")</f>
        <v/>
      </c>
      <c r="B680" s="257">
        <f>IF(ISNUMBER(C680),YEAR(C680),"")</f>
        <v/>
      </c>
      <c r="C680" s="791">
        <f>C679+1</f>
        <v/>
      </c>
      <c r="D680" s="840" t="n">
        <v>1.441</v>
      </c>
      <c r="E680" s="863" t="n"/>
      <c r="F680" s="840" t="n">
        <v>1.926</v>
      </c>
      <c r="G680" s="842" t="n"/>
      <c r="H680" s="841" t="n">
        <v>1.792</v>
      </c>
      <c r="I680" s="843" t="n">
        <v>1.51</v>
      </c>
      <c r="J680" s="863" t="n"/>
      <c r="K680" s="840" t="n">
        <v>1.454</v>
      </c>
      <c r="L680" s="841" t="n"/>
      <c r="M680" s="982">
        <f>IFERROR(AVERAGE(D680:E680),"")</f>
        <v/>
      </c>
      <c r="N680" s="982">
        <f>IFERROR(AVERAGE(F680:H680),"")</f>
        <v/>
      </c>
      <c r="O680" s="982">
        <f>IFERROR(AVERAGE(I680:J680),"")</f>
        <v/>
      </c>
      <c r="P680" s="982">
        <f>IFERROR(AVERAGE(K680:L680),"")</f>
        <v/>
      </c>
      <c r="Q680" s="257" t="n"/>
      <c r="R680" s="797">
        <f>AVERAGE(M680:P680)</f>
        <v/>
      </c>
      <c r="S680" s="266">
        <f>IF(R680&gt;=1,1,0)</f>
        <v/>
      </c>
      <c r="T680" s="266">
        <f>IF(S680=0,0,S680+T679)</f>
        <v/>
      </c>
      <c r="BG680" s="266">
        <f>IF(R680&gt;=2,1,0)</f>
        <v/>
      </c>
      <c r="BH680" s="266">
        <f>IF(BG680=0,0,BG680+BH679)</f>
        <v/>
      </c>
    </row>
    <row r="681" ht="17.45" customHeight="1">
      <c r="A681" s="257">
        <f>IF(ISNUMBER(C681),MONTH(C681),"")</f>
        <v/>
      </c>
      <c r="B681" s="257">
        <f>IF(ISNUMBER(C681),YEAR(C681),"")</f>
        <v/>
      </c>
      <c r="C681" s="791">
        <f>C680+1</f>
        <v/>
      </c>
      <c r="D681" s="849" t="n"/>
      <c r="E681" s="853" t="n">
        <v>1.595</v>
      </c>
      <c r="F681" s="849" t="n"/>
      <c r="G681" s="851" t="n">
        <v>1.498</v>
      </c>
      <c r="H681" s="850" t="n"/>
      <c r="I681" s="852" t="n"/>
      <c r="J681" s="853" t="n">
        <v>1.358</v>
      </c>
      <c r="K681" s="849" t="n"/>
      <c r="L681" s="850" t="n">
        <v>1.442</v>
      </c>
      <c r="M681" s="982">
        <f>IFERROR(AVERAGE(D681:E681),"")</f>
        <v/>
      </c>
      <c r="N681" s="982">
        <f>IFERROR(AVERAGE(F681:H681),"")</f>
        <v/>
      </c>
      <c r="O681" s="982">
        <f>IFERROR(AVERAGE(I681:J681),"")</f>
        <v/>
      </c>
      <c r="P681" s="982">
        <f>IFERROR(AVERAGE(K681:L681),"")</f>
        <v/>
      </c>
      <c r="Q681" s="257" t="n"/>
      <c r="R681" s="797">
        <f>AVERAGE(M681:P681)</f>
        <v/>
      </c>
      <c r="S681" s="266">
        <f>IF(R681&gt;=1,1,0)</f>
        <v/>
      </c>
      <c r="T681" s="266">
        <f>IF(S681=0,0,S681+T680)</f>
        <v/>
      </c>
      <c r="BG681" s="266">
        <f>IF(R681&gt;=2,1,0)</f>
        <v/>
      </c>
      <c r="BH681" s="266">
        <f>IF(BG681=0,0,BG681+BH680)</f>
        <v/>
      </c>
    </row>
    <row r="682" ht="17.45" customHeight="1">
      <c r="A682" s="257">
        <f>IF(ISNUMBER(C682),MONTH(C682),"")</f>
        <v/>
      </c>
      <c r="B682" s="257">
        <f>IF(ISNUMBER(C682),YEAR(C682),"")</f>
        <v/>
      </c>
      <c r="C682" s="808">
        <f>C681+1</f>
        <v/>
      </c>
      <c r="D682" s="844" t="n">
        <v>0.9647</v>
      </c>
      <c r="E682" s="848" t="n"/>
      <c r="F682" s="844" t="n">
        <v>0.8423</v>
      </c>
      <c r="G682" s="846" t="n"/>
      <c r="H682" s="845" t="n"/>
      <c r="I682" s="847" t="n">
        <v>0.7534</v>
      </c>
      <c r="J682" s="848" t="n"/>
      <c r="K682" s="844" t="n">
        <v>0.926</v>
      </c>
      <c r="L682" s="845" t="n"/>
      <c r="M682" s="983">
        <f>IFERROR(AVERAGE(D682:E682),"")</f>
        <v/>
      </c>
      <c r="N682" s="983">
        <f>IFERROR(AVERAGE(F682:H682),"")</f>
        <v/>
      </c>
      <c r="O682" s="983">
        <f>IFERROR(AVERAGE(I682:J682),"")</f>
        <v/>
      </c>
      <c r="P682" s="983">
        <f>IFERROR(AVERAGE(K682:L682),"")</f>
        <v/>
      </c>
      <c r="Q682" s="813">
        <f>AVERAGE(M682:P682)</f>
        <v/>
      </c>
      <c r="R682" s="813" t="n"/>
      <c r="S682" s="443">
        <f>IF(Q682&gt;=1,1,0)</f>
        <v/>
      </c>
      <c r="T682" s="443">
        <f>IF(S682=0,0,S682+T681)</f>
        <v/>
      </c>
      <c r="BG682" s="311">
        <f>IF(Q682&gt;=2,1,0)</f>
        <v/>
      </c>
      <c r="BH682" s="311">
        <f>IF(BG682=0,0,BG682+BH681)</f>
        <v/>
      </c>
    </row>
    <row r="683" ht="17.45" customHeight="1">
      <c r="A683" s="257">
        <f>IF(ISNUMBER(C683),MONTH(C683),"")</f>
        <v/>
      </c>
      <c r="B683" s="257">
        <f>IF(ISNUMBER(C683),YEAR(C683),"")</f>
        <v/>
      </c>
      <c r="C683" s="808">
        <f>C682+1</f>
        <v/>
      </c>
      <c r="D683" s="844" t="n"/>
      <c r="E683" s="848" t="n">
        <v>0.922</v>
      </c>
      <c r="F683" s="844" t="n"/>
      <c r="G683" s="846" t="n">
        <v>0.9332</v>
      </c>
      <c r="H683" s="845" t="n"/>
      <c r="I683" s="847" t="n"/>
      <c r="J683" s="848" t="n">
        <v>0.743</v>
      </c>
      <c r="K683" s="844" t="n"/>
      <c r="L683" s="845" t="n">
        <v>0.9162</v>
      </c>
      <c r="M683" s="983">
        <f>IFERROR(AVERAGE(D683:E683),"")</f>
        <v/>
      </c>
      <c r="N683" s="983">
        <f>IFERROR(AVERAGE(F683:H683),"")</f>
        <v/>
      </c>
      <c r="O683" s="983">
        <f>IFERROR(AVERAGE(I683:J683),"")</f>
        <v/>
      </c>
      <c r="P683" s="983">
        <f>IFERROR(AVERAGE(K683:L683),"")</f>
        <v/>
      </c>
      <c r="Q683" s="813">
        <f>AVERAGE(M683:P683)</f>
        <v/>
      </c>
      <c r="R683" s="813" t="n"/>
      <c r="S683" s="443">
        <f>IF(Q683&gt;=1,1,0)</f>
        <v/>
      </c>
      <c r="T683" s="443">
        <f>IF(S683=0,0,S683+T682)</f>
        <v/>
      </c>
      <c r="BG683" s="311">
        <f>IF(Q683&gt;=2,1,0)</f>
        <v/>
      </c>
      <c r="BH683" s="311">
        <f>IF(BG683=0,0,BG683+BH682)</f>
        <v/>
      </c>
    </row>
    <row r="684" ht="17.45" customHeight="1">
      <c r="A684" s="257">
        <f>IF(ISNUMBER(C684),MONTH(C684),"")</f>
        <v/>
      </c>
      <c r="B684" s="257">
        <f>IF(ISNUMBER(C684),YEAR(C684),"")</f>
        <v/>
      </c>
      <c r="C684" s="791">
        <f>C683+1</f>
        <v/>
      </c>
      <c r="D684" s="792" t="n">
        <v>1.06</v>
      </c>
      <c r="E684" s="836" t="n"/>
      <c r="F684" s="792" t="n"/>
      <c r="G684" s="794" t="n"/>
      <c r="H684" s="793" t="n">
        <v>1.127</v>
      </c>
      <c r="I684" s="795" t="n">
        <v>1.152</v>
      </c>
      <c r="J684" s="836" t="n"/>
      <c r="K684" s="792" t="n">
        <v>1.179</v>
      </c>
      <c r="L684" s="793" t="n"/>
      <c r="M684" s="982">
        <f>IFERROR(AVERAGE(D684:E684),"")</f>
        <v/>
      </c>
      <c r="N684" s="982">
        <f>IFERROR(AVERAGE(F684:H684),"")</f>
        <v/>
      </c>
      <c r="O684" s="982">
        <f>IFERROR(AVERAGE(I684:J684),"")</f>
        <v/>
      </c>
      <c r="P684" s="982">
        <f>IFERROR(AVERAGE(K684:L684),"")</f>
        <v/>
      </c>
      <c r="Q684" s="257" t="n"/>
      <c r="R684" s="797">
        <f>AVERAGE(M684:P684)</f>
        <v/>
      </c>
      <c r="S684" s="266">
        <f>IF(R684&gt;=1,1,0)</f>
        <v/>
      </c>
      <c r="T684" s="266">
        <f>IF(S684=0,0,S684+T683)</f>
        <v/>
      </c>
      <c r="BG684" s="266">
        <f>IF(R684&gt;=2,1,0)</f>
        <v/>
      </c>
      <c r="BH684" s="266">
        <f>IF(BG684=0,0,BG684+BH683)</f>
        <v/>
      </c>
    </row>
    <row r="685" ht="17.45" customHeight="1">
      <c r="A685" s="257">
        <f>IF(ISNUMBER(C685),MONTH(C685),"")</f>
        <v/>
      </c>
      <c r="B685" s="257">
        <f>IF(ISNUMBER(C685),YEAR(C685),"")</f>
        <v/>
      </c>
      <c r="C685" s="791">
        <f>C684+1</f>
        <v/>
      </c>
      <c r="D685" s="792" t="n"/>
      <c r="E685" s="836" t="n">
        <v>1.372</v>
      </c>
      <c r="F685" s="792" t="n"/>
      <c r="G685" s="794" t="n">
        <v>1.494</v>
      </c>
      <c r="H685" s="793" t="n"/>
      <c r="I685" s="795" t="n"/>
      <c r="J685" s="836" t="n">
        <v>1.433</v>
      </c>
      <c r="K685" s="792" t="n"/>
      <c r="L685" s="793" t="n">
        <v>1.556</v>
      </c>
      <c r="M685" s="982">
        <f>IFERROR(AVERAGE(D685:E685),"")</f>
        <v/>
      </c>
      <c r="N685" s="982">
        <f>IFERROR(AVERAGE(F685:H685),"")</f>
        <v/>
      </c>
      <c r="O685" s="982">
        <f>IFERROR(AVERAGE(I685:J685),"")</f>
        <v/>
      </c>
      <c r="P685" s="982">
        <f>IFERROR(AVERAGE(K685:L685),"")</f>
        <v/>
      </c>
      <c r="Q685" s="257" t="n"/>
      <c r="R685" s="797">
        <f>AVERAGE(M685:P685)</f>
        <v/>
      </c>
      <c r="S685" s="266">
        <f>IF(R685&gt;=1,1,0)</f>
        <v/>
      </c>
      <c r="T685" s="266">
        <f>IF(S685=0,0,S685+T684)</f>
        <v/>
      </c>
      <c r="BG685" s="266">
        <f>IF(R685&gt;=2,1,0)</f>
        <v/>
      </c>
      <c r="BH685" s="266">
        <f>IF(BG685=0,0,BG685+BH684)</f>
        <v/>
      </c>
    </row>
    <row r="686" ht="17.45" customHeight="1">
      <c r="A686" s="257">
        <f>IF(ISNUMBER(C686),MONTH(C686),"")</f>
        <v/>
      </c>
      <c r="B686" s="257">
        <f>IF(ISNUMBER(C686),YEAR(C686),"")</f>
        <v/>
      </c>
      <c r="C686" s="791">
        <f>C685+1</f>
        <v/>
      </c>
      <c r="D686" s="803" t="n">
        <v>1.273</v>
      </c>
      <c r="E686" s="838" t="n"/>
      <c r="F686" s="803" t="n">
        <v>1.264</v>
      </c>
      <c r="G686" s="805" t="n"/>
      <c r="H686" s="804" t="n">
        <v>1.199</v>
      </c>
      <c r="I686" s="806" t="n">
        <v>1.203</v>
      </c>
      <c r="J686" s="838" t="n"/>
      <c r="K686" s="803" t="n">
        <v>1.356</v>
      </c>
      <c r="L686" s="804" t="n"/>
      <c r="M686" s="982">
        <f>IFERROR(AVERAGE(D686:E686),"")</f>
        <v/>
      </c>
      <c r="N686" s="982">
        <f>IFERROR(AVERAGE(F686:H686),"")</f>
        <v/>
      </c>
      <c r="O686" s="982">
        <f>IFERROR(AVERAGE(I686:J686),"")</f>
        <v/>
      </c>
      <c r="P686" s="982">
        <f>IFERROR(AVERAGE(K686:L686),"")</f>
        <v/>
      </c>
      <c r="Q686" s="257" t="n"/>
      <c r="R686" s="797">
        <f>AVERAGE(M686:P686)</f>
        <v/>
      </c>
      <c r="S686" s="266">
        <f>IF(R686&gt;=1,1,0)</f>
        <v/>
      </c>
      <c r="T686" s="266">
        <f>IF(S686=0,0,S686+T685)</f>
        <v/>
      </c>
      <c r="BG686" s="266">
        <f>IF(R686&gt;=2,1,0)</f>
        <v/>
      </c>
      <c r="BH686" s="266">
        <f>IF(BG686=0,0,BG686+BH685)</f>
        <v/>
      </c>
    </row>
    <row r="687" ht="17.45" customHeight="1">
      <c r="A687" s="257">
        <f>IF(ISNUMBER(C687),MONTH(C687),"")</f>
        <v/>
      </c>
      <c r="B687" s="257">
        <f>IF(ISNUMBER(C687),YEAR(C687),"")</f>
        <v/>
      </c>
      <c r="C687" s="791">
        <f>C686+1</f>
        <v/>
      </c>
      <c r="D687" s="792" t="n"/>
      <c r="E687" s="836" t="n">
        <v>1.058</v>
      </c>
      <c r="F687" s="792" t="n"/>
      <c r="G687" s="794" t="n">
        <v>1.241</v>
      </c>
      <c r="H687" s="793" t="n"/>
      <c r="I687" s="795" t="n"/>
      <c r="J687" s="836" t="n">
        <v>0.9984</v>
      </c>
      <c r="K687" s="792" t="n"/>
      <c r="L687" s="793" t="n">
        <v>1.45</v>
      </c>
      <c r="M687" s="982">
        <f>IFERROR(AVERAGE(D687:E687),"")</f>
        <v/>
      </c>
      <c r="N687" s="982">
        <f>IFERROR(AVERAGE(F687:H687),"")</f>
        <v/>
      </c>
      <c r="O687" s="982">
        <f>IFERROR(AVERAGE(I687:J687),"")</f>
        <v/>
      </c>
      <c r="P687" s="982">
        <f>IFERROR(AVERAGE(K687:L687),"")</f>
        <v/>
      </c>
      <c r="Q687" s="257" t="n"/>
      <c r="R687" s="797">
        <f>AVERAGE(M687:P687)</f>
        <v/>
      </c>
      <c r="S687" s="266">
        <f>IF(R687&gt;=1,1,0)</f>
        <v/>
      </c>
      <c r="T687" s="266">
        <f>IF(S687=0,0,S687+T686)</f>
        <v/>
      </c>
      <c r="BG687" s="266">
        <f>IF(R687&gt;=2,1,0)</f>
        <v/>
      </c>
      <c r="BH687" s="266">
        <f>IF(BG687=0,0,BG687+BH686)</f>
        <v/>
      </c>
    </row>
    <row r="688" ht="17.45" customHeight="1">
      <c r="A688" s="257">
        <f>IF(ISNUMBER(C688),MONTH(C688),"")</f>
        <v/>
      </c>
      <c r="B688" s="257">
        <f>IF(ISNUMBER(C688),YEAR(C688),"")</f>
        <v/>
      </c>
      <c r="C688" s="791">
        <f>C687+1</f>
        <v/>
      </c>
      <c r="D688" s="792" t="n">
        <v>0.9835</v>
      </c>
      <c r="E688" s="836" t="n"/>
      <c r="F688" s="792" t="n">
        <v>1.059</v>
      </c>
      <c r="G688" s="794" t="n"/>
      <c r="H688" s="793" t="n"/>
      <c r="I688" s="795" t="n">
        <v>0.9984</v>
      </c>
      <c r="J688" s="836" t="n"/>
      <c r="K688" s="792" t="n">
        <v>1.085</v>
      </c>
      <c r="L688" s="793" t="n"/>
      <c r="M688" s="982">
        <f>IFERROR(AVERAGE(D688:E688),"")</f>
        <v/>
      </c>
      <c r="N688" s="982">
        <f>IFERROR(AVERAGE(F688:H688),"")</f>
        <v/>
      </c>
      <c r="O688" s="982">
        <f>IFERROR(AVERAGE(I688:J688),"")</f>
        <v/>
      </c>
      <c r="P688" s="982">
        <f>IFERROR(AVERAGE(K688:L688),"")</f>
        <v/>
      </c>
      <c r="Q688" s="257" t="n"/>
      <c r="R688" s="797">
        <f>AVERAGE(M688:P688)</f>
        <v/>
      </c>
      <c r="S688" s="266">
        <f>IF(R688&gt;=1,1,0)</f>
        <v/>
      </c>
      <c r="T688" s="266">
        <f>IF(S688=0,0,S688+T687)</f>
        <v/>
      </c>
      <c r="BG688" s="266">
        <f>IF(R688&gt;=2,1,0)</f>
        <v/>
      </c>
      <c r="BH688" s="266">
        <f>IF(BG688=0,0,BG688+BH687)</f>
        <v/>
      </c>
    </row>
    <row r="689" ht="17.45" customHeight="1">
      <c r="A689" s="257">
        <f>IF(ISNUMBER(C689),MONTH(C689),"")</f>
        <v/>
      </c>
      <c r="B689" s="257">
        <f>IF(ISNUMBER(C689),YEAR(C689),"")</f>
        <v/>
      </c>
      <c r="C689" s="808">
        <f>C688+1</f>
        <v/>
      </c>
      <c r="D689" s="809" t="n"/>
      <c r="E689" s="837" t="n">
        <v>1.307</v>
      </c>
      <c r="F689" s="809" t="n"/>
      <c r="G689" s="811" t="n">
        <v>1.355</v>
      </c>
      <c r="H689" s="810" t="n"/>
      <c r="I689" s="812" t="n"/>
      <c r="J689" s="837" t="n">
        <v>1.267</v>
      </c>
      <c r="K689" s="809" t="n"/>
      <c r="L689" s="810" t="n">
        <v>1.261</v>
      </c>
      <c r="M689" s="983">
        <f>IFERROR(AVERAGE(D689:E689),"")</f>
        <v/>
      </c>
      <c r="N689" s="983">
        <f>IFERROR(AVERAGE(F689:H689),"")</f>
        <v/>
      </c>
      <c r="O689" s="983">
        <f>IFERROR(AVERAGE(I689:J689),"")</f>
        <v/>
      </c>
      <c r="P689" s="983">
        <f>IFERROR(AVERAGE(K689:L689),"")</f>
        <v/>
      </c>
      <c r="Q689" s="813">
        <f>AVERAGE(M689:P689)</f>
        <v/>
      </c>
      <c r="R689" s="813" t="n"/>
      <c r="S689" s="443">
        <f>IF(Q689&gt;=1,1,0)</f>
        <v/>
      </c>
      <c r="T689" s="443">
        <f>IF(S689=0,0,S689+T688)</f>
        <v/>
      </c>
      <c r="BG689" s="311">
        <f>IF(Q689&gt;=2,1,0)</f>
        <v/>
      </c>
      <c r="BH689" s="311">
        <f>IF(BG689=0,0,BG689+BH688)</f>
        <v/>
      </c>
    </row>
    <row r="690" ht="17.45" customHeight="1">
      <c r="A690" s="257">
        <f>IF(ISNUMBER(C690),MONTH(C690),"")</f>
        <v/>
      </c>
      <c r="B690" s="257">
        <f>IF(ISNUMBER(C690),YEAR(C690),"")</f>
        <v/>
      </c>
      <c r="C690" s="808">
        <f>C689+1</f>
        <v/>
      </c>
      <c r="D690" s="809" t="n">
        <v>1.202</v>
      </c>
      <c r="E690" s="837" t="n"/>
      <c r="F690" s="809" t="n"/>
      <c r="G690" s="811" t="n"/>
      <c r="H690" s="810" t="n">
        <v>1.133</v>
      </c>
      <c r="I690" s="812" t="n">
        <v>0.9463</v>
      </c>
      <c r="J690" s="837" t="n"/>
      <c r="K690" s="809" t="n">
        <v>1.057</v>
      </c>
      <c r="L690" s="810" t="n"/>
      <c r="M690" s="983">
        <f>IFERROR(AVERAGE(D690:E690),"")</f>
        <v/>
      </c>
      <c r="N690" s="983">
        <f>IFERROR(AVERAGE(F690:H690),"")</f>
        <v/>
      </c>
      <c r="O690" s="983">
        <f>IFERROR(AVERAGE(I690:J690),"")</f>
        <v/>
      </c>
      <c r="P690" s="983">
        <f>IFERROR(AVERAGE(K690:L690),"")</f>
        <v/>
      </c>
      <c r="Q690" s="813">
        <f>AVERAGE(M690:P690)</f>
        <v/>
      </c>
      <c r="R690" s="813" t="n"/>
      <c r="S690" s="443">
        <f>IF(Q690&gt;=1,1,0)</f>
        <v/>
      </c>
      <c r="T690" s="443">
        <f>IF(S690=0,0,S690+T689)</f>
        <v/>
      </c>
      <c r="BG690" s="311">
        <f>IF(Q690&gt;=2,1,0)</f>
        <v/>
      </c>
      <c r="BH690" s="311">
        <f>IF(BG690=0,0,BG690+BH689)</f>
        <v/>
      </c>
    </row>
    <row r="691" ht="17.45" customHeight="1">
      <c r="A691" s="257">
        <f>IF(ISNUMBER(C691),MONTH(C691),"")</f>
        <v/>
      </c>
      <c r="B691" s="257">
        <f>IF(ISNUMBER(C691),YEAR(C691),"")</f>
        <v/>
      </c>
      <c r="C691" s="791">
        <f>C690+1</f>
        <v/>
      </c>
      <c r="D691" s="792" t="n"/>
      <c r="E691" s="836" t="n">
        <v>1.19</v>
      </c>
      <c r="F691" s="792" t="n"/>
      <c r="G691" s="794" t="n">
        <v>1.818</v>
      </c>
      <c r="H691" s="793" t="n"/>
      <c r="I691" s="795" t="n"/>
      <c r="J691" s="836" t="n">
        <v>1.142</v>
      </c>
      <c r="K691" s="792" t="n"/>
      <c r="L691" s="793" t="n">
        <v>1.192</v>
      </c>
      <c r="M691" s="982">
        <f>IFERROR(AVERAGE(D691:E691),"")</f>
        <v/>
      </c>
      <c r="N691" s="982">
        <f>IFERROR(AVERAGE(F691:H691),"")</f>
        <v/>
      </c>
      <c r="O691" s="982">
        <f>IFERROR(AVERAGE(I691:J691),"")</f>
        <v/>
      </c>
      <c r="P691" s="982">
        <f>IFERROR(AVERAGE(K691:L691),"")</f>
        <v/>
      </c>
      <c r="Q691" s="257" t="n"/>
      <c r="R691" s="797">
        <f>AVERAGE(M691:P691)</f>
        <v/>
      </c>
      <c r="S691" s="266">
        <f>IF(R691&gt;=1,1,0)</f>
        <v/>
      </c>
      <c r="T691" s="266">
        <f>IF(S691=0,0,S691+T690)</f>
        <v/>
      </c>
      <c r="BG691" s="266">
        <f>IF(R691&gt;=2,1,0)</f>
        <v/>
      </c>
      <c r="BH691" s="266">
        <f>IF(BG691=0,0,BG691+BH690)</f>
        <v/>
      </c>
    </row>
    <row r="692" ht="17.45" customHeight="1">
      <c r="A692" s="257">
        <f>IF(ISNUMBER(C692),MONTH(C692),"")</f>
        <v/>
      </c>
      <c r="B692" s="257">
        <f>IF(ISNUMBER(C692),YEAR(C692),"")</f>
        <v/>
      </c>
      <c r="C692" s="791">
        <f>C691+1</f>
        <v/>
      </c>
      <c r="D692" s="803" t="n">
        <v>1.208</v>
      </c>
      <c r="E692" s="838" t="n"/>
      <c r="F692" s="803" t="n">
        <v>1.328</v>
      </c>
      <c r="G692" s="805" t="n"/>
      <c r="H692" s="804" t="n">
        <v>1.247</v>
      </c>
      <c r="I692" s="806" t="n">
        <v>1.16</v>
      </c>
      <c r="J692" s="838" t="n"/>
      <c r="K692" s="803" t="n">
        <v>1.159</v>
      </c>
      <c r="L692" s="804" t="n"/>
      <c r="M692" s="982">
        <f>IFERROR(AVERAGE(D692:E692),"")</f>
        <v/>
      </c>
      <c r="N692" s="982">
        <f>IFERROR(AVERAGE(F692:H692),"")</f>
        <v/>
      </c>
      <c r="O692" s="982">
        <f>IFERROR(AVERAGE(I692:J692),"")</f>
        <v/>
      </c>
      <c r="P692" s="982">
        <f>IFERROR(AVERAGE(K692:L692),"")</f>
        <v/>
      </c>
      <c r="Q692" s="257" t="n"/>
      <c r="R692" s="797">
        <f>AVERAGE(M692:P692)</f>
        <v/>
      </c>
      <c r="S692" s="266">
        <f>IF(R692&gt;=1,1,0)</f>
        <v/>
      </c>
      <c r="T692" s="266">
        <f>IF(S692=0,0,S692+T691)</f>
        <v/>
      </c>
      <c r="BG692" s="266">
        <f>IF(R692&gt;=2,1,0)</f>
        <v/>
      </c>
      <c r="BH692" s="266">
        <f>IF(BG692=0,0,BG692+BH691)</f>
        <v/>
      </c>
    </row>
    <row r="693" ht="17.45" customHeight="1">
      <c r="A693" s="257">
        <f>IF(ISNUMBER(C693),MONTH(C693),"")</f>
        <v/>
      </c>
      <c r="B693" s="257">
        <f>IF(ISNUMBER(C693),YEAR(C693),"")</f>
        <v/>
      </c>
      <c r="C693" s="791">
        <f>C692+1</f>
        <v/>
      </c>
      <c r="D693" s="792" t="n"/>
      <c r="E693" s="836" t="n">
        <v>0.3929</v>
      </c>
      <c r="F693" s="792" t="n"/>
      <c r="G693" s="794" t="n">
        <v>0.509</v>
      </c>
      <c r="H693" s="793" t="n"/>
      <c r="I693" s="795" t="n"/>
      <c r="J693" s="836" t="n">
        <v>0.3693</v>
      </c>
      <c r="K693" s="792" t="n"/>
      <c r="L693" s="793" t="n">
        <v>0.697</v>
      </c>
      <c r="M693" s="982">
        <f>IFERROR(AVERAGE(D693:E693),"")</f>
        <v/>
      </c>
      <c r="N693" s="982">
        <f>IFERROR(AVERAGE(F693:H693),"")</f>
        <v/>
      </c>
      <c r="O693" s="982">
        <f>IFERROR(AVERAGE(I693:J693),"")</f>
        <v/>
      </c>
      <c r="P693" s="982">
        <f>IFERROR(AVERAGE(K693:L693),"")</f>
        <v/>
      </c>
      <c r="Q693" s="257" t="n"/>
      <c r="R693" s="797">
        <f>AVERAGE(M693:P693)</f>
        <v/>
      </c>
      <c r="S693" s="266">
        <f>IF(R693&gt;=1,1,0)</f>
        <v/>
      </c>
      <c r="T693" s="266">
        <f>IF(S693=0,0,S693+T692)</f>
        <v/>
      </c>
      <c r="BG693" s="266">
        <f>IF(R693&gt;=2,1,0)</f>
        <v/>
      </c>
      <c r="BH693" s="266">
        <f>IF(BG693=0,0,BG693+BH692)</f>
        <v/>
      </c>
    </row>
    <row r="694" ht="17.45" customHeight="1">
      <c r="A694" s="257">
        <f>IF(ISNUMBER(C694),MONTH(C694),"")</f>
        <v/>
      </c>
      <c r="B694" s="257">
        <f>IF(ISNUMBER(C694),YEAR(C694),"")</f>
        <v/>
      </c>
      <c r="C694" s="791">
        <f>C693+1</f>
        <v/>
      </c>
      <c r="D694" s="792" t="n">
        <v>0.5984</v>
      </c>
      <c r="E694" s="836" t="n"/>
      <c r="F694" s="792" t="n">
        <v>0.569</v>
      </c>
      <c r="G694" s="794" t="n"/>
      <c r="H694" s="793" t="n"/>
      <c r="I694" s="795" t="n">
        <v>0.8102</v>
      </c>
      <c r="J694" s="836" t="n"/>
      <c r="K694" s="792" t="n">
        <v>0.6336000000000001</v>
      </c>
      <c r="L694" s="793" t="n"/>
      <c r="M694" s="982">
        <f>IFERROR(AVERAGE(D694:E694),"")</f>
        <v/>
      </c>
      <c r="N694" s="982">
        <f>IFERROR(AVERAGE(F694:H694),"")</f>
        <v/>
      </c>
      <c r="O694" s="982">
        <f>IFERROR(AVERAGE(I694:J694),"")</f>
        <v/>
      </c>
      <c r="P694" s="982">
        <f>IFERROR(AVERAGE(K694:L694),"")</f>
        <v/>
      </c>
      <c r="Q694" s="257" t="n"/>
      <c r="R694" s="797">
        <f>AVERAGE(M694:P694)</f>
        <v/>
      </c>
      <c r="S694" s="266">
        <f>IF(R694&gt;=1,1,0)</f>
        <v/>
      </c>
      <c r="T694" s="266">
        <f>IF(S694=0,0,S694+T693)</f>
        <v/>
      </c>
      <c r="BG694" s="266">
        <f>IF(R694&gt;=2,1,0)</f>
        <v/>
      </c>
      <c r="BH694" s="266">
        <f>IF(BG694=0,0,BG694+BH693)</f>
        <v/>
      </c>
    </row>
    <row r="695" ht="17.45" customHeight="1">
      <c r="A695" s="257">
        <f>IF(ISNUMBER(C695),MONTH(C695),"")</f>
        <v/>
      </c>
      <c r="B695" s="257">
        <f>IF(ISNUMBER(C695),YEAR(C695),"")</f>
        <v/>
      </c>
      <c r="C695" s="791">
        <f>C694+1</f>
        <v/>
      </c>
      <c r="D695" s="792" t="n"/>
      <c r="E695" s="836" t="n">
        <v>1.043</v>
      </c>
      <c r="F695" s="792" t="n"/>
      <c r="G695" s="794" t="n">
        <v>0.8551</v>
      </c>
      <c r="H695" s="793" t="n"/>
      <c r="I695" s="795" t="n"/>
      <c r="J695" s="836" t="n">
        <v>1.087</v>
      </c>
      <c r="K695" s="792" t="n"/>
      <c r="L695" s="793" t="n">
        <v>1.092</v>
      </c>
      <c r="M695" s="982">
        <f>IFERROR(AVERAGE(D695:E695),"")</f>
        <v/>
      </c>
      <c r="N695" s="982">
        <f>IFERROR(AVERAGE(F695:H695),"")</f>
        <v/>
      </c>
      <c r="O695" s="982">
        <f>IFERROR(AVERAGE(I695:J695),"")</f>
        <v/>
      </c>
      <c r="P695" s="982">
        <f>IFERROR(AVERAGE(K695:L695),"")</f>
        <v/>
      </c>
      <c r="Q695" s="257" t="n"/>
      <c r="R695" s="797">
        <f>AVERAGE(M695:P695)</f>
        <v/>
      </c>
      <c r="S695" s="266">
        <f>IF(R695&gt;=1,1,0)</f>
        <v/>
      </c>
      <c r="T695" s="266">
        <f>IF(S695=0,0,S695+T694)</f>
        <v/>
      </c>
      <c r="BG695" s="266">
        <f>IF(R695&gt;=2,1,0)</f>
        <v/>
      </c>
      <c r="BH695" s="266">
        <f>IF(BG695=0,0,BG695+BH694)</f>
        <v/>
      </c>
    </row>
    <row r="696" ht="17.45" customHeight="1">
      <c r="A696" s="298">
        <f>IF(ISNUMBER(C696),MONTH(C696),"")</f>
        <v/>
      </c>
      <c r="B696" s="298">
        <f>IF(ISNUMBER(C696),YEAR(C696),"")</f>
        <v/>
      </c>
      <c r="C696" s="808">
        <f>C695+1</f>
        <v/>
      </c>
      <c r="D696" s="809" t="n">
        <v>0.836</v>
      </c>
      <c r="E696" s="837" t="n"/>
      <c r="F696" s="809" t="n"/>
      <c r="G696" s="811" t="n"/>
      <c r="H696" s="810" t="n">
        <v>0.7687</v>
      </c>
      <c r="I696" s="812" t="n">
        <v>0.7951</v>
      </c>
      <c r="J696" s="837" t="n"/>
      <c r="K696" s="809" t="n">
        <v>0.8569</v>
      </c>
      <c r="L696" s="810" t="n"/>
      <c r="M696" s="983">
        <f>IFERROR(AVERAGE(D696:E696),"")</f>
        <v/>
      </c>
      <c r="N696" s="983">
        <f>IFERROR(AVERAGE(F696:H696),"")</f>
        <v/>
      </c>
      <c r="O696" s="983">
        <f>IFERROR(AVERAGE(I696:J696),"")</f>
        <v/>
      </c>
      <c r="P696" s="983">
        <f>IFERROR(AVERAGE(K696:L696),"")</f>
        <v/>
      </c>
      <c r="Q696" s="813">
        <f>AVERAGE(M696:P696)</f>
        <v/>
      </c>
      <c r="R696" s="813" t="n"/>
      <c r="S696" s="443">
        <f>IF(Q696&gt;=1,1,0)</f>
        <v/>
      </c>
      <c r="T696" s="443">
        <f>IF(S696=0,0,S696+T695)</f>
        <v/>
      </c>
      <c r="BG696" s="311">
        <f>IF(Q696&gt;=2,1,0)</f>
        <v/>
      </c>
      <c r="BH696" s="311">
        <f>IF(BG696=0,0,BG696+BH695)</f>
        <v/>
      </c>
    </row>
    <row r="697" ht="17.45" customHeight="1">
      <c r="A697" s="298">
        <f>IF(ISNUMBER(C697),MONTH(C697),"")</f>
        <v/>
      </c>
      <c r="B697" s="298">
        <f>IF(ISNUMBER(C697),YEAR(C697),"")</f>
        <v/>
      </c>
      <c r="C697" s="808">
        <f>C696+1</f>
        <v/>
      </c>
      <c r="D697" s="809" t="n"/>
      <c r="E697" s="837" t="n">
        <v>0.5674</v>
      </c>
      <c r="F697" s="809" t="n"/>
      <c r="G697" s="811" t="n">
        <v>0.7335</v>
      </c>
      <c r="H697" s="810" t="n"/>
      <c r="I697" s="812" t="n"/>
      <c r="J697" s="837" t="n">
        <v>0.5331</v>
      </c>
      <c r="K697" s="809" t="n"/>
      <c r="L697" s="810" t="n">
        <v>0.6502</v>
      </c>
      <c r="M697" s="983">
        <f>IFERROR(AVERAGE(D697:E697),"")</f>
        <v/>
      </c>
      <c r="N697" s="983">
        <f>IFERROR(AVERAGE(F697:H697),"")</f>
        <v/>
      </c>
      <c r="O697" s="983">
        <f>IFERROR(AVERAGE(I697:J697),"")</f>
        <v/>
      </c>
      <c r="P697" s="983">
        <f>IFERROR(AVERAGE(K697:L697),"")</f>
        <v/>
      </c>
      <c r="Q697" s="813">
        <f>AVERAGE(M697:P697)</f>
        <v/>
      </c>
      <c r="R697" s="813" t="n"/>
      <c r="S697" s="443">
        <f>IF(Q697&gt;=1,1,0)</f>
        <v/>
      </c>
      <c r="T697" s="443">
        <f>IF(S697=0,0,S697+T696)</f>
        <v/>
      </c>
      <c r="BG697" s="311">
        <f>IF(Q697&gt;=2,1,0)</f>
        <v/>
      </c>
      <c r="BH697" s="311">
        <f>IF(BG697=0,0,BG697+BH696)</f>
        <v/>
      </c>
    </row>
    <row r="698" ht="17.45" customHeight="1">
      <c r="A698" s="257">
        <f>IF(ISNUMBER(C698),MONTH(C698),"")</f>
        <v/>
      </c>
      <c r="B698" s="257">
        <f>IF(ISNUMBER(C698),YEAR(C698),"")</f>
        <v/>
      </c>
      <c r="C698" s="791">
        <f>C697+1</f>
        <v/>
      </c>
      <c r="D698" s="803" t="n">
        <v>0.844</v>
      </c>
      <c r="E698" s="838" t="n"/>
      <c r="F698" s="803" t="n">
        <v>0.822</v>
      </c>
      <c r="G698" s="805" t="n"/>
      <c r="H698" s="804" t="n">
        <v>0.829</v>
      </c>
      <c r="I698" s="806" t="n">
        <v>0.929</v>
      </c>
      <c r="J698" s="838" t="n"/>
      <c r="K698" s="803" t="n">
        <v>0.872</v>
      </c>
      <c r="L698" s="804" t="n"/>
      <c r="M698" s="982">
        <f>IFERROR(AVERAGE(D698:E698),"")</f>
        <v/>
      </c>
      <c r="N698" s="982">
        <f>IFERROR(AVERAGE(F698:H698),"")</f>
        <v/>
      </c>
      <c r="O698" s="982">
        <f>IFERROR(AVERAGE(I698:J698),"")</f>
        <v/>
      </c>
      <c r="P698" s="982">
        <f>IFERROR(AVERAGE(K698:L698),"")</f>
        <v/>
      </c>
      <c r="Q698" s="257" t="n"/>
      <c r="R698" s="797">
        <f>AVERAGE(M698:P698)</f>
        <v/>
      </c>
      <c r="S698" s="266">
        <f>IF(R698&gt;=1,1,0)</f>
        <v/>
      </c>
      <c r="T698" s="266">
        <f>IF(S698=0,0,S698+T697)</f>
        <v/>
      </c>
      <c r="BG698" s="266">
        <f>IF(R698&gt;=2,1,0)</f>
        <v/>
      </c>
      <c r="BH698" s="266">
        <f>IF(BG698=0,0,BG698+BH697)</f>
        <v/>
      </c>
    </row>
    <row r="699" ht="17.45" customHeight="1">
      <c r="A699" s="257">
        <f>IF(ISNUMBER(C699),MONTH(C699),"")</f>
        <v/>
      </c>
      <c r="B699" s="257">
        <f>IF(ISNUMBER(C699),YEAR(C699),"")</f>
        <v/>
      </c>
      <c r="C699" s="791">
        <f>C698+1</f>
        <v/>
      </c>
      <c r="D699" s="792" t="n"/>
      <c r="E699" s="836" t="n">
        <v>1.183</v>
      </c>
      <c r="F699" s="792" t="n"/>
      <c r="G699" s="794" t="n">
        <v>1.144</v>
      </c>
      <c r="H699" s="793" t="n"/>
      <c r="I699" s="795" t="n"/>
      <c r="J699" s="836" t="n">
        <v>1.673</v>
      </c>
      <c r="K699" s="792" t="n"/>
      <c r="L699" s="793" t="n">
        <v>1.531</v>
      </c>
      <c r="M699" s="982">
        <f>IFERROR(AVERAGE(D699:E699),"")</f>
        <v/>
      </c>
      <c r="N699" s="982">
        <f>IFERROR(AVERAGE(F699:H699),"")</f>
        <v/>
      </c>
      <c r="O699" s="982">
        <f>IFERROR(AVERAGE(I699:J699),"")</f>
        <v/>
      </c>
      <c r="P699" s="982">
        <f>IFERROR(AVERAGE(K699:L699),"")</f>
        <v/>
      </c>
      <c r="Q699" s="257" t="n"/>
      <c r="R699" s="797">
        <f>AVERAGE(M699:P699)</f>
        <v/>
      </c>
      <c r="S699" s="266">
        <f>IF(R699&gt;=1,1,0)</f>
        <v/>
      </c>
      <c r="T699" s="266">
        <f>IF(S699=0,0,S699+T698)</f>
        <v/>
      </c>
      <c r="BG699" s="266">
        <f>IF(R699&gt;=2,1,0)</f>
        <v/>
      </c>
      <c r="BH699" s="266">
        <f>IF(BG699=0,0,BG699+BH698)</f>
        <v/>
      </c>
    </row>
    <row r="700" ht="17.45" customHeight="1">
      <c r="A700" s="257">
        <f>IF(ISNUMBER(C700),MONTH(C700),"")</f>
        <v/>
      </c>
      <c r="B700" s="257">
        <f>IF(ISNUMBER(C700),YEAR(C700),"")</f>
        <v/>
      </c>
      <c r="C700" s="791">
        <f>C699+1</f>
        <v/>
      </c>
      <c r="D700" s="849" t="n">
        <v>0.681</v>
      </c>
      <c r="E700" s="853" t="n"/>
      <c r="F700" s="849" t="n">
        <v>0.6870000000000001</v>
      </c>
      <c r="G700" s="851" t="n"/>
      <c r="H700" s="850" t="n"/>
      <c r="I700" s="852" t="n">
        <v>0.6899999999999999</v>
      </c>
      <c r="J700" s="853" t="n"/>
      <c r="K700" s="849" t="n">
        <v>0.615</v>
      </c>
      <c r="L700" s="850" t="n"/>
      <c r="M700" s="982">
        <f>IFERROR(AVERAGE(D700:E700),"")</f>
        <v/>
      </c>
      <c r="N700" s="982">
        <f>IFERROR(AVERAGE(F700:H700),"")</f>
        <v/>
      </c>
      <c r="O700" s="982">
        <f>IFERROR(AVERAGE(I700:J700),"")</f>
        <v/>
      </c>
      <c r="P700" s="982">
        <f>IFERROR(AVERAGE(K700:L700),"")</f>
        <v/>
      </c>
      <c r="Q700" s="257" t="n"/>
      <c r="R700" s="797">
        <f>AVERAGE(M700:P700)</f>
        <v/>
      </c>
      <c r="S700" s="266">
        <f>IF(R700&gt;=1,1,0)</f>
        <v/>
      </c>
      <c r="T700" s="266">
        <f>IF(S700=0,0,S700+T699)</f>
        <v/>
      </c>
      <c r="BG700" s="266">
        <f>IF(R700&gt;=2,1,0)</f>
        <v/>
      </c>
      <c r="BH700" s="266">
        <f>IF(BG700=0,0,BG700+BH699)</f>
        <v/>
      </c>
    </row>
    <row r="701" ht="17.45" customHeight="1">
      <c r="A701" s="257">
        <f>IF(ISNUMBER(C701),MONTH(C701),"")</f>
        <v/>
      </c>
      <c r="B701" s="257">
        <f>IF(ISNUMBER(C701),YEAR(C701),"")</f>
        <v/>
      </c>
      <c r="C701" s="791">
        <f>C700+1</f>
        <v/>
      </c>
      <c r="D701" s="849" t="n"/>
      <c r="E701" s="853" t="n">
        <v>0.257</v>
      </c>
      <c r="F701" s="849" t="n"/>
      <c r="G701" s="851" t="n">
        <v>0.229</v>
      </c>
      <c r="H701" s="850" t="n"/>
      <c r="I701" s="852" t="n"/>
      <c r="J701" s="853" t="n">
        <v>0.179</v>
      </c>
      <c r="K701" s="849" t="n"/>
      <c r="L701" s="850" t="n">
        <v>0.223</v>
      </c>
      <c r="M701" s="982">
        <f>IFERROR(AVERAGE(D701:E701),"")</f>
        <v/>
      </c>
      <c r="N701" s="982">
        <f>IFERROR(AVERAGE(F701:H701),"")</f>
        <v/>
      </c>
      <c r="O701" s="982">
        <f>IFERROR(AVERAGE(I701:J701),"")</f>
        <v/>
      </c>
      <c r="P701" s="982">
        <f>IFERROR(AVERAGE(K701:L701),"")</f>
        <v/>
      </c>
      <c r="Q701" s="257" t="n"/>
      <c r="R701" s="797">
        <f>AVERAGE(M701:P701)</f>
        <v/>
      </c>
      <c r="S701" s="266">
        <f>IF(R701&gt;=1,1,0)</f>
        <v/>
      </c>
      <c r="T701" s="266">
        <f>IF(S701=0,0,S701+T700)</f>
        <v/>
      </c>
      <c r="BG701" s="266">
        <f>IF(R701&gt;=2,1,0)</f>
        <v/>
      </c>
      <c r="BH701" s="266">
        <f>IF(BG701=0,0,BG701+BH700)</f>
        <v/>
      </c>
    </row>
    <row r="702" ht="17.45" customHeight="1">
      <c r="A702" s="257">
        <f>IF(ISNUMBER(C702),MONTH(C702),"")</f>
        <v/>
      </c>
      <c r="B702" s="257">
        <f>IF(ISNUMBER(C702),YEAR(C702),"")</f>
        <v/>
      </c>
      <c r="C702" s="791">
        <f>C701+1</f>
        <v/>
      </c>
      <c r="D702" s="849" t="n">
        <v>0.447</v>
      </c>
      <c r="E702" s="853" t="n"/>
      <c r="F702" s="849" t="n"/>
      <c r="G702" s="851" t="n"/>
      <c r="H702" s="850" t="n">
        <v>0.387</v>
      </c>
      <c r="I702" s="852" t="n">
        <v>0.2743</v>
      </c>
      <c r="J702" s="853" t="n"/>
      <c r="K702" s="849" t="n">
        <v>0.3081</v>
      </c>
      <c r="L702" s="850" t="n"/>
      <c r="M702" s="982">
        <f>IFERROR(AVERAGE(D702:E702),"")</f>
        <v/>
      </c>
      <c r="N702" s="982">
        <f>IFERROR(AVERAGE(F702:H702),"")</f>
        <v/>
      </c>
      <c r="O702" s="982">
        <f>IFERROR(AVERAGE(I702:J702),"")</f>
        <v/>
      </c>
      <c r="P702" s="982">
        <f>IFERROR(AVERAGE(K702:L702),"")</f>
        <v/>
      </c>
      <c r="Q702" s="257" t="n"/>
      <c r="R702" s="797">
        <f>AVERAGE(M702:P702)</f>
        <v/>
      </c>
      <c r="S702" s="266">
        <f>IF(R702&gt;=1,1,0)</f>
        <v/>
      </c>
      <c r="T702" s="266">
        <f>IF(S702=0,0,S702+T701)</f>
        <v/>
      </c>
      <c r="U702" s="299" t="inlineStr">
        <is>
          <t>November</t>
        </is>
      </c>
      <c r="V702" s="299" t="n">
        <v>2019</v>
      </c>
      <c r="W702" s="300" t="n"/>
      <c r="X702" s="300" t="n"/>
      <c r="Y702" s="300" t="n"/>
      <c r="BG702" s="266">
        <f>IF(R702&gt;=2,1,0)</f>
        <v/>
      </c>
      <c r="BH702" s="266">
        <f>IF(BG702=0,0,BG702+BH701)</f>
        <v/>
      </c>
    </row>
    <row r="703" ht="17.45" customHeight="1">
      <c r="A703" s="257">
        <f>IF(ISNUMBER(C703),MONTH(C703),"")</f>
        <v/>
      </c>
      <c r="B703" s="257">
        <f>IF(ISNUMBER(C703),YEAR(C703),"")</f>
        <v/>
      </c>
      <c r="C703" s="808">
        <f>C702+1</f>
        <v/>
      </c>
      <c r="D703" s="844" t="n"/>
      <c r="E703" s="848" t="n">
        <v>0.396</v>
      </c>
      <c r="F703" s="844" t="n"/>
      <c r="G703" s="846" t="n">
        <v>0.5288</v>
      </c>
      <c r="H703" s="845" t="n"/>
      <c r="I703" s="847" t="n"/>
      <c r="J703" s="848" t="n">
        <v>0.3755</v>
      </c>
      <c r="K703" s="844" t="n"/>
      <c r="L703" s="845" t="n">
        <v>0.4207</v>
      </c>
      <c r="M703" s="983">
        <f>IFERROR(AVERAGE(D703:E703),"")</f>
        <v/>
      </c>
      <c r="N703" s="983">
        <f>IFERROR(AVERAGE(F703:H703),"")</f>
        <v/>
      </c>
      <c r="O703" s="983">
        <f>IFERROR(AVERAGE(I703:J703),"")</f>
        <v/>
      </c>
      <c r="P703" s="983">
        <f>IFERROR(AVERAGE(K703:L703),"")</f>
        <v/>
      </c>
      <c r="Q703" s="813">
        <f>AVERAGE(M703:P703)</f>
        <v/>
      </c>
      <c r="R703" s="813" t="n"/>
      <c r="S703" s="443">
        <f>IF(Q703&gt;=1,1,0)</f>
        <v/>
      </c>
      <c r="T703" s="443">
        <f>IF(S703=0,0,S703+T702)</f>
        <v/>
      </c>
      <c r="U703" s="301" t="inlineStr">
        <is>
          <t>Parameter</t>
        </is>
      </c>
      <c r="V703" s="301" t="inlineStr">
        <is>
          <t>Station 1</t>
        </is>
      </c>
      <c r="W703" s="301" t="inlineStr">
        <is>
          <t>Station 2</t>
        </is>
      </c>
      <c r="X703" s="301" t="inlineStr">
        <is>
          <t>Station 4</t>
        </is>
      </c>
      <c r="Y703" s="301" t="inlineStr">
        <is>
          <t>Station 5</t>
        </is>
      </c>
      <c r="BG703" s="311">
        <f>IF(Q703&gt;=2,1,0)</f>
        <v/>
      </c>
      <c r="BH703" s="311">
        <f>IF(BG703=0,0,BG703+BH702)</f>
        <v/>
      </c>
    </row>
    <row r="704" ht="17.45" customHeight="1">
      <c r="A704" s="257">
        <f>IF(ISNUMBER(C704),MONTH(C704),"")</f>
        <v/>
      </c>
      <c r="B704" s="257">
        <f>IF(ISNUMBER(C704),YEAR(C704),"")</f>
        <v/>
      </c>
      <c r="C704" s="808">
        <f>C703+1</f>
        <v/>
      </c>
      <c r="D704" s="844" t="n">
        <v>0.457</v>
      </c>
      <c r="E704" s="848" t="n"/>
      <c r="F704" s="844" t="n">
        <v>0.452</v>
      </c>
      <c r="G704" s="846" t="n"/>
      <c r="H704" s="845" t="n">
        <v>0.45</v>
      </c>
      <c r="I704" s="847" t="n">
        <v>0.395</v>
      </c>
      <c r="J704" s="848" t="n"/>
      <c r="K704" s="844" t="n">
        <v>0.491</v>
      </c>
      <c r="L704" s="845" t="n"/>
      <c r="M704" s="983">
        <f>IFERROR(AVERAGE(D704:E704),"")</f>
        <v/>
      </c>
      <c r="N704" s="983">
        <f>IFERROR(AVERAGE(F704:H704),"")</f>
        <v/>
      </c>
      <c r="O704" s="983">
        <f>IFERROR(AVERAGE(I704:J704),"")</f>
        <v/>
      </c>
      <c r="P704" s="983">
        <f>IFERROR(AVERAGE(K704:L704),"")</f>
        <v/>
      </c>
      <c r="Q704" s="813">
        <f>AVERAGE(M704:P704)</f>
        <v/>
      </c>
      <c r="R704" s="813" t="n"/>
      <c r="S704" s="443">
        <f>IF(Q704&gt;=1,1,0)</f>
        <v/>
      </c>
      <c r="T704" s="443">
        <f>IF(S704=0,0,S704+T703)</f>
        <v/>
      </c>
      <c r="U704" s="302" t="inlineStr">
        <is>
          <t>Average</t>
        </is>
      </c>
      <c r="V704" s="839">
        <f>AVERAGE(D674:E703)</f>
        <v/>
      </c>
      <c r="W704" s="839">
        <f>AVERAGE(F674:H703)</f>
        <v/>
      </c>
      <c r="X704" s="839">
        <f>AVERAGE(I674:J703)</f>
        <v/>
      </c>
      <c r="Y704" s="839">
        <f>AVERAGE(K674:L703)</f>
        <v/>
      </c>
      <c r="BG704" s="311">
        <f>IF(Q704&gt;=2,1,0)</f>
        <v/>
      </c>
      <c r="BH704" s="311">
        <f>IF(BG704=0,0,BG704+BH703)</f>
        <v/>
      </c>
    </row>
    <row r="705" ht="17.45" customHeight="1">
      <c r="A705" s="257">
        <f>IF(ISNUMBER(C705),MONTH(C705),"")</f>
        <v/>
      </c>
      <c r="B705" s="257">
        <f>IF(ISNUMBER(C705),YEAR(C705),"")</f>
        <v/>
      </c>
      <c r="C705" s="791">
        <f>C704+1</f>
        <v/>
      </c>
      <c r="D705" s="849" t="n"/>
      <c r="E705" s="853" t="n">
        <v>1.007</v>
      </c>
      <c r="F705" s="849" t="n"/>
      <c r="G705" s="851" t="n">
        <v>0.888</v>
      </c>
      <c r="H705" s="850" t="n"/>
      <c r="I705" s="852" t="n"/>
      <c r="J705" s="853" t="n">
        <v>1.089</v>
      </c>
      <c r="K705" s="849" t="n"/>
      <c r="L705" s="850" t="n">
        <v>1.063</v>
      </c>
      <c r="M705" s="982">
        <f>IFERROR(AVERAGE(D705:E705),"")</f>
        <v/>
      </c>
      <c r="N705" s="982">
        <f>IFERROR(AVERAGE(F705:H705),"")</f>
        <v/>
      </c>
      <c r="O705" s="982">
        <f>IFERROR(AVERAGE(I705:J705),"")</f>
        <v/>
      </c>
      <c r="P705" s="982">
        <f>IFERROR(AVERAGE(K705:L705),"")</f>
        <v/>
      </c>
      <c r="Q705" s="257" t="n"/>
      <c r="R705" s="797">
        <f>AVERAGE(M705:P705)</f>
        <v/>
      </c>
      <c r="S705" s="266">
        <f>IF(R705&gt;=1,1,0)</f>
        <v/>
      </c>
      <c r="T705" s="266">
        <f>IF(S705=0,0,S705+T704)</f>
        <v/>
      </c>
      <c r="U705" s="302" t="inlineStr">
        <is>
          <t>Maximum</t>
        </is>
      </c>
      <c r="V705" s="839">
        <f>MAX(D674:E703)</f>
        <v/>
      </c>
      <c r="W705" s="839">
        <f>MAX(F674:H703)</f>
        <v/>
      </c>
      <c r="X705" s="839">
        <f>MAX(I674:J703)</f>
        <v/>
      </c>
      <c r="Y705" s="839">
        <f>MAX(K674:L703)</f>
        <v/>
      </c>
      <c r="BG705" s="266">
        <f>IF(R705&gt;=2,1,0)</f>
        <v/>
      </c>
      <c r="BH705" s="266">
        <f>IF(BG705=0,0,BG705+BH704)</f>
        <v/>
      </c>
    </row>
    <row r="706" ht="17.45" customHeight="1" thickBot="1">
      <c r="A706" s="257">
        <f>IF(ISNUMBER(C706),MONTH(C706),"")</f>
        <v/>
      </c>
      <c r="B706" s="257">
        <f>IF(ISNUMBER(C706),YEAR(C706),"")</f>
        <v/>
      </c>
      <c r="C706" s="791">
        <f>C705+1</f>
        <v/>
      </c>
      <c r="D706" s="849" t="n">
        <v>1.232</v>
      </c>
      <c r="E706" s="853" t="n"/>
      <c r="F706" s="849" t="n">
        <v>1.319</v>
      </c>
      <c r="G706" s="851" t="n"/>
      <c r="H706" s="850" t="n"/>
      <c r="I706" s="852" t="n">
        <v>1.775</v>
      </c>
      <c r="J706" s="853" t="n"/>
      <c r="K706" s="849" t="n">
        <v>1.27</v>
      </c>
      <c r="L706" s="850" t="n"/>
      <c r="M706" s="982">
        <f>IFERROR(AVERAGE(D706:E706),"")</f>
        <v/>
      </c>
      <c r="N706" s="982">
        <f>IFERROR(AVERAGE(F706:H706),"")</f>
        <v/>
      </c>
      <c r="O706" s="982">
        <f>IFERROR(AVERAGE(I706:J706),"")</f>
        <v/>
      </c>
      <c r="P706" s="982">
        <f>IFERROR(AVERAGE(K706:L706),"")</f>
        <v/>
      </c>
      <c r="Q706" s="257" t="n"/>
      <c r="R706" s="797">
        <f>AVERAGE(M706:P706)</f>
        <v/>
      </c>
      <c r="S706" s="266">
        <f>IF(R706&gt;=1,1,0)</f>
        <v/>
      </c>
      <c r="T706" s="266">
        <f>IF(S706=0,0,S706+T705)</f>
        <v/>
      </c>
      <c r="U706" s="304" t="inlineStr">
        <is>
          <t># DAYS &gt; 2.5</t>
        </is>
      </c>
      <c r="V706" s="305">
        <f>COUNTIF(D674:E703,"&gt;=2.5")</f>
        <v/>
      </c>
      <c r="W706" s="305">
        <f>COUNTIF(F674:G703,"&gt;=2.5")</f>
        <v/>
      </c>
      <c r="X706" s="305">
        <f>COUNTIF(I674:J703,"&gt;=2.5")</f>
        <v/>
      </c>
      <c r="Y706" s="305">
        <f>COUNTIF(I674:J703,"&gt;=2.5")</f>
        <v/>
      </c>
      <c r="BG706" s="266">
        <f>IF(R706&gt;=2,1,0)</f>
        <v/>
      </c>
      <c r="BH706" s="266">
        <f>IF(BG706=0,0,BG706+BH705)</f>
        <v/>
      </c>
    </row>
    <row r="707" ht="17.45" customHeight="1" thickBot="1">
      <c r="A707" s="257">
        <f>IF(ISNUMBER(C707),MONTH(C707),"")</f>
        <v/>
      </c>
      <c r="B707" s="257">
        <f>IF(ISNUMBER(C707),YEAR(C707),"")</f>
        <v/>
      </c>
      <c r="C707" s="791">
        <f>C706+1</f>
        <v/>
      </c>
      <c r="D707" s="849" t="n"/>
      <c r="E707" s="853" t="n">
        <v>0.5442</v>
      </c>
      <c r="F707" s="849" t="n"/>
      <c r="G707" s="851" t="n">
        <v>0.5669</v>
      </c>
      <c r="H707" s="850" t="n"/>
      <c r="I707" s="852" t="n"/>
      <c r="J707" s="853" t="n">
        <v>0.4214</v>
      </c>
      <c r="K707" s="849" t="n"/>
      <c r="L707" s="850" t="n">
        <v>0.4756</v>
      </c>
      <c r="M707" s="982">
        <f>IFERROR(AVERAGE(D707:E707),"")</f>
        <v/>
      </c>
      <c r="N707" s="982">
        <f>IFERROR(AVERAGE(F707:H707),"")</f>
        <v/>
      </c>
      <c r="O707" s="982">
        <f>IFERROR(AVERAGE(I707:J707),"")</f>
        <v/>
      </c>
      <c r="P707" s="982">
        <f>IFERROR(AVERAGE(K707:L707),"")</f>
        <v/>
      </c>
      <c r="Q707" s="257" t="n"/>
      <c r="R707" s="797">
        <f>AVERAGE(M707:P707)</f>
        <v/>
      </c>
      <c r="S707" s="266">
        <f>IF(R707&gt;=1,1,0)</f>
        <v/>
      </c>
      <c r="T707" s="266">
        <f>IF(S707=0,0,S707+T706)</f>
        <v/>
      </c>
      <c r="Y707" s="786">
        <f>AVERAGE(V704:Y704)</f>
        <v/>
      </c>
      <c r="BG707" s="266">
        <f>IF(R707&gt;=2,1,0)</f>
        <v/>
      </c>
      <c r="BH707" s="266">
        <f>IF(BG707=0,0,BG707+BH706)</f>
        <v/>
      </c>
    </row>
    <row r="708" ht="17.45" customHeight="1">
      <c r="A708" s="257">
        <f>IF(ISNUMBER(C708),MONTH(C708),"")</f>
        <v/>
      </c>
      <c r="B708" s="257">
        <f>IF(ISNUMBER(C708),YEAR(C708),"")</f>
        <v/>
      </c>
      <c r="C708" s="791">
        <f>C707+1</f>
        <v/>
      </c>
      <c r="D708" s="849" t="n">
        <v>0.7096</v>
      </c>
      <c r="E708" s="853" t="n"/>
      <c r="F708" s="849" t="n"/>
      <c r="G708" s="851" t="n"/>
      <c r="H708" s="850" t="n">
        <v>0.6364</v>
      </c>
      <c r="I708" s="852" t="n">
        <v>0.8542</v>
      </c>
      <c r="J708" s="853" t="n"/>
      <c r="K708" s="849" t="n">
        <v>0.705</v>
      </c>
      <c r="L708" s="850" t="n"/>
      <c r="M708" s="982">
        <f>IFERROR(AVERAGE(D708:E708),"")</f>
        <v/>
      </c>
      <c r="N708" s="982">
        <f>IFERROR(AVERAGE(F708:H708),"")</f>
        <v/>
      </c>
      <c r="O708" s="982">
        <f>IFERROR(AVERAGE(I708:J708),"")</f>
        <v/>
      </c>
      <c r="P708" s="982">
        <f>IFERROR(AVERAGE(K708:L708),"")</f>
        <v/>
      </c>
      <c r="Q708" s="257" t="n"/>
      <c r="R708" s="797">
        <f>AVERAGE(M708:P708)</f>
        <v/>
      </c>
      <c r="S708" s="266">
        <f>IF(R708&gt;=1,1,0)</f>
        <v/>
      </c>
      <c r="T708" s="266">
        <f>IF(S708=0,0,S708+T707)</f>
        <v/>
      </c>
      <c r="BG708" s="266">
        <f>IF(R708&gt;=2,1,0)</f>
        <v/>
      </c>
      <c r="BH708" s="266">
        <f>IF(BG708=0,0,BG708+BH707)</f>
        <v/>
      </c>
    </row>
    <row r="709" ht="17.45" customHeight="1">
      <c r="A709" s="257">
        <f>IF(ISNUMBER(C709),MONTH(C709),"")</f>
        <v/>
      </c>
      <c r="B709" s="257">
        <f>IF(ISNUMBER(C709),YEAR(C709),"")</f>
        <v/>
      </c>
      <c r="C709" s="791">
        <f>C708+1</f>
        <v/>
      </c>
      <c r="D709" s="849" t="n"/>
      <c r="E709" s="853" t="n">
        <v>0.973</v>
      </c>
      <c r="F709" s="849" t="n"/>
      <c r="G709" s="851" t="n">
        <v>1.044</v>
      </c>
      <c r="H709" s="850" t="n"/>
      <c r="I709" s="852" t="n"/>
      <c r="J709" s="853" t="n">
        <v>1.097</v>
      </c>
      <c r="K709" s="849" t="n"/>
      <c r="L709" s="850" t="n">
        <v>1.004</v>
      </c>
      <c r="M709" s="982">
        <f>IFERROR(AVERAGE(D709:E709),"")</f>
        <v/>
      </c>
      <c r="N709" s="982">
        <f>IFERROR(AVERAGE(F709:H709),"")</f>
        <v/>
      </c>
      <c r="O709" s="982">
        <f>IFERROR(AVERAGE(I709:J709),"")</f>
        <v/>
      </c>
      <c r="P709" s="982">
        <f>IFERROR(AVERAGE(K709:L709),"")</f>
        <v/>
      </c>
      <c r="Q709" s="257" t="n"/>
      <c r="R709" s="797">
        <f>AVERAGE(M709:P709)</f>
        <v/>
      </c>
      <c r="S709" s="266">
        <f>IF(R709&gt;=1,1,0)</f>
        <v/>
      </c>
      <c r="T709" s="266">
        <f>IF(S709=0,0,S709+T708)</f>
        <v/>
      </c>
      <c r="BG709" s="266">
        <f>IF(R709&gt;=2,1,0)</f>
        <v/>
      </c>
      <c r="BH709" s="266">
        <f>IF(BG709=0,0,BG709+BH708)</f>
        <v/>
      </c>
    </row>
    <row r="710" ht="17.45" customHeight="1">
      <c r="A710" s="257">
        <f>IF(ISNUMBER(C710),MONTH(C710),"")</f>
        <v/>
      </c>
      <c r="B710" s="257">
        <f>IF(ISNUMBER(C710),YEAR(C710),"")</f>
        <v/>
      </c>
      <c r="C710" s="808">
        <f>C709+1</f>
        <v/>
      </c>
      <c r="D710" s="844" t="n">
        <v>0.5896</v>
      </c>
      <c r="E710" s="848" t="n"/>
      <c r="F710" s="844" t="n">
        <v>0.5794</v>
      </c>
      <c r="G710" s="846" t="n"/>
      <c r="H710" s="845" t="n">
        <v>0.535</v>
      </c>
      <c r="I710" s="847" t="n">
        <v>0.4417</v>
      </c>
      <c r="J710" s="848" t="n"/>
      <c r="K710" s="844" t="n">
        <v>0.4814</v>
      </c>
      <c r="L710" s="845" t="n"/>
      <c r="M710" s="983">
        <f>IFERROR(AVERAGE(D710:E710),"")</f>
        <v/>
      </c>
      <c r="N710" s="983">
        <f>IFERROR(AVERAGE(F710:H710),"")</f>
        <v/>
      </c>
      <c r="O710" s="983">
        <f>IFERROR(AVERAGE(I710:J710),"")</f>
        <v/>
      </c>
      <c r="P710" s="983">
        <f>IFERROR(AVERAGE(K710:L710),"")</f>
        <v/>
      </c>
      <c r="Q710" s="813">
        <f>AVERAGE(M710:P710)</f>
        <v/>
      </c>
      <c r="R710" s="813" t="n"/>
      <c r="S710" s="443">
        <f>IF(Q710&gt;=1,1,0)</f>
        <v/>
      </c>
      <c r="T710" s="443" t="n">
        <v>0</v>
      </c>
      <c r="BG710" s="311">
        <f>IF(Q710&gt;=2,1,0)</f>
        <v/>
      </c>
      <c r="BH710" s="311">
        <f>IF(BG710=0,0,BG710+BH709)</f>
        <v/>
      </c>
    </row>
    <row r="711" ht="17.45" customHeight="1">
      <c r="A711" s="257">
        <f>IF(ISNUMBER(C711),MONTH(C711),"")</f>
        <v/>
      </c>
      <c r="B711" s="257">
        <f>IF(ISNUMBER(C711),YEAR(C711),"")</f>
        <v/>
      </c>
      <c r="C711" s="808">
        <f>C710+1</f>
        <v/>
      </c>
      <c r="D711" s="844" t="n"/>
      <c r="E711" s="848" t="n">
        <v>0.3087</v>
      </c>
      <c r="F711" s="844" t="n"/>
      <c r="G711" s="846" t="n">
        <v>0.3297</v>
      </c>
      <c r="H711" s="845" t="n"/>
      <c r="I711" s="847" t="n"/>
      <c r="J711" s="848" t="n">
        <v>0.2437</v>
      </c>
      <c r="K711" s="844" t="n"/>
      <c r="L711" s="845" t="n">
        <v>0.2737</v>
      </c>
      <c r="M711" s="983">
        <f>IFERROR(AVERAGE(D711:E711),"")</f>
        <v/>
      </c>
      <c r="N711" s="983">
        <f>IFERROR(AVERAGE(F711:H711),"")</f>
        <v/>
      </c>
      <c r="O711" s="983">
        <f>IFERROR(AVERAGE(I711:J711),"")</f>
        <v/>
      </c>
      <c r="P711" s="983">
        <f>IFERROR(AVERAGE(K711:L711),"")</f>
        <v/>
      </c>
      <c r="Q711" s="813">
        <f>AVERAGE(M711:P711)</f>
        <v/>
      </c>
      <c r="R711" s="813" t="n"/>
      <c r="S711" s="443">
        <f>IF(Q711&gt;=1,1,0)</f>
        <v/>
      </c>
      <c r="T711" s="443">
        <f>IF(S711=0,0,S711+T710)</f>
        <v/>
      </c>
      <c r="BG711" s="311">
        <f>IF(Q711&gt;=2,1,0)</f>
        <v/>
      </c>
      <c r="BH711" s="311">
        <f>IF(BG711=0,0,BG711+BH710)</f>
        <v/>
      </c>
    </row>
    <row r="712" ht="17.45" customHeight="1">
      <c r="A712" s="257">
        <f>IF(ISNUMBER(C712),MONTH(C712),"")</f>
        <v/>
      </c>
      <c r="B712" s="257">
        <f>IF(ISNUMBER(C712),YEAR(C712),"")</f>
        <v/>
      </c>
      <c r="C712" s="791">
        <f>C711+1</f>
        <v/>
      </c>
      <c r="D712" s="849" t="n">
        <v>0.696</v>
      </c>
      <c r="E712" s="853" t="n"/>
      <c r="F712" s="849" t="n">
        <v>0.733</v>
      </c>
      <c r="G712" s="851" t="n"/>
      <c r="H712" s="850" t="n"/>
      <c r="I712" s="852" t="n">
        <v>0.9379999999999999</v>
      </c>
      <c r="J712" s="853" t="n"/>
      <c r="K712" s="849" t="n">
        <v>0.783</v>
      </c>
      <c r="L712" s="850" t="n"/>
      <c r="M712" s="982">
        <f>IFERROR(AVERAGE(D712:E712),"")</f>
        <v/>
      </c>
      <c r="N712" s="982">
        <f>IFERROR(AVERAGE(F712:H712),"")</f>
        <v/>
      </c>
      <c r="O712" s="982">
        <f>IFERROR(AVERAGE(I712:J712),"")</f>
        <v/>
      </c>
      <c r="P712" s="982">
        <f>IFERROR(AVERAGE(K712:L712),"")</f>
        <v/>
      </c>
      <c r="Q712" s="257" t="n"/>
      <c r="R712" s="797">
        <f>AVERAGE(M712:P712)</f>
        <v/>
      </c>
      <c r="S712" s="266">
        <f>IF(R712&gt;=1,1,0)</f>
        <v/>
      </c>
      <c r="T712" s="266">
        <f>IF(S712=0,0,S712+T711)</f>
        <v/>
      </c>
      <c r="BG712" s="266">
        <f>IF(R712&gt;=2,1,0)</f>
        <v/>
      </c>
      <c r="BH712" s="266">
        <f>IF(BG712=0,0,BG712+BH711)</f>
        <v/>
      </c>
    </row>
    <row r="713" ht="17.45" customHeight="1">
      <c r="A713" s="257">
        <f>IF(ISNUMBER(C713),MONTH(C713),"")</f>
        <v/>
      </c>
      <c r="B713" s="257">
        <f>IF(ISNUMBER(C713),YEAR(C713),"")</f>
        <v/>
      </c>
      <c r="C713" s="791">
        <f>C712+1</f>
        <v/>
      </c>
      <c r="D713" s="792" t="n"/>
      <c r="E713" s="836" t="n">
        <v>1.467</v>
      </c>
      <c r="F713" s="792" t="n"/>
      <c r="G713" s="794" t="n">
        <v>1.509</v>
      </c>
      <c r="H713" s="793" t="n"/>
      <c r="I713" s="795" t="n"/>
      <c r="J713" s="836" t="n">
        <v>1.748</v>
      </c>
      <c r="K713" s="792" t="n"/>
      <c r="L713" s="793" t="n">
        <v>1.546</v>
      </c>
      <c r="M713" s="982">
        <f>IFERROR(AVERAGE(D713:E713),"")</f>
        <v/>
      </c>
      <c r="N713" s="982">
        <f>IFERROR(AVERAGE(F713:H713),"")</f>
        <v/>
      </c>
      <c r="O713" s="982">
        <f>IFERROR(AVERAGE(I713:J713),"")</f>
        <v/>
      </c>
      <c r="P713" s="982">
        <f>IFERROR(AVERAGE(K713:L713),"")</f>
        <v/>
      </c>
      <c r="Q713" s="257" t="n"/>
      <c r="R713" s="797">
        <f>AVERAGE(M713:P713)</f>
        <v/>
      </c>
      <c r="S713" s="266">
        <f>IF(R713&gt;=1,1,0)</f>
        <v/>
      </c>
      <c r="T713" s="266">
        <f>IF(S713=0,0,S713+T712)</f>
        <v/>
      </c>
      <c r="BG713" s="266">
        <f>IF(R713&gt;=2,1,0)</f>
        <v/>
      </c>
      <c r="BH713" s="266">
        <f>IF(BG713=0,0,BG713+BH712)</f>
        <v/>
      </c>
    </row>
    <row r="714" ht="17.45" customHeight="1">
      <c r="A714" s="257">
        <f>IF(ISNUMBER(C714),MONTH(C714),"")</f>
        <v/>
      </c>
      <c r="B714" s="257">
        <f>IF(ISNUMBER(C714),YEAR(C714),"")</f>
        <v/>
      </c>
      <c r="C714" s="791">
        <f>C713+1</f>
        <v/>
      </c>
      <c r="D714" s="792" t="n">
        <v>1.019</v>
      </c>
      <c r="E714" s="836" t="n"/>
      <c r="F714" s="792" t="n"/>
      <c r="G714" s="794" t="n"/>
      <c r="H714" s="793" t="n">
        <v>1.332</v>
      </c>
      <c r="I714" s="795" t="n">
        <v>1.716</v>
      </c>
      <c r="J714" s="836" t="n"/>
      <c r="K714" s="792" t="n">
        <v>1.295</v>
      </c>
      <c r="L714" s="793" t="n"/>
      <c r="M714" s="982">
        <f>IFERROR(AVERAGE(D714:E714),"")</f>
        <v/>
      </c>
      <c r="N714" s="982">
        <f>IFERROR(AVERAGE(F714:H714),"")</f>
        <v/>
      </c>
      <c r="O714" s="982">
        <f>IFERROR(AVERAGE(I714:J714),"")</f>
        <v/>
      </c>
      <c r="P714" s="982">
        <f>IFERROR(AVERAGE(K714:L714),"")</f>
        <v/>
      </c>
      <c r="Q714" s="257" t="n"/>
      <c r="R714" s="797">
        <f>AVERAGE(M714:P714)</f>
        <v/>
      </c>
      <c r="S714" s="266">
        <f>IF(R714&gt;=1,1,0)</f>
        <v/>
      </c>
      <c r="T714" s="266">
        <f>IF(S714=0,0,S714+T713)</f>
        <v/>
      </c>
      <c r="BG714" s="266">
        <f>IF(R714&gt;=2,1,0)</f>
        <v/>
      </c>
      <c r="BH714" s="266">
        <f>IF(BG714=0,0,BG714+BH713)</f>
        <v/>
      </c>
    </row>
    <row r="715" ht="17.45" customHeight="1">
      <c r="A715" s="257">
        <f>IF(ISNUMBER(C715),MONTH(C715),"")</f>
        <v/>
      </c>
      <c r="B715" s="257">
        <f>IF(ISNUMBER(C715),YEAR(C715),"")</f>
        <v/>
      </c>
      <c r="C715" s="791">
        <f>C714+1</f>
        <v/>
      </c>
      <c r="D715" s="792" t="n"/>
      <c r="E715" s="836" t="n">
        <v>1.478</v>
      </c>
      <c r="F715" s="792" t="n"/>
      <c r="G715" s="794" t="n">
        <v>1.837</v>
      </c>
      <c r="H715" s="793" t="n"/>
      <c r="I715" s="795" t="n"/>
      <c r="J715" s="836" t="n">
        <v>1.738</v>
      </c>
      <c r="K715" s="792" t="n"/>
      <c r="L715" s="793" t="n">
        <v>1.511</v>
      </c>
      <c r="M715" s="982">
        <f>IFERROR(AVERAGE(D715:E715),"")</f>
        <v/>
      </c>
      <c r="N715" s="982">
        <f>IFERROR(AVERAGE(F715:H715),"")</f>
        <v/>
      </c>
      <c r="O715" s="982">
        <f>IFERROR(AVERAGE(I715:J715),"")</f>
        <v/>
      </c>
      <c r="P715" s="982">
        <f>IFERROR(AVERAGE(K715:L715),"")</f>
        <v/>
      </c>
      <c r="Q715" s="257" t="n"/>
      <c r="R715" s="797">
        <f>AVERAGE(M715:P715)</f>
        <v/>
      </c>
      <c r="S715" s="266">
        <f>IF(R715&gt;=1,1,0)</f>
        <v/>
      </c>
      <c r="T715" s="266">
        <f>IF(S715=0,0,S715+T714)</f>
        <v/>
      </c>
      <c r="BG715" s="266">
        <f>IF(R715&gt;=2,1,0)</f>
        <v/>
      </c>
      <c r="BH715" s="266">
        <f>IF(BG715=0,0,BG715+BH714)</f>
        <v/>
      </c>
    </row>
    <row r="716" ht="17.45" customHeight="1">
      <c r="A716" s="257">
        <f>IF(ISNUMBER(C716),MONTH(C716),"")</f>
        <v/>
      </c>
      <c r="B716" s="257">
        <f>IF(ISNUMBER(C716),YEAR(C716),"")</f>
        <v/>
      </c>
      <c r="C716" s="791">
        <f>C715+1</f>
        <v/>
      </c>
      <c r="D716" s="803" t="n">
        <v>1.555</v>
      </c>
      <c r="E716" s="838" t="n"/>
      <c r="F716" s="803" t="n">
        <v>1.704</v>
      </c>
      <c r="G716" s="805" t="n"/>
      <c r="H716" s="804" t="n">
        <v>1.629</v>
      </c>
      <c r="I716" s="806" t="n">
        <v>1.718</v>
      </c>
      <c r="J716" s="838" t="n"/>
      <c r="K716" s="803" t="n">
        <v>1.627</v>
      </c>
      <c r="L716" s="804" t="n"/>
      <c r="M716" s="982">
        <f>IFERROR(AVERAGE(D716:E716),"")</f>
        <v/>
      </c>
      <c r="N716" s="982">
        <f>IFERROR(AVERAGE(F716:H716),"")</f>
        <v/>
      </c>
      <c r="O716" s="982">
        <f>IFERROR(AVERAGE(I716:J716),"")</f>
        <v/>
      </c>
      <c r="P716" s="982">
        <f>IFERROR(AVERAGE(K716:L716),"")</f>
        <v/>
      </c>
      <c r="Q716" s="257" t="n"/>
      <c r="R716" s="797">
        <f>AVERAGE(M716:P716)</f>
        <v/>
      </c>
      <c r="S716" s="266">
        <f>IF(R716&gt;=1,1,0)</f>
        <v/>
      </c>
      <c r="T716" s="266">
        <f>IF(S716=0,0,S716+T715)</f>
        <v/>
      </c>
      <c r="BG716" s="266">
        <f>IF(R716&gt;=2,1,0)</f>
        <v/>
      </c>
      <c r="BH716" s="266">
        <f>IF(BG716=0,0,BG716+BH715)</f>
        <v/>
      </c>
    </row>
    <row r="717" ht="17.45" customHeight="1">
      <c r="A717" s="257">
        <f>IF(ISNUMBER(C717),MONTH(C717),"")</f>
        <v/>
      </c>
      <c r="B717" s="257">
        <f>IF(ISNUMBER(C717),YEAR(C717),"")</f>
        <v/>
      </c>
      <c r="C717" s="808">
        <f>C716+1</f>
        <v/>
      </c>
      <c r="D717" s="809" t="n"/>
      <c r="E717" s="837" t="n">
        <v>0.5331</v>
      </c>
      <c r="F717" s="809" t="n"/>
      <c r="G717" s="811" t="n">
        <v>0.5648</v>
      </c>
      <c r="H717" s="810" t="n"/>
      <c r="I717" s="812" t="n"/>
      <c r="J717" s="837" t="n">
        <v>0.569</v>
      </c>
      <c r="K717" s="809" t="n"/>
      <c r="L717" s="810" t="n">
        <v>0.6146</v>
      </c>
      <c r="M717" s="983">
        <f>IFERROR(AVERAGE(D717:E717),"")</f>
        <v/>
      </c>
      <c r="N717" s="983">
        <f>IFERROR(AVERAGE(F717:H717),"")</f>
        <v/>
      </c>
      <c r="O717" s="983">
        <f>IFERROR(AVERAGE(I717:J717),"")</f>
        <v/>
      </c>
      <c r="P717" s="983">
        <f>IFERROR(AVERAGE(K717:L717),"")</f>
        <v/>
      </c>
      <c r="Q717" s="813">
        <f>AVERAGE(M717:P717)</f>
        <v/>
      </c>
      <c r="R717" s="813" t="n"/>
      <c r="S717" s="443">
        <f>IF(Q717&gt;=1,1,0)</f>
        <v/>
      </c>
      <c r="T717" s="443">
        <f>IF(S717=0,0,S717+T716)</f>
        <v/>
      </c>
      <c r="BG717" s="311">
        <f>IF(Q717&gt;=2,1,0)</f>
        <v/>
      </c>
      <c r="BH717" s="311">
        <f>IF(BG717=0,0,BG717+BH716)</f>
        <v/>
      </c>
    </row>
    <row r="718" ht="17.45" customHeight="1">
      <c r="A718" s="257">
        <f>IF(ISNUMBER(C718),MONTH(C718),"")</f>
        <v/>
      </c>
      <c r="B718" s="257">
        <f>IF(ISNUMBER(C718),YEAR(C718),"")</f>
        <v/>
      </c>
      <c r="C718" s="808">
        <f>C717+1</f>
        <v/>
      </c>
      <c r="D718" s="809" t="n">
        <v>0.5504</v>
      </c>
      <c r="E718" s="837" t="n"/>
      <c r="F718" s="809" t="n">
        <v>0.5953000000000001</v>
      </c>
      <c r="G718" s="811" t="n"/>
      <c r="H718" s="810" t="n"/>
      <c r="I718" s="812" t="n">
        <v>0.577</v>
      </c>
      <c r="J718" s="837" t="n"/>
      <c r="K718" s="809" t="n">
        <v>0.5368000000000001</v>
      </c>
      <c r="L718" s="810" t="n"/>
      <c r="M718" s="983">
        <f>IFERROR(AVERAGE(D718:E718),"")</f>
        <v/>
      </c>
      <c r="N718" s="983">
        <f>IFERROR(AVERAGE(F718:H718),"")</f>
        <v/>
      </c>
      <c r="O718" s="983">
        <f>IFERROR(AVERAGE(I718:J718),"")</f>
        <v/>
      </c>
      <c r="P718" s="983">
        <f>IFERROR(AVERAGE(K718:L718),"")</f>
        <v/>
      </c>
      <c r="Q718" s="813">
        <f>AVERAGE(M718:P718)</f>
        <v/>
      </c>
      <c r="R718" s="813" t="n"/>
      <c r="S718" s="443">
        <f>IF(Q718&gt;=1,1,0)</f>
        <v/>
      </c>
      <c r="T718" s="443">
        <f>IF(S718=0,0,S718+T717)</f>
        <v/>
      </c>
      <c r="BG718" s="311">
        <f>IF(Q718&gt;=2,1,0)</f>
        <v/>
      </c>
      <c r="BH718" s="311">
        <f>IF(BG718=0,0,BG718+BH717)</f>
        <v/>
      </c>
    </row>
    <row r="719" ht="17.45" customHeight="1">
      <c r="A719" s="257">
        <f>IF(ISNUMBER(C719),MONTH(C719),"")</f>
        <v/>
      </c>
      <c r="B719" s="257">
        <f>IF(ISNUMBER(C719),YEAR(C719),"")</f>
        <v/>
      </c>
      <c r="C719" s="791">
        <f>C718+1</f>
        <v/>
      </c>
      <c r="D719" s="792" t="n"/>
      <c r="E719" s="836" t="n">
        <v>0.8389</v>
      </c>
      <c r="F719" s="792" t="n"/>
      <c r="G719" s="794" t="n">
        <v>0.96</v>
      </c>
      <c r="H719" s="793" t="n"/>
      <c r="I719" s="795" t="n"/>
      <c r="J719" s="836" t="n">
        <v>0.7568</v>
      </c>
      <c r="K719" s="792" t="n"/>
      <c r="L719" s="793" t="n">
        <v>0.957</v>
      </c>
      <c r="M719" s="982">
        <f>IFERROR(AVERAGE(D719:E719),"")</f>
        <v/>
      </c>
      <c r="N719" s="982">
        <f>IFERROR(AVERAGE(F719:H719),"")</f>
        <v/>
      </c>
      <c r="O719" s="982">
        <f>IFERROR(AVERAGE(I719:J719),"")</f>
        <v/>
      </c>
      <c r="P719" s="982">
        <f>IFERROR(AVERAGE(K719:L719),"")</f>
        <v/>
      </c>
      <c r="Q719" s="257" t="n"/>
      <c r="R719" s="797">
        <f>AVERAGE(M719:P719)</f>
        <v/>
      </c>
      <c r="S719" s="266">
        <f>IF(R719&gt;=1,1,0)</f>
        <v/>
      </c>
      <c r="T719" s="266">
        <f>IF(S719=0,0,S719+T718)</f>
        <v/>
      </c>
      <c r="BG719" s="266">
        <f>IF(R719&gt;=2,1,0)</f>
        <v/>
      </c>
      <c r="BH719" s="266">
        <f>IF(BG719=0,0,BG719+BH718)</f>
        <v/>
      </c>
    </row>
    <row r="720" ht="17.45" customHeight="1">
      <c r="A720" s="257">
        <f>IF(ISNUMBER(C720),MONTH(C720),"")</f>
        <v/>
      </c>
      <c r="B720" s="257">
        <f>IF(ISNUMBER(C720),YEAR(C720),"")</f>
        <v/>
      </c>
      <c r="C720" s="791">
        <f>C719+1</f>
        <v/>
      </c>
      <c r="D720" s="792" t="n">
        <v>0.854</v>
      </c>
      <c r="E720" s="836" t="n"/>
      <c r="F720" s="792" t="n"/>
      <c r="G720" s="794" t="n"/>
      <c r="H720" s="793" t="n">
        <v>0.733</v>
      </c>
      <c r="I720" s="795" t="n">
        <v>0.8090000000000001</v>
      </c>
      <c r="J720" s="836" t="n"/>
      <c r="K720" s="792" t="n">
        <v>0.774</v>
      </c>
      <c r="L720" s="793" t="n"/>
      <c r="M720" s="982">
        <f>IFERROR(AVERAGE(D720:E720),"")</f>
        <v/>
      </c>
      <c r="N720" s="982">
        <f>IFERROR(AVERAGE(F720:H720),"")</f>
        <v/>
      </c>
      <c r="O720" s="982">
        <f>IFERROR(AVERAGE(I720:J720),"")</f>
        <v/>
      </c>
      <c r="P720" s="982">
        <f>IFERROR(AVERAGE(K720:L720),"")</f>
        <v/>
      </c>
      <c r="Q720" s="257" t="n"/>
      <c r="R720" s="797">
        <f>AVERAGE(M720:P720)</f>
        <v/>
      </c>
      <c r="S720" s="266">
        <f>IF(R720&gt;=1,1,0)</f>
        <v/>
      </c>
      <c r="T720" s="266">
        <f>IF(S720=0,0,S720+T719)</f>
        <v/>
      </c>
      <c r="BG720" s="266">
        <f>IF(R720&gt;=2,1,0)</f>
        <v/>
      </c>
      <c r="BH720" s="266">
        <f>IF(BG720=0,0,BG720+BH719)</f>
        <v/>
      </c>
    </row>
    <row r="721" ht="17.45" customHeight="1">
      <c r="A721" s="257">
        <f>IF(ISNUMBER(C721),MONTH(C721),"")</f>
        <v/>
      </c>
      <c r="B721" s="257">
        <f>IF(ISNUMBER(C721),YEAR(C721),"")</f>
        <v/>
      </c>
      <c r="C721" s="791">
        <f>C720+1</f>
        <v/>
      </c>
      <c r="D721" s="792" t="n"/>
      <c r="E721" s="836" t="n">
        <v>1.117</v>
      </c>
      <c r="F721" s="792" t="n"/>
      <c r="G721" s="794" t="n">
        <v>1.13</v>
      </c>
      <c r="H721" s="793" t="n"/>
      <c r="I721" s="795" t="n"/>
      <c r="J721" s="836" t="n">
        <v>0.9174</v>
      </c>
      <c r="K721" s="792" t="n"/>
      <c r="L721" s="793" t="n">
        <v>1.159</v>
      </c>
      <c r="M721" s="982">
        <f>IFERROR(AVERAGE(D721:E721),"")</f>
        <v/>
      </c>
      <c r="N721" s="982">
        <f>IFERROR(AVERAGE(F721:H721),"")</f>
        <v/>
      </c>
      <c r="O721" s="982">
        <f>IFERROR(AVERAGE(I721:J721),"")</f>
        <v/>
      </c>
      <c r="P721" s="982">
        <f>IFERROR(AVERAGE(K721:L721),"")</f>
        <v/>
      </c>
      <c r="Q721" s="257" t="n"/>
      <c r="R721" s="797">
        <f>AVERAGE(M721:P721)</f>
        <v/>
      </c>
      <c r="S721" s="266">
        <f>IF(R721&gt;=1,1,0)</f>
        <v/>
      </c>
      <c r="T721" s="266">
        <f>IF(S721=0,0,S721+T720)</f>
        <v/>
      </c>
      <c r="BG721" s="266">
        <f>IF(R721&gt;=2,1,0)</f>
        <v/>
      </c>
      <c r="BH721" s="266">
        <f>IF(BG721=0,0,BG721+BH720)</f>
        <v/>
      </c>
    </row>
    <row r="722" ht="17.45" customHeight="1">
      <c r="A722" s="257">
        <f>IF(ISNUMBER(C722),MONTH(C722),"")</f>
        <v/>
      </c>
      <c r="B722" s="257">
        <f>IF(ISNUMBER(C722),YEAR(C722),"")</f>
        <v/>
      </c>
      <c r="C722" s="791">
        <f>C721+1</f>
        <v/>
      </c>
      <c r="D722" s="803" t="n">
        <v>1.199</v>
      </c>
      <c r="E722" s="838" t="n"/>
      <c r="F722" s="803" t="n">
        <v>1.425</v>
      </c>
      <c r="G722" s="805" t="n"/>
      <c r="H722" s="804" t="n">
        <v>1.33</v>
      </c>
      <c r="I722" s="806" t="n">
        <v>1.235</v>
      </c>
      <c r="J722" s="838" t="n"/>
      <c r="K722" s="803" t="n">
        <v>1.413</v>
      </c>
      <c r="L722" s="804" t="n"/>
      <c r="M722" s="982">
        <f>IFERROR(AVERAGE(D722:E722),"")</f>
        <v/>
      </c>
      <c r="N722" s="982">
        <f>IFERROR(AVERAGE(F722:H722),"")</f>
        <v/>
      </c>
      <c r="O722" s="982">
        <f>IFERROR(AVERAGE(I722:J722),"")</f>
        <v/>
      </c>
      <c r="P722" s="982">
        <f>IFERROR(AVERAGE(K722:L722),"")</f>
        <v/>
      </c>
      <c r="Q722" s="257" t="n"/>
      <c r="R722" s="797">
        <f>AVERAGE(M722:P722)</f>
        <v/>
      </c>
      <c r="S722" s="266">
        <f>IF(R722&gt;=1,1,0)</f>
        <v/>
      </c>
      <c r="T722" s="266">
        <f>IF(S722=0,0,S722+T721)</f>
        <v/>
      </c>
      <c r="BG722" s="266">
        <f>IF(R722&gt;=2,1,0)</f>
        <v/>
      </c>
      <c r="BH722" s="266">
        <f>IF(BG722=0,0,BG722+BH721)</f>
        <v/>
      </c>
    </row>
    <row r="723" ht="17.45" customHeight="1">
      <c r="A723" s="257">
        <f>IF(ISNUMBER(C723),MONTH(C723),"")</f>
        <v/>
      </c>
      <c r="B723" s="257">
        <f>IF(ISNUMBER(C723),YEAR(C723),"")</f>
        <v/>
      </c>
      <c r="C723" s="791">
        <f>C722+1</f>
        <v/>
      </c>
      <c r="D723" s="792" t="n"/>
      <c r="E723" s="836" t="n">
        <v>1.179</v>
      </c>
      <c r="F723" s="792" t="n"/>
      <c r="G723" s="794" t="n">
        <v>1.458</v>
      </c>
      <c r="H723" s="793" t="n"/>
      <c r="I723" s="795" t="n"/>
      <c r="J723" s="836" t="n">
        <v>1.132</v>
      </c>
      <c r="K723" s="792" t="n"/>
      <c r="L723" s="793" t="n">
        <v>1.312</v>
      </c>
      <c r="M723" s="982">
        <f>IFERROR(AVERAGE(D723:E723),"")</f>
        <v/>
      </c>
      <c r="N723" s="982">
        <f>IFERROR(AVERAGE(F723:H723),"")</f>
        <v/>
      </c>
      <c r="O723" s="982">
        <f>IFERROR(AVERAGE(I723:J723),"")</f>
        <v/>
      </c>
      <c r="P723" s="982">
        <f>IFERROR(AVERAGE(K723:L723),"")</f>
        <v/>
      </c>
      <c r="Q723" s="257" t="n"/>
      <c r="R723" s="797">
        <f>AVERAGE(M723:P723)</f>
        <v/>
      </c>
      <c r="S723" s="266">
        <f>IF(R723&gt;=1,1,0)</f>
        <v/>
      </c>
      <c r="T723" s="266">
        <f>IF(S723=0,0,S723+T722)</f>
        <v/>
      </c>
      <c r="BG723" s="266">
        <f>IF(R723&gt;=2,1,0)</f>
        <v/>
      </c>
      <c r="BH723" s="266">
        <f>IF(BG723=0,0,BG723+BH722)</f>
        <v/>
      </c>
    </row>
    <row r="724" ht="17.45" customHeight="1">
      <c r="A724" s="257">
        <f>IF(ISNUMBER(C724),MONTH(C724),"")</f>
        <v/>
      </c>
      <c r="B724" s="257">
        <f>IF(ISNUMBER(C724),YEAR(C724),"")</f>
        <v/>
      </c>
      <c r="C724" s="808">
        <f>C723+1</f>
        <v/>
      </c>
      <c r="D724" s="809" t="n">
        <v>0.8074</v>
      </c>
      <c r="E724" s="837" t="n"/>
      <c r="F724" s="809" t="n">
        <v>0.6145</v>
      </c>
      <c r="G724" s="811" t="n"/>
      <c r="H724" s="810" t="n"/>
      <c r="I724" s="812" t="n">
        <v>0.4052</v>
      </c>
      <c r="J724" s="837" t="n"/>
      <c r="K724" s="809" t="n">
        <v>0.8646</v>
      </c>
      <c r="L724" s="810" t="n"/>
      <c r="M724" s="983">
        <f>IFERROR(AVERAGE(D724:E724),"")</f>
        <v/>
      </c>
      <c r="N724" s="983">
        <f>IFERROR(AVERAGE(F724:H724),"")</f>
        <v/>
      </c>
      <c r="O724" s="983">
        <f>IFERROR(AVERAGE(I724:J724),"")</f>
        <v/>
      </c>
      <c r="P724" s="983">
        <f>IFERROR(AVERAGE(K724:L724),"")</f>
        <v/>
      </c>
      <c r="Q724" s="813">
        <f>AVERAGE(M724:P724)</f>
        <v/>
      </c>
      <c r="R724" s="813" t="n"/>
      <c r="S724" s="443">
        <f>IF(Q724&gt;=1,1,0)</f>
        <v/>
      </c>
      <c r="T724" s="443">
        <f>IF(S724=0,0,S724+T723)</f>
        <v/>
      </c>
      <c r="BG724" s="311">
        <f>IF(Q724&gt;=2,1,0)</f>
        <v/>
      </c>
      <c r="BH724" s="311">
        <f>IF(BG724=0,0,BG724+BH723)</f>
        <v/>
      </c>
    </row>
    <row r="725" ht="17.45" customHeight="1">
      <c r="A725" s="257">
        <f>IF(ISNUMBER(C725),MONTH(C725),"")</f>
        <v/>
      </c>
      <c r="B725" s="257">
        <f>IF(ISNUMBER(C725),YEAR(C725),"")</f>
        <v/>
      </c>
      <c r="C725" s="808">
        <f>C724+1</f>
        <v/>
      </c>
      <c r="D725" s="809" t="n"/>
      <c r="E725" s="837" t="n">
        <v>0.656</v>
      </c>
      <c r="F725" s="809" t="n"/>
      <c r="G725" s="811" t="n">
        <v>0.676</v>
      </c>
      <c r="H725" s="810" t="n"/>
      <c r="I725" s="812" t="n"/>
      <c r="J725" s="837" t="n">
        <v>0.4539</v>
      </c>
      <c r="K725" s="809" t="n"/>
      <c r="L725" s="810" t="n">
        <v>0.6689000000000001</v>
      </c>
      <c r="M725" s="983">
        <f>IFERROR(AVERAGE(D725:E725),"")</f>
        <v/>
      </c>
      <c r="N725" s="983">
        <f>IFERROR(AVERAGE(F725:H725),"")</f>
        <v/>
      </c>
      <c r="O725" s="983">
        <f>IFERROR(AVERAGE(I725:J725),"")</f>
        <v/>
      </c>
      <c r="P725" s="983">
        <f>IFERROR(AVERAGE(K725:L725),"")</f>
        <v/>
      </c>
      <c r="Q725" s="813">
        <f>AVERAGE(M725:P725)</f>
        <v/>
      </c>
      <c r="R725" s="813" t="n"/>
      <c r="S725" s="443">
        <f>IF(Q725&gt;=1,1,0)</f>
        <v/>
      </c>
      <c r="T725" s="443">
        <f>IF(S725=0,0,S725+T724)</f>
        <v/>
      </c>
      <c r="BG725" s="311">
        <f>IF(Q725&gt;=2,1,0)</f>
        <v/>
      </c>
      <c r="BH725" s="311">
        <f>IF(BG725=0,0,BG725+BH724)</f>
        <v/>
      </c>
    </row>
    <row r="726" ht="17.45" customHeight="1">
      <c r="A726" s="257">
        <f>IF(ISNUMBER(C726),MONTH(C726),"")</f>
        <v/>
      </c>
      <c r="B726" s="257">
        <f>IF(ISNUMBER(C726),YEAR(C726),"")</f>
        <v/>
      </c>
      <c r="C726" s="791">
        <f>C725+1</f>
        <v/>
      </c>
      <c r="D726" s="792" t="n">
        <v>0.792</v>
      </c>
      <c r="E726" s="836" t="n"/>
      <c r="F726" s="792" t="n"/>
      <c r="G726" s="794" t="n"/>
      <c r="H726" s="793" t="n">
        <v>0.801</v>
      </c>
      <c r="I726" s="795" t="n">
        <v>0.651</v>
      </c>
      <c r="J726" s="836" t="n"/>
      <c r="K726" s="792" t="n">
        <v>0.6820000000000001</v>
      </c>
      <c r="L726" s="793" t="n"/>
      <c r="M726" s="982">
        <f>IFERROR(AVERAGE(D726:E726),"")</f>
        <v/>
      </c>
      <c r="N726" s="982">
        <f>IFERROR(AVERAGE(F726:H726),"")</f>
        <v/>
      </c>
      <c r="O726" s="982">
        <f>IFERROR(AVERAGE(I726:J726),"")</f>
        <v/>
      </c>
      <c r="P726" s="982">
        <f>IFERROR(AVERAGE(K726:L726),"")</f>
        <v/>
      </c>
      <c r="Q726" s="257" t="n"/>
      <c r="R726" s="797">
        <f>AVERAGE(M726:P726)</f>
        <v/>
      </c>
      <c r="S726" s="266">
        <f>IF(R726&gt;=1,1,0)</f>
        <v/>
      </c>
      <c r="T726" s="266">
        <f>IF(S726=0,0,S726+T725)</f>
        <v/>
      </c>
      <c r="BG726" s="266">
        <f>IF(R726&gt;=2,1,0)</f>
        <v/>
      </c>
      <c r="BH726" s="266">
        <f>IF(BG726=0,0,BG726+BH725)</f>
        <v/>
      </c>
    </row>
    <row r="727" ht="17.45" customHeight="1">
      <c r="A727" s="257">
        <f>IF(ISNUMBER(C727),MONTH(C727),"")</f>
        <v/>
      </c>
      <c r="B727" s="257">
        <f>IF(ISNUMBER(C727),YEAR(C727),"")</f>
        <v/>
      </c>
      <c r="C727" s="791">
        <f>C726+1</f>
        <v/>
      </c>
      <c r="D727" s="792" t="n"/>
      <c r="E727" s="836" t="n">
        <v>0.622</v>
      </c>
      <c r="F727" s="792" t="n"/>
      <c r="G727" s="794" t="n">
        <v>0.5679999999999999</v>
      </c>
      <c r="H727" s="793" t="n"/>
      <c r="I727" s="795" t="n"/>
      <c r="J727" s="836" t="n">
        <v>0.5299</v>
      </c>
      <c r="K727" s="792" t="n"/>
      <c r="L727" s="793" t="n">
        <v>0.553</v>
      </c>
      <c r="M727" s="982">
        <f>IFERROR(AVERAGE(D727:E727),"")</f>
        <v/>
      </c>
      <c r="N727" s="982">
        <f>IFERROR(AVERAGE(F727:H727),"")</f>
        <v/>
      </c>
      <c r="O727" s="982">
        <f>IFERROR(AVERAGE(I727:J727),"")</f>
        <v/>
      </c>
      <c r="P727" s="982">
        <f>IFERROR(AVERAGE(K727:L727),"")</f>
        <v/>
      </c>
      <c r="Q727" s="257" t="n"/>
      <c r="R727" s="797">
        <f>AVERAGE(M727:P727)</f>
        <v/>
      </c>
      <c r="S727" s="266">
        <f>IF(R727&gt;=1,1,0)</f>
        <v/>
      </c>
      <c r="T727" s="266">
        <f>IF(S727=0,0,S727+T726)</f>
        <v/>
      </c>
      <c r="BG727" s="266">
        <f>IF(R727&gt;=2,1,0)</f>
        <v/>
      </c>
      <c r="BH727" s="266">
        <f>IF(BG727=0,0,BG727+BH726)</f>
        <v/>
      </c>
    </row>
    <row r="728" ht="17.45" customHeight="1">
      <c r="A728" s="257">
        <f>IF(ISNUMBER(C728),MONTH(C728),"")</f>
        <v/>
      </c>
      <c r="B728" s="257">
        <f>IF(ISNUMBER(C728),YEAR(C728),"")</f>
        <v/>
      </c>
      <c r="C728" s="791">
        <f>C727+1</f>
        <v/>
      </c>
      <c r="D728" s="803" t="n">
        <v>0.426</v>
      </c>
      <c r="E728" s="838" t="n"/>
      <c r="F728" s="803" t="n">
        <v>0.351</v>
      </c>
      <c r="G728" s="805" t="n"/>
      <c r="H728" s="804" t="n">
        <v>0.317</v>
      </c>
      <c r="I728" s="806" t="n">
        <v>0.331</v>
      </c>
      <c r="J728" s="838" t="n"/>
      <c r="K728" s="803" t="n">
        <v>0.351</v>
      </c>
      <c r="L728" s="804" t="n"/>
      <c r="M728" s="982">
        <f>IFERROR(AVERAGE(D728:E728),"")</f>
        <v/>
      </c>
      <c r="N728" s="982">
        <f>IFERROR(AVERAGE(F728:H728),"")</f>
        <v/>
      </c>
      <c r="O728" s="982">
        <f>IFERROR(AVERAGE(I728:J728),"")</f>
        <v/>
      </c>
      <c r="P728" s="982">
        <f>IFERROR(AVERAGE(K728:L728),"")</f>
        <v/>
      </c>
      <c r="Q728" s="257" t="n"/>
      <c r="R728" s="797">
        <f>AVERAGE(M728:P728)</f>
        <v/>
      </c>
      <c r="S728" s="266">
        <f>IF(R728&gt;=1,1,0)</f>
        <v/>
      </c>
      <c r="T728" s="266">
        <f>IF(S728=0,0,S728+T727)</f>
        <v/>
      </c>
      <c r="BG728" s="266">
        <f>IF(R728&gt;=2,1,0)</f>
        <v/>
      </c>
      <c r="BH728" s="266">
        <f>IF(BG728=0,0,BG728+BH727)</f>
        <v/>
      </c>
    </row>
    <row r="729" ht="17.45" customHeight="1">
      <c r="A729" s="257">
        <f>IF(ISNUMBER(C729),MONTH(C729),"")</f>
        <v/>
      </c>
      <c r="B729" s="257">
        <f>IF(ISNUMBER(C729),YEAR(C729),"")</f>
        <v/>
      </c>
      <c r="C729" s="791">
        <f>C728+1</f>
        <v/>
      </c>
      <c r="D729" s="792" t="n"/>
      <c r="E729" s="836" t="n">
        <v>0.2347</v>
      </c>
      <c r="F729" s="792" t="n"/>
      <c r="G729" s="794" t="n">
        <v>0.262</v>
      </c>
      <c r="H729" s="793" t="n"/>
      <c r="I729" s="795" t="n"/>
      <c r="J729" s="836" t="n">
        <v>0.5046</v>
      </c>
      <c r="K729" s="792" t="n"/>
      <c r="L729" s="793" t="n">
        <v>0.282</v>
      </c>
      <c r="M729" s="982">
        <f>IFERROR(AVERAGE(D729:E729),"")</f>
        <v/>
      </c>
      <c r="N729" s="982">
        <f>IFERROR(AVERAGE(F729:H729),"")</f>
        <v/>
      </c>
      <c r="O729" s="982">
        <f>IFERROR(AVERAGE(I729:J729),"")</f>
        <v/>
      </c>
      <c r="P729" s="982">
        <f>IFERROR(AVERAGE(K729:L729),"")</f>
        <v/>
      </c>
      <c r="Q729" s="257" t="n"/>
      <c r="R729" s="797">
        <f>AVERAGE(M729:P729)</f>
        <v/>
      </c>
      <c r="S729" s="266">
        <f>IF(R729&gt;=1,1,0)</f>
        <v/>
      </c>
      <c r="T729" s="266">
        <f>IF(S729=0,0,S729+T728)</f>
        <v/>
      </c>
      <c r="BG729" s="266">
        <f>IF(R729&gt;=2,1,0)</f>
        <v/>
      </c>
      <c r="BH729" s="266">
        <f>IF(BG729=0,0,BG729+BH728)</f>
        <v/>
      </c>
    </row>
    <row r="730" ht="17.45" customHeight="1">
      <c r="A730" s="257">
        <f>IF(ISNUMBER(C730),MONTH(C730),"")</f>
        <v/>
      </c>
      <c r="B730" s="257">
        <f>IF(ISNUMBER(C730),YEAR(C730),"")</f>
        <v/>
      </c>
      <c r="C730" s="791">
        <f>C729+1</f>
        <v/>
      </c>
      <c r="D730" s="792" t="n">
        <v>0.6468</v>
      </c>
      <c r="E730" s="836" t="n"/>
      <c r="F730" s="792" t="n">
        <v>0.5468</v>
      </c>
      <c r="G730" s="794" t="n"/>
      <c r="H730" s="793" t="n"/>
      <c r="I730" s="795" t="n">
        <v>0.7937</v>
      </c>
      <c r="J730" s="836" t="n"/>
      <c r="K730" s="792" t="n">
        <v>0.6</v>
      </c>
      <c r="L730" s="793" t="n"/>
      <c r="M730" s="982">
        <f>IFERROR(AVERAGE(D730:E730),"")</f>
        <v/>
      </c>
      <c r="N730" s="982">
        <f>IFERROR(AVERAGE(F730:H730),"")</f>
        <v/>
      </c>
      <c r="O730" s="982">
        <f>IFERROR(AVERAGE(I730:J730),"")</f>
        <v/>
      </c>
      <c r="P730" s="982">
        <f>IFERROR(AVERAGE(K730:L730),"")</f>
        <v/>
      </c>
      <c r="Q730" s="257" t="n"/>
      <c r="R730" s="797">
        <f>AVERAGE(M730:P730)</f>
        <v/>
      </c>
      <c r="S730" s="266">
        <f>IF(R730&gt;=1,1,0)</f>
        <v/>
      </c>
      <c r="T730" s="266">
        <f>IF(S730=0,0,S730+T729)</f>
        <v/>
      </c>
      <c r="BG730" s="266">
        <f>IF(R730&gt;=2,1,0)</f>
        <v/>
      </c>
      <c r="BH730" s="266">
        <f>IF(BG730=0,0,BG730+BH729)</f>
        <v/>
      </c>
    </row>
    <row r="731" ht="17.45" customHeight="1">
      <c r="A731" s="257">
        <f>IF(ISNUMBER(C731),MONTH(C731),"")</f>
        <v/>
      </c>
      <c r="B731" s="257">
        <f>IF(ISNUMBER(C731),YEAR(C731),"")</f>
        <v/>
      </c>
      <c r="C731" s="808">
        <f>C730+1</f>
        <v/>
      </c>
      <c r="D731" s="809" t="n"/>
      <c r="E731" s="837" t="n">
        <v>1.152</v>
      </c>
      <c r="F731" s="809" t="n"/>
      <c r="G731" s="811" t="n">
        <v>1.029</v>
      </c>
      <c r="H731" s="810" t="n"/>
      <c r="I731" s="812" t="n"/>
      <c r="J731" s="837" t="n">
        <v>0.7828000000000001</v>
      </c>
      <c r="K731" s="809" t="n"/>
      <c r="L731" s="810" t="n">
        <v>1.077</v>
      </c>
      <c r="M731" s="983">
        <f>IFERROR(AVERAGE(D731:E731),"")</f>
        <v/>
      </c>
      <c r="N731" s="983">
        <f>IFERROR(AVERAGE(F731:H731),"")</f>
        <v/>
      </c>
      <c r="O731" s="983">
        <f>IFERROR(AVERAGE(I731:J731),"")</f>
        <v/>
      </c>
      <c r="P731" s="983">
        <f>IFERROR(AVERAGE(K731:L731),"")</f>
        <v/>
      </c>
      <c r="Q731" s="813">
        <f>AVERAGE(M731:P731)</f>
        <v/>
      </c>
      <c r="R731" s="813" t="n"/>
      <c r="S731" s="443">
        <f>IF(Q731&gt;=1,1,0)</f>
        <v/>
      </c>
      <c r="T731" s="443">
        <f>IF(S731=0,0,S731+T730)</f>
        <v/>
      </c>
      <c r="BG731" s="311">
        <f>IF(Q731&gt;=2,1,0)</f>
        <v/>
      </c>
      <c r="BH731" s="311">
        <f>IF(BG731=0,0,BG731+BH730)</f>
        <v/>
      </c>
    </row>
    <row r="732" ht="17.45" customHeight="1">
      <c r="A732" s="257">
        <f>IF(ISNUMBER(C732),MONTH(C732),"")</f>
        <v/>
      </c>
      <c r="B732" s="257">
        <f>IF(ISNUMBER(C732),YEAR(C732),"")</f>
        <v/>
      </c>
      <c r="C732" s="808">
        <f>C731+1</f>
        <v/>
      </c>
      <c r="D732" s="809" t="n">
        <v>0.705</v>
      </c>
      <c r="E732" s="837" t="n"/>
      <c r="F732" s="809" t="n">
        <v>0.6708</v>
      </c>
      <c r="G732" s="811" t="n"/>
      <c r="H732" s="810" t="n">
        <v>0.6654</v>
      </c>
      <c r="I732" s="812" t="n">
        <v>0.6885</v>
      </c>
      <c r="J732" s="837" t="n"/>
      <c r="K732" s="809" t="n">
        <v>0.6781</v>
      </c>
      <c r="L732" s="810" t="n"/>
      <c r="M732" s="983">
        <f>IFERROR(AVERAGE(D732:E732),"")</f>
        <v/>
      </c>
      <c r="N732" s="983">
        <f>IFERROR(AVERAGE(F732:H732),"")</f>
        <v/>
      </c>
      <c r="O732" s="983">
        <f>IFERROR(AVERAGE(I732:J732),"")</f>
        <v/>
      </c>
      <c r="P732" s="983">
        <f>IFERROR(AVERAGE(K732:L732),"")</f>
        <v/>
      </c>
      <c r="Q732" s="813">
        <f>AVERAGE(M732:P732)</f>
        <v/>
      </c>
      <c r="R732" s="813" t="n"/>
      <c r="S732" s="443">
        <f>IF(Q732&gt;=1,1,0)</f>
        <v/>
      </c>
      <c r="T732" s="443">
        <f>IF(S732=0,0,S732+T731)</f>
        <v/>
      </c>
      <c r="U732" s="299" t="inlineStr">
        <is>
          <t>December</t>
        </is>
      </c>
      <c r="V732" s="299" t="n">
        <v>2019</v>
      </c>
      <c r="W732" s="300" t="n"/>
      <c r="X732" s="300" t="n"/>
      <c r="Y732" s="300" t="n"/>
      <c r="BG732" s="311">
        <f>IF(Q732&gt;=2,1,0)</f>
        <v/>
      </c>
      <c r="BH732" s="311">
        <f>IF(BG732=0,0,BG732+BH731)</f>
        <v/>
      </c>
    </row>
    <row r="733" ht="17.45" customHeight="1">
      <c r="A733" s="257">
        <f>IF(ISNUMBER(C733),MONTH(C733),"")</f>
        <v/>
      </c>
      <c r="B733" s="257">
        <f>IF(ISNUMBER(C733),YEAR(C733),"")</f>
        <v/>
      </c>
      <c r="C733" s="791">
        <f>C732+1</f>
        <v/>
      </c>
      <c r="D733" s="792" t="n"/>
      <c r="E733" s="836" t="n">
        <v>0.6304</v>
      </c>
      <c r="F733" s="792" t="n"/>
      <c r="G733" s="794" t="n">
        <v>0.801</v>
      </c>
      <c r="H733" s="793" t="n"/>
      <c r="I733" s="795" t="n"/>
      <c r="J733" s="836" t="n">
        <v>0.8608</v>
      </c>
      <c r="K733" s="792" t="n"/>
      <c r="L733" s="793" t="n">
        <v>0.666</v>
      </c>
      <c r="M733" s="982">
        <f>IFERROR(AVERAGE(D733:E733),"")</f>
        <v/>
      </c>
      <c r="N733" s="982">
        <f>IFERROR(AVERAGE(F733:H733),"")</f>
        <v/>
      </c>
      <c r="O733" s="982">
        <f>IFERROR(AVERAGE(I733:J733),"")</f>
        <v/>
      </c>
      <c r="P733" s="982">
        <f>IFERROR(AVERAGE(K733:L733),"")</f>
        <v/>
      </c>
      <c r="Q733" s="257" t="n"/>
      <c r="R733" s="797">
        <f>AVERAGE(M733:P733)</f>
        <v/>
      </c>
      <c r="S733" s="266">
        <f>IF(R733&gt;=1,1,0)</f>
        <v/>
      </c>
      <c r="T733" s="266">
        <f>IF(S733=0,0,S733+T732)</f>
        <v/>
      </c>
      <c r="U733" s="301" t="inlineStr">
        <is>
          <t>Parameter</t>
        </is>
      </c>
      <c r="V733" s="301" t="inlineStr">
        <is>
          <t>Station 1</t>
        </is>
      </c>
      <c r="W733" s="301" t="inlineStr">
        <is>
          <t>Station 2</t>
        </is>
      </c>
      <c r="X733" s="301" t="inlineStr">
        <is>
          <t>Station 4</t>
        </is>
      </c>
      <c r="Y733" s="301" t="inlineStr">
        <is>
          <t>Station 5</t>
        </is>
      </c>
      <c r="BG733" s="266">
        <f>IF(R733&gt;=2,1,0)</f>
        <v/>
      </c>
      <c r="BH733" s="266">
        <f>IF(BG733=0,0,BG733+BH732)</f>
        <v/>
      </c>
    </row>
    <row r="734" ht="17.45" customHeight="1" thickBot="1">
      <c r="A734" s="257">
        <f>IF(ISNUMBER(C734),MONTH(C734),"")</f>
        <v/>
      </c>
      <c r="B734" s="257">
        <f>IF(ISNUMBER(C734),YEAR(C734),"")</f>
        <v/>
      </c>
      <c r="C734" s="824">
        <f>C733+1</f>
        <v/>
      </c>
      <c r="D734" s="825" t="n">
        <v>0.6637999999999999</v>
      </c>
      <c r="E734" s="867" t="n"/>
      <c r="F734" s="825" t="n"/>
      <c r="G734" s="827" t="n"/>
      <c r="H734" s="826" t="n">
        <v>0.7153</v>
      </c>
      <c r="I734" s="828" t="n">
        <v>0.8045</v>
      </c>
      <c r="J734" s="867" t="n"/>
      <c r="K734" s="825" t="n">
        <v>0.9727</v>
      </c>
      <c r="L734" s="826" t="n"/>
      <c r="M734" s="988">
        <f>IFERROR(AVERAGE(D734:E734),"")</f>
        <v/>
      </c>
      <c r="N734" s="988">
        <f>IFERROR(AVERAGE(F734:H734),"")</f>
        <v/>
      </c>
      <c r="O734" s="988">
        <f>IFERROR(AVERAGE(I734:J734),"")</f>
        <v/>
      </c>
      <c r="P734" s="988">
        <f>IFERROR(AVERAGE(K734:L734),"")</f>
        <v/>
      </c>
      <c r="Q734" s="307" t="n"/>
      <c r="R734" s="830">
        <f>AVERAGE(M734:P734)</f>
        <v/>
      </c>
      <c r="S734" s="312">
        <f>IF(R734&gt;=1,1,0)</f>
        <v/>
      </c>
      <c r="T734" s="266">
        <f>IF(S734=0,0,S734+T733)</f>
        <v/>
      </c>
      <c r="U734" s="302" t="inlineStr">
        <is>
          <t>Average</t>
        </is>
      </c>
      <c r="V734" s="839">
        <f>AVERAGE(D704:E734)</f>
        <v/>
      </c>
      <c r="W734" s="839">
        <f>AVERAGE(F704:H734)</f>
        <v/>
      </c>
      <c r="X734" s="839">
        <f>AVERAGE(I704:J734)</f>
        <v/>
      </c>
      <c r="Y734" s="839">
        <f>AVERAGE(K704:L734)</f>
        <v/>
      </c>
      <c r="BG734" s="266">
        <f>IF(R734&gt;=2,1,0)</f>
        <v/>
      </c>
      <c r="BH734" s="266">
        <f>IF(BG734=0,0,BG734+BH733)</f>
        <v/>
      </c>
    </row>
    <row r="735" ht="17.45" customHeight="1">
      <c r="A735" s="257">
        <f>IF(ISNUMBER(C735),MONTH(C735),"")</f>
        <v/>
      </c>
      <c r="B735" s="257">
        <f>IF(ISNUMBER(C735),YEAR(C735),"")</f>
        <v/>
      </c>
      <c r="C735" s="831">
        <f>C734+1</f>
        <v/>
      </c>
      <c r="D735" s="832" t="n"/>
      <c r="E735" s="860" t="n">
        <v>0.8526</v>
      </c>
      <c r="F735" s="832" t="n"/>
      <c r="G735" s="834" t="n">
        <v>0.8565</v>
      </c>
      <c r="H735" s="833" t="n"/>
      <c r="I735" s="835" t="n"/>
      <c r="J735" s="860" t="n">
        <v>0.7733</v>
      </c>
      <c r="K735" s="832" t="n"/>
      <c r="L735" s="833" t="n">
        <v>0.8935999999999999</v>
      </c>
      <c r="M735" s="982">
        <f>IFERROR(AVERAGE(D735:E735),"")</f>
        <v/>
      </c>
      <c r="N735" s="982">
        <f>IFERROR(AVERAGE(F735:H735),"")</f>
        <v/>
      </c>
      <c r="O735" s="982">
        <f>IFERROR(AVERAGE(I735:J735),"")</f>
        <v/>
      </c>
      <c r="P735" s="982">
        <f>IFERROR(AVERAGE(K735:L735),"")</f>
        <v/>
      </c>
      <c r="Q735" s="257" t="n"/>
      <c r="R735" s="797">
        <f>AVERAGE(M735:P735)</f>
        <v/>
      </c>
      <c r="S735" s="266">
        <f>IF(R735&gt;=1,1,0)</f>
        <v/>
      </c>
      <c r="T735" s="266">
        <f>IF(S735=0,0,S735+T734)</f>
        <v/>
      </c>
      <c r="U735" s="302" t="inlineStr">
        <is>
          <t>Maximum</t>
        </is>
      </c>
      <c r="V735" s="839">
        <f>MAX(D704:E734)</f>
        <v/>
      </c>
      <c r="W735" s="839">
        <f>MAX(F704:H734)</f>
        <v/>
      </c>
      <c r="X735" s="839">
        <f>MAX(I704:J734)</f>
        <v/>
      </c>
      <c r="Y735" s="839">
        <f>MAX(K704:L734)</f>
        <v/>
      </c>
      <c r="BG735" s="266">
        <f>IF(R735&gt;=2,1,0)</f>
        <v/>
      </c>
      <c r="BH735" s="266">
        <f>IF(BG735=0,0,BG735+BH734)</f>
        <v/>
      </c>
    </row>
    <row r="736" ht="17.45" customHeight="1" thickBot="1">
      <c r="A736" s="257">
        <f>IF(ISNUMBER(C736),MONTH(C736),"")</f>
        <v/>
      </c>
      <c r="B736" s="257">
        <f>IF(ISNUMBER(C736),YEAR(C736),"")</f>
        <v/>
      </c>
      <c r="C736" s="802">
        <f>C735+1</f>
        <v/>
      </c>
      <c r="D736" s="803" t="n">
        <v>1.416</v>
      </c>
      <c r="E736" s="804" t="n"/>
      <c r="F736" s="806" t="n">
        <v>1.332</v>
      </c>
      <c r="G736" s="805" t="n"/>
      <c r="H736" s="838" t="n">
        <v>1.59</v>
      </c>
      <c r="I736" s="803" t="n">
        <v>1.619</v>
      </c>
      <c r="J736" s="804" t="n"/>
      <c r="K736" s="806" t="n">
        <v>1.529</v>
      </c>
      <c r="L736" s="804" t="n"/>
      <c r="M736" s="982">
        <f>IFERROR(AVERAGE(D736:E736),"")</f>
        <v/>
      </c>
      <c r="N736" s="982">
        <f>IFERROR(AVERAGE(F736:H736),"")</f>
        <v/>
      </c>
      <c r="O736" s="982">
        <f>IFERROR(AVERAGE(I736:J736),"")</f>
        <v/>
      </c>
      <c r="P736" s="982">
        <f>IFERROR(AVERAGE(K736:L736),"")</f>
        <v/>
      </c>
      <c r="Q736" s="257" t="n"/>
      <c r="R736" s="797">
        <f>AVERAGE(M736:P736)</f>
        <v/>
      </c>
      <c r="S736" s="266">
        <f>IF(R736&gt;=1,1,0)</f>
        <v/>
      </c>
      <c r="T736" s="266">
        <f>IF(S736=0,0,S736+T735)</f>
        <v/>
      </c>
      <c r="U736" s="304" t="inlineStr">
        <is>
          <t># DAYS &gt; 2.5</t>
        </is>
      </c>
      <c r="V736" s="305">
        <f>COUNTIF(D704:E734,"&gt;=2.5")</f>
        <v/>
      </c>
      <c r="W736" s="305">
        <f>COUNTIF(F704:G734,"&gt;=2.5")</f>
        <v/>
      </c>
      <c r="X736" s="305">
        <f>COUNTIF(I704:J734,"&gt;=2.5")</f>
        <v/>
      </c>
      <c r="Y736" s="305">
        <f>COUNTIF(I704:J734,"&gt;=2.5")</f>
        <v/>
      </c>
      <c r="BG736" s="266">
        <f>IF(R736&gt;=2,1,0)</f>
        <v/>
      </c>
      <c r="BH736" s="266">
        <f>IF(BG736=0,0,BG736+BH735)</f>
        <v/>
      </c>
    </row>
    <row r="737" ht="17.45" customHeight="1" thickBot="1">
      <c r="A737" s="257">
        <f>IF(ISNUMBER(C737),MONTH(C737),"")</f>
        <v/>
      </c>
      <c r="B737" s="257">
        <f>IF(ISNUMBER(C737),YEAR(C737),"")</f>
        <v/>
      </c>
      <c r="C737" s="791">
        <f>C736+1</f>
        <v/>
      </c>
      <c r="D737" s="792" t="n"/>
      <c r="E737" s="793" t="n">
        <v>1.318</v>
      </c>
      <c r="F737" s="795" t="n"/>
      <c r="G737" s="794" t="n">
        <v>1.841</v>
      </c>
      <c r="H737" s="836" t="n"/>
      <c r="I737" s="792" t="n"/>
      <c r="J737" s="793" t="n">
        <v>1.437</v>
      </c>
      <c r="K737" s="795" t="n"/>
      <c r="L737" s="793" t="n">
        <v>1.335</v>
      </c>
      <c r="M737" s="982">
        <f>IFERROR(AVERAGE(D737:E737),"")</f>
        <v/>
      </c>
      <c r="N737" s="982">
        <f>IFERROR(AVERAGE(F737:H737),"")</f>
        <v/>
      </c>
      <c r="O737" s="982">
        <f>IFERROR(AVERAGE(I737:J737),"")</f>
        <v/>
      </c>
      <c r="P737" s="982">
        <f>IFERROR(AVERAGE(K737:L737),"")</f>
        <v/>
      </c>
      <c r="Q737" s="257" t="n"/>
      <c r="R737" s="797">
        <f>AVERAGE(M737:P737)</f>
        <v/>
      </c>
      <c r="S737" s="266">
        <f>IF(R737&gt;=1,1,0)</f>
        <v/>
      </c>
      <c r="T737" s="266">
        <f>IF(S737=0,0,S737+T736)</f>
        <v/>
      </c>
      <c r="Y737" s="786">
        <f>AVERAGE(V734:Y734)</f>
        <v/>
      </c>
      <c r="BG737" s="266">
        <f>IF(R737&gt;=2,1,0)</f>
        <v/>
      </c>
      <c r="BH737" s="266">
        <f>IF(BG737=0,0,BG737+BH736)</f>
        <v/>
      </c>
    </row>
    <row r="738" ht="17.45" customHeight="1">
      <c r="A738" s="257">
        <f>IF(ISNUMBER(C738),MONTH(C738),"")</f>
        <v/>
      </c>
      <c r="B738" s="257">
        <f>IF(ISNUMBER(C738),YEAR(C738),"")</f>
        <v/>
      </c>
      <c r="C738" s="808">
        <f>C737+1</f>
        <v/>
      </c>
      <c r="D738" s="809" t="n">
        <v>1.313</v>
      </c>
      <c r="E738" s="810" t="n"/>
      <c r="F738" s="812" t="n">
        <v>1.778</v>
      </c>
      <c r="G738" s="811" t="n"/>
      <c r="H738" s="837" t="n"/>
      <c r="I738" s="809" t="n">
        <v>1.328</v>
      </c>
      <c r="J738" s="810" t="n"/>
      <c r="K738" s="812" t="n">
        <v>1.418</v>
      </c>
      <c r="L738" s="810" t="n"/>
      <c r="M738" s="983">
        <f>IFERROR(AVERAGE(D738:E738),"")</f>
        <v/>
      </c>
      <c r="N738" s="983">
        <f>IFERROR(AVERAGE(F738:H738),"")</f>
        <v/>
      </c>
      <c r="O738" s="983">
        <f>IFERROR(AVERAGE(I738:J738),"")</f>
        <v/>
      </c>
      <c r="P738" s="983">
        <f>IFERROR(AVERAGE(K738:L738),"")</f>
        <v/>
      </c>
      <c r="Q738" s="813">
        <f>AVERAGE(M738:P738)</f>
        <v/>
      </c>
      <c r="R738" s="813" t="n"/>
      <c r="S738" s="443">
        <f>IF(Q738&gt;=1,1,0)</f>
        <v/>
      </c>
      <c r="T738" s="443">
        <f>IF(S738=0,0,S738+T737)</f>
        <v/>
      </c>
      <c r="BG738" s="311">
        <f>IF(Q738&gt;=2,1,0)</f>
        <v/>
      </c>
      <c r="BH738" s="311">
        <f>IF(BG738=0,0,BG738+BH737)</f>
        <v/>
      </c>
    </row>
    <row r="739" ht="17.45" customHeight="1">
      <c r="A739" s="257">
        <f>IF(ISNUMBER(C739),MONTH(C739),"")</f>
        <v/>
      </c>
      <c r="B739" s="257">
        <f>IF(ISNUMBER(C739),YEAR(C739),"")</f>
        <v/>
      </c>
      <c r="C739" s="808">
        <f>C738+1</f>
        <v/>
      </c>
      <c r="D739" s="809" t="n"/>
      <c r="E739" s="810" t="n">
        <v>1.234</v>
      </c>
      <c r="F739" s="812" t="n"/>
      <c r="G739" s="811" t="n">
        <v>1.244</v>
      </c>
      <c r="H739" s="837" t="n"/>
      <c r="I739" s="809" t="n"/>
      <c r="J739" s="810" t="n">
        <v>1.146</v>
      </c>
      <c r="K739" s="812" t="n"/>
      <c r="L739" s="810" t="n">
        <v>1.193</v>
      </c>
      <c r="M739" s="983">
        <f>IFERROR(AVERAGE(D739:E739),"")</f>
        <v/>
      </c>
      <c r="N739" s="983">
        <f>IFERROR(AVERAGE(F739:H739),"")</f>
        <v/>
      </c>
      <c r="O739" s="983">
        <f>IFERROR(AVERAGE(I739:J739),"")</f>
        <v/>
      </c>
      <c r="P739" s="983">
        <f>IFERROR(AVERAGE(K739:L739),"")</f>
        <v/>
      </c>
      <c r="Q739" s="813">
        <f>AVERAGE(M739:P739)</f>
        <v/>
      </c>
      <c r="R739" s="813" t="n"/>
      <c r="S739" s="443">
        <f>IF(Q739&gt;=1,1,0)</f>
        <v/>
      </c>
      <c r="T739" s="443">
        <f>IF(S739=0,0,S739+T738)</f>
        <v/>
      </c>
      <c r="U739" s="299" t="inlineStr">
        <is>
          <t>YTD</t>
        </is>
      </c>
      <c r="V739" s="299" t="n">
        <v>2019</v>
      </c>
      <c r="W739" s="300" t="n"/>
      <c r="X739" s="300" t="n"/>
      <c r="Y739" s="300" t="n"/>
      <c r="BG739" s="311">
        <f>IF(Q739&gt;=2,1,0)</f>
        <v/>
      </c>
      <c r="BH739" s="311">
        <f>IF(BG739=0,0,BG739+BH738)</f>
        <v/>
      </c>
    </row>
    <row r="740" ht="17.45" customHeight="1">
      <c r="A740" s="257">
        <f>IF(ISNUMBER(C740),MONTH(C740),"")</f>
        <v/>
      </c>
      <c r="B740" s="257">
        <f>IF(ISNUMBER(C740),YEAR(C740),"")</f>
        <v/>
      </c>
      <c r="C740" s="861">
        <f>C739+1</f>
        <v/>
      </c>
      <c r="D740" s="803" t="n">
        <v>1.124</v>
      </c>
      <c r="E740" s="804" t="n"/>
      <c r="F740" s="806" t="n">
        <v>1.325</v>
      </c>
      <c r="G740" s="805" t="n"/>
      <c r="H740" s="838" t="n">
        <v>1.131</v>
      </c>
      <c r="I740" s="803" t="n">
        <v>1.044</v>
      </c>
      <c r="J740" s="804" t="n"/>
      <c r="K740" s="806" t="n">
        <v>1.088</v>
      </c>
      <c r="L740" s="804" t="n"/>
      <c r="M740" s="982">
        <f>IFERROR(AVERAGE(D740:E740),"")</f>
        <v/>
      </c>
      <c r="N740" s="982">
        <f>IFERROR(AVERAGE(F740:H740),"")</f>
        <v/>
      </c>
      <c r="O740" s="982">
        <f>IFERROR(AVERAGE(I740:J740),"")</f>
        <v/>
      </c>
      <c r="P740" s="982">
        <f>IFERROR(AVERAGE(K740:L740),"")</f>
        <v/>
      </c>
      <c r="Q740" s="257" t="n"/>
      <c r="R740" s="797">
        <f>AVERAGE(M740:P740)</f>
        <v/>
      </c>
      <c r="S740" s="266">
        <f>IF(R740&gt;=1,1,0)</f>
        <v/>
      </c>
      <c r="T740" s="266">
        <f>IF(S740=0,0,S740+T739)</f>
        <v/>
      </c>
      <c r="U740" s="301" t="inlineStr">
        <is>
          <t>Parameter</t>
        </is>
      </c>
      <c r="V740" s="301" t="inlineStr">
        <is>
          <t>Station 1</t>
        </is>
      </c>
      <c r="W740" s="301" t="inlineStr">
        <is>
          <t>Station 2</t>
        </is>
      </c>
      <c r="X740" s="301" t="inlineStr">
        <is>
          <t>Station 4</t>
        </is>
      </c>
      <c r="Y740" s="301" t="inlineStr">
        <is>
          <t>Station 5</t>
        </is>
      </c>
      <c r="BG740" s="266">
        <f>IF(R740&gt;=2,1,0)</f>
        <v/>
      </c>
      <c r="BH740" s="266">
        <f>IF(BG740=0,0,BG740+BH739)</f>
        <v/>
      </c>
    </row>
    <row r="741" ht="17.45" customHeight="1">
      <c r="A741" s="257">
        <f>IF(ISNUMBER(C741),MONTH(C741),"")</f>
        <v/>
      </c>
      <c r="B741" s="257">
        <f>IF(ISNUMBER(C741),YEAR(C741),"")</f>
        <v/>
      </c>
      <c r="C741" s="791">
        <f>C740+1</f>
        <v/>
      </c>
      <c r="D741" s="792" t="n"/>
      <c r="E741" s="793" t="n">
        <v>1.163</v>
      </c>
      <c r="F741" s="795" t="n"/>
      <c r="G741" s="794" t="n">
        <v>1.731</v>
      </c>
      <c r="H741" s="836" t="n"/>
      <c r="I741" s="792" t="n"/>
      <c r="J741" s="793" t="n">
        <v>1.467</v>
      </c>
      <c r="K741" s="795" t="n"/>
      <c r="L741" s="793" t="n">
        <v>1.283</v>
      </c>
      <c r="M741" s="982">
        <f>IFERROR(AVERAGE(D741:E741),"")</f>
        <v/>
      </c>
      <c r="N741" s="982">
        <f>IFERROR(AVERAGE(F741:H741),"")</f>
        <v/>
      </c>
      <c r="O741" s="982">
        <f>IFERROR(AVERAGE(I741:J741),"")</f>
        <v/>
      </c>
      <c r="P741" s="982">
        <f>IFERROR(AVERAGE(K741:L741),"")</f>
        <v/>
      </c>
      <c r="Q741" s="257" t="n"/>
      <c r="R741" s="797">
        <f>AVERAGE(M741:P741)</f>
        <v/>
      </c>
      <c r="S741" s="266">
        <f>IF(R741&gt;=1,1,0)</f>
        <v/>
      </c>
      <c r="T741" s="266">
        <f>IF(S741=0,0,S741+T740)</f>
        <v/>
      </c>
      <c r="U741" s="302" t="inlineStr">
        <is>
          <t>Average</t>
        </is>
      </c>
      <c r="V741" s="839">
        <f>AVERAGE(D370:E734)</f>
        <v/>
      </c>
      <c r="W741" s="839">
        <f>AVERAGE(F370:H734)</f>
        <v/>
      </c>
      <c r="X741" s="839">
        <f>AVERAGE(I370:J734)</f>
        <v/>
      </c>
      <c r="Y741" s="839">
        <f>AVERAGE(K370:L734)</f>
        <v/>
      </c>
      <c r="BG741" s="266">
        <f>IF(R741&gt;=2,1,0)</f>
        <v/>
      </c>
      <c r="BH741" s="266">
        <f>IF(BG741=0,0,BG741+BH740)</f>
        <v/>
      </c>
    </row>
    <row r="742" ht="17.45" customHeight="1">
      <c r="A742" s="257">
        <f>IF(ISNUMBER(C742),MONTH(C742),"")</f>
        <v/>
      </c>
      <c r="B742" s="257">
        <f>IF(ISNUMBER(C742),YEAR(C742),"")</f>
        <v/>
      </c>
      <c r="C742" s="791">
        <f>C741+1</f>
        <v/>
      </c>
      <c r="D742" s="792" t="n">
        <v>0.9404</v>
      </c>
      <c r="E742" s="793" t="n"/>
      <c r="F742" s="795" t="n">
        <v>1.254</v>
      </c>
      <c r="G742" s="794" t="n"/>
      <c r="H742" s="836" t="n"/>
      <c r="I742" s="792" t="n">
        <v>1.03</v>
      </c>
      <c r="J742" s="793" t="n"/>
      <c r="K742" s="795" t="n">
        <v>0.876</v>
      </c>
      <c r="L742" s="793" t="n"/>
      <c r="M742" s="982">
        <f>IFERROR(AVERAGE(D742:E742),"")</f>
        <v/>
      </c>
      <c r="N742" s="982">
        <f>IFERROR(AVERAGE(F742:H742),"")</f>
        <v/>
      </c>
      <c r="O742" s="982">
        <f>IFERROR(AVERAGE(I742:J742),"")</f>
        <v/>
      </c>
      <c r="P742" s="982">
        <f>IFERROR(AVERAGE(K742:L742),"")</f>
        <v/>
      </c>
      <c r="Q742" s="257" t="n"/>
      <c r="R742" s="797">
        <f>AVERAGE(M742:P742)</f>
        <v/>
      </c>
      <c r="S742" s="266">
        <f>IF(R742&gt;=1,1,0)</f>
        <v/>
      </c>
      <c r="T742" s="266">
        <f>IF(S742=0,0,S742+T741)</f>
        <v/>
      </c>
      <c r="U742" s="302" t="inlineStr">
        <is>
          <t>Maximum</t>
        </is>
      </c>
      <c r="V742" s="839">
        <f>MAX(D370:E734)</f>
        <v/>
      </c>
      <c r="W742" s="839">
        <f>MAX(F370:H734)</f>
        <v/>
      </c>
      <c r="X742" s="839">
        <f>MAX(I370:J734)</f>
        <v/>
      </c>
      <c r="Y742" s="839">
        <f>MAX(K370:L734)</f>
        <v/>
      </c>
      <c r="BG742" s="266">
        <f>IF(R742&gt;=2,1,0)</f>
        <v/>
      </c>
      <c r="BH742" s="266">
        <f>IF(BG742=0,0,BG742+BH741)</f>
        <v/>
      </c>
    </row>
    <row r="743" ht="17.45" customHeight="1" thickBot="1">
      <c r="A743" s="257">
        <f>IF(ISNUMBER(C743),MONTH(C743),"")</f>
        <v/>
      </c>
      <c r="B743" s="257">
        <f>IF(ISNUMBER(C743),YEAR(C743),"")</f>
        <v/>
      </c>
      <c r="C743" s="791">
        <f>C742+1</f>
        <v/>
      </c>
      <c r="D743" s="792" t="n"/>
      <c r="E743" s="793" t="n">
        <v>0.996</v>
      </c>
      <c r="F743" s="795" t="n"/>
      <c r="G743" s="794" t="n">
        <v>1.038</v>
      </c>
      <c r="H743" s="836" t="n"/>
      <c r="I743" s="792" t="n"/>
      <c r="J743" s="793" t="n">
        <v>0.9902</v>
      </c>
      <c r="K743" s="795" t="n"/>
      <c r="L743" s="793" t="n">
        <v>1.389</v>
      </c>
      <c r="M743" s="982">
        <f>IFERROR(AVERAGE(D743:E743),"")</f>
        <v/>
      </c>
      <c r="N743" s="982">
        <f>IFERROR(AVERAGE(F743:H743),"")</f>
        <v/>
      </c>
      <c r="O743" s="982">
        <f>IFERROR(AVERAGE(I743:J743),"")</f>
        <v/>
      </c>
      <c r="P743" s="982">
        <f>IFERROR(AVERAGE(K743:L743),"")</f>
        <v/>
      </c>
      <c r="Q743" s="257" t="n"/>
      <c r="R743" s="797">
        <f>AVERAGE(M743:P743)</f>
        <v/>
      </c>
      <c r="S743" s="266">
        <f>IF(R743&gt;=1,1,0)</f>
        <v/>
      </c>
      <c r="T743" s="266">
        <f>IF(S743=0,0,S743+T742)</f>
        <v/>
      </c>
      <c r="U743" s="304" t="inlineStr">
        <is>
          <t># DAYS &gt; 2.5</t>
        </is>
      </c>
      <c r="V743" s="305">
        <f>COUNTIF(D370:E734,"&gt;=2.5")</f>
        <v/>
      </c>
      <c r="W743" s="305">
        <f>COUNTIF(F370:G734,"&gt;=2.5")</f>
        <v/>
      </c>
      <c r="X743" s="305">
        <f>COUNTIF(I370:J734,"&gt;=2.5")</f>
        <v/>
      </c>
      <c r="Y743" s="305">
        <f>COUNTIF(I370:J734,"&gt;=2.5")</f>
        <v/>
      </c>
      <c r="BG743" s="266">
        <f>IF(R743&gt;=2,1,0)</f>
        <v/>
      </c>
      <c r="BH743" s="266">
        <f>IF(BG743=0,0,BG743+BH742)</f>
        <v/>
      </c>
    </row>
    <row r="744" ht="17.45" customHeight="1" thickBot="1">
      <c r="A744" s="257">
        <f>IF(ISNUMBER(C744),MONTH(C744),"")</f>
        <v/>
      </c>
      <c r="B744" s="257">
        <f>IF(ISNUMBER(C744),YEAR(C744),"")</f>
        <v/>
      </c>
      <c r="C744" s="791">
        <f>C743+1</f>
        <v/>
      </c>
      <c r="D744" s="792" t="n">
        <v>0.8449</v>
      </c>
      <c r="E744" s="793" t="n"/>
      <c r="F744" s="795" t="n"/>
      <c r="G744" s="794" t="n"/>
      <c r="H744" s="836" t="n">
        <v>1.149</v>
      </c>
      <c r="I744" s="792" t="n">
        <v>0.9797</v>
      </c>
      <c r="J744" s="793" t="n"/>
      <c r="K744" s="795" t="n">
        <v>0.9298999999999999</v>
      </c>
      <c r="L744" s="793" t="n"/>
      <c r="M744" s="982">
        <f>IFERROR(AVERAGE(D744:E744),"")</f>
        <v/>
      </c>
      <c r="N744" s="982">
        <f>IFERROR(AVERAGE(F744:H744),"")</f>
        <v/>
      </c>
      <c r="O744" s="982">
        <f>IFERROR(AVERAGE(I744:J744),"")</f>
        <v/>
      </c>
      <c r="P744" s="982">
        <f>IFERROR(AVERAGE(K744:L744),"")</f>
        <v/>
      </c>
      <c r="Q744" s="257" t="n"/>
      <c r="R744" s="797">
        <f>AVERAGE(M744:P744)</f>
        <v/>
      </c>
      <c r="S744" s="266">
        <f>IF(R744&gt;=1,1,0)</f>
        <v/>
      </c>
      <c r="T744" s="266">
        <f>IF(S744=0,0,S744+T743)</f>
        <v/>
      </c>
      <c r="V744" s="786">
        <f>AVERAGE(D400:L734)</f>
        <v/>
      </c>
      <c r="Y744" s="786">
        <f>AVERAGE(V741:Y741)</f>
        <v/>
      </c>
      <c r="BG744" s="266">
        <f>IF(R744&gt;=2,1,0)</f>
        <v/>
      </c>
      <c r="BH744" s="266">
        <f>IF(BG744=0,0,BG744+BH743)</f>
        <v/>
      </c>
    </row>
    <row r="745" ht="17.45" customHeight="1">
      <c r="A745" s="257">
        <f>IF(ISNUMBER(C745),MONTH(C745),"")</f>
        <v/>
      </c>
      <c r="B745" s="257">
        <f>IF(ISNUMBER(C745),YEAR(C745),"")</f>
        <v/>
      </c>
      <c r="C745" s="808">
        <f>C744+1</f>
        <v/>
      </c>
      <c r="D745" s="809" t="n"/>
      <c r="E745" s="810" t="n">
        <v>0.678</v>
      </c>
      <c r="F745" s="812" t="n"/>
      <c r="G745" s="811" t="n">
        <v>0.695</v>
      </c>
      <c r="H745" s="837" t="n"/>
      <c r="I745" s="809" t="n"/>
      <c r="J745" s="810" t="n">
        <v>0.673</v>
      </c>
      <c r="K745" s="812" t="n"/>
      <c r="L745" s="810" t="n">
        <v>0.6840000000000001</v>
      </c>
      <c r="M745" s="983">
        <f>IFERROR(AVERAGE(D745:E745),"")</f>
        <v/>
      </c>
      <c r="N745" s="983">
        <f>IFERROR(AVERAGE(F745:H745),"")</f>
        <v/>
      </c>
      <c r="O745" s="983">
        <f>IFERROR(AVERAGE(I745:J745),"")</f>
        <v/>
      </c>
      <c r="P745" s="983">
        <f>IFERROR(AVERAGE(K745:L745),"")</f>
        <v/>
      </c>
      <c r="Q745" s="813">
        <f>AVERAGE(M745:P745)</f>
        <v/>
      </c>
      <c r="R745" s="813" t="n"/>
      <c r="S745" s="443">
        <f>IF(Q745&gt;=1,1,0)</f>
        <v/>
      </c>
      <c r="T745" s="443">
        <f>IF(S745=0,0,S745+T744)</f>
        <v/>
      </c>
      <c r="BG745" s="311">
        <f>IF(Q745&gt;=2,1,0)</f>
        <v/>
      </c>
      <c r="BH745" s="311">
        <f>IF(BG745=0,0,BG745+BH744)</f>
        <v/>
      </c>
    </row>
    <row r="746" ht="17.45" customHeight="1">
      <c r="A746" s="257">
        <f>IF(ISNUMBER(C746),MONTH(C746),"")</f>
        <v/>
      </c>
      <c r="B746" s="257">
        <f>IF(ISNUMBER(C746),YEAR(C746),"")</f>
        <v/>
      </c>
      <c r="C746" s="808">
        <f>C745+1</f>
        <v/>
      </c>
      <c r="D746" s="809" t="n">
        <v>0.5668</v>
      </c>
      <c r="E746" s="810" t="n"/>
      <c r="F746" s="812" t="n">
        <v>0.5117</v>
      </c>
      <c r="G746" s="811" t="n"/>
      <c r="H746" s="837" t="n">
        <v>0.5669999999999999</v>
      </c>
      <c r="I746" s="809" t="n">
        <v>0.554</v>
      </c>
      <c r="J746" s="810" t="n"/>
      <c r="K746" s="812" t="n">
        <v>0.579</v>
      </c>
      <c r="L746" s="810" t="n"/>
      <c r="M746" s="983">
        <f>IFERROR(AVERAGE(D746:E746),"")</f>
        <v/>
      </c>
      <c r="N746" s="983">
        <f>IFERROR(AVERAGE(F746:H746),"")</f>
        <v/>
      </c>
      <c r="O746" s="983">
        <f>IFERROR(AVERAGE(I746:J746),"")</f>
        <v/>
      </c>
      <c r="P746" s="983">
        <f>IFERROR(AVERAGE(K746:L746),"")</f>
        <v/>
      </c>
      <c r="Q746" s="813">
        <f>AVERAGE(M746:P746)</f>
        <v/>
      </c>
      <c r="R746" s="813" t="n"/>
      <c r="S746" s="443">
        <f>IF(Q746&gt;=1,1,0)</f>
        <v/>
      </c>
      <c r="T746" s="443">
        <f>IF(S746=0,0,S746+T745)</f>
        <v/>
      </c>
      <c r="BG746" s="311">
        <f>IF(Q746&gt;=2,1,0)</f>
        <v/>
      </c>
      <c r="BH746" s="311">
        <f>IF(BG746=0,0,BG746+BH745)</f>
        <v/>
      </c>
    </row>
    <row r="747" ht="17.45" customHeight="1">
      <c r="A747" s="257">
        <f>IF(ISNUMBER(C747),MONTH(C747),"")</f>
        <v/>
      </c>
      <c r="B747" s="257">
        <f>IF(ISNUMBER(C747),YEAR(C747),"")</f>
        <v/>
      </c>
      <c r="C747" s="791">
        <f>C746+1</f>
        <v/>
      </c>
      <c r="D747" s="792" t="n"/>
      <c r="E747" s="793" t="n">
        <v>0.6625</v>
      </c>
      <c r="F747" s="795" t="n"/>
      <c r="G747" s="794" t="n">
        <v>0.9554</v>
      </c>
      <c r="H747" s="836" t="n"/>
      <c r="I747" s="792" t="n"/>
      <c r="J747" s="793" t="n">
        <v>0.9195</v>
      </c>
      <c r="K747" s="795" t="n"/>
      <c r="L747" s="793" t="n">
        <v>0.793</v>
      </c>
      <c r="M747" s="982">
        <f>IFERROR(AVERAGE(D747:E747),"")</f>
        <v/>
      </c>
      <c r="N747" s="982">
        <f>IFERROR(AVERAGE(F747:H747),"")</f>
        <v/>
      </c>
      <c r="O747" s="982">
        <f>IFERROR(AVERAGE(I747:J747),"")</f>
        <v/>
      </c>
      <c r="P747" s="982">
        <f>IFERROR(AVERAGE(K747:L747),"")</f>
        <v/>
      </c>
      <c r="Q747" s="257" t="n"/>
      <c r="R747" s="797">
        <f>AVERAGE(M747:P747)</f>
        <v/>
      </c>
      <c r="S747" s="266">
        <f>IF(R747&gt;=1,1,0)</f>
        <v/>
      </c>
      <c r="T747" s="266">
        <f>IF(S747=0,0,S747+T746)</f>
        <v/>
      </c>
      <c r="BG747" s="266">
        <f>IF(R747&gt;=2,1,0)</f>
        <v/>
      </c>
      <c r="BH747" s="266">
        <f>IF(BG747=0,0,BG747+BH746)</f>
        <v/>
      </c>
    </row>
    <row r="748" ht="17.45" customHeight="1">
      <c r="A748" s="257">
        <f>IF(ISNUMBER(C748),MONTH(C748),"")</f>
        <v/>
      </c>
      <c r="B748" s="257">
        <f>IF(ISNUMBER(C748),YEAR(C748),"")</f>
        <v/>
      </c>
      <c r="C748" s="791">
        <f>C747+1</f>
        <v/>
      </c>
      <c r="D748" s="792" t="n">
        <v>1.058</v>
      </c>
      <c r="E748" s="793" t="n"/>
      <c r="F748" s="795" t="n">
        <v>1.133</v>
      </c>
      <c r="G748" s="794" t="n"/>
      <c r="H748" s="836" t="n"/>
      <c r="I748" s="792" t="n">
        <v>1.073</v>
      </c>
      <c r="J748" s="793" t="n"/>
      <c r="K748" s="795" t="n">
        <v>1.22</v>
      </c>
      <c r="L748" s="793" t="n"/>
      <c r="M748" s="982">
        <f>IFERROR(AVERAGE(D748:E748),"")</f>
        <v/>
      </c>
      <c r="N748" s="982">
        <f>IFERROR(AVERAGE(F748:H748),"")</f>
        <v/>
      </c>
      <c r="O748" s="982">
        <f>IFERROR(AVERAGE(I748:J748),"")</f>
        <v/>
      </c>
      <c r="P748" s="982">
        <f>IFERROR(AVERAGE(K748:L748),"")</f>
        <v/>
      </c>
      <c r="Q748" s="257" t="n"/>
      <c r="R748" s="797">
        <f>AVERAGE(M748:P748)</f>
        <v/>
      </c>
      <c r="S748" s="266">
        <f>IF(R748&gt;=1,1,0)</f>
        <v/>
      </c>
      <c r="T748" s="266">
        <f>IF(S748=0,0,S748+T747)</f>
        <v/>
      </c>
      <c r="BG748" s="266">
        <f>IF(R748&gt;=2,1,0)</f>
        <v/>
      </c>
      <c r="BH748" s="266">
        <f>IF(BG748=0,0,BG748+BH747)</f>
        <v/>
      </c>
    </row>
    <row r="749" ht="17.45" customHeight="1">
      <c r="A749" s="257">
        <f>IF(ISNUMBER(C749),MONTH(C749),"")</f>
        <v/>
      </c>
      <c r="B749" s="257">
        <f>IF(ISNUMBER(C749),YEAR(C749),"")</f>
        <v/>
      </c>
      <c r="C749" s="791">
        <f>C748+1</f>
        <v/>
      </c>
      <c r="D749" s="792" t="n"/>
      <c r="E749" s="793" t="n">
        <v>1.299</v>
      </c>
      <c r="F749" s="795" t="n"/>
      <c r="G749" s="794" t="n">
        <v>1.501</v>
      </c>
      <c r="H749" s="836" t="n"/>
      <c r="I749" s="792" t="n"/>
      <c r="J749" s="793" t="n">
        <v>1.213</v>
      </c>
      <c r="K749" s="795" t="n"/>
      <c r="L749" s="793" t="n">
        <v>1.128</v>
      </c>
      <c r="M749" s="982">
        <f>IFERROR(AVERAGE(D749:E749),"")</f>
        <v/>
      </c>
      <c r="N749" s="982">
        <f>IFERROR(AVERAGE(F749:H749),"")</f>
        <v/>
      </c>
      <c r="O749" s="982">
        <f>IFERROR(AVERAGE(I749:J749),"")</f>
        <v/>
      </c>
      <c r="P749" s="982">
        <f>IFERROR(AVERAGE(K749:L749),"")</f>
        <v/>
      </c>
      <c r="Q749" s="257" t="n"/>
      <c r="R749" s="797">
        <f>AVERAGE(M749:P749)</f>
        <v/>
      </c>
      <c r="S749" s="266">
        <f>IF(R749&gt;=1,1,0)</f>
        <v/>
      </c>
      <c r="T749" s="266">
        <f>IF(S749=0,0,S749+T748)</f>
        <v/>
      </c>
      <c r="V749" s="5" t="inlineStr">
        <is>
          <t>`</t>
        </is>
      </c>
      <c r="BG749" s="266">
        <f>IF(R749&gt;=2,1,0)</f>
        <v/>
      </c>
      <c r="BH749" s="266">
        <f>IF(BG749=0,0,BG749+BH748)</f>
        <v/>
      </c>
    </row>
    <row r="750" ht="17.45" customHeight="1">
      <c r="A750" s="257">
        <f>IF(ISNUMBER(C750),MONTH(C750),"")</f>
        <v/>
      </c>
      <c r="B750" s="257">
        <f>IF(ISNUMBER(C750),YEAR(C750),"")</f>
        <v/>
      </c>
      <c r="C750" s="791">
        <f>C749+1</f>
        <v/>
      </c>
      <c r="D750" s="792" t="n">
        <v>0.779</v>
      </c>
      <c r="E750" s="793" t="n"/>
      <c r="F750" s="795" t="n"/>
      <c r="G750" s="794" t="n"/>
      <c r="H750" s="836" t="n">
        <v>0.873</v>
      </c>
      <c r="I750" s="792" t="n">
        <v>0.8835</v>
      </c>
      <c r="J750" s="793" t="n"/>
      <c r="K750" s="795" t="n">
        <v>0.8169999999999999</v>
      </c>
      <c r="L750" s="793" t="n"/>
      <c r="M750" s="982">
        <f>IFERROR(AVERAGE(D750:E750),"")</f>
        <v/>
      </c>
      <c r="N750" s="982">
        <f>IFERROR(AVERAGE(F750:H750),"")</f>
        <v/>
      </c>
      <c r="O750" s="982">
        <f>IFERROR(AVERAGE(I750:J750),"")</f>
        <v/>
      </c>
      <c r="P750" s="982">
        <f>IFERROR(AVERAGE(K750:L750),"")</f>
        <v/>
      </c>
      <c r="Q750" s="257" t="n"/>
      <c r="R750" s="797">
        <f>AVERAGE(M750:P750)</f>
        <v/>
      </c>
      <c r="S750" s="266">
        <f>IF(R750&gt;=1,1,0)</f>
        <v/>
      </c>
      <c r="T750" s="266">
        <f>IF(S750=0,0,S750+T749)</f>
        <v/>
      </c>
      <c r="BG750" s="266">
        <f>IF(R750&gt;=2,1,0)</f>
        <v/>
      </c>
      <c r="BH750" s="266">
        <f>IF(BG750=0,0,BG750+BH749)</f>
        <v/>
      </c>
    </row>
    <row r="751" ht="17.45" customHeight="1">
      <c r="A751" s="257">
        <f>IF(ISNUMBER(C751),MONTH(C751),"")</f>
        <v/>
      </c>
      <c r="B751" s="257">
        <f>IF(ISNUMBER(C751),YEAR(C751),"")</f>
        <v/>
      </c>
      <c r="C751" s="791">
        <f>C750+1</f>
        <v/>
      </c>
      <c r="D751" s="792" t="n"/>
      <c r="E751" s="793" t="n">
        <v>0.8504</v>
      </c>
      <c r="F751" s="795" t="n"/>
      <c r="G751" s="794" t="n">
        <v>0.917</v>
      </c>
      <c r="H751" s="836" t="n"/>
      <c r="I751" s="792" t="n"/>
      <c r="J751" s="793" t="n">
        <v>1.006</v>
      </c>
      <c r="K751" s="795" t="n"/>
      <c r="L751" s="793" t="n">
        <v>0.785</v>
      </c>
      <c r="M751" s="982">
        <f>IFERROR(AVERAGE(D751:E751),"")</f>
        <v/>
      </c>
      <c r="N751" s="982">
        <f>IFERROR(AVERAGE(F751:H751),"")</f>
        <v/>
      </c>
      <c r="O751" s="982">
        <f>IFERROR(AVERAGE(I751:J751),"")</f>
        <v/>
      </c>
      <c r="P751" s="982">
        <f>IFERROR(AVERAGE(K751:L751),"")</f>
        <v/>
      </c>
      <c r="Q751" s="257" t="n"/>
      <c r="R751" s="797">
        <f>AVERAGE(M751:P751)</f>
        <v/>
      </c>
      <c r="S751" s="266">
        <f>IF(R751&gt;=1,1,0)</f>
        <v/>
      </c>
      <c r="T751" s="266">
        <f>IF(S751=0,0,S751+T750)</f>
        <v/>
      </c>
      <c r="BG751" s="266">
        <f>IF(R751&gt;=2,1,0)</f>
        <v/>
      </c>
      <c r="BH751" s="266">
        <f>IF(BG751=0,0,BG751+BH750)</f>
        <v/>
      </c>
    </row>
    <row r="752" ht="17.45" customHeight="1">
      <c r="A752" s="257">
        <f>IF(ISNUMBER(C752),MONTH(C752),"")</f>
        <v/>
      </c>
      <c r="B752" s="257">
        <f>IF(ISNUMBER(C752),YEAR(C752),"")</f>
        <v/>
      </c>
      <c r="C752" s="808">
        <f>C751+1</f>
        <v/>
      </c>
      <c r="D752" s="809" t="n">
        <v>0.7929</v>
      </c>
      <c r="E752" s="810" t="n"/>
      <c r="F752" s="812" t="n">
        <v>0.753</v>
      </c>
      <c r="G752" s="811" t="n"/>
      <c r="H752" s="837" t="n">
        <v>0.6995</v>
      </c>
      <c r="I752" s="809" t="n">
        <v>0.77</v>
      </c>
      <c r="J752" s="810" t="n"/>
      <c r="K752" s="812" t="n">
        <v>0.8245</v>
      </c>
      <c r="L752" s="810" t="n"/>
      <c r="M752" s="983">
        <f>IFERROR(AVERAGE(D752:E752),"")</f>
        <v/>
      </c>
      <c r="N752" s="983">
        <f>IFERROR(AVERAGE(F752:H752),"")</f>
        <v/>
      </c>
      <c r="O752" s="983">
        <f>IFERROR(AVERAGE(I752:J752),"")</f>
        <v/>
      </c>
      <c r="P752" s="983">
        <f>IFERROR(AVERAGE(K752:L752),"")</f>
        <v/>
      </c>
      <c r="Q752" s="813">
        <f>AVERAGE(M752:P752)</f>
        <v/>
      </c>
      <c r="R752" s="813" t="n"/>
      <c r="S752" s="443">
        <f>IF(Q752&gt;=1,1,0)</f>
        <v/>
      </c>
      <c r="T752" s="443">
        <f>IF(S752=0,0,S752+T751)</f>
        <v/>
      </c>
      <c r="BG752" s="311">
        <f>IF(Q752&gt;=2,1,0)</f>
        <v/>
      </c>
      <c r="BH752" s="311">
        <f>IF(BG752=0,0,BG752+BH751)</f>
        <v/>
      </c>
    </row>
    <row r="753" ht="17.45" customHeight="1">
      <c r="A753" s="257">
        <f>IF(ISNUMBER(C753),MONTH(C753),"")</f>
        <v/>
      </c>
      <c r="B753" s="257">
        <f>IF(ISNUMBER(C753),YEAR(C753),"")</f>
        <v/>
      </c>
      <c r="C753" s="808">
        <f>C752+1</f>
        <v/>
      </c>
      <c r="D753" s="809" t="n"/>
      <c r="E753" s="810" t="n">
        <v>0.7357</v>
      </c>
      <c r="F753" s="812" t="n"/>
      <c r="G753" s="811" t="n">
        <v>1.024</v>
      </c>
      <c r="H753" s="837" t="n"/>
      <c r="I753" s="809" t="n"/>
      <c r="J753" s="810" t="n">
        <v>0.8657</v>
      </c>
      <c r="K753" s="812" t="n"/>
      <c r="L753" s="810" t="n">
        <v>0.9563</v>
      </c>
      <c r="M753" s="983">
        <f>IFERROR(AVERAGE(D753:E753),"")</f>
        <v/>
      </c>
      <c r="N753" s="983">
        <f>IFERROR(AVERAGE(F753:H753),"")</f>
        <v/>
      </c>
      <c r="O753" s="983">
        <f>IFERROR(AVERAGE(I753:J753),"")</f>
        <v/>
      </c>
      <c r="P753" s="983">
        <f>IFERROR(AVERAGE(K753:L753),"")</f>
        <v/>
      </c>
      <c r="Q753" s="813">
        <f>AVERAGE(M753:P753)</f>
        <v/>
      </c>
      <c r="R753" s="813" t="n"/>
      <c r="S753" s="443">
        <f>IF(Q753&gt;=1,1,0)</f>
        <v/>
      </c>
      <c r="T753" s="443">
        <f>IF(S753=0,0,S753+T752)</f>
        <v/>
      </c>
      <c r="BG753" s="311">
        <f>IF(Q753&gt;=2,1,0)</f>
        <v/>
      </c>
      <c r="BH753" s="311">
        <f>IF(BG753=0,0,BG753+BH752)</f>
        <v/>
      </c>
    </row>
    <row r="754" ht="17.45" customHeight="1">
      <c r="A754" s="257">
        <f>IF(ISNUMBER(C754),MONTH(C754),"")</f>
        <v/>
      </c>
      <c r="B754" s="257">
        <f>IF(ISNUMBER(C754),YEAR(C754),"")</f>
        <v/>
      </c>
      <c r="C754" s="791">
        <f>C753+1</f>
        <v/>
      </c>
      <c r="D754" s="792" t="n">
        <v>0.8576</v>
      </c>
      <c r="E754" s="793" t="n"/>
      <c r="F754" s="795" t="n">
        <v>0.896</v>
      </c>
      <c r="G754" s="794" t="n"/>
      <c r="H754" s="836" t="n"/>
      <c r="I754" s="792" t="n">
        <v>1.076</v>
      </c>
      <c r="J754" s="793" t="n"/>
      <c r="K754" s="795" t="n">
        <v>0.878</v>
      </c>
      <c r="L754" s="793" t="n"/>
      <c r="M754" s="982">
        <f>IFERROR(AVERAGE(D754:E754),"")</f>
        <v/>
      </c>
      <c r="N754" s="982">
        <f>IFERROR(AVERAGE(F754:H754),"")</f>
        <v/>
      </c>
      <c r="O754" s="982">
        <f>IFERROR(AVERAGE(I754:J754),"")</f>
        <v/>
      </c>
      <c r="P754" s="982">
        <f>IFERROR(AVERAGE(K754:L754),"")</f>
        <v/>
      </c>
      <c r="Q754" s="257" t="n"/>
      <c r="R754" s="797">
        <f>AVERAGE(M754:P754)</f>
        <v/>
      </c>
      <c r="S754" s="266">
        <f>IF(R754&gt;=1,1,0)</f>
        <v/>
      </c>
      <c r="T754" s="266">
        <f>IF(S754=0,0,S754+T753)</f>
        <v/>
      </c>
      <c r="BG754" s="266">
        <f>IF(R754&gt;=2,1,0)</f>
        <v/>
      </c>
      <c r="BH754" s="266">
        <f>IF(BG754=0,0,BG754+BH753)</f>
        <v/>
      </c>
    </row>
    <row r="755" ht="17.45" customHeight="1">
      <c r="A755" s="257">
        <f>IF(ISNUMBER(C755),MONTH(C755),"")</f>
        <v/>
      </c>
      <c r="B755" s="257">
        <f>IF(ISNUMBER(C755),YEAR(C755),"")</f>
        <v/>
      </c>
      <c r="C755" s="791">
        <f>C754+1</f>
        <v/>
      </c>
      <c r="D755" s="792" t="n"/>
      <c r="E755" s="793" t="n">
        <v>0.4734</v>
      </c>
      <c r="F755" s="795" t="n"/>
      <c r="G755" s="794" t="n">
        <v>0.5514</v>
      </c>
      <c r="H755" s="836" t="n"/>
      <c r="I755" s="792" t="n"/>
      <c r="J755" s="793" t="n">
        <v>0.5273</v>
      </c>
      <c r="K755" s="795" t="n"/>
      <c r="L755" s="793" t="n">
        <v>0.4798</v>
      </c>
      <c r="M755" s="982">
        <f>IFERROR(AVERAGE(D755:E755),"")</f>
        <v/>
      </c>
      <c r="N755" s="982">
        <f>IFERROR(AVERAGE(F755:H755),"")</f>
        <v/>
      </c>
      <c r="O755" s="982">
        <f>IFERROR(AVERAGE(I755:J755),"")</f>
        <v/>
      </c>
      <c r="P755" s="982">
        <f>IFERROR(AVERAGE(K755:L755),"")</f>
        <v/>
      </c>
      <c r="Q755" s="257" t="n"/>
      <c r="R755" s="797">
        <f>AVERAGE(M755:P755)</f>
        <v/>
      </c>
      <c r="S755" s="266">
        <f>IF(R755&gt;=1,1,0)</f>
        <v/>
      </c>
      <c r="T755" s="266">
        <f>IF(S755=0,0,S755+T754)</f>
        <v/>
      </c>
      <c r="BG755" s="266">
        <f>IF(R755&gt;=2,1,0)</f>
        <v/>
      </c>
      <c r="BH755" s="266">
        <f>IF(BG755=0,0,BG755+BH754)</f>
        <v/>
      </c>
    </row>
    <row r="756" ht="17.45" customHeight="1">
      <c r="A756" s="257">
        <f>IF(ISNUMBER(C756),MONTH(C756),"")</f>
        <v/>
      </c>
      <c r="B756" s="257">
        <f>IF(ISNUMBER(C756),YEAR(C756),"")</f>
        <v/>
      </c>
      <c r="C756" s="791">
        <f>C755+1</f>
        <v/>
      </c>
      <c r="D756" s="792" t="n">
        <v>0.8453000000000001</v>
      </c>
      <c r="E756" s="793" t="n"/>
      <c r="F756" s="795" t="n"/>
      <c r="G756" s="794" t="n"/>
      <c r="H756" s="836" t="n">
        <v>0.8239</v>
      </c>
      <c r="I756" s="792" t="n">
        <v>0.8969</v>
      </c>
      <c r="J756" s="793" t="n"/>
      <c r="K756" s="795" t="n">
        <v>0.8159</v>
      </c>
      <c r="L756" s="793" t="n"/>
      <c r="M756" s="982">
        <f>IFERROR(AVERAGE(D756:E756),"")</f>
        <v/>
      </c>
      <c r="N756" s="982">
        <f>IFERROR(AVERAGE(F756:H756),"")</f>
        <v/>
      </c>
      <c r="O756" s="982">
        <f>IFERROR(AVERAGE(I756:J756),"")</f>
        <v/>
      </c>
      <c r="P756" s="982">
        <f>IFERROR(AVERAGE(K756:L756),"")</f>
        <v/>
      </c>
      <c r="Q756" s="257" t="n"/>
      <c r="R756" s="797">
        <f>AVERAGE(M756:P756)</f>
        <v/>
      </c>
      <c r="S756" s="266">
        <f>IF(R756&gt;=1,1,0)</f>
        <v/>
      </c>
      <c r="T756" s="266">
        <f>IF(S756=0,0,S756+T755)</f>
        <v/>
      </c>
      <c r="BG756" s="266">
        <f>IF(R756&gt;=2,1,0)</f>
        <v/>
      </c>
      <c r="BH756" s="266">
        <f>IF(BG756=0,0,BG756+BH755)</f>
        <v/>
      </c>
    </row>
    <row r="757" ht="17.45" customHeight="1">
      <c r="A757" s="257">
        <f>IF(ISNUMBER(C757),MONTH(C757),"")</f>
        <v/>
      </c>
      <c r="B757" s="257">
        <f>IF(ISNUMBER(C757),YEAR(C757),"")</f>
        <v/>
      </c>
      <c r="C757" s="791">
        <f>C756+1</f>
        <v/>
      </c>
      <c r="D757" s="849" t="n"/>
      <c r="E757" s="850" t="n">
        <v>1.235</v>
      </c>
      <c r="F757" s="852" t="n"/>
      <c r="G757" s="851" t="n">
        <v>1.376</v>
      </c>
      <c r="H757" s="853" t="n"/>
      <c r="I757" s="849" t="n"/>
      <c r="J757" s="850" t="n">
        <v>1.097</v>
      </c>
      <c r="K757" s="852" t="n"/>
      <c r="L757" s="850" t="n">
        <v>1.15</v>
      </c>
      <c r="M757" s="982">
        <f>IFERROR(AVERAGE(D757:E757),"")</f>
        <v/>
      </c>
      <c r="N757" s="982">
        <f>IFERROR(AVERAGE(F757:H757),"")</f>
        <v/>
      </c>
      <c r="O757" s="982">
        <f>IFERROR(AVERAGE(I757:J757),"")</f>
        <v/>
      </c>
      <c r="P757" s="982">
        <f>IFERROR(AVERAGE(K757:L757),"")</f>
        <v/>
      </c>
      <c r="Q757" s="257" t="n"/>
      <c r="R757" s="797">
        <f>AVERAGE(M757:P757)</f>
        <v/>
      </c>
      <c r="S757" s="266">
        <f>IF(R757&gt;=1,1,0)</f>
        <v/>
      </c>
      <c r="T757" s="266">
        <f>IF(S757=0,0,S757+T756)</f>
        <v/>
      </c>
      <c r="BG757" s="266">
        <f>IF(R757&gt;=2,1,0)</f>
        <v/>
      </c>
      <c r="BH757" s="266">
        <f>IF(BG757=0,0,BG757+BH756)</f>
        <v/>
      </c>
    </row>
    <row r="758" ht="17.45" customHeight="1">
      <c r="A758" s="257">
        <f>IF(ISNUMBER(C758),MONTH(C758),"")</f>
        <v/>
      </c>
      <c r="B758" s="257">
        <f>IF(ISNUMBER(C758),YEAR(C758),"")</f>
        <v/>
      </c>
      <c r="C758" s="861">
        <f>C757+1</f>
        <v/>
      </c>
      <c r="D758" s="803" t="n">
        <v>1.495</v>
      </c>
      <c r="E758" s="804" t="n"/>
      <c r="F758" s="806" t="n">
        <v>1.529</v>
      </c>
      <c r="G758" s="805" t="n"/>
      <c r="H758" s="838" t="n">
        <v>1.547</v>
      </c>
      <c r="I758" s="803" t="n">
        <v>1.243</v>
      </c>
      <c r="J758" s="804" t="n"/>
      <c r="K758" s="806" t="n">
        <v>1.381</v>
      </c>
      <c r="L758" s="804" t="n"/>
      <c r="M758" s="982">
        <f>IFERROR(AVERAGE(D758:E758),"")</f>
        <v/>
      </c>
      <c r="N758" s="982">
        <f>IFERROR(AVERAGE(F758:H758),"")</f>
        <v/>
      </c>
      <c r="O758" s="982">
        <f>IFERROR(AVERAGE(I758:J758),"")</f>
        <v/>
      </c>
      <c r="P758" s="982">
        <f>IFERROR(AVERAGE(K758:L758),"")</f>
        <v/>
      </c>
      <c r="Q758" s="257" t="n"/>
      <c r="R758" s="797">
        <f>AVERAGE(M758:P758)</f>
        <v/>
      </c>
      <c r="S758" s="266">
        <f>IF(R758&gt;=1,1,0)</f>
        <v/>
      </c>
      <c r="T758" s="266">
        <f>IF(S758=0,0,S758+T757)</f>
        <v/>
      </c>
      <c r="BG758" s="266">
        <f>IF(R758&gt;=2,1,0)</f>
        <v/>
      </c>
      <c r="BH758" s="266">
        <f>IF(BG758=0,0,BG758+BH757)</f>
        <v/>
      </c>
    </row>
    <row r="759" ht="17.45" customHeight="1">
      <c r="A759" s="257">
        <f>IF(ISNUMBER(C759),MONTH(C759),"")</f>
        <v/>
      </c>
      <c r="B759" s="257">
        <f>IF(ISNUMBER(C759),YEAR(C759),"")</f>
        <v/>
      </c>
      <c r="C759" s="808">
        <f>C758+1</f>
        <v/>
      </c>
      <c r="D759" s="844" t="n"/>
      <c r="E759" s="845" t="n">
        <v>1.36</v>
      </c>
      <c r="F759" s="847" t="n"/>
      <c r="G759" s="846" t="n">
        <v>1.619</v>
      </c>
      <c r="H759" s="848" t="n"/>
      <c r="I759" s="844" t="n"/>
      <c r="J759" s="845" t="n">
        <v>1.386</v>
      </c>
      <c r="K759" s="847" t="n"/>
      <c r="L759" s="845" t="n">
        <v>1.118</v>
      </c>
      <c r="M759" s="983">
        <f>IFERROR(AVERAGE(D759:E759),"")</f>
        <v/>
      </c>
      <c r="N759" s="983">
        <f>IFERROR(AVERAGE(F759:H759),"")</f>
        <v/>
      </c>
      <c r="O759" s="983">
        <f>IFERROR(AVERAGE(I759:J759),"")</f>
        <v/>
      </c>
      <c r="P759" s="983">
        <f>IFERROR(AVERAGE(K759:L759),"")</f>
        <v/>
      </c>
      <c r="Q759" s="813">
        <f>AVERAGE(M759:P759)</f>
        <v/>
      </c>
      <c r="R759" s="813" t="n"/>
      <c r="S759" s="443">
        <f>IF(Q759&gt;=1,1,0)</f>
        <v/>
      </c>
      <c r="T759" s="443">
        <f>IF(S759=0,0,S759+T758)</f>
        <v/>
      </c>
      <c r="BG759" s="311">
        <f>IF(Q759&gt;=2,1,0)</f>
        <v/>
      </c>
      <c r="BH759" s="311">
        <f>IF(BG759=0,0,BG759+BH758)</f>
        <v/>
      </c>
    </row>
    <row r="760" ht="17.45" customHeight="1">
      <c r="A760" s="257">
        <f>IF(ISNUMBER(C760),MONTH(C760),"")</f>
        <v/>
      </c>
      <c r="B760" s="257">
        <f>IF(ISNUMBER(C760),YEAR(C760),"")</f>
        <v/>
      </c>
      <c r="C760" s="808">
        <f>C759+1</f>
        <v/>
      </c>
      <c r="D760" s="844" t="n">
        <v>0.8268</v>
      </c>
      <c r="E760" s="845" t="n"/>
      <c r="F760" s="847" t="n">
        <v>0.767</v>
      </c>
      <c r="G760" s="846" t="n"/>
      <c r="H760" s="848" t="n"/>
      <c r="I760" s="844" t="n">
        <v>0.7123</v>
      </c>
      <c r="J760" s="845" t="n"/>
      <c r="K760" s="847" t="n">
        <v>0.7457</v>
      </c>
      <c r="L760" s="845" t="n"/>
      <c r="M760" s="983">
        <f>IFERROR(AVERAGE(D760:E760),"")</f>
        <v/>
      </c>
      <c r="N760" s="983">
        <f>IFERROR(AVERAGE(F760:H760),"")</f>
        <v/>
      </c>
      <c r="O760" s="983">
        <f>IFERROR(AVERAGE(I760:J760),"")</f>
        <v/>
      </c>
      <c r="P760" s="983">
        <f>IFERROR(AVERAGE(K760:L760),"")</f>
        <v/>
      </c>
      <c r="Q760" s="813">
        <f>AVERAGE(M760:P760)</f>
        <v/>
      </c>
      <c r="R760" s="813" t="n"/>
      <c r="S760" s="443">
        <f>IF(Q760&gt;=1,1,0)</f>
        <v/>
      </c>
      <c r="T760" s="443">
        <f>IF(S760=0,0,S760+T759)</f>
        <v/>
      </c>
      <c r="BG760" s="311">
        <f>IF(Q760&gt;=2,1,0)</f>
        <v/>
      </c>
      <c r="BH760" s="311">
        <f>IF(BG760=0,0,BG760+BH759)</f>
        <v/>
      </c>
    </row>
    <row r="761" ht="17.45" customHeight="1">
      <c r="A761" s="257">
        <f>IF(ISNUMBER(C761),MONTH(C761),"")</f>
        <v/>
      </c>
      <c r="B761" s="257">
        <f>IF(ISNUMBER(C761),YEAR(C761),"")</f>
        <v/>
      </c>
      <c r="C761" s="791">
        <f>C760+1</f>
        <v/>
      </c>
      <c r="D761" s="792" t="n"/>
      <c r="E761" s="793" t="n">
        <v>0.9515</v>
      </c>
      <c r="F761" s="795" t="n"/>
      <c r="G761" s="794" t="n">
        <v>1.064</v>
      </c>
      <c r="H761" s="836" t="n"/>
      <c r="I761" s="792" t="n"/>
      <c r="J761" s="793" t="n">
        <v>1.233</v>
      </c>
      <c r="K761" s="795" t="n"/>
      <c r="L761" s="793" t="n">
        <v>1.113</v>
      </c>
      <c r="M761" s="982">
        <f>IFERROR(AVERAGE(D761:E761),"")</f>
        <v/>
      </c>
      <c r="N761" s="982">
        <f>IFERROR(AVERAGE(F761:H761),"")</f>
        <v/>
      </c>
      <c r="O761" s="982">
        <f>IFERROR(AVERAGE(I761:J761),"")</f>
        <v/>
      </c>
      <c r="P761" s="982">
        <f>IFERROR(AVERAGE(K761:L761),"")</f>
        <v/>
      </c>
      <c r="Q761" s="257" t="n"/>
      <c r="R761" s="797">
        <f>AVERAGE(M761:P761)</f>
        <v/>
      </c>
      <c r="S761" s="266">
        <f>IF(R761&gt;=1,1,0)</f>
        <v/>
      </c>
      <c r="T761" s="266">
        <f>IF(S761=0,0,S761+T760)</f>
        <v/>
      </c>
      <c r="BG761" s="266">
        <f>IF(R761&gt;=2,1,0)</f>
        <v/>
      </c>
      <c r="BH761" s="266">
        <f>IF(BG761=0,0,BG761+BH760)</f>
        <v/>
      </c>
    </row>
    <row r="762" ht="17.45" customHeight="1" thickBot="1">
      <c r="A762" s="257">
        <f>IF(ISNUMBER(C762),MONTH(C762),"")</f>
        <v/>
      </c>
      <c r="B762" s="257">
        <f>IF(ISNUMBER(C762),YEAR(C762),"")</f>
        <v/>
      </c>
      <c r="C762" s="791">
        <f>C761+1</f>
        <v/>
      </c>
      <c r="D762" s="792" t="n">
        <v>1.3</v>
      </c>
      <c r="E762" s="793" t="n"/>
      <c r="F762" s="795" t="n"/>
      <c r="G762" s="794" t="n"/>
      <c r="H762" s="836" t="n">
        <v>1.27</v>
      </c>
      <c r="I762" s="792" t="n">
        <v>1.343</v>
      </c>
      <c r="J762" s="793" t="n"/>
      <c r="K762" s="795" t="n">
        <v>1.269</v>
      </c>
      <c r="L762" s="793" t="n"/>
      <c r="M762" s="982">
        <f>IFERROR(AVERAGE(D762:E762),"")</f>
        <v/>
      </c>
      <c r="N762" s="982">
        <f>IFERROR(AVERAGE(F762:H762),"")</f>
        <v/>
      </c>
      <c r="O762" s="982">
        <f>IFERROR(AVERAGE(I762:J762),"")</f>
        <v/>
      </c>
      <c r="P762" s="982">
        <f>IFERROR(AVERAGE(K762:L762),"")</f>
        <v/>
      </c>
      <c r="Q762" s="257" t="n"/>
      <c r="R762" s="797">
        <f>AVERAGE(M762:P762)</f>
        <v/>
      </c>
      <c r="S762" s="266">
        <f>IF(R762&gt;=1,1,0)</f>
        <v/>
      </c>
      <c r="T762" s="266">
        <f>IF(S762=0,0,S762+T761)</f>
        <v/>
      </c>
      <c r="BG762" s="266">
        <f>IF(R762&gt;=2,1,0)</f>
        <v/>
      </c>
      <c r="BH762" s="266">
        <f>IF(BG762=0,0,BG762+BH761)</f>
        <v/>
      </c>
    </row>
    <row r="763" ht="17.45" customHeight="1" thickBot="1">
      <c r="A763" s="257">
        <f>IF(ISNUMBER(C763),MONTH(C763),"")</f>
        <v/>
      </c>
      <c r="B763" s="257">
        <f>IF(ISNUMBER(C763),YEAR(C763),"")</f>
        <v/>
      </c>
      <c r="C763" s="791">
        <f>C762+1</f>
        <v/>
      </c>
      <c r="D763" s="792" t="n"/>
      <c r="E763" s="793" t="n">
        <v>1.3</v>
      </c>
      <c r="F763" s="795" t="n"/>
      <c r="G763" s="794" t="n">
        <v>1.458</v>
      </c>
      <c r="H763" s="836" t="n"/>
      <c r="I763" s="792" t="n"/>
      <c r="J763" s="793" t="n">
        <v>1.257</v>
      </c>
      <c r="K763" s="795" t="n"/>
      <c r="L763" s="793" t="n">
        <v>1.374</v>
      </c>
      <c r="M763" s="982">
        <f>IFERROR(AVERAGE(D763:E763),"")</f>
        <v/>
      </c>
      <c r="N763" s="982">
        <f>IFERROR(AVERAGE(F763:H763),"")</f>
        <v/>
      </c>
      <c r="O763" s="982">
        <f>IFERROR(AVERAGE(I763:J763),"")</f>
        <v/>
      </c>
      <c r="P763" s="982">
        <f>IFERROR(AVERAGE(K763:L763),"")</f>
        <v/>
      </c>
      <c r="Q763" s="257" t="n"/>
      <c r="R763" s="797">
        <f>AVERAGE(M763:P763)</f>
        <v/>
      </c>
      <c r="S763" s="266">
        <f>IF(R763&gt;=1,1,0)</f>
        <v/>
      </c>
      <c r="T763" s="266">
        <f>IF(S763=0,0,S763+T762)</f>
        <v/>
      </c>
      <c r="U763" s="313" t="inlineStr">
        <is>
          <t>January</t>
        </is>
      </c>
      <c r="V763" s="299" t="n">
        <v>2020</v>
      </c>
      <c r="W763" s="300" t="n"/>
      <c r="X763" s="300" t="n"/>
      <c r="Y763" s="300" t="n"/>
      <c r="BG763" s="266">
        <f>IF(R763&gt;=2,1,0)</f>
        <v/>
      </c>
      <c r="BH763" s="266">
        <f>IF(BG763=0,0,BG763+BH762)</f>
        <v/>
      </c>
    </row>
    <row r="764" ht="17.45" customHeight="1">
      <c r="A764" s="257">
        <f>IF(ISNUMBER(C764),MONTH(C764),"")</f>
        <v/>
      </c>
      <c r="B764" s="257">
        <f>IF(ISNUMBER(C764),YEAR(C764),"")</f>
        <v/>
      </c>
      <c r="C764" s="861">
        <f>C763+1</f>
        <v/>
      </c>
      <c r="D764" s="803" t="n">
        <v>1.668</v>
      </c>
      <c r="E764" s="804" t="n"/>
      <c r="F764" s="806" t="n">
        <v>1.98</v>
      </c>
      <c r="G764" s="805" t="n"/>
      <c r="H764" s="838" t="n">
        <v>1.682</v>
      </c>
      <c r="I764" s="803" t="n">
        <v>1.818</v>
      </c>
      <c r="J764" s="804" t="n"/>
      <c r="K764" s="806" t="n">
        <v>1.802</v>
      </c>
      <c r="L764" s="804" t="n"/>
      <c r="M764" s="982">
        <f>IFERROR(AVERAGE(D764:E764),"")</f>
        <v/>
      </c>
      <c r="N764" s="982">
        <f>IFERROR(AVERAGE(F764:H764),"")</f>
        <v/>
      </c>
      <c r="O764" s="982">
        <f>IFERROR(AVERAGE(I764:J764),"")</f>
        <v/>
      </c>
      <c r="P764" s="982">
        <f>IFERROR(AVERAGE(K764:L764),"")</f>
        <v/>
      </c>
      <c r="Q764" s="257" t="n"/>
      <c r="R764" s="797">
        <f>AVERAGE(M764:P764)</f>
        <v/>
      </c>
      <c r="S764" s="266">
        <f>IF(R764&gt;=1,1,0)</f>
        <v/>
      </c>
      <c r="T764" s="266">
        <f>IF(S764=0,0,S764+T763)</f>
        <v/>
      </c>
      <c r="U764" s="301" t="inlineStr">
        <is>
          <t>Parameter</t>
        </is>
      </c>
      <c r="V764" s="301" t="inlineStr">
        <is>
          <t>Station 1</t>
        </is>
      </c>
      <c r="W764" s="301" t="inlineStr">
        <is>
          <t>Station 2</t>
        </is>
      </c>
      <c r="X764" s="301" t="inlineStr">
        <is>
          <t>Station 4</t>
        </is>
      </c>
      <c r="Y764" s="301" t="inlineStr">
        <is>
          <t>Station 5</t>
        </is>
      </c>
      <c r="BG764" s="266">
        <f>IF(R764&gt;=2,1,0)</f>
        <v/>
      </c>
      <c r="BH764" s="266">
        <f>IF(BG764=0,0,BG764+BH763)</f>
        <v/>
      </c>
    </row>
    <row r="765" ht="17.45" customHeight="1">
      <c r="A765" s="257">
        <f>IF(ISNUMBER(C765),MONTH(C765),"")</f>
        <v/>
      </c>
      <c r="B765" s="257">
        <f>IF(ISNUMBER(C765),YEAR(C765),"")</f>
        <v/>
      </c>
      <c r="C765" s="791">
        <f>C764+1</f>
        <v/>
      </c>
      <c r="D765" s="792" t="n"/>
      <c r="E765" s="793" t="n">
        <v>1.046</v>
      </c>
      <c r="F765" s="795" t="n"/>
      <c r="G765" s="794" t="n">
        <v>1.183</v>
      </c>
      <c r="H765" s="836" t="n"/>
      <c r="I765" s="792" t="n"/>
      <c r="J765" s="793" t="n">
        <v>0.9674</v>
      </c>
      <c r="K765" s="795" t="n"/>
      <c r="L765" s="793" t="n">
        <v>1.273</v>
      </c>
      <c r="M765" s="982">
        <f>IFERROR(AVERAGE(D765:E765),"")</f>
        <v/>
      </c>
      <c r="N765" s="982">
        <f>IFERROR(AVERAGE(F765:H765),"")</f>
        <v/>
      </c>
      <c r="O765" s="982">
        <f>IFERROR(AVERAGE(I765:J765),"")</f>
        <v/>
      </c>
      <c r="P765" s="982">
        <f>IFERROR(AVERAGE(K765:L765),"")</f>
        <v/>
      </c>
      <c r="Q765" s="257" t="n"/>
      <c r="R765" s="797">
        <f>AVERAGE(M765:P765)</f>
        <v/>
      </c>
      <c r="S765" s="266">
        <f>IF(R765&gt;=1,1,0)</f>
        <v/>
      </c>
      <c r="T765" s="266">
        <f>IF(S765=0,0,S765+T764)</f>
        <v/>
      </c>
      <c r="U765" s="302" t="inlineStr">
        <is>
          <t>Average</t>
        </is>
      </c>
      <c r="V765" s="839">
        <f>AVERAGE(D735:E765)</f>
        <v/>
      </c>
      <c r="W765" s="839">
        <f>AVERAGE(F735:H765)</f>
        <v/>
      </c>
      <c r="X765" s="839">
        <f>AVERAGE(I735:J765)</f>
        <v/>
      </c>
      <c r="Y765" s="839">
        <f>AVERAGE(K735:L765)</f>
        <v/>
      </c>
      <c r="BG765" s="266">
        <f>IF(R765&gt;=2,1,0)</f>
        <v/>
      </c>
      <c r="BH765" s="266">
        <f>IF(BG765=0,0,BG765+BH764)</f>
        <v/>
      </c>
    </row>
    <row r="766" ht="17.45" customHeight="1">
      <c r="A766" s="257">
        <f>IF(ISNUMBER(C766),MONTH(C766),"")</f>
        <v/>
      </c>
      <c r="B766" s="257">
        <f>IF(ISNUMBER(C766),YEAR(C766),"")</f>
        <v/>
      </c>
      <c r="C766" s="808">
        <f>C765+1</f>
        <v/>
      </c>
      <c r="D766" s="809" t="n">
        <v>0.7927</v>
      </c>
      <c r="E766" s="810" t="n"/>
      <c r="F766" s="812" t="n">
        <v>1.05</v>
      </c>
      <c r="G766" s="811" t="n"/>
      <c r="H766" s="837" t="n"/>
      <c r="I766" s="809" t="n">
        <v>0.9048</v>
      </c>
      <c r="J766" s="810" t="n"/>
      <c r="K766" s="812" t="n">
        <v>1.041</v>
      </c>
      <c r="L766" s="810" t="n"/>
      <c r="M766" s="983">
        <f>IFERROR(AVERAGE(D766:E766),"")</f>
        <v/>
      </c>
      <c r="N766" s="983">
        <f>IFERROR(AVERAGE(F766:H766),"")</f>
        <v/>
      </c>
      <c r="O766" s="983">
        <f>IFERROR(AVERAGE(I766:J766),"")</f>
        <v/>
      </c>
      <c r="P766" s="983">
        <f>IFERROR(AVERAGE(K766:L766),"")</f>
        <v/>
      </c>
      <c r="Q766" s="813">
        <f>AVERAGE(M766:P766)</f>
        <v/>
      </c>
      <c r="R766" s="813" t="n"/>
      <c r="S766" s="443">
        <f>IF(Q766&gt;=1,1,0)</f>
        <v/>
      </c>
      <c r="T766" s="443">
        <f>IF(S766=0,0,S766+T765)</f>
        <v/>
      </c>
      <c r="U766" s="302" t="inlineStr">
        <is>
          <t>Maximum</t>
        </is>
      </c>
      <c r="V766" s="839">
        <f>MAX(D735:E765)</f>
        <v/>
      </c>
      <c r="W766" s="839">
        <f>MAX(F735:H765)</f>
        <v/>
      </c>
      <c r="X766" s="839">
        <f>MAX(I735:J765)</f>
        <v/>
      </c>
      <c r="Y766" s="839">
        <f>MAX(K735:L765)</f>
        <v/>
      </c>
      <c r="BG766" s="311">
        <f>IF(Q766&gt;=2,1,0)</f>
        <v/>
      </c>
      <c r="BH766" s="311">
        <f>IF(BG766=0,0,BG766+BH765)</f>
        <v/>
      </c>
    </row>
    <row r="767" ht="17.45" customHeight="1" thickBot="1">
      <c r="A767" s="257">
        <f>IF(ISNUMBER(C767),MONTH(C767),"")</f>
        <v/>
      </c>
      <c r="B767" s="257">
        <f>IF(ISNUMBER(C767),YEAR(C767),"")</f>
        <v/>
      </c>
      <c r="C767" s="808">
        <f>C766+1</f>
        <v/>
      </c>
      <c r="D767" s="809" t="n"/>
      <c r="E767" s="810" t="n">
        <v>0.59</v>
      </c>
      <c r="F767" s="812" t="n"/>
      <c r="G767" s="811" t="n">
        <v>0.5454</v>
      </c>
      <c r="H767" s="837" t="n"/>
      <c r="I767" s="809" t="n"/>
      <c r="J767" s="810" t="n">
        <v>0.4494</v>
      </c>
      <c r="K767" s="812" t="n"/>
      <c r="L767" s="810" t="n">
        <v>0.663</v>
      </c>
      <c r="M767" s="983">
        <f>IFERROR(AVERAGE(D767:E767),"")</f>
        <v/>
      </c>
      <c r="N767" s="983">
        <f>IFERROR(AVERAGE(F767:H767),"")</f>
        <v/>
      </c>
      <c r="O767" s="983">
        <f>IFERROR(AVERAGE(I767:J767),"")</f>
        <v/>
      </c>
      <c r="P767" s="983">
        <f>IFERROR(AVERAGE(K767:L767),"")</f>
        <v/>
      </c>
      <c r="Q767" s="813">
        <f>AVERAGE(M767:P767)</f>
        <v/>
      </c>
      <c r="R767" s="813" t="n"/>
      <c r="S767" s="443">
        <f>IF(Q767&gt;=1,1,0)</f>
        <v/>
      </c>
      <c r="T767" s="443">
        <f>IF(S767=0,0,S767+T766)</f>
        <v/>
      </c>
      <c r="U767" s="304" t="inlineStr">
        <is>
          <t># DAYS &gt; 2.5</t>
        </is>
      </c>
      <c r="V767" s="305">
        <f>COUNTIF(D735:E765,"&gt;=2.5")</f>
        <v/>
      </c>
      <c r="W767" s="305">
        <f>COUNTIF(F735:H765,"&gt;=2.5")</f>
        <v/>
      </c>
      <c r="X767" s="305">
        <f>COUNTIF(I735:J765,"&gt;=2.5")</f>
        <v/>
      </c>
      <c r="Y767" s="305">
        <f>COUNTIF(K735:L765,"&gt;=2.5")</f>
        <v/>
      </c>
      <c r="BG767" s="311">
        <f>IF(Q767&gt;=2,1,0)</f>
        <v/>
      </c>
      <c r="BH767" s="311">
        <f>IF(BG767=0,0,BG767+BH766)</f>
        <v/>
      </c>
    </row>
    <row r="768" ht="17.45" customHeight="1" thickBot="1">
      <c r="A768" s="257">
        <f>IF(ISNUMBER(C768),MONTH(C768),"")</f>
        <v/>
      </c>
      <c r="B768" s="257">
        <f>IF(ISNUMBER(C768),YEAR(C768),"")</f>
        <v/>
      </c>
      <c r="C768" s="791">
        <f>C767+1</f>
        <v/>
      </c>
      <c r="D768" s="792" t="n">
        <v>0.9606</v>
      </c>
      <c r="E768" s="793" t="n"/>
      <c r="F768" s="795" t="n"/>
      <c r="G768" s="794" t="n"/>
      <c r="H768" s="836" t="n">
        <v>1.353</v>
      </c>
      <c r="I768" s="792" t="n">
        <v>1.128</v>
      </c>
      <c r="J768" s="793" t="n"/>
      <c r="K768" s="795" t="n">
        <v>0.9437</v>
      </c>
      <c r="L768" s="793" t="n"/>
      <c r="M768" s="982">
        <f>IFERROR(AVERAGE(D768:E768),"")</f>
        <v/>
      </c>
      <c r="N768" s="982">
        <f>IFERROR(AVERAGE(F768:H768),"")</f>
        <v/>
      </c>
      <c r="O768" s="982">
        <f>IFERROR(AVERAGE(I768:J768),"")</f>
        <v/>
      </c>
      <c r="P768" s="982">
        <f>IFERROR(AVERAGE(K768:L768),"")</f>
        <v/>
      </c>
      <c r="Q768" s="257" t="n"/>
      <c r="R768" s="797">
        <f>AVERAGE(M768:P768)</f>
        <v/>
      </c>
      <c r="S768" s="266">
        <f>IF(R768&gt;=1,1,0)</f>
        <v/>
      </c>
      <c r="T768" s="266">
        <f>IF(S768=0,0,S768+T767)</f>
        <v/>
      </c>
      <c r="Y768" s="786">
        <f>AVERAGE(V765:Y765)</f>
        <v/>
      </c>
      <c r="BG768" s="266">
        <f>IF(R768&gt;=2,1,0)</f>
        <v/>
      </c>
      <c r="BH768" s="266">
        <f>IF(BG768=0,0,BG768+BH767)</f>
        <v/>
      </c>
    </row>
    <row r="769" ht="17.45" customHeight="1">
      <c r="A769" s="257">
        <f>IF(ISNUMBER(C769),MONTH(C769),"")</f>
        <v/>
      </c>
      <c r="B769" s="257">
        <f>IF(ISNUMBER(C769),YEAR(C769),"")</f>
        <v/>
      </c>
      <c r="C769" s="791">
        <f>C768+1</f>
        <v/>
      </c>
      <c r="D769" s="792" t="n"/>
      <c r="E769" s="793" t="n">
        <v>1.072</v>
      </c>
      <c r="F769" s="795" t="n"/>
      <c r="G769" s="794" t="n">
        <v>1.175</v>
      </c>
      <c r="H769" s="836" t="n"/>
      <c r="I769" s="792" t="n"/>
      <c r="J769" s="793" t="n">
        <v>1.071</v>
      </c>
      <c r="K769" s="795" t="n"/>
      <c r="L769" s="793" t="n">
        <v>1.368</v>
      </c>
      <c r="M769" s="982">
        <f>IFERROR(AVERAGE(D769:E769),"")</f>
        <v/>
      </c>
      <c r="N769" s="982">
        <f>IFERROR(AVERAGE(F769:H769),"")</f>
        <v/>
      </c>
      <c r="O769" s="982">
        <f>IFERROR(AVERAGE(I769:J769),"")</f>
        <v/>
      </c>
      <c r="P769" s="982">
        <f>IFERROR(AVERAGE(K769:L769),"")</f>
        <v/>
      </c>
      <c r="Q769" s="257" t="n"/>
      <c r="R769" s="797">
        <f>AVERAGE(M769:P769)</f>
        <v/>
      </c>
      <c r="S769" s="266">
        <f>IF(R769&gt;=1,1,0)</f>
        <v/>
      </c>
      <c r="T769" s="266">
        <f>IF(S769=0,0,S769+T768)</f>
        <v/>
      </c>
      <c r="BG769" s="266">
        <f>IF(R769&gt;=2,1,0)</f>
        <v/>
      </c>
      <c r="BH769" s="266">
        <f>IF(BG769=0,0,BG769+BH768)</f>
        <v/>
      </c>
    </row>
    <row r="770" ht="17.45" customHeight="1">
      <c r="A770" s="257">
        <f>IF(ISNUMBER(C770),MONTH(C770),"")</f>
        <v/>
      </c>
      <c r="B770" s="257">
        <f>IF(ISNUMBER(C770),YEAR(C770),"")</f>
        <v/>
      </c>
      <c r="C770" s="861">
        <f>C769+1</f>
        <v/>
      </c>
      <c r="D770" s="803" t="n">
        <v>1.071</v>
      </c>
      <c r="E770" s="804" t="n"/>
      <c r="F770" s="806" t="n">
        <v>1.044</v>
      </c>
      <c r="G770" s="805" t="n"/>
      <c r="H770" s="838" t="n">
        <v>0.9883</v>
      </c>
      <c r="I770" s="803" t="n">
        <v>1.329</v>
      </c>
      <c r="J770" s="804" t="n"/>
      <c r="K770" s="806" t="n">
        <v>1.084</v>
      </c>
      <c r="L770" s="804" t="n"/>
      <c r="M770" s="982">
        <f>IFERROR(AVERAGE(D770:E770),"")</f>
        <v/>
      </c>
      <c r="N770" s="982">
        <f>IFERROR(AVERAGE(F770:H770),"")</f>
        <v/>
      </c>
      <c r="O770" s="982">
        <f>IFERROR(AVERAGE(I770:J770),"")</f>
        <v/>
      </c>
      <c r="P770" s="982">
        <f>IFERROR(AVERAGE(K770:L770),"")</f>
        <v/>
      </c>
      <c r="Q770" s="257" t="n"/>
      <c r="R770" s="797">
        <f>AVERAGE(M770:P770)</f>
        <v/>
      </c>
      <c r="S770" s="266">
        <f>IF(R770&gt;=1,1,0)</f>
        <v/>
      </c>
      <c r="T770" s="266">
        <f>IF(S770=0,0,S770+T769)</f>
        <v/>
      </c>
      <c r="BG770" s="266">
        <f>IF(R770&gt;=2,1,0)</f>
        <v/>
      </c>
      <c r="BH770" s="266">
        <f>IF(BG770=0,0,BG770+BH769)</f>
        <v/>
      </c>
    </row>
    <row r="771" ht="17.45" customHeight="1">
      <c r="A771" s="257">
        <f>IF(ISNUMBER(C771),MONTH(C771),"")</f>
        <v/>
      </c>
      <c r="B771" s="257">
        <f>IF(ISNUMBER(C771),YEAR(C771),"")</f>
        <v/>
      </c>
      <c r="C771" s="791">
        <f>C770+1</f>
        <v/>
      </c>
      <c r="D771" s="792" t="n"/>
      <c r="E771" s="793" t="n">
        <v>0.9626</v>
      </c>
      <c r="F771" s="795" t="n"/>
      <c r="G771" s="794" t="n">
        <v>1.038</v>
      </c>
      <c r="H771" s="836" t="n"/>
      <c r="I771" s="792" t="n"/>
      <c r="J771" s="793" t="n">
        <v>1.014</v>
      </c>
      <c r="K771" s="795" t="n"/>
      <c r="L771" s="793" t="n">
        <v>1.011</v>
      </c>
      <c r="M771" s="982">
        <f>IFERROR(AVERAGE(D771:E771),"")</f>
        <v/>
      </c>
      <c r="N771" s="982">
        <f>IFERROR(AVERAGE(F771:H771),"")</f>
        <v/>
      </c>
      <c r="O771" s="982">
        <f>IFERROR(AVERAGE(I771:J771),"")</f>
        <v/>
      </c>
      <c r="P771" s="982">
        <f>IFERROR(AVERAGE(K771:L771),"")</f>
        <v/>
      </c>
      <c r="Q771" s="257" t="n"/>
      <c r="R771" s="797">
        <f>AVERAGE(M771:P771)</f>
        <v/>
      </c>
      <c r="S771" s="266">
        <f>IF(R771&gt;=1,1,0)</f>
        <v/>
      </c>
      <c r="T771" s="266">
        <f>IF(S771=0,0,S771+T770)</f>
        <v/>
      </c>
      <c r="BG771" s="266">
        <f>IF(R771&gt;=2,1,0)</f>
        <v/>
      </c>
      <c r="BH771" s="266">
        <f>IF(BG771=0,0,BG771+BH770)</f>
        <v/>
      </c>
    </row>
    <row r="772" ht="17.45" customHeight="1">
      <c r="A772" s="257">
        <f>IF(ISNUMBER(C772),MONTH(C772),"")</f>
        <v/>
      </c>
      <c r="B772" s="257">
        <f>IF(ISNUMBER(C772),YEAR(C772),"")</f>
        <v/>
      </c>
      <c r="C772" s="791">
        <f>C771+1</f>
        <v/>
      </c>
      <c r="D772" s="792" t="n">
        <v>1.592</v>
      </c>
      <c r="E772" s="793" t="n"/>
      <c r="F772" s="795" t="n">
        <v>1.581</v>
      </c>
      <c r="G772" s="794" t="n"/>
      <c r="H772" s="836" t="n"/>
      <c r="I772" s="792" t="n">
        <v>1.482</v>
      </c>
      <c r="J772" s="793" t="n"/>
      <c r="K772" s="795" t="n">
        <v>1.462</v>
      </c>
      <c r="L772" s="793" t="n"/>
      <c r="M772" s="982">
        <f>IFERROR(AVERAGE(D772:E772),"")</f>
        <v/>
      </c>
      <c r="N772" s="982">
        <f>IFERROR(AVERAGE(F772:H772),"")</f>
        <v/>
      </c>
      <c r="O772" s="982">
        <f>IFERROR(AVERAGE(I772:J772),"")</f>
        <v/>
      </c>
      <c r="P772" s="982">
        <f>IFERROR(AVERAGE(K772:L772),"")</f>
        <v/>
      </c>
      <c r="Q772" s="257" t="n"/>
      <c r="R772" s="797">
        <f>AVERAGE(M772:P772)</f>
        <v/>
      </c>
      <c r="S772" s="266">
        <f>IF(R772&gt;=1,1,0)</f>
        <v/>
      </c>
      <c r="T772" s="266">
        <f>IF(S772=0,0,S772+T771)</f>
        <v/>
      </c>
      <c r="BG772" s="266">
        <f>IF(R772&gt;=2,1,0)</f>
        <v/>
      </c>
      <c r="BH772" s="266">
        <f>IF(BG772=0,0,BG772+BH771)</f>
        <v/>
      </c>
    </row>
    <row r="773" ht="17.45" customHeight="1">
      <c r="A773" s="257">
        <f>IF(ISNUMBER(C773),MONTH(C773),"")</f>
        <v/>
      </c>
      <c r="B773" s="257">
        <f>IF(ISNUMBER(C773),YEAR(C773),"")</f>
        <v/>
      </c>
      <c r="C773" s="808">
        <f>C772+1</f>
        <v/>
      </c>
      <c r="D773" s="809" t="n"/>
      <c r="E773" s="810" t="n">
        <v>1.167</v>
      </c>
      <c r="F773" s="812" t="n"/>
      <c r="G773" s="811" t="n">
        <v>1.132</v>
      </c>
      <c r="H773" s="837" t="n"/>
      <c r="I773" s="809" t="n"/>
      <c r="J773" s="810" t="n">
        <v>1.052</v>
      </c>
      <c r="K773" s="812" t="n"/>
      <c r="L773" s="810" t="n">
        <v>1.068</v>
      </c>
      <c r="M773" s="983">
        <f>IFERROR(AVERAGE(D773:E773),"")</f>
        <v/>
      </c>
      <c r="N773" s="983">
        <f>IFERROR(AVERAGE(F773:H773),"")</f>
        <v/>
      </c>
      <c r="O773" s="983">
        <f>IFERROR(AVERAGE(I773:J773),"")</f>
        <v/>
      </c>
      <c r="P773" s="983">
        <f>IFERROR(AVERAGE(K773:L773),"")</f>
        <v/>
      </c>
      <c r="Q773" s="813">
        <f>AVERAGE(M773:P773)</f>
        <v/>
      </c>
      <c r="R773" s="813" t="n"/>
      <c r="S773" s="443">
        <f>IF(Q773&gt;=1,1,0)</f>
        <v/>
      </c>
      <c r="T773" s="443">
        <f>IF(S773=0,0,S773+T772)</f>
        <v/>
      </c>
      <c r="BG773" s="311">
        <f>IF(Q773&gt;=2,1,0)</f>
        <v/>
      </c>
      <c r="BH773" s="311">
        <f>IF(BG773=0,0,BG773+BH772)</f>
        <v/>
      </c>
    </row>
    <row r="774" ht="17.45" customHeight="1">
      <c r="A774" s="257">
        <f>IF(ISNUMBER(C774),MONTH(C774),"")</f>
        <v/>
      </c>
      <c r="B774" s="257">
        <f>IF(ISNUMBER(C774),YEAR(C774),"")</f>
        <v/>
      </c>
      <c r="C774" s="808">
        <f>C773+1</f>
        <v/>
      </c>
      <c r="D774" s="809" t="n">
        <v>0.4521</v>
      </c>
      <c r="E774" s="810" t="n"/>
      <c r="F774" s="812" t="n"/>
      <c r="G774" s="811" t="n"/>
      <c r="H774" s="837" t="n">
        <v>0.5655</v>
      </c>
      <c r="I774" s="809" t="n">
        <v>0.6263</v>
      </c>
      <c r="J774" s="810" t="n"/>
      <c r="K774" s="812" t="n">
        <v>0.4653</v>
      </c>
      <c r="L774" s="810" t="n"/>
      <c r="M774" s="983">
        <f>IFERROR(AVERAGE(D774:E774),"")</f>
        <v/>
      </c>
      <c r="N774" s="983">
        <f>IFERROR(AVERAGE(F774:H774),"")</f>
        <v/>
      </c>
      <c r="O774" s="983">
        <f>IFERROR(AVERAGE(I774:J774),"")</f>
        <v/>
      </c>
      <c r="P774" s="983">
        <f>IFERROR(AVERAGE(K774:L774),"")</f>
        <v/>
      </c>
      <c r="Q774" s="813">
        <f>AVERAGE(M774:P774)</f>
        <v/>
      </c>
      <c r="R774" s="813" t="n"/>
      <c r="S774" s="443">
        <f>IF(Q774&gt;=1,1,0)</f>
        <v/>
      </c>
      <c r="T774" s="443">
        <f>IF(S774=0,0,S774+T773)</f>
        <v/>
      </c>
      <c r="BG774" s="311">
        <f>IF(Q774&gt;=2,1,0)</f>
        <v/>
      </c>
      <c r="BH774" s="311">
        <f>IF(BG774=0,0,BG774+BH773)</f>
        <v/>
      </c>
    </row>
    <row r="775" ht="17.45" customHeight="1">
      <c r="A775" s="257">
        <f>IF(ISNUMBER(C775),MONTH(C775),"")</f>
        <v/>
      </c>
      <c r="B775" s="257">
        <f>IF(ISNUMBER(C775),YEAR(C775),"")</f>
        <v/>
      </c>
      <c r="C775" s="791">
        <f>C774+1</f>
        <v/>
      </c>
      <c r="D775" s="792" t="n"/>
      <c r="E775" s="793" t="n">
        <v>0.791</v>
      </c>
      <c r="F775" s="795" t="n"/>
      <c r="G775" s="794" t="n">
        <v>0.97</v>
      </c>
      <c r="H775" s="836" t="n"/>
      <c r="I775" s="792" t="n"/>
      <c r="J775" s="793" t="n">
        <v>0.7137</v>
      </c>
      <c r="K775" s="795" t="n"/>
      <c r="L775" s="793" t="n">
        <v>0.851</v>
      </c>
      <c r="M775" s="982">
        <f>IFERROR(AVERAGE(D775:E775),"")</f>
        <v/>
      </c>
      <c r="N775" s="982">
        <f>IFERROR(AVERAGE(F775:H775),"")</f>
        <v/>
      </c>
      <c r="O775" s="982">
        <f>IFERROR(AVERAGE(I775:J775),"")</f>
        <v/>
      </c>
      <c r="P775" s="982">
        <f>IFERROR(AVERAGE(K775:L775),"")</f>
        <v/>
      </c>
      <c r="Q775" s="257" t="n"/>
      <c r="R775" s="797">
        <f>AVERAGE(M775:P775)</f>
        <v/>
      </c>
      <c r="S775" s="266">
        <f>IF(R775&gt;=1,1,0)</f>
        <v/>
      </c>
      <c r="T775" s="266">
        <f>IF(S775=0,0,S775+T774)</f>
        <v/>
      </c>
      <c r="BG775" s="266">
        <f>IF(R775&gt;=2,1,0)</f>
        <v/>
      </c>
      <c r="BH775" s="266">
        <f>IF(BG775=0,0,BG775+BH774)</f>
        <v/>
      </c>
    </row>
    <row r="776" ht="17.45" customHeight="1">
      <c r="A776" s="257">
        <f>IF(ISNUMBER(C776),MONTH(C776),"")</f>
        <v/>
      </c>
      <c r="B776" s="257">
        <f>IF(ISNUMBER(C776),YEAR(C776),"")</f>
        <v/>
      </c>
      <c r="C776" s="861">
        <f>C775+1</f>
        <v/>
      </c>
      <c r="D776" s="803" t="n">
        <v>2.122</v>
      </c>
      <c r="E776" s="804" t="n"/>
      <c r="F776" s="806" t="n">
        <v>2.183</v>
      </c>
      <c r="G776" s="805" t="n"/>
      <c r="H776" s="838" t="n">
        <v>2.09</v>
      </c>
      <c r="I776" s="803" t="n">
        <v>2.267</v>
      </c>
      <c r="J776" s="804" t="n"/>
      <c r="K776" s="806" t="n">
        <v>2.423</v>
      </c>
      <c r="L776" s="804" t="n"/>
      <c r="M776" s="982">
        <f>IFERROR(AVERAGE(D776:E776),"")</f>
        <v/>
      </c>
      <c r="N776" s="982">
        <f>IFERROR(AVERAGE(F776:H776),"")</f>
        <v/>
      </c>
      <c r="O776" s="982">
        <f>IFERROR(AVERAGE(I776:J776),"")</f>
        <v/>
      </c>
      <c r="P776" s="982">
        <f>IFERROR(AVERAGE(K776:L776),"")</f>
        <v/>
      </c>
      <c r="Q776" s="257" t="n"/>
      <c r="R776" s="797">
        <f>AVERAGE(M776:P776)</f>
        <v/>
      </c>
      <c r="S776" s="266">
        <f>IF(R776&gt;=1,1,0)</f>
        <v/>
      </c>
      <c r="T776" s="266">
        <f>IF(S776=0,0,S776+T775)</f>
        <v/>
      </c>
      <c r="BG776" s="266">
        <f>IF(R776&gt;=2,1,0)</f>
        <v/>
      </c>
      <c r="BH776" s="266">
        <f>IF(BG776=0,0,BG776+BH775)</f>
        <v/>
      </c>
    </row>
    <row r="777" ht="17.45" customHeight="1">
      <c r="A777" s="257">
        <f>IF(ISNUMBER(C777),MONTH(C777),"")</f>
        <v/>
      </c>
      <c r="B777" s="257">
        <f>IF(ISNUMBER(C777),YEAR(C777),"")</f>
        <v/>
      </c>
      <c r="C777" s="791">
        <f>C776+1</f>
        <v/>
      </c>
      <c r="D777" s="792" t="n"/>
      <c r="E777" s="793" t="n">
        <v>1.284</v>
      </c>
      <c r="F777" s="795" t="n"/>
      <c r="G777" s="794" t="n">
        <v>1.313</v>
      </c>
      <c r="H777" s="836" t="n"/>
      <c r="I777" s="792" t="n"/>
      <c r="J777" s="793" t="n">
        <v>1.33</v>
      </c>
      <c r="K777" s="795" t="n"/>
      <c r="L777" s="793" t="n">
        <v>1.17</v>
      </c>
      <c r="M777" s="982">
        <f>IFERROR(AVERAGE(D777:E777),"")</f>
        <v/>
      </c>
      <c r="N777" s="982">
        <f>IFERROR(AVERAGE(F777:H777),"")</f>
        <v/>
      </c>
      <c r="O777" s="982">
        <f>IFERROR(AVERAGE(I777:J777),"")</f>
        <v/>
      </c>
      <c r="P777" s="982">
        <f>IFERROR(AVERAGE(K777:L777),"")</f>
        <v/>
      </c>
      <c r="Q777" s="257" t="n"/>
      <c r="R777" s="797">
        <f>AVERAGE(M777:P777)</f>
        <v/>
      </c>
      <c r="S777" s="266">
        <f>IF(R777&gt;=1,1,0)</f>
        <v/>
      </c>
      <c r="T777" s="266">
        <f>IF(S777=0,0,S777+T776)</f>
        <v/>
      </c>
      <c r="BG777" s="266">
        <f>IF(R777&gt;=2,1,0)</f>
        <v/>
      </c>
      <c r="BH777" s="266">
        <f>IF(BG777=0,0,BG777+BH776)</f>
        <v/>
      </c>
    </row>
    <row r="778" ht="17.45" customHeight="1">
      <c r="A778" s="257">
        <f>IF(ISNUMBER(C778),MONTH(C778),"")</f>
        <v/>
      </c>
      <c r="B778" s="257">
        <f>IF(ISNUMBER(C778),YEAR(C778),"")</f>
        <v/>
      </c>
      <c r="C778" s="791">
        <f>C777+1</f>
        <v/>
      </c>
      <c r="D778" s="792" t="n">
        <v>1.903</v>
      </c>
      <c r="E778" s="793" t="n"/>
      <c r="F778" s="795" t="n">
        <v>2.319</v>
      </c>
      <c r="G778" s="794" t="n"/>
      <c r="H778" s="836" t="n"/>
      <c r="I778" s="792" t="n">
        <v>2.924</v>
      </c>
      <c r="J778" s="793" t="n"/>
      <c r="K778" s="795" t="n">
        <v>1.875</v>
      </c>
      <c r="L778" s="793" t="n"/>
      <c r="M778" s="982">
        <f>IFERROR(AVERAGE(D778:E778),"")</f>
        <v/>
      </c>
      <c r="N778" s="982">
        <f>IFERROR(AVERAGE(F778:H778),"")</f>
        <v/>
      </c>
      <c r="O778" s="982">
        <f>IFERROR(AVERAGE(I778:J778),"")</f>
        <v/>
      </c>
      <c r="P778" s="982">
        <f>IFERROR(AVERAGE(K778:L778),"")</f>
        <v/>
      </c>
      <c r="Q778" s="257" t="n"/>
      <c r="R778" s="797">
        <f>AVERAGE(M778:P778)</f>
        <v/>
      </c>
      <c r="S778" s="266">
        <f>IF(R778&gt;=1,1,0)</f>
        <v/>
      </c>
      <c r="T778" s="266">
        <f>IF(S778=0,0,S778+T777)</f>
        <v/>
      </c>
      <c r="BG778" s="266">
        <f>IF(R778&gt;=2,1,0)</f>
        <v/>
      </c>
      <c r="BH778" s="266">
        <f>IF(BG778=0,0,BG778+BH777)</f>
        <v/>
      </c>
    </row>
    <row r="779" ht="17.45" customHeight="1">
      <c r="A779" s="257">
        <f>IF(ISNUMBER(C779),MONTH(C779),"")</f>
        <v/>
      </c>
      <c r="B779" s="257">
        <f>IF(ISNUMBER(C779),YEAR(C779),"")</f>
        <v/>
      </c>
      <c r="C779" s="791">
        <f>C778+1</f>
        <v/>
      </c>
      <c r="D779" s="792" t="n"/>
      <c r="E779" s="793" t="n">
        <v>1.644</v>
      </c>
      <c r="F779" s="795" t="n"/>
      <c r="G779" s="794" t="n">
        <v>1.69</v>
      </c>
      <c r="H779" s="836" t="n"/>
      <c r="I779" s="792" t="n"/>
      <c r="J779" s="793" t="n">
        <v>1.488</v>
      </c>
      <c r="K779" s="795" t="n"/>
      <c r="L779" s="793" t="n">
        <v>1.694</v>
      </c>
      <c r="M779" s="982">
        <f>IFERROR(AVERAGE(D779:E779),"")</f>
        <v/>
      </c>
      <c r="N779" s="982">
        <f>IFERROR(AVERAGE(F779:H779),"")</f>
        <v/>
      </c>
      <c r="O779" s="982">
        <f>IFERROR(AVERAGE(I779:J779),"")</f>
        <v/>
      </c>
      <c r="P779" s="982">
        <f>IFERROR(AVERAGE(K779:L779),"")</f>
        <v/>
      </c>
      <c r="Q779" s="257" t="n"/>
      <c r="R779" s="797">
        <f>AVERAGE(M779:P779)</f>
        <v/>
      </c>
      <c r="S779" s="266">
        <f>IF(R779&gt;=1,1,0)</f>
        <v/>
      </c>
      <c r="T779" s="266">
        <f>IF(S779=0,0,S779+T778)</f>
        <v/>
      </c>
      <c r="BG779" s="266">
        <f>IF(R779&gt;=2,1,0)</f>
        <v/>
      </c>
      <c r="BH779" s="266">
        <f>IF(BG779=0,0,BG779+BH778)</f>
        <v/>
      </c>
    </row>
    <row r="780" ht="17.45" customHeight="1">
      <c r="A780" s="257">
        <f>IF(ISNUMBER(C780),MONTH(C780),"")</f>
        <v/>
      </c>
      <c r="B780" s="257">
        <f>IF(ISNUMBER(C780),YEAR(C780),"")</f>
        <v/>
      </c>
      <c r="C780" s="808">
        <f>C779+1</f>
        <v/>
      </c>
      <c r="D780" s="809" t="n">
        <v>1.104</v>
      </c>
      <c r="E780" s="810" t="n"/>
      <c r="F780" s="812" t="n"/>
      <c r="G780" s="811" t="n"/>
      <c r="H780" s="837" t="n">
        <v>1.194</v>
      </c>
      <c r="I780" s="809" t="n">
        <v>1.056</v>
      </c>
      <c r="J780" s="810" t="n"/>
      <c r="K780" s="812" t="n">
        <v>1.065</v>
      </c>
      <c r="L780" s="810" t="n"/>
      <c r="M780" s="983">
        <f>IFERROR(AVERAGE(D780:E780),"")</f>
        <v/>
      </c>
      <c r="N780" s="983">
        <f>IFERROR(AVERAGE(F780:H780),"")</f>
        <v/>
      </c>
      <c r="O780" s="983">
        <f>IFERROR(AVERAGE(I780:J780),"")</f>
        <v/>
      </c>
      <c r="P780" s="983">
        <f>IFERROR(AVERAGE(K780:L780),"")</f>
        <v/>
      </c>
      <c r="Q780" s="813">
        <f>AVERAGE(M780:P780)</f>
        <v/>
      </c>
      <c r="R780" s="813" t="n"/>
      <c r="S780" s="443">
        <f>IF(Q780&gt;=1,1,0)</f>
        <v/>
      </c>
      <c r="T780" s="443">
        <f>IF(S780=0,0,S780+T779)</f>
        <v/>
      </c>
      <c r="BG780" s="311">
        <f>IF(Q780&gt;=2,1,0)</f>
        <v/>
      </c>
      <c r="BH780" s="311">
        <f>IF(BG780=0,0,BG780+BH779)</f>
        <v/>
      </c>
    </row>
    <row r="781" ht="17.45" customHeight="1">
      <c r="A781" s="257">
        <f>IF(ISNUMBER(C781),MONTH(C781),"")</f>
        <v/>
      </c>
      <c r="B781" s="257">
        <f>IF(ISNUMBER(C781),YEAR(C781),"")</f>
        <v/>
      </c>
      <c r="C781" s="808">
        <f>C780+1</f>
        <v/>
      </c>
      <c r="D781" s="809" t="n"/>
      <c r="E781" s="810" t="n">
        <v>0.9702</v>
      </c>
      <c r="F781" s="812" t="n"/>
      <c r="G781" s="811" t="n">
        <v>0.9979</v>
      </c>
      <c r="H781" s="837" t="n"/>
      <c r="I781" s="809" t="n"/>
      <c r="J781" s="810" t="n">
        <v>0.9403</v>
      </c>
      <c r="K781" s="812" t="n"/>
      <c r="L781" s="810" t="n">
        <v>0.9821</v>
      </c>
      <c r="M781" s="983">
        <f>IFERROR(AVERAGE(D781:E781),"")</f>
        <v/>
      </c>
      <c r="N781" s="983">
        <f>IFERROR(AVERAGE(F781:H781),"")</f>
        <v/>
      </c>
      <c r="O781" s="983">
        <f>IFERROR(AVERAGE(I781:J781),"")</f>
        <v/>
      </c>
      <c r="P781" s="983">
        <f>IFERROR(AVERAGE(K781:L781),"")</f>
        <v/>
      </c>
      <c r="Q781" s="813">
        <f>AVERAGE(M781:P781)</f>
        <v/>
      </c>
      <c r="R781" s="813" t="n"/>
      <c r="S781" s="443">
        <f>IF(Q781&gt;=1,1,0)</f>
        <v/>
      </c>
      <c r="T781" s="443">
        <f>IF(S781=0,0,S781+T780)</f>
        <v/>
      </c>
      <c r="BG781" s="311">
        <f>IF(Q781&gt;=2,1,0)</f>
        <v/>
      </c>
      <c r="BH781" s="311">
        <f>IF(BG781=0,0,BG781+BH780)</f>
        <v/>
      </c>
    </row>
    <row r="782" ht="17.45" customHeight="1">
      <c r="A782" s="257">
        <f>IF(ISNUMBER(C782),MONTH(C782),"")</f>
        <v/>
      </c>
      <c r="B782" s="257">
        <f>IF(ISNUMBER(C782),YEAR(C782),"")</f>
        <v/>
      </c>
      <c r="C782" s="861">
        <f>C781+1</f>
        <v/>
      </c>
      <c r="D782" s="803" t="n">
        <v>1.064</v>
      </c>
      <c r="E782" s="804" t="n"/>
      <c r="F782" s="806" t="n">
        <v>1.047</v>
      </c>
      <c r="G782" s="805" t="n"/>
      <c r="H782" s="838" t="n">
        <v>1.103</v>
      </c>
      <c r="I782" s="803" t="n">
        <v>1.063</v>
      </c>
      <c r="J782" s="804" t="n"/>
      <c r="K782" s="806" t="n">
        <v>0.998</v>
      </c>
      <c r="L782" s="804" t="n"/>
      <c r="M782" s="982">
        <f>IFERROR(AVERAGE(D782:E782),"")</f>
        <v/>
      </c>
      <c r="N782" s="982">
        <f>IFERROR(AVERAGE(F782:H782),"")</f>
        <v/>
      </c>
      <c r="O782" s="982">
        <f>IFERROR(AVERAGE(I782:J782),"")</f>
        <v/>
      </c>
      <c r="P782" s="982">
        <f>IFERROR(AVERAGE(K782:L782),"")</f>
        <v/>
      </c>
      <c r="Q782" s="257" t="n"/>
      <c r="R782" s="797">
        <f>AVERAGE(M782:P782)</f>
        <v/>
      </c>
      <c r="S782" s="266">
        <f>IF(R782&gt;=1,1,0)</f>
        <v/>
      </c>
      <c r="T782" s="266">
        <f>IF(S782=0,0,S782+T781)</f>
        <v/>
      </c>
      <c r="BG782" s="266">
        <f>IF(R782&gt;=2,1,0)</f>
        <v/>
      </c>
      <c r="BH782" s="266">
        <f>IF(BG782=0,0,BG782+BH781)</f>
        <v/>
      </c>
    </row>
    <row r="783" ht="17.45" customHeight="1">
      <c r="A783" s="257">
        <f>IF(ISNUMBER(C783),MONTH(C783),"")</f>
        <v/>
      </c>
      <c r="B783" s="257">
        <f>IF(ISNUMBER(C783),YEAR(C783),"")</f>
        <v/>
      </c>
      <c r="C783" s="791">
        <f>C782+1</f>
        <v/>
      </c>
      <c r="D783" s="792" t="n"/>
      <c r="E783" s="793" t="n">
        <v>0.8569</v>
      </c>
      <c r="F783" s="795" t="n"/>
      <c r="G783" s="794" t="n">
        <v>1.001</v>
      </c>
      <c r="H783" s="836" t="n"/>
      <c r="I783" s="792" t="n"/>
      <c r="J783" s="793" t="n">
        <v>1.125</v>
      </c>
      <c r="K783" s="795" t="n"/>
      <c r="L783" s="793" t="n">
        <v>0.9419999999999999</v>
      </c>
      <c r="M783" s="982">
        <f>IFERROR(AVERAGE(D783:E783),"")</f>
        <v/>
      </c>
      <c r="N783" s="982">
        <f>IFERROR(AVERAGE(F783:H783),"")</f>
        <v/>
      </c>
      <c r="O783" s="982">
        <f>IFERROR(AVERAGE(I783:J783),"")</f>
        <v/>
      </c>
      <c r="P783" s="982">
        <f>IFERROR(AVERAGE(K783:L783),"")</f>
        <v/>
      </c>
      <c r="Q783" s="257" t="n"/>
      <c r="R783" s="797">
        <f>AVERAGE(M783:P783)</f>
        <v/>
      </c>
      <c r="S783" s="266">
        <f>IF(R783&gt;=1,1,0)</f>
        <v/>
      </c>
      <c r="T783" s="266">
        <f>IF(S783=0,0,S783+T782)</f>
        <v/>
      </c>
      <c r="BG783" s="266">
        <f>IF(R783&gt;=2,1,0)</f>
        <v/>
      </c>
      <c r="BH783" s="266">
        <f>IF(BG783=0,0,BG783+BH782)</f>
        <v/>
      </c>
    </row>
    <row r="784" ht="17.45" customHeight="1">
      <c r="A784" s="257">
        <f>IF(ISNUMBER(C784),MONTH(C784),"")</f>
        <v/>
      </c>
      <c r="B784" s="257">
        <f>IF(ISNUMBER(C784),YEAR(C784),"")</f>
        <v/>
      </c>
      <c r="C784" s="791">
        <f>C783+1</f>
        <v/>
      </c>
      <c r="D784" s="792" t="n">
        <v>1.019</v>
      </c>
      <c r="E784" s="793" t="n"/>
      <c r="F784" s="795" t="n">
        <v>1.058</v>
      </c>
      <c r="G784" s="794" t="n"/>
      <c r="H784" s="836" t="n"/>
      <c r="I784" s="792" t="n">
        <v>1.025</v>
      </c>
      <c r="J784" s="793" t="n"/>
      <c r="K784" s="795" t="n">
        <v>1.088</v>
      </c>
      <c r="L784" s="793" t="n"/>
      <c r="M784" s="982">
        <f>IFERROR(AVERAGE(D784:E784),"")</f>
        <v/>
      </c>
      <c r="N784" s="982">
        <f>IFERROR(AVERAGE(F784:H784),"")</f>
        <v/>
      </c>
      <c r="O784" s="982">
        <f>IFERROR(AVERAGE(I784:J784),"")</f>
        <v/>
      </c>
      <c r="P784" s="982">
        <f>IFERROR(AVERAGE(K784:L784),"")</f>
        <v/>
      </c>
      <c r="Q784" s="257" t="n"/>
      <c r="R784" s="797">
        <f>AVERAGE(M784:P784)</f>
        <v/>
      </c>
      <c r="S784" s="266">
        <f>IF(R784&gt;=1,1,0)</f>
        <v/>
      </c>
      <c r="T784" s="266">
        <f>IF(S784=0,0,S784+T783)</f>
        <v/>
      </c>
      <c r="BG784" s="266">
        <f>IF(R784&gt;=2,1,0)</f>
        <v/>
      </c>
      <c r="BH784" s="266">
        <f>IF(BG784=0,0,BG784+BH783)</f>
        <v/>
      </c>
    </row>
    <row r="785" ht="17.45" customHeight="1">
      <c r="A785" s="257">
        <f>IF(ISNUMBER(C785),MONTH(C785),"")</f>
        <v/>
      </c>
      <c r="B785" s="257">
        <f>IF(ISNUMBER(C785),YEAR(C785),"")</f>
        <v/>
      </c>
      <c r="C785" s="791">
        <f>C784+1</f>
        <v/>
      </c>
      <c r="D785" s="792" t="n"/>
      <c r="E785" s="793" t="n">
        <v>1.163</v>
      </c>
      <c r="F785" s="795" t="n"/>
      <c r="G785" s="794" t="n">
        <v>1.17</v>
      </c>
      <c r="H785" s="836" t="n"/>
      <c r="I785" s="792" t="n"/>
      <c r="J785" s="793" t="n">
        <v>1.09</v>
      </c>
      <c r="K785" s="795" t="n"/>
      <c r="L785" s="793" t="n">
        <v>1.16</v>
      </c>
      <c r="M785" s="982">
        <f>IFERROR(AVERAGE(D785:E785),"")</f>
        <v/>
      </c>
      <c r="N785" s="982">
        <f>IFERROR(AVERAGE(F785:H785),"")</f>
        <v/>
      </c>
      <c r="O785" s="982">
        <f>IFERROR(AVERAGE(I785:J785),"")</f>
        <v/>
      </c>
      <c r="P785" s="982">
        <f>IFERROR(AVERAGE(K785:L785),"")</f>
        <v/>
      </c>
      <c r="Q785" s="257" t="n"/>
      <c r="R785" s="797">
        <f>AVERAGE(M785:P785)</f>
        <v/>
      </c>
      <c r="S785" s="266">
        <f>IF(R785&gt;=1,1,0)</f>
        <v/>
      </c>
      <c r="T785" s="266">
        <f>IF(S785=0,0,S785+T784)</f>
        <v/>
      </c>
      <c r="BG785" s="266">
        <f>IF(R785&gt;=2,1,0)</f>
        <v/>
      </c>
      <c r="BH785" s="266">
        <f>IF(BG785=0,0,BG785+BH784)</f>
        <v/>
      </c>
    </row>
    <row r="786" ht="17.45" customHeight="1">
      <c r="A786" s="257">
        <f>IF(ISNUMBER(C786),MONTH(C786),"")</f>
        <v/>
      </c>
      <c r="B786" s="257">
        <f>IF(ISNUMBER(C786),YEAR(C786),"")</f>
        <v/>
      </c>
      <c r="C786" s="791">
        <f>C785+1</f>
        <v/>
      </c>
      <c r="D786" s="792" t="n">
        <v>1.072</v>
      </c>
      <c r="E786" s="793" t="n"/>
      <c r="F786" s="795" t="n"/>
      <c r="G786" s="794" t="n"/>
      <c r="H786" s="836" t="n">
        <v>0.9707</v>
      </c>
      <c r="I786" s="792" t="n">
        <v>0.9216</v>
      </c>
      <c r="J786" s="793" t="n"/>
      <c r="K786" s="795" t="n">
        <v>0.9679</v>
      </c>
      <c r="L786" s="793" t="n"/>
      <c r="M786" s="982">
        <f>IFERROR(AVERAGE(D786:E786),"")</f>
        <v/>
      </c>
      <c r="N786" s="982">
        <f>IFERROR(AVERAGE(F786:H786),"")</f>
        <v/>
      </c>
      <c r="O786" s="982">
        <f>IFERROR(AVERAGE(I786:J786),"")</f>
        <v/>
      </c>
      <c r="P786" s="982">
        <f>IFERROR(AVERAGE(K786:L786),"")</f>
        <v/>
      </c>
      <c r="Q786" s="257" t="n"/>
      <c r="R786" s="797">
        <f>AVERAGE(M786:P786)</f>
        <v/>
      </c>
      <c r="S786" s="266">
        <f>IF(R786&gt;=1,1,0)</f>
        <v/>
      </c>
      <c r="T786" s="266">
        <f>IF(S786=0,0,S786+T785)</f>
        <v/>
      </c>
      <c r="BG786" s="266">
        <f>IF(R786&gt;=2,1,0)</f>
        <v/>
      </c>
      <c r="BH786" s="266">
        <f>IF(BG786=0,0,BG786+BH785)</f>
        <v/>
      </c>
    </row>
    <row r="787" ht="17.45" customHeight="1">
      <c r="A787" s="257">
        <f>IF(ISNUMBER(C787),MONTH(C787),"")</f>
        <v/>
      </c>
      <c r="B787" s="257">
        <f>IF(ISNUMBER(C787),YEAR(C787),"")</f>
        <v/>
      </c>
      <c r="C787" s="808">
        <f>C786+1</f>
        <v/>
      </c>
      <c r="D787" s="809" t="n"/>
      <c r="E787" s="810" t="n">
        <v>0.396</v>
      </c>
      <c r="F787" s="812" t="n"/>
      <c r="G787" s="811" t="n">
        <v>0.3355</v>
      </c>
      <c r="H787" s="837" t="n"/>
      <c r="I787" s="809" t="n"/>
      <c r="J787" s="810" t="n">
        <v>0.296</v>
      </c>
      <c r="K787" s="812" t="n"/>
      <c r="L787" s="810" t="n">
        <v>0.3268</v>
      </c>
      <c r="M787" s="983">
        <f>IFERROR(AVERAGE(D787:E787),"")</f>
        <v/>
      </c>
      <c r="N787" s="983">
        <f>IFERROR(AVERAGE(F787:H787),"")</f>
        <v/>
      </c>
      <c r="O787" s="983">
        <f>IFERROR(AVERAGE(I787:J787),"")</f>
        <v/>
      </c>
      <c r="P787" s="983">
        <f>IFERROR(AVERAGE(K787:L787),"")</f>
        <v/>
      </c>
      <c r="Q787" s="813">
        <f>AVERAGE(M787:P787)</f>
        <v/>
      </c>
      <c r="R787" s="813" t="n"/>
      <c r="S787" s="443">
        <f>IF(Q787&gt;=1,1,0)</f>
        <v/>
      </c>
      <c r="T787" s="443" t="n">
        <v>0</v>
      </c>
      <c r="BG787" s="311">
        <f>IF(Q787&gt;=2,1,0)</f>
        <v/>
      </c>
      <c r="BH787" s="311">
        <f>IF(BG787=0,0,BG787+BH786)</f>
        <v/>
      </c>
    </row>
    <row r="788" ht="17.45" customHeight="1">
      <c r="A788" s="257">
        <f>IF(ISNUMBER(C788),MONTH(C788),"")</f>
        <v/>
      </c>
      <c r="B788" s="257">
        <f>IF(ISNUMBER(C788),YEAR(C788),"")</f>
        <v/>
      </c>
      <c r="C788" s="808">
        <f>C787+1</f>
        <v/>
      </c>
      <c r="D788" s="809" t="n">
        <v>0.4388</v>
      </c>
      <c r="E788" s="810" t="n"/>
      <c r="F788" s="812" t="n">
        <v>0.4336</v>
      </c>
      <c r="G788" s="811" t="n"/>
      <c r="H788" s="837" t="n">
        <v>0.4306</v>
      </c>
      <c r="I788" s="809" t="n">
        <v>0.4194</v>
      </c>
      <c r="J788" s="810" t="n"/>
      <c r="K788" s="812" t="n">
        <v>0.4504</v>
      </c>
      <c r="L788" s="810" t="n"/>
      <c r="M788" s="983">
        <f>IFERROR(AVERAGE(D788:E788),"")</f>
        <v/>
      </c>
      <c r="N788" s="983">
        <f>IFERROR(AVERAGE(F788:H788),"")</f>
        <v/>
      </c>
      <c r="O788" s="983">
        <f>IFERROR(AVERAGE(I788:J788),"")</f>
        <v/>
      </c>
      <c r="P788" s="983">
        <f>IFERROR(AVERAGE(K788:L788),"")</f>
        <v/>
      </c>
      <c r="Q788" s="813">
        <f>AVERAGE(M788:P788)</f>
        <v/>
      </c>
      <c r="R788" s="813" t="n"/>
      <c r="S788" s="443">
        <f>IF(Q788&gt;=1,1,0)</f>
        <v/>
      </c>
      <c r="T788" s="443">
        <f>IF(S788=0,0,S788+T787)</f>
        <v/>
      </c>
      <c r="BG788" s="311">
        <f>IF(Q788&gt;=2,1,0)</f>
        <v/>
      </c>
      <c r="BH788" s="311">
        <f>IF(BG788=0,0,BG788+BH787)</f>
        <v/>
      </c>
    </row>
    <row r="789" ht="17.45" customHeight="1">
      <c r="A789" s="257">
        <f>IF(ISNUMBER(C789),MONTH(C789),"")</f>
        <v/>
      </c>
      <c r="B789" s="257">
        <f>IF(ISNUMBER(C789),YEAR(C789),"")</f>
        <v/>
      </c>
      <c r="C789" s="791">
        <f>C788+1</f>
        <v/>
      </c>
      <c r="D789" s="792" t="n"/>
      <c r="E789" s="793" t="n">
        <v>0.7997</v>
      </c>
      <c r="F789" s="795" t="n"/>
      <c r="G789" s="794" t="n">
        <v>0.9135</v>
      </c>
      <c r="H789" s="836" t="n"/>
      <c r="I789" s="792" t="n"/>
      <c r="J789" s="793" t="n">
        <v>0.8662</v>
      </c>
      <c r="K789" s="795" t="n"/>
      <c r="L789" s="793" t="n">
        <v>0.9661999999999999</v>
      </c>
      <c r="M789" s="982">
        <f>IFERROR(AVERAGE(D789:E789),"")</f>
        <v/>
      </c>
      <c r="N789" s="982">
        <f>IFERROR(AVERAGE(F789:H789),"")</f>
        <v/>
      </c>
      <c r="O789" s="982">
        <f>IFERROR(AVERAGE(I789:J789),"")</f>
        <v/>
      </c>
      <c r="P789" s="982">
        <f>IFERROR(AVERAGE(K789:L789),"")</f>
        <v/>
      </c>
      <c r="Q789" s="257" t="n"/>
      <c r="R789" s="797">
        <f>AVERAGE(M789:P789)</f>
        <v/>
      </c>
      <c r="S789" s="266">
        <f>IF(R789&gt;=1,1,0)</f>
        <v/>
      </c>
      <c r="T789" s="266">
        <f>IF(S789=0,0,S789+T788)</f>
        <v/>
      </c>
      <c r="BG789" s="266">
        <f>IF(R789&gt;=2,1,0)</f>
        <v/>
      </c>
      <c r="BH789" s="266">
        <f>IF(BG789=0,0,BG789+BH788)</f>
        <v/>
      </c>
    </row>
    <row r="790" ht="17.45" customHeight="1" thickBot="1">
      <c r="A790" s="257">
        <f>IF(ISNUMBER(C790),MONTH(C790),"")</f>
        <v/>
      </c>
      <c r="B790" s="257">
        <f>IF(ISNUMBER(C790),YEAR(C790),"")</f>
        <v/>
      </c>
      <c r="C790" s="791">
        <f>C789+1</f>
        <v/>
      </c>
      <c r="D790" s="792" t="n">
        <v>1.302</v>
      </c>
      <c r="E790" s="793" t="n"/>
      <c r="F790" s="795" t="n">
        <v>1.15</v>
      </c>
      <c r="G790" s="794" t="n"/>
      <c r="H790" s="836" t="n"/>
      <c r="I790" s="792" t="n">
        <v>1.038</v>
      </c>
      <c r="J790" s="793" t="n"/>
      <c r="K790" s="795" t="n">
        <v>1.308</v>
      </c>
      <c r="L790" s="793" t="n"/>
      <c r="M790" s="982">
        <f>IFERROR(AVERAGE(D790:E790),"")</f>
        <v/>
      </c>
      <c r="N790" s="982">
        <f>IFERROR(AVERAGE(F790:H790),"")</f>
        <v/>
      </c>
      <c r="O790" s="982">
        <f>IFERROR(AVERAGE(I790:J790),"")</f>
        <v/>
      </c>
      <c r="P790" s="982">
        <f>IFERROR(AVERAGE(K790:L790),"")</f>
        <v/>
      </c>
      <c r="Q790" s="257" t="n"/>
      <c r="R790" s="797">
        <f>AVERAGE(M790:P790)</f>
        <v/>
      </c>
      <c r="S790" s="266">
        <f>IF(R790&gt;=1,1,0)</f>
        <v/>
      </c>
      <c r="T790" s="266">
        <f>IF(S790=0,0,S790+T789)</f>
        <v/>
      </c>
      <c r="BG790" s="266">
        <f>IF(R790&gt;=2,1,0)</f>
        <v/>
      </c>
      <c r="BH790" s="266">
        <f>IF(BG790=0,0,BG790+BH789)</f>
        <v/>
      </c>
    </row>
    <row r="791" ht="17.45" customHeight="1" thickBot="1">
      <c r="A791" s="257">
        <f>IF(ISNUMBER(C791),MONTH(C791),"")</f>
        <v/>
      </c>
      <c r="B791" s="257">
        <f>IF(ISNUMBER(C791),YEAR(C791),"")</f>
        <v/>
      </c>
      <c r="C791" s="791">
        <f>C790+1</f>
        <v/>
      </c>
      <c r="D791" s="792" t="n"/>
      <c r="E791" s="793" t="n">
        <v>1.012</v>
      </c>
      <c r="F791" s="795" t="n"/>
      <c r="G791" s="794" t="n">
        <v>0.953</v>
      </c>
      <c r="H791" s="836" t="n"/>
      <c r="I791" s="792" t="n"/>
      <c r="J791" s="793" t="n">
        <v>0.847</v>
      </c>
      <c r="K791" s="795" t="n"/>
      <c r="L791" s="793" t="n">
        <v>0.9227</v>
      </c>
      <c r="M791" s="982">
        <f>IFERROR(AVERAGE(D791:E791),"")</f>
        <v/>
      </c>
      <c r="N791" s="982">
        <f>IFERROR(AVERAGE(F791:H791),"")</f>
        <v/>
      </c>
      <c r="O791" s="982">
        <f>IFERROR(AVERAGE(I791:J791),"")</f>
        <v/>
      </c>
      <c r="P791" s="982">
        <f>IFERROR(AVERAGE(K791:L791),"")</f>
        <v/>
      </c>
      <c r="Q791" s="257" t="n"/>
      <c r="R791" s="797">
        <f>AVERAGE(M791:P791)</f>
        <v/>
      </c>
      <c r="S791" s="266">
        <f>IF(R791&gt;=1,1,0)</f>
        <v/>
      </c>
      <c r="T791" s="266">
        <f>IF(S791=0,0,S791+T790)</f>
        <v/>
      </c>
      <c r="U791" s="313" t="inlineStr">
        <is>
          <t>February</t>
        </is>
      </c>
      <c r="V791" s="299" t="n">
        <v>2020</v>
      </c>
      <c r="W791" s="300" t="n"/>
      <c r="X791" s="300" t="n"/>
      <c r="Y791" s="300" t="n"/>
      <c r="BG791" s="266">
        <f>IF(R791&gt;=2,1,0)</f>
        <v/>
      </c>
      <c r="BH791" s="266">
        <f>IF(BG791=0,0,BG791+BH790)</f>
        <v/>
      </c>
    </row>
    <row r="792" ht="17.45" customHeight="1">
      <c r="A792" s="257">
        <f>IF(ISNUMBER(C792),MONTH(C792),"")</f>
        <v/>
      </c>
      <c r="B792" s="257">
        <f>IF(ISNUMBER(C792),YEAR(C792),"")</f>
        <v/>
      </c>
      <c r="C792" s="791">
        <f>C791+1</f>
        <v/>
      </c>
      <c r="D792" s="792" t="n">
        <v>1.077</v>
      </c>
      <c r="E792" s="793" t="n"/>
      <c r="F792" s="795" t="n"/>
      <c r="G792" s="794" t="n"/>
      <c r="H792" s="836" t="n">
        <v>1.104</v>
      </c>
      <c r="I792" s="792" t="n">
        <v>1.132</v>
      </c>
      <c r="J792" s="793" t="n"/>
      <c r="K792" s="795" t="n">
        <v>1.339</v>
      </c>
      <c r="L792" s="793" t="n"/>
      <c r="M792" s="982">
        <f>IFERROR(AVERAGE(D792:E792),"")</f>
        <v/>
      </c>
      <c r="N792" s="982">
        <f>IFERROR(AVERAGE(F792:H792),"")</f>
        <v/>
      </c>
      <c r="O792" s="982">
        <f>IFERROR(AVERAGE(I792:J792),"")</f>
        <v/>
      </c>
      <c r="P792" s="982">
        <f>IFERROR(AVERAGE(K792:L792),"")</f>
        <v/>
      </c>
      <c r="Q792" s="257" t="n"/>
      <c r="R792" s="797">
        <f>AVERAGE(M792:P792)</f>
        <v/>
      </c>
      <c r="S792" s="266">
        <f>IF(R792&gt;=1,1,0)</f>
        <v/>
      </c>
      <c r="T792" s="266">
        <f>IF(S792=0,0,S792+T791)</f>
        <v/>
      </c>
      <c r="U792" s="301" t="inlineStr">
        <is>
          <t>Parameter</t>
        </is>
      </c>
      <c r="V792" s="301" t="inlineStr">
        <is>
          <t>Station 1</t>
        </is>
      </c>
      <c r="W792" s="301" t="inlineStr">
        <is>
          <t>Station 2</t>
        </is>
      </c>
      <c r="X792" s="301" t="inlineStr">
        <is>
          <t>Station 4</t>
        </is>
      </c>
      <c r="Y792" s="301" t="inlineStr">
        <is>
          <t>Station 5</t>
        </is>
      </c>
      <c r="BG792" s="266">
        <f>IF(R792&gt;=2,1,0)</f>
        <v/>
      </c>
      <c r="BH792" s="266">
        <f>IF(BG792=0,0,BG792+BH791)</f>
        <v/>
      </c>
    </row>
    <row r="793" ht="17.45" customHeight="1">
      <c r="A793" s="257">
        <f>IF(ISNUMBER(C793),MONTH(C793),"")</f>
        <v/>
      </c>
      <c r="B793" s="257">
        <f>IF(ISNUMBER(C793),YEAR(C793),"")</f>
        <v/>
      </c>
      <c r="C793" s="791">
        <f>C792+1</f>
        <v/>
      </c>
      <c r="D793" s="792" t="n"/>
      <c r="E793" s="793" t="n">
        <v>1.13</v>
      </c>
      <c r="F793" s="795" t="n"/>
      <c r="G793" s="794" t="n">
        <v>1.118</v>
      </c>
      <c r="H793" s="836" t="n"/>
      <c r="I793" s="792" t="n"/>
      <c r="J793" s="793" t="n">
        <v>0.9515</v>
      </c>
      <c r="K793" s="795" t="n"/>
      <c r="L793" s="793" t="n">
        <v>1.153</v>
      </c>
      <c r="M793" s="982">
        <f>IFERROR(AVERAGE(D793:E793),"")</f>
        <v/>
      </c>
      <c r="N793" s="982">
        <f>IFERROR(AVERAGE(F793:H793),"")</f>
        <v/>
      </c>
      <c r="O793" s="982">
        <f>IFERROR(AVERAGE(I793:J793),"")</f>
        <v/>
      </c>
      <c r="P793" s="982">
        <f>IFERROR(AVERAGE(K793:L793),"")</f>
        <v/>
      </c>
      <c r="Q793" s="257" t="n"/>
      <c r="R793" s="797">
        <f>AVERAGE(M793:P793)</f>
        <v/>
      </c>
      <c r="S793" s="266">
        <f>IF(R793&gt;=1,1,0)</f>
        <v/>
      </c>
      <c r="T793" s="266">
        <f>IF(S793=0,0,S793+T792)</f>
        <v/>
      </c>
      <c r="U793" s="302" t="inlineStr">
        <is>
          <t>Average</t>
        </is>
      </c>
      <c r="V793" s="839">
        <f>AVERAGE(D766:E794)</f>
        <v/>
      </c>
      <c r="W793" s="839">
        <f>AVERAGE(F766:H794)</f>
        <v/>
      </c>
      <c r="X793" s="839">
        <f>AVERAGE(I766:J794)</f>
        <v/>
      </c>
      <c r="Y793" s="839">
        <f>AVERAGE(K766:L794)</f>
        <v/>
      </c>
      <c r="BG793" s="266">
        <f>IF(R793&gt;=2,1,0)</f>
        <v/>
      </c>
      <c r="BH793" s="266">
        <f>IF(BG793=0,0,BG793+BH792)</f>
        <v/>
      </c>
    </row>
    <row r="794" ht="17.45" customHeight="1">
      <c r="A794" s="257">
        <f>IF(ISNUMBER(C794),MONTH(C794),"")</f>
        <v/>
      </c>
      <c r="B794" s="257">
        <f>IF(ISNUMBER(C794),YEAR(C794),"")</f>
        <v/>
      </c>
      <c r="C794" s="808">
        <f>C793+1</f>
        <v/>
      </c>
      <c r="D794" s="809" t="n">
        <v>0.4651</v>
      </c>
      <c r="E794" s="810" t="n"/>
      <c r="F794" s="812" t="n">
        <v>0.5656</v>
      </c>
      <c r="G794" s="811" t="n"/>
      <c r="H794" s="837" t="n">
        <v>0.5383</v>
      </c>
      <c r="I794" s="809" t="n">
        <v>0.4946</v>
      </c>
      <c r="J794" s="810" t="n"/>
      <c r="K794" s="812" t="n">
        <v>0.5594</v>
      </c>
      <c r="L794" s="810" t="n"/>
      <c r="M794" s="983">
        <f>IFERROR(AVERAGE(D794:E794),"")</f>
        <v/>
      </c>
      <c r="N794" s="983">
        <f>IFERROR(AVERAGE(F794:H794),"")</f>
        <v/>
      </c>
      <c r="O794" s="983">
        <f>IFERROR(AVERAGE(I794:J794),"")</f>
        <v/>
      </c>
      <c r="P794" s="983">
        <f>IFERROR(AVERAGE(K794:L794),"")</f>
        <v/>
      </c>
      <c r="Q794" s="813">
        <f>AVERAGE(M794:P794)</f>
        <v/>
      </c>
      <c r="R794" s="813" t="n"/>
      <c r="S794" s="443">
        <f>IF(Q794&gt;=1,1,0)</f>
        <v/>
      </c>
      <c r="T794" s="443">
        <f>IF(S794=0,0,S794+T793)</f>
        <v/>
      </c>
      <c r="U794" s="302" t="inlineStr">
        <is>
          <t>Maximum</t>
        </is>
      </c>
      <c r="V794" s="839">
        <f>MAX(D766:E794)</f>
        <v/>
      </c>
      <c r="W794" s="839">
        <f>MAX(F766:H794)</f>
        <v/>
      </c>
      <c r="X794" s="839">
        <f>MAX(I766:J794)</f>
        <v/>
      </c>
      <c r="Y794" s="839">
        <f>MAX(K766:L794)</f>
        <v/>
      </c>
      <c r="BG794" s="311">
        <f>IF(Q794&gt;=2,1,0)</f>
        <v/>
      </c>
      <c r="BH794" s="311">
        <f>IF(BG794=0,0,BG794+BH793)</f>
        <v/>
      </c>
    </row>
    <row r="795" ht="17.45" customHeight="1" thickBot="1">
      <c r="A795" s="257">
        <f>IF(ISNUMBER(C795),MONTH(C795),"")</f>
        <v/>
      </c>
      <c r="B795" s="257">
        <f>IF(ISNUMBER(C795),YEAR(C795),"")</f>
        <v/>
      </c>
      <c r="C795" s="808">
        <f>C794+1</f>
        <v/>
      </c>
      <c r="D795" s="809" t="n"/>
      <c r="E795" s="810" t="n">
        <v>0.4285</v>
      </c>
      <c r="F795" s="812" t="n"/>
      <c r="G795" s="811" t="n">
        <v>0.4135</v>
      </c>
      <c r="H795" s="837" t="n"/>
      <c r="I795" s="809" t="n"/>
      <c r="J795" s="810" t="n">
        <v>0.312</v>
      </c>
      <c r="K795" s="812" t="n"/>
      <c r="L795" s="810" t="n">
        <v>0.3077</v>
      </c>
      <c r="M795" s="983">
        <f>IFERROR(AVERAGE(D795:E795),"")</f>
        <v/>
      </c>
      <c r="N795" s="983">
        <f>IFERROR(AVERAGE(F795:H795),"")</f>
        <v/>
      </c>
      <c r="O795" s="983">
        <f>IFERROR(AVERAGE(I795:J795),"")</f>
        <v/>
      </c>
      <c r="P795" s="983">
        <f>IFERROR(AVERAGE(K795:L795),"")</f>
        <v/>
      </c>
      <c r="Q795" s="813">
        <f>AVERAGE(M795:P795)</f>
        <v/>
      </c>
      <c r="R795" s="813" t="n"/>
      <c r="S795" s="443">
        <f>IF(Q795&gt;=1,1,0)</f>
        <v/>
      </c>
      <c r="T795" s="443">
        <f>IF(S795=0,0,S795+T794)</f>
        <v/>
      </c>
      <c r="U795" s="304" t="inlineStr">
        <is>
          <t># DAYS &gt; 2.5</t>
        </is>
      </c>
      <c r="V795" s="305">
        <f>COUNTIF(D766:E794,"&gt;=2.5")</f>
        <v/>
      </c>
      <c r="W795" s="305">
        <f>COUNTIF(F766:H794,"&gt;=2.5")</f>
        <v/>
      </c>
      <c r="X795" s="305">
        <f>COUNTIF(I766:J794,"&gt;=2.5")</f>
        <v/>
      </c>
      <c r="Y795" s="305">
        <f>COUNTIF(K766:L794,"&gt;=2.5")</f>
        <v/>
      </c>
      <c r="BG795" s="311">
        <f>IF(Q795&gt;=2,1,0)</f>
        <v/>
      </c>
      <c r="BH795" s="311">
        <f>IF(BG795=0,0,BG795+BH794)</f>
        <v/>
      </c>
    </row>
    <row r="796" ht="17.45" customHeight="1" thickBot="1">
      <c r="A796" s="257">
        <f>IF(ISNUMBER(C796),MONTH(C796),"")</f>
        <v/>
      </c>
      <c r="B796" s="257">
        <f>IF(ISNUMBER(C796),YEAR(C796),"")</f>
        <v/>
      </c>
      <c r="C796" s="791">
        <f>C795+1</f>
        <v/>
      </c>
      <c r="D796" s="792" t="n">
        <v>0.75</v>
      </c>
      <c r="E796" s="793" t="n"/>
      <c r="F796" s="795" t="n">
        <v>0.8179999999999999</v>
      </c>
      <c r="G796" s="794" t="n"/>
      <c r="H796" s="836" t="n"/>
      <c r="I796" s="792" t="n">
        <v>0.877</v>
      </c>
      <c r="J796" s="793" t="n"/>
      <c r="K796" s="795" t="n">
        <v>0.915</v>
      </c>
      <c r="L796" s="793" t="n"/>
      <c r="M796" s="982">
        <f>IFERROR(AVERAGE(D796:E796),"")</f>
        <v/>
      </c>
      <c r="N796" s="982">
        <f>IFERROR(AVERAGE(F796:H796),"")</f>
        <v/>
      </c>
      <c r="O796" s="982">
        <f>IFERROR(AVERAGE(I796:J796),"")</f>
        <v/>
      </c>
      <c r="P796" s="982">
        <f>IFERROR(AVERAGE(K796:L796),"")</f>
        <v/>
      </c>
      <c r="Q796" s="257" t="n"/>
      <c r="R796" s="797">
        <f>AVERAGE(M796:P796)</f>
        <v/>
      </c>
      <c r="S796" s="266">
        <f>IF(R796&gt;=1,1,0)</f>
        <v/>
      </c>
      <c r="T796" s="266">
        <f>IF(S796=0,0,S796+T795)</f>
        <v/>
      </c>
      <c r="Y796" s="786">
        <f>AVERAGE(V793:Y793)</f>
        <v/>
      </c>
      <c r="BG796" s="266">
        <f>IF(R796&gt;=2,1,0)</f>
        <v/>
      </c>
      <c r="BH796" s="266">
        <f>IF(BG796=0,0,BG796+BH795)</f>
        <v/>
      </c>
    </row>
    <row r="797" ht="17.45" customHeight="1">
      <c r="A797" s="257">
        <f>IF(ISNUMBER(C797),MONTH(C797),"")</f>
        <v/>
      </c>
      <c r="B797" s="257">
        <f>IF(ISNUMBER(C797),YEAR(C797),"")</f>
        <v/>
      </c>
      <c r="C797" s="791">
        <f>C796+1</f>
        <v/>
      </c>
      <c r="D797" s="792" t="n"/>
      <c r="E797" s="793" t="n">
        <v>1.151</v>
      </c>
      <c r="F797" s="795" t="n"/>
      <c r="G797" s="794" t="n">
        <v>1.158</v>
      </c>
      <c r="H797" s="836" t="n"/>
      <c r="I797" s="792" t="n"/>
      <c r="J797" s="793" t="n">
        <v>1.02</v>
      </c>
      <c r="K797" s="795" t="n"/>
      <c r="L797" s="793" t="n">
        <v>1.068</v>
      </c>
      <c r="M797" s="982">
        <f>IFERROR(AVERAGE(D797:E797),"")</f>
        <v/>
      </c>
      <c r="N797" s="982">
        <f>IFERROR(AVERAGE(F797:H797),"")</f>
        <v/>
      </c>
      <c r="O797" s="982">
        <f>IFERROR(AVERAGE(I797:J797),"")</f>
        <v/>
      </c>
      <c r="P797" s="982">
        <f>IFERROR(AVERAGE(K797:L797),"")</f>
        <v/>
      </c>
      <c r="Q797" s="257" t="n"/>
      <c r="R797" s="797">
        <f>AVERAGE(M797:P797)</f>
        <v/>
      </c>
      <c r="S797" s="266">
        <f>IF(R797&gt;=1,1,0)</f>
        <v/>
      </c>
      <c r="T797" s="266">
        <f>IF(S797=0,0,S797+T796)</f>
        <v/>
      </c>
      <c r="BG797" s="266">
        <f>IF(R797&gt;=2,1,0)</f>
        <v/>
      </c>
      <c r="BH797" s="266">
        <f>IF(BG797=0,0,BG797+BH796)</f>
        <v/>
      </c>
    </row>
    <row r="798" ht="17.45" customHeight="1">
      <c r="A798" s="257">
        <f>IF(ISNUMBER(C798),MONTH(C798),"")</f>
        <v/>
      </c>
      <c r="B798" s="257">
        <f>IF(ISNUMBER(C798),YEAR(C798),"")</f>
        <v/>
      </c>
      <c r="C798" s="791">
        <f>C797+1</f>
        <v/>
      </c>
      <c r="D798" s="792" t="n">
        <v>0.7209</v>
      </c>
      <c r="E798" s="793" t="n"/>
      <c r="F798" s="795" t="n"/>
      <c r="G798" s="794" t="n"/>
      <c r="H798" s="836" t="n">
        <v>0.7</v>
      </c>
      <c r="I798" s="792" t="n">
        <v>0.8875</v>
      </c>
      <c r="J798" s="793" t="n"/>
      <c r="K798" s="795" t="n">
        <v>0.8715000000000001</v>
      </c>
      <c r="L798" s="793" t="n"/>
      <c r="M798" s="982">
        <f>IFERROR(AVERAGE(D798:E798),"")</f>
        <v/>
      </c>
      <c r="N798" s="982">
        <f>IFERROR(AVERAGE(F798:H798),"")</f>
        <v/>
      </c>
      <c r="O798" s="982">
        <f>IFERROR(AVERAGE(I798:J798),"")</f>
        <v/>
      </c>
      <c r="P798" s="982">
        <f>IFERROR(AVERAGE(K798:L798),"")</f>
        <v/>
      </c>
      <c r="Q798" s="257" t="n"/>
      <c r="R798" s="797">
        <f>AVERAGE(M798:P798)</f>
        <v/>
      </c>
      <c r="S798" s="266">
        <f>IF(R798&gt;=1,1,0)</f>
        <v/>
      </c>
      <c r="T798" s="266">
        <f>IF(S798=0,0,S798+T797)</f>
        <v/>
      </c>
      <c r="BG798" s="266">
        <f>IF(R798&gt;=2,1,0)</f>
        <v/>
      </c>
      <c r="BH798" s="266">
        <f>IF(BG798=0,0,BG798+BH797)</f>
        <v/>
      </c>
    </row>
    <row r="799" ht="17.45" customHeight="1">
      <c r="A799" s="257">
        <f>IF(ISNUMBER(C799),MONTH(C799),"")</f>
        <v/>
      </c>
      <c r="B799" s="257">
        <f>IF(ISNUMBER(C799),YEAR(C799),"")</f>
        <v/>
      </c>
      <c r="C799" s="791">
        <f>C798+1</f>
        <v/>
      </c>
      <c r="D799" s="792" t="n"/>
      <c r="E799" s="793" t="n">
        <v>0.9330000000000001</v>
      </c>
      <c r="F799" s="795" t="n"/>
      <c r="G799" s="794" t="n">
        <v>1.14</v>
      </c>
      <c r="H799" s="836" t="n"/>
      <c r="I799" s="792" t="n"/>
      <c r="J799" s="793" t="n">
        <v>1.033</v>
      </c>
      <c r="K799" s="795" t="n"/>
      <c r="L799" s="793" t="n">
        <v>1.053</v>
      </c>
      <c r="M799" s="982">
        <f>IFERROR(AVERAGE(D799:E799),"")</f>
        <v/>
      </c>
      <c r="N799" s="982">
        <f>IFERROR(AVERAGE(F799:H799),"")</f>
        <v/>
      </c>
      <c r="O799" s="982">
        <f>IFERROR(AVERAGE(I799:J799),"")</f>
        <v/>
      </c>
      <c r="P799" s="982">
        <f>IFERROR(AVERAGE(K799:L799),"")</f>
        <v/>
      </c>
      <c r="Q799" s="257" t="n"/>
      <c r="R799" s="797">
        <f>AVERAGE(M799:P799)</f>
        <v/>
      </c>
      <c r="S799" s="266">
        <f>IF(R799&gt;=1,1,0)</f>
        <v/>
      </c>
      <c r="T799" s="266">
        <f>IF(S799=0,0,S799+T798)</f>
        <v/>
      </c>
      <c r="BG799" s="266">
        <f>IF(R799&gt;=2,1,0)</f>
        <v/>
      </c>
      <c r="BH799" s="266">
        <f>IF(BG799=0,0,BG799+BH798)</f>
        <v/>
      </c>
    </row>
    <row r="800" ht="17.45" customHeight="1">
      <c r="A800" s="257">
        <f>IF(ISNUMBER(C800),MONTH(C800),"")</f>
        <v/>
      </c>
      <c r="B800" s="257">
        <f>IF(ISNUMBER(C800),YEAR(C800),"")</f>
        <v/>
      </c>
      <c r="C800" s="861">
        <f>C799+1</f>
        <v/>
      </c>
      <c r="D800" s="803" t="n">
        <v>0.8189</v>
      </c>
      <c r="E800" s="804" t="n"/>
      <c r="F800" s="806" t="n">
        <v>0.7926</v>
      </c>
      <c r="G800" s="805" t="n"/>
      <c r="H800" s="838" t="n">
        <v>0.8155</v>
      </c>
      <c r="I800" s="803" t="n">
        <v>0.852</v>
      </c>
      <c r="J800" s="804" t="n"/>
      <c r="K800" s="806" t="n">
        <v>0.8777</v>
      </c>
      <c r="L800" s="804" t="n"/>
      <c r="M800" s="982">
        <f>IFERROR(AVERAGE(D800:E800),"")</f>
        <v/>
      </c>
      <c r="N800" s="982">
        <f>IFERROR(AVERAGE(F800:H800),"")</f>
        <v/>
      </c>
      <c r="O800" s="982">
        <f>IFERROR(AVERAGE(I800:J800),"")</f>
        <v/>
      </c>
      <c r="P800" s="982">
        <f>IFERROR(AVERAGE(K800:L800),"")</f>
        <v/>
      </c>
      <c r="Q800" s="257" t="n"/>
      <c r="R800" s="797">
        <f>AVERAGE(M800:P800)</f>
        <v/>
      </c>
      <c r="S800" s="266">
        <f>IF(R800&gt;=1,1,0)</f>
        <v/>
      </c>
      <c r="T800" s="266">
        <f>IF(S800=0,0,S800+T799)</f>
        <v/>
      </c>
      <c r="BG800" s="266">
        <f>IF(R800&gt;=2,1,0)</f>
        <v/>
      </c>
      <c r="BH800" s="266">
        <f>IF(BG800=0,0,BG800+BH799)</f>
        <v/>
      </c>
    </row>
    <row r="801" ht="17.45" customHeight="1">
      <c r="A801" s="257">
        <f>IF(ISNUMBER(C801),MONTH(C801),"")</f>
        <v/>
      </c>
      <c r="B801" s="257">
        <f>IF(ISNUMBER(C801),YEAR(C801),"")</f>
        <v/>
      </c>
      <c r="C801" s="808">
        <f>C800+1</f>
        <v/>
      </c>
      <c r="D801" s="809" t="n"/>
      <c r="E801" s="810" t="n">
        <v>0.3272</v>
      </c>
      <c r="F801" s="812" t="n"/>
      <c r="G801" s="811" t="n">
        <v>0.3541</v>
      </c>
      <c r="H801" s="837" t="n"/>
      <c r="I801" s="809" t="n"/>
      <c r="J801" s="810" t="n">
        <v>0.2308</v>
      </c>
      <c r="K801" s="812" t="n"/>
      <c r="L801" s="810" t="n">
        <v>0.2446</v>
      </c>
      <c r="M801" s="983">
        <f>IFERROR(AVERAGE(D801:E801),"")</f>
        <v/>
      </c>
      <c r="N801" s="983">
        <f>IFERROR(AVERAGE(F801:H801),"")</f>
        <v/>
      </c>
      <c r="O801" s="983">
        <f>IFERROR(AVERAGE(I801:J801),"")</f>
        <v/>
      </c>
      <c r="P801" s="983">
        <f>IFERROR(AVERAGE(K801:L801),"")</f>
        <v/>
      </c>
      <c r="Q801" s="813">
        <f>AVERAGE(M801:P801)</f>
        <v/>
      </c>
      <c r="R801" s="813" t="n"/>
      <c r="S801" s="443">
        <f>IF(Q801&gt;=1,1,0)</f>
        <v/>
      </c>
      <c r="T801" s="443">
        <f>IF(S801=0,0,S801+T800)</f>
        <v/>
      </c>
      <c r="BG801" s="311">
        <f>IF(Q801&gt;=2,1,0)</f>
        <v/>
      </c>
      <c r="BH801" s="311">
        <f>IF(BG801=0,0,BG801+BH800)</f>
        <v/>
      </c>
    </row>
    <row r="802" ht="17.45" customHeight="1">
      <c r="A802" s="257">
        <f>IF(ISNUMBER(C802),MONTH(C802),"")</f>
        <v/>
      </c>
      <c r="B802" s="257">
        <f>IF(ISNUMBER(C802),YEAR(C802),"")</f>
        <v/>
      </c>
      <c r="C802" s="808">
        <f>C801+1</f>
        <v/>
      </c>
      <c r="D802" s="809" t="n">
        <v>0.2687</v>
      </c>
      <c r="E802" s="810" t="n"/>
      <c r="F802" s="812" t="n">
        <v>0.2783</v>
      </c>
      <c r="G802" s="811" t="n"/>
      <c r="H802" s="837" t="n"/>
      <c r="I802" s="809" t="n">
        <v>0.2281</v>
      </c>
      <c r="J802" s="810" t="n"/>
      <c r="K802" s="812" t="n">
        <v>0.3039</v>
      </c>
      <c r="L802" s="810" t="n"/>
      <c r="M802" s="983">
        <f>IFERROR(AVERAGE(D802:E802),"")</f>
        <v/>
      </c>
      <c r="N802" s="983">
        <f>IFERROR(AVERAGE(F802:H802),"")</f>
        <v/>
      </c>
      <c r="O802" s="983">
        <f>IFERROR(AVERAGE(I802:J802),"")</f>
        <v/>
      </c>
      <c r="P802" s="983">
        <f>IFERROR(AVERAGE(K802:L802),"")</f>
        <v/>
      </c>
      <c r="Q802" s="813">
        <f>AVERAGE(M802:P802)</f>
        <v/>
      </c>
      <c r="R802" s="813" t="n"/>
      <c r="S802" s="443">
        <f>IF(Q802&gt;=1,1,0)</f>
        <v/>
      </c>
      <c r="T802" s="443">
        <f>IF(S802=0,0,S802+T801)</f>
        <v/>
      </c>
      <c r="BG802" s="311">
        <f>IF(Q802&gt;=2,1,0)</f>
        <v/>
      </c>
      <c r="BH802" s="311">
        <f>IF(BG802=0,0,BG802+BH801)</f>
        <v/>
      </c>
    </row>
    <row r="803" ht="17.45" customHeight="1">
      <c r="A803" s="257">
        <f>IF(ISNUMBER(C803),MONTH(C803),"")</f>
        <v/>
      </c>
      <c r="B803" s="257">
        <f>IF(ISNUMBER(C803),YEAR(C803),"")</f>
        <v/>
      </c>
      <c r="C803" s="791">
        <f>C802+1</f>
        <v/>
      </c>
      <c r="D803" s="792" t="n"/>
      <c r="E803" s="793" t="n">
        <v>0.6768</v>
      </c>
      <c r="F803" s="795" t="n"/>
      <c r="G803" s="794" t="n">
        <v>0.8635</v>
      </c>
      <c r="H803" s="836" t="n"/>
      <c r="I803" s="792" t="n"/>
      <c r="J803" s="793" t="n">
        <v>0.5165999999999999</v>
      </c>
      <c r="K803" s="795" t="n"/>
      <c r="L803" s="793" t="n">
        <v>0.655</v>
      </c>
      <c r="M803" s="982">
        <f>IFERROR(AVERAGE(D803:E803),"")</f>
        <v/>
      </c>
      <c r="N803" s="982">
        <f>IFERROR(AVERAGE(F803:H803),"")</f>
        <v/>
      </c>
      <c r="O803" s="982">
        <f>IFERROR(AVERAGE(I803:J803),"")</f>
        <v/>
      </c>
      <c r="P803" s="982">
        <f>IFERROR(AVERAGE(K803:L803),"")</f>
        <v/>
      </c>
      <c r="Q803" s="257" t="n"/>
      <c r="R803" s="797">
        <f>AVERAGE(M803:P803)</f>
        <v/>
      </c>
      <c r="S803" s="266">
        <f>IF(R803&gt;=1,1,0)</f>
        <v/>
      </c>
      <c r="T803" s="266">
        <f>IF(S803=0,0,S803+T802)</f>
        <v/>
      </c>
      <c r="BG803" s="266">
        <f>IF(R803&gt;=2,1,0)</f>
        <v/>
      </c>
      <c r="BH803" s="266">
        <f>IF(BG803=0,0,BG803+BH802)</f>
        <v/>
      </c>
    </row>
    <row r="804" ht="17.45" customHeight="1">
      <c r="A804" s="257">
        <f>IF(ISNUMBER(C804),MONTH(C804),"")</f>
        <v/>
      </c>
      <c r="B804" s="257">
        <f>IF(ISNUMBER(C804),YEAR(C804),"")</f>
        <v/>
      </c>
      <c r="C804" s="791">
        <f>C803+1</f>
        <v/>
      </c>
      <c r="D804" s="792" t="n">
        <v>0.4087</v>
      </c>
      <c r="E804" s="793" t="n"/>
      <c r="F804" s="795" t="n"/>
      <c r="G804" s="794" t="n"/>
      <c r="H804" s="836" t="n">
        <v>0.3146</v>
      </c>
      <c r="I804" s="792" t="n">
        <v>0.3719</v>
      </c>
      <c r="J804" s="793" t="n"/>
      <c r="K804" s="795" t="n">
        <v>0.3986</v>
      </c>
      <c r="L804" s="793" t="n"/>
      <c r="M804" s="982">
        <f>IFERROR(AVERAGE(D804:E804),"")</f>
        <v/>
      </c>
      <c r="N804" s="982">
        <f>IFERROR(AVERAGE(F804:H804),"")</f>
        <v/>
      </c>
      <c r="O804" s="982">
        <f>IFERROR(AVERAGE(I804:J804),"")</f>
        <v/>
      </c>
      <c r="P804" s="982">
        <f>IFERROR(AVERAGE(K804:L804),"")</f>
        <v/>
      </c>
      <c r="Q804" s="257" t="n"/>
      <c r="R804" s="797">
        <f>AVERAGE(M804:P804)</f>
        <v/>
      </c>
      <c r="S804" s="266">
        <f>IF(R804&gt;=1,1,0)</f>
        <v/>
      </c>
      <c r="T804" s="266">
        <f>IF(S804=0,0,S804+T803)</f>
        <v/>
      </c>
      <c r="BG804" s="266">
        <f>IF(R804&gt;=2,1,0)</f>
        <v/>
      </c>
      <c r="BH804" s="266">
        <f>IF(BG804=0,0,BG804+BH803)</f>
        <v/>
      </c>
    </row>
    <row r="805" ht="17.45" customHeight="1">
      <c r="A805" s="257">
        <f>IF(ISNUMBER(C805),MONTH(C805),"")</f>
        <v/>
      </c>
      <c r="B805" s="257">
        <f>IF(ISNUMBER(C805),YEAR(C805),"")</f>
        <v/>
      </c>
      <c r="C805" s="791">
        <f>C804+1</f>
        <v/>
      </c>
      <c r="D805" s="792" t="n"/>
      <c r="E805" s="793" t="n">
        <v>0.3976</v>
      </c>
      <c r="F805" s="795" t="n"/>
      <c r="G805" s="794" t="n">
        <v>0.4012</v>
      </c>
      <c r="H805" s="836" t="n"/>
      <c r="I805" s="792" t="n"/>
      <c r="J805" s="793" t="n">
        <v>0.4088</v>
      </c>
      <c r="K805" s="795" t="n"/>
      <c r="L805" s="793" t="n">
        <v>0.4161</v>
      </c>
      <c r="M805" s="982">
        <f>IFERROR(AVERAGE(D805:E805),"")</f>
        <v/>
      </c>
      <c r="N805" s="982">
        <f>IFERROR(AVERAGE(F805:H805),"")</f>
        <v/>
      </c>
      <c r="O805" s="982">
        <f>IFERROR(AVERAGE(I805:J805),"")</f>
        <v/>
      </c>
      <c r="P805" s="982">
        <f>IFERROR(AVERAGE(K805:L805),"")</f>
        <v/>
      </c>
      <c r="Q805" s="257" t="n"/>
      <c r="R805" s="797">
        <f>AVERAGE(M805:P805)</f>
        <v/>
      </c>
      <c r="S805" s="266">
        <f>IF(R805&gt;=1,1,0)</f>
        <v/>
      </c>
      <c r="T805" s="266">
        <f>IF(S805=0,0,S805+T804)</f>
        <v/>
      </c>
      <c r="BG805" s="266">
        <f>IF(R805&gt;=2,1,0)</f>
        <v/>
      </c>
      <c r="BH805" s="266">
        <f>IF(BG805=0,0,BG805+BH804)</f>
        <v/>
      </c>
    </row>
    <row r="806" ht="17.45" customHeight="1">
      <c r="A806" s="257">
        <f>IF(ISNUMBER(C806),MONTH(C806),"")</f>
        <v/>
      </c>
      <c r="B806" s="257">
        <f>IF(ISNUMBER(C806),YEAR(C806),"")</f>
        <v/>
      </c>
      <c r="C806" s="861">
        <f>C805+1</f>
        <v/>
      </c>
      <c r="D806" s="803" t="n">
        <v>0.6699000000000001</v>
      </c>
      <c r="E806" s="804" t="n"/>
      <c r="F806" s="806" t="n">
        <v>0.8868</v>
      </c>
      <c r="G806" s="805" t="n"/>
      <c r="H806" s="838" t="n">
        <v>0.9498</v>
      </c>
      <c r="I806" s="803" t="n">
        <v>0.8914</v>
      </c>
      <c r="J806" s="804" t="n"/>
      <c r="K806" s="806" t="n">
        <v>0.7161999999999999</v>
      </c>
      <c r="L806" s="804" t="n"/>
      <c r="M806" s="982">
        <f>IFERROR(AVERAGE(D806:E806),"")</f>
        <v/>
      </c>
      <c r="N806" s="982">
        <f>IFERROR(AVERAGE(F806:H806),"")</f>
        <v/>
      </c>
      <c r="O806" s="982">
        <f>IFERROR(AVERAGE(I806:J806),"")</f>
        <v/>
      </c>
      <c r="P806" s="982">
        <f>IFERROR(AVERAGE(K806:L806),"")</f>
        <v/>
      </c>
      <c r="Q806" s="257" t="n"/>
      <c r="R806" s="797">
        <f>AVERAGE(M806:P806)</f>
        <v/>
      </c>
      <c r="S806" s="266">
        <f>IF(R806&gt;=1,1,0)</f>
        <v/>
      </c>
      <c r="T806" s="266">
        <f>IF(S806=0,0,S806+T805)</f>
        <v/>
      </c>
      <c r="BG806" s="266">
        <f>IF(R806&gt;=2,1,0)</f>
        <v/>
      </c>
      <c r="BH806" s="266">
        <f>IF(BG806=0,0,BG806+BH805)</f>
        <v/>
      </c>
    </row>
    <row r="807" ht="17.45" customHeight="1">
      <c r="A807" s="257">
        <f>IF(ISNUMBER(C807),MONTH(C807),"")</f>
        <v/>
      </c>
      <c r="B807" s="257">
        <f>IF(ISNUMBER(C807),YEAR(C807),"")</f>
        <v/>
      </c>
      <c r="C807" s="791">
        <f>C806+1</f>
        <v/>
      </c>
      <c r="D807" s="792" t="n"/>
      <c r="E807" s="793" t="n">
        <v>0.2333</v>
      </c>
      <c r="F807" s="795" t="n"/>
      <c r="G807" s="794" t="n">
        <v>0.2935</v>
      </c>
      <c r="H807" s="836" t="n"/>
      <c r="I807" s="792" t="n"/>
      <c r="J807" s="793" t="n">
        <v>0.2238</v>
      </c>
      <c r="K807" s="795" t="n"/>
      <c r="L807" s="793" t="n">
        <v>0.2934</v>
      </c>
      <c r="M807" s="982">
        <f>IFERROR(AVERAGE(D807:E807),"")</f>
        <v/>
      </c>
      <c r="N807" s="982">
        <f>IFERROR(AVERAGE(F807:H807),"")</f>
        <v/>
      </c>
      <c r="O807" s="982">
        <f>IFERROR(AVERAGE(I807:J807),"")</f>
        <v/>
      </c>
      <c r="P807" s="982">
        <f>IFERROR(AVERAGE(K807:L807),"")</f>
        <v/>
      </c>
      <c r="Q807" s="257" t="n"/>
      <c r="R807" s="797">
        <f>AVERAGE(M807:P807)</f>
        <v/>
      </c>
      <c r="S807" s="266">
        <f>IF(R807&gt;=1,1,0)</f>
        <v/>
      </c>
      <c r="T807" s="266">
        <f>IF(S807=0,0,S807+T806)</f>
        <v/>
      </c>
      <c r="BG807" s="266">
        <f>IF(R807&gt;=2,1,0)</f>
        <v/>
      </c>
      <c r="BH807" s="266">
        <f>IF(BG807=0,0,BG807+BH806)</f>
        <v/>
      </c>
    </row>
    <row r="808" ht="17.45" customHeight="1">
      <c r="A808" s="257">
        <f>IF(ISNUMBER(C808),MONTH(C808),"")</f>
        <v/>
      </c>
      <c r="B808" s="257">
        <f>IF(ISNUMBER(C808),YEAR(C808),"")</f>
        <v/>
      </c>
      <c r="C808" s="808">
        <f>C807+1</f>
        <v/>
      </c>
      <c r="D808" s="809" t="n">
        <v>0.2714</v>
      </c>
      <c r="E808" s="810" t="n"/>
      <c r="F808" s="812" t="n">
        <v>0.3355</v>
      </c>
      <c r="G808" s="811" t="n"/>
      <c r="H808" s="837" t="n"/>
      <c r="I808" s="809" t="n">
        <v>0.3374</v>
      </c>
      <c r="J808" s="810" t="n"/>
      <c r="K808" s="812" t="n">
        <v>0.4714</v>
      </c>
      <c r="L808" s="810" t="n"/>
      <c r="M808" s="983">
        <f>IFERROR(AVERAGE(D808:E808),"")</f>
        <v/>
      </c>
      <c r="N808" s="983">
        <f>IFERROR(AVERAGE(F808:H808),"")</f>
        <v/>
      </c>
      <c r="O808" s="983">
        <f>IFERROR(AVERAGE(I808:J808),"")</f>
        <v/>
      </c>
      <c r="P808" s="983">
        <f>IFERROR(AVERAGE(K808:L808),"")</f>
        <v/>
      </c>
      <c r="Q808" s="813">
        <f>AVERAGE(M808:P808)</f>
        <v/>
      </c>
      <c r="R808" s="813" t="n"/>
      <c r="S808" s="443">
        <f>IF(Q808&gt;=1,1,0)</f>
        <v/>
      </c>
      <c r="T808" s="443">
        <f>IF(S808=0,0,S808+T807)</f>
        <v/>
      </c>
      <c r="BG808" s="311">
        <f>IF(Q808&gt;=2,1,0)</f>
        <v/>
      </c>
      <c r="BH808" s="311">
        <f>IF(BG808=0,0,BG808+BH807)</f>
        <v/>
      </c>
    </row>
    <row r="809" ht="17.45" customHeight="1">
      <c r="A809" s="257">
        <f>IF(ISNUMBER(C809),MONTH(C809),"")</f>
        <v/>
      </c>
      <c r="B809" s="257">
        <f>IF(ISNUMBER(C809),YEAR(C809),"")</f>
        <v/>
      </c>
      <c r="C809" s="808">
        <f>C808+1</f>
        <v/>
      </c>
      <c r="D809" s="809" t="n"/>
      <c r="E809" s="810" t="n">
        <v>0.4757</v>
      </c>
      <c r="F809" s="812" t="n"/>
      <c r="G809" s="811" t="n">
        <v>1.157</v>
      </c>
      <c r="H809" s="837" t="n"/>
      <c r="I809" s="809" t="n"/>
      <c r="J809" s="810" t="n">
        <v>0.1853</v>
      </c>
      <c r="K809" s="812" t="n"/>
      <c r="L809" s="810" t="n">
        <v>0.3682</v>
      </c>
      <c r="M809" s="983">
        <f>IFERROR(AVERAGE(D809:E809),"")</f>
        <v/>
      </c>
      <c r="N809" s="983">
        <f>IFERROR(AVERAGE(F809:H809),"")</f>
        <v/>
      </c>
      <c r="O809" s="983">
        <f>IFERROR(AVERAGE(I809:J809),"")</f>
        <v/>
      </c>
      <c r="P809" s="983">
        <f>IFERROR(AVERAGE(K809:L809),"")</f>
        <v/>
      </c>
      <c r="Q809" s="813">
        <f>AVERAGE(M809:P809)</f>
        <v/>
      </c>
      <c r="R809" s="813" t="n"/>
      <c r="S809" s="443">
        <f>IF(Q809&gt;=1,1,0)</f>
        <v/>
      </c>
      <c r="T809" s="443">
        <f>IF(S809=0,0,S809+T808)</f>
        <v/>
      </c>
      <c r="BG809" s="311">
        <f>IF(Q809&gt;=2,1,0)</f>
        <v/>
      </c>
      <c r="BH809" s="311">
        <f>IF(BG809=0,0,BG809+BH808)</f>
        <v/>
      </c>
    </row>
    <row r="810" ht="17.45" customHeight="1">
      <c r="A810" s="257">
        <f>IF(ISNUMBER(C810),MONTH(C810),"")</f>
        <v/>
      </c>
      <c r="B810" s="257">
        <f>IF(ISNUMBER(C810),YEAR(C810),"")</f>
        <v/>
      </c>
      <c r="C810" s="791">
        <f>C809+1</f>
        <v/>
      </c>
      <c r="D810" s="792" t="n">
        <v>0.4663</v>
      </c>
      <c r="E810" s="793" t="n"/>
      <c r="F810" s="795" t="n"/>
      <c r="G810" s="794" t="n"/>
      <c r="H810" s="836" t="n">
        <v>0.4029</v>
      </c>
      <c r="I810" s="792" t="n">
        <v>0.3948</v>
      </c>
      <c r="J810" s="793" t="n"/>
      <c r="K810" s="795" t="n">
        <v>0.8504</v>
      </c>
      <c r="L810" s="793" t="n"/>
      <c r="M810" s="982">
        <f>IFERROR(AVERAGE(D810:E810),"")</f>
        <v/>
      </c>
      <c r="N810" s="982">
        <f>IFERROR(AVERAGE(F810:H810),"")</f>
        <v/>
      </c>
      <c r="O810" s="982">
        <f>IFERROR(AVERAGE(I810:J810),"")</f>
        <v/>
      </c>
      <c r="P810" s="982">
        <f>IFERROR(AVERAGE(K810:L810),"")</f>
        <v/>
      </c>
      <c r="Q810" s="257" t="n"/>
      <c r="R810" s="797">
        <f>AVERAGE(M810:P810)</f>
        <v/>
      </c>
      <c r="S810" s="266">
        <f>IF(R810&gt;=1,1,0)</f>
        <v/>
      </c>
      <c r="T810" s="266">
        <f>IF(S810=0,0,S810+T809)</f>
        <v/>
      </c>
      <c r="BG810" s="266">
        <f>IF(R810&gt;=2,1,0)</f>
        <v/>
      </c>
      <c r="BH810" s="266">
        <f>IF(BG810=0,0,BG810+BH809)</f>
        <v/>
      </c>
    </row>
    <row r="811" ht="17.45" customHeight="1">
      <c r="A811" s="257">
        <f>IF(ISNUMBER(C811),MONTH(C811),"")</f>
        <v/>
      </c>
      <c r="B811" s="257">
        <f>IF(ISNUMBER(C811),YEAR(C811),"")</f>
        <v/>
      </c>
      <c r="C811" s="791">
        <f>C810+1</f>
        <v/>
      </c>
      <c r="D811" s="792" t="n"/>
      <c r="E811" s="793" t="n">
        <v>2.072</v>
      </c>
      <c r="F811" s="795" t="n"/>
      <c r="G811" s="794" t="n">
        <v>0.4663</v>
      </c>
      <c r="H811" s="836" t="n"/>
      <c r="I811" s="792" t="n"/>
      <c r="J811" s="793" t="n">
        <v>0.4097</v>
      </c>
      <c r="K811" s="795" t="n"/>
      <c r="L811" s="793" t="n">
        <v>0.5193</v>
      </c>
      <c r="M811" s="982">
        <f>IFERROR(AVERAGE(D811:E811),"")</f>
        <v/>
      </c>
      <c r="N811" s="982">
        <f>IFERROR(AVERAGE(F811:H811),"")</f>
        <v/>
      </c>
      <c r="O811" s="982">
        <f>IFERROR(AVERAGE(I811:J811),"")</f>
        <v/>
      </c>
      <c r="P811" s="982">
        <f>IFERROR(AVERAGE(K811:L811),"")</f>
        <v/>
      </c>
      <c r="Q811" s="257" t="n"/>
      <c r="R811" s="797">
        <f>AVERAGE(M811:P811)</f>
        <v/>
      </c>
      <c r="S811" s="266">
        <f>IF(R811&gt;=1,1,0)</f>
        <v/>
      </c>
      <c r="T811" s="266">
        <f>IF(S811=0,0,S811+T810)</f>
        <v/>
      </c>
      <c r="BG811" s="266">
        <f>IF(R811&gt;=2,1,0)</f>
        <v/>
      </c>
      <c r="BH811" s="266">
        <f>IF(BG811=0,0,BG811+BH810)</f>
        <v/>
      </c>
    </row>
    <row r="812" ht="17.45" customHeight="1">
      <c r="A812" s="257">
        <f>IF(ISNUMBER(C812),MONTH(C812),"")</f>
        <v/>
      </c>
      <c r="B812" s="257">
        <f>IF(ISNUMBER(C812),YEAR(C812),"")</f>
        <v/>
      </c>
      <c r="C812" s="861">
        <f>C811+1</f>
        <v/>
      </c>
      <c r="D812" s="840" t="n">
        <v>0.6289</v>
      </c>
      <c r="E812" s="841" t="n"/>
      <c r="F812" s="843" t="n">
        <v>0.6239</v>
      </c>
      <c r="G812" s="842" t="n"/>
      <c r="H812" s="863" t="n">
        <v>0.5657</v>
      </c>
      <c r="I812" s="840" t="n">
        <v>0.7102000000000001</v>
      </c>
      <c r="J812" s="841" t="n"/>
      <c r="K812" s="843" t="n">
        <v>0.695</v>
      </c>
      <c r="L812" s="841" t="n"/>
      <c r="M812" s="982">
        <f>IFERROR(AVERAGE(D812:E812),"")</f>
        <v/>
      </c>
      <c r="N812" s="982">
        <f>IFERROR(AVERAGE(F812:H812),"")</f>
        <v/>
      </c>
      <c r="O812" s="982">
        <f>IFERROR(AVERAGE(I812:J812),"")</f>
        <v/>
      </c>
      <c r="P812" s="982">
        <f>IFERROR(AVERAGE(K812:L812),"")</f>
        <v/>
      </c>
      <c r="Q812" s="257" t="n"/>
      <c r="R812" s="797">
        <f>AVERAGE(M812:P812)</f>
        <v/>
      </c>
      <c r="S812" s="266">
        <f>IF(R812&gt;=1,1,0)</f>
        <v/>
      </c>
      <c r="T812" s="266">
        <f>IF(S812=0,0,S812+T811)</f>
        <v/>
      </c>
      <c r="BG812" s="266">
        <f>IF(R812&gt;=2,1,0)</f>
        <v/>
      </c>
      <c r="BH812" s="266">
        <f>IF(BG812=0,0,BG812+BH811)</f>
        <v/>
      </c>
    </row>
    <row r="813" ht="17.45" customHeight="1">
      <c r="A813" s="257">
        <f>IF(ISNUMBER(C813),MONTH(C813),"")</f>
        <v/>
      </c>
      <c r="B813" s="257">
        <f>IF(ISNUMBER(C813),YEAR(C813),"")</f>
        <v/>
      </c>
      <c r="C813" s="791">
        <f>C812+1</f>
        <v/>
      </c>
      <c r="D813" s="849" t="n"/>
      <c r="E813" s="850" t="n">
        <v>0.3035</v>
      </c>
      <c r="F813" s="852" t="n"/>
      <c r="G813" s="851" t="n">
        <v>0.4377</v>
      </c>
      <c r="H813" s="853" t="n"/>
      <c r="I813" s="849" t="n"/>
      <c r="J813" s="850" t="n">
        <v>0.3654</v>
      </c>
      <c r="K813" s="852" t="n"/>
      <c r="L813" s="850" t="n">
        <v>0.3973</v>
      </c>
      <c r="M813" s="982">
        <f>IFERROR(AVERAGE(D813:E813),"")</f>
        <v/>
      </c>
      <c r="N813" s="982">
        <f>IFERROR(AVERAGE(F813:H813),"")</f>
        <v/>
      </c>
      <c r="O813" s="982">
        <f>IFERROR(AVERAGE(I813:J813),"")</f>
        <v/>
      </c>
      <c r="P813" s="982">
        <f>IFERROR(AVERAGE(K813:L813),"")</f>
        <v/>
      </c>
      <c r="Q813" s="257" t="n"/>
      <c r="R813" s="797">
        <f>AVERAGE(M813:P813)</f>
        <v/>
      </c>
      <c r="S813" s="266">
        <f>IF(R813&gt;=1,1,0)</f>
        <v/>
      </c>
      <c r="T813" s="266">
        <f>IF(S813=0,0,S813+T812)</f>
        <v/>
      </c>
      <c r="BG813" s="266">
        <f>IF(R813&gt;=2,1,0)</f>
        <v/>
      </c>
      <c r="BH813" s="266">
        <f>IF(BG813=0,0,BG813+BH812)</f>
        <v/>
      </c>
    </row>
    <row r="814" ht="17.45" customHeight="1">
      <c r="A814" s="257">
        <f>IF(ISNUMBER(C814),MONTH(C814),"")</f>
        <v/>
      </c>
      <c r="B814" s="257">
        <f>IF(ISNUMBER(C814),YEAR(C814),"")</f>
        <v/>
      </c>
      <c r="C814" s="791">
        <f>C813+1</f>
        <v/>
      </c>
      <c r="D814" s="849" t="n">
        <v>0.3883</v>
      </c>
      <c r="E814" s="850" t="n"/>
      <c r="F814" s="852" t="n">
        <v>0.3295</v>
      </c>
      <c r="G814" s="851" t="n"/>
      <c r="H814" s="853" t="n"/>
      <c r="I814" s="849" t="n">
        <v>0.3745</v>
      </c>
      <c r="J814" s="850" t="n"/>
      <c r="K814" s="852" t="n">
        <v>0.3795</v>
      </c>
      <c r="L814" s="850" t="n"/>
      <c r="M814" s="982">
        <f>IFERROR(AVERAGE(D814:E814),"")</f>
        <v/>
      </c>
      <c r="N814" s="982">
        <f>IFERROR(AVERAGE(F814:H814),"")</f>
        <v/>
      </c>
      <c r="O814" s="982">
        <f>IFERROR(AVERAGE(I814:J814),"")</f>
        <v/>
      </c>
      <c r="P814" s="982">
        <f>IFERROR(AVERAGE(K814:L814),"")</f>
        <v/>
      </c>
      <c r="Q814" s="257" t="n"/>
      <c r="R814" s="797">
        <f>AVERAGE(M814:P814)</f>
        <v/>
      </c>
      <c r="S814" s="266">
        <f>IF(R814&gt;=1,1,0)</f>
        <v/>
      </c>
      <c r="T814" s="266">
        <f>IF(S814=0,0,S814+T813)</f>
        <v/>
      </c>
      <c r="BG814" s="266">
        <f>IF(R814&gt;=2,1,0)</f>
        <v/>
      </c>
      <c r="BH814" s="266">
        <f>IF(BG814=0,0,BG814+BH813)</f>
        <v/>
      </c>
    </row>
    <row r="815" ht="17.45" customHeight="1">
      <c r="A815" s="257">
        <f>IF(ISNUMBER(C815),MONTH(C815),"")</f>
        <v/>
      </c>
      <c r="B815" s="257">
        <f>IF(ISNUMBER(C815),YEAR(C815),"")</f>
        <v/>
      </c>
      <c r="C815" s="808">
        <f>C814+1</f>
        <v/>
      </c>
      <c r="D815" s="844" t="n"/>
      <c r="E815" s="845" t="n">
        <v>0.4119</v>
      </c>
      <c r="F815" s="847" t="n"/>
      <c r="G815" s="846" t="n">
        <v>0.5237000000000001</v>
      </c>
      <c r="H815" s="848" t="n"/>
      <c r="I815" s="844" t="n"/>
      <c r="J815" s="845" t="n">
        <v>0.3221</v>
      </c>
      <c r="K815" s="847" t="n"/>
      <c r="L815" s="845" t="n">
        <v>0.5776</v>
      </c>
      <c r="M815" s="983">
        <f>IFERROR(AVERAGE(D815:E815),"")</f>
        <v/>
      </c>
      <c r="N815" s="983">
        <f>IFERROR(AVERAGE(F815:H815),"")</f>
        <v/>
      </c>
      <c r="O815" s="983">
        <f>IFERROR(AVERAGE(I815:J815),"")</f>
        <v/>
      </c>
      <c r="P815" s="983">
        <f>IFERROR(AVERAGE(K815:L815),"")</f>
        <v/>
      </c>
      <c r="Q815" s="813">
        <f>AVERAGE(M815:P815)</f>
        <v/>
      </c>
      <c r="R815" s="813" t="n"/>
      <c r="S815" s="443">
        <f>IF(Q815&gt;=1,1,0)</f>
        <v/>
      </c>
      <c r="T815" s="443">
        <f>IF(S815=0,0,S815+T814)</f>
        <v/>
      </c>
      <c r="BG815" s="311">
        <f>IF(Q815&gt;=2,1,0)</f>
        <v/>
      </c>
      <c r="BH815" s="311">
        <f>IF(BG815=0,0,BG815+BH814)</f>
        <v/>
      </c>
    </row>
    <row r="816" ht="17.45" customHeight="1">
      <c r="A816" s="257">
        <f>IF(ISNUMBER(C816),MONTH(C816),"")</f>
        <v/>
      </c>
      <c r="B816" s="257">
        <f>IF(ISNUMBER(C816),YEAR(C816),"")</f>
        <v/>
      </c>
      <c r="C816" s="808">
        <f>C815+1</f>
        <v/>
      </c>
      <c r="D816" s="844" t="n">
        <v>0.416</v>
      </c>
      <c r="E816" s="845" t="n"/>
      <c r="F816" s="847" t="n"/>
      <c r="G816" s="846" t="n"/>
      <c r="H816" s="848" t="n">
        <v>0.3562</v>
      </c>
      <c r="I816" s="844" t="n">
        <v>0.2895</v>
      </c>
      <c r="J816" s="845" t="n"/>
      <c r="K816" s="847" t="n">
        <v>0.4322</v>
      </c>
      <c r="L816" s="845" t="n"/>
      <c r="M816" s="983">
        <f>IFERROR(AVERAGE(D816:E816),"")</f>
        <v/>
      </c>
      <c r="N816" s="983">
        <f>IFERROR(AVERAGE(F816:H816),"")</f>
        <v/>
      </c>
      <c r="O816" s="983">
        <f>IFERROR(AVERAGE(I816:J816),"")</f>
        <v/>
      </c>
      <c r="P816" s="983">
        <f>IFERROR(AVERAGE(K816:L816),"")</f>
        <v/>
      </c>
      <c r="Q816" s="813">
        <f>AVERAGE(M816:P816)</f>
        <v/>
      </c>
      <c r="R816" s="813" t="n"/>
      <c r="S816" s="443">
        <f>IF(Q816&gt;=1,1,0)</f>
        <v/>
      </c>
      <c r="T816" s="443">
        <f>IF(S816=0,0,S816+T815)</f>
        <v/>
      </c>
      <c r="BG816" s="311">
        <f>IF(Q816&gt;=2,1,0)</f>
        <v/>
      </c>
      <c r="BH816" s="311">
        <f>IF(BG816=0,0,BG816+BH815)</f>
        <v/>
      </c>
    </row>
    <row r="817" ht="17.45" customHeight="1">
      <c r="A817" s="257">
        <f>IF(ISNUMBER(C817),MONTH(C817),"")</f>
        <v/>
      </c>
      <c r="B817" s="257">
        <f>IF(ISNUMBER(C817),YEAR(C817),"")</f>
        <v/>
      </c>
      <c r="C817" s="791">
        <f>C816+1</f>
        <v/>
      </c>
      <c r="D817" s="849" t="n"/>
      <c r="E817" s="850" t="n">
        <v>0.4767</v>
      </c>
      <c r="F817" s="852" t="n"/>
      <c r="G817" s="851" t="n">
        <v>0.7391</v>
      </c>
      <c r="H817" s="853" t="n"/>
      <c r="I817" s="849" t="n"/>
      <c r="J817" s="850" t="n">
        <v>0.2424</v>
      </c>
      <c r="K817" s="852" t="n"/>
      <c r="L817" s="850" t="n">
        <v>0.3445</v>
      </c>
      <c r="M817" s="982">
        <f>IFERROR(AVERAGE(D817:E817),"")</f>
        <v/>
      </c>
      <c r="N817" s="982">
        <f>IFERROR(AVERAGE(F817:H817),"")</f>
        <v/>
      </c>
      <c r="O817" s="982">
        <f>IFERROR(AVERAGE(I817:J817),"")</f>
        <v/>
      </c>
      <c r="P817" s="982">
        <f>IFERROR(AVERAGE(K817:L817),"")</f>
        <v/>
      </c>
      <c r="Q817" s="257" t="n"/>
      <c r="R817" s="797">
        <f>AVERAGE(M817:P817)</f>
        <v/>
      </c>
      <c r="S817" s="266">
        <f>IF(R817&gt;=1,1,0)</f>
        <v/>
      </c>
      <c r="T817" s="266">
        <f>IF(S817=0,0,S817+T816)</f>
        <v/>
      </c>
      <c r="BG817" s="266">
        <f>IF(R817&gt;=2,1,0)</f>
        <v/>
      </c>
      <c r="BH817" s="266">
        <f>IF(BG817=0,0,BG817+BH816)</f>
        <v/>
      </c>
    </row>
    <row r="818" ht="17.45" customHeight="1">
      <c r="A818" s="257">
        <f>IF(ISNUMBER(C818),MONTH(C818),"")</f>
        <v/>
      </c>
      <c r="B818" s="257">
        <f>IF(ISNUMBER(C818),YEAR(C818),"")</f>
        <v/>
      </c>
      <c r="C818" s="861">
        <f>C817+1</f>
        <v/>
      </c>
      <c r="D818" s="840" t="n">
        <v>0.5600000000000001</v>
      </c>
      <c r="E818" s="841" t="n"/>
      <c r="F818" s="843" t="n">
        <v>0.5238</v>
      </c>
      <c r="G818" s="842" t="n"/>
      <c r="H818" s="863" t="n">
        <v>0.4858</v>
      </c>
      <c r="I818" s="840" t="n">
        <v>0.5332</v>
      </c>
      <c r="J818" s="841" t="n"/>
      <c r="K818" s="843" t="n">
        <v>0.5063</v>
      </c>
      <c r="L818" s="841" t="n"/>
      <c r="M818" s="982">
        <f>IFERROR(AVERAGE(D818:E818),"")</f>
        <v/>
      </c>
      <c r="N818" s="982">
        <f>IFERROR(AVERAGE(F818:H818),"")</f>
        <v/>
      </c>
      <c r="O818" s="982">
        <f>IFERROR(AVERAGE(I818:J818),"")</f>
        <v/>
      </c>
      <c r="P818" s="982">
        <f>IFERROR(AVERAGE(K818:L818),"")</f>
        <v/>
      </c>
      <c r="Q818" s="257" t="n"/>
      <c r="R818" s="797">
        <f>AVERAGE(M818:P818)</f>
        <v/>
      </c>
      <c r="S818" s="266">
        <f>IF(R818&gt;=1,1,0)</f>
        <v/>
      </c>
      <c r="T818" s="266">
        <f>IF(S818=0,0,S818+T817)</f>
        <v/>
      </c>
      <c r="BG818" s="266">
        <f>IF(R818&gt;=2,1,0)</f>
        <v/>
      </c>
      <c r="BH818" s="266">
        <f>IF(BG818=0,0,BG818+BH817)</f>
        <v/>
      </c>
    </row>
    <row r="819" ht="17.45" customHeight="1">
      <c r="A819" s="257">
        <f>IF(ISNUMBER(C819),MONTH(C819),"")</f>
        <v/>
      </c>
      <c r="B819" s="257">
        <f>IF(ISNUMBER(C819),YEAR(C819),"")</f>
        <v/>
      </c>
      <c r="C819" s="791">
        <f>C818+1</f>
        <v/>
      </c>
      <c r="D819" s="849" t="n"/>
      <c r="E819" s="850" t="n">
        <v>0.4294</v>
      </c>
      <c r="F819" s="852" t="n"/>
      <c r="G819" s="851" t="n">
        <v>0.4692</v>
      </c>
      <c r="H819" s="853" t="n"/>
      <c r="I819" s="849" t="n"/>
      <c r="J819" s="850" t="n">
        <v>0.3723</v>
      </c>
      <c r="K819" s="852" t="n"/>
      <c r="L819" s="850" t="n">
        <v>0.4173</v>
      </c>
      <c r="M819" s="982">
        <f>IFERROR(AVERAGE(D819:E819),"")</f>
        <v/>
      </c>
      <c r="N819" s="982">
        <f>IFERROR(AVERAGE(F819:H819),"")</f>
        <v/>
      </c>
      <c r="O819" s="982">
        <f>IFERROR(AVERAGE(I819:J819),"")</f>
        <v/>
      </c>
      <c r="P819" s="982">
        <f>IFERROR(AVERAGE(K819:L819),"")</f>
        <v/>
      </c>
      <c r="Q819" s="257" t="n"/>
      <c r="R819" s="797">
        <f>AVERAGE(M819:P819)</f>
        <v/>
      </c>
      <c r="S819" s="266">
        <f>IF(R819&gt;=1,1,0)</f>
        <v/>
      </c>
      <c r="T819" s="266">
        <f>IF(S819=0,0,S819+T818)</f>
        <v/>
      </c>
      <c r="BG819" s="266">
        <f>IF(R819&gt;=2,1,0)</f>
        <v/>
      </c>
      <c r="BH819" s="266">
        <f>IF(BG819=0,0,BG819+BH818)</f>
        <v/>
      </c>
    </row>
    <row r="820" ht="17.45" customHeight="1">
      <c r="A820" s="257">
        <f>IF(ISNUMBER(C820),MONTH(C820),"")</f>
        <v/>
      </c>
      <c r="B820" s="257">
        <f>IF(ISNUMBER(C820),YEAR(C820),"")</f>
        <v/>
      </c>
      <c r="C820" s="791">
        <f>C819+1</f>
        <v/>
      </c>
      <c r="D820" s="849" t="n">
        <v>0.377</v>
      </c>
      <c r="E820" s="850" t="n"/>
      <c r="F820" s="852" t="n">
        <v>0.4745</v>
      </c>
      <c r="G820" s="851" t="n"/>
      <c r="H820" s="853" t="n"/>
      <c r="I820" s="849" t="n">
        <v>0.4483</v>
      </c>
      <c r="J820" s="850" t="n"/>
      <c r="K820" s="852" t="n">
        <v>0.4894</v>
      </c>
      <c r="L820" s="850" t="n"/>
      <c r="M820" s="982">
        <f>IFERROR(AVERAGE(D820:E820),"")</f>
        <v/>
      </c>
      <c r="N820" s="982">
        <f>IFERROR(AVERAGE(F820:H820),"")</f>
        <v/>
      </c>
      <c r="O820" s="982">
        <f>IFERROR(AVERAGE(I820:J820),"")</f>
        <v/>
      </c>
      <c r="P820" s="982">
        <f>IFERROR(AVERAGE(K820:L820),"")</f>
        <v/>
      </c>
      <c r="Q820" s="257" t="n"/>
      <c r="R820" s="797">
        <f>AVERAGE(M820:P820)</f>
        <v/>
      </c>
      <c r="S820" s="266">
        <f>IF(R820&gt;=1,1,0)</f>
        <v/>
      </c>
      <c r="T820" s="266">
        <f>IF(S820=0,0,S820+T819)</f>
        <v/>
      </c>
      <c r="BG820" s="266">
        <f>IF(R820&gt;=2,1,0)</f>
        <v/>
      </c>
      <c r="BH820" s="266">
        <f>IF(BG820=0,0,BG820+BH819)</f>
        <v/>
      </c>
    </row>
    <row r="821" ht="17.45" customHeight="1">
      <c r="A821" s="257">
        <f>IF(ISNUMBER(C821),MONTH(C821),"")</f>
        <v/>
      </c>
      <c r="B821" s="257">
        <f>IF(ISNUMBER(C821),YEAR(C821),"")</f>
        <v/>
      </c>
      <c r="C821" s="791">
        <f>C820+1</f>
        <v/>
      </c>
      <c r="D821" s="849" t="n"/>
      <c r="E821" s="850" t="n">
        <v>0.5158</v>
      </c>
      <c r="F821" s="852" t="n"/>
      <c r="G821" s="851" t="n">
        <v>0.4579</v>
      </c>
      <c r="H821" s="853" t="n"/>
      <c r="I821" s="849" t="n"/>
      <c r="J821" s="850" t="n">
        <v>0.5338000000000001</v>
      </c>
      <c r="K821" s="852" t="n"/>
      <c r="L821" s="850" t="n">
        <v>0.5599</v>
      </c>
      <c r="M821" s="982">
        <f>IFERROR(AVERAGE(D821:E821),"")</f>
        <v/>
      </c>
      <c r="N821" s="982">
        <f>IFERROR(AVERAGE(F821:H821),"")</f>
        <v/>
      </c>
      <c r="O821" s="982">
        <f>IFERROR(AVERAGE(I821:J821),"")</f>
        <v/>
      </c>
      <c r="P821" s="982">
        <f>IFERROR(AVERAGE(K821:L821),"")</f>
        <v/>
      </c>
      <c r="Q821" s="257" t="n"/>
      <c r="R821" s="797">
        <f>AVERAGE(M821:P821)</f>
        <v/>
      </c>
      <c r="S821" s="266">
        <f>IF(R821&gt;=1,1,0)</f>
        <v/>
      </c>
      <c r="T821" s="266">
        <f>IF(S821=0,0,S821+T820)</f>
        <v/>
      </c>
      <c r="BG821" s="266">
        <f>IF(R821&gt;=2,1,0)</f>
        <v/>
      </c>
      <c r="BH821" s="266">
        <f>IF(BG821=0,0,BG821+BH820)</f>
        <v/>
      </c>
    </row>
    <row r="822" ht="17.45" customHeight="1" thickBot="1">
      <c r="A822" s="257">
        <f>IF(ISNUMBER(C822),MONTH(C822),"")</f>
        <v/>
      </c>
      <c r="B822" s="257">
        <f>IF(ISNUMBER(C822),YEAR(C822),"")</f>
        <v/>
      </c>
      <c r="C822" s="808">
        <f>C821+1</f>
        <v/>
      </c>
      <c r="D822" s="844" t="n">
        <v>0.5508</v>
      </c>
      <c r="E822" s="845" t="n"/>
      <c r="F822" s="847" t="n"/>
      <c r="G822" s="846" t="n"/>
      <c r="H822" s="848" t="n">
        <v>0.6061</v>
      </c>
      <c r="I822" s="844" t="n">
        <v>0.5316</v>
      </c>
      <c r="J822" s="845" t="n"/>
      <c r="K822" s="847" t="n">
        <v>0.5756</v>
      </c>
      <c r="L822" s="845" t="n"/>
      <c r="M822" s="983">
        <f>IFERROR(AVERAGE(D822:E822),"")</f>
        <v/>
      </c>
      <c r="N822" s="983">
        <f>IFERROR(AVERAGE(F822:H822),"")</f>
        <v/>
      </c>
      <c r="O822" s="983">
        <f>IFERROR(AVERAGE(I822:J822),"")</f>
        <v/>
      </c>
      <c r="P822" s="983">
        <f>IFERROR(AVERAGE(K822:L822),"")</f>
        <v/>
      </c>
      <c r="Q822" s="813">
        <f>AVERAGE(M822:P822)</f>
        <v/>
      </c>
      <c r="R822" s="813" t="n"/>
      <c r="S822" s="443">
        <f>IF(Q822&gt;=1,1,0)</f>
        <v/>
      </c>
      <c r="T822" s="443">
        <f>IF(S822=0,0,S822+T821)</f>
        <v/>
      </c>
      <c r="BG822" s="311">
        <f>IF(Q822&gt;=2,1,0)</f>
        <v/>
      </c>
      <c r="BH822" s="311">
        <f>IF(BG822=0,0,BG822+BH821)</f>
        <v/>
      </c>
    </row>
    <row r="823" ht="17.45" customHeight="1" thickBot="1">
      <c r="A823" s="257">
        <f>IF(ISNUMBER(C823),MONTH(C823),"")</f>
        <v/>
      </c>
      <c r="B823" s="257">
        <f>IF(ISNUMBER(C823),YEAR(C823),"")</f>
        <v/>
      </c>
      <c r="C823" s="808">
        <f>C822+1</f>
        <v/>
      </c>
      <c r="D823" s="844" t="n"/>
      <c r="E823" s="845" t="n">
        <v>0.6101</v>
      </c>
      <c r="F823" s="847" t="n"/>
      <c r="G823" s="846" t="n">
        <v>0.5945</v>
      </c>
      <c r="H823" s="848" t="n"/>
      <c r="I823" s="844" t="n"/>
      <c r="J823" s="845" t="n">
        <v>0.4685</v>
      </c>
      <c r="K823" s="847" t="n"/>
      <c r="L823" s="845" t="n">
        <v>0.5242</v>
      </c>
      <c r="M823" s="983">
        <f>IFERROR(AVERAGE(D823:E823),"")</f>
        <v/>
      </c>
      <c r="N823" s="983">
        <f>IFERROR(AVERAGE(F823:H823),"")</f>
        <v/>
      </c>
      <c r="O823" s="983">
        <f>IFERROR(AVERAGE(I823:J823),"")</f>
        <v/>
      </c>
      <c r="P823" s="983">
        <f>IFERROR(AVERAGE(K823:L823),"")</f>
        <v/>
      </c>
      <c r="Q823" s="813">
        <f>AVERAGE(M823:P823)</f>
        <v/>
      </c>
      <c r="R823" s="813" t="n"/>
      <c r="S823" s="443">
        <f>IF(Q823&gt;=1,1,0)</f>
        <v/>
      </c>
      <c r="T823" s="443">
        <f>IF(S823=0,0,S823+T822)</f>
        <v/>
      </c>
      <c r="U823" s="313" t="inlineStr">
        <is>
          <t>March</t>
        </is>
      </c>
      <c r="V823" s="299" t="n">
        <v>2020</v>
      </c>
      <c r="W823" s="300" t="n"/>
      <c r="X823" s="300" t="n"/>
      <c r="Y823" s="300" t="n"/>
      <c r="BG823" s="311">
        <f>IF(Q823&gt;=2,1,0)</f>
        <v/>
      </c>
      <c r="BH823" s="311">
        <f>IF(BG823=0,0,BG823+BH822)</f>
        <v/>
      </c>
    </row>
    <row r="824" ht="17.45" customHeight="1">
      <c r="A824" s="257">
        <f>IF(ISNUMBER(C824),MONTH(C824),"")</f>
        <v/>
      </c>
      <c r="B824" s="257">
        <f>IF(ISNUMBER(C824),YEAR(C824),"")</f>
        <v/>
      </c>
      <c r="C824" s="861">
        <f>C823+1</f>
        <v/>
      </c>
      <c r="D824" s="840" t="n">
        <v>0.6738</v>
      </c>
      <c r="E824" s="841" t="n"/>
      <c r="F824" s="843" t="n">
        <v>0.6865</v>
      </c>
      <c r="G824" s="842" t="n"/>
      <c r="H824" s="863" t="n">
        <v>0.6998</v>
      </c>
      <c r="I824" s="840" t="n">
        <v>0.7992</v>
      </c>
      <c r="J824" s="841" t="n"/>
      <c r="K824" s="843" t="n">
        <v>0.7472</v>
      </c>
      <c r="L824" s="841" t="n"/>
      <c r="M824" s="982">
        <f>IFERROR(AVERAGE(D824:E824),"")</f>
        <v/>
      </c>
      <c r="N824" s="982">
        <f>IFERROR(AVERAGE(F824:H824),"")</f>
        <v/>
      </c>
      <c r="O824" s="982">
        <f>IFERROR(AVERAGE(I824:J824),"")</f>
        <v/>
      </c>
      <c r="P824" s="982">
        <f>IFERROR(AVERAGE(K824:L824),"")</f>
        <v/>
      </c>
      <c r="Q824" s="257" t="n"/>
      <c r="R824" s="797">
        <f>AVERAGE(M824:P824)</f>
        <v/>
      </c>
      <c r="S824" s="266">
        <f>IF(R824&gt;=1,1,0)</f>
        <v/>
      </c>
      <c r="T824" s="266">
        <f>IF(S824=0,0,S824+T823)</f>
        <v/>
      </c>
      <c r="U824" s="301" t="inlineStr">
        <is>
          <t>Parameter</t>
        </is>
      </c>
      <c r="V824" s="301" t="inlineStr">
        <is>
          <t>Station 1</t>
        </is>
      </c>
      <c r="W824" s="301" t="inlineStr">
        <is>
          <t>Station 2</t>
        </is>
      </c>
      <c r="X824" s="301" t="inlineStr">
        <is>
          <t>Station 4</t>
        </is>
      </c>
      <c r="Y824" s="301" t="inlineStr">
        <is>
          <t>Station 5</t>
        </is>
      </c>
      <c r="BG824" s="266">
        <f>IF(R824&gt;=2,1,0)</f>
        <v/>
      </c>
      <c r="BH824" s="266">
        <f>IF(BG824=0,0,BG824+BH823)</f>
        <v/>
      </c>
    </row>
    <row r="825" ht="17.45" customHeight="1">
      <c r="A825" s="257">
        <f>IF(ISNUMBER(C825),MONTH(C825),"")</f>
        <v/>
      </c>
      <c r="B825" s="257">
        <f>IF(ISNUMBER(C825),YEAR(C825),"")</f>
        <v/>
      </c>
      <c r="C825" s="791">
        <f>C824+1</f>
        <v/>
      </c>
      <c r="D825" s="849" t="n"/>
      <c r="E825" s="850" t="n">
        <v>1.031</v>
      </c>
      <c r="F825" s="852" t="n"/>
      <c r="G825" s="851" t="n">
        <v>1.151</v>
      </c>
      <c r="H825" s="853" t="n"/>
      <c r="I825" s="849" t="n"/>
      <c r="J825" s="850" t="n">
        <v>1.129</v>
      </c>
      <c r="K825" s="852" t="n"/>
      <c r="L825" s="850" t="n">
        <v>1.072</v>
      </c>
      <c r="M825" s="982">
        <f>IFERROR(AVERAGE(D825:E825),"")</f>
        <v/>
      </c>
      <c r="N825" s="982">
        <f>IFERROR(AVERAGE(F825:H825),"")</f>
        <v/>
      </c>
      <c r="O825" s="982">
        <f>IFERROR(AVERAGE(I825:J825),"")</f>
        <v/>
      </c>
      <c r="P825" s="982">
        <f>IFERROR(AVERAGE(K825:L825),"")</f>
        <v/>
      </c>
      <c r="Q825" s="257" t="n"/>
      <c r="R825" s="797">
        <f>AVERAGE(M825:P825)</f>
        <v/>
      </c>
      <c r="S825" s="266">
        <f>IF(R825&gt;=1,1,0)</f>
        <v/>
      </c>
      <c r="T825" s="266">
        <f>IF(S825=0,0,S825+T824)</f>
        <v/>
      </c>
      <c r="U825" s="302" t="inlineStr">
        <is>
          <t>Average</t>
        </is>
      </c>
      <c r="V825" s="839">
        <f>AVERAGE(D795:E825)</f>
        <v/>
      </c>
      <c r="W825" s="839">
        <f>AVERAGE(F795:H825)</f>
        <v/>
      </c>
      <c r="X825" s="839">
        <f>AVERAGE(I795:J825)</f>
        <v/>
      </c>
      <c r="Y825" s="839">
        <f>AVERAGE(K795:L825)</f>
        <v/>
      </c>
      <c r="BG825" s="266">
        <f>IF(R825&gt;=2,1,0)</f>
        <v/>
      </c>
      <c r="BH825" s="266">
        <f>IF(BG825=0,0,BG825+BH824)</f>
        <v/>
      </c>
    </row>
    <row r="826" ht="17.45" customHeight="1">
      <c r="A826" s="257">
        <f>IF(ISNUMBER(C826),MONTH(C826),"")</f>
        <v/>
      </c>
      <c r="B826" s="257">
        <f>IF(ISNUMBER(C826),YEAR(C826),"")</f>
        <v/>
      </c>
      <c r="C826" s="791">
        <f>C825+1</f>
        <v/>
      </c>
      <c r="D826" s="849" t="n">
        <v>0.885</v>
      </c>
      <c r="E826" s="850" t="n"/>
      <c r="F826" s="852" t="n">
        <v>0.7175</v>
      </c>
      <c r="G826" s="851" t="n"/>
      <c r="H826" s="853" t="n"/>
      <c r="I826" s="849" t="n">
        <v>0.8038999999999999</v>
      </c>
      <c r="J826" s="850" t="n"/>
      <c r="K826" s="852" t="n">
        <v>0.7924</v>
      </c>
      <c r="L826" s="850" t="n"/>
      <c r="M826" s="982">
        <f>IFERROR(AVERAGE(D826:E826),"")</f>
        <v/>
      </c>
      <c r="N826" s="982">
        <f>IFERROR(AVERAGE(F826:H826),"")</f>
        <v/>
      </c>
      <c r="O826" s="982">
        <f>IFERROR(AVERAGE(I826:J826),"")</f>
        <v/>
      </c>
      <c r="P826" s="982">
        <f>IFERROR(AVERAGE(K826:L826),"")</f>
        <v/>
      </c>
      <c r="Q826" s="257" t="n"/>
      <c r="R826" s="797">
        <f>AVERAGE(M826:P826)</f>
        <v/>
      </c>
      <c r="S826" s="266">
        <f>IF(R826&gt;=1,1,0)</f>
        <v/>
      </c>
      <c r="T826" s="266">
        <f>IF(S826=0,0,S826+T825)</f>
        <v/>
      </c>
      <c r="U826" s="302" t="inlineStr">
        <is>
          <t>Maximum</t>
        </is>
      </c>
      <c r="V826" s="839">
        <f>MAX(D795:E825)</f>
        <v/>
      </c>
      <c r="W826" s="839">
        <f>MAX(F795:H825)</f>
        <v/>
      </c>
      <c r="X826" s="839">
        <f>MAX(I795:J825)</f>
        <v/>
      </c>
      <c r="Y826" s="839">
        <f>MAX(K795:L825)</f>
        <v/>
      </c>
      <c r="BG826" s="266">
        <f>IF(R826&gt;=2,1,0)</f>
        <v/>
      </c>
      <c r="BH826" s="266">
        <f>IF(BG826=0,0,BG826+BH825)</f>
        <v/>
      </c>
    </row>
    <row r="827" ht="17.45" customHeight="1" thickBot="1">
      <c r="A827" s="257">
        <f>IF(ISNUMBER(C827),MONTH(C827),"")</f>
        <v/>
      </c>
      <c r="B827" s="257">
        <f>IF(ISNUMBER(C827),YEAR(C827),"")</f>
        <v/>
      </c>
      <c r="C827" s="791">
        <f>C826+1</f>
        <v/>
      </c>
      <c r="D827" s="849" t="n"/>
      <c r="E827" s="850" t="n">
        <v>0.5247000000000001</v>
      </c>
      <c r="F827" s="852" t="n"/>
      <c r="G827" s="851" t="n">
        <v>0.5484</v>
      </c>
      <c r="H827" s="853" t="n"/>
      <c r="I827" s="849" t="n"/>
      <c r="J827" s="850" t="n">
        <v>0.4712</v>
      </c>
      <c r="K827" s="852" t="n"/>
      <c r="L827" s="850" t="n">
        <v>0.6287</v>
      </c>
      <c r="M827" s="982">
        <f>IFERROR(AVERAGE(D827:E827),"")</f>
        <v/>
      </c>
      <c r="N827" s="982">
        <f>IFERROR(AVERAGE(F827:H827),"")</f>
        <v/>
      </c>
      <c r="O827" s="982">
        <f>IFERROR(AVERAGE(I827:J827),"")</f>
        <v/>
      </c>
      <c r="P827" s="982">
        <f>IFERROR(AVERAGE(K827:L827),"")</f>
        <v/>
      </c>
      <c r="Q827" s="257" t="n"/>
      <c r="R827" s="797">
        <f>AVERAGE(M827:P827)</f>
        <v/>
      </c>
      <c r="S827" s="266">
        <f>IF(R827&gt;=1,1,0)</f>
        <v/>
      </c>
      <c r="T827" s="266">
        <f>IF(S827=0,0,S827+T826)</f>
        <v/>
      </c>
      <c r="U827" s="304" t="inlineStr">
        <is>
          <t># DAYS &gt; 2.5</t>
        </is>
      </c>
      <c r="V827" s="305">
        <f>COUNTIF(D795:E825,"&gt;=2.5")</f>
        <v/>
      </c>
      <c r="W827" s="305">
        <f>COUNTIF(F795:H825,"&gt;=2.5")</f>
        <v/>
      </c>
      <c r="X827" s="305">
        <f>COUNTIF(I795:J825,"&gt;=2.5")</f>
        <v/>
      </c>
      <c r="Y827" s="305">
        <f>COUNTIF(K795:L825,"&gt;=2.5")</f>
        <v/>
      </c>
      <c r="BG827" s="266">
        <f>IF(R827&gt;=2,1,0)</f>
        <v/>
      </c>
      <c r="BH827" s="266">
        <f>IF(BG827=0,0,BG827+BH826)</f>
        <v/>
      </c>
    </row>
    <row r="828" ht="17.45" customHeight="1" thickBot="1">
      <c r="A828" s="257">
        <f>IF(ISNUMBER(C828),MONTH(C828),"")</f>
        <v/>
      </c>
      <c r="B828" s="257">
        <f>IF(ISNUMBER(C828),YEAR(C828),"")</f>
        <v/>
      </c>
      <c r="C828" s="791">
        <f>C827+1</f>
        <v/>
      </c>
      <c r="D828" s="849" t="n">
        <v>0.6482</v>
      </c>
      <c r="E828" s="850" t="n"/>
      <c r="F828" s="852" t="n"/>
      <c r="G828" s="851" t="n"/>
      <c r="H828" s="853" t="n">
        <v>0.8468</v>
      </c>
      <c r="I828" s="849" t="n">
        <v>0.6424</v>
      </c>
      <c r="J828" s="850" t="n"/>
      <c r="K828" s="852" t="n">
        <v>0.6258</v>
      </c>
      <c r="L828" s="850" t="n"/>
      <c r="M828" s="982">
        <f>IFERROR(AVERAGE(D828:E828),"")</f>
        <v/>
      </c>
      <c r="N828" s="982">
        <f>IFERROR(AVERAGE(F828:H828),"")</f>
        <v/>
      </c>
      <c r="O828" s="982">
        <f>IFERROR(AVERAGE(I828:J828),"")</f>
        <v/>
      </c>
      <c r="P828" s="982">
        <f>IFERROR(AVERAGE(K828:L828),"")</f>
        <v/>
      </c>
      <c r="Q828" s="257" t="n"/>
      <c r="R828" s="797">
        <f>AVERAGE(M828:P828)</f>
        <v/>
      </c>
      <c r="S828" s="266">
        <f>IF(R828&gt;=1,1,0)</f>
        <v/>
      </c>
      <c r="T828" s="266">
        <f>IF(S828=0,0,S828+T827)</f>
        <v/>
      </c>
      <c r="Y828" s="786">
        <f>AVERAGE(V825:Y825)</f>
        <v/>
      </c>
      <c r="BG828" s="266">
        <f>IF(R828&gt;=2,1,0)</f>
        <v/>
      </c>
      <c r="BH828" s="266">
        <f>IF(BG828=0,0,BG828+BH827)</f>
        <v/>
      </c>
    </row>
    <row r="829" ht="17.45" customHeight="1">
      <c r="A829" s="257">
        <f>IF(ISNUMBER(C829),MONTH(C829),"")</f>
        <v/>
      </c>
      <c r="B829" s="257">
        <f>IF(ISNUMBER(C829),YEAR(C829),"")</f>
        <v/>
      </c>
      <c r="C829" s="808">
        <f>C828+1</f>
        <v/>
      </c>
      <c r="D829" s="844" t="n"/>
      <c r="E829" s="845" t="n">
        <v>0.4909</v>
      </c>
      <c r="F829" s="847" t="n"/>
      <c r="G829" s="846" t="n">
        <v>0.3577</v>
      </c>
      <c r="H829" s="848" t="n"/>
      <c r="I829" s="844" t="n"/>
      <c r="J829" s="845" t="n">
        <v>0.2873</v>
      </c>
      <c r="K829" s="847" t="n"/>
      <c r="L829" s="845" t="n">
        <v>0.4144</v>
      </c>
      <c r="M829" s="983">
        <f>IFERROR(AVERAGE(D829:E829),"")</f>
        <v/>
      </c>
      <c r="N829" s="983">
        <f>IFERROR(AVERAGE(F829:H829),"")</f>
        <v/>
      </c>
      <c r="O829" s="983">
        <f>IFERROR(AVERAGE(I829:J829),"")</f>
        <v/>
      </c>
      <c r="P829" s="983">
        <f>IFERROR(AVERAGE(K829:L829),"")</f>
        <v/>
      </c>
      <c r="Q829" s="813">
        <f>AVERAGE(M829:P829)</f>
        <v/>
      </c>
      <c r="R829" s="813" t="n"/>
      <c r="S829" s="443">
        <f>IF(Q829&gt;=1,1,0)</f>
        <v/>
      </c>
      <c r="T829" s="443">
        <f>IF(S829=0,0,S829+T828)</f>
        <v/>
      </c>
      <c r="BG829" s="311">
        <f>IF(Q829&gt;=2,1,0)</f>
        <v/>
      </c>
      <c r="BH829" s="311">
        <f>IF(BG829=0,0,BG829+BH828)</f>
        <v/>
      </c>
    </row>
    <row r="830" ht="17.45" customHeight="1">
      <c r="A830" s="257">
        <f>IF(ISNUMBER(C830),MONTH(C830),"")</f>
        <v/>
      </c>
      <c r="B830" s="257">
        <f>IF(ISNUMBER(C830),YEAR(C830),"")</f>
        <v/>
      </c>
      <c r="C830" s="808">
        <f>C829+1</f>
        <v/>
      </c>
      <c r="D830" s="844" t="n">
        <v>0.2404</v>
      </c>
      <c r="E830" s="845" t="n"/>
      <c r="F830" s="847" t="n">
        <v>0.1263</v>
      </c>
      <c r="G830" s="846" t="n"/>
      <c r="H830" s="848" t="n">
        <v>0.1421</v>
      </c>
      <c r="I830" s="844" t="n">
        <v>0.1477</v>
      </c>
      <c r="J830" s="845" t="n"/>
      <c r="K830" s="847" t="n">
        <v>0.3373</v>
      </c>
      <c r="L830" s="845" t="n"/>
      <c r="M830" s="983">
        <f>IFERROR(AVERAGE(D830:E830),"")</f>
        <v/>
      </c>
      <c r="N830" s="983">
        <f>IFERROR(AVERAGE(F830:H830),"")</f>
        <v/>
      </c>
      <c r="O830" s="983">
        <f>IFERROR(AVERAGE(I830:J830),"")</f>
        <v/>
      </c>
      <c r="P830" s="983">
        <f>IFERROR(AVERAGE(K830:L830),"")</f>
        <v/>
      </c>
      <c r="Q830" s="813">
        <f>AVERAGE(M830:P830)</f>
        <v/>
      </c>
      <c r="R830" s="813" t="n"/>
      <c r="S830" s="443">
        <f>IF(Q830&gt;=1,1,0)</f>
        <v/>
      </c>
      <c r="T830" s="443">
        <f>IF(S830=0,0,S830+T829)</f>
        <v/>
      </c>
      <c r="BG830" s="311">
        <f>IF(Q830&gt;=2,1,0)</f>
        <v/>
      </c>
      <c r="BH830" s="311">
        <f>IF(BG830=0,0,BG830+BH829)</f>
        <v/>
      </c>
    </row>
    <row r="831" ht="17.45" customHeight="1">
      <c r="A831" s="257">
        <f>IF(ISNUMBER(C831),MONTH(C831),"")</f>
        <v/>
      </c>
      <c r="B831" s="257">
        <f>IF(ISNUMBER(C831),YEAR(C831),"")</f>
        <v/>
      </c>
      <c r="C831" s="791">
        <f>C830+1</f>
        <v/>
      </c>
      <c r="D831" s="849" t="n"/>
      <c r="E831" s="850" t="n">
        <v>0.3088</v>
      </c>
      <c r="F831" s="852" t="n"/>
      <c r="G831" s="851" t="n">
        <v>0.3204</v>
      </c>
      <c r="H831" s="853" t="n"/>
      <c r="I831" s="849" t="n"/>
      <c r="J831" s="850" t="n">
        <v>0.14</v>
      </c>
      <c r="K831" s="852" t="n"/>
      <c r="L831" s="850" t="n">
        <v>0.35</v>
      </c>
      <c r="M831" s="982">
        <f>IFERROR(AVERAGE(D831:E831),"")</f>
        <v/>
      </c>
      <c r="N831" s="982">
        <f>IFERROR(AVERAGE(F831:H831),"")</f>
        <v/>
      </c>
      <c r="O831" s="982">
        <f>IFERROR(AVERAGE(I831:J831),"")</f>
        <v/>
      </c>
      <c r="P831" s="982">
        <f>IFERROR(AVERAGE(K831:L831),"")</f>
        <v/>
      </c>
      <c r="Q831" s="257" t="n"/>
      <c r="R831" s="797">
        <f>AVERAGE(M831:P831)</f>
        <v/>
      </c>
      <c r="S831" s="266">
        <f>IF(R831&gt;=1,1,0)</f>
        <v/>
      </c>
      <c r="T831" s="266">
        <f>IF(S831=0,0,S831+T830)</f>
        <v/>
      </c>
      <c r="BG831" s="266">
        <f>IF(R831&gt;=2,1,0)</f>
        <v/>
      </c>
      <c r="BH831" s="266">
        <f>IF(BG831=0,0,BG831+BH830)</f>
        <v/>
      </c>
    </row>
    <row r="832" ht="17.45" customHeight="1">
      <c r="A832" s="257">
        <f>IF(ISNUMBER(C832),MONTH(C832),"")</f>
        <v/>
      </c>
      <c r="B832" s="257">
        <f>IF(ISNUMBER(C832),YEAR(C832),"")</f>
        <v/>
      </c>
      <c r="C832" s="791">
        <f>C831+1</f>
        <v/>
      </c>
      <c r="D832" s="849" t="n">
        <v>0.3163</v>
      </c>
      <c r="E832" s="850" t="n"/>
      <c r="F832" s="852" t="n">
        <v>0.334</v>
      </c>
      <c r="G832" s="851" t="n"/>
      <c r="H832" s="853" t="n"/>
      <c r="I832" s="849" t="n">
        <v>0.4229</v>
      </c>
      <c r="J832" s="850" t="n"/>
      <c r="K832" s="852" t="n">
        <v>0.3879</v>
      </c>
      <c r="L832" s="850" t="n"/>
      <c r="M832" s="982">
        <f>IFERROR(AVERAGE(D832:E832),"")</f>
        <v/>
      </c>
      <c r="N832" s="982">
        <f>IFERROR(AVERAGE(F832:H832),"")</f>
        <v/>
      </c>
      <c r="O832" s="982">
        <f>IFERROR(AVERAGE(I832:J832),"")</f>
        <v/>
      </c>
      <c r="P832" s="982">
        <f>IFERROR(AVERAGE(K832:L832),"")</f>
        <v/>
      </c>
      <c r="Q832" s="257" t="n"/>
      <c r="R832" s="797">
        <f>AVERAGE(M832:P832)</f>
        <v/>
      </c>
      <c r="S832" s="266">
        <f>IF(R832&gt;=1,1,0)</f>
        <v/>
      </c>
      <c r="T832" s="266">
        <f>IF(S832=0,0,S832+T831)</f>
        <v/>
      </c>
      <c r="BG832" s="266">
        <f>IF(R832&gt;=2,1,0)</f>
        <v/>
      </c>
      <c r="BH832" s="266">
        <f>IF(BG832=0,0,BG832+BH831)</f>
        <v/>
      </c>
    </row>
    <row r="833" ht="17.45" customHeight="1">
      <c r="A833" s="257">
        <f>IF(ISNUMBER(C833),MONTH(C833),"")</f>
        <v/>
      </c>
      <c r="B833" s="257">
        <f>IF(ISNUMBER(C833),YEAR(C833),"")</f>
        <v/>
      </c>
      <c r="C833" s="791">
        <f>C832+1</f>
        <v/>
      </c>
      <c r="D833" s="792" t="n"/>
      <c r="E833" s="793" t="n">
        <v>0.4299</v>
      </c>
      <c r="F833" s="795" t="n"/>
      <c r="G833" s="794" t="n">
        <v>0.4504</v>
      </c>
      <c r="H833" s="836" t="n"/>
      <c r="I833" s="792" t="n"/>
      <c r="J833" s="793" t="n">
        <v>0.2686</v>
      </c>
      <c r="K833" s="795" t="n"/>
      <c r="L833" s="793" t="n">
        <v>0.7774</v>
      </c>
      <c r="M833" s="982">
        <f>IFERROR(AVERAGE(D833:E833),"")</f>
        <v/>
      </c>
      <c r="N833" s="982">
        <f>IFERROR(AVERAGE(F833:H833),"")</f>
        <v/>
      </c>
      <c r="O833" s="982">
        <f>IFERROR(AVERAGE(I833:J833),"")</f>
        <v/>
      </c>
      <c r="P833" s="982">
        <f>IFERROR(AVERAGE(K833:L833),"")</f>
        <v/>
      </c>
      <c r="Q833" s="257" t="n"/>
      <c r="R833" s="797">
        <f>AVERAGE(M833:P833)</f>
        <v/>
      </c>
      <c r="S833" s="266">
        <f>IF(R833&gt;=1,1,0)</f>
        <v/>
      </c>
      <c r="T833" s="266">
        <f>IF(S833=0,0,S833+T832)</f>
        <v/>
      </c>
      <c r="BG833" s="266">
        <f>IF(R833&gt;=2,1,0)</f>
        <v/>
      </c>
      <c r="BH833" s="266">
        <f>IF(BG833=0,0,BG833+BH832)</f>
        <v/>
      </c>
    </row>
    <row r="834" ht="17.45" customHeight="1">
      <c r="A834" s="257">
        <f>IF(ISNUMBER(C834),MONTH(C834),"")</f>
        <v/>
      </c>
      <c r="B834" s="257">
        <f>IF(ISNUMBER(C834),YEAR(C834),"")</f>
        <v/>
      </c>
      <c r="C834" s="791">
        <f>C833+1</f>
        <v/>
      </c>
      <c r="D834" s="792" t="n">
        <v>0.2336</v>
      </c>
      <c r="E834" s="793" t="n"/>
      <c r="F834" s="795" t="n"/>
      <c r="G834" s="794" t="n"/>
      <c r="H834" s="836" t="n">
        <v>0.2303</v>
      </c>
      <c r="I834" s="792" t="n">
        <v>0.1548</v>
      </c>
      <c r="J834" s="793" t="n"/>
      <c r="K834" s="795" t="n">
        <v>0.2085</v>
      </c>
      <c r="L834" s="793" t="n"/>
      <c r="M834" s="982">
        <f>IFERROR(AVERAGE(D834:E834),"")</f>
        <v/>
      </c>
      <c r="N834" s="982">
        <f>IFERROR(AVERAGE(F834:H834),"")</f>
        <v/>
      </c>
      <c r="O834" s="982">
        <f>IFERROR(AVERAGE(I834:J834),"")</f>
        <v/>
      </c>
      <c r="P834" s="982">
        <f>IFERROR(AVERAGE(K834:L834),"")</f>
        <v/>
      </c>
      <c r="Q834" s="257" t="n"/>
      <c r="R834" s="797">
        <f>AVERAGE(M834:P834)</f>
        <v/>
      </c>
      <c r="S834" s="266">
        <f>IF(R834&gt;=1,1,0)</f>
        <v/>
      </c>
      <c r="T834" s="266">
        <f>IF(S834=0,0,S834+T833)</f>
        <v/>
      </c>
      <c r="BG834" s="266">
        <f>IF(R834&gt;=2,1,0)</f>
        <v/>
      </c>
      <c r="BH834" s="266">
        <f>IF(BG834=0,0,BG834+BH833)</f>
        <v/>
      </c>
    </row>
    <row r="835" ht="17.45" customHeight="1">
      <c r="A835" s="257">
        <f>IF(ISNUMBER(C835),MONTH(C835),"")</f>
        <v/>
      </c>
      <c r="B835" s="257">
        <f>IF(ISNUMBER(C835),YEAR(C835),"")</f>
        <v/>
      </c>
      <c r="C835" s="791">
        <f>C834+1</f>
        <v/>
      </c>
      <c r="D835" s="792" t="n"/>
      <c r="E835" s="793" t="n">
        <v>0.2182</v>
      </c>
      <c r="F835" s="795" t="n"/>
      <c r="G835" s="794" t="n">
        <v>0.2178</v>
      </c>
      <c r="H835" s="836" t="n"/>
      <c r="I835" s="792" t="n"/>
      <c r="J835" s="793" t="n">
        <v>0.1769</v>
      </c>
      <c r="K835" s="795" t="n"/>
      <c r="L835" s="793" t="n">
        <v>0.272</v>
      </c>
      <c r="M835" s="982">
        <f>IFERROR(AVERAGE(D835:E835),"")</f>
        <v/>
      </c>
      <c r="N835" s="982">
        <f>IFERROR(AVERAGE(F835:H835),"")</f>
        <v/>
      </c>
      <c r="O835" s="982">
        <f>IFERROR(AVERAGE(I835:J835),"")</f>
        <v/>
      </c>
      <c r="P835" s="982">
        <f>IFERROR(AVERAGE(K835:L835),"")</f>
        <v/>
      </c>
      <c r="Q835" s="257" t="n"/>
      <c r="R835" s="797">
        <f>AVERAGE(M835:P835)</f>
        <v/>
      </c>
      <c r="S835" s="266">
        <f>IF(R835&gt;=1,1,0)</f>
        <v/>
      </c>
      <c r="T835" s="266">
        <f>IF(S835=0,0,S835+T834)</f>
        <v/>
      </c>
      <c r="BG835" s="266">
        <f>IF(R835&gt;=2,1,0)</f>
        <v/>
      </c>
      <c r="BH835" s="266">
        <f>IF(BG835=0,0,BG835+BH834)</f>
        <v/>
      </c>
    </row>
    <row r="836" ht="17.45" customHeight="1">
      <c r="A836" s="257">
        <f>IF(ISNUMBER(C836),MONTH(C836),"")</f>
        <v/>
      </c>
      <c r="B836" s="257">
        <f>IF(ISNUMBER(C836),YEAR(C836),"")</f>
        <v/>
      </c>
      <c r="C836" s="808">
        <f>C835+1</f>
        <v/>
      </c>
      <c r="D836" s="809" t="n">
        <v>0.4855</v>
      </c>
      <c r="E836" s="810" t="n"/>
      <c r="F836" s="812" t="n">
        <v>0.4704</v>
      </c>
      <c r="G836" s="811" t="n"/>
      <c r="H836" s="837" t="n">
        <v>0.4804</v>
      </c>
      <c r="I836" s="809" t="n">
        <v>0.3264</v>
      </c>
      <c r="J836" s="810" t="n"/>
      <c r="K836" s="812" t="n">
        <v>0.4364</v>
      </c>
      <c r="L836" s="810" t="n"/>
      <c r="M836" s="983">
        <f>IFERROR(AVERAGE(D836:E836),"")</f>
        <v/>
      </c>
      <c r="N836" s="983">
        <f>IFERROR(AVERAGE(F836:H836),"")</f>
        <v/>
      </c>
      <c r="O836" s="983">
        <f>IFERROR(AVERAGE(I836:J836),"")</f>
        <v/>
      </c>
      <c r="P836" s="983">
        <f>IFERROR(AVERAGE(K836:L836),"")</f>
        <v/>
      </c>
      <c r="Q836" s="813">
        <f>AVERAGE(M836:P836)</f>
        <v/>
      </c>
      <c r="R836" s="813" t="n"/>
      <c r="S836" s="443">
        <f>IF(Q836&gt;=1,1,0)</f>
        <v/>
      </c>
      <c r="T836" s="443">
        <f>IF(S836=0,0,S836+T835)</f>
        <v/>
      </c>
      <c r="BG836" s="311">
        <f>IF(Q836&gt;=2,1,0)</f>
        <v/>
      </c>
      <c r="BH836" s="311">
        <f>IF(BG836=0,0,BG836+BH835)</f>
        <v/>
      </c>
    </row>
    <row r="837" ht="17.45" customHeight="1">
      <c r="A837" s="257">
        <f>IF(ISNUMBER(C837),MONTH(C837),"")</f>
        <v/>
      </c>
      <c r="B837" s="257">
        <f>IF(ISNUMBER(C837),YEAR(C837),"")</f>
        <v/>
      </c>
      <c r="C837" s="808">
        <f>C836+1</f>
        <v/>
      </c>
      <c r="D837" s="809" t="n"/>
      <c r="E837" s="810" t="n">
        <v>0.3564</v>
      </c>
      <c r="F837" s="812" t="n"/>
      <c r="G837" s="811" t="n">
        <v>0.2019</v>
      </c>
      <c r="H837" s="837" t="n"/>
      <c r="I837" s="809" t="n"/>
      <c r="J837" s="810" t="n">
        <v>0.1491</v>
      </c>
      <c r="K837" s="812" t="n"/>
      <c r="L837" s="810" t="n">
        <v>0.324</v>
      </c>
      <c r="M837" s="983">
        <f>IFERROR(AVERAGE(D837:E837),"")</f>
        <v/>
      </c>
      <c r="N837" s="983">
        <f>IFERROR(AVERAGE(F837:H837),"")</f>
        <v/>
      </c>
      <c r="O837" s="983">
        <f>IFERROR(AVERAGE(I837:J837),"")</f>
        <v/>
      </c>
      <c r="P837" s="983">
        <f>IFERROR(AVERAGE(K837:L837),"")</f>
        <v/>
      </c>
      <c r="Q837" s="813">
        <f>AVERAGE(M837:P837)</f>
        <v/>
      </c>
      <c r="R837" s="813" t="n"/>
      <c r="S837" s="443">
        <f>IF(Q837&gt;=1,1,0)</f>
        <v/>
      </c>
      <c r="T837" s="443">
        <f>IF(S837=0,0,S837+T836)</f>
        <v/>
      </c>
      <c r="BG837" s="311">
        <f>IF(Q837&gt;=2,1,0)</f>
        <v/>
      </c>
      <c r="BH837" s="311">
        <f>IF(BG837=0,0,BG837+BH836)</f>
        <v/>
      </c>
    </row>
    <row r="838" ht="17.45" customHeight="1">
      <c r="A838" s="257">
        <f>IF(ISNUMBER(C838),MONTH(C838),"")</f>
        <v/>
      </c>
      <c r="B838" s="257">
        <f>IF(ISNUMBER(C838),YEAR(C838),"")</f>
        <v/>
      </c>
      <c r="C838" s="791">
        <f>C837+1</f>
        <v/>
      </c>
      <c r="D838" s="792" t="n">
        <v>0.454</v>
      </c>
      <c r="E838" s="793" t="n"/>
      <c r="F838" s="795" t="n">
        <v>0.4323</v>
      </c>
      <c r="G838" s="794" t="n"/>
      <c r="H838" s="836" t="n"/>
      <c r="I838" s="792" t="n">
        <v>0.4977</v>
      </c>
      <c r="J838" s="793" t="n"/>
      <c r="K838" s="795" t="n">
        <v>0.6635</v>
      </c>
      <c r="L838" s="793" t="n"/>
      <c r="M838" s="982">
        <f>IFERROR(AVERAGE(D838:E838),"")</f>
        <v/>
      </c>
      <c r="N838" s="982">
        <f>IFERROR(AVERAGE(F838:H838),"")</f>
        <v/>
      </c>
      <c r="O838" s="982">
        <f>IFERROR(AVERAGE(I838:J838),"")</f>
        <v/>
      </c>
      <c r="P838" s="982">
        <f>IFERROR(AVERAGE(K838:L838),"")</f>
        <v/>
      </c>
      <c r="Q838" s="257" t="n"/>
      <c r="R838" s="797">
        <f>AVERAGE(M838:P838)</f>
        <v/>
      </c>
      <c r="S838" s="266">
        <f>IF(R838&gt;=1,1,0)</f>
        <v/>
      </c>
      <c r="T838" s="266">
        <f>IF(S838=0,0,S838+T837)</f>
        <v/>
      </c>
      <c r="BG838" s="266">
        <f>IF(R838&gt;=2,1,0)</f>
        <v/>
      </c>
      <c r="BH838" s="266">
        <f>IF(BG838=0,0,BG838+BH837)</f>
        <v/>
      </c>
    </row>
    <row r="839" ht="17.45" customHeight="1">
      <c r="A839" s="257">
        <f>IF(ISNUMBER(C839),MONTH(C839),"")</f>
        <v/>
      </c>
      <c r="B839" s="257">
        <f>IF(ISNUMBER(C839),YEAR(C839),"")</f>
        <v/>
      </c>
      <c r="C839" s="791">
        <f>C838+1</f>
        <v/>
      </c>
      <c r="D839" s="792" t="n"/>
      <c r="E839" s="793" t="n">
        <v>0.7242</v>
      </c>
      <c r="F839" s="795" t="n"/>
      <c r="G839" s="794" t="n">
        <v>0.9999</v>
      </c>
      <c r="H839" s="836" t="n"/>
      <c r="I839" s="792" t="n"/>
      <c r="J839" s="793" t="n">
        <v>0.8073</v>
      </c>
      <c r="K839" s="795" t="n"/>
      <c r="L839" s="793" t="n">
        <v>0.8577</v>
      </c>
      <c r="M839" s="982">
        <f>IFERROR(AVERAGE(D839:E839),"")</f>
        <v/>
      </c>
      <c r="N839" s="982">
        <f>IFERROR(AVERAGE(F839:H839),"")</f>
        <v/>
      </c>
      <c r="O839" s="982">
        <f>IFERROR(AVERAGE(I839:J839),"")</f>
        <v/>
      </c>
      <c r="P839" s="982">
        <f>IFERROR(AVERAGE(K839:L839),"")</f>
        <v/>
      </c>
      <c r="Q839" s="257" t="n"/>
      <c r="R839" s="797">
        <f>AVERAGE(M839:P839)</f>
        <v/>
      </c>
      <c r="S839" s="266">
        <f>IF(R839&gt;=1,1,0)</f>
        <v/>
      </c>
      <c r="T839" s="266">
        <f>IF(S839=0,0,S839+T838)</f>
        <v/>
      </c>
      <c r="BG839" s="266">
        <f>IF(R839&gt;=2,1,0)</f>
        <v/>
      </c>
      <c r="BH839" s="266">
        <f>IF(BG839=0,0,BG839+BH838)</f>
        <v/>
      </c>
    </row>
    <row r="840" ht="17.45" customHeight="1">
      <c r="A840" s="257">
        <f>IF(ISNUMBER(C840),MONTH(C840),"")</f>
        <v/>
      </c>
      <c r="B840" s="257">
        <f>IF(ISNUMBER(C840),YEAR(C840),"")</f>
        <v/>
      </c>
      <c r="C840" s="791">
        <f>C839+1</f>
        <v/>
      </c>
      <c r="D840" s="792" t="n">
        <v>1.076</v>
      </c>
      <c r="E840" s="793" t="n"/>
      <c r="F840" s="795" t="n"/>
      <c r="G840" s="794" t="n"/>
      <c r="H840" s="836" t="n">
        <v>1.099</v>
      </c>
      <c r="I840" s="792" t="n">
        <v>0.9169</v>
      </c>
      <c r="J840" s="793" t="n"/>
      <c r="K840" s="795" t="n">
        <v>1.061</v>
      </c>
      <c r="L840" s="793" t="n"/>
      <c r="M840" s="982">
        <f>IFERROR(AVERAGE(D840:E840),"")</f>
        <v/>
      </c>
      <c r="N840" s="982">
        <f>IFERROR(AVERAGE(F840:H840),"")</f>
        <v/>
      </c>
      <c r="O840" s="982">
        <f>IFERROR(AVERAGE(I840:J840),"")</f>
        <v/>
      </c>
      <c r="P840" s="982">
        <f>IFERROR(AVERAGE(K840:L840),"")</f>
        <v/>
      </c>
      <c r="Q840" s="257" t="n"/>
      <c r="R840" s="797">
        <f>AVERAGE(M840:P840)</f>
        <v/>
      </c>
      <c r="S840" s="266">
        <f>IF(R840&gt;=1,1,0)</f>
        <v/>
      </c>
      <c r="T840" s="266">
        <f>IF(S840=0,0,S840+T839)</f>
        <v/>
      </c>
      <c r="BG840" s="266">
        <f>IF(R840&gt;=2,1,0)</f>
        <v/>
      </c>
      <c r="BH840" s="266">
        <f>IF(BG840=0,0,BG840+BH839)</f>
        <v/>
      </c>
    </row>
    <row r="841" ht="17.45" customHeight="1">
      <c r="A841" s="257">
        <f>IF(ISNUMBER(C841),MONTH(C841),"")</f>
        <v/>
      </c>
      <c r="B841" s="257">
        <f>IF(ISNUMBER(C841),YEAR(C841),"")</f>
        <v/>
      </c>
      <c r="C841" s="791">
        <f>C840+1</f>
        <v/>
      </c>
      <c r="D841" s="792" t="n"/>
      <c r="E841" s="793" t="n">
        <v>0.8595</v>
      </c>
      <c r="F841" s="795" t="n"/>
      <c r="G841" s="794" t="n">
        <v>0.6872</v>
      </c>
      <c r="H841" s="836" t="n"/>
      <c r="I841" s="792" t="n"/>
      <c r="J841" s="793" t="n">
        <v>0.6775</v>
      </c>
      <c r="K841" s="795" t="n"/>
      <c r="L841" s="793" t="n">
        <v>0.8466</v>
      </c>
      <c r="M841" s="982">
        <f>IFERROR(AVERAGE(D841:E841),"")</f>
        <v/>
      </c>
      <c r="N841" s="982">
        <f>IFERROR(AVERAGE(F841:H841),"")</f>
        <v/>
      </c>
      <c r="O841" s="982">
        <f>IFERROR(AVERAGE(I841:J841),"")</f>
        <v/>
      </c>
      <c r="P841" s="982">
        <f>IFERROR(AVERAGE(K841:L841),"")</f>
        <v/>
      </c>
      <c r="Q841" s="257" t="n"/>
      <c r="R841" s="797">
        <f>AVERAGE(M841:P841)</f>
        <v/>
      </c>
      <c r="S841" s="266">
        <f>IF(R841&gt;=1,1,0)</f>
        <v/>
      </c>
      <c r="T841" s="266">
        <f>IF(S841=0,0,S841+T840)</f>
        <v/>
      </c>
      <c r="BG841" s="266">
        <f>IF(R841&gt;=2,1,0)</f>
        <v/>
      </c>
      <c r="BH841" s="266">
        <f>IF(BG841=0,0,BG841+BH840)</f>
        <v/>
      </c>
    </row>
    <row r="842" ht="17.45" customHeight="1">
      <c r="A842" s="257">
        <f>IF(ISNUMBER(C842),MONTH(C842),"")</f>
        <v/>
      </c>
      <c r="B842" s="257">
        <f>IF(ISNUMBER(C842),YEAR(C842),"")</f>
        <v/>
      </c>
      <c r="C842" s="861">
        <f>C841+1</f>
        <v/>
      </c>
      <c r="D842" s="803" t="n">
        <v>0.6232</v>
      </c>
      <c r="E842" s="804" t="n"/>
      <c r="F842" s="806" t="n">
        <v>0.325</v>
      </c>
      <c r="G842" s="805" t="n"/>
      <c r="H842" s="838" t="n">
        <v>0.3082</v>
      </c>
      <c r="I842" s="803" t="n">
        <v>0.3742</v>
      </c>
      <c r="J842" s="804" t="n"/>
      <c r="K842" s="806" t="n">
        <v>0.5347</v>
      </c>
      <c r="L842" s="804" t="n"/>
      <c r="M842" s="982">
        <f>IFERROR(AVERAGE(D842:E842),"")</f>
        <v/>
      </c>
      <c r="N842" s="982">
        <f>IFERROR(AVERAGE(F842:H842),"")</f>
        <v/>
      </c>
      <c r="O842" s="982">
        <f>IFERROR(AVERAGE(I842:J842),"")</f>
        <v/>
      </c>
      <c r="P842" s="982">
        <f>IFERROR(AVERAGE(K842:L842),"")</f>
        <v/>
      </c>
      <c r="Q842" s="257" t="n"/>
      <c r="R842" s="797">
        <f>AVERAGE(M842:P842)</f>
        <v/>
      </c>
      <c r="S842" s="266">
        <f>IF(R842&gt;=1,1,0)</f>
        <v/>
      </c>
      <c r="T842" s="266">
        <f>IF(S842=0,0,S842+T841)</f>
        <v/>
      </c>
      <c r="BG842" s="266">
        <f>IF(R842&gt;=2,1,0)</f>
        <v/>
      </c>
      <c r="BH842" s="266">
        <f>IF(BG842=0,0,BG842+BH841)</f>
        <v/>
      </c>
    </row>
    <row r="843" ht="17.45" customHeight="1">
      <c r="A843" s="257">
        <f>IF(ISNUMBER(C843),MONTH(C843),"")</f>
        <v/>
      </c>
      <c r="B843" s="257">
        <f>IF(ISNUMBER(C843),YEAR(C843),"")</f>
        <v/>
      </c>
      <c r="C843" s="808">
        <f>C842+1</f>
        <v/>
      </c>
      <c r="D843" s="809" t="n"/>
      <c r="E843" s="810" t="n">
        <v>0.3381</v>
      </c>
      <c r="F843" s="812" t="n"/>
      <c r="G843" s="811" t="n">
        <v>0.331</v>
      </c>
      <c r="H843" s="837" t="n"/>
      <c r="I843" s="809" t="n"/>
      <c r="J843" s="810" t="n">
        <v>0.2486</v>
      </c>
      <c r="K843" s="812" t="n"/>
      <c r="L843" s="810" t="n">
        <v>0.3773</v>
      </c>
      <c r="M843" s="983">
        <f>IFERROR(AVERAGE(D843:E843),"")</f>
        <v/>
      </c>
      <c r="N843" s="983">
        <f>IFERROR(AVERAGE(F843:H843),"")</f>
        <v/>
      </c>
      <c r="O843" s="983">
        <f>IFERROR(AVERAGE(I843:J843),"")</f>
        <v/>
      </c>
      <c r="P843" s="983">
        <f>IFERROR(AVERAGE(K843:L843),"")</f>
        <v/>
      </c>
      <c r="Q843" s="813">
        <f>AVERAGE(M843:P843)</f>
        <v/>
      </c>
      <c r="R843" s="813" t="n"/>
      <c r="S843" s="443">
        <f>IF(Q843&gt;=1,1,0)</f>
        <v/>
      </c>
      <c r="T843" s="443">
        <f>IF(S843=0,0,S843+T842)</f>
        <v/>
      </c>
      <c r="BG843" s="311">
        <f>IF(Q843&gt;=2,1,0)</f>
        <v/>
      </c>
      <c r="BH843" s="311">
        <f>IF(BG843=0,0,BG843+BH842)</f>
        <v/>
      </c>
    </row>
    <row r="844" ht="17.45" customHeight="1">
      <c r="A844" s="257">
        <f>IF(ISNUMBER(C844),MONTH(C844),"")</f>
        <v/>
      </c>
      <c r="B844" s="257">
        <f>IF(ISNUMBER(C844),YEAR(C844),"")</f>
        <v/>
      </c>
      <c r="C844" s="808">
        <f>C843+1</f>
        <v/>
      </c>
      <c r="D844" s="809" t="n">
        <v>0.3961</v>
      </c>
      <c r="E844" s="810" t="n"/>
      <c r="F844" s="812" t="n">
        <v>0.3159</v>
      </c>
      <c r="G844" s="811" t="n"/>
      <c r="H844" s="837" t="n"/>
      <c r="I844" s="809" t="n">
        <v>0.2626</v>
      </c>
      <c r="J844" s="810" t="n"/>
      <c r="K844" s="812" t="n">
        <v>0.3364</v>
      </c>
      <c r="L844" s="810" t="n"/>
      <c r="M844" s="983">
        <f>IFERROR(AVERAGE(D844:E844),"")</f>
        <v/>
      </c>
      <c r="N844" s="983">
        <f>IFERROR(AVERAGE(F844:H844),"")</f>
        <v/>
      </c>
      <c r="O844" s="983">
        <f>IFERROR(AVERAGE(I844:J844),"")</f>
        <v/>
      </c>
      <c r="P844" s="983">
        <f>IFERROR(AVERAGE(K844:L844),"")</f>
        <v/>
      </c>
      <c r="Q844" s="813">
        <f>AVERAGE(M844:P844)</f>
        <v/>
      </c>
      <c r="R844" s="813" t="n"/>
      <c r="S844" s="443">
        <f>IF(Q844&gt;=1,1,0)</f>
        <v/>
      </c>
      <c r="T844" s="443">
        <f>IF(S844=0,0,S844+T843)</f>
        <v/>
      </c>
      <c r="BG844" s="311">
        <f>IF(Q844&gt;=2,1,0)</f>
        <v/>
      </c>
      <c r="BH844" s="311">
        <f>IF(BG844=0,0,BG844+BH843)</f>
        <v/>
      </c>
    </row>
    <row r="845" ht="17.45" customHeight="1">
      <c r="A845" s="257">
        <f>IF(ISNUMBER(C845),MONTH(C845),"")</f>
        <v/>
      </c>
      <c r="B845" s="257">
        <f>IF(ISNUMBER(C845),YEAR(C845),"")</f>
        <v/>
      </c>
      <c r="C845" s="791">
        <f>C844+1</f>
        <v/>
      </c>
      <c r="D845" s="792" t="n"/>
      <c r="E845" s="793" t="n">
        <v>0.7138</v>
      </c>
      <c r="F845" s="795" t="n"/>
      <c r="G845" s="794" t="n">
        <v>0.5849</v>
      </c>
      <c r="H845" s="836" t="n"/>
      <c r="I845" s="792" t="n"/>
      <c r="J845" s="793" t="n">
        <v>0.4069</v>
      </c>
      <c r="K845" s="795" t="n"/>
      <c r="L845" s="793" t="n">
        <v>0.5966</v>
      </c>
      <c r="M845" s="982">
        <f>IFERROR(AVERAGE(D845:E845),"")</f>
        <v/>
      </c>
      <c r="N845" s="982">
        <f>IFERROR(AVERAGE(F845:H845),"")</f>
        <v/>
      </c>
      <c r="O845" s="982">
        <f>IFERROR(AVERAGE(I845:J845),"")</f>
        <v/>
      </c>
      <c r="P845" s="982">
        <f>IFERROR(AVERAGE(K845:L845),"")</f>
        <v/>
      </c>
      <c r="Q845" s="257" t="n"/>
      <c r="R845" s="797">
        <f>AVERAGE(M845:P845)</f>
        <v/>
      </c>
      <c r="S845" s="266">
        <f>IF(R845&gt;=1,1,0)</f>
        <v/>
      </c>
      <c r="T845" s="266">
        <f>IF(S845=0,0,S845+T844)</f>
        <v/>
      </c>
      <c r="BG845" s="266">
        <f>IF(R845&gt;=2,1,0)</f>
        <v/>
      </c>
      <c r="BH845" s="266">
        <f>IF(BG845=0,0,BG845+BH844)</f>
        <v/>
      </c>
    </row>
    <row r="846" ht="17.45" customHeight="1">
      <c r="A846" s="257">
        <f>IF(ISNUMBER(C846),MONTH(C846),"")</f>
        <v/>
      </c>
      <c r="B846" s="257">
        <f>IF(ISNUMBER(C846),YEAR(C846),"")</f>
        <v/>
      </c>
      <c r="C846" s="791">
        <f>C845+1</f>
        <v/>
      </c>
      <c r="D846" s="792" t="n">
        <v>0.6688</v>
      </c>
      <c r="E846" s="793" t="n"/>
      <c r="F846" s="795" t="n"/>
      <c r="G846" s="794" t="n"/>
      <c r="H846" s="836" t="n">
        <v>0.6284</v>
      </c>
      <c r="I846" s="792" t="n">
        <v>0.6699000000000001</v>
      </c>
      <c r="J846" s="793" t="n"/>
      <c r="K846" s="795" t="n">
        <v>0.6266</v>
      </c>
      <c r="L846" s="793" t="n"/>
      <c r="M846" s="982">
        <f>IFERROR(AVERAGE(D846:E846),"")</f>
        <v/>
      </c>
      <c r="N846" s="982">
        <f>IFERROR(AVERAGE(F846:H846),"")</f>
        <v/>
      </c>
      <c r="O846" s="982">
        <f>IFERROR(AVERAGE(I846:J846),"")</f>
        <v/>
      </c>
      <c r="P846" s="982">
        <f>IFERROR(AVERAGE(K846:L846),"")</f>
        <v/>
      </c>
      <c r="Q846" s="257" t="n"/>
      <c r="R846" s="797">
        <f>AVERAGE(M846:P846)</f>
        <v/>
      </c>
      <c r="S846" s="266">
        <f>IF(R846&gt;=1,1,0)</f>
        <v/>
      </c>
      <c r="T846" s="266">
        <f>IF(S846=0,0,S846+T845)</f>
        <v/>
      </c>
      <c r="BG846" s="266">
        <f>IF(R846&gt;=2,1,0)</f>
        <v/>
      </c>
      <c r="BH846" s="266">
        <f>IF(BG846=0,0,BG846+BH845)</f>
        <v/>
      </c>
    </row>
    <row r="847" ht="17.45" customHeight="1">
      <c r="A847" s="257">
        <f>IF(ISNUMBER(C847),MONTH(C847),"")</f>
        <v/>
      </c>
      <c r="B847" s="257">
        <f>IF(ISNUMBER(C847),YEAR(C847),"")</f>
        <v/>
      </c>
      <c r="C847" s="791">
        <f>C846+1</f>
        <v/>
      </c>
      <c r="D847" s="792" t="n"/>
      <c r="E847" s="793" t="n">
        <v>1.301</v>
      </c>
      <c r="F847" s="795" t="n"/>
      <c r="G847" s="794" t="n">
        <v>1.156</v>
      </c>
      <c r="H847" s="836" t="n"/>
      <c r="I847" s="792" t="n"/>
      <c r="J847" s="793" t="n">
        <v>1.067</v>
      </c>
      <c r="K847" s="795" t="n"/>
      <c r="L847" s="793" t="n">
        <v>1.066</v>
      </c>
      <c r="M847" s="982">
        <f>IFERROR(AVERAGE(D847:E847),"")</f>
        <v/>
      </c>
      <c r="N847" s="982">
        <f>IFERROR(AVERAGE(F847:H847),"")</f>
        <v/>
      </c>
      <c r="O847" s="982">
        <f>IFERROR(AVERAGE(I847:J847),"")</f>
        <v/>
      </c>
      <c r="P847" s="982">
        <f>IFERROR(AVERAGE(K847:L847),"")</f>
        <v/>
      </c>
      <c r="Q847" s="257" t="n"/>
      <c r="R847" s="797">
        <f>AVERAGE(M847:P847)</f>
        <v/>
      </c>
      <c r="S847" s="266">
        <f>IF(R847&gt;=1,1,0)</f>
        <v/>
      </c>
      <c r="T847" s="266">
        <f>IF(S847=0,0,S847+T846)</f>
        <v/>
      </c>
      <c r="BG847" s="266">
        <f>IF(R847&gt;=2,1,0)</f>
        <v/>
      </c>
      <c r="BH847" s="266">
        <f>IF(BG847=0,0,BG847+BH846)</f>
        <v/>
      </c>
    </row>
    <row r="848" ht="17.45" customHeight="1">
      <c r="A848" s="257">
        <f>IF(ISNUMBER(C848),MONTH(C848),"")</f>
        <v/>
      </c>
      <c r="B848" s="257">
        <f>IF(ISNUMBER(C848),YEAR(C848),"")</f>
        <v/>
      </c>
      <c r="C848" s="861">
        <f>C847+1</f>
        <v/>
      </c>
      <c r="D848" s="803" t="n">
        <v>1.087</v>
      </c>
      <c r="E848" s="804" t="n"/>
      <c r="F848" s="806" t="n">
        <v>1.025</v>
      </c>
      <c r="G848" s="805" t="n"/>
      <c r="H848" s="838" t="n">
        <v>1.032</v>
      </c>
      <c r="I848" s="803" t="n">
        <v>1.081</v>
      </c>
      <c r="J848" s="804" t="n"/>
      <c r="K848" s="806" t="n">
        <v>1.177</v>
      </c>
      <c r="L848" s="804" t="n"/>
      <c r="M848" s="982">
        <f>IFERROR(AVERAGE(D848:E848),"")</f>
        <v/>
      </c>
      <c r="N848" s="982">
        <f>IFERROR(AVERAGE(F848:H848),"")</f>
        <v/>
      </c>
      <c r="O848" s="982">
        <f>IFERROR(AVERAGE(I848:J848),"")</f>
        <v/>
      </c>
      <c r="P848" s="982">
        <f>IFERROR(AVERAGE(K848:L848),"")</f>
        <v/>
      </c>
      <c r="Q848" s="257" t="n"/>
      <c r="R848" s="797">
        <f>AVERAGE(M848:P848)</f>
        <v/>
      </c>
      <c r="S848" s="266">
        <f>IF(R848&gt;=1,1,0)</f>
        <v/>
      </c>
      <c r="T848" s="266">
        <f>IF(S848=0,0,S848+T847)</f>
        <v/>
      </c>
      <c r="BG848" s="266">
        <f>IF(R848&gt;=2,1,0)</f>
        <v/>
      </c>
      <c r="BH848" s="266">
        <f>IF(BG848=0,0,BG848+BH847)</f>
        <v/>
      </c>
    </row>
    <row r="849" ht="17.45" customHeight="1">
      <c r="A849" s="257">
        <f>IF(ISNUMBER(C849),MONTH(C849),"")</f>
        <v/>
      </c>
      <c r="B849" s="257">
        <f>IF(ISNUMBER(C849),YEAR(C849),"")</f>
        <v/>
      </c>
      <c r="C849" s="791">
        <f>C848+1</f>
        <v/>
      </c>
      <c r="D849" s="792" t="n"/>
      <c r="E849" s="793" t="n">
        <v>1.035</v>
      </c>
      <c r="F849" s="795" t="n"/>
      <c r="G849" s="794" t="n">
        <v>0.9607</v>
      </c>
      <c r="H849" s="836" t="n"/>
      <c r="I849" s="792" t="n"/>
      <c r="J849" s="793" t="n">
        <v>1.035</v>
      </c>
      <c r="K849" s="795" t="n"/>
      <c r="L849" s="793" t="n">
        <v>0.9962</v>
      </c>
      <c r="M849" s="982">
        <f>IFERROR(AVERAGE(D849:E849),"")</f>
        <v/>
      </c>
      <c r="N849" s="982">
        <f>IFERROR(AVERAGE(F849:H849),"")</f>
        <v/>
      </c>
      <c r="O849" s="982">
        <f>IFERROR(AVERAGE(I849:J849),"")</f>
        <v/>
      </c>
      <c r="P849" s="982">
        <f>IFERROR(AVERAGE(K849:L849),"")</f>
        <v/>
      </c>
      <c r="Q849" s="257" t="n"/>
      <c r="R849" s="797">
        <f>AVERAGE(M849:P849)</f>
        <v/>
      </c>
      <c r="S849" s="266">
        <f>IF(R849&gt;=1,1,0)</f>
        <v/>
      </c>
      <c r="T849" s="266">
        <f>IF(S849=0,0,S849+T848)</f>
        <v/>
      </c>
      <c r="BG849" s="266">
        <f>IF(R849&gt;=2,1,0)</f>
        <v/>
      </c>
      <c r="BH849" s="266">
        <f>IF(BG849=0,0,BG849+BH848)</f>
        <v/>
      </c>
    </row>
    <row r="850" ht="17.45" customHeight="1">
      <c r="A850" s="257">
        <f>IF(ISNUMBER(C850),MONTH(C850),"")</f>
        <v/>
      </c>
      <c r="B850" s="257">
        <f>IF(ISNUMBER(C850),YEAR(C850),"")</f>
        <v/>
      </c>
      <c r="C850" s="808">
        <f>C849+1</f>
        <v/>
      </c>
      <c r="D850" s="809" t="n">
        <v>0.9098000000000001</v>
      </c>
      <c r="E850" s="810" t="n"/>
      <c r="F850" s="812" t="n">
        <v>0.9274</v>
      </c>
      <c r="G850" s="811" t="n"/>
      <c r="H850" s="837" t="n"/>
      <c r="I850" s="809" t="n">
        <v>0.8473000000000001</v>
      </c>
      <c r="J850" s="810" t="n"/>
      <c r="K850" s="812" t="n">
        <v>0.8552</v>
      </c>
      <c r="L850" s="810" t="n"/>
      <c r="M850" s="983">
        <f>IFERROR(AVERAGE(D850:E850),"")</f>
        <v/>
      </c>
      <c r="N850" s="983">
        <f>IFERROR(AVERAGE(F850:H850),"")</f>
        <v/>
      </c>
      <c r="O850" s="983">
        <f>IFERROR(AVERAGE(I850:J850),"")</f>
        <v/>
      </c>
      <c r="P850" s="983">
        <f>IFERROR(AVERAGE(K850:L850),"")</f>
        <v/>
      </c>
      <c r="Q850" s="813">
        <f>AVERAGE(M850:P850)</f>
        <v/>
      </c>
      <c r="R850" s="813" t="n"/>
      <c r="S850" s="443">
        <f>IF(Q850&gt;=1,1,0)</f>
        <v/>
      </c>
      <c r="T850" s="443">
        <f>IF(S850=0,0,S850+T849)</f>
        <v/>
      </c>
      <c r="BG850" s="311">
        <f>IF(Q850&gt;=2,1,0)</f>
        <v/>
      </c>
      <c r="BH850" s="311">
        <f>IF(BG850=0,0,BG850+BH849)</f>
        <v/>
      </c>
    </row>
    <row r="851" ht="17.45" customHeight="1">
      <c r="A851" s="257">
        <f>IF(ISNUMBER(C851),MONTH(C851),"")</f>
        <v/>
      </c>
      <c r="B851" s="257">
        <f>IF(ISNUMBER(C851),YEAR(C851),"")</f>
        <v/>
      </c>
      <c r="C851" s="808">
        <f>C850+1</f>
        <v/>
      </c>
      <c r="D851" s="809" t="n"/>
      <c r="E851" s="810" t="n">
        <v>0.775</v>
      </c>
      <c r="F851" s="812" t="n"/>
      <c r="G851" s="811" t="n">
        <v>0.8446</v>
      </c>
      <c r="H851" s="837" t="n"/>
      <c r="I851" s="809" t="n"/>
      <c r="J851" s="810" t="n">
        <v>0.7219</v>
      </c>
      <c r="K851" s="812" t="n"/>
      <c r="L851" s="810" t="n">
        <v>0.8947000000000001</v>
      </c>
      <c r="M851" s="983">
        <f>IFERROR(AVERAGE(D851:E851),"")</f>
        <v/>
      </c>
      <c r="N851" s="983">
        <f>IFERROR(AVERAGE(F851:H851),"")</f>
        <v/>
      </c>
      <c r="O851" s="983">
        <f>IFERROR(AVERAGE(I851:J851),"")</f>
        <v/>
      </c>
      <c r="P851" s="983">
        <f>IFERROR(AVERAGE(K851:L851),"")</f>
        <v/>
      </c>
      <c r="Q851" s="813">
        <f>AVERAGE(M851:P851)</f>
        <v/>
      </c>
      <c r="R851" s="813" t="n"/>
      <c r="S851" s="443">
        <f>IF(Q851&gt;=1,1,0)</f>
        <v/>
      </c>
      <c r="T851" s="443">
        <f>IF(S851=0,0,S851+T850)</f>
        <v/>
      </c>
      <c r="BG851" s="311">
        <f>IF(Q851&gt;=2,1,0)</f>
        <v/>
      </c>
      <c r="BH851" s="311">
        <f>IF(BG851=0,0,BG851+BH850)</f>
        <v/>
      </c>
    </row>
    <row r="852" ht="17.45" customHeight="1">
      <c r="A852" s="257">
        <f>IF(ISNUMBER(C852),MONTH(C852),"")</f>
        <v/>
      </c>
      <c r="B852" s="257">
        <f>IF(ISNUMBER(C852),YEAR(C852),"")</f>
        <v/>
      </c>
      <c r="C852" s="791">
        <f>C851+1</f>
        <v/>
      </c>
      <c r="D852" s="792" t="n">
        <v>0.774</v>
      </c>
      <c r="E852" s="793" t="n"/>
      <c r="F852" s="795" t="n"/>
      <c r="G852" s="794" t="n"/>
      <c r="H852" s="836" t="n">
        <v>0.8372000000000001</v>
      </c>
      <c r="I852" s="792" t="n">
        <v>0.8144</v>
      </c>
      <c r="J852" s="793" t="n"/>
      <c r="K852" s="795" t="n">
        <v>0.7953</v>
      </c>
      <c r="L852" s="793" t="n"/>
      <c r="M852" s="982">
        <f>IFERROR(AVERAGE(D852:E852),"")</f>
        <v/>
      </c>
      <c r="N852" s="982">
        <f>IFERROR(AVERAGE(F852:H852),"")</f>
        <v/>
      </c>
      <c r="O852" s="982">
        <f>IFERROR(AVERAGE(I852:J852),"")</f>
        <v/>
      </c>
      <c r="P852" s="982">
        <f>IFERROR(AVERAGE(K852:L852),"")</f>
        <v/>
      </c>
      <c r="Q852" s="257" t="n"/>
      <c r="R852" s="797">
        <f>AVERAGE(M852:P852)</f>
        <v/>
      </c>
      <c r="S852" s="266">
        <f>IF(R852&gt;=1,1,0)</f>
        <v/>
      </c>
      <c r="T852" s="266">
        <f>IF(S852=0,0,S852+T851)</f>
        <v/>
      </c>
      <c r="V852" s="785" t="n"/>
      <c r="BG852" s="266">
        <f>IF(R852&gt;=2,1,0)</f>
        <v/>
      </c>
      <c r="BH852" s="266">
        <f>IF(BG852=0,0,BG852+BH851)</f>
        <v/>
      </c>
    </row>
    <row r="853" ht="17.45" customHeight="1" thickBot="1">
      <c r="A853" s="257">
        <f>IF(ISNUMBER(C853),MONTH(C853),"")</f>
        <v/>
      </c>
      <c r="B853" s="257">
        <f>IF(ISNUMBER(C853),YEAR(C853),"")</f>
        <v/>
      </c>
      <c r="C853" s="791">
        <f>C852+1</f>
        <v/>
      </c>
      <c r="D853" s="792" t="n"/>
      <c r="E853" s="992" t="n">
        <v>1.377</v>
      </c>
      <c r="F853" s="795" t="n"/>
      <c r="G853" s="794" t="n">
        <v>1.534</v>
      </c>
      <c r="H853" s="836" t="n"/>
      <c r="I853" s="792" t="n"/>
      <c r="J853" s="793" t="n">
        <v>1.224</v>
      </c>
      <c r="K853" s="795" t="n"/>
      <c r="L853" s="793" t="n">
        <v>1.479</v>
      </c>
      <c r="M853" s="982">
        <f>IFERROR(AVERAGE(D853:E853),"")</f>
        <v/>
      </c>
      <c r="N853" s="982">
        <f>IFERROR(AVERAGE(F853:H853),"")</f>
        <v/>
      </c>
      <c r="O853" s="982">
        <f>IFERROR(AVERAGE(I853:J853),"")</f>
        <v/>
      </c>
      <c r="P853" s="982">
        <f>IFERROR(AVERAGE(K853:L853),"")</f>
        <v/>
      </c>
      <c r="Q853" s="257" t="n"/>
      <c r="R853" s="797">
        <f>AVERAGE(M853:P853)</f>
        <v/>
      </c>
      <c r="S853" s="266">
        <f>IF(R853&gt;=1,1,0)</f>
        <v/>
      </c>
      <c r="T853" s="266">
        <f>IF(S853=0,0,S853+T852)</f>
        <v/>
      </c>
      <c r="BG853" s="266">
        <f>IF(R853&gt;=2,1,0)</f>
        <v/>
      </c>
      <c r="BH853" s="266">
        <f>IF(BG853=0,0,BG853+BH852)</f>
        <v/>
      </c>
    </row>
    <row r="854" ht="17.45" customHeight="1" thickBot="1">
      <c r="A854" s="257">
        <f>IF(ISNUMBER(C854),MONTH(C854),"")</f>
        <v/>
      </c>
      <c r="B854" s="257">
        <f>IF(ISNUMBER(C854),YEAR(C854),"")</f>
        <v/>
      </c>
      <c r="C854" s="861">
        <f>C853+1</f>
        <v/>
      </c>
      <c r="D854" s="803" t="n">
        <v>0.7145</v>
      </c>
      <c r="E854" s="804" t="n"/>
      <c r="F854" s="806" t="n">
        <v>0.6594</v>
      </c>
      <c r="G854" s="805" t="n"/>
      <c r="H854" s="838" t="n">
        <v>0.7005</v>
      </c>
      <c r="I854" s="803" t="n">
        <v>0.9101</v>
      </c>
      <c r="J854" s="804" t="n"/>
      <c r="K854" s="806" t="n">
        <v>0.7549</v>
      </c>
      <c r="L854" s="804" t="n"/>
      <c r="M854" s="982">
        <f>IFERROR(AVERAGE(D854:E854),"")</f>
        <v/>
      </c>
      <c r="N854" s="982">
        <f>IFERROR(AVERAGE(F854:H854),"")</f>
        <v/>
      </c>
      <c r="O854" s="982">
        <f>IFERROR(AVERAGE(I854:J854),"")</f>
        <v/>
      </c>
      <c r="P854" s="982">
        <f>IFERROR(AVERAGE(K854:L854),"")</f>
        <v/>
      </c>
      <c r="Q854" s="257" t="n"/>
      <c r="R854" s="797">
        <f>AVERAGE(M854:P854)</f>
        <v/>
      </c>
      <c r="S854" s="266">
        <f>IF(R854&gt;=1,1,0)</f>
        <v/>
      </c>
      <c r="T854" s="266">
        <f>IF(S854=0,0,S854+T853)</f>
        <v/>
      </c>
      <c r="U854" s="314" t="inlineStr">
        <is>
          <t>April</t>
        </is>
      </c>
      <c r="V854" s="299" t="n">
        <v>2020</v>
      </c>
      <c r="W854" s="300" t="n"/>
      <c r="X854" s="300" t="n"/>
      <c r="Y854" s="300" t="n"/>
      <c r="BG854" s="266">
        <f>IF(R854&gt;=2,1,0)</f>
        <v/>
      </c>
      <c r="BH854" s="266">
        <f>IF(BG854=0,0,BG854+BH853)</f>
        <v/>
      </c>
    </row>
    <row r="855" ht="17.45" customHeight="1">
      <c r="A855" s="257">
        <f>IF(ISNUMBER(C855),MONTH(C855),"")</f>
        <v/>
      </c>
      <c r="B855" s="257">
        <f>IF(ISNUMBER(C855),YEAR(C855),"")</f>
        <v/>
      </c>
      <c r="C855" s="791">
        <f>C854+1</f>
        <v/>
      </c>
      <c r="D855" s="792" t="n"/>
      <c r="E855" s="793" t="n">
        <v>0.7609</v>
      </c>
      <c r="F855" s="795" t="n"/>
      <c r="G855" s="794" t="n">
        <v>0.86</v>
      </c>
      <c r="H855" s="836" t="n"/>
      <c r="I855" s="792" t="n"/>
      <c r="J855" s="793" t="n">
        <v>0.7459</v>
      </c>
      <c r="K855" s="795" t="n"/>
      <c r="L855" s="793" t="n">
        <v>0.7075</v>
      </c>
      <c r="M855" s="982">
        <f>IFERROR(AVERAGE(D855:E855),"")</f>
        <v/>
      </c>
      <c r="N855" s="982">
        <f>IFERROR(AVERAGE(F855:H855),"")</f>
        <v/>
      </c>
      <c r="O855" s="982">
        <f>IFERROR(AVERAGE(I855:J855),"")</f>
        <v/>
      </c>
      <c r="P855" s="982">
        <f>IFERROR(AVERAGE(K855:L855),"")</f>
        <v/>
      </c>
      <c r="Q855" s="257" t="n"/>
      <c r="R855" s="797">
        <f>AVERAGE(M855:P855)</f>
        <v/>
      </c>
      <c r="S855" s="266">
        <f>IF(R855&gt;=1,1,0)</f>
        <v/>
      </c>
      <c r="T855" s="266">
        <f>IF(S855=0,0,S855+T854)</f>
        <v/>
      </c>
      <c r="U855" s="301" t="inlineStr">
        <is>
          <t>Parameter</t>
        </is>
      </c>
      <c r="V855" s="301" t="inlineStr">
        <is>
          <t>Station 1</t>
        </is>
      </c>
      <c r="W855" s="301" t="inlineStr">
        <is>
          <t>Station 2</t>
        </is>
      </c>
      <c r="X855" s="301" t="inlineStr">
        <is>
          <t>Station 4</t>
        </is>
      </c>
      <c r="Y855" s="301" t="inlineStr">
        <is>
          <t>Station 5</t>
        </is>
      </c>
      <c r="BG855" s="266">
        <f>IF(R855&gt;=2,1,0)</f>
        <v/>
      </c>
      <c r="BH855" s="266">
        <f>IF(BG855=0,0,BG855+BH854)</f>
        <v/>
      </c>
    </row>
    <row r="856" ht="17.45" customHeight="1">
      <c r="A856" s="257">
        <f>IF(ISNUMBER(C856),MONTH(C856),"")</f>
        <v/>
      </c>
      <c r="B856" s="257">
        <f>IF(ISNUMBER(C856),YEAR(C856),"")</f>
        <v/>
      </c>
      <c r="C856" s="791">
        <f>C855+1</f>
        <v/>
      </c>
      <c r="D856" s="792" t="n">
        <v>0.8287</v>
      </c>
      <c r="E856" s="793" t="n"/>
      <c r="F856" s="795" t="n">
        <v>0.8421999999999999</v>
      </c>
      <c r="G856" s="794" t="n"/>
      <c r="H856" s="836" t="n"/>
      <c r="I856" s="792" t="n">
        <v>0.8502</v>
      </c>
      <c r="J856" s="793" t="n"/>
      <c r="K856" s="795" t="n">
        <v>1.115</v>
      </c>
      <c r="L856" s="793" t="n"/>
      <c r="M856" s="982">
        <f>IFERROR(AVERAGE(D856:E856),"")</f>
        <v/>
      </c>
      <c r="N856" s="982">
        <f>IFERROR(AVERAGE(F856:H856),"")</f>
        <v/>
      </c>
      <c r="O856" s="982">
        <f>IFERROR(AVERAGE(I856:J856),"")</f>
        <v/>
      </c>
      <c r="P856" s="982">
        <f>IFERROR(AVERAGE(K856:L856),"")</f>
        <v/>
      </c>
      <c r="Q856" s="257" t="n"/>
      <c r="R856" s="797">
        <f>AVERAGE(M856:P856)</f>
        <v/>
      </c>
      <c r="S856" s="266">
        <f>IF(R856&gt;=1,1,0)</f>
        <v/>
      </c>
      <c r="T856" s="266">
        <f>IF(S856=0,0,S856+T855)</f>
        <v/>
      </c>
      <c r="U856" s="302" t="inlineStr">
        <is>
          <t>Average</t>
        </is>
      </c>
      <c r="V856" s="839">
        <f>AVERAGE(D826:E855)</f>
        <v/>
      </c>
      <c r="W856" s="839">
        <f>AVERAGE(F826:H855)</f>
        <v/>
      </c>
      <c r="X856" s="839">
        <f>AVERAGE(I826:J855)</f>
        <v/>
      </c>
      <c r="Y856" s="839">
        <f>AVERAGE(K826:L855)</f>
        <v/>
      </c>
      <c r="BG856" s="266">
        <f>IF(R856&gt;=2,1,0)</f>
        <v/>
      </c>
      <c r="BH856" s="266">
        <f>IF(BG856=0,0,BG856+BH855)</f>
        <v/>
      </c>
    </row>
    <row r="857" ht="17.45" customHeight="1">
      <c r="A857" s="257">
        <f>IF(ISNUMBER(C857),MONTH(C857),"")</f>
        <v/>
      </c>
      <c r="B857" s="257">
        <f>IF(ISNUMBER(C857),YEAR(C857),"")</f>
        <v/>
      </c>
      <c r="C857" s="808">
        <f>C856+1</f>
        <v/>
      </c>
      <c r="D857" s="809" t="n"/>
      <c r="E857" s="810" t="n">
        <v>0.8459</v>
      </c>
      <c r="F857" s="812" t="n"/>
      <c r="G857" s="811" t="n">
        <v>0.8735000000000001</v>
      </c>
      <c r="H857" s="837" t="n"/>
      <c r="I857" s="809" t="n"/>
      <c r="J857" s="810" t="n">
        <v>0.6999</v>
      </c>
      <c r="K857" s="812" t="n"/>
      <c r="L857" s="810" t="n">
        <v>0.8087</v>
      </c>
      <c r="M857" s="983">
        <f>IFERROR(AVERAGE(D857:E857),"")</f>
        <v/>
      </c>
      <c r="N857" s="983">
        <f>IFERROR(AVERAGE(F857:H857),"")</f>
        <v/>
      </c>
      <c r="O857" s="983">
        <f>IFERROR(AVERAGE(I857:J857),"")</f>
        <v/>
      </c>
      <c r="P857" s="983">
        <f>IFERROR(AVERAGE(K857:L857),"")</f>
        <v/>
      </c>
      <c r="Q857" s="813">
        <f>AVERAGE(M857:P857)</f>
        <v/>
      </c>
      <c r="R857" s="813" t="n"/>
      <c r="S857" s="443">
        <f>IF(Q857&gt;=1,1,0)</f>
        <v/>
      </c>
      <c r="T857" s="443">
        <f>IF(S857=0,0,S857+T856)</f>
        <v/>
      </c>
      <c r="U857" s="302" t="inlineStr">
        <is>
          <t>Maximum</t>
        </is>
      </c>
      <c r="V857" s="839">
        <f>MAX(D826:E855)</f>
        <v/>
      </c>
      <c r="W857" s="839">
        <f>MAX(F826:H855)</f>
        <v/>
      </c>
      <c r="X857" s="839">
        <f>MAX(I826:J855)</f>
        <v/>
      </c>
      <c r="Y857" s="839">
        <f>MAX(K826:L855)</f>
        <v/>
      </c>
      <c r="BG857" s="311">
        <f>IF(Q857&gt;=2,1,0)</f>
        <v/>
      </c>
      <c r="BH857" s="311">
        <f>IF(BG857=0,0,BG857+BH856)</f>
        <v/>
      </c>
    </row>
    <row r="858" ht="17.45" customHeight="1" thickBot="1">
      <c r="A858" s="257">
        <f>IF(ISNUMBER(C858),MONTH(C858),"")</f>
        <v/>
      </c>
      <c r="B858" s="257">
        <f>IF(ISNUMBER(C858),YEAR(C858),"")</f>
        <v/>
      </c>
      <c r="C858" s="808">
        <f>C857+1</f>
        <v/>
      </c>
      <c r="D858" s="809" t="n">
        <v>0.6086</v>
      </c>
      <c r="E858" s="810" t="n"/>
      <c r="F858" s="812" t="n"/>
      <c r="G858" s="811" t="n"/>
      <c r="H858" s="837" t="n">
        <v>0.5663</v>
      </c>
      <c r="I858" s="809" t="n">
        <v>0.4985</v>
      </c>
      <c r="J858" s="810" t="n"/>
      <c r="K858" s="812" t="n">
        <v>0.5527</v>
      </c>
      <c r="L858" s="810" t="n"/>
      <c r="M858" s="983">
        <f>IFERROR(AVERAGE(D858:E858),"")</f>
        <v/>
      </c>
      <c r="N858" s="983">
        <f>IFERROR(AVERAGE(F858:H858),"")</f>
        <v/>
      </c>
      <c r="O858" s="983">
        <f>IFERROR(AVERAGE(I858:J858),"")</f>
        <v/>
      </c>
      <c r="P858" s="983">
        <f>IFERROR(AVERAGE(K858:L858),"")</f>
        <v/>
      </c>
      <c r="Q858" s="813">
        <f>AVERAGE(M858:P858)</f>
        <v/>
      </c>
      <c r="R858" s="813" t="n"/>
      <c r="S858" s="443">
        <f>IF(Q858&gt;=1,1,0)</f>
        <v/>
      </c>
      <c r="T858" s="443">
        <f>IF(S858=0,0,S858+T857)</f>
        <v/>
      </c>
      <c r="U858" s="304" t="inlineStr">
        <is>
          <t># DAYS &gt; 2.5</t>
        </is>
      </c>
      <c r="V858" s="305">
        <f>COUNTIF(D826:E855,"&gt;=2.5")</f>
        <v/>
      </c>
      <c r="W858" s="305">
        <f>COUNTIF(F826:H855,"&gt;=2.5")</f>
        <v/>
      </c>
      <c r="X858" s="305">
        <f>COUNTIF(I826:J855,"&gt;=2.5")</f>
        <v/>
      </c>
      <c r="Y858" s="305">
        <f>COUNTIF(K826:L855,"&gt;=2.5")</f>
        <v/>
      </c>
      <c r="BG858" s="311">
        <f>IF(Q858&gt;=2,1,0)</f>
        <v/>
      </c>
      <c r="BH858" s="311">
        <f>IF(BG858=0,0,BG858+BH857)</f>
        <v/>
      </c>
    </row>
    <row r="859" ht="17.45" customHeight="1" thickBot="1">
      <c r="A859" s="257">
        <f>IF(ISNUMBER(C859),MONTH(C859),"")</f>
        <v/>
      </c>
      <c r="B859" s="257">
        <f>IF(ISNUMBER(C859),YEAR(C859),"")</f>
        <v/>
      </c>
      <c r="C859" s="791">
        <f>C858+1</f>
        <v/>
      </c>
      <c r="D859" s="792" t="n"/>
      <c r="E859" s="793" t="n">
        <v>0.9323</v>
      </c>
      <c r="F859" s="795" t="n"/>
      <c r="G859" s="794" t="n">
        <v>0.8923</v>
      </c>
      <c r="H859" s="836" t="n"/>
      <c r="I859" s="792" t="n"/>
      <c r="J859" s="793" t="n">
        <v>0.6862</v>
      </c>
      <c r="K859" s="795" t="n"/>
      <c r="L859" s="793" t="n">
        <v>0.8678</v>
      </c>
      <c r="M859" s="982">
        <f>IFERROR(AVERAGE(D859:E859),"")</f>
        <v/>
      </c>
      <c r="N859" s="982">
        <f>IFERROR(AVERAGE(F859:H859),"")</f>
        <v/>
      </c>
      <c r="O859" s="982">
        <f>IFERROR(AVERAGE(I859:J859),"")</f>
        <v/>
      </c>
      <c r="P859" s="982">
        <f>IFERROR(AVERAGE(K859:L859),"")</f>
        <v/>
      </c>
      <c r="Q859" s="257" t="n"/>
      <c r="R859" s="797">
        <f>AVERAGE(M859:P859)</f>
        <v/>
      </c>
      <c r="S859" s="266">
        <f>IF(R859&gt;=1,1,0)</f>
        <v/>
      </c>
      <c r="T859" s="266">
        <f>IF(S859=0,0,S859+T858)</f>
        <v/>
      </c>
      <c r="Y859" s="786">
        <f>AVERAGE(V856:Y856)</f>
        <v/>
      </c>
      <c r="BG859" s="266">
        <f>IF(R859&gt;=2,1,0)</f>
        <v/>
      </c>
      <c r="BH859" s="266">
        <f>IF(BG859=0,0,BG859+BH858)</f>
        <v/>
      </c>
    </row>
    <row r="860" ht="17.45" customHeight="1">
      <c r="A860" s="257">
        <f>IF(ISNUMBER(C860),MONTH(C860),"")</f>
        <v/>
      </c>
      <c r="B860" s="257">
        <f>IF(ISNUMBER(C860),YEAR(C860),"")</f>
        <v/>
      </c>
      <c r="C860" s="861">
        <f>C859+1</f>
        <v/>
      </c>
      <c r="D860" s="803" t="n">
        <v>1.164</v>
      </c>
      <c r="E860" s="804" t="n"/>
      <c r="F860" s="806" t="n">
        <v>1.33</v>
      </c>
      <c r="G860" s="805" t="n"/>
      <c r="H860" s="838" t="n">
        <v>1.313</v>
      </c>
      <c r="I860" s="803" t="n">
        <v>1.712</v>
      </c>
      <c r="J860" s="804" t="n"/>
      <c r="K860" s="806" t="n">
        <v>1.241</v>
      </c>
      <c r="L860" s="804" t="n"/>
      <c r="M860" s="982">
        <f>IFERROR(AVERAGE(D860:E860),"")</f>
        <v/>
      </c>
      <c r="N860" s="982">
        <f>IFERROR(AVERAGE(F860:H860),"")</f>
        <v/>
      </c>
      <c r="O860" s="982">
        <f>IFERROR(AVERAGE(I860:J860),"")</f>
        <v/>
      </c>
      <c r="P860" s="982">
        <f>IFERROR(AVERAGE(K860:L860),"")</f>
        <v/>
      </c>
      <c r="Q860" s="257" t="n"/>
      <c r="R860" s="797">
        <f>AVERAGE(M860:P860)</f>
        <v/>
      </c>
      <c r="S860" s="266">
        <f>IF(R860&gt;=1,1,0)</f>
        <v/>
      </c>
      <c r="T860" s="266">
        <f>IF(S860=0,0,S860+T859)</f>
        <v/>
      </c>
      <c r="BG860" s="266">
        <f>IF(R860&gt;=2,1,0)</f>
        <v/>
      </c>
      <c r="BH860" s="266">
        <f>IF(BG860=0,0,BG860+BH859)</f>
        <v/>
      </c>
    </row>
    <row r="861" ht="17.45" customHeight="1">
      <c r="A861" s="257">
        <f>IF(ISNUMBER(C861),MONTH(C861),"")</f>
        <v/>
      </c>
      <c r="B861" s="257">
        <f>IF(ISNUMBER(C861),YEAR(C861),"")</f>
        <v/>
      </c>
      <c r="C861" s="791">
        <f>C860+1</f>
        <v/>
      </c>
      <c r="D861" s="792" t="n"/>
      <c r="E861" s="793" t="n">
        <v>1.727</v>
      </c>
      <c r="F861" s="795" t="n"/>
      <c r="G861" s="794" t="n">
        <v>1.663</v>
      </c>
      <c r="H861" s="836" t="n"/>
      <c r="I861" s="792" t="n"/>
      <c r="J861" s="793" t="n">
        <v>1.484</v>
      </c>
      <c r="K861" s="795" t="n"/>
      <c r="L861" s="793" t="n">
        <v>1.42</v>
      </c>
      <c r="M861" s="982">
        <f>IFERROR(AVERAGE(D861:E861),"")</f>
        <v/>
      </c>
      <c r="N861" s="982">
        <f>IFERROR(AVERAGE(F861:H861),"")</f>
        <v/>
      </c>
      <c r="O861" s="982">
        <f>IFERROR(AVERAGE(I861:J861),"")</f>
        <v/>
      </c>
      <c r="P861" s="982">
        <f>IFERROR(AVERAGE(K861:L861),"")</f>
        <v/>
      </c>
      <c r="Q861" s="257" t="n"/>
      <c r="R861" s="797">
        <f>AVERAGE(M861:P861)</f>
        <v/>
      </c>
      <c r="S861" s="266">
        <f>IF(R861&gt;=1,1,0)</f>
        <v/>
      </c>
      <c r="T861" s="266">
        <f>IF(S861=0,0,S861+T860)</f>
        <v/>
      </c>
      <c r="BG861" s="266">
        <f>IF(R861&gt;=2,1,0)</f>
        <v/>
      </c>
      <c r="BH861" s="266">
        <f>IF(BG861=0,0,BG861+BH860)</f>
        <v/>
      </c>
    </row>
    <row r="862" ht="17.45" customHeight="1">
      <c r="A862" s="257">
        <f>IF(ISNUMBER(C862),MONTH(C862),"")</f>
        <v/>
      </c>
      <c r="B862" s="257">
        <f>IF(ISNUMBER(C862),YEAR(C862),"")</f>
        <v/>
      </c>
      <c r="C862" s="791">
        <f>C861+1</f>
        <v/>
      </c>
      <c r="D862" s="792" t="n">
        <v>1.271</v>
      </c>
      <c r="E862" s="793" t="n"/>
      <c r="F862" s="795" t="n">
        <v>1.269</v>
      </c>
      <c r="G862" s="794" t="n"/>
      <c r="H862" s="836" t="n"/>
      <c r="I862" s="792" t="n">
        <v>1.197</v>
      </c>
      <c r="J862" s="793" t="n"/>
      <c r="K862" s="795" t="n">
        <v>1.308</v>
      </c>
      <c r="L862" s="793" t="n"/>
      <c r="M862" s="982">
        <f>IFERROR(AVERAGE(D862:E862),"")</f>
        <v/>
      </c>
      <c r="N862" s="982">
        <f>IFERROR(AVERAGE(F862:H862),"")</f>
        <v/>
      </c>
      <c r="O862" s="982">
        <f>IFERROR(AVERAGE(I862:J862),"")</f>
        <v/>
      </c>
      <c r="P862" s="982">
        <f>IFERROR(AVERAGE(K862:L862),"")</f>
        <v/>
      </c>
      <c r="Q862" s="257" t="n"/>
      <c r="R862" s="797">
        <f>AVERAGE(M862:P862)</f>
        <v/>
      </c>
      <c r="S862" s="266">
        <f>IF(R862&gt;=1,1,0)</f>
        <v/>
      </c>
      <c r="T862" s="266">
        <f>IF(S862=0,0,S862+T861)</f>
        <v/>
      </c>
      <c r="BG862" s="266">
        <f>IF(R862&gt;=2,1,0)</f>
        <v/>
      </c>
      <c r="BH862" s="266">
        <f>IF(BG862=0,0,BG862+BH861)</f>
        <v/>
      </c>
    </row>
    <row r="863" ht="17.45" customHeight="1">
      <c r="A863" s="257">
        <f>IF(ISNUMBER(C863),MONTH(C863),"")</f>
        <v/>
      </c>
      <c r="B863" s="257">
        <f>IF(ISNUMBER(C863),YEAR(C863),"")</f>
        <v/>
      </c>
      <c r="C863" s="791">
        <f>C862+1</f>
        <v/>
      </c>
      <c r="D863" s="849" t="n"/>
      <c r="E863" s="850" t="n">
        <v>1.328</v>
      </c>
      <c r="F863" s="852" t="n"/>
      <c r="G863" s="851" t="n">
        <v>1.167</v>
      </c>
      <c r="H863" s="853" t="n"/>
      <c r="I863" s="849" t="n"/>
      <c r="J863" s="850" t="n">
        <v>0.9819</v>
      </c>
      <c r="K863" s="852" t="n"/>
      <c r="L863" s="850" t="n">
        <v>1.068</v>
      </c>
      <c r="M863" s="982">
        <f>IFERROR(AVERAGE(D863:E863),"")</f>
        <v/>
      </c>
      <c r="N863" s="982">
        <f>IFERROR(AVERAGE(F863:H863),"")</f>
        <v/>
      </c>
      <c r="O863" s="982">
        <f>IFERROR(AVERAGE(I863:J863),"")</f>
        <v/>
      </c>
      <c r="P863" s="982">
        <f>IFERROR(AVERAGE(K863:L863),"")</f>
        <v/>
      </c>
      <c r="Q863" s="257" t="n"/>
      <c r="R863" s="797">
        <f>AVERAGE(M863:P863)</f>
        <v/>
      </c>
      <c r="S863" s="266">
        <f>IF(R863&gt;=1,1,0)</f>
        <v/>
      </c>
      <c r="T863" s="266">
        <f>IF(S863=0,0,S863+T862)</f>
        <v/>
      </c>
      <c r="BG863" s="266">
        <f>IF(R863&gt;=2,1,0)</f>
        <v/>
      </c>
      <c r="BH863" s="266">
        <f>IF(BG863=0,0,BG863+BH862)</f>
        <v/>
      </c>
    </row>
    <row r="864" ht="17.45" customHeight="1">
      <c r="A864" s="257">
        <f>IF(ISNUMBER(C864),MONTH(C864),"")</f>
        <v/>
      </c>
      <c r="B864" s="257">
        <f>IF(ISNUMBER(C864),YEAR(C864),"")</f>
        <v/>
      </c>
      <c r="C864" s="808">
        <f>C863+1</f>
        <v/>
      </c>
      <c r="D864" s="844" t="n">
        <v>0.7246</v>
      </c>
      <c r="E864" s="845" t="n"/>
      <c r="F864" s="847" t="n"/>
      <c r="G864" s="846" t="n"/>
      <c r="H864" s="848" t="n">
        <v>0.6382</v>
      </c>
      <c r="I864" s="844" t="n">
        <v>0.6336000000000001</v>
      </c>
      <c r="J864" s="845" t="n"/>
      <c r="K864" s="847" t="n">
        <v>0.7391</v>
      </c>
      <c r="L864" s="845" t="n"/>
      <c r="M864" s="983">
        <f>IFERROR(AVERAGE(D864:E864),"")</f>
        <v/>
      </c>
      <c r="N864" s="983">
        <f>IFERROR(AVERAGE(F864:H864),"")</f>
        <v/>
      </c>
      <c r="O864" s="983">
        <f>IFERROR(AVERAGE(I864:J864),"")</f>
        <v/>
      </c>
      <c r="P864" s="983">
        <f>IFERROR(AVERAGE(K864:L864),"")</f>
        <v/>
      </c>
      <c r="Q864" s="813">
        <f>AVERAGE(M864:P864)</f>
        <v/>
      </c>
      <c r="R864" s="813" t="n"/>
      <c r="S864" s="443">
        <f>IF(Q864&gt;=1,1,0)</f>
        <v/>
      </c>
      <c r="T864" s="443" t="n">
        <v>0</v>
      </c>
      <c r="BG864" s="311">
        <f>IF(Q864&gt;=2,1,0)</f>
        <v/>
      </c>
      <c r="BH864" s="311">
        <f>IF(BG864=0,0,BG864+BH863)</f>
        <v/>
      </c>
    </row>
    <row r="865" ht="17.45" customHeight="1">
      <c r="A865" s="257">
        <f>IF(ISNUMBER(C865),MONTH(C865),"")</f>
        <v/>
      </c>
      <c r="B865" s="257">
        <f>IF(ISNUMBER(C865),YEAR(C865),"")</f>
        <v/>
      </c>
      <c r="C865" s="808">
        <f>C864+1</f>
        <v/>
      </c>
      <c r="D865" s="844" t="n"/>
      <c r="E865" s="845" t="n">
        <v>0.626</v>
      </c>
      <c r="F865" s="847" t="n"/>
      <c r="G865" s="846" t="n">
        <v>0.5513</v>
      </c>
      <c r="H865" s="848" t="n"/>
      <c r="I865" s="844" t="n"/>
      <c r="J865" s="845" t="n">
        <v>0.4006</v>
      </c>
      <c r="K865" s="847" t="n"/>
      <c r="L865" s="845" t="n">
        <v>0.5124</v>
      </c>
      <c r="M865" s="983">
        <f>IFERROR(AVERAGE(D865:E865),"")</f>
        <v/>
      </c>
      <c r="N865" s="983">
        <f>IFERROR(AVERAGE(F865:H865),"")</f>
        <v/>
      </c>
      <c r="O865" s="983">
        <f>IFERROR(AVERAGE(I865:J865),"")</f>
        <v/>
      </c>
      <c r="P865" s="983">
        <f>IFERROR(AVERAGE(K865:L865),"")</f>
        <v/>
      </c>
      <c r="Q865" s="813">
        <f>AVERAGE(M865:P865)</f>
        <v/>
      </c>
      <c r="R865" s="813" t="n"/>
      <c r="S865" s="443">
        <f>IF(Q865&gt;=1,1,0)</f>
        <v/>
      </c>
      <c r="T865" s="443">
        <f>IF(S865=0,0,S865+T864)</f>
        <v/>
      </c>
      <c r="BG865" s="311">
        <f>IF(Q865&gt;=2,1,0)</f>
        <v/>
      </c>
      <c r="BH865" s="311">
        <f>IF(BG865=0,0,BG865+BH864)</f>
        <v/>
      </c>
    </row>
    <row r="866" ht="17.45" customHeight="1">
      <c r="A866" s="257">
        <f>IF(ISNUMBER(C866),MONTH(C866),"")</f>
        <v/>
      </c>
      <c r="B866" s="257">
        <f>IF(ISNUMBER(C866),YEAR(C866),"")</f>
        <v/>
      </c>
      <c r="C866" s="861">
        <f>C865+1</f>
        <v/>
      </c>
      <c r="D866" s="840" t="n">
        <v>0.6271</v>
      </c>
      <c r="E866" s="841" t="n"/>
      <c r="F866" s="843" t="n">
        <v>0.6403</v>
      </c>
      <c r="G866" s="842" t="n"/>
      <c r="H866" s="863" t="n">
        <v>0.7016</v>
      </c>
      <c r="I866" s="840" t="n">
        <v>0.5868</v>
      </c>
      <c r="J866" s="841" t="n"/>
      <c r="K866" s="843" t="n">
        <v>0.6573</v>
      </c>
      <c r="L866" s="841" t="n"/>
      <c r="M866" s="982">
        <f>IFERROR(AVERAGE(D866:E866),"")</f>
        <v/>
      </c>
      <c r="N866" s="982">
        <f>IFERROR(AVERAGE(F866:H866),"")</f>
        <v/>
      </c>
      <c r="O866" s="982">
        <f>IFERROR(AVERAGE(I866:J866),"")</f>
        <v/>
      </c>
      <c r="P866" s="982">
        <f>IFERROR(AVERAGE(K866:L866),"")</f>
        <v/>
      </c>
      <c r="Q866" s="257" t="n"/>
      <c r="R866" s="797">
        <f>AVERAGE(M866:P866)</f>
        <v/>
      </c>
      <c r="S866" s="266">
        <f>IF(R866&gt;=1,1,0)</f>
        <v/>
      </c>
      <c r="T866" s="266">
        <f>IF(S866=0,0,S866+T865)</f>
        <v/>
      </c>
      <c r="BG866" s="266">
        <f>IF(R866&gt;=2,1,0)</f>
        <v/>
      </c>
      <c r="BH866" s="266">
        <f>IF(BG866=0,0,BG866+BH865)</f>
        <v/>
      </c>
    </row>
    <row r="867" ht="17.45" customHeight="1">
      <c r="A867" s="257">
        <f>IF(ISNUMBER(C867),MONTH(C867),"")</f>
        <v/>
      </c>
      <c r="B867" s="257">
        <f>IF(ISNUMBER(C867),YEAR(C867),"")</f>
        <v/>
      </c>
      <c r="C867" s="791">
        <f>C866+1</f>
        <v/>
      </c>
      <c r="D867" s="849" t="n"/>
      <c r="E867" s="850" t="n">
        <v>0.7925</v>
      </c>
      <c r="F867" s="852" t="n"/>
      <c r="G867" s="851" t="n">
        <v>0.8823</v>
      </c>
      <c r="H867" s="853" t="n"/>
      <c r="I867" s="849" t="n"/>
      <c r="J867" s="850" t="n">
        <v>0.8854</v>
      </c>
      <c r="K867" s="852" t="n"/>
      <c r="L867" s="850" t="n">
        <v>0.6315</v>
      </c>
      <c r="M867" s="982">
        <f>IFERROR(AVERAGE(D867:E867),"")</f>
        <v/>
      </c>
      <c r="N867" s="982">
        <f>IFERROR(AVERAGE(F867:H867),"")</f>
        <v/>
      </c>
      <c r="O867" s="982">
        <f>IFERROR(AVERAGE(I867:J867),"")</f>
        <v/>
      </c>
      <c r="P867" s="982">
        <f>IFERROR(AVERAGE(K867:L867),"")</f>
        <v/>
      </c>
      <c r="Q867" s="257" t="n"/>
      <c r="R867" s="797">
        <f>AVERAGE(M867:P867)</f>
        <v/>
      </c>
      <c r="S867" s="266">
        <f>IF(R867&gt;=1,1,0)</f>
        <v/>
      </c>
      <c r="T867" s="266">
        <f>IF(S867=0,0,S867+T866)</f>
        <v/>
      </c>
      <c r="BG867" s="266">
        <f>IF(R867&gt;=2,1,0)</f>
        <v/>
      </c>
      <c r="BH867" s="266">
        <f>IF(BG867=0,0,BG867+BH866)</f>
        <v/>
      </c>
    </row>
    <row r="868" ht="17.45" customHeight="1">
      <c r="A868" s="257">
        <f>IF(ISNUMBER(C868),MONTH(C868),"")</f>
        <v/>
      </c>
      <c r="B868" s="257">
        <f>IF(ISNUMBER(C868),YEAR(C868),"")</f>
        <v/>
      </c>
      <c r="C868" s="791">
        <f>C867+1</f>
        <v/>
      </c>
      <c r="D868" s="849" t="n">
        <v>0.7431</v>
      </c>
      <c r="E868" s="850" t="n"/>
      <c r="F868" s="852" t="n">
        <v>0.5593</v>
      </c>
      <c r="G868" s="851" t="n"/>
      <c r="H868" s="853" t="n"/>
      <c r="I868" s="849" t="n">
        <v>0.6808999999999999</v>
      </c>
      <c r="J868" s="850" t="n"/>
      <c r="K868" s="852" t="n">
        <v>0.6924</v>
      </c>
      <c r="L868" s="850" t="n"/>
      <c r="M868" s="982">
        <f>IFERROR(AVERAGE(D868:E868),"")</f>
        <v/>
      </c>
      <c r="N868" s="982">
        <f>IFERROR(AVERAGE(F868:H868),"")</f>
        <v/>
      </c>
      <c r="O868" s="982">
        <f>IFERROR(AVERAGE(I868:J868),"")</f>
        <v/>
      </c>
      <c r="P868" s="982">
        <f>IFERROR(AVERAGE(K868:L868),"")</f>
        <v/>
      </c>
      <c r="Q868" s="257" t="n"/>
      <c r="R868" s="797">
        <f>AVERAGE(M868:P868)</f>
        <v/>
      </c>
      <c r="S868" s="266">
        <f>IF(R868&gt;=1,1,0)</f>
        <v/>
      </c>
      <c r="T868" s="266">
        <f>IF(S868=0,0,S868+T867)</f>
        <v/>
      </c>
      <c r="BG868" s="266">
        <f>IF(R868&gt;=2,1,0)</f>
        <v/>
      </c>
      <c r="BH868" s="266">
        <f>IF(BG868=0,0,BG868+BH867)</f>
        <v/>
      </c>
    </row>
    <row r="869" ht="17.45" customHeight="1">
      <c r="A869" s="257">
        <f>IF(ISNUMBER(C869),MONTH(C869),"")</f>
        <v/>
      </c>
      <c r="B869" s="257">
        <f>IF(ISNUMBER(C869),YEAR(C869),"")</f>
        <v/>
      </c>
      <c r="C869" s="791">
        <f>C868+1</f>
        <v/>
      </c>
      <c r="D869" s="849" t="n"/>
      <c r="E869" s="850" t="n">
        <v>1.017</v>
      </c>
      <c r="F869" s="852" t="n"/>
      <c r="G869" s="851" t="n">
        <v>0.8905</v>
      </c>
      <c r="H869" s="853" t="n"/>
      <c r="I869" s="849" t="n"/>
      <c r="J869" s="850" t="n">
        <v>0.5842000000000001</v>
      </c>
      <c r="K869" s="852" t="n"/>
      <c r="L869" s="850" t="n">
        <v>0.8213</v>
      </c>
      <c r="M869" s="982">
        <f>IFERROR(AVERAGE(D869:E869),"")</f>
        <v/>
      </c>
      <c r="N869" s="982">
        <f>IFERROR(AVERAGE(F869:H869),"")</f>
        <v/>
      </c>
      <c r="O869" s="982">
        <f>IFERROR(AVERAGE(I869:J869),"")</f>
        <v/>
      </c>
      <c r="P869" s="982">
        <f>IFERROR(AVERAGE(K869:L869),"")</f>
        <v/>
      </c>
      <c r="Q869" s="257" t="n"/>
      <c r="R869" s="797">
        <f>AVERAGE(M869:P869)</f>
        <v/>
      </c>
      <c r="S869" s="266">
        <f>IF(R869&gt;=1,1,0)</f>
        <v/>
      </c>
      <c r="T869" s="266">
        <f>IF(S869=0,0,S869+T868)</f>
        <v/>
      </c>
      <c r="BG869" s="266">
        <f>IF(R869&gt;=2,1,0)</f>
        <v/>
      </c>
      <c r="BH869" s="266">
        <f>IF(BG869=0,0,BG869+BH868)</f>
        <v/>
      </c>
    </row>
    <row r="870" ht="17.45" customHeight="1">
      <c r="A870" s="257">
        <f>IF(ISNUMBER(C870),MONTH(C870),"")</f>
        <v/>
      </c>
      <c r="B870" s="257">
        <f>IF(ISNUMBER(C870),YEAR(C870),"")</f>
        <v/>
      </c>
      <c r="C870" s="791">
        <f>C869+1</f>
        <v/>
      </c>
      <c r="D870" s="849" t="n">
        <v>0.7461</v>
      </c>
      <c r="E870" s="850" t="n"/>
      <c r="F870" s="852" t="n"/>
      <c r="G870" s="851" t="n"/>
      <c r="H870" s="853" t="n">
        <v>0.6326000000000001</v>
      </c>
      <c r="I870" s="849" t="n">
        <v>0.6792</v>
      </c>
      <c r="J870" s="850" t="n"/>
      <c r="K870" s="852" t="n">
        <v>0.7939000000000001</v>
      </c>
      <c r="L870" s="850" t="n"/>
      <c r="M870" s="982">
        <f>IFERROR(AVERAGE(D870:E870),"")</f>
        <v/>
      </c>
      <c r="N870" s="982">
        <f>IFERROR(AVERAGE(F870:H870),"")</f>
        <v/>
      </c>
      <c r="O870" s="982">
        <f>IFERROR(AVERAGE(I870:J870),"")</f>
        <v/>
      </c>
      <c r="P870" s="982">
        <f>IFERROR(AVERAGE(K870:L870),"")</f>
        <v/>
      </c>
      <c r="Q870" s="257" t="n"/>
      <c r="R870" s="797">
        <f>AVERAGE(M870:P870)</f>
        <v/>
      </c>
      <c r="S870" s="266">
        <f>IF(R870&gt;=1,1,0)</f>
        <v/>
      </c>
      <c r="T870" s="266">
        <f>IF(S870=0,0,S870+T869)</f>
        <v/>
      </c>
      <c r="BG870" s="266">
        <f>IF(R870&gt;=2,1,0)</f>
        <v/>
      </c>
      <c r="BH870" s="266">
        <f>IF(BG870=0,0,BG870+BH869)</f>
        <v/>
      </c>
    </row>
    <row r="871" ht="17.45" customHeight="1">
      <c r="A871" s="298">
        <f>IF(ISNUMBER(C871),MONTH(C871),"")</f>
        <v/>
      </c>
      <c r="B871" s="298">
        <f>IF(ISNUMBER(C871),YEAR(C871),"")</f>
        <v/>
      </c>
      <c r="C871" s="808">
        <f>C870+1</f>
        <v/>
      </c>
      <c r="D871" s="844" t="n"/>
      <c r="E871" s="845" t="n">
        <v>0.9826</v>
      </c>
      <c r="F871" s="847" t="n"/>
      <c r="G871" s="846" t="n">
        <v>0.8877</v>
      </c>
      <c r="H871" s="848" t="n"/>
      <c r="I871" s="844" t="n"/>
      <c r="J871" s="845" t="n">
        <v>0.7635</v>
      </c>
      <c r="K871" s="847" t="n"/>
      <c r="L871" s="845" t="n">
        <v>0.8058999999999999</v>
      </c>
      <c r="M871" s="983">
        <f>IFERROR(AVERAGE(D871:E871),"")</f>
        <v/>
      </c>
      <c r="N871" s="983">
        <f>IFERROR(AVERAGE(F871:H871),"")</f>
        <v/>
      </c>
      <c r="O871" s="983">
        <f>IFERROR(AVERAGE(I871:J871),"")</f>
        <v/>
      </c>
      <c r="P871" s="983">
        <f>IFERROR(AVERAGE(K871:L871),"")</f>
        <v/>
      </c>
      <c r="Q871" s="813">
        <f>AVERAGE(M871:P871)</f>
        <v/>
      </c>
      <c r="R871" s="813" t="n"/>
      <c r="S871" s="443">
        <f>IF(Q871&gt;=1,1,0)</f>
        <v/>
      </c>
      <c r="T871" s="443">
        <f>IF(S871=0,0,S871+T870)</f>
        <v/>
      </c>
      <c r="BG871" s="311">
        <f>IF(Q871&gt;=2,1,0)</f>
        <v/>
      </c>
      <c r="BH871" s="311">
        <f>IF(BG871=0,0,BG871+BH870)</f>
        <v/>
      </c>
    </row>
    <row r="872" ht="17.45" customHeight="1">
      <c r="A872" s="298">
        <f>IF(ISNUMBER(C872),MONTH(C872),"")</f>
        <v/>
      </c>
      <c r="B872" s="298">
        <f>IF(ISNUMBER(C872),YEAR(C872),"")</f>
        <v/>
      </c>
      <c r="C872" s="808">
        <f>C871+1</f>
        <v/>
      </c>
      <c r="D872" s="844" t="n">
        <v>0.6737</v>
      </c>
      <c r="E872" s="845" t="n"/>
      <c r="F872" s="847" t="n">
        <v>0.479</v>
      </c>
      <c r="G872" s="846" t="n"/>
      <c r="H872" s="848" t="n">
        <v>0.4851</v>
      </c>
      <c r="I872" s="844" t="n">
        <v>0.4635</v>
      </c>
      <c r="J872" s="845" t="n"/>
      <c r="K872" s="847" t="n">
        <v>0.5065</v>
      </c>
      <c r="L872" s="845" t="n"/>
      <c r="M872" s="983">
        <f>IFERROR(AVERAGE(D872:E872),"")</f>
        <v/>
      </c>
      <c r="N872" s="983">
        <f>IFERROR(AVERAGE(F872:H872),"")</f>
        <v/>
      </c>
      <c r="O872" s="983">
        <f>IFERROR(AVERAGE(I872:J872),"")</f>
        <v/>
      </c>
      <c r="P872" s="983">
        <f>IFERROR(AVERAGE(K872:L872),"")</f>
        <v/>
      </c>
      <c r="Q872" s="813">
        <f>AVERAGE(M872:P872)</f>
        <v/>
      </c>
      <c r="R872" s="813" t="n"/>
      <c r="S872" s="443">
        <f>IF(Q872&gt;=1,1,0)</f>
        <v/>
      </c>
      <c r="T872" s="443">
        <f>IF(S872=0,0,S872+T871)</f>
        <v/>
      </c>
      <c r="BG872" s="311">
        <f>IF(Q872&gt;=2,1,0)</f>
        <v/>
      </c>
      <c r="BH872" s="311">
        <f>IF(BG872=0,0,BG872+BH871)</f>
        <v/>
      </c>
    </row>
    <row r="873" ht="17.45" customHeight="1">
      <c r="A873" s="257">
        <f>IF(ISNUMBER(C873),MONTH(C873),"")</f>
        <v/>
      </c>
      <c r="B873" s="257">
        <f>IF(ISNUMBER(C873),YEAR(C873),"")</f>
        <v/>
      </c>
      <c r="C873" s="791">
        <f>C872+1</f>
        <v/>
      </c>
      <c r="D873" s="849" t="n"/>
      <c r="E873" s="850" t="n">
        <v>0.3209</v>
      </c>
      <c r="F873" s="852" t="n"/>
      <c r="G873" s="851" t="n">
        <v>0.2489</v>
      </c>
      <c r="H873" s="853" t="n"/>
      <c r="I873" s="849" t="n"/>
      <c r="J873" s="850" t="n">
        <v>0.234</v>
      </c>
      <c r="K873" s="852" t="n"/>
      <c r="L873" s="850" t="n">
        <v>0.2304</v>
      </c>
      <c r="M873" s="982">
        <f>IFERROR(AVERAGE(D873:E873),"")</f>
        <v/>
      </c>
      <c r="N873" s="982">
        <f>IFERROR(AVERAGE(F873:H873),"")</f>
        <v/>
      </c>
      <c r="O873" s="982">
        <f>IFERROR(AVERAGE(I873:J873),"")</f>
        <v/>
      </c>
      <c r="P873" s="982">
        <f>IFERROR(AVERAGE(K873:L873),"")</f>
        <v/>
      </c>
      <c r="Q873" s="257" t="n"/>
      <c r="R873" s="797">
        <f>AVERAGE(M873:P873)</f>
        <v/>
      </c>
      <c r="S873" s="266">
        <f>IF(R873&gt;=1,1,0)</f>
        <v/>
      </c>
      <c r="T873" s="266">
        <f>IF(S873=0,0,S873+T872)</f>
        <v/>
      </c>
      <c r="BG873" s="266">
        <f>IF(R873&gt;=2,1,0)</f>
        <v/>
      </c>
      <c r="BH873" s="266">
        <f>IF(BG873=0,0,BG873+BH872)</f>
        <v/>
      </c>
    </row>
    <row r="874" ht="17.45" customHeight="1">
      <c r="A874" s="257">
        <f>IF(ISNUMBER(C874),MONTH(C874),"")</f>
        <v/>
      </c>
      <c r="B874" s="257">
        <f>IF(ISNUMBER(C874),YEAR(C874),"")</f>
        <v/>
      </c>
      <c r="C874" s="791">
        <f>C873+1</f>
        <v/>
      </c>
      <c r="D874" s="849" t="n">
        <v>0.4774</v>
      </c>
      <c r="E874" s="850" t="n"/>
      <c r="F874" s="852" t="n">
        <v>0.3592</v>
      </c>
      <c r="G874" s="851" t="n"/>
      <c r="H874" s="853" t="n"/>
      <c r="I874" s="849" t="n">
        <v>0.454</v>
      </c>
      <c r="J874" s="850" t="n"/>
      <c r="K874" s="852" t="n">
        <v>0.3524</v>
      </c>
      <c r="L874" s="850" t="n"/>
      <c r="M874" s="982">
        <f>IFERROR(AVERAGE(D874:E874),"")</f>
        <v/>
      </c>
      <c r="N874" s="982">
        <f>IFERROR(AVERAGE(F874:H874),"")</f>
        <v/>
      </c>
      <c r="O874" s="982">
        <f>IFERROR(AVERAGE(I874:J874),"")</f>
        <v/>
      </c>
      <c r="P874" s="982">
        <f>IFERROR(AVERAGE(K874:L874),"")</f>
        <v/>
      </c>
      <c r="Q874" s="257" t="n"/>
      <c r="R874" s="797">
        <f>AVERAGE(M874:P874)</f>
        <v/>
      </c>
      <c r="S874" s="266">
        <f>IF(R874&gt;=1,1,0)</f>
        <v/>
      </c>
      <c r="T874" s="266">
        <f>IF(S874=0,0,S874+T873)</f>
        <v/>
      </c>
      <c r="BG874" s="266">
        <f>IF(R874&gt;=2,1,0)</f>
        <v/>
      </c>
      <c r="BH874" s="266">
        <f>IF(BG874=0,0,BG874+BH873)</f>
        <v/>
      </c>
    </row>
    <row r="875" ht="17.45" customHeight="1">
      <c r="A875" s="257">
        <f>IF(ISNUMBER(C875),MONTH(C875),"")</f>
        <v/>
      </c>
      <c r="B875" s="257">
        <f>IF(ISNUMBER(C875),YEAR(C875),"")</f>
        <v/>
      </c>
      <c r="C875" s="791">
        <f>C874+1</f>
        <v/>
      </c>
      <c r="D875" s="792" t="n"/>
      <c r="E875" s="793" t="n">
        <v>0.7199</v>
      </c>
      <c r="F875" s="795" t="n"/>
      <c r="G875" s="794" t="n">
        <v>0.7485000000000001</v>
      </c>
      <c r="H875" s="836" t="n"/>
      <c r="I875" s="792" t="n"/>
      <c r="J875" s="793" t="n">
        <v>0.7203000000000001</v>
      </c>
      <c r="K875" s="795" t="n"/>
      <c r="L875" s="793" t="n">
        <v>0.6066</v>
      </c>
      <c r="M875" s="982">
        <f>IFERROR(AVERAGE(D875:E875),"")</f>
        <v/>
      </c>
      <c r="N875" s="982">
        <f>IFERROR(AVERAGE(F875:H875),"")</f>
        <v/>
      </c>
      <c r="O875" s="982">
        <f>IFERROR(AVERAGE(I875:J875),"")</f>
        <v/>
      </c>
      <c r="P875" s="982">
        <f>IFERROR(AVERAGE(K875:L875),"")</f>
        <v/>
      </c>
      <c r="Q875" s="257" t="n"/>
      <c r="R875" s="797">
        <f>AVERAGE(M875:P875)</f>
        <v/>
      </c>
      <c r="S875" s="266">
        <f>IF(R875&gt;=1,1,0)</f>
        <v/>
      </c>
      <c r="T875" s="266">
        <f>IF(S875=0,0,S875+T874)</f>
        <v/>
      </c>
      <c r="BG875" s="266">
        <f>IF(R875&gt;=2,1,0)</f>
        <v/>
      </c>
      <c r="BH875" s="266">
        <f>IF(BG875=0,0,BG875+BH874)</f>
        <v/>
      </c>
    </row>
    <row r="876" ht="17.45" customHeight="1">
      <c r="A876" s="257">
        <f>IF(ISNUMBER(C876),MONTH(C876),"")</f>
        <v/>
      </c>
      <c r="B876" s="257">
        <f>IF(ISNUMBER(C876),YEAR(C876),"")</f>
        <v/>
      </c>
      <c r="C876" s="791">
        <f>C875+1</f>
        <v/>
      </c>
      <c r="D876" s="792" t="n">
        <v>1.176</v>
      </c>
      <c r="E876" s="793" t="n"/>
      <c r="F876" s="795" t="n"/>
      <c r="G876" s="794" t="n"/>
      <c r="H876" s="836" t="n">
        <v>0.8335</v>
      </c>
      <c r="I876" s="792" t="n">
        <v>1.028</v>
      </c>
      <c r="J876" s="793" t="n"/>
      <c r="K876" s="795" t="n">
        <v>0.8332000000000001</v>
      </c>
      <c r="L876" s="793" t="n"/>
      <c r="M876" s="982">
        <f>IFERROR(AVERAGE(D876:E876),"")</f>
        <v/>
      </c>
      <c r="N876" s="982">
        <f>IFERROR(AVERAGE(F876:H876),"")</f>
        <v/>
      </c>
      <c r="O876" s="982">
        <f>IFERROR(AVERAGE(I876:J876),"")</f>
        <v/>
      </c>
      <c r="P876" s="982">
        <f>IFERROR(AVERAGE(K876:L876),"")</f>
        <v/>
      </c>
      <c r="Q876" s="257" t="n"/>
      <c r="R876" s="797">
        <f>AVERAGE(M876:P876)</f>
        <v/>
      </c>
      <c r="S876" s="266">
        <f>IF(R876&gt;=1,1,0)</f>
        <v/>
      </c>
      <c r="T876" s="266">
        <f>IF(S876=0,0,S876+T875)</f>
        <v/>
      </c>
      <c r="BG876" s="266">
        <f>IF(R876&gt;=2,1,0)</f>
        <v/>
      </c>
      <c r="BH876" s="266">
        <f>IF(BG876=0,0,BG876+BH875)</f>
        <v/>
      </c>
    </row>
    <row r="877" ht="17.45" customHeight="1">
      <c r="A877" s="257">
        <f>IF(ISNUMBER(C877),MONTH(C877),"")</f>
        <v/>
      </c>
      <c r="B877" s="257">
        <f>IF(ISNUMBER(C877),YEAR(C877),"")</f>
        <v/>
      </c>
      <c r="C877" s="791">
        <f>C876+1</f>
        <v/>
      </c>
      <c r="D877" s="792" t="n"/>
      <c r="E877" s="793" t="n">
        <v>0.8305</v>
      </c>
      <c r="F877" s="795" t="n"/>
      <c r="G877" s="794" t="n">
        <v>0.4661</v>
      </c>
      <c r="H877" s="836" t="n"/>
      <c r="I877" s="792" t="n"/>
      <c r="J877" s="793" t="n">
        <v>0.4776</v>
      </c>
      <c r="K877" s="795" t="n"/>
      <c r="L877" s="793" t="n">
        <v>0.6889</v>
      </c>
      <c r="M877" s="982">
        <f>IFERROR(AVERAGE(D877:E877),"")</f>
        <v/>
      </c>
      <c r="N877" s="982">
        <f>IFERROR(AVERAGE(F877:H877),"")</f>
        <v/>
      </c>
      <c r="O877" s="982">
        <f>IFERROR(AVERAGE(I877:J877),"")</f>
        <v/>
      </c>
      <c r="P877" s="982">
        <f>IFERROR(AVERAGE(K877:L877),"")</f>
        <v/>
      </c>
      <c r="Q877" s="257" t="n"/>
      <c r="R877" s="797">
        <f>AVERAGE(M877:P877)</f>
        <v/>
      </c>
      <c r="S877" s="266">
        <f>IF(R877&gt;=1,1,0)</f>
        <v/>
      </c>
      <c r="T877" s="266">
        <f>IF(S877=0,0,S877+T876)</f>
        <v/>
      </c>
      <c r="BG877" s="266">
        <f>IF(R877&gt;=2,1,0)</f>
        <v/>
      </c>
      <c r="BH877" s="266">
        <f>IF(BG877=0,0,BG877+BH876)</f>
        <v/>
      </c>
    </row>
    <row r="878" ht="17.45" customHeight="1">
      <c r="A878" s="257">
        <f>IF(ISNUMBER(C878),MONTH(C878),"")</f>
        <v/>
      </c>
      <c r="B878" s="257">
        <f>IF(ISNUMBER(C878),YEAR(C878),"")</f>
        <v/>
      </c>
      <c r="C878" s="808">
        <f>C877+1</f>
        <v/>
      </c>
      <c r="D878" s="809" t="n">
        <v>0.6939</v>
      </c>
      <c r="E878" s="810" t="n"/>
      <c r="F878" s="812" t="n">
        <v>1.17</v>
      </c>
      <c r="G878" s="811" t="n"/>
      <c r="H878" s="837" t="n">
        <v>1.117</v>
      </c>
      <c r="I878" s="809" t="n">
        <v>0.443</v>
      </c>
      <c r="J878" s="810" t="n"/>
      <c r="K878" s="812" t="n">
        <v>0.5856</v>
      </c>
      <c r="L878" s="810" t="n"/>
      <c r="M878" s="983">
        <f>IFERROR(AVERAGE(D878:E878),"")</f>
        <v/>
      </c>
      <c r="N878" s="983">
        <f>IFERROR(AVERAGE(F878:H878),"")</f>
        <v/>
      </c>
      <c r="O878" s="983">
        <f>IFERROR(AVERAGE(I878:J878),"")</f>
        <v/>
      </c>
      <c r="P878" s="983">
        <f>IFERROR(AVERAGE(K878:L878),"")</f>
        <v/>
      </c>
      <c r="Q878" s="813">
        <f>AVERAGE(M878:P878)</f>
        <v/>
      </c>
      <c r="R878" s="813" t="n"/>
      <c r="S878" s="443">
        <f>IF(Q878&gt;=1,1,0)</f>
        <v/>
      </c>
      <c r="T878" s="443">
        <f>IF(S878=0,0,S878+T877)</f>
        <v/>
      </c>
      <c r="BG878" s="311">
        <f>IF(Q878&gt;=2,1,0)</f>
        <v/>
      </c>
      <c r="BH878" s="311">
        <f>IF(BG878=0,0,BG878+BH877)</f>
        <v/>
      </c>
    </row>
    <row r="879" ht="17.45" customHeight="1">
      <c r="A879" s="257">
        <f>IF(ISNUMBER(C879),MONTH(C879),"")</f>
        <v/>
      </c>
      <c r="B879" s="257">
        <f>IF(ISNUMBER(C879),YEAR(C879),"")</f>
        <v/>
      </c>
      <c r="C879" s="808">
        <f>C878+1</f>
        <v/>
      </c>
      <c r="D879" s="809" t="n"/>
      <c r="E879" s="810" t="n">
        <v>0.5843</v>
      </c>
      <c r="F879" s="812" t="n"/>
      <c r="G879" s="811" t="n">
        <v>0.6256</v>
      </c>
      <c r="H879" s="837" t="n"/>
      <c r="I879" s="809" t="n"/>
      <c r="J879" s="810" t="n">
        <v>0.5391</v>
      </c>
      <c r="K879" s="812" t="n"/>
      <c r="L879" s="810" t="n">
        <v>0.6213</v>
      </c>
      <c r="M879" s="983">
        <f>IFERROR(AVERAGE(D879:E879),"")</f>
        <v/>
      </c>
      <c r="N879" s="983">
        <f>IFERROR(AVERAGE(F879:H879),"")</f>
        <v/>
      </c>
      <c r="O879" s="983">
        <f>IFERROR(AVERAGE(I879:J879),"")</f>
        <v/>
      </c>
      <c r="P879" s="983">
        <f>IFERROR(AVERAGE(K879:L879),"")</f>
        <v/>
      </c>
      <c r="Q879" s="813">
        <f>AVERAGE(M879:P879)</f>
        <v/>
      </c>
      <c r="R879" s="813" t="n"/>
      <c r="S879" s="443">
        <f>IF(Q879&gt;=1,1,0)</f>
        <v/>
      </c>
      <c r="T879" s="443">
        <f>IF(S879=0,0,S879+T878)</f>
        <v/>
      </c>
      <c r="BG879" s="311">
        <f>IF(Q879&gt;=2,1,0)</f>
        <v/>
      </c>
      <c r="BH879" s="311">
        <f>IF(BG879=0,0,BG879+BH878)</f>
        <v/>
      </c>
    </row>
    <row r="880" ht="17.45" customHeight="1">
      <c r="A880" s="257">
        <f>IF(ISNUMBER(C880),MONTH(C880),"")</f>
        <v/>
      </c>
      <c r="B880" s="257">
        <f>IF(ISNUMBER(C880),YEAR(C880),"")</f>
        <v/>
      </c>
      <c r="C880" s="791">
        <f>C879+1</f>
        <v/>
      </c>
      <c r="D880" s="792" t="n">
        <v>0.6506</v>
      </c>
      <c r="E880" s="793" t="n"/>
      <c r="F880" s="795" t="n">
        <v>0.6343</v>
      </c>
      <c r="G880" s="794" t="n"/>
      <c r="H880" s="836" t="n"/>
      <c r="I880" s="792" t="n">
        <v>0.5286</v>
      </c>
      <c r="J880" s="793" t="n"/>
      <c r="K880" s="795" t="n">
        <v>0.5891</v>
      </c>
      <c r="L880" s="793" t="n"/>
      <c r="M880" s="982">
        <f>IFERROR(AVERAGE(D880:E880),"")</f>
        <v/>
      </c>
      <c r="N880" s="982">
        <f>IFERROR(AVERAGE(F880:H880),"")</f>
        <v/>
      </c>
      <c r="O880" s="982">
        <f>IFERROR(AVERAGE(I880:J880),"")</f>
        <v/>
      </c>
      <c r="P880" s="982">
        <f>IFERROR(AVERAGE(K880:L880),"")</f>
        <v/>
      </c>
      <c r="Q880" s="257" t="n"/>
      <c r="R880" s="797">
        <f>AVERAGE(M880:P880)</f>
        <v/>
      </c>
      <c r="S880" s="266">
        <f>IF(R880&gt;=1,1,0)</f>
        <v/>
      </c>
      <c r="T880" s="266">
        <f>IF(S880=0,0,S880+T879)</f>
        <v/>
      </c>
      <c r="BG880" s="266">
        <f>IF(R880&gt;=2,1,0)</f>
        <v/>
      </c>
      <c r="BH880" s="266">
        <f>IF(BG880=0,0,BG880+BH879)</f>
        <v/>
      </c>
    </row>
    <row r="881" ht="17.45" customHeight="1">
      <c r="A881" s="257">
        <f>IF(ISNUMBER(C881),MONTH(C881),"")</f>
        <v/>
      </c>
      <c r="B881" s="257">
        <f>IF(ISNUMBER(C881),YEAR(C881),"")</f>
        <v/>
      </c>
      <c r="C881" s="791">
        <f>C880+1</f>
        <v/>
      </c>
      <c r="D881" s="792" t="n"/>
      <c r="E881" s="793" t="n">
        <v>0.9469</v>
      </c>
      <c r="F881" s="795" t="n"/>
      <c r="G881" s="794" t="n">
        <v>0.8411</v>
      </c>
      <c r="H881" s="836" t="n"/>
      <c r="I881" s="792" t="n"/>
      <c r="J881" s="793" t="n">
        <v>1.004</v>
      </c>
      <c r="K881" s="795" t="n"/>
      <c r="L881" s="793" t="n">
        <v>0.8753</v>
      </c>
      <c r="M881" s="982">
        <f>IFERROR(AVERAGE(D881:E881),"")</f>
        <v/>
      </c>
      <c r="N881" s="982">
        <f>IFERROR(AVERAGE(F881:H881),"")</f>
        <v/>
      </c>
      <c r="O881" s="982">
        <f>IFERROR(AVERAGE(I881:J881),"")</f>
        <v/>
      </c>
      <c r="P881" s="982">
        <f>IFERROR(AVERAGE(K881:L881),"")</f>
        <v/>
      </c>
      <c r="Q881" s="257" t="n"/>
      <c r="R881" s="797">
        <f>AVERAGE(M881:P881)</f>
        <v/>
      </c>
      <c r="S881" s="266">
        <f>IF(R881&gt;=1,1,0)</f>
        <v/>
      </c>
      <c r="T881" s="266">
        <f>IF(S881=0,0,S881+T880)</f>
        <v/>
      </c>
      <c r="BG881" s="266">
        <f>IF(R881&gt;=2,1,0)</f>
        <v/>
      </c>
      <c r="BH881" s="266">
        <f>IF(BG881=0,0,BG881+BH880)</f>
        <v/>
      </c>
    </row>
    <row r="882" ht="17.45" customHeight="1">
      <c r="A882" s="257">
        <f>IF(ISNUMBER(C882),MONTH(C882),"")</f>
        <v/>
      </c>
      <c r="B882" s="257">
        <f>IF(ISNUMBER(C882),YEAR(C882),"")</f>
        <v/>
      </c>
      <c r="C882" s="791">
        <f>C881+1</f>
        <v/>
      </c>
      <c r="D882" s="792" t="n">
        <v>0.8233</v>
      </c>
      <c r="E882" s="793" t="n"/>
      <c r="F882" s="795" t="n"/>
      <c r="G882" s="794" t="n"/>
      <c r="H882" s="836" t="n">
        <v>0.8292</v>
      </c>
      <c r="I882" s="792" t="n">
        <v>0.8683999999999999</v>
      </c>
      <c r="J882" s="793" t="n"/>
      <c r="K882" s="795" t="n">
        <v>0.8372000000000001</v>
      </c>
      <c r="L882" s="793" t="n"/>
      <c r="M882" s="982">
        <f>IFERROR(AVERAGE(D882:E882),"")</f>
        <v/>
      </c>
      <c r="N882" s="982">
        <f>IFERROR(AVERAGE(F882:H882),"")</f>
        <v/>
      </c>
      <c r="O882" s="982">
        <f>IFERROR(AVERAGE(I882:J882),"")</f>
        <v/>
      </c>
      <c r="P882" s="982">
        <f>IFERROR(AVERAGE(K882:L882),"")</f>
        <v/>
      </c>
      <c r="Q882" s="257" t="n"/>
      <c r="R882" s="797">
        <f>AVERAGE(M882:P882)</f>
        <v/>
      </c>
      <c r="S882" s="266">
        <f>IF(R882&gt;=1,1,0)</f>
        <v/>
      </c>
      <c r="T882" s="266">
        <f>IF(S882=0,0,S882+T881)</f>
        <v/>
      </c>
      <c r="BG882" s="266">
        <f>IF(R882&gt;=2,1,0)</f>
        <v/>
      </c>
      <c r="BH882" s="266">
        <f>IF(BG882=0,0,BG882+BH881)</f>
        <v/>
      </c>
    </row>
    <row r="883" ht="17.45" customHeight="1" thickBot="1">
      <c r="A883" s="257">
        <f>IF(ISNUMBER(C883),MONTH(C883),"")</f>
        <v/>
      </c>
      <c r="B883" s="257">
        <f>IF(ISNUMBER(C883),YEAR(C883),"")</f>
        <v/>
      </c>
      <c r="C883" s="791">
        <f>C882+1</f>
        <v/>
      </c>
      <c r="D883" s="792" t="n"/>
      <c r="E883" s="793" t="n">
        <v>0.6555</v>
      </c>
      <c r="F883" s="795" t="n"/>
      <c r="G883" s="794" t="n">
        <v>0.6575</v>
      </c>
      <c r="H883" s="836" t="n"/>
      <c r="I883" s="792" t="n"/>
      <c r="J883" s="793" t="n">
        <v>0.5548999999999999</v>
      </c>
      <c r="K883" s="795" t="n"/>
      <c r="L883" s="793" t="n">
        <v>0.6213</v>
      </c>
      <c r="M883" s="982">
        <f>IFERROR(AVERAGE(D883:E883),"")</f>
        <v/>
      </c>
      <c r="N883" s="982">
        <f>IFERROR(AVERAGE(F883:H883),"")</f>
        <v/>
      </c>
      <c r="O883" s="982">
        <f>IFERROR(AVERAGE(I883:J883),"")</f>
        <v/>
      </c>
      <c r="P883" s="982">
        <f>IFERROR(AVERAGE(K883:L883),"")</f>
        <v/>
      </c>
      <c r="Q883" s="257" t="n"/>
      <c r="R883" s="797">
        <f>AVERAGE(M883:P883)</f>
        <v/>
      </c>
      <c r="S883" s="266">
        <f>IF(R883&gt;=1,1,0)</f>
        <v/>
      </c>
      <c r="T883" s="266">
        <f>IF(S883=0,0,S883+T882)</f>
        <v/>
      </c>
      <c r="BG883" s="266">
        <f>IF(R883&gt;=2,1,0)</f>
        <v/>
      </c>
      <c r="BH883" s="266">
        <f>IF(BG883=0,0,BG883+BH882)</f>
        <v/>
      </c>
    </row>
    <row r="884" ht="17.45" customHeight="1" thickBot="1">
      <c r="A884" s="257">
        <f>IF(ISNUMBER(C884),MONTH(C884),"")</f>
        <v/>
      </c>
      <c r="B884" s="257">
        <f>IF(ISNUMBER(C884),YEAR(C884),"")</f>
        <v/>
      </c>
      <c r="C884" s="861">
        <f>C883+1</f>
        <v/>
      </c>
      <c r="D884" s="803" t="n">
        <v>0.3512</v>
      </c>
      <c r="E884" s="804" t="n"/>
      <c r="F884" s="806" t="n">
        <v>0.4029</v>
      </c>
      <c r="G884" s="805" t="n"/>
      <c r="H884" s="838" t="n">
        <v>0.3791</v>
      </c>
      <c r="I884" s="803" t="n">
        <v>0.3374</v>
      </c>
      <c r="J884" s="804" t="n"/>
      <c r="K884" s="806" t="n">
        <v>0.3578</v>
      </c>
      <c r="L884" s="804" t="n"/>
      <c r="M884" s="982">
        <f>IFERROR(AVERAGE(D884:E884),"")</f>
        <v/>
      </c>
      <c r="N884" s="982">
        <f>IFERROR(AVERAGE(F884:H884),"")</f>
        <v/>
      </c>
      <c r="O884" s="982">
        <f>IFERROR(AVERAGE(I884:J884),"")</f>
        <v/>
      </c>
      <c r="P884" s="982">
        <f>IFERROR(AVERAGE(K884:L884),"")</f>
        <v/>
      </c>
      <c r="Q884" s="257" t="n"/>
      <c r="R884" s="797">
        <f>AVERAGE(M884:P884)</f>
        <v/>
      </c>
      <c r="S884" s="266">
        <f>IF(R884&gt;=1,1,0)</f>
        <v/>
      </c>
      <c r="T884" s="266">
        <f>IF(S884=0,0,S884+T883)</f>
        <v/>
      </c>
      <c r="U884" s="313" t="inlineStr">
        <is>
          <t>May</t>
        </is>
      </c>
      <c r="V884" s="299" t="n">
        <v>2020</v>
      </c>
      <c r="W884" s="300" t="n"/>
      <c r="X884" s="300" t="n"/>
      <c r="Y884" s="300" t="n"/>
      <c r="BG884" s="266">
        <f>IF(R884&gt;=2,1,0)</f>
        <v/>
      </c>
      <c r="BH884" s="266">
        <f>IF(BG884=0,0,BG884+BH883)</f>
        <v/>
      </c>
    </row>
    <row r="885" ht="17.45" customHeight="1">
      <c r="A885" s="257">
        <f>IF(ISNUMBER(C885),MONTH(C885),"")</f>
        <v/>
      </c>
      <c r="B885" s="257">
        <f>IF(ISNUMBER(C885),YEAR(C885),"")</f>
        <v/>
      </c>
      <c r="C885" s="808">
        <f>C884+1</f>
        <v/>
      </c>
      <c r="D885" s="809" t="n"/>
      <c r="E885" s="810" t="n">
        <v>0.5019</v>
      </c>
      <c r="F885" s="812" t="n"/>
      <c r="G885" s="811" t="n">
        <v>0.455</v>
      </c>
      <c r="H885" s="837" t="n"/>
      <c r="I885" s="809" t="n"/>
      <c r="J885" s="810" t="n">
        <v>0.461</v>
      </c>
      <c r="K885" s="812" t="n"/>
      <c r="L885" s="810" t="n">
        <v>0.5304</v>
      </c>
      <c r="M885" s="983">
        <f>IFERROR(AVERAGE(D885:E885),"")</f>
        <v/>
      </c>
      <c r="N885" s="983">
        <f>IFERROR(AVERAGE(F885:H885),"")</f>
        <v/>
      </c>
      <c r="O885" s="983">
        <f>IFERROR(AVERAGE(I885:J885),"")</f>
        <v/>
      </c>
      <c r="P885" s="983">
        <f>IFERROR(AVERAGE(K885:L885),"")</f>
        <v/>
      </c>
      <c r="Q885" s="813">
        <f>AVERAGE(M885:P885)</f>
        <v/>
      </c>
      <c r="R885" s="813" t="n"/>
      <c r="S885" s="443">
        <f>IF(Q885&gt;=1,1,0)</f>
        <v/>
      </c>
      <c r="T885" s="443">
        <f>IF(S885=0,0,S885+T884)</f>
        <v/>
      </c>
      <c r="U885" s="301" t="inlineStr">
        <is>
          <t>Parameter</t>
        </is>
      </c>
      <c r="V885" s="301" t="inlineStr">
        <is>
          <t>Station 1</t>
        </is>
      </c>
      <c r="W885" s="301" t="inlineStr">
        <is>
          <t>Station 2</t>
        </is>
      </c>
      <c r="X885" s="301" t="inlineStr">
        <is>
          <t>Station 4</t>
        </is>
      </c>
      <c r="Y885" s="301" t="inlineStr">
        <is>
          <t>Station 5</t>
        </is>
      </c>
      <c r="BG885" s="311">
        <f>IF(Q885&gt;=2,1,0)</f>
        <v/>
      </c>
      <c r="BH885" s="311">
        <f>IF(BG885=0,0,BG885+BH884)</f>
        <v/>
      </c>
    </row>
    <row r="886" ht="17.45" customHeight="1">
      <c r="A886" s="257">
        <f>IF(ISNUMBER(C886),MONTH(C886),"")</f>
        <v/>
      </c>
      <c r="B886" s="257">
        <f>IF(ISNUMBER(C886),YEAR(C886),"")</f>
        <v/>
      </c>
      <c r="C886" s="808">
        <f>C885+1</f>
        <v/>
      </c>
      <c r="D886" s="809" t="n">
        <v>0.4758</v>
      </c>
      <c r="E886" s="810" t="n"/>
      <c r="F886" s="812" t="n">
        <v>0.4947</v>
      </c>
      <c r="G886" s="811" t="n"/>
      <c r="H886" s="837" t="n"/>
      <c r="I886" s="809" t="n">
        <v>0.3928</v>
      </c>
      <c r="J886" s="810" t="n"/>
      <c r="K886" s="812" t="n">
        <v>0.4421</v>
      </c>
      <c r="L886" s="810" t="n"/>
      <c r="M886" s="983">
        <f>IFERROR(AVERAGE(D886:E886),"")</f>
        <v/>
      </c>
      <c r="N886" s="983">
        <f>IFERROR(AVERAGE(F886:H886),"")</f>
        <v/>
      </c>
      <c r="O886" s="983">
        <f>IFERROR(AVERAGE(I886:J886),"")</f>
        <v/>
      </c>
      <c r="P886" s="983">
        <f>IFERROR(AVERAGE(K886:L886),"")</f>
        <v/>
      </c>
      <c r="Q886" s="813">
        <f>AVERAGE(M886:P886)</f>
        <v/>
      </c>
      <c r="R886" s="813" t="n"/>
      <c r="S886" s="443">
        <f>IF(Q886&gt;=1,1,0)</f>
        <v/>
      </c>
      <c r="T886" s="443">
        <f>IF(S886=0,0,S886+T885)</f>
        <v/>
      </c>
      <c r="U886" s="302" t="inlineStr">
        <is>
          <t>Average</t>
        </is>
      </c>
      <c r="V886" s="839">
        <f>AVERAGE(D856:E886)</f>
        <v/>
      </c>
      <c r="W886" s="839">
        <f>AVERAGE(F856:H886)</f>
        <v/>
      </c>
      <c r="X886" s="839">
        <f>AVERAGE(I856:J886)</f>
        <v/>
      </c>
      <c r="Y886" s="839">
        <f>AVERAGE(K856:L886)</f>
        <v/>
      </c>
      <c r="BG886" s="311">
        <f>IF(Q886&gt;=2,1,0)</f>
        <v/>
      </c>
      <c r="BH886" s="311">
        <f>IF(BG886=0,0,BG886+BH885)</f>
        <v/>
      </c>
    </row>
    <row r="887" ht="17.45" customHeight="1">
      <c r="A887" s="257">
        <f>IF(ISNUMBER(C887),MONTH(C887),"")</f>
        <v/>
      </c>
      <c r="B887" s="257">
        <f>IF(ISNUMBER(C887),YEAR(C887),"")</f>
        <v/>
      </c>
      <c r="C887" s="791">
        <f>C886+1</f>
        <v/>
      </c>
      <c r="D887" s="792" t="n"/>
      <c r="E887" s="793" t="n">
        <v>1.053</v>
      </c>
      <c r="F887" s="795" t="n"/>
      <c r="G887" s="794" t="n">
        <v>1.677</v>
      </c>
      <c r="H887" s="836" t="n"/>
      <c r="I887" s="792" t="n"/>
      <c r="J887" s="793" t="n">
        <v>0.6916</v>
      </c>
      <c r="K887" s="795" t="n"/>
      <c r="L887" s="793" t="n">
        <v>0.9172</v>
      </c>
      <c r="M887" s="982">
        <f>IFERROR(AVERAGE(D887:E887),"")</f>
        <v/>
      </c>
      <c r="N887" s="982">
        <f>IFERROR(AVERAGE(F887:H887),"")</f>
        <v/>
      </c>
      <c r="O887" s="982">
        <f>IFERROR(AVERAGE(I887:J887),"")</f>
        <v/>
      </c>
      <c r="P887" s="982">
        <f>IFERROR(AVERAGE(K887:L887),"")</f>
        <v/>
      </c>
      <c r="Q887" s="257" t="n"/>
      <c r="R887" s="797">
        <f>AVERAGE(M887:P887)</f>
        <v/>
      </c>
      <c r="S887" s="266">
        <f>IF(R887&gt;=1,1,0)</f>
        <v/>
      </c>
      <c r="T887" s="266">
        <f>IF(S887=0,0,S887+T886)</f>
        <v/>
      </c>
      <c r="U887" s="302" t="inlineStr">
        <is>
          <t>Maximum</t>
        </is>
      </c>
      <c r="V887" s="839">
        <f>MAX(D856:E886)</f>
        <v/>
      </c>
      <c r="W887" s="839">
        <f>MAX(F856:H886)</f>
        <v/>
      </c>
      <c r="X887" s="839">
        <f>MAX(I856:J886)</f>
        <v/>
      </c>
      <c r="Y887" s="839">
        <f>MAX(K856:L886)</f>
        <v/>
      </c>
      <c r="BG887" s="266">
        <f>IF(R887&gt;=2,1,0)</f>
        <v/>
      </c>
      <c r="BH887" s="266">
        <f>IF(BG887=0,0,BG887+BH886)</f>
        <v/>
      </c>
    </row>
    <row r="888" ht="17.45" customHeight="1" thickBot="1">
      <c r="A888" s="257">
        <f>IF(ISNUMBER(C888),MONTH(C888),"")</f>
        <v/>
      </c>
      <c r="B888" s="257">
        <f>IF(ISNUMBER(C888),YEAR(C888),"")</f>
        <v/>
      </c>
      <c r="C888" s="791">
        <f>C887+1</f>
        <v/>
      </c>
      <c r="D888" s="792" t="n">
        <v>0.793</v>
      </c>
      <c r="E888" s="793" t="n"/>
      <c r="F888" s="795" t="n"/>
      <c r="G888" s="794" t="n"/>
      <c r="H888" s="836" t="n">
        <v>0.8742</v>
      </c>
      <c r="I888" s="792" t="n">
        <v>0.9046999999999999</v>
      </c>
      <c r="J888" s="793" t="n"/>
      <c r="K888" s="795" t="n">
        <v>0.8198</v>
      </c>
      <c r="L888" s="793" t="n"/>
      <c r="M888" s="982">
        <f>IFERROR(AVERAGE(D888:E888),"")</f>
        <v/>
      </c>
      <c r="N888" s="982">
        <f>IFERROR(AVERAGE(F888:H888),"")</f>
        <v/>
      </c>
      <c r="O888" s="982">
        <f>IFERROR(AVERAGE(I888:J888),"")</f>
        <v/>
      </c>
      <c r="P888" s="982">
        <f>IFERROR(AVERAGE(K888:L888),"")</f>
        <v/>
      </c>
      <c r="Q888" s="257" t="n"/>
      <c r="R888" s="797">
        <f>AVERAGE(M888:P888)</f>
        <v/>
      </c>
      <c r="S888" s="266">
        <f>IF(R888&gt;=1,1,0)</f>
        <v/>
      </c>
      <c r="T888" s="266">
        <f>IF(S888=0,0,S888+T887)</f>
        <v/>
      </c>
      <c r="U888" s="304" t="inlineStr">
        <is>
          <t># DAYS &gt; 2.5</t>
        </is>
      </c>
      <c r="V888" s="305">
        <f>COUNTIF(D856:E886,"&gt;=2.5")</f>
        <v/>
      </c>
      <c r="W888" s="305">
        <f>COUNTIF(F856:H886,"&gt;=2.5")</f>
        <v/>
      </c>
      <c r="X888" s="305">
        <f>COUNTIF(I856:J886,"&gt;=2.5")</f>
        <v/>
      </c>
      <c r="Y888" s="305">
        <f>COUNTIF(K856:L886,"&gt;=2.5")</f>
        <v/>
      </c>
      <c r="BG888" s="266">
        <f>IF(R888&gt;=2,1,0)</f>
        <v/>
      </c>
      <c r="BH888" s="266">
        <f>IF(BG888=0,0,BG888+BH887)</f>
        <v/>
      </c>
    </row>
    <row r="889" ht="17.45" customHeight="1" thickBot="1">
      <c r="A889" s="257">
        <f>IF(ISNUMBER(C889),MONTH(C889),"")</f>
        <v/>
      </c>
      <c r="B889" s="257">
        <f>IF(ISNUMBER(C889),YEAR(C889),"")</f>
        <v/>
      </c>
      <c r="C889" s="791">
        <f>C888+1</f>
        <v/>
      </c>
      <c r="D889" s="792" t="n"/>
      <c r="E889" s="793" t="n">
        <v>1.028</v>
      </c>
      <c r="F889" s="795" t="n"/>
      <c r="G889" s="794" t="n">
        <v>1.082</v>
      </c>
      <c r="H889" s="836" t="n"/>
      <c r="I889" s="792" t="n"/>
      <c r="J889" s="793" t="n">
        <v>0.9433</v>
      </c>
      <c r="K889" s="795" t="n"/>
      <c r="L889" s="793" t="n">
        <v>1.029</v>
      </c>
      <c r="M889" s="982">
        <f>IFERROR(AVERAGE(D889:E889),"")</f>
        <v/>
      </c>
      <c r="N889" s="982">
        <f>IFERROR(AVERAGE(F889:H889),"")</f>
        <v/>
      </c>
      <c r="O889" s="982">
        <f>IFERROR(AVERAGE(I889:J889),"")</f>
        <v/>
      </c>
      <c r="P889" s="982">
        <f>IFERROR(AVERAGE(K889:L889),"")</f>
        <v/>
      </c>
      <c r="Q889" s="257" t="n"/>
      <c r="R889" s="797">
        <f>AVERAGE(M889:P889)</f>
        <v/>
      </c>
      <c r="S889" s="266">
        <f>IF(R889&gt;=1,1,0)</f>
        <v/>
      </c>
      <c r="T889" s="266">
        <f>IF(S889=0,0,S889+T888)</f>
        <v/>
      </c>
      <c r="Y889" s="786">
        <f>AVERAGE(V886:Y886)</f>
        <v/>
      </c>
      <c r="BG889" s="266">
        <f>IF(R889&gt;=2,1,0)</f>
        <v/>
      </c>
      <c r="BH889" s="266">
        <f>IF(BG889=0,0,BG889+BH888)</f>
        <v/>
      </c>
    </row>
    <row r="890" ht="17.45" customHeight="1">
      <c r="A890" s="257">
        <f>IF(ISNUMBER(C890),MONTH(C890),"")</f>
        <v/>
      </c>
      <c r="B890" s="257">
        <f>IF(ISNUMBER(C890),YEAR(C890),"")</f>
        <v/>
      </c>
      <c r="C890" s="861">
        <f>C889+1</f>
        <v/>
      </c>
      <c r="D890" s="803" t="n">
        <v>0.8357</v>
      </c>
      <c r="E890" s="804" t="n"/>
      <c r="F890" s="806" t="n">
        <v>0.6395</v>
      </c>
      <c r="G890" s="805" t="n"/>
      <c r="H890" s="838" t="n">
        <v>0.6597</v>
      </c>
      <c r="I890" s="803" t="n">
        <v>0.7119</v>
      </c>
      <c r="J890" s="804" t="n"/>
      <c r="K890" s="806" t="n">
        <v>0.8259</v>
      </c>
      <c r="L890" s="804" t="n"/>
      <c r="M890" s="982">
        <f>IFERROR(AVERAGE(D890:E890),"")</f>
        <v/>
      </c>
      <c r="N890" s="982">
        <f>IFERROR(AVERAGE(F890:H890),"")</f>
        <v/>
      </c>
      <c r="O890" s="982">
        <f>IFERROR(AVERAGE(I890:J890),"")</f>
        <v/>
      </c>
      <c r="P890" s="982">
        <f>IFERROR(AVERAGE(K890:L890),"")</f>
        <v/>
      </c>
      <c r="Q890" s="257" t="n"/>
      <c r="R890" s="797">
        <f>AVERAGE(M890:P890)</f>
        <v/>
      </c>
      <c r="S890" s="266">
        <f>IF(R890&gt;=1,1,0)</f>
        <v/>
      </c>
      <c r="T890" s="266">
        <f>IF(S890=0,0,S890+T889)</f>
        <v/>
      </c>
      <c r="BG890" s="266">
        <f>IF(R890&gt;=2,1,0)</f>
        <v/>
      </c>
      <c r="BH890" s="266">
        <f>IF(BG890=0,0,BG890+BH889)</f>
        <v/>
      </c>
    </row>
    <row r="891" ht="17.45" customHeight="1">
      <c r="A891" s="257">
        <f>IF(ISNUMBER(C891),MONTH(C891),"")</f>
        <v/>
      </c>
      <c r="B891" s="257">
        <f>IF(ISNUMBER(C891),YEAR(C891),"")</f>
        <v/>
      </c>
      <c r="C891" s="791">
        <f>C890+1</f>
        <v/>
      </c>
      <c r="D891" s="792" t="n"/>
      <c r="E891" s="793" t="n">
        <v>0.5021</v>
      </c>
      <c r="F891" s="795" t="n"/>
      <c r="G891" s="794" t="n">
        <v>0.4741</v>
      </c>
      <c r="H891" s="836" t="n"/>
      <c r="I891" s="792" t="n"/>
      <c r="J891" s="793" t="n">
        <v>0.4362</v>
      </c>
      <c r="K891" s="795" t="n"/>
      <c r="L891" s="793" t="n">
        <v>0.5276</v>
      </c>
      <c r="M891" s="982">
        <f>IFERROR(AVERAGE(D891:E891),"")</f>
        <v/>
      </c>
      <c r="N891" s="982">
        <f>IFERROR(AVERAGE(F891:H891),"")</f>
        <v/>
      </c>
      <c r="O891" s="982">
        <f>IFERROR(AVERAGE(I891:J891),"")</f>
        <v/>
      </c>
      <c r="P891" s="982">
        <f>IFERROR(AVERAGE(K891:L891),"")</f>
        <v/>
      </c>
      <c r="Q891" s="257" t="n"/>
      <c r="R891" s="797">
        <f>AVERAGE(M891:P891)</f>
        <v/>
      </c>
      <c r="S891" s="266">
        <f>IF(R891&gt;=1,1,0)</f>
        <v/>
      </c>
      <c r="T891" s="266">
        <f>IF(S891=0,0,S891+T890)</f>
        <v/>
      </c>
      <c r="BG891" s="266">
        <f>IF(R891&gt;=2,1,0)</f>
        <v/>
      </c>
      <c r="BH891" s="266">
        <f>IF(BG891=0,0,BG891+BH890)</f>
        <v/>
      </c>
    </row>
    <row r="892" ht="17.45" customHeight="1">
      <c r="A892" s="257">
        <f>IF(ISNUMBER(C892),MONTH(C892),"")</f>
        <v/>
      </c>
      <c r="B892" s="257">
        <f>IF(ISNUMBER(C892),YEAR(C892),"")</f>
        <v/>
      </c>
      <c r="C892" s="808">
        <f>C891+1</f>
        <v/>
      </c>
      <c r="D892" s="809" t="n">
        <v>0.487</v>
      </c>
      <c r="E892" s="810" t="n"/>
      <c r="F892" s="812" t="n">
        <v>0.5097</v>
      </c>
      <c r="G892" s="811" t="n"/>
      <c r="H892" s="837" t="n"/>
      <c r="I892" s="809" t="n">
        <v>0.3337</v>
      </c>
      <c r="J892" s="810" t="n"/>
      <c r="K892" s="812" t="n">
        <v>0.4114</v>
      </c>
      <c r="L892" s="810" t="n"/>
      <c r="M892" s="983">
        <f>IFERROR(AVERAGE(D892:E892),"")</f>
        <v/>
      </c>
      <c r="N892" s="983">
        <f>IFERROR(AVERAGE(F892:H892),"")</f>
        <v/>
      </c>
      <c r="O892" s="983">
        <f>IFERROR(AVERAGE(I892:J892),"")</f>
        <v/>
      </c>
      <c r="P892" s="983">
        <f>IFERROR(AVERAGE(K892:L892),"")</f>
        <v/>
      </c>
      <c r="Q892" s="813">
        <f>AVERAGE(M892:P892)</f>
        <v/>
      </c>
      <c r="R892" s="813" t="n"/>
      <c r="S892" s="443">
        <f>IF(Q892&gt;=1,1,0)</f>
        <v/>
      </c>
      <c r="T892" s="443">
        <f>IF(S892=0,0,S892+T891)</f>
        <v/>
      </c>
      <c r="BG892" s="311">
        <f>IF(Q892&gt;=2,1,0)</f>
        <v/>
      </c>
      <c r="BH892" s="311">
        <f>IF(BG892=0,0,BG892+BH891)</f>
        <v/>
      </c>
    </row>
    <row r="893" ht="17.45" customHeight="1">
      <c r="A893" s="257">
        <f>IF(ISNUMBER(C893),MONTH(C893),"")</f>
        <v/>
      </c>
      <c r="B893" s="257">
        <f>IF(ISNUMBER(C893),YEAR(C893),"")</f>
        <v/>
      </c>
      <c r="C893" s="808">
        <f>C892+1</f>
        <v/>
      </c>
      <c r="D893" s="809" t="n"/>
      <c r="E893" s="810" t="n">
        <v>0.5999</v>
      </c>
      <c r="F893" s="812" t="n"/>
      <c r="G893" s="811" t="n">
        <v>0.7216</v>
      </c>
      <c r="H893" s="837" t="n"/>
      <c r="I893" s="809" t="n"/>
      <c r="J893" s="810" t="n">
        <v>0.5234</v>
      </c>
      <c r="K893" s="812" t="n"/>
      <c r="L893" s="810" t="n">
        <v>0.627</v>
      </c>
      <c r="M893" s="983">
        <f>IFERROR(AVERAGE(D893:E893),"")</f>
        <v/>
      </c>
      <c r="N893" s="983">
        <f>IFERROR(AVERAGE(F893:H893),"")</f>
        <v/>
      </c>
      <c r="O893" s="983">
        <f>IFERROR(AVERAGE(I893:J893),"")</f>
        <v/>
      </c>
      <c r="P893" s="983">
        <f>IFERROR(AVERAGE(K893:L893),"")</f>
        <v/>
      </c>
      <c r="Q893" s="813">
        <f>AVERAGE(M893:P893)</f>
        <v/>
      </c>
      <c r="R893" s="813" t="n"/>
      <c r="S893" s="443">
        <f>IF(Q893&gt;=1,1,0)</f>
        <v/>
      </c>
      <c r="T893" s="443">
        <f>IF(S893=0,0,S893+T892)</f>
        <v/>
      </c>
      <c r="BG893" s="311">
        <f>IF(Q893&gt;=2,1,0)</f>
        <v/>
      </c>
      <c r="BH893" s="311">
        <f>IF(BG893=0,0,BG893+BH892)</f>
        <v/>
      </c>
    </row>
    <row r="894" ht="17.45" customHeight="1">
      <c r="A894" s="257">
        <f>IF(ISNUMBER(C894),MONTH(C894),"")</f>
        <v/>
      </c>
      <c r="B894" s="257">
        <f>IF(ISNUMBER(C894),YEAR(C894),"")</f>
        <v/>
      </c>
      <c r="C894" s="791">
        <f>C893+1</f>
        <v/>
      </c>
      <c r="D894" s="792" t="n">
        <v>0.9347</v>
      </c>
      <c r="E894" s="793" t="n"/>
      <c r="F894" s="795" t="n"/>
      <c r="G894" s="794" t="n"/>
      <c r="H894" s="836" t="n">
        <v>0.9165</v>
      </c>
      <c r="I894" s="792" t="n">
        <v>0.9137</v>
      </c>
      <c r="J894" s="793" t="n"/>
      <c r="K894" s="795" t="n">
        <v>0.909</v>
      </c>
      <c r="L894" s="793" t="n"/>
      <c r="M894" s="982">
        <f>IFERROR(AVERAGE(D894:E894),"")</f>
        <v/>
      </c>
      <c r="N894" s="982">
        <f>IFERROR(AVERAGE(F894:H894),"")</f>
        <v/>
      </c>
      <c r="O894" s="982">
        <f>IFERROR(AVERAGE(I894:J894),"")</f>
        <v/>
      </c>
      <c r="P894" s="982">
        <f>IFERROR(AVERAGE(K894:L894),"")</f>
        <v/>
      </c>
      <c r="Q894" s="257" t="n"/>
      <c r="R894" s="797">
        <f>AVERAGE(M894:P894)</f>
        <v/>
      </c>
      <c r="S894" s="266">
        <f>IF(R894&gt;=1,1,0)</f>
        <v/>
      </c>
      <c r="T894" s="266">
        <f>IF(S894=0,0,S894+T893)</f>
        <v/>
      </c>
      <c r="BG894" s="266">
        <f>IF(R894&gt;=2,1,0)</f>
        <v/>
      </c>
      <c r="BH894" s="266">
        <f>IF(BG894=0,0,BG894+BH893)</f>
        <v/>
      </c>
    </row>
    <row r="895" ht="17.45" customHeight="1">
      <c r="A895" s="257">
        <f>IF(ISNUMBER(C895),MONTH(C895),"")</f>
        <v/>
      </c>
      <c r="B895" s="257">
        <f>IF(ISNUMBER(C895),YEAR(C895),"")</f>
        <v/>
      </c>
      <c r="C895" s="791">
        <f>C894+1</f>
        <v/>
      </c>
      <c r="D895" s="792" t="n"/>
      <c r="E895" s="793" t="n">
        <v>1.098</v>
      </c>
      <c r="F895" s="795" t="n"/>
      <c r="G895" s="794" t="n">
        <v>1.259</v>
      </c>
      <c r="H895" s="836" t="n"/>
      <c r="I895" s="792" t="n"/>
      <c r="J895" s="793" t="n">
        <v>0.9594</v>
      </c>
      <c r="K895" s="795" t="n"/>
      <c r="L895" s="793" t="n">
        <v>1.168</v>
      </c>
      <c r="M895" s="982">
        <f>IFERROR(AVERAGE(D895:E895),"")</f>
        <v/>
      </c>
      <c r="N895" s="982">
        <f>IFERROR(AVERAGE(F895:H895),"")</f>
        <v/>
      </c>
      <c r="O895" s="982">
        <f>IFERROR(AVERAGE(I895:J895),"")</f>
        <v/>
      </c>
      <c r="P895" s="982">
        <f>IFERROR(AVERAGE(K895:L895),"")</f>
        <v/>
      </c>
      <c r="Q895" s="257" t="n"/>
      <c r="R895" s="797">
        <f>AVERAGE(M895:P895)</f>
        <v/>
      </c>
      <c r="S895" s="266">
        <f>IF(R895&gt;=1,1,0)</f>
        <v/>
      </c>
      <c r="T895" s="266">
        <f>IF(S895=0,0,S895+T894)</f>
        <v/>
      </c>
      <c r="BG895" s="266">
        <f>IF(R895&gt;=2,1,0)</f>
        <v/>
      </c>
      <c r="BH895" s="266">
        <f>IF(BG895=0,0,BG895+BH894)</f>
        <v/>
      </c>
    </row>
    <row r="896" ht="17.45" customHeight="1">
      <c r="A896" s="257">
        <f>IF(ISNUMBER(C896),MONTH(C896),"")</f>
        <v/>
      </c>
      <c r="B896" s="257">
        <f>IF(ISNUMBER(C896),YEAR(C896),"")</f>
        <v/>
      </c>
      <c r="C896" s="861">
        <f>C895+1</f>
        <v/>
      </c>
      <c r="D896" s="803" t="n">
        <v>1.347</v>
      </c>
      <c r="E896" s="804" t="n"/>
      <c r="F896" s="806" t="n">
        <v>1.386</v>
      </c>
      <c r="G896" s="805" t="n"/>
      <c r="H896" s="838" t="n">
        <v>1.313</v>
      </c>
      <c r="I896" s="803" t="n">
        <v>1.031</v>
      </c>
      <c r="J896" s="804" t="n"/>
      <c r="K896" s="806" t="n">
        <v>1.135</v>
      </c>
      <c r="L896" s="804" t="n"/>
      <c r="M896" s="982">
        <f>IFERROR(AVERAGE(D896:E896),"")</f>
        <v/>
      </c>
      <c r="N896" s="982">
        <f>IFERROR(AVERAGE(F896:H896),"")</f>
        <v/>
      </c>
      <c r="O896" s="982">
        <f>IFERROR(AVERAGE(I896:J896),"")</f>
        <v/>
      </c>
      <c r="P896" s="982">
        <f>IFERROR(AVERAGE(K896:L896),"")</f>
        <v/>
      </c>
      <c r="Q896" s="257" t="n"/>
      <c r="R896" s="797">
        <f>AVERAGE(M896:P896)</f>
        <v/>
      </c>
      <c r="S896" s="266">
        <f>IF(R896&gt;=1,1,0)</f>
        <v/>
      </c>
      <c r="T896" s="266">
        <f>IF(S896=0,0,S896+T895)</f>
        <v/>
      </c>
      <c r="BG896" s="266">
        <f>IF(R896&gt;=2,1,0)</f>
        <v/>
      </c>
      <c r="BH896" s="266">
        <f>IF(BG896=0,0,BG896+BH895)</f>
        <v/>
      </c>
    </row>
    <row r="897" ht="17.45" customHeight="1">
      <c r="A897" s="257">
        <f>IF(ISNUMBER(C897),MONTH(C897),"")</f>
        <v/>
      </c>
      <c r="B897" s="257">
        <f>IF(ISNUMBER(C897),YEAR(C897),"")</f>
        <v/>
      </c>
      <c r="C897" s="791">
        <f>C896+1</f>
        <v/>
      </c>
      <c r="D897" s="792" t="n"/>
      <c r="E897" s="793" t="n">
        <v>1.981</v>
      </c>
      <c r="F897" s="795" t="n"/>
      <c r="G897" s="794" t="n">
        <v>1.095</v>
      </c>
      <c r="H897" s="836" t="n"/>
      <c r="I897" s="792" t="n"/>
      <c r="J897" s="793" t="n">
        <v>0.9661</v>
      </c>
      <c r="K897" s="795" t="n"/>
      <c r="L897" s="793" t="n">
        <v>1.218</v>
      </c>
      <c r="M897" s="982">
        <f>IFERROR(AVERAGE(D897:E897),"")</f>
        <v/>
      </c>
      <c r="N897" s="982">
        <f>IFERROR(AVERAGE(F897:H897),"")</f>
        <v/>
      </c>
      <c r="O897" s="982">
        <f>IFERROR(AVERAGE(I897:J897),"")</f>
        <v/>
      </c>
      <c r="P897" s="982">
        <f>IFERROR(AVERAGE(K897:L897),"")</f>
        <v/>
      </c>
      <c r="Q897" s="257" t="n"/>
      <c r="R897" s="797">
        <f>AVERAGE(M897:P897)</f>
        <v/>
      </c>
      <c r="S897" s="266">
        <f>IF(R897&gt;=1,1,0)</f>
        <v/>
      </c>
      <c r="T897" s="266">
        <f>IF(S897=0,0,S897+T896)</f>
        <v/>
      </c>
      <c r="BG897" s="266">
        <f>IF(R897&gt;=2,1,0)</f>
        <v/>
      </c>
      <c r="BH897" s="266">
        <f>IF(BG897=0,0,BG897+BH896)</f>
        <v/>
      </c>
    </row>
    <row r="898" ht="17.45" customHeight="1">
      <c r="A898" s="257">
        <f>IF(ISNUMBER(C898),MONTH(C898),"")</f>
        <v/>
      </c>
      <c r="B898" s="257">
        <f>IF(ISNUMBER(C898),YEAR(C898),"")</f>
        <v/>
      </c>
      <c r="C898" s="791">
        <f>C897+1</f>
        <v/>
      </c>
      <c r="D898" s="792" t="n">
        <v>0.8519</v>
      </c>
      <c r="E898" s="793" t="n"/>
      <c r="F898" s="795" t="n">
        <v>0.8749</v>
      </c>
      <c r="G898" s="794" t="n"/>
      <c r="H898" s="836" t="n"/>
      <c r="I898" s="792" t="n">
        <v>0.8366</v>
      </c>
      <c r="J898" s="793" t="n"/>
      <c r="K898" s="795" t="n">
        <v>0.8087</v>
      </c>
      <c r="L898" s="793" t="n"/>
      <c r="M898" s="982">
        <f>IFERROR(AVERAGE(D898:E898),"")</f>
        <v/>
      </c>
      <c r="N898" s="982">
        <f>IFERROR(AVERAGE(F898:H898),"")</f>
        <v/>
      </c>
      <c r="O898" s="982">
        <f>IFERROR(AVERAGE(I898:J898),"")</f>
        <v/>
      </c>
      <c r="P898" s="982">
        <f>IFERROR(AVERAGE(K898:L898),"")</f>
        <v/>
      </c>
      <c r="Q898" s="257" t="n"/>
      <c r="R898" s="797">
        <f>AVERAGE(M898:P898)</f>
        <v/>
      </c>
      <c r="S898" s="266">
        <f>IF(R898&gt;=1,1,0)</f>
        <v/>
      </c>
      <c r="T898" s="266">
        <f>IF(S898=0,0,S898+T897)</f>
        <v/>
      </c>
      <c r="BG898" s="266">
        <f>IF(R898&gt;=2,1,0)</f>
        <v/>
      </c>
      <c r="BH898" s="266">
        <f>IF(BG898=0,0,BG898+BH897)</f>
        <v/>
      </c>
    </row>
    <row r="899" ht="17.45" customHeight="1">
      <c r="A899" s="257">
        <f>IF(ISNUMBER(C899),MONTH(C899),"")</f>
        <v/>
      </c>
      <c r="B899" s="257">
        <f>IF(ISNUMBER(C899),YEAR(C899),"")</f>
        <v/>
      </c>
      <c r="C899" s="808">
        <f>C898+1</f>
        <v/>
      </c>
      <c r="D899" s="809" t="n"/>
      <c r="E899" s="810" t="n">
        <v>0.6121</v>
      </c>
      <c r="F899" s="812" t="n"/>
      <c r="G899" s="811" t="n">
        <v>0.509</v>
      </c>
      <c r="H899" s="837" t="n"/>
      <c r="I899" s="809" t="n"/>
      <c r="J899" s="810" t="n">
        <v>0.4973</v>
      </c>
      <c r="K899" s="812" t="n"/>
      <c r="L899" s="810" t="n">
        <v>0.5758</v>
      </c>
      <c r="M899" s="983">
        <f>IFERROR(AVERAGE(D899:E899),"")</f>
        <v/>
      </c>
      <c r="N899" s="983">
        <f>IFERROR(AVERAGE(F899:H899),"")</f>
        <v/>
      </c>
      <c r="O899" s="983">
        <f>IFERROR(AVERAGE(I899:J899),"")</f>
        <v/>
      </c>
      <c r="P899" s="983">
        <f>IFERROR(AVERAGE(K899:L899),"")</f>
        <v/>
      </c>
      <c r="Q899" s="813">
        <f>AVERAGE(M899:P899)</f>
        <v/>
      </c>
      <c r="R899" s="813" t="n"/>
      <c r="S899" s="443">
        <f>IF(Q899&gt;=1,1,0)</f>
        <v/>
      </c>
      <c r="T899" s="443">
        <f>IF(S899=0,0,S899+T898)</f>
        <v/>
      </c>
      <c r="BG899" s="311">
        <f>IF(Q899&gt;=2,1,0)</f>
        <v/>
      </c>
      <c r="BH899" s="311">
        <f>IF(BG899=0,0,BG899+BH898)</f>
        <v/>
      </c>
    </row>
    <row r="900" ht="17.45" customHeight="1">
      <c r="A900" s="257">
        <f>IF(ISNUMBER(C900),MONTH(C900),"")</f>
        <v/>
      </c>
      <c r="B900" s="257">
        <f>IF(ISNUMBER(C900),YEAR(C900),"")</f>
        <v/>
      </c>
      <c r="C900" s="808">
        <f>C899+1</f>
        <v/>
      </c>
      <c r="D900" s="809" t="n">
        <v>0.4603</v>
      </c>
      <c r="E900" s="810" t="n"/>
      <c r="F900" s="812" t="n"/>
      <c r="G900" s="811" t="n"/>
      <c r="H900" s="837" t="n">
        <v>0.4708</v>
      </c>
      <c r="I900" s="809" t="n">
        <v>0.3883</v>
      </c>
      <c r="J900" s="810" t="n"/>
      <c r="K900" s="812" t="n">
        <v>0.4008</v>
      </c>
      <c r="L900" s="810" t="n"/>
      <c r="M900" s="983">
        <f>IFERROR(AVERAGE(D900:E900),"")</f>
        <v/>
      </c>
      <c r="N900" s="983">
        <f>IFERROR(AVERAGE(F900:H900),"")</f>
        <v/>
      </c>
      <c r="O900" s="983">
        <f>IFERROR(AVERAGE(I900:J900),"")</f>
        <v/>
      </c>
      <c r="P900" s="983">
        <f>IFERROR(AVERAGE(K900:L900),"")</f>
        <v/>
      </c>
      <c r="Q900" s="813">
        <f>AVERAGE(M900:P900)</f>
        <v/>
      </c>
      <c r="R900" s="813" t="n"/>
      <c r="S900" s="443">
        <f>IF(Q900&gt;=1,1,0)</f>
        <v/>
      </c>
      <c r="T900" s="443">
        <f>IF(S900=0,0,S900+T899)</f>
        <v/>
      </c>
      <c r="BG900" s="311">
        <f>IF(Q900&gt;=2,1,0)</f>
        <v/>
      </c>
      <c r="BH900" s="311">
        <f>IF(BG900=0,0,BG900+BH899)</f>
        <v/>
      </c>
    </row>
    <row r="901" ht="17.45" customHeight="1">
      <c r="A901" s="257">
        <f>IF(ISNUMBER(C901),MONTH(C901),"")</f>
        <v/>
      </c>
      <c r="B901" s="257">
        <f>IF(ISNUMBER(C901),YEAR(C901),"")</f>
        <v/>
      </c>
      <c r="C901" s="791">
        <f>C900+1</f>
        <v/>
      </c>
      <c r="D901" s="792" t="n"/>
      <c r="E901" s="793" t="n">
        <v>0.6233</v>
      </c>
      <c r="F901" s="795" t="n"/>
      <c r="G901" s="794" t="n">
        <v>0.6139</v>
      </c>
      <c r="H901" s="836" t="n"/>
      <c r="I901" s="792" t="n"/>
      <c r="J901" s="793" t="n">
        <v>0.6139</v>
      </c>
      <c r="K901" s="795" t="n"/>
      <c r="L901" s="793" t="n">
        <v>0.6353</v>
      </c>
      <c r="M901" s="982">
        <f>IFERROR(AVERAGE(D901:E901),"")</f>
        <v/>
      </c>
      <c r="N901" s="982">
        <f>IFERROR(AVERAGE(F901:H901),"")</f>
        <v/>
      </c>
      <c r="O901" s="982">
        <f>IFERROR(AVERAGE(I901:J901),"")</f>
        <v/>
      </c>
      <c r="P901" s="982">
        <f>IFERROR(AVERAGE(K901:L901),"")</f>
        <v/>
      </c>
      <c r="Q901" s="257" t="n"/>
      <c r="R901" s="797">
        <f>AVERAGE(M901:P901)</f>
        <v/>
      </c>
      <c r="S901" s="266">
        <f>IF(R901&gt;=1,1,0)</f>
        <v/>
      </c>
      <c r="T901" s="266">
        <f>IF(S901=0,0,S901+T900)</f>
        <v/>
      </c>
      <c r="BG901" s="266">
        <f>IF(R901&gt;=2,1,0)</f>
        <v/>
      </c>
      <c r="BH901" s="266">
        <f>IF(BG901=0,0,BG901+BH900)</f>
        <v/>
      </c>
    </row>
    <row r="902" ht="17.45" customHeight="1">
      <c r="A902" s="257">
        <f>IF(ISNUMBER(C902),MONTH(C902),"")</f>
        <v/>
      </c>
      <c r="B902" s="257">
        <f>IF(ISNUMBER(C902),YEAR(C902),"")</f>
        <v/>
      </c>
      <c r="C902" s="861">
        <f>C901+1</f>
        <v/>
      </c>
      <c r="D902" s="803" t="n">
        <v>0.5415</v>
      </c>
      <c r="E902" s="804" t="n"/>
      <c r="F902" s="806" t="n">
        <v>0.4977</v>
      </c>
      <c r="G902" s="805" t="n"/>
      <c r="H902" s="838" t="n">
        <v>0.525</v>
      </c>
      <c r="I902" s="803" t="n">
        <v>0.5416</v>
      </c>
      <c r="J902" s="804" t="n"/>
      <c r="K902" s="806" t="n">
        <v>0.5387</v>
      </c>
      <c r="L902" s="804" t="n"/>
      <c r="M902" s="982">
        <f>IFERROR(AVERAGE(D902:E902),"")</f>
        <v/>
      </c>
      <c r="N902" s="982">
        <f>IFERROR(AVERAGE(F902:H902),"")</f>
        <v/>
      </c>
      <c r="O902" s="982">
        <f>IFERROR(AVERAGE(I902:J902),"")</f>
        <v/>
      </c>
      <c r="P902" s="982">
        <f>IFERROR(AVERAGE(K902:L902),"")</f>
        <v/>
      </c>
      <c r="Q902" s="257" t="n"/>
      <c r="R902" s="797">
        <f>AVERAGE(M902:P902)</f>
        <v/>
      </c>
      <c r="S902" s="266">
        <f>IF(R902&gt;=1,1,0)</f>
        <v/>
      </c>
      <c r="T902" s="266">
        <f>IF(S902=0,0,S902+T901)</f>
        <v/>
      </c>
      <c r="BG902" s="266">
        <f>IF(R902&gt;=2,1,0)</f>
        <v/>
      </c>
      <c r="BH902" s="266">
        <f>IF(BG902=0,0,BG902+BH901)</f>
        <v/>
      </c>
    </row>
    <row r="903" ht="17.45" customHeight="1">
      <c r="A903" s="257">
        <f>IF(ISNUMBER(C903),MONTH(C903),"")</f>
        <v/>
      </c>
      <c r="B903" s="257">
        <f>IF(ISNUMBER(C903),YEAR(C903),"")</f>
        <v/>
      </c>
      <c r="C903" s="791">
        <f>C902+1</f>
        <v/>
      </c>
      <c r="D903" s="792" t="n"/>
      <c r="E903" s="793" t="n">
        <v>0.4688</v>
      </c>
      <c r="F903" s="795" t="n"/>
      <c r="G903" s="794" t="n">
        <v>0.4263</v>
      </c>
      <c r="H903" s="836" t="n"/>
      <c r="I903" s="792" t="n"/>
      <c r="J903" s="793" t="n">
        <v>0.4503</v>
      </c>
      <c r="K903" s="795" t="n"/>
      <c r="L903" s="793" t="n">
        <v>0.5264</v>
      </c>
      <c r="M903" s="982">
        <f>IFERROR(AVERAGE(D903:E903),"")</f>
        <v/>
      </c>
      <c r="N903" s="982">
        <f>IFERROR(AVERAGE(F903:H903),"")</f>
        <v/>
      </c>
      <c r="O903" s="982">
        <f>IFERROR(AVERAGE(I903:J903),"")</f>
        <v/>
      </c>
      <c r="P903" s="982">
        <f>IFERROR(AVERAGE(K903:L903),"")</f>
        <v/>
      </c>
      <c r="Q903" s="257" t="n"/>
      <c r="R903" s="797">
        <f>AVERAGE(M903:P903)</f>
        <v/>
      </c>
      <c r="S903" s="266">
        <f>IF(R903&gt;=1,1,0)</f>
        <v/>
      </c>
      <c r="T903" s="266">
        <f>IF(S903=0,0,S903+T902)</f>
        <v/>
      </c>
      <c r="BG903" s="266">
        <f>IF(R903&gt;=2,1,0)</f>
        <v/>
      </c>
      <c r="BH903" s="266">
        <f>IF(BG903=0,0,BG903+BH902)</f>
        <v/>
      </c>
    </row>
    <row r="904" ht="17.45" customHeight="1">
      <c r="A904" s="257">
        <f>IF(ISNUMBER(C904),MONTH(C904),"")</f>
        <v/>
      </c>
      <c r="B904" s="257">
        <f>IF(ISNUMBER(C904),YEAR(C904),"")</f>
        <v/>
      </c>
      <c r="C904" s="791">
        <f>C903+1</f>
        <v/>
      </c>
      <c r="D904" s="792" t="n">
        <v>0.6830000000000001</v>
      </c>
      <c r="E904" s="793" t="n"/>
      <c r="F904" s="795" t="n">
        <v>0.594</v>
      </c>
      <c r="G904" s="794" t="n"/>
      <c r="H904" s="836" t="n"/>
      <c r="I904" s="792" t="n">
        <v>0.5953000000000001</v>
      </c>
      <c r="J904" s="793" t="n"/>
      <c r="K904" s="795" t="n">
        <v>0.6896</v>
      </c>
      <c r="L904" s="793" t="n"/>
      <c r="M904" s="982">
        <f>IFERROR(AVERAGE(D904:E904),"")</f>
        <v/>
      </c>
      <c r="N904" s="982">
        <f>IFERROR(AVERAGE(F904:H904),"")</f>
        <v/>
      </c>
      <c r="O904" s="982">
        <f>IFERROR(AVERAGE(I904:J904),"")</f>
        <v/>
      </c>
      <c r="P904" s="982">
        <f>IFERROR(AVERAGE(K904:L904),"")</f>
        <v/>
      </c>
      <c r="Q904" s="257" t="n"/>
      <c r="R904" s="797">
        <f>AVERAGE(M904:P904)</f>
        <v/>
      </c>
      <c r="S904" s="266">
        <f>IF(R904&gt;=1,1,0)</f>
        <v/>
      </c>
      <c r="T904" s="266">
        <f>IF(S904=0,0,S904+T903)</f>
        <v/>
      </c>
      <c r="BG904" s="266">
        <f>IF(R904&gt;=2,1,0)</f>
        <v/>
      </c>
      <c r="BH904" s="266">
        <f>IF(BG904=0,0,BG904+BH903)</f>
        <v/>
      </c>
    </row>
    <row r="905" ht="17.45" customHeight="1">
      <c r="A905" s="257">
        <f>IF(ISNUMBER(C905),MONTH(C905),"")</f>
        <v/>
      </c>
      <c r="B905" s="257">
        <f>IF(ISNUMBER(C905),YEAR(C905),"")</f>
        <v/>
      </c>
      <c r="C905" s="791">
        <f>C904+1</f>
        <v/>
      </c>
      <c r="D905" s="792" t="n"/>
      <c r="E905" s="793" t="n">
        <v>0.6961000000000001</v>
      </c>
      <c r="F905" s="795" t="n"/>
      <c r="G905" s="794" t="n">
        <v>0.8211000000000001</v>
      </c>
      <c r="H905" s="836" t="n"/>
      <c r="I905" s="792" t="n"/>
      <c r="J905" s="793" t="n">
        <v>0.7174</v>
      </c>
      <c r="K905" s="795" t="n"/>
      <c r="L905" s="793" t="n">
        <v>0.7933</v>
      </c>
      <c r="M905" s="982">
        <f>IFERROR(AVERAGE(D905:E905),"")</f>
        <v/>
      </c>
      <c r="N905" s="982">
        <f>IFERROR(AVERAGE(F905:H905),"")</f>
        <v/>
      </c>
      <c r="O905" s="982">
        <f>IFERROR(AVERAGE(I905:J905),"")</f>
        <v/>
      </c>
      <c r="P905" s="982">
        <f>IFERROR(AVERAGE(K905:L905),"")</f>
        <v/>
      </c>
      <c r="Q905" s="257" t="n"/>
      <c r="R905" s="797">
        <f>AVERAGE(M905:P905)</f>
        <v/>
      </c>
      <c r="S905" s="266">
        <f>IF(R905&gt;=1,1,0)</f>
        <v/>
      </c>
      <c r="T905" s="266">
        <f>IF(S905=0,0,S905+T904)</f>
        <v/>
      </c>
      <c r="BG905" s="266">
        <f>IF(R905&gt;=2,1,0)</f>
        <v/>
      </c>
      <c r="BH905" s="266">
        <f>IF(BG905=0,0,BG905+BH904)</f>
        <v/>
      </c>
    </row>
    <row r="906" ht="17.45" customHeight="1">
      <c r="A906" s="257">
        <f>IF(ISNUMBER(C906),MONTH(C906),"")</f>
        <v/>
      </c>
      <c r="B906" s="257">
        <f>IF(ISNUMBER(C906),YEAR(C906),"")</f>
        <v/>
      </c>
      <c r="C906" s="808">
        <f>C905+1</f>
        <v/>
      </c>
      <c r="D906" s="809" t="n">
        <v>0.5217000000000001</v>
      </c>
      <c r="E906" s="810" t="n"/>
      <c r="F906" s="812" t="n"/>
      <c r="G906" s="811" t="n"/>
      <c r="H906" s="837" t="n">
        <v>0.6626</v>
      </c>
      <c r="I906" s="809" t="n">
        <v>0.5234</v>
      </c>
      <c r="J906" s="810" t="n"/>
      <c r="K906" s="812" t="n">
        <v>0.5711000000000001</v>
      </c>
      <c r="L906" s="810" t="n"/>
      <c r="M906" s="983">
        <f>IFERROR(AVERAGE(D906:E906),"")</f>
        <v/>
      </c>
      <c r="N906" s="983">
        <f>IFERROR(AVERAGE(F906:H906),"")</f>
        <v/>
      </c>
      <c r="O906" s="983">
        <f>IFERROR(AVERAGE(I906:J906),"")</f>
        <v/>
      </c>
      <c r="P906" s="983">
        <f>IFERROR(AVERAGE(K906:L906),"")</f>
        <v/>
      </c>
      <c r="Q906" s="813">
        <f>AVERAGE(M906:P906)</f>
        <v/>
      </c>
      <c r="R906" s="813" t="n"/>
      <c r="S906" s="443">
        <f>IF(Q906&gt;=1,1,0)</f>
        <v/>
      </c>
      <c r="T906" s="443">
        <f>IF(S906=0,0,S906+T905)</f>
        <v/>
      </c>
      <c r="BG906" s="311">
        <f>IF(Q906&gt;=2,1,0)</f>
        <v/>
      </c>
      <c r="BH906" s="311">
        <f>IF(BG906=0,0,BG906+BH905)</f>
        <v/>
      </c>
    </row>
    <row r="907" ht="17.45" customHeight="1">
      <c r="A907" s="257">
        <f>IF(ISNUMBER(C907),MONTH(C907),"")</f>
        <v/>
      </c>
      <c r="B907" s="257">
        <f>IF(ISNUMBER(C907),YEAR(C907),"")</f>
        <v/>
      </c>
      <c r="C907" s="808">
        <f>C906+1</f>
        <v/>
      </c>
      <c r="D907" s="809" t="n"/>
      <c r="E907" s="810" t="n">
        <v>0.5312</v>
      </c>
      <c r="F907" s="812" t="n"/>
      <c r="G907" s="811" t="n">
        <v>0.5177</v>
      </c>
      <c r="H907" s="837" t="n"/>
      <c r="I907" s="809" t="n"/>
      <c r="J907" s="810" t="n">
        <v>0.4593</v>
      </c>
      <c r="K907" s="812" t="n"/>
      <c r="L907" s="810" t="n">
        <v>0.5309</v>
      </c>
      <c r="M907" s="983">
        <f>IFERROR(AVERAGE(D907:E907),"")</f>
        <v/>
      </c>
      <c r="N907" s="983">
        <f>IFERROR(AVERAGE(F907:H907),"")</f>
        <v/>
      </c>
      <c r="O907" s="983">
        <f>IFERROR(AVERAGE(I907:J907),"")</f>
        <v/>
      </c>
      <c r="P907" s="983">
        <f>IFERROR(AVERAGE(K907:L907),"")</f>
        <v/>
      </c>
      <c r="Q907" s="813">
        <f>AVERAGE(M907:P907)</f>
        <v/>
      </c>
      <c r="R907" s="813" t="n"/>
      <c r="S907" s="443">
        <f>IF(Q907&gt;=1,1,0)</f>
        <v/>
      </c>
      <c r="T907" s="443">
        <f>IF(S907=0,0,S907+T906)</f>
        <v/>
      </c>
      <c r="BG907" s="311">
        <f>IF(Q907&gt;=2,1,0)</f>
        <v/>
      </c>
      <c r="BH907" s="311">
        <f>IF(BG907=0,0,BG907+BH906)</f>
        <v/>
      </c>
    </row>
    <row r="908" ht="17.45" customHeight="1">
      <c r="A908" s="257">
        <f>IF(ISNUMBER(C908),MONTH(C908),"")</f>
        <v/>
      </c>
      <c r="B908" s="257">
        <f>IF(ISNUMBER(C908),YEAR(C908),"")</f>
        <v/>
      </c>
      <c r="C908" s="861">
        <f>C907+1</f>
        <v/>
      </c>
      <c r="D908" s="803" t="n">
        <v>0.6688</v>
      </c>
      <c r="E908" s="804" t="n"/>
      <c r="F908" s="806" t="n">
        <v>0.6827</v>
      </c>
      <c r="G908" s="805" t="n"/>
      <c r="H908" s="838" t="n">
        <v>0.714</v>
      </c>
      <c r="I908" s="803" t="n">
        <v>0.6717</v>
      </c>
      <c r="J908" s="804" t="n"/>
      <c r="K908" s="806" t="n">
        <v>0.719</v>
      </c>
      <c r="L908" s="804" t="n"/>
      <c r="M908" s="982">
        <f>IFERROR(AVERAGE(D908:E908),"")</f>
        <v/>
      </c>
      <c r="N908" s="982">
        <f>IFERROR(AVERAGE(F908:H908),"")</f>
        <v/>
      </c>
      <c r="O908" s="982">
        <f>IFERROR(AVERAGE(I908:J908),"")</f>
        <v/>
      </c>
      <c r="P908" s="982">
        <f>IFERROR(AVERAGE(K908:L908),"")</f>
        <v/>
      </c>
      <c r="Q908" s="257" t="n"/>
      <c r="R908" s="797">
        <f>AVERAGE(M908:P908)</f>
        <v/>
      </c>
      <c r="S908" s="266">
        <f>IF(R908&gt;=1,1,0)</f>
        <v/>
      </c>
      <c r="T908" s="266">
        <f>IF(S908=0,0,S908+T907)</f>
        <v/>
      </c>
      <c r="BG908" s="266">
        <f>IF(R908&gt;=2,1,0)</f>
        <v/>
      </c>
      <c r="BH908" s="266">
        <f>IF(BG908=0,0,BG908+BH907)</f>
        <v/>
      </c>
    </row>
    <row r="909" ht="17.45" customHeight="1">
      <c r="A909" s="257">
        <f>IF(ISNUMBER(C909),MONTH(C909),"")</f>
        <v/>
      </c>
      <c r="B909" s="257">
        <f>IF(ISNUMBER(C909),YEAR(C909),"")</f>
        <v/>
      </c>
      <c r="C909" s="791">
        <f>C908+1</f>
        <v/>
      </c>
      <c r="D909" s="792" t="n"/>
      <c r="E909" s="793" t="n">
        <v>0.6294</v>
      </c>
      <c r="F909" s="795" t="n"/>
      <c r="G909" s="794" t="n">
        <v>0.6405</v>
      </c>
      <c r="H909" s="836" t="n"/>
      <c r="I909" s="792" t="n"/>
      <c r="J909" s="793" t="n">
        <v>0.703</v>
      </c>
      <c r="K909" s="795" t="n"/>
      <c r="L909" s="793" t="n">
        <v>0.7751</v>
      </c>
      <c r="M909" s="982">
        <f>IFERROR(AVERAGE(D909:E909),"")</f>
        <v/>
      </c>
      <c r="N909" s="982">
        <f>IFERROR(AVERAGE(F909:H909),"")</f>
        <v/>
      </c>
      <c r="O909" s="982">
        <f>IFERROR(AVERAGE(I909:J909),"")</f>
        <v/>
      </c>
      <c r="P909" s="982">
        <f>IFERROR(AVERAGE(K909:L909),"")</f>
        <v/>
      </c>
      <c r="Q909" s="257" t="n"/>
      <c r="R909" s="797">
        <f>AVERAGE(M909:P909)</f>
        <v/>
      </c>
      <c r="S909" s="266">
        <f>IF(R909&gt;=1,1,0)</f>
        <v/>
      </c>
      <c r="T909" s="266">
        <f>IF(S909=0,0,S909+T908)</f>
        <v/>
      </c>
      <c r="BG909" s="266">
        <f>IF(R909&gt;=2,1,0)</f>
        <v/>
      </c>
      <c r="BH909" s="266">
        <f>IF(BG909=0,0,BG909+BH908)</f>
        <v/>
      </c>
    </row>
    <row r="910" ht="17.45" customHeight="1">
      <c r="A910" s="257">
        <f>IF(ISNUMBER(C910),MONTH(C910),"")</f>
        <v/>
      </c>
      <c r="B910" s="257">
        <f>IF(ISNUMBER(C910),YEAR(C910),"")</f>
        <v/>
      </c>
      <c r="C910" s="791">
        <f>C909+1</f>
        <v/>
      </c>
      <c r="D910" s="792" t="n">
        <v>0.6975</v>
      </c>
      <c r="E910" s="793" t="n"/>
      <c r="F910" s="795" t="n">
        <v>0.6526</v>
      </c>
      <c r="G910" s="794" t="n"/>
      <c r="H910" s="836" t="n"/>
      <c r="I910" s="792" t="n">
        <v>0.6526999999999999</v>
      </c>
      <c r="J910" s="793" t="n"/>
      <c r="K910" s="795" t="n">
        <v>0.6539</v>
      </c>
      <c r="L910" s="793" t="n"/>
      <c r="M910" s="982">
        <f>IFERROR(AVERAGE(D910:E910),"")</f>
        <v/>
      </c>
      <c r="N910" s="982">
        <f>IFERROR(AVERAGE(F910:H910),"")</f>
        <v/>
      </c>
      <c r="O910" s="982">
        <f>IFERROR(AVERAGE(I910:J910),"")</f>
        <v/>
      </c>
      <c r="P910" s="982">
        <f>IFERROR(AVERAGE(K910:L910),"")</f>
        <v/>
      </c>
      <c r="Q910" s="257" t="n"/>
      <c r="R910" s="797">
        <f>AVERAGE(M910:P910)</f>
        <v/>
      </c>
      <c r="S910" s="266">
        <f>IF(R910&gt;=1,1,0)</f>
        <v/>
      </c>
      <c r="T910" s="266">
        <f>IF(S910=0,0,S910+T909)</f>
        <v/>
      </c>
      <c r="BG910" s="266">
        <f>IF(R910&gt;=2,1,0)</f>
        <v/>
      </c>
      <c r="BH910" s="266">
        <f>IF(BG910=0,0,BG910+BH909)</f>
        <v/>
      </c>
    </row>
    <row r="911" ht="17.45" customHeight="1">
      <c r="A911" s="257">
        <f>IF(ISNUMBER(C911),MONTH(C911),"")</f>
        <v/>
      </c>
      <c r="B911" s="257">
        <f>IF(ISNUMBER(C911),YEAR(C911),"")</f>
        <v/>
      </c>
      <c r="C911" s="791">
        <f>C910+1</f>
        <v/>
      </c>
      <c r="D911" s="792" t="n"/>
      <c r="E911" s="793" t="n">
        <v>0.5757</v>
      </c>
      <c r="F911" s="795" t="n"/>
      <c r="G911" s="794" t="n">
        <v>0.5623</v>
      </c>
      <c r="H911" s="836" t="n"/>
      <c r="I911" s="792" t="n"/>
      <c r="J911" s="793" t="n">
        <v>0.5942</v>
      </c>
      <c r="K911" s="795" t="n"/>
      <c r="L911" s="793" t="n">
        <v>0.5714</v>
      </c>
      <c r="M911" s="982">
        <f>IFERROR(AVERAGE(D911:E911),"")</f>
        <v/>
      </c>
      <c r="N911" s="982">
        <f>IFERROR(AVERAGE(F911:H911),"")</f>
        <v/>
      </c>
      <c r="O911" s="982">
        <f>IFERROR(AVERAGE(I911:J911),"")</f>
        <v/>
      </c>
      <c r="P911" s="982">
        <f>IFERROR(AVERAGE(K911:L911),"")</f>
        <v/>
      </c>
      <c r="Q911" s="257" t="n"/>
      <c r="R911" s="797">
        <f>AVERAGE(M911:P911)</f>
        <v/>
      </c>
      <c r="S911" s="266">
        <f>IF(R911&gt;=1,1,0)</f>
        <v/>
      </c>
      <c r="T911" s="266">
        <f>IF(S911=0,0,S911+T910)</f>
        <v/>
      </c>
      <c r="BG911" s="266">
        <f>IF(R911&gt;=2,1,0)</f>
        <v/>
      </c>
      <c r="BH911" s="266">
        <f>IF(BG911=0,0,BG911+BH910)</f>
        <v/>
      </c>
    </row>
    <row r="912" ht="17.45" customHeight="1">
      <c r="A912" s="257">
        <f>IF(ISNUMBER(C912),MONTH(C912),"")</f>
        <v/>
      </c>
      <c r="B912" s="257">
        <f>IF(ISNUMBER(C912),YEAR(C912),"")</f>
        <v/>
      </c>
      <c r="C912" s="791">
        <f>C911+1</f>
        <v/>
      </c>
      <c r="D912" s="792" t="n">
        <v>0.6568000000000001</v>
      </c>
      <c r="E912" s="793" t="n"/>
      <c r="F912" s="795" t="n"/>
      <c r="G912" s="794" t="n"/>
      <c r="H912" s="836" t="n">
        <v>0.6686</v>
      </c>
      <c r="I912" s="792" t="n">
        <v>0.6332</v>
      </c>
      <c r="J912" s="793" t="n"/>
      <c r="K912" s="795" t="n">
        <v>0.7953</v>
      </c>
      <c r="L912" s="793" t="n"/>
      <c r="M912" s="982">
        <f>IFERROR(AVERAGE(D912:E912),"")</f>
        <v/>
      </c>
      <c r="N912" s="982">
        <f>IFERROR(AVERAGE(F912:H912),"")</f>
        <v/>
      </c>
      <c r="O912" s="982">
        <f>IFERROR(AVERAGE(I912:J912),"")</f>
        <v/>
      </c>
      <c r="P912" s="982">
        <f>IFERROR(AVERAGE(K912:L912),"")</f>
        <v/>
      </c>
      <c r="Q912" s="257" t="n"/>
      <c r="R912" s="797">
        <f>AVERAGE(M912:P912)</f>
        <v/>
      </c>
      <c r="S912" s="266">
        <f>IF(R912&gt;=1,1,0)</f>
        <v/>
      </c>
      <c r="T912" s="266">
        <f>IF(S912=0,0,S912+T911)</f>
        <v/>
      </c>
      <c r="BG912" s="266">
        <f>IF(R912&gt;=2,1,0)</f>
        <v/>
      </c>
      <c r="BH912" s="266">
        <f>IF(BG912=0,0,BG912+BH911)</f>
        <v/>
      </c>
    </row>
    <row r="913" ht="17.45" customHeight="1">
      <c r="A913" s="257">
        <f>IF(ISNUMBER(C913),MONTH(C913),"")</f>
        <v/>
      </c>
      <c r="B913" s="257">
        <f>IF(ISNUMBER(C913),YEAR(C913),"")</f>
        <v/>
      </c>
      <c r="C913" s="808">
        <f>C912+1</f>
        <v/>
      </c>
      <c r="D913" s="809" t="n"/>
      <c r="E913" s="810" t="n">
        <v>0.4184</v>
      </c>
      <c r="F913" s="812" t="n"/>
      <c r="G913" s="811" t="n">
        <v>0.4205</v>
      </c>
      <c r="H913" s="837" t="n"/>
      <c r="I913" s="809" t="n"/>
      <c r="J913" s="810" t="n">
        <v>0.4067</v>
      </c>
      <c r="K913" s="812" t="n"/>
      <c r="L913" s="810" t="n">
        <v>0.4951</v>
      </c>
      <c r="M913" s="983">
        <f>IFERROR(AVERAGE(D913:E913),"")</f>
        <v/>
      </c>
      <c r="N913" s="983">
        <f>IFERROR(AVERAGE(F913:H913),"")</f>
        <v/>
      </c>
      <c r="O913" s="983">
        <f>IFERROR(AVERAGE(I913:J913),"")</f>
        <v/>
      </c>
      <c r="P913" s="983">
        <f>IFERROR(AVERAGE(K913:L913),"")</f>
        <v/>
      </c>
      <c r="Q913" s="813">
        <f>AVERAGE(M913:P913)</f>
        <v/>
      </c>
      <c r="R913" s="813" t="n"/>
      <c r="S913" s="443">
        <f>IF(Q913&gt;=1,1,0)</f>
        <v/>
      </c>
      <c r="T913" s="443">
        <f>IF(S913=0,0,S913+T912)</f>
        <v/>
      </c>
      <c r="BG913" s="311">
        <f>IF(Q913&gt;=2,1,0)</f>
        <v/>
      </c>
      <c r="BH913" s="311">
        <f>IF(BG913=0,0,BG913+BH912)</f>
        <v/>
      </c>
    </row>
    <row r="914" ht="17.45" customHeight="1" thickBot="1">
      <c r="A914" s="257">
        <f>IF(ISNUMBER(C914),MONTH(C914),"")</f>
        <v/>
      </c>
      <c r="B914" s="257">
        <f>IF(ISNUMBER(C914),YEAR(C914),"")</f>
        <v/>
      </c>
      <c r="C914" s="808">
        <f>C913+1</f>
        <v/>
      </c>
      <c r="D914" s="809" t="n">
        <v>0.2391</v>
      </c>
      <c r="E914" s="810" t="n"/>
      <c r="F914" s="812" t="n">
        <v>0.1895</v>
      </c>
      <c r="G914" s="811" t="n"/>
      <c r="H914" s="837" t="n">
        <v>0.1773</v>
      </c>
      <c r="I914" s="809" t="n">
        <v>0.1658</v>
      </c>
      <c r="J914" s="810" t="n"/>
      <c r="K914" s="812" t="n">
        <v>0.2274</v>
      </c>
      <c r="L914" s="810" t="n"/>
      <c r="M914" s="983">
        <f>IFERROR(AVERAGE(D914:E914),"")</f>
        <v/>
      </c>
      <c r="N914" s="983">
        <f>IFERROR(AVERAGE(F914:H914),"")</f>
        <v/>
      </c>
      <c r="O914" s="983">
        <f>IFERROR(AVERAGE(I914:J914),"")</f>
        <v/>
      </c>
      <c r="P914" s="983">
        <f>IFERROR(AVERAGE(K914:L914),"")</f>
        <v/>
      </c>
      <c r="Q914" s="813">
        <f>AVERAGE(M914:P914)</f>
        <v/>
      </c>
      <c r="R914" s="813" t="n"/>
      <c r="S914" s="443">
        <f>IF(Q914&gt;=1,1,0)</f>
        <v/>
      </c>
      <c r="T914" s="443">
        <f>IF(S914=0,0,S914+T913)</f>
        <v/>
      </c>
      <c r="BG914" s="311">
        <f>IF(Q914&gt;=2,1,0)</f>
        <v/>
      </c>
      <c r="BH914" s="311">
        <f>IF(BG914=0,0,BG914+BH913)</f>
        <v/>
      </c>
    </row>
    <row r="915" ht="17.45" customHeight="1" thickBot="1">
      <c r="A915" s="257">
        <f>IF(ISNUMBER(C915),MONTH(C915),"")</f>
        <v/>
      </c>
      <c r="B915" s="257">
        <f>IF(ISNUMBER(C915),YEAR(C915),"")</f>
        <v/>
      </c>
      <c r="C915" s="791">
        <f>C914+1</f>
        <v/>
      </c>
      <c r="D915" s="792" t="n"/>
      <c r="E915" s="793" t="n">
        <v>0.2948</v>
      </c>
      <c r="F915" s="795" t="n"/>
      <c r="G915" s="794" t="n">
        <v>0.2806</v>
      </c>
      <c r="H915" s="836" t="n"/>
      <c r="I915" s="792" t="n"/>
      <c r="J915" s="793" t="n">
        <v>0.2911</v>
      </c>
      <c r="K915" s="795" t="n"/>
      <c r="L915" s="793" t="n">
        <v>0.2909</v>
      </c>
      <c r="M915" s="982">
        <f>IFERROR(AVERAGE(D915:E915),"")</f>
        <v/>
      </c>
      <c r="N915" s="982">
        <f>IFERROR(AVERAGE(F915:H915),"")</f>
        <v/>
      </c>
      <c r="O915" s="982">
        <f>IFERROR(AVERAGE(I915:J915),"")</f>
        <v/>
      </c>
      <c r="P915" s="982">
        <f>IFERROR(AVERAGE(K915:L915),"")</f>
        <v/>
      </c>
      <c r="Q915" s="257" t="n"/>
      <c r="R915" s="797">
        <f>AVERAGE(M915:P915)</f>
        <v/>
      </c>
      <c r="S915" s="266">
        <f>IF(R915&gt;=1,1,0)</f>
        <v/>
      </c>
      <c r="T915" s="266">
        <f>IF(S915=0,0,S915+T914)</f>
        <v/>
      </c>
      <c r="U915" s="313" t="inlineStr">
        <is>
          <t>June</t>
        </is>
      </c>
      <c r="V915" s="299" t="n">
        <v>2020</v>
      </c>
      <c r="W915" s="300" t="n"/>
      <c r="X915" s="300" t="n"/>
      <c r="Y915" s="300" t="n"/>
      <c r="BG915" s="266">
        <f>IF(R915&gt;=2,1,0)</f>
        <v/>
      </c>
      <c r="BH915" s="266">
        <f>IF(BG915=0,0,BG915+BH914)</f>
        <v/>
      </c>
    </row>
    <row r="916" ht="17.45" customHeight="1">
      <c r="A916" s="257">
        <f>IF(ISNUMBER(C916),MONTH(C916),"")</f>
        <v/>
      </c>
      <c r="B916" s="257">
        <f>IF(ISNUMBER(C916),YEAR(C916),"")</f>
        <v/>
      </c>
      <c r="C916" s="791">
        <f>C915+1</f>
        <v/>
      </c>
      <c r="D916" s="792" t="n">
        <v>0.6631</v>
      </c>
      <c r="E916" s="793" t="n"/>
      <c r="F916" s="795" t="n">
        <v>0.6914</v>
      </c>
      <c r="G916" s="794" t="n"/>
      <c r="H916" s="836" t="n"/>
      <c r="I916" s="792" t="n">
        <v>0.7467</v>
      </c>
      <c r="J916" s="793" t="n"/>
      <c r="K916" s="795" t="n">
        <v>0.7556</v>
      </c>
      <c r="L916" s="793" t="n"/>
      <c r="M916" s="982">
        <f>IFERROR(AVERAGE(D916:E916),"")</f>
        <v/>
      </c>
      <c r="N916" s="982">
        <f>IFERROR(AVERAGE(F916:H916),"")</f>
        <v/>
      </c>
      <c r="O916" s="982">
        <f>IFERROR(AVERAGE(I916:J916),"")</f>
        <v/>
      </c>
      <c r="P916" s="982">
        <f>IFERROR(AVERAGE(K916:L916),"")</f>
        <v/>
      </c>
      <c r="R916" s="797">
        <f>AVERAGE(M916:P916)</f>
        <v/>
      </c>
      <c r="S916" s="266">
        <f>IF(R916&gt;=1,1,0)</f>
        <v/>
      </c>
      <c r="T916" s="266">
        <f>IF(S916=0,0,S916+T915)</f>
        <v/>
      </c>
      <c r="U916" s="301" t="inlineStr">
        <is>
          <t>Parameter</t>
        </is>
      </c>
      <c r="V916" s="301" t="inlineStr">
        <is>
          <t>Station 1</t>
        </is>
      </c>
      <c r="W916" s="301" t="inlineStr">
        <is>
          <t>Station 2</t>
        </is>
      </c>
      <c r="X916" s="301" t="inlineStr">
        <is>
          <t>Station 4</t>
        </is>
      </c>
      <c r="Y916" s="301" t="inlineStr">
        <is>
          <t>Station 5</t>
        </is>
      </c>
      <c r="BG916" s="266">
        <f>IF(R916&gt;=2,1,0)</f>
        <v/>
      </c>
      <c r="BH916" s="266">
        <f>IF(BG916=0,0,BG916+BH915)</f>
        <v/>
      </c>
    </row>
    <row r="917" ht="17.45" customHeight="1">
      <c r="A917" s="257">
        <f>IF(ISNUMBER(C917),MONTH(C917),"")</f>
        <v/>
      </c>
      <c r="B917" s="257">
        <f>IF(ISNUMBER(C917),YEAR(C917),"")</f>
        <v/>
      </c>
      <c r="C917" s="791">
        <f>C916+1</f>
        <v/>
      </c>
      <c r="D917" s="792" t="n"/>
      <c r="E917" s="793" t="n">
        <v>0.7833</v>
      </c>
      <c r="F917" s="795" t="n"/>
      <c r="G917" s="794" t="n">
        <v>0.5212</v>
      </c>
      <c r="H917" s="836" t="n"/>
      <c r="I917" s="792" t="n"/>
      <c r="J917" s="793" t="n">
        <v>0.5234</v>
      </c>
      <c r="K917" s="795" t="n"/>
      <c r="L917" s="793" t="n">
        <v>0.6422</v>
      </c>
      <c r="M917" s="982">
        <f>IFERROR(AVERAGE(D917:E917),"")</f>
        <v/>
      </c>
      <c r="N917" s="982">
        <f>IFERROR(AVERAGE(F917:H917),"")</f>
        <v/>
      </c>
      <c r="O917" s="982">
        <f>IFERROR(AVERAGE(I917:J917),"")</f>
        <v/>
      </c>
      <c r="P917" s="982">
        <f>IFERROR(AVERAGE(K917:L917),"")</f>
        <v/>
      </c>
      <c r="R917" s="797">
        <f>AVERAGE(M917:P917)</f>
        <v/>
      </c>
      <c r="S917" s="266">
        <f>IF(R917&gt;=1,1,0)</f>
        <v/>
      </c>
      <c r="T917" s="266">
        <f>IF(S917=0,0,S917+T916)</f>
        <v/>
      </c>
      <c r="U917" s="302" t="inlineStr">
        <is>
          <t>Average</t>
        </is>
      </c>
      <c r="V917" s="839">
        <f>AVERAGE(D887:E916)</f>
        <v/>
      </c>
      <c r="W917" s="839">
        <f>AVERAGE(F887:H916)</f>
        <v/>
      </c>
      <c r="X917" s="839">
        <f>AVERAGE(I887:J916)</f>
        <v/>
      </c>
      <c r="Y917" s="839">
        <f>AVERAGE(K887:L916)</f>
        <v/>
      </c>
      <c r="BG917" s="266">
        <f>IF(R917&gt;=2,1,0)</f>
        <v/>
      </c>
      <c r="BH917" s="266">
        <f>IF(BG917=0,0,BG917+BH916)</f>
        <v/>
      </c>
    </row>
    <row r="918" ht="17.45" customHeight="1">
      <c r="A918" s="257">
        <f>IF(ISNUMBER(C918),MONTH(C918),"")</f>
        <v/>
      </c>
      <c r="B918" s="257">
        <f>IF(ISNUMBER(C918),YEAR(C918),"")</f>
        <v/>
      </c>
      <c r="C918" s="791">
        <f>C917+1</f>
        <v/>
      </c>
      <c r="D918" s="792" t="n">
        <v>0.6458</v>
      </c>
      <c r="E918" s="793" t="n"/>
      <c r="F918" s="795" t="n"/>
      <c r="G918" s="794" t="n"/>
      <c r="H918" s="836" t="n">
        <v>0.731</v>
      </c>
      <c r="I918" s="792" t="n">
        <v>0.6005</v>
      </c>
      <c r="J918" s="793" t="n"/>
      <c r="K918" s="795" t="n">
        <v>0.6074000000000001</v>
      </c>
      <c r="L918" s="793" t="n"/>
      <c r="M918" s="982">
        <f>IFERROR(AVERAGE(D918:E918),"")</f>
        <v/>
      </c>
      <c r="N918" s="982">
        <f>IFERROR(AVERAGE(F918:H918),"")</f>
        <v/>
      </c>
      <c r="O918" s="982">
        <f>IFERROR(AVERAGE(I918:J918),"")</f>
        <v/>
      </c>
      <c r="P918" s="982">
        <f>IFERROR(AVERAGE(K918:L918),"")</f>
        <v/>
      </c>
      <c r="Q918" s="257" t="n"/>
      <c r="R918" s="797">
        <f>AVERAGE(M918:P918)</f>
        <v/>
      </c>
      <c r="S918" s="266">
        <f>IF(R918&gt;=1,1,0)</f>
        <v/>
      </c>
      <c r="T918" s="266">
        <f>IF(S918=0,0,S918+T917)</f>
        <v/>
      </c>
      <c r="U918" s="302" t="inlineStr">
        <is>
          <t>Maximum</t>
        </is>
      </c>
      <c r="V918" s="839">
        <f>MAX(D887:E916)</f>
        <v/>
      </c>
      <c r="W918" s="839">
        <f>MAX(F887:H916)</f>
        <v/>
      </c>
      <c r="X918" s="839">
        <f>MAX(I887:J916)</f>
        <v/>
      </c>
      <c r="Y918" s="839">
        <f>MAX(K887:L916)</f>
        <v/>
      </c>
      <c r="BG918" s="266">
        <f>IF(R918&gt;=2,1,0)</f>
        <v/>
      </c>
      <c r="BH918" s="266">
        <f>IF(BG918=0,0,BG918+BH917)</f>
        <v/>
      </c>
    </row>
    <row r="919" ht="17.45" customHeight="1" thickBot="1">
      <c r="A919" s="257">
        <f>IF(ISNUMBER(C919),MONTH(C919),"")</f>
        <v/>
      </c>
      <c r="B919" s="257">
        <f>IF(ISNUMBER(C919),YEAR(C919),"")</f>
        <v/>
      </c>
      <c r="C919" s="791">
        <f>C918+1</f>
        <v/>
      </c>
      <c r="D919" s="792" t="n"/>
      <c r="E919" s="793" t="n">
        <v>0.9236</v>
      </c>
      <c r="F919" s="795" t="n"/>
      <c r="G919" s="794" t="n">
        <v>0.9257</v>
      </c>
      <c r="H919" s="836" t="n"/>
      <c r="I919" s="792" t="n"/>
      <c r="J919" s="793" t="n">
        <v>0.8593</v>
      </c>
      <c r="K919" s="795" t="n"/>
      <c r="L919" s="793" t="n">
        <v>0.9500999999999999</v>
      </c>
      <c r="M919" s="982">
        <f>IFERROR(AVERAGE(D919:E919),"")</f>
        <v/>
      </c>
      <c r="N919" s="982">
        <f>IFERROR(AVERAGE(F919:H919),"")</f>
        <v/>
      </c>
      <c r="O919" s="982">
        <f>IFERROR(AVERAGE(I919:J919),"")</f>
        <v/>
      </c>
      <c r="P919" s="982">
        <f>IFERROR(AVERAGE(K919:L919),"")</f>
        <v/>
      </c>
      <c r="Q919" s="257" t="n"/>
      <c r="R919" s="797">
        <f>AVERAGE(M919:P919)</f>
        <v/>
      </c>
      <c r="S919" s="266">
        <f>IF(R919&gt;=1,1,0)</f>
        <v/>
      </c>
      <c r="T919" s="266">
        <f>IF(S919=0,0,S919+T918)</f>
        <v/>
      </c>
      <c r="U919" s="304" t="inlineStr">
        <is>
          <t># DAYS &gt; 2.5</t>
        </is>
      </c>
      <c r="V919" s="305">
        <f>COUNTIF(D887:E916,"&gt;=2.5")</f>
        <v/>
      </c>
      <c r="W919" s="305">
        <f>COUNTIF(F887:H916,"&gt;=2.5")</f>
        <v/>
      </c>
      <c r="X919" s="305">
        <f>COUNTIF(I887:J916,"&gt;=2.5")</f>
        <v/>
      </c>
      <c r="Y919" s="305">
        <f>COUNTIF(K887:L916,"&gt;=2.5")</f>
        <v/>
      </c>
      <c r="BG919" s="266">
        <f>IF(R919&gt;=2,1,0)</f>
        <v/>
      </c>
      <c r="BH919" s="266">
        <f>IF(BG919=0,0,BG919+BH918)</f>
        <v/>
      </c>
    </row>
    <row r="920" ht="17.45" customHeight="1" thickBot="1">
      <c r="A920" s="257">
        <f>IF(ISNUMBER(C920),MONTH(C920),"")</f>
        <v/>
      </c>
      <c r="B920" s="257">
        <f>IF(ISNUMBER(C920),YEAR(C920),"")</f>
        <v/>
      </c>
      <c r="C920" s="808">
        <f>C919+1</f>
        <v/>
      </c>
      <c r="D920" s="809" t="n">
        <v>1.081</v>
      </c>
      <c r="E920" s="810" t="n"/>
      <c r="F920" s="812" t="n">
        <v>1.079</v>
      </c>
      <c r="G920" s="811" t="n"/>
      <c r="H920" s="837" t="n">
        <v>1.051</v>
      </c>
      <c r="I920" s="809" t="n">
        <v>1.024</v>
      </c>
      <c r="J920" s="810" t="n"/>
      <c r="K920" s="812" t="n">
        <v>1.04</v>
      </c>
      <c r="L920" s="810" t="n"/>
      <c r="M920" s="983">
        <f>IFERROR(AVERAGE(D920:E920),"")</f>
        <v/>
      </c>
      <c r="N920" s="983">
        <f>IFERROR(AVERAGE(F920:H920),"")</f>
        <v/>
      </c>
      <c r="O920" s="983">
        <f>IFERROR(AVERAGE(I920:J920),"")</f>
        <v/>
      </c>
      <c r="P920" s="983">
        <f>IFERROR(AVERAGE(K920:L920),"")</f>
        <v/>
      </c>
      <c r="Q920" s="813">
        <f>AVERAGE(M920:P920)</f>
        <v/>
      </c>
      <c r="R920" s="813" t="n"/>
      <c r="S920" s="443">
        <f>IF(Q920&gt;=1,1,0)</f>
        <v/>
      </c>
      <c r="T920" s="443">
        <f>IF(S920=0,0,S920+T919)</f>
        <v/>
      </c>
      <c r="Y920" s="786">
        <f>AVERAGE(V917:Y917)</f>
        <v/>
      </c>
      <c r="BG920" s="311">
        <f>IF(Q920&gt;=2,1,0)</f>
        <v/>
      </c>
      <c r="BH920" s="311">
        <f>IF(BG920=0,0,BG920+BH919)</f>
        <v/>
      </c>
    </row>
    <row r="921" ht="17.45" customHeight="1">
      <c r="A921" s="257">
        <f>IF(ISNUMBER(C921),MONTH(C921),"")</f>
        <v/>
      </c>
      <c r="B921" s="257">
        <f>IF(ISNUMBER(C921),YEAR(C921),"")</f>
        <v/>
      </c>
      <c r="C921" s="993">
        <f>C920+1</f>
        <v/>
      </c>
      <c r="D921" s="994" t="n"/>
      <c r="E921" s="995" t="n">
        <v>3.026</v>
      </c>
      <c r="F921" s="996" t="n"/>
      <c r="G921" s="997" t="n">
        <v>3.227</v>
      </c>
      <c r="H921" s="998" t="n"/>
      <c r="I921" s="994" t="n"/>
      <c r="J921" s="995" t="n">
        <v>2.865</v>
      </c>
      <c r="K921" s="996" t="n"/>
      <c r="L921" s="995" t="n">
        <v>2.986</v>
      </c>
      <c r="M921" s="981" t="n"/>
      <c r="N921" s="981" t="n"/>
      <c r="O921" s="981" t="n"/>
      <c r="P921" s="981" t="n"/>
      <c r="Q921" s="999" t="n"/>
      <c r="R921" s="999" t="n"/>
      <c r="S921" s="311">
        <f>IF(Q921&gt;=1,1,0)</f>
        <v/>
      </c>
      <c r="T921" s="311">
        <f>IF(S921=0,0,S921+T920)</f>
        <v/>
      </c>
      <c r="BG921" s="311">
        <f>IF(Q921&gt;=2,1,0)</f>
        <v/>
      </c>
      <c r="BH921" s="311">
        <f>IF(BG921=0,0,BG921+BH920)</f>
        <v/>
      </c>
    </row>
    <row r="922" ht="17.45" customHeight="1">
      <c r="A922" s="257">
        <f>IF(ISNUMBER(C922),MONTH(C922),"")</f>
        <v/>
      </c>
      <c r="B922" s="257">
        <f>IF(ISNUMBER(C922),YEAR(C922),"")</f>
        <v/>
      </c>
      <c r="C922" s="791">
        <f>C921+1</f>
        <v/>
      </c>
      <c r="D922" s="792" t="n">
        <v>1.31</v>
      </c>
      <c r="E922" s="793" t="n"/>
      <c r="F922" s="795" t="n">
        <v>0.8985</v>
      </c>
      <c r="G922" s="794" t="n"/>
      <c r="H922" s="836" t="n"/>
      <c r="I922" s="792" t="n">
        <v>1.019</v>
      </c>
      <c r="J922" s="793" t="n"/>
      <c r="K922" s="795" t="n">
        <v>1.011</v>
      </c>
      <c r="L922" s="793" t="n"/>
      <c r="M922" s="982">
        <f>IFERROR(AVERAGE(D922:E922),"")</f>
        <v/>
      </c>
      <c r="N922" s="982">
        <f>IFERROR(AVERAGE(F922:H922),"")</f>
        <v/>
      </c>
      <c r="O922" s="982">
        <f>IFERROR(AVERAGE(I922:J922),"")</f>
        <v/>
      </c>
      <c r="P922" s="982">
        <f>IFERROR(AVERAGE(K922:L922),"")</f>
        <v/>
      </c>
      <c r="Q922" s="257" t="n"/>
      <c r="R922" s="797">
        <f>AVERAGE(M922:P922)</f>
        <v/>
      </c>
      <c r="S922" s="266">
        <f>IF(R922&gt;=1,1,0)</f>
        <v/>
      </c>
      <c r="T922" s="266">
        <f>IF(S922=0,0,S922+T921)</f>
        <v/>
      </c>
      <c r="BG922" s="266">
        <f>IF(R922&gt;=2,1,0)</f>
        <v/>
      </c>
      <c r="BH922" s="266">
        <f>IF(BG922=0,0,BG922+BH921)</f>
        <v/>
      </c>
    </row>
    <row r="923" ht="17.45" customHeight="1">
      <c r="A923" s="257">
        <f>IF(ISNUMBER(C923),MONTH(C923),"")</f>
        <v/>
      </c>
      <c r="B923" s="257">
        <f>IF(ISNUMBER(C923),YEAR(C923),"")</f>
        <v/>
      </c>
      <c r="C923" s="791">
        <f>C922+1</f>
        <v/>
      </c>
      <c r="D923" s="792" t="n"/>
      <c r="E923" s="793" t="n">
        <v>0.9847</v>
      </c>
      <c r="F923" s="795" t="n"/>
      <c r="G923" s="794" t="n">
        <v>0.9018</v>
      </c>
      <c r="H923" s="836" t="n"/>
      <c r="I923" s="792" t="n"/>
      <c r="J923" s="793" t="n">
        <v>0.8727</v>
      </c>
      <c r="K923" s="795" t="n"/>
      <c r="L923" s="793" t="n">
        <v>0.9254</v>
      </c>
      <c r="M923" s="982">
        <f>IFERROR(AVERAGE(D923:E923),"")</f>
        <v/>
      </c>
      <c r="N923" s="982">
        <f>IFERROR(AVERAGE(F923:H923),"")</f>
        <v/>
      </c>
      <c r="O923" s="982">
        <f>IFERROR(AVERAGE(I923:J923),"")</f>
        <v/>
      </c>
      <c r="P923" s="982">
        <f>IFERROR(AVERAGE(K923:L923),"")</f>
        <v/>
      </c>
      <c r="R923" s="797">
        <f>AVERAGE(M923:P923)</f>
        <v/>
      </c>
      <c r="S923" s="266">
        <f>IF(R923&gt;=1,1,0)</f>
        <v/>
      </c>
      <c r="T923" s="266">
        <f>IF(S923=0,0,S923+T922)</f>
        <v/>
      </c>
      <c r="BG923" s="266">
        <f>IF(R923&gt;=2,1,0)</f>
        <v/>
      </c>
      <c r="BH923" s="266">
        <f>IF(BG923=0,0,BG923+BH922)</f>
        <v/>
      </c>
    </row>
    <row r="924" ht="17.45" customHeight="1">
      <c r="A924" s="257">
        <f>IF(ISNUMBER(C924),MONTH(C924),"")</f>
        <v/>
      </c>
      <c r="B924" s="257">
        <f>IF(ISNUMBER(C924),YEAR(C924),"")</f>
        <v/>
      </c>
      <c r="C924" s="791">
        <f>C923+1</f>
        <v/>
      </c>
      <c r="D924" s="792" t="n">
        <v>0.7607</v>
      </c>
      <c r="E924" s="793" t="n"/>
      <c r="F924" s="795" t="n"/>
      <c r="G924" s="794" t="n"/>
      <c r="H924" s="836" t="n">
        <v>0.6111</v>
      </c>
      <c r="I924" s="792" t="n">
        <v>0.5814</v>
      </c>
      <c r="J924" s="793" t="n"/>
      <c r="K924" s="795" t="n">
        <v>0.6084000000000001</v>
      </c>
      <c r="L924" s="793" t="n"/>
      <c r="M924" s="982">
        <f>IFERROR(AVERAGE(D924:E924),"")</f>
        <v/>
      </c>
      <c r="N924" s="982">
        <f>IFERROR(AVERAGE(F924:H924),"")</f>
        <v/>
      </c>
      <c r="O924" s="982">
        <f>IFERROR(AVERAGE(I924:J924),"")</f>
        <v/>
      </c>
      <c r="P924" s="982">
        <f>IFERROR(AVERAGE(K924:L924),"")</f>
        <v/>
      </c>
      <c r="R924" s="797">
        <f>AVERAGE(M924:P924)</f>
        <v/>
      </c>
      <c r="S924" s="266">
        <f>IF(R924&gt;=1,1,0)</f>
        <v/>
      </c>
      <c r="T924" s="266">
        <f>IF(S924=0,0,S924+T923)</f>
        <v/>
      </c>
      <c r="BG924" s="266">
        <f>IF(R924&gt;=2,1,0)</f>
        <v/>
      </c>
      <c r="BH924" s="266">
        <f>IF(BG924=0,0,BG924+BH923)</f>
        <v/>
      </c>
    </row>
    <row r="925" ht="17.45" customHeight="1">
      <c r="A925" s="257">
        <f>IF(ISNUMBER(C925),MONTH(C925),"")</f>
        <v/>
      </c>
      <c r="B925" s="257">
        <f>IF(ISNUMBER(C925),YEAR(C925),"")</f>
        <v/>
      </c>
      <c r="C925" s="791">
        <f>C924+1</f>
        <v/>
      </c>
      <c r="D925" s="792" t="n"/>
      <c r="E925" s="793" t="n">
        <v>0.9241</v>
      </c>
      <c r="F925" s="795" t="n"/>
      <c r="G925" s="794" t="n">
        <v>0.8276</v>
      </c>
      <c r="H925" s="836" t="n"/>
      <c r="I925" s="792" t="n"/>
      <c r="J925" s="793" t="n">
        <v>0.8107</v>
      </c>
      <c r="K925" s="795" t="n"/>
      <c r="L925" s="793" t="n">
        <v>0.8663999999999999</v>
      </c>
      <c r="M925" s="982">
        <f>IFERROR(AVERAGE(D925:E925),"")</f>
        <v/>
      </c>
      <c r="N925" s="982">
        <f>IFERROR(AVERAGE(F925:H925),"")</f>
        <v/>
      </c>
      <c r="O925" s="982">
        <f>IFERROR(AVERAGE(I925:J925),"")</f>
        <v/>
      </c>
      <c r="P925" s="982">
        <f>IFERROR(AVERAGE(K925:L925),"")</f>
        <v/>
      </c>
      <c r="Q925" s="257" t="n"/>
      <c r="R925" s="797">
        <f>AVERAGE(M925:P925)</f>
        <v/>
      </c>
      <c r="S925" s="266">
        <f>IF(R925&gt;=1,1,0)</f>
        <v/>
      </c>
      <c r="T925" s="266">
        <f>IF(S925=0,0,S925+T924)</f>
        <v/>
      </c>
      <c r="BG925" s="266">
        <f>IF(R925&gt;=2,1,0)</f>
        <v/>
      </c>
      <c r="BH925" s="266">
        <f>IF(BG925=0,0,BG925+BH924)</f>
        <v/>
      </c>
    </row>
    <row r="926" ht="17.45" customHeight="1">
      <c r="A926" s="257">
        <f>IF(ISNUMBER(C926),MONTH(C926),"")</f>
        <v/>
      </c>
      <c r="B926" s="257">
        <f>IF(ISNUMBER(C926),YEAR(C926),"")</f>
        <v/>
      </c>
      <c r="C926" s="861">
        <f>C925+1</f>
        <v/>
      </c>
      <c r="D926" s="803" t="n">
        <v>1.132</v>
      </c>
      <c r="E926" s="804" t="n"/>
      <c r="F926" s="806" t="n">
        <v>1.049</v>
      </c>
      <c r="G926" s="805" t="n"/>
      <c r="H926" s="838" t="n">
        <v>1.05</v>
      </c>
      <c r="I926" s="803" t="n">
        <v>1.082</v>
      </c>
      <c r="J926" s="804" t="n"/>
      <c r="K926" s="806" t="n">
        <v>1.143</v>
      </c>
      <c r="L926" s="804" t="n"/>
      <c r="M926" s="982">
        <f>IFERROR(AVERAGE(D926:E926),"")</f>
        <v/>
      </c>
      <c r="N926" s="982">
        <f>IFERROR(AVERAGE(F926:H926),"")</f>
        <v/>
      </c>
      <c r="O926" s="982">
        <f>IFERROR(AVERAGE(I926:J926),"")</f>
        <v/>
      </c>
      <c r="P926" s="982">
        <f>IFERROR(AVERAGE(K926:L926),"")</f>
        <v/>
      </c>
      <c r="Q926" s="257" t="n"/>
      <c r="R926" s="797">
        <f>AVERAGE(M926:P926)</f>
        <v/>
      </c>
      <c r="S926" s="266">
        <f>IF(R926&gt;=1,1,0)</f>
        <v/>
      </c>
      <c r="T926" s="266">
        <f>IF(S926=0,0,S926+T925)</f>
        <v/>
      </c>
      <c r="BG926" s="266">
        <f>IF(R926&gt;=2,1,0)</f>
        <v/>
      </c>
      <c r="BH926" s="266">
        <f>IF(BG926=0,0,BG926+BH925)</f>
        <v/>
      </c>
    </row>
    <row r="927" ht="17.45" customHeight="1">
      <c r="A927" s="257">
        <f>IF(ISNUMBER(C927),MONTH(C927),"")</f>
        <v/>
      </c>
      <c r="B927" s="257">
        <f>IF(ISNUMBER(C927),YEAR(C927),"")</f>
        <v/>
      </c>
      <c r="C927" s="808">
        <f>C926+1</f>
        <v/>
      </c>
      <c r="D927" s="809" t="n"/>
      <c r="E927" s="810" t="n">
        <v>0.8933</v>
      </c>
      <c r="F927" s="812" t="n"/>
      <c r="G927" s="811" t="n">
        <v>0.9616</v>
      </c>
      <c r="H927" s="837" t="n"/>
      <c r="I927" s="809" t="n"/>
      <c r="J927" s="810" t="n">
        <v>0.8659</v>
      </c>
      <c r="K927" s="812" t="n"/>
      <c r="L927" s="810" t="n">
        <v>0.946</v>
      </c>
      <c r="M927" s="983">
        <f>IFERROR(AVERAGE(D927:E927),"")</f>
        <v/>
      </c>
      <c r="N927" s="983">
        <f>IFERROR(AVERAGE(F927:H927),"")</f>
        <v/>
      </c>
      <c r="O927" s="983">
        <f>IFERROR(AVERAGE(I927:J927),"")</f>
        <v/>
      </c>
      <c r="P927" s="983">
        <f>IFERROR(AVERAGE(K927:L927),"")</f>
        <v/>
      </c>
      <c r="Q927" s="813">
        <f>AVERAGE(M927:P927)</f>
        <v/>
      </c>
      <c r="R927" s="813" t="n"/>
      <c r="S927" s="443">
        <f>IF(Q927&gt;=1,1,0)</f>
        <v/>
      </c>
      <c r="T927" s="443">
        <f>IF(S927=0,0,S927+T926)</f>
        <v/>
      </c>
      <c r="BG927" s="311">
        <f>IF(Q927&gt;=2,1,0)</f>
        <v/>
      </c>
      <c r="BH927" s="311">
        <f>IF(BG927=0,0,BG927+BH926)</f>
        <v/>
      </c>
    </row>
    <row r="928" ht="17.45" customHeight="1">
      <c r="A928" s="257">
        <f>IF(ISNUMBER(C928),MONTH(C928),"")</f>
        <v/>
      </c>
      <c r="B928" s="257">
        <f>IF(ISNUMBER(C928),YEAR(C928),"")</f>
        <v/>
      </c>
      <c r="C928" s="808">
        <f>C927+1</f>
        <v/>
      </c>
      <c r="D928" s="809" t="n">
        <v>0.8653</v>
      </c>
      <c r="E928" s="810" t="n"/>
      <c r="F928" s="812" t="n">
        <v>0.9268</v>
      </c>
      <c r="G928" s="811" t="n"/>
      <c r="H928" s="837" t="n"/>
      <c r="I928" s="809" t="n">
        <v>0.7563</v>
      </c>
      <c r="J928" s="810" t="n"/>
      <c r="K928" s="812" t="n">
        <v>0.7924</v>
      </c>
      <c r="L928" s="810" t="n"/>
      <c r="M928" s="983">
        <f>IFERROR(AVERAGE(D928:E928),"")</f>
        <v/>
      </c>
      <c r="N928" s="983">
        <f>IFERROR(AVERAGE(F928:H928),"")</f>
        <v/>
      </c>
      <c r="O928" s="983">
        <f>IFERROR(AVERAGE(I928:J928),"")</f>
        <v/>
      </c>
      <c r="P928" s="983">
        <f>IFERROR(AVERAGE(K928:L928),"")</f>
        <v/>
      </c>
      <c r="Q928" s="813">
        <f>AVERAGE(M928:P928)</f>
        <v/>
      </c>
      <c r="R928" s="813" t="n"/>
      <c r="S928" s="443">
        <f>IF(Q928&gt;=1,1,0)</f>
        <v/>
      </c>
      <c r="T928" s="443">
        <f>IF(S928=0,0,S928+T927)</f>
        <v/>
      </c>
      <c r="BG928" s="311">
        <f>IF(Q928&gt;=2,1,0)</f>
        <v/>
      </c>
      <c r="BH928" s="311">
        <f>IF(BG928=0,0,BG928+BH927)</f>
        <v/>
      </c>
    </row>
    <row r="929" ht="17.45" customHeight="1">
      <c r="A929" s="257">
        <f>IF(ISNUMBER(C929),MONTH(C929),"")</f>
        <v/>
      </c>
      <c r="B929" s="257">
        <f>IF(ISNUMBER(C929),YEAR(C929),"")</f>
        <v/>
      </c>
      <c r="C929" s="791">
        <f>C928+1</f>
        <v/>
      </c>
      <c r="D929" s="792" t="n"/>
      <c r="E929" s="793" t="n">
        <v>0.7143</v>
      </c>
      <c r="F929" s="795" t="n"/>
      <c r="G929" s="794" t="n">
        <v>0.5981</v>
      </c>
      <c r="H929" s="836" t="n"/>
      <c r="I929" s="792" t="n"/>
      <c r="J929" s="793" t="n">
        <v>0.5847</v>
      </c>
      <c r="K929" s="795" t="n"/>
      <c r="L929" s="793" t="n">
        <v>0.6327</v>
      </c>
      <c r="M929" s="982">
        <f>IFERROR(AVERAGE(D929:E929),"")</f>
        <v/>
      </c>
      <c r="N929" s="982">
        <f>IFERROR(AVERAGE(F929:H929),"")</f>
        <v/>
      </c>
      <c r="O929" s="982">
        <f>IFERROR(AVERAGE(I929:J929),"")</f>
        <v/>
      </c>
      <c r="P929" s="982">
        <f>IFERROR(AVERAGE(K929:L929),"")</f>
        <v/>
      </c>
      <c r="Q929" s="257" t="n"/>
      <c r="R929" s="797">
        <f>AVERAGE(M929:P929)</f>
        <v/>
      </c>
      <c r="S929" s="266">
        <f>IF(R929&gt;=1,1,0)</f>
        <v/>
      </c>
      <c r="T929" s="266">
        <f>IF(S929=0,0,S929+T928)</f>
        <v/>
      </c>
      <c r="BG929" s="266">
        <f>IF(R929&gt;=2,1,0)</f>
        <v/>
      </c>
      <c r="BH929" s="266">
        <f>IF(BG929=0,0,BG929+BH928)</f>
        <v/>
      </c>
    </row>
    <row r="930" ht="17.45" customHeight="1">
      <c r="A930" s="257">
        <f>IF(ISNUMBER(C930),MONTH(C930),"")</f>
        <v/>
      </c>
      <c r="B930" s="257">
        <f>IF(ISNUMBER(C930),YEAR(C930),"")</f>
        <v/>
      </c>
      <c r="C930" s="791">
        <f>C929+1</f>
        <v/>
      </c>
      <c r="D930" s="792" t="n">
        <v>0.5364</v>
      </c>
      <c r="E930" s="793" t="n"/>
      <c r="F930" s="795" t="n"/>
      <c r="G930" s="794" t="n"/>
      <c r="H930" s="836" t="n">
        <v>0.4956</v>
      </c>
      <c r="I930" s="792" t="n">
        <v>0.5669999999999999</v>
      </c>
      <c r="J930" s="793" t="n"/>
      <c r="K930" s="795" t="n">
        <v>0.6125</v>
      </c>
      <c r="L930" s="793" t="n"/>
      <c r="M930" s="982">
        <f>IFERROR(AVERAGE(D930:E930),"")</f>
        <v/>
      </c>
      <c r="N930" s="982">
        <f>IFERROR(AVERAGE(F930:H930),"")</f>
        <v/>
      </c>
      <c r="O930" s="982">
        <f>IFERROR(AVERAGE(I930:J930),"")</f>
        <v/>
      </c>
      <c r="P930" s="982">
        <f>IFERROR(AVERAGE(K930:L930),"")</f>
        <v/>
      </c>
      <c r="R930" s="797">
        <f>AVERAGE(M930:P930)</f>
        <v/>
      </c>
      <c r="S930" s="266">
        <f>IF(R930&gt;=1,1,0)</f>
        <v/>
      </c>
      <c r="T930" s="266">
        <f>IF(S930=0,0,S930+T929)</f>
        <v/>
      </c>
      <c r="BG930" s="266">
        <f>IF(R930&gt;=2,1,0)</f>
        <v/>
      </c>
      <c r="BH930" s="266">
        <f>IF(BG930=0,0,BG930+BH929)</f>
        <v/>
      </c>
    </row>
    <row r="931" ht="17.45" customHeight="1">
      <c r="A931" s="257">
        <f>IF(ISNUMBER(C931),MONTH(C931),"")</f>
        <v/>
      </c>
      <c r="B931" s="257">
        <f>IF(ISNUMBER(C931),YEAR(C931),"")</f>
        <v/>
      </c>
      <c r="C931" s="791">
        <f>C930+1</f>
        <v/>
      </c>
      <c r="D931" s="792" t="n"/>
      <c r="E931" s="793" t="n">
        <v>0.5719</v>
      </c>
      <c r="F931" s="795" t="n"/>
      <c r="G931" s="794" t="n">
        <v>0.623</v>
      </c>
      <c r="H931" s="836" t="n"/>
      <c r="I931" s="792" t="n"/>
      <c r="J931" s="793" t="n">
        <v>0.6035</v>
      </c>
      <c r="K931" s="795" t="n"/>
      <c r="L931" s="793" t="n">
        <v>0.6113</v>
      </c>
      <c r="M931" s="982">
        <f>IFERROR(AVERAGE(D931:E931),"")</f>
        <v/>
      </c>
      <c r="N931" s="982">
        <f>IFERROR(AVERAGE(F931:H931),"")</f>
        <v/>
      </c>
      <c r="O931" s="982">
        <f>IFERROR(AVERAGE(I931:J931),"")</f>
        <v/>
      </c>
      <c r="P931" s="982">
        <f>IFERROR(AVERAGE(K931:L931),"")</f>
        <v/>
      </c>
      <c r="R931" s="797">
        <f>AVERAGE(M931:P931)</f>
        <v/>
      </c>
      <c r="S931" s="266">
        <f>IF(R931&gt;=1,1,0)</f>
        <v/>
      </c>
      <c r="T931" s="266">
        <f>IF(S931=0,0,S931+T930)</f>
        <v/>
      </c>
      <c r="BG931" s="266">
        <f>IF(R931&gt;=2,1,0)</f>
        <v/>
      </c>
      <c r="BH931" s="266">
        <f>IF(BG931=0,0,BG931+BH930)</f>
        <v/>
      </c>
    </row>
    <row r="932" ht="17.45" customHeight="1">
      <c r="A932" s="257">
        <f>IF(ISNUMBER(C932),MONTH(C932),"")</f>
        <v/>
      </c>
      <c r="B932" s="257">
        <f>IF(ISNUMBER(C932),YEAR(C932),"")</f>
        <v/>
      </c>
      <c r="C932" s="861">
        <f>C931+1</f>
        <v/>
      </c>
      <c r="D932" s="803" t="n">
        <v>0.8298</v>
      </c>
      <c r="E932" s="804" t="n"/>
      <c r="F932" s="806" t="n">
        <v>0.9972</v>
      </c>
      <c r="G932" s="805" t="n"/>
      <c r="H932" s="838" t="n">
        <v>0.9563</v>
      </c>
      <c r="I932" s="803" t="n">
        <v>0.8229</v>
      </c>
      <c r="J932" s="804" t="n"/>
      <c r="K932" s="806" t="n">
        <v>0.721</v>
      </c>
      <c r="L932" s="804" t="n"/>
      <c r="M932" s="982">
        <f>IFERROR(AVERAGE(D932:E932),"")</f>
        <v/>
      </c>
      <c r="N932" s="982">
        <f>IFERROR(AVERAGE(F932:H932),"")</f>
        <v/>
      </c>
      <c r="O932" s="982">
        <f>IFERROR(AVERAGE(I932:J932),"")</f>
        <v/>
      </c>
      <c r="P932" s="982">
        <f>IFERROR(AVERAGE(K932:L932),"")</f>
        <v/>
      </c>
      <c r="R932" s="797">
        <f>AVERAGE(M932:P932)</f>
        <v/>
      </c>
      <c r="S932" s="266">
        <f>IF(R932&gt;=1,1,0)</f>
        <v/>
      </c>
      <c r="T932" s="266">
        <f>IF(S932=0,0,S932+T931)</f>
        <v/>
      </c>
      <c r="BG932" s="266">
        <f>IF(R932&gt;=2,1,0)</f>
        <v/>
      </c>
      <c r="BH932" s="266">
        <f>IF(BG932=0,0,BG932+BH931)</f>
        <v/>
      </c>
    </row>
    <row r="933" ht="17.45" customHeight="1">
      <c r="A933" s="257">
        <f>IF(ISNUMBER(C933),MONTH(C933),"")</f>
        <v/>
      </c>
      <c r="B933" s="257">
        <f>IF(ISNUMBER(C933),YEAR(C933),"")</f>
        <v/>
      </c>
      <c r="C933" s="791">
        <f>C932+1</f>
        <v/>
      </c>
      <c r="D933" s="792" t="n"/>
      <c r="E933" s="793" t="n">
        <v>0.8239</v>
      </c>
      <c r="F933" s="795" t="n"/>
      <c r="G933" s="794" t="n">
        <v>0.7468</v>
      </c>
      <c r="H933" s="836" t="n"/>
      <c r="I933" s="792" t="n"/>
      <c r="J933" s="793" t="n">
        <v>0.7695</v>
      </c>
      <c r="K933" s="795" t="n"/>
      <c r="L933" s="793" t="n">
        <v>0.7778</v>
      </c>
      <c r="M933" s="982">
        <f>IFERROR(AVERAGE(D933:E933),"")</f>
        <v/>
      </c>
      <c r="N933" s="982">
        <f>IFERROR(AVERAGE(F933:H933),"")</f>
        <v/>
      </c>
      <c r="O933" s="982">
        <f>IFERROR(AVERAGE(I933:J933),"")</f>
        <v/>
      </c>
      <c r="P933" s="982">
        <f>IFERROR(AVERAGE(K933:L933),"")</f>
        <v/>
      </c>
      <c r="R933" s="797">
        <f>AVERAGE(M933:P933)</f>
        <v/>
      </c>
      <c r="S933" s="266">
        <f>IF(R933&gt;=1,1,0)</f>
        <v/>
      </c>
      <c r="T933" s="266">
        <f>IF(S933=0,0,S933+T932)</f>
        <v/>
      </c>
      <c r="BG933" s="266">
        <f>IF(R933&gt;=2,1,0)</f>
        <v/>
      </c>
      <c r="BH933" s="266">
        <f>IF(BG933=0,0,BG933+BH932)</f>
        <v/>
      </c>
    </row>
    <row r="934" ht="17.45" customHeight="1">
      <c r="A934" s="257">
        <f>IF(ISNUMBER(C934),MONTH(C934),"")</f>
        <v/>
      </c>
      <c r="B934" s="257">
        <f>IF(ISNUMBER(C934),YEAR(C934),"")</f>
        <v/>
      </c>
      <c r="C934" s="808">
        <f>C933+1</f>
        <v/>
      </c>
      <c r="D934" s="809" t="n">
        <v>0.7013</v>
      </c>
      <c r="E934" s="810" t="n"/>
      <c r="F934" s="812" t="n">
        <v>0.8576</v>
      </c>
      <c r="G934" s="811" t="n"/>
      <c r="H934" s="837" t="n"/>
      <c r="I934" s="809" t="n">
        <v>0.8343</v>
      </c>
      <c r="J934" s="810" t="n"/>
      <c r="K934" s="812" t="n">
        <v>0.7045</v>
      </c>
      <c r="L934" s="810" t="n"/>
      <c r="M934" s="983">
        <f>IFERROR(AVERAGE(D934:E934),"")</f>
        <v/>
      </c>
      <c r="N934" s="983">
        <f>IFERROR(AVERAGE(F934:H934),"")</f>
        <v/>
      </c>
      <c r="O934" s="983">
        <f>IFERROR(AVERAGE(I934:J934),"")</f>
        <v/>
      </c>
      <c r="P934" s="983">
        <f>IFERROR(AVERAGE(K934:L934),"")</f>
        <v/>
      </c>
      <c r="Q934" s="813">
        <f>AVERAGE(M934:P934)</f>
        <v/>
      </c>
      <c r="R934" s="813" t="n"/>
      <c r="S934" s="443">
        <f>IF(Q934&gt;=1,1,0)</f>
        <v/>
      </c>
      <c r="T934" s="443">
        <f>IF(S934=0,0,S934+T933)</f>
        <v/>
      </c>
      <c r="BG934" s="311">
        <f>IF(Q934&gt;=2,1,0)</f>
        <v/>
      </c>
      <c r="BH934" s="311">
        <f>IF(BG934=0,0,BG934+BH933)</f>
        <v/>
      </c>
    </row>
    <row r="935" ht="17.45" customHeight="1">
      <c r="A935" s="257">
        <f>IF(ISNUMBER(C935),MONTH(C935),"")</f>
        <v/>
      </c>
      <c r="B935" s="257">
        <f>IF(ISNUMBER(C935),YEAR(C935),"")</f>
        <v/>
      </c>
      <c r="C935" s="808">
        <f>C934+1</f>
        <v/>
      </c>
      <c r="D935" s="809" t="n"/>
      <c r="E935" s="810" t="n">
        <v>0.6195000000000001</v>
      </c>
      <c r="F935" s="812" t="n"/>
      <c r="G935" s="811" t="n">
        <v>0.6383</v>
      </c>
      <c r="H935" s="837" t="n"/>
      <c r="I935" s="809" t="n"/>
      <c r="J935" s="810" t="n">
        <v>0.5767</v>
      </c>
      <c r="K935" s="812" t="n"/>
      <c r="L935" s="810" t="n">
        <v>0.5934</v>
      </c>
      <c r="M935" s="983">
        <f>IFERROR(AVERAGE(D935:E935),"")</f>
        <v/>
      </c>
      <c r="N935" s="983">
        <f>IFERROR(AVERAGE(F935:H935),"")</f>
        <v/>
      </c>
      <c r="O935" s="983">
        <f>IFERROR(AVERAGE(I935:J935),"")</f>
        <v/>
      </c>
      <c r="P935" s="983">
        <f>IFERROR(AVERAGE(K935:L935),"")</f>
        <v/>
      </c>
      <c r="Q935" s="813">
        <f>AVERAGE(M935:P935)</f>
        <v/>
      </c>
      <c r="R935" s="813" t="n"/>
      <c r="S935" s="443">
        <f>IF(Q935&gt;=1,1,0)</f>
        <v/>
      </c>
      <c r="T935" s="443">
        <f>IF(S935=0,0,S935+T934)</f>
        <v/>
      </c>
      <c r="BG935" s="311">
        <f>IF(Q935&gt;=2,1,0)</f>
        <v/>
      </c>
      <c r="BH935" s="311">
        <f>IF(BG935=0,0,BG935+BH934)</f>
        <v/>
      </c>
    </row>
    <row r="936" ht="17.45" customHeight="1">
      <c r="A936" s="257">
        <f>IF(ISNUMBER(C936),MONTH(C936),"")</f>
        <v/>
      </c>
      <c r="B936" s="257">
        <f>IF(ISNUMBER(C936),YEAR(C936),"")</f>
        <v/>
      </c>
      <c r="C936" s="791">
        <f>C935+1</f>
        <v/>
      </c>
      <c r="D936" s="792" t="n">
        <v>0.6712</v>
      </c>
      <c r="E936" s="793" t="n"/>
      <c r="F936" s="795" t="n"/>
      <c r="G936" s="794" t="n"/>
      <c r="H936" s="836" t="n">
        <v>0.5252</v>
      </c>
      <c r="I936" s="792" t="n">
        <v>0.5829</v>
      </c>
      <c r="J936" s="793" t="n"/>
      <c r="K936" s="795" t="n">
        <v>0.6186</v>
      </c>
      <c r="L936" s="793" t="n"/>
      <c r="M936" s="982">
        <f>IFERROR(AVERAGE(D936:E936),"")</f>
        <v/>
      </c>
      <c r="N936" s="982">
        <f>IFERROR(AVERAGE(F936:H936),"")</f>
        <v/>
      </c>
      <c r="O936" s="982">
        <f>IFERROR(AVERAGE(I936:J936),"")</f>
        <v/>
      </c>
      <c r="P936" s="982">
        <f>IFERROR(AVERAGE(K936:L936),"")</f>
        <v/>
      </c>
      <c r="R936" s="797">
        <f>AVERAGE(M936:P936)</f>
        <v/>
      </c>
      <c r="S936" s="266">
        <f>IF(R936&gt;=1,1,0)</f>
        <v/>
      </c>
      <c r="T936" s="266">
        <f>IF(S936=0,0,S936+T935)</f>
        <v/>
      </c>
      <c r="BG936" s="266">
        <f>IF(R936&gt;=2,1,0)</f>
        <v/>
      </c>
      <c r="BH936" s="266">
        <f>IF(BG936=0,0,BG936+BH935)</f>
        <v/>
      </c>
    </row>
    <row r="937" ht="17.45" customHeight="1">
      <c r="A937" s="257">
        <f>IF(ISNUMBER(C937),MONTH(C937),"")</f>
        <v/>
      </c>
      <c r="B937" s="257">
        <f>IF(ISNUMBER(C937),YEAR(C937),"")</f>
        <v/>
      </c>
      <c r="C937" s="791">
        <f>C936+1</f>
        <v/>
      </c>
      <c r="D937" s="792" t="n"/>
      <c r="E937" s="793" t="n">
        <v>0.8463000000000001</v>
      </c>
      <c r="F937" s="795" t="n"/>
      <c r="G937" s="794" t="n">
        <v>0.9095</v>
      </c>
      <c r="H937" s="836" t="n"/>
      <c r="I937" s="792" t="n"/>
      <c r="J937" s="793" t="n">
        <v>0.7801</v>
      </c>
      <c r="K937" s="795" t="n"/>
      <c r="L937" s="793" t="n">
        <v>0.7792</v>
      </c>
      <c r="M937" s="982">
        <f>IFERROR(AVERAGE(D937:E937),"")</f>
        <v/>
      </c>
      <c r="N937" s="982">
        <f>IFERROR(AVERAGE(F937:H937),"")</f>
        <v/>
      </c>
      <c r="O937" s="982">
        <f>IFERROR(AVERAGE(I937:J937),"")</f>
        <v/>
      </c>
      <c r="P937" s="982">
        <f>IFERROR(AVERAGE(K937:L937),"")</f>
        <v/>
      </c>
      <c r="R937" s="797">
        <f>AVERAGE(M937:P937)</f>
        <v/>
      </c>
      <c r="S937" s="266">
        <f>IF(R937&gt;=1,1,0)</f>
        <v/>
      </c>
      <c r="T937" s="266">
        <f>IF(S937=0,0,S937+T936)</f>
        <v/>
      </c>
      <c r="BG937" s="266">
        <f>IF(R937&gt;=2,1,0)</f>
        <v/>
      </c>
      <c r="BH937" s="266">
        <f>IF(BG937=0,0,BG937+BH936)</f>
        <v/>
      </c>
    </row>
    <row r="938" ht="17.45" customHeight="1">
      <c r="A938" s="257">
        <f>IF(ISNUMBER(C938),MONTH(C938),"")</f>
        <v/>
      </c>
      <c r="B938" s="257">
        <f>IF(ISNUMBER(C938),YEAR(C938),"")</f>
        <v/>
      </c>
      <c r="C938" s="861">
        <f>C937+1</f>
        <v/>
      </c>
      <c r="D938" s="803" t="n">
        <v>0.9342</v>
      </c>
      <c r="E938" s="804" t="n"/>
      <c r="F938" s="806" t="n">
        <v>0.8443000000000001</v>
      </c>
      <c r="G938" s="805" t="n"/>
      <c r="H938" s="838" t="n">
        <v>0.8</v>
      </c>
      <c r="I938" s="803" t="n">
        <v>0.8517</v>
      </c>
      <c r="J938" s="804" t="n"/>
      <c r="K938" s="806" t="n">
        <v>0.8233</v>
      </c>
      <c r="L938" s="804" t="n"/>
      <c r="M938" s="982">
        <f>IFERROR(AVERAGE(D938:E938),"")</f>
        <v/>
      </c>
      <c r="N938" s="982">
        <f>IFERROR(AVERAGE(F938:H938),"")</f>
        <v/>
      </c>
      <c r="O938" s="982">
        <f>IFERROR(AVERAGE(I938:J938),"")</f>
        <v/>
      </c>
      <c r="P938" s="982">
        <f>IFERROR(AVERAGE(K938:L938),"")</f>
        <v/>
      </c>
      <c r="R938" s="797">
        <f>AVERAGE(M938:P938)</f>
        <v/>
      </c>
      <c r="S938" s="266">
        <f>IF(R938&gt;=1,1,0)</f>
        <v/>
      </c>
      <c r="T938" s="266">
        <f>IF(S938=0,0,S938+T937)</f>
        <v/>
      </c>
      <c r="BG938" s="266">
        <f>IF(R938&gt;=2,1,0)</f>
        <v/>
      </c>
      <c r="BH938" s="266">
        <f>IF(BG938=0,0,BG938+BH937)</f>
        <v/>
      </c>
    </row>
    <row r="939" ht="17.45" customHeight="1">
      <c r="A939" s="257">
        <f>IF(ISNUMBER(C939),MONTH(C939),"")</f>
        <v/>
      </c>
      <c r="B939" s="257">
        <f>IF(ISNUMBER(C939),YEAR(C939),"")</f>
        <v/>
      </c>
      <c r="C939" s="791">
        <f>C938+1</f>
        <v/>
      </c>
      <c r="D939" s="792" t="n"/>
      <c r="E939" s="793" t="n">
        <v>0.6435</v>
      </c>
      <c r="F939" s="795" t="n"/>
      <c r="G939" s="794" t="n">
        <v>0.5056</v>
      </c>
      <c r="H939" s="836" t="n"/>
      <c r="I939" s="792" t="n"/>
      <c r="J939" s="793" t="n">
        <v>0.5283</v>
      </c>
      <c r="K939" s="795" t="n"/>
      <c r="L939" s="793" t="n">
        <v>0.5898</v>
      </c>
      <c r="M939" s="982">
        <f>IFERROR(AVERAGE(D939:E939),"")</f>
        <v/>
      </c>
      <c r="N939" s="982">
        <f>IFERROR(AVERAGE(F939:H939),"")</f>
        <v/>
      </c>
      <c r="O939" s="982">
        <f>IFERROR(AVERAGE(I939:J939),"")</f>
        <v/>
      </c>
      <c r="P939" s="982">
        <f>IFERROR(AVERAGE(K939:L939),"")</f>
        <v/>
      </c>
      <c r="R939" s="797">
        <f>AVERAGE(M939:P939)</f>
        <v/>
      </c>
      <c r="S939" s="266">
        <f>IF(R939&gt;=1,1,0)</f>
        <v/>
      </c>
      <c r="T939" s="266">
        <f>IF(S939=0,0,S939+T938)</f>
        <v/>
      </c>
      <c r="BG939" s="266">
        <f>IF(R939&gt;=2,1,0)</f>
        <v/>
      </c>
      <c r="BH939" s="266">
        <f>IF(BG939=0,0,BG939+BH938)</f>
        <v/>
      </c>
    </row>
    <row r="940" ht="17.45" customHeight="1">
      <c r="A940" s="257">
        <f>IF(ISNUMBER(C940),MONTH(C940),"")</f>
        <v/>
      </c>
      <c r="B940" s="257">
        <f>IF(ISNUMBER(C940),YEAR(C940),"")</f>
        <v/>
      </c>
      <c r="C940" s="791">
        <f>C939+1</f>
        <v/>
      </c>
      <c r="D940" s="849" t="n">
        <v>0.6858</v>
      </c>
      <c r="E940" s="850" t="n"/>
      <c r="F940" s="852" t="n">
        <v>0.6753</v>
      </c>
      <c r="G940" s="851" t="n"/>
      <c r="H940" s="853" t="n"/>
      <c r="I940" s="849" t="n">
        <v>0.641</v>
      </c>
      <c r="J940" s="850" t="n"/>
      <c r="K940" s="852" t="n">
        <v>0.6393</v>
      </c>
      <c r="L940" s="850" t="n"/>
      <c r="M940" s="982">
        <f>IFERROR(AVERAGE(D940:E940),"")</f>
        <v/>
      </c>
      <c r="N940" s="982">
        <f>IFERROR(AVERAGE(F940:H940),"")</f>
        <v/>
      </c>
      <c r="O940" s="982">
        <f>IFERROR(AVERAGE(I940:J940),"")</f>
        <v/>
      </c>
      <c r="P940" s="982">
        <f>IFERROR(AVERAGE(K940:L940),"")</f>
        <v/>
      </c>
      <c r="R940" s="797">
        <f>AVERAGE(M940:P940)</f>
        <v/>
      </c>
      <c r="S940" s="266">
        <f>IF(R940&gt;=1,1,0)</f>
        <v/>
      </c>
      <c r="T940" s="266">
        <f>IF(S940=0,0,S940+T939)</f>
        <v/>
      </c>
      <c r="BG940" s="266">
        <f>IF(R940&gt;=2,1,0)</f>
        <v/>
      </c>
      <c r="BH940" s="266">
        <f>IF(BG940=0,0,BG940+BH939)</f>
        <v/>
      </c>
    </row>
    <row r="941" ht="17.45" customHeight="1">
      <c r="A941" s="257">
        <f>IF(ISNUMBER(C941),MONTH(C941),"")</f>
        <v/>
      </c>
      <c r="B941" s="257">
        <f>IF(ISNUMBER(C941),YEAR(C941),"")</f>
        <v/>
      </c>
      <c r="C941" s="808">
        <f>C940+1</f>
        <v/>
      </c>
      <c r="D941" s="844" t="n"/>
      <c r="E941" s="845" t="n">
        <v>0.6714</v>
      </c>
      <c r="F941" s="847" t="n"/>
      <c r="G941" s="846" t="n">
        <v>0.7000999999999999</v>
      </c>
      <c r="H941" s="848" t="n"/>
      <c r="I941" s="844" t="n"/>
      <c r="J941" s="845" t="n">
        <v>0.6816</v>
      </c>
      <c r="K941" s="847" t="n"/>
      <c r="L941" s="845" t="n">
        <v>0.7746</v>
      </c>
      <c r="M941" s="983">
        <f>IFERROR(AVERAGE(D941:E941),"")</f>
        <v/>
      </c>
      <c r="N941" s="983">
        <f>IFERROR(AVERAGE(F941:H941),"")</f>
        <v/>
      </c>
      <c r="O941" s="983">
        <f>IFERROR(AVERAGE(I941:J941),"")</f>
        <v/>
      </c>
      <c r="P941" s="983">
        <f>IFERROR(AVERAGE(K941:L941),"")</f>
        <v/>
      </c>
      <c r="Q941" s="813">
        <f>AVERAGE(M941:P941)</f>
        <v/>
      </c>
      <c r="R941" s="813" t="n"/>
      <c r="S941" s="443">
        <f>IF(Q941&gt;=1,1,0)</f>
        <v/>
      </c>
      <c r="T941" s="443" t="n">
        <v>0</v>
      </c>
      <c r="BG941" s="311">
        <f>IF(Q941&gt;=2,1,0)</f>
        <v/>
      </c>
      <c r="BH941" s="311">
        <f>IF(BG941=0,0,BG941+BH940)</f>
        <v/>
      </c>
    </row>
    <row r="942" ht="17.45" customHeight="1">
      <c r="A942" s="257">
        <f>IF(ISNUMBER(C942),MONTH(C942),"")</f>
        <v/>
      </c>
      <c r="B942" s="257">
        <f>IF(ISNUMBER(C942),YEAR(C942),"")</f>
        <v/>
      </c>
      <c r="C942" s="808">
        <f>C941+1</f>
        <v/>
      </c>
      <c r="D942" s="844" t="n">
        <v>0.6711</v>
      </c>
      <c r="E942" s="845" t="n"/>
      <c r="F942" s="847" t="n"/>
      <c r="G942" s="846" t="n"/>
      <c r="H942" s="848" t="n">
        <v>0.8021</v>
      </c>
      <c r="I942" s="844" t="n">
        <v>0.569</v>
      </c>
      <c r="J942" s="845" t="n"/>
      <c r="K942" s="847" t="n">
        <v>0.6127</v>
      </c>
      <c r="L942" s="845" t="n"/>
      <c r="M942" s="983">
        <f>IFERROR(AVERAGE(D942:E942),"")</f>
        <v/>
      </c>
      <c r="N942" s="983">
        <f>IFERROR(AVERAGE(F942:H942),"")</f>
        <v/>
      </c>
      <c r="O942" s="983">
        <f>IFERROR(AVERAGE(I942:J942),"")</f>
        <v/>
      </c>
      <c r="P942" s="983">
        <f>IFERROR(AVERAGE(K942:L942),"")</f>
        <v/>
      </c>
      <c r="Q942" s="813">
        <f>AVERAGE(M942:P942)</f>
        <v/>
      </c>
      <c r="R942" s="813" t="n"/>
      <c r="S942" s="443">
        <f>IF(Q942&gt;=1,1,0)</f>
        <v/>
      </c>
      <c r="T942" s="443">
        <f>IF(S942=0,0,S942+T941)</f>
        <v/>
      </c>
      <c r="BG942" s="311">
        <f>IF(Q942&gt;=2,1,0)</f>
        <v/>
      </c>
      <c r="BH942" s="311">
        <f>IF(BG942=0,0,BG942+BH941)</f>
        <v/>
      </c>
    </row>
    <row r="943" ht="17.45" customHeight="1">
      <c r="A943" s="257">
        <f>IF(ISNUMBER(C943),MONTH(C943),"")</f>
        <v/>
      </c>
      <c r="B943" s="257">
        <f>IF(ISNUMBER(C943),YEAR(C943),"")</f>
        <v/>
      </c>
      <c r="C943" s="791">
        <f>C942+1</f>
        <v/>
      </c>
      <c r="D943" s="849" t="n"/>
      <c r="E943" s="850" t="n">
        <v>0.7212</v>
      </c>
      <c r="F943" s="852" t="n"/>
      <c r="G943" s="851" t="n">
        <v>0.8388</v>
      </c>
      <c r="H943" s="853" t="n"/>
      <c r="I943" s="849" t="n"/>
      <c r="J943" s="850" t="n">
        <v>0.7068</v>
      </c>
      <c r="K943" s="852" t="n"/>
      <c r="L943" s="850" t="n">
        <v>0.7201</v>
      </c>
      <c r="M943" s="982">
        <f>IFERROR(AVERAGE(D943:E943),"")</f>
        <v/>
      </c>
      <c r="N943" s="982">
        <f>IFERROR(AVERAGE(F943:H943),"")</f>
        <v/>
      </c>
      <c r="O943" s="982">
        <f>IFERROR(AVERAGE(I943:J943),"")</f>
        <v/>
      </c>
      <c r="P943" s="982">
        <f>IFERROR(AVERAGE(K943:L943),"")</f>
        <v/>
      </c>
      <c r="R943" s="797">
        <f>AVERAGE(M943:P943)</f>
        <v/>
      </c>
      <c r="S943" s="266">
        <f>IF(R943&gt;=1,1,0)</f>
        <v/>
      </c>
      <c r="T943" s="266">
        <f>IF(S943=0,0,S943+T942)</f>
        <v/>
      </c>
      <c r="BG943" s="266">
        <f>IF(R943&gt;=2,1,0)</f>
        <v/>
      </c>
      <c r="BH943" s="266">
        <f>IF(BG943=0,0,BG943+BH942)</f>
        <v/>
      </c>
    </row>
    <row r="944" ht="17.45" customHeight="1" thickBot="1">
      <c r="A944" s="257">
        <f>IF(ISNUMBER(C944),MONTH(C944),"")</f>
        <v/>
      </c>
      <c r="B944" s="257">
        <f>IF(ISNUMBER(C944),YEAR(C944),"")</f>
        <v/>
      </c>
      <c r="C944" s="861">
        <f>C943+1</f>
        <v/>
      </c>
      <c r="D944" s="840" t="n">
        <v>0.9764</v>
      </c>
      <c r="E944" s="841" t="n"/>
      <c r="F944" s="843" t="n">
        <v>1.215</v>
      </c>
      <c r="G944" s="842" t="n"/>
      <c r="H944" s="863" t="n">
        <v>1.153</v>
      </c>
      <c r="I944" s="840" t="n">
        <v>1.094</v>
      </c>
      <c r="J944" s="841" t="n"/>
      <c r="K944" s="843" t="n">
        <v>1.086</v>
      </c>
      <c r="L944" s="841" t="n"/>
      <c r="M944" s="982">
        <f>IFERROR(AVERAGE(D944:E944),"")</f>
        <v/>
      </c>
      <c r="N944" s="982">
        <f>IFERROR(AVERAGE(F944:H944),"")</f>
        <v/>
      </c>
      <c r="O944" s="982">
        <f>IFERROR(AVERAGE(I944:J944),"")</f>
        <v/>
      </c>
      <c r="P944" s="982">
        <f>IFERROR(AVERAGE(K944:L944),"")</f>
        <v/>
      </c>
      <c r="R944" s="797">
        <f>AVERAGE(M944:P944)</f>
        <v/>
      </c>
      <c r="S944" s="266">
        <f>IF(R944&gt;=1,1,0)</f>
        <v/>
      </c>
      <c r="T944" s="266">
        <f>IF(S944=0,0,S944+T943)</f>
        <v/>
      </c>
      <c r="BG944" s="266">
        <f>IF(R944&gt;=2,1,0)</f>
        <v/>
      </c>
      <c r="BH944" s="266">
        <f>IF(BG944=0,0,BG944+BH943)</f>
        <v/>
      </c>
    </row>
    <row r="945" ht="17.45" customHeight="1" thickBot="1">
      <c r="A945" s="257">
        <f>IF(ISNUMBER(C945),MONTH(C945),"")</f>
        <v/>
      </c>
      <c r="B945" s="257">
        <f>IF(ISNUMBER(C945),YEAR(C945),"")</f>
        <v/>
      </c>
      <c r="C945" s="791">
        <f>C944+1</f>
        <v/>
      </c>
      <c r="D945" s="849" t="n"/>
      <c r="E945" s="850" t="n">
        <v>1.056</v>
      </c>
      <c r="F945" s="852" t="n"/>
      <c r="G945" s="851" t="n">
        <v>1.053</v>
      </c>
      <c r="H945" s="853" t="n"/>
      <c r="I945" s="849" t="n"/>
      <c r="J945" s="850" t="n">
        <v>0.9916</v>
      </c>
      <c r="K945" s="852" t="n"/>
      <c r="L945" s="850" t="n">
        <v>1.125</v>
      </c>
      <c r="M945" s="982">
        <f>IFERROR(AVERAGE(D945:E945),"")</f>
        <v/>
      </c>
      <c r="N945" s="982">
        <f>IFERROR(AVERAGE(F945:H945),"")</f>
        <v/>
      </c>
      <c r="O945" s="982">
        <f>IFERROR(AVERAGE(I945:J945),"")</f>
        <v/>
      </c>
      <c r="P945" s="982">
        <f>IFERROR(AVERAGE(K945:L945),"")</f>
        <v/>
      </c>
      <c r="R945" s="797">
        <f>AVERAGE(M945:P945)</f>
        <v/>
      </c>
      <c r="S945" s="266">
        <f>IF(R945&gt;=1,1,0)</f>
        <v/>
      </c>
      <c r="T945" s="266">
        <f>IF(S945=0,0,S945+T944)</f>
        <v/>
      </c>
      <c r="U945" s="313" t="inlineStr">
        <is>
          <t>July</t>
        </is>
      </c>
      <c r="V945" s="299" t="n">
        <v>2020</v>
      </c>
      <c r="W945" s="300" t="n"/>
      <c r="X945" s="300" t="n"/>
      <c r="Y945" s="300" t="n"/>
      <c r="BG945" s="266">
        <f>IF(R945&gt;=2,1,0)</f>
        <v/>
      </c>
      <c r="BH945" s="266">
        <f>IF(BG945=0,0,BG945+BH944)</f>
        <v/>
      </c>
    </row>
    <row r="946" ht="17.45" customHeight="1">
      <c r="A946" s="257">
        <f>IF(ISNUMBER(C946),MONTH(C946),"")</f>
        <v/>
      </c>
      <c r="B946" s="257">
        <f>IF(ISNUMBER(C946),YEAR(C946),"")</f>
        <v/>
      </c>
      <c r="C946" s="791">
        <f>C945+1</f>
        <v/>
      </c>
      <c r="D946" s="849" t="n">
        <v>1.123</v>
      </c>
      <c r="E946" s="850" t="n"/>
      <c r="F946" s="852" t="n">
        <v>1.138</v>
      </c>
      <c r="G946" s="851" t="n"/>
      <c r="H946" s="853" t="n"/>
      <c r="I946" s="849" t="n">
        <v>0.9664</v>
      </c>
      <c r="J946" s="850" t="n"/>
      <c r="K946" s="852" t="n">
        <v>1.183</v>
      </c>
      <c r="L946" s="850" t="n"/>
      <c r="M946" s="982">
        <f>IFERROR(AVERAGE(D946:E946),"")</f>
        <v/>
      </c>
      <c r="N946" s="982">
        <f>IFERROR(AVERAGE(F946:H946),"")</f>
        <v/>
      </c>
      <c r="O946" s="982">
        <f>IFERROR(AVERAGE(I946:J946),"")</f>
        <v/>
      </c>
      <c r="P946" s="982">
        <f>IFERROR(AVERAGE(K946:L946),"")</f>
        <v/>
      </c>
      <c r="R946" s="797">
        <f>AVERAGE(M946:P946)</f>
        <v/>
      </c>
      <c r="S946" s="266">
        <f>IF(R946&gt;=1,1,0)</f>
        <v/>
      </c>
      <c r="T946" s="266">
        <f>IF(S946=0,0,S946+T945)</f>
        <v/>
      </c>
      <c r="U946" s="301" t="inlineStr">
        <is>
          <t>Parameter</t>
        </is>
      </c>
      <c r="V946" s="301" t="inlineStr">
        <is>
          <t>Station 1</t>
        </is>
      </c>
      <c r="W946" s="301" t="inlineStr">
        <is>
          <t>Station 2</t>
        </is>
      </c>
      <c r="X946" s="301" t="inlineStr">
        <is>
          <t>Station 4</t>
        </is>
      </c>
      <c r="Y946" s="301" t="inlineStr">
        <is>
          <t>Station 5</t>
        </is>
      </c>
      <c r="BG946" s="266">
        <f>IF(R946&gt;=2,1,0)</f>
        <v/>
      </c>
      <c r="BH946" s="266">
        <f>IF(BG946=0,0,BG946+BH945)</f>
        <v/>
      </c>
    </row>
    <row r="947" ht="17.45" customHeight="1" thickBot="1">
      <c r="A947" s="257">
        <f>IF(ISNUMBER(C947),MONTH(C947),"")</f>
        <v/>
      </c>
      <c r="B947" s="257">
        <f>IF(ISNUMBER(C947),YEAR(C947),"")</f>
        <v/>
      </c>
      <c r="C947" s="824">
        <f>C946+1</f>
        <v/>
      </c>
      <c r="D947" s="825" t="n"/>
      <c r="E947" s="826" t="n">
        <v>1.43</v>
      </c>
      <c r="F947" s="828" t="n"/>
      <c r="G947" s="827" t="n">
        <v>1.471</v>
      </c>
      <c r="H947" s="867" t="n"/>
      <c r="I947" s="825" t="n"/>
      <c r="J947" s="826" t="n">
        <v>1.362</v>
      </c>
      <c r="K947" s="828" t="n"/>
      <c r="L947" s="826" t="n">
        <v>1.477</v>
      </c>
      <c r="M947" s="988">
        <f>IFERROR(AVERAGE(D947:E947),"")</f>
        <v/>
      </c>
      <c r="N947" s="988">
        <f>IFERROR(AVERAGE(F947:H947),"")</f>
        <v/>
      </c>
      <c r="O947" s="988">
        <f>IFERROR(AVERAGE(I947:J947),"")</f>
        <v/>
      </c>
      <c r="P947" s="988">
        <f>IFERROR(AVERAGE(K947:L947),"")</f>
        <v/>
      </c>
      <c r="Q947" s="315" t="n"/>
      <c r="R947" s="830">
        <f>AVERAGE(M947:P947)</f>
        <v/>
      </c>
      <c r="S947" s="312">
        <f>IF(R947&gt;=1,1,0)</f>
        <v/>
      </c>
      <c r="T947" s="266">
        <f>IF(S947=0,0,S947+T946)</f>
        <v/>
      </c>
      <c r="U947" s="302" t="inlineStr">
        <is>
          <t>Average</t>
        </is>
      </c>
      <c r="V947" s="839">
        <f>AVERAGE(D917:E947)</f>
        <v/>
      </c>
      <c r="W947" s="839">
        <f>AVERAGE(F917:H947)</f>
        <v/>
      </c>
      <c r="X947" s="839">
        <f>AVERAGE(I917:J947)</f>
        <v/>
      </c>
      <c r="Y947" s="839">
        <f>AVERAGE(K917:L947)</f>
        <v/>
      </c>
      <c r="BG947" s="266">
        <f>IF(R947&gt;=2,1,0)</f>
        <v/>
      </c>
      <c r="BH947" s="266">
        <f>IF(BG947=0,0,BG947+BH946)</f>
        <v/>
      </c>
    </row>
    <row r="948" ht="17.45" customHeight="1">
      <c r="A948" s="257">
        <f>IF(ISNUMBER(C948),MONTH(C948),"")</f>
        <v/>
      </c>
      <c r="B948" s="257">
        <f>IF(ISNUMBER(C948),YEAR(C948),"")</f>
        <v/>
      </c>
      <c r="C948" s="885">
        <f>C947+1</f>
        <v/>
      </c>
      <c r="D948" s="894" t="n">
        <v>0.9697</v>
      </c>
      <c r="E948" s="895" t="n"/>
      <c r="F948" s="896" t="n"/>
      <c r="G948" s="897" t="n"/>
      <c r="H948" s="898" t="n">
        <v>0.8609</v>
      </c>
      <c r="I948" s="894" t="n">
        <v>0.8672</v>
      </c>
      <c r="J948" s="895" t="n"/>
      <c r="K948" s="896" t="n">
        <v>0.9106</v>
      </c>
      <c r="L948" s="895" t="n"/>
      <c r="M948" s="983">
        <f>IFERROR(AVERAGE(D948:E948),"")</f>
        <v/>
      </c>
      <c r="N948" s="983">
        <f>IFERROR(AVERAGE(F948:H948),"")</f>
        <v/>
      </c>
      <c r="O948" s="983">
        <f>IFERROR(AVERAGE(I948:J948),"")</f>
        <v/>
      </c>
      <c r="P948" s="983">
        <f>IFERROR(AVERAGE(K948:L948),"")</f>
        <v/>
      </c>
      <c r="Q948" s="813">
        <f>AVERAGE(M948:P948)</f>
        <v/>
      </c>
      <c r="R948" s="813" t="n"/>
      <c r="S948" s="443">
        <f>IF(Q948&gt;=1,1,0)</f>
        <v/>
      </c>
      <c r="T948" s="443">
        <f>IF(S948=0,0,S948+T947)</f>
        <v/>
      </c>
      <c r="U948" s="302" t="inlineStr">
        <is>
          <t>Maximum</t>
        </is>
      </c>
      <c r="V948" s="839">
        <f>MAX(D917:E947)</f>
        <v/>
      </c>
      <c r="W948" s="839">
        <f>MAX(F917:H947)</f>
        <v/>
      </c>
      <c r="X948" s="839">
        <f>MAX(I917:J947)</f>
        <v/>
      </c>
      <c r="Y948" s="839">
        <f>MAX(K917:L947)</f>
        <v/>
      </c>
      <c r="BG948" s="311">
        <f>IF(Q948&gt;=2,1,0)</f>
        <v/>
      </c>
      <c r="BH948" s="311">
        <f>IF(BG948=0,0,BG948+BH947)</f>
        <v/>
      </c>
    </row>
    <row r="949" ht="17.45" customHeight="1" thickBot="1">
      <c r="A949" s="257">
        <f>IF(ISNUMBER(C949),MONTH(C949),"")</f>
        <v/>
      </c>
      <c r="B949" s="257">
        <f>IF(ISNUMBER(C949),YEAR(C949),"")</f>
        <v/>
      </c>
      <c r="C949" s="808">
        <f>C948+1</f>
        <v/>
      </c>
      <c r="D949" s="809" t="n"/>
      <c r="E949" s="810" t="n">
        <v>0.9344</v>
      </c>
      <c r="F949" s="812" t="n"/>
      <c r="G949" s="811" t="n">
        <v>0.8827</v>
      </c>
      <c r="H949" s="837" t="n"/>
      <c r="I949" s="809" t="n"/>
      <c r="J949" s="810" t="n">
        <v>0.806</v>
      </c>
      <c r="K949" s="812" t="n"/>
      <c r="L949" s="810" t="n">
        <v>1.012</v>
      </c>
      <c r="M949" s="983">
        <f>IFERROR(AVERAGE(D949:E949),"")</f>
        <v/>
      </c>
      <c r="N949" s="983">
        <f>IFERROR(AVERAGE(F949:H949),"")</f>
        <v/>
      </c>
      <c r="O949" s="983">
        <f>IFERROR(AVERAGE(I949:J949),"")</f>
        <v/>
      </c>
      <c r="P949" s="983">
        <f>IFERROR(AVERAGE(K949:L949),"")</f>
        <v/>
      </c>
      <c r="Q949" s="813">
        <f>AVERAGE(M949:P949)</f>
        <v/>
      </c>
      <c r="R949" s="813" t="n"/>
      <c r="S949" s="443">
        <f>IF(Q949&gt;=1,1,0)</f>
        <v/>
      </c>
      <c r="T949" s="443">
        <f>IF(S949=0,0,S949+T948)</f>
        <v/>
      </c>
      <c r="U949" s="304" t="inlineStr">
        <is>
          <t># DAYS &gt; 2.5</t>
        </is>
      </c>
      <c r="V949" s="305">
        <f>COUNTIF(D917:E947,"&gt;=2.5")</f>
        <v/>
      </c>
      <c r="W949" s="305">
        <f>COUNTIF(F917:H947,"&gt;=2.5")</f>
        <v/>
      </c>
      <c r="X949" s="305">
        <f>COUNTIF(I917:J947,"&gt;=2.5")</f>
        <v/>
      </c>
      <c r="Y949" s="305">
        <f>COUNTIF(K917:L947,"&gt;=2.5")</f>
        <v/>
      </c>
      <c r="BG949" s="311">
        <f>IF(Q949&gt;=2,1,0)</f>
        <v/>
      </c>
      <c r="BH949" s="311">
        <f>IF(BG949=0,0,BG949+BH948)</f>
        <v/>
      </c>
    </row>
    <row r="950" ht="17.45" customHeight="1" thickBot="1">
      <c r="A950" s="257">
        <f>IF(ISNUMBER(C950),MONTH(C950),"")</f>
        <v/>
      </c>
      <c r="B950" s="257">
        <f>IF(ISNUMBER(C950),YEAR(C950),"")</f>
        <v/>
      </c>
      <c r="C950" s="861">
        <f>C949+1</f>
        <v/>
      </c>
      <c r="D950" s="803" t="n">
        <v>0.8768</v>
      </c>
      <c r="E950" s="804" t="n"/>
      <c r="F950" s="806" t="n">
        <v>0.7323</v>
      </c>
      <c r="G950" s="805" t="n"/>
      <c r="H950" s="838" t="n">
        <v>0.8001</v>
      </c>
      <c r="I950" s="803" t="n">
        <v>0.8187</v>
      </c>
      <c r="J950" s="804" t="n"/>
      <c r="K950" s="806" t="n">
        <v>0.8106</v>
      </c>
      <c r="L950" s="804" t="n"/>
      <c r="M950" s="982">
        <f>IFERROR(AVERAGE(D950:E950),"")</f>
        <v/>
      </c>
      <c r="N950" s="982">
        <f>IFERROR(AVERAGE(F950:H950),"")</f>
        <v/>
      </c>
      <c r="O950" s="982">
        <f>IFERROR(AVERAGE(I950:J950),"")</f>
        <v/>
      </c>
      <c r="P950" s="982">
        <f>IFERROR(AVERAGE(K950:L950),"")</f>
        <v/>
      </c>
      <c r="R950" s="797">
        <f>AVERAGE(M950:P950)</f>
        <v/>
      </c>
      <c r="S950" s="266">
        <f>IF(R950&gt;=1,1,0)</f>
        <v/>
      </c>
      <c r="T950" s="266">
        <f>IF(S950=0,0,S950+T949)</f>
        <v/>
      </c>
      <c r="Y950" s="786">
        <f>AVERAGE(V947:Y947)</f>
        <v/>
      </c>
      <c r="BG950" s="266">
        <f>IF(R950&gt;=2,1,0)</f>
        <v/>
      </c>
      <c r="BH950" s="266">
        <f>IF(BG950=0,0,BG950+BH949)</f>
        <v/>
      </c>
    </row>
    <row r="951" ht="17.45" customHeight="1">
      <c r="A951" s="257">
        <f>IF(ISNUMBER(C951),MONTH(C951),"")</f>
        <v/>
      </c>
      <c r="B951" s="257">
        <f>IF(ISNUMBER(C951),YEAR(C951),"")</f>
        <v/>
      </c>
      <c r="C951" s="791">
        <f>C950+1</f>
        <v/>
      </c>
      <c r="D951" s="792" t="n"/>
      <c r="E951" s="793" t="n">
        <v>1</v>
      </c>
      <c r="F951" s="795" t="n"/>
      <c r="G951" s="794" t="n">
        <v>0.8387</v>
      </c>
      <c r="H951" s="836" t="n"/>
      <c r="I951" s="792" t="n"/>
      <c r="J951" s="793" t="n">
        <v>0.8199</v>
      </c>
      <c r="K951" s="795" t="n"/>
      <c r="L951" s="793" t="n">
        <v>0.8108</v>
      </c>
      <c r="M951" s="982">
        <f>IFERROR(AVERAGE(D951:E951),"")</f>
        <v/>
      </c>
      <c r="N951" s="982">
        <f>IFERROR(AVERAGE(F951:H951),"")</f>
        <v/>
      </c>
      <c r="O951" s="982">
        <f>IFERROR(AVERAGE(I951:J951),"")</f>
        <v/>
      </c>
      <c r="P951" s="982">
        <f>IFERROR(AVERAGE(K951:L951),"")</f>
        <v/>
      </c>
      <c r="R951" s="797">
        <f>AVERAGE(M951:P951)</f>
        <v/>
      </c>
      <c r="S951" s="266">
        <f>IF(R951&gt;=1,1,0)</f>
        <v/>
      </c>
      <c r="T951" s="266">
        <f>IF(S951=0,0,S951+T950)</f>
        <v/>
      </c>
      <c r="BG951" s="266">
        <f>IF(R951&gt;=2,1,0)</f>
        <v/>
      </c>
      <c r="BH951" s="266">
        <f>IF(BG951=0,0,BG951+BH950)</f>
        <v/>
      </c>
    </row>
    <row r="952" ht="17.45" customHeight="1">
      <c r="A952" s="257">
        <f>IF(ISNUMBER(C952),MONTH(C952),"")</f>
        <v/>
      </c>
      <c r="B952" s="257">
        <f>IF(ISNUMBER(C952),YEAR(C952),"")</f>
        <v/>
      </c>
      <c r="C952" s="791">
        <f>C951+1</f>
        <v/>
      </c>
      <c r="D952" s="792" t="n">
        <v>0.6677999999999999</v>
      </c>
      <c r="E952" s="793" t="n"/>
      <c r="F952" s="795" t="n">
        <v>0.6313</v>
      </c>
      <c r="G952" s="794" t="n"/>
      <c r="H952" s="836" t="n"/>
      <c r="I952" s="792" t="n">
        <v>0.6693</v>
      </c>
      <c r="J952" s="793" t="n"/>
      <c r="K952" s="795" t="n">
        <v>0.6616</v>
      </c>
      <c r="L952" s="793" t="n"/>
      <c r="M952" s="982">
        <f>IFERROR(AVERAGE(D952:E952),"")</f>
        <v/>
      </c>
      <c r="N952" s="982">
        <f>IFERROR(AVERAGE(F952:H952),"")</f>
        <v/>
      </c>
      <c r="O952" s="982">
        <f>IFERROR(AVERAGE(I952:J952),"")</f>
        <v/>
      </c>
      <c r="P952" s="982">
        <f>IFERROR(AVERAGE(K952:L952),"")</f>
        <v/>
      </c>
      <c r="R952" s="797">
        <f>AVERAGE(M952:P952)</f>
        <v/>
      </c>
      <c r="S952" s="266">
        <f>IF(R952&gt;=1,1,0)</f>
        <v/>
      </c>
      <c r="T952" s="266">
        <f>IF(S952=0,0,S952+T951)</f>
        <v/>
      </c>
      <c r="U952" s="316" t="inlineStr">
        <is>
          <t>7/31/2020 =&gt; Continues Smoke Advisory Due to Dam Fire North of Azusa</t>
        </is>
      </c>
      <c r="BG952" s="266">
        <f>IF(R952&gt;=2,1,0)</f>
        <v/>
      </c>
      <c r="BH952" s="266">
        <f>IF(BG952=0,0,BG952+BH951)</f>
        <v/>
      </c>
    </row>
    <row r="953" ht="17.45" customHeight="1">
      <c r="A953" s="257">
        <f>IF(ISNUMBER(C953),MONTH(C953),"")</f>
        <v/>
      </c>
      <c r="B953" s="257">
        <f>IF(ISNUMBER(C953),YEAR(C953),"")</f>
        <v/>
      </c>
      <c r="C953" s="791">
        <f>C952+1</f>
        <v/>
      </c>
      <c r="D953" s="792" t="n"/>
      <c r="E953" s="793" t="n">
        <v>0.802</v>
      </c>
      <c r="F953" s="795" t="n"/>
      <c r="G953" s="794" t="n">
        <v>0.5494</v>
      </c>
      <c r="H953" s="836" t="n"/>
      <c r="I953" s="792" t="n"/>
      <c r="J953" s="793" t="n">
        <v>0.5066000000000001</v>
      </c>
      <c r="K953" s="795" t="n"/>
      <c r="L953" s="793" t="n">
        <v>0.6455</v>
      </c>
      <c r="M953" s="982">
        <f>IFERROR(AVERAGE(D953:E953),"")</f>
        <v/>
      </c>
      <c r="N953" s="982">
        <f>IFERROR(AVERAGE(F953:H953),"")</f>
        <v/>
      </c>
      <c r="O953" s="982">
        <f>IFERROR(AVERAGE(I953:J953),"")</f>
        <v/>
      </c>
      <c r="P953" s="982">
        <f>IFERROR(AVERAGE(K953:L953),"")</f>
        <v/>
      </c>
      <c r="R953" s="797">
        <f>AVERAGE(M953:P953)</f>
        <v/>
      </c>
      <c r="S953" s="266">
        <f>IF(R953&gt;=1,1,0)</f>
        <v/>
      </c>
      <c r="T953" s="266">
        <f>IF(S953=0,0,S953+T952)</f>
        <v/>
      </c>
      <c r="BG953" s="266">
        <f>IF(R953&gt;=2,1,0)</f>
        <v/>
      </c>
      <c r="BH953" s="266">
        <f>IF(BG953=0,0,BG953+BH952)</f>
        <v/>
      </c>
    </row>
    <row r="954" ht="17.45" customHeight="1">
      <c r="A954" s="257">
        <f>IF(ISNUMBER(C954),MONTH(C954),"")</f>
        <v/>
      </c>
      <c r="B954" s="257">
        <f>IF(ISNUMBER(C954),YEAR(C954),"")</f>
        <v/>
      </c>
      <c r="C954" s="791">
        <f>C953+1</f>
        <v/>
      </c>
      <c r="D954" s="792" t="n">
        <v>0.7472</v>
      </c>
      <c r="E954" s="793" t="n"/>
      <c r="F954" s="795" t="n"/>
      <c r="G954" s="794" t="n"/>
      <c r="H954" s="836" t="n">
        <v>0.7783</v>
      </c>
      <c r="I954" s="792" t="n">
        <v>0.7433</v>
      </c>
      <c r="J954" s="793" t="n"/>
      <c r="K954" s="795" t="n">
        <v>0.8280999999999999</v>
      </c>
      <c r="L954" s="793" t="n"/>
      <c r="M954" s="982">
        <f>IFERROR(AVERAGE(D954:E954),"")</f>
        <v/>
      </c>
      <c r="N954" s="982">
        <f>IFERROR(AVERAGE(F954:H954),"")</f>
        <v/>
      </c>
      <c r="O954" s="982">
        <f>IFERROR(AVERAGE(I954:J954),"")</f>
        <v/>
      </c>
      <c r="P954" s="982">
        <f>IFERROR(AVERAGE(K954:L954),"")</f>
        <v/>
      </c>
      <c r="R954" s="797">
        <f>AVERAGE(M954:P954)</f>
        <v/>
      </c>
      <c r="S954" s="266">
        <f>IF(R954&gt;=1,1,0)</f>
        <v/>
      </c>
      <c r="T954" s="266">
        <f>IF(S954=0,0,S954+T953)</f>
        <v/>
      </c>
      <c r="BG954" s="266">
        <f>IF(R954&gt;=2,1,0)</f>
        <v/>
      </c>
      <c r="BH954" s="266">
        <f>IF(BG954=0,0,BG954+BH953)</f>
        <v/>
      </c>
    </row>
    <row r="955" ht="17.45" customHeight="1">
      <c r="A955" s="257">
        <f>IF(ISNUMBER(C955),MONTH(C955),"")</f>
        <v/>
      </c>
      <c r="B955" s="257">
        <f>IF(ISNUMBER(C955),YEAR(C955),"")</f>
        <v/>
      </c>
      <c r="C955" s="808">
        <f>C954+1</f>
        <v/>
      </c>
      <c r="D955" s="809" t="n"/>
      <c r="E955" s="810" t="n">
        <v>0.8602</v>
      </c>
      <c r="F955" s="812" t="n"/>
      <c r="G955" s="811" t="n">
        <v>0.8333</v>
      </c>
      <c r="H955" s="837" t="n"/>
      <c r="I955" s="809" t="n"/>
      <c r="J955" s="810" t="n">
        <v>0.72</v>
      </c>
      <c r="K955" s="812" t="n"/>
      <c r="L955" s="810" t="n">
        <v>0.8952</v>
      </c>
      <c r="M955" s="983">
        <f>IFERROR(AVERAGE(D955:E955),"")</f>
        <v/>
      </c>
      <c r="N955" s="983">
        <f>IFERROR(AVERAGE(F955:H955),"")</f>
        <v/>
      </c>
      <c r="O955" s="983">
        <f>IFERROR(AVERAGE(I955:J955),"")</f>
        <v/>
      </c>
      <c r="P955" s="983">
        <f>IFERROR(AVERAGE(K955:L955),"")</f>
        <v/>
      </c>
      <c r="Q955" s="813">
        <f>AVERAGE(M955:P955)</f>
        <v/>
      </c>
      <c r="R955" s="813" t="n"/>
      <c r="S955" s="443">
        <f>IF(Q955&gt;=1,1,0)</f>
        <v/>
      </c>
      <c r="T955" s="443">
        <f>IF(S955=0,0,S955+T954)</f>
        <v/>
      </c>
      <c r="BG955" s="311">
        <f>IF(Q955&gt;=2,1,0)</f>
        <v/>
      </c>
      <c r="BH955" s="311">
        <f>IF(BG955=0,0,BG955+BH954)</f>
        <v/>
      </c>
    </row>
    <row r="956" ht="17.45" customHeight="1">
      <c r="A956" s="257">
        <f>IF(ISNUMBER(C956),MONTH(C956),"")</f>
        <v/>
      </c>
      <c r="B956" s="257">
        <f>IF(ISNUMBER(C956),YEAR(C956),"")</f>
        <v/>
      </c>
      <c r="C956" s="808">
        <f>C955+1</f>
        <v/>
      </c>
      <c r="D956" s="809" t="n">
        <v>0.635</v>
      </c>
      <c r="E956" s="810" t="n"/>
      <c r="F956" s="812" t="n">
        <v>0.5818</v>
      </c>
      <c r="G956" s="811" t="n"/>
      <c r="H956" s="837" t="n">
        <v>0.5607</v>
      </c>
      <c r="I956" s="809" t="n">
        <v>0.5655</v>
      </c>
      <c r="J956" s="810" t="n"/>
      <c r="K956" s="812" t="n">
        <v>0.5877</v>
      </c>
      <c r="L956" s="810" t="n"/>
      <c r="M956" s="983">
        <f>IFERROR(AVERAGE(D956:E956),"")</f>
        <v/>
      </c>
      <c r="N956" s="983">
        <f>IFERROR(AVERAGE(F956:H956),"")</f>
        <v/>
      </c>
      <c r="O956" s="983">
        <f>IFERROR(AVERAGE(I956:J956),"")</f>
        <v/>
      </c>
      <c r="P956" s="983">
        <f>IFERROR(AVERAGE(K956:L956),"")</f>
        <v/>
      </c>
      <c r="Q956" s="813">
        <f>AVERAGE(M956:P956)</f>
        <v/>
      </c>
      <c r="R956" s="813" t="n"/>
      <c r="S956" s="443">
        <f>IF(Q956&gt;=1,1,0)</f>
        <v/>
      </c>
      <c r="T956" s="443">
        <f>IF(S956=0,0,S956+T955)</f>
        <v/>
      </c>
      <c r="BG956" s="311">
        <f>IF(Q956&gt;=2,1,0)</f>
        <v/>
      </c>
      <c r="BH956" s="311">
        <f>IF(BG956=0,0,BG956+BH955)</f>
        <v/>
      </c>
    </row>
    <row r="957" ht="17.45" customHeight="1">
      <c r="A957" s="257">
        <f>IF(ISNUMBER(C957),MONTH(C957),"")</f>
        <v/>
      </c>
      <c r="B957" s="257">
        <f>IF(ISNUMBER(C957),YEAR(C957),"")</f>
        <v/>
      </c>
      <c r="C957" s="791">
        <f>C956+1</f>
        <v/>
      </c>
      <c r="D957" s="792" t="n"/>
      <c r="E957" s="793" t="n">
        <v>0.6889999999999999</v>
      </c>
      <c r="F957" s="795" t="n"/>
      <c r="G957" s="794" t="n">
        <v>0.714</v>
      </c>
      <c r="H957" s="836" t="n"/>
      <c r="I957" s="792" t="n"/>
      <c r="J957" s="793" t="n">
        <v>0.6494</v>
      </c>
      <c r="K957" s="795" t="n"/>
      <c r="L957" s="793" t="n">
        <v>0.7336</v>
      </c>
      <c r="M957" s="982">
        <f>IFERROR(AVERAGE(D957:E957),"")</f>
        <v/>
      </c>
      <c r="N957" s="982">
        <f>IFERROR(AVERAGE(F957:H957),"")</f>
        <v/>
      </c>
      <c r="O957" s="982">
        <f>IFERROR(AVERAGE(I957:J957),"")</f>
        <v/>
      </c>
      <c r="P957" s="982">
        <f>IFERROR(AVERAGE(K957:L957),"")</f>
        <v/>
      </c>
      <c r="R957" s="797">
        <f>AVERAGE(M957:P957)</f>
        <v/>
      </c>
      <c r="S957" s="266">
        <f>IF(R957&gt;=1,1,0)</f>
        <v/>
      </c>
      <c r="T957" s="266">
        <f>IF(S957=0,0,S957+T956)</f>
        <v/>
      </c>
      <c r="BG957" s="266">
        <f>IF(R957&gt;=2,1,0)</f>
        <v/>
      </c>
      <c r="BH957" s="266">
        <f>IF(BG957=0,0,BG957+BH956)</f>
        <v/>
      </c>
    </row>
    <row r="958" ht="17.45" customHeight="1">
      <c r="A958" s="257">
        <f>IF(ISNUMBER(C958),MONTH(C958),"")</f>
        <v/>
      </c>
      <c r="B958" s="257">
        <f>IF(ISNUMBER(C958),YEAR(C958),"")</f>
        <v/>
      </c>
      <c r="C958" s="791">
        <f>C957+1</f>
        <v/>
      </c>
      <c r="D958" s="792" t="n">
        <v>0.9655</v>
      </c>
      <c r="E958" s="793" t="n"/>
      <c r="F958" s="795" t="n">
        <v>0.879</v>
      </c>
      <c r="G958" s="794" t="n"/>
      <c r="H958" s="836" t="n"/>
      <c r="I958" s="792" t="n">
        <v>0.8956</v>
      </c>
      <c r="J958" s="793" t="n"/>
      <c r="K958" s="795" t="n">
        <v>1.052</v>
      </c>
      <c r="L958" s="793" t="n"/>
      <c r="M958" s="982">
        <f>IFERROR(AVERAGE(D958:E958),"")</f>
        <v/>
      </c>
      <c r="N958" s="982">
        <f>IFERROR(AVERAGE(F958:H958),"")</f>
        <v/>
      </c>
      <c r="O958" s="982">
        <f>IFERROR(AVERAGE(I958:J958),"")</f>
        <v/>
      </c>
      <c r="P958" s="982">
        <f>IFERROR(AVERAGE(K958:L958),"")</f>
        <v/>
      </c>
      <c r="R958" s="797">
        <f>AVERAGE(M958:P958)</f>
        <v/>
      </c>
      <c r="S958" s="266">
        <f>IF(R958&gt;=1,1,0)</f>
        <v/>
      </c>
      <c r="T958" s="266">
        <f>IF(S958=0,0,S958+T957)</f>
        <v/>
      </c>
      <c r="BG958" s="266">
        <f>IF(R958&gt;=2,1,0)</f>
        <v/>
      </c>
      <c r="BH958" s="266">
        <f>IF(BG958=0,0,BG958+BH957)</f>
        <v/>
      </c>
    </row>
    <row r="959" ht="17.45" customHeight="1">
      <c r="A959" s="257">
        <f>IF(ISNUMBER(C959),MONTH(C959),"")</f>
        <v/>
      </c>
      <c r="B959" s="257">
        <f>IF(ISNUMBER(C959),YEAR(C959),"")</f>
        <v/>
      </c>
      <c r="C959" s="791">
        <f>C958+1</f>
        <v/>
      </c>
      <c r="D959" s="792" t="n"/>
      <c r="E959" s="793" t="n">
        <v>1.136</v>
      </c>
      <c r="F959" s="795" t="n"/>
      <c r="G959" s="794" t="n">
        <v>1.088</v>
      </c>
      <c r="H959" s="836" t="n"/>
      <c r="I959" s="792" t="n"/>
      <c r="J959" s="793" t="n">
        <v>1.09</v>
      </c>
      <c r="K959" s="795" t="n"/>
      <c r="L959" s="793" t="n">
        <v>1.191</v>
      </c>
      <c r="M959" s="982">
        <f>IFERROR(AVERAGE(D959:E959),"")</f>
        <v/>
      </c>
      <c r="N959" s="982">
        <f>IFERROR(AVERAGE(F959:H959),"")</f>
        <v/>
      </c>
      <c r="O959" s="982">
        <f>IFERROR(AVERAGE(I959:J959),"")</f>
        <v/>
      </c>
      <c r="P959" s="982">
        <f>IFERROR(AVERAGE(K959:L959),"")</f>
        <v/>
      </c>
      <c r="R959" s="797">
        <f>AVERAGE(M959:P959)</f>
        <v/>
      </c>
      <c r="S959" s="266">
        <f>IF(R959&gt;=1,1,0)</f>
        <v/>
      </c>
      <c r="T959" s="266">
        <f>IF(S959=0,0,S959+T958)</f>
        <v/>
      </c>
      <c r="BG959" s="266">
        <f>IF(R959&gt;=2,1,0)</f>
        <v/>
      </c>
      <c r="BH959" s="266">
        <f>IF(BG959=0,0,BG959+BH958)</f>
        <v/>
      </c>
    </row>
    <row r="960" ht="17.45" customHeight="1">
      <c r="A960" s="257">
        <f>IF(ISNUMBER(C960),MONTH(C960),"")</f>
        <v/>
      </c>
      <c r="B960" s="257">
        <f>IF(ISNUMBER(C960),YEAR(C960),"")</f>
        <v/>
      </c>
      <c r="C960" s="791">
        <f>C959+1</f>
        <v/>
      </c>
      <c r="D960" s="792" t="n">
        <v>0.9631</v>
      </c>
      <c r="E960" s="793" t="n"/>
      <c r="F960" s="795" t="n"/>
      <c r="G960" s="794" t="n"/>
      <c r="H960" s="836" t="n">
        <v>1.163</v>
      </c>
      <c r="I960" s="792" t="n">
        <v>1.184</v>
      </c>
      <c r="J960" s="793" t="n"/>
      <c r="K960" s="795" t="n">
        <v>1.129</v>
      </c>
      <c r="L960" s="793" t="n"/>
      <c r="M960" s="982">
        <f>IFERROR(AVERAGE(D960:E960),"")</f>
        <v/>
      </c>
      <c r="N960" s="982">
        <f>IFERROR(AVERAGE(F960:H960),"")</f>
        <v/>
      </c>
      <c r="O960" s="982">
        <f>IFERROR(AVERAGE(I960:J960),"")</f>
        <v/>
      </c>
      <c r="P960" s="982">
        <f>IFERROR(AVERAGE(K960:L960),"")</f>
        <v/>
      </c>
      <c r="R960" s="797">
        <f>AVERAGE(M960:P960)</f>
        <v/>
      </c>
      <c r="S960" s="266">
        <f>IF(R960&gt;=1,1,0)</f>
        <v/>
      </c>
      <c r="T960" s="266">
        <f>IF(S960=0,0,S960+T959)</f>
        <v/>
      </c>
      <c r="BG960" s="266">
        <f>IF(R960&gt;=2,1,0)</f>
        <v/>
      </c>
      <c r="BH960" s="266">
        <f>IF(BG960=0,0,BG960+BH959)</f>
        <v/>
      </c>
    </row>
    <row r="961" ht="17.45" customHeight="1">
      <c r="A961" s="257">
        <f>IF(ISNUMBER(C961),MONTH(C961),"")</f>
        <v/>
      </c>
      <c r="B961" s="257">
        <f>IF(ISNUMBER(C961),YEAR(C961),"")</f>
        <v/>
      </c>
      <c r="C961" s="791">
        <f>C960+1</f>
        <v/>
      </c>
      <c r="D961" s="792" t="n"/>
      <c r="E961" s="793" t="n">
        <v>1.068</v>
      </c>
      <c r="F961" s="795" t="n"/>
      <c r="G961" s="794" t="n">
        <v>1.2</v>
      </c>
      <c r="H961" s="836" t="n"/>
      <c r="I961" s="792" t="n"/>
      <c r="J961" s="793" t="n">
        <v>1.069</v>
      </c>
      <c r="K961" s="795" t="n"/>
      <c r="L961" s="866" t="n"/>
      <c r="M961" s="982">
        <f>IFERROR(AVERAGE(D961:E961),"")</f>
        <v/>
      </c>
      <c r="N961" s="982">
        <f>IFERROR(AVERAGE(F961:H961),"")</f>
        <v/>
      </c>
      <c r="O961" s="982">
        <f>IFERROR(AVERAGE(I961:J961),"")</f>
        <v/>
      </c>
      <c r="P961" s="981">
        <f>IFERROR(AVERAGE(K961:L961),"")</f>
        <v/>
      </c>
      <c r="R961" s="797">
        <f>AVERAGE(M961:P961)</f>
        <v/>
      </c>
      <c r="S961" s="266">
        <f>IF(R961&gt;=1,1,0)</f>
        <v/>
      </c>
      <c r="T961" s="266">
        <f>IF(S961=0,0,S961+T960)</f>
        <v/>
      </c>
      <c r="U961" s="135" t="inlineStr">
        <is>
          <t>5B did not run for a full sample period reportedly as a result of a power outage at the facility</t>
        </is>
      </c>
      <c r="BG961" s="266">
        <f>IF(R961&gt;=2,1,0)</f>
        <v/>
      </c>
      <c r="BH961" s="266">
        <f>IF(BG961=0,0,BG961+BH960)</f>
        <v/>
      </c>
    </row>
    <row r="962" ht="17.45" customHeight="1">
      <c r="A962" s="257">
        <f>IF(ISNUMBER(C962),MONTH(C962),"")</f>
        <v/>
      </c>
      <c r="B962" s="257">
        <f>IF(ISNUMBER(C962),YEAR(C962),"")</f>
        <v/>
      </c>
      <c r="C962" s="808">
        <f>C961+1</f>
        <v/>
      </c>
      <c r="D962" s="809" t="n">
        <v>1.103</v>
      </c>
      <c r="E962" s="810" t="n"/>
      <c r="F962" s="812" t="n">
        <v>1.079</v>
      </c>
      <c r="G962" s="811" t="n"/>
      <c r="H962" s="837" t="n">
        <v>0.9702</v>
      </c>
      <c r="I962" s="809" t="n">
        <v>1.185</v>
      </c>
      <c r="J962" s="810" t="n"/>
      <c r="K962" s="812" t="n">
        <v>1.068</v>
      </c>
      <c r="L962" s="810" t="n"/>
      <c r="M962" s="983">
        <f>IFERROR(AVERAGE(D962:E962),"")</f>
        <v/>
      </c>
      <c r="N962" s="983">
        <f>IFERROR(AVERAGE(F962:H962),"")</f>
        <v/>
      </c>
      <c r="O962" s="983">
        <f>IFERROR(AVERAGE(I962:J962),"")</f>
        <v/>
      </c>
      <c r="P962" s="983">
        <f>IFERROR(AVERAGE(K962:L962),"")</f>
        <v/>
      </c>
      <c r="Q962" s="813">
        <f>AVERAGE(M962:P962)</f>
        <v/>
      </c>
      <c r="R962" s="813" t="n"/>
      <c r="S962" s="443">
        <f>IF(Q962&gt;=1,1,0)</f>
        <v/>
      </c>
      <c r="T962" s="443">
        <f>IF(S962=0,0,S962+T961)</f>
        <v/>
      </c>
      <c r="BG962" s="311">
        <f>IF(Q962&gt;=2,1,0)</f>
        <v/>
      </c>
      <c r="BH962" s="311">
        <f>IF(BG962=0,0,BG962+BH961)</f>
        <v/>
      </c>
    </row>
    <row r="963" ht="17.45" customHeight="1">
      <c r="A963" s="257">
        <f>IF(ISNUMBER(C963),MONTH(C963),"")</f>
        <v/>
      </c>
      <c r="B963" s="257">
        <f>IF(ISNUMBER(C963),YEAR(C963),"")</f>
        <v/>
      </c>
      <c r="C963" s="808">
        <f>C962+1</f>
        <v/>
      </c>
      <c r="D963" s="809" t="n"/>
      <c r="E963" s="810" t="n">
        <v>0.6581</v>
      </c>
      <c r="F963" s="812" t="n"/>
      <c r="G963" s="811" t="n">
        <v>0.7065</v>
      </c>
      <c r="H963" s="837" t="n"/>
      <c r="I963" s="809" t="n"/>
      <c r="J963" s="810" t="n">
        <v>0.4891</v>
      </c>
      <c r="K963" s="812" t="n"/>
      <c r="L963" s="810" t="n">
        <v>0.5618</v>
      </c>
      <c r="M963" s="983">
        <f>IFERROR(AVERAGE(D963:E963),"")</f>
        <v/>
      </c>
      <c r="N963" s="983">
        <f>IFERROR(AVERAGE(F963:H963),"")</f>
        <v/>
      </c>
      <c r="O963" s="983">
        <f>IFERROR(AVERAGE(I963:J963),"")</f>
        <v/>
      </c>
      <c r="P963" s="983">
        <f>IFERROR(AVERAGE(K963:L963),"")</f>
        <v/>
      </c>
      <c r="Q963" s="813">
        <f>AVERAGE(M963:P963)</f>
        <v/>
      </c>
      <c r="R963" s="813" t="n"/>
      <c r="S963" s="443">
        <f>IF(Q963&gt;=1,1,0)</f>
        <v/>
      </c>
      <c r="T963" s="443">
        <f>IF(S963=0,0,S963+T962)</f>
        <v/>
      </c>
      <c r="BG963" s="311">
        <f>IF(Q963&gt;=2,1,0)</f>
        <v/>
      </c>
      <c r="BH963" s="311">
        <f>IF(BG963=0,0,BG963+BH962)</f>
        <v/>
      </c>
    </row>
    <row r="964" ht="17.45" customHeight="1">
      <c r="A964" s="257">
        <f>IF(ISNUMBER(C964),MONTH(C964),"")</f>
        <v/>
      </c>
      <c r="B964" s="257">
        <f>IF(ISNUMBER(C964),YEAR(C964),"")</f>
        <v/>
      </c>
      <c r="C964" s="791">
        <f>C963+1</f>
        <v/>
      </c>
      <c r="D964" s="792" t="n">
        <v>1.078</v>
      </c>
      <c r="E964" s="793" t="n"/>
      <c r="F964" s="795" t="n">
        <v>1.005</v>
      </c>
      <c r="G964" s="794" t="n"/>
      <c r="H964" s="836" t="n"/>
      <c r="I964" s="792" t="n">
        <v>1.047</v>
      </c>
      <c r="J964" s="793" t="n"/>
      <c r="K964" s="795" t="n">
        <v>1.042</v>
      </c>
      <c r="L964" s="793" t="n"/>
      <c r="M964" s="982">
        <f>IFERROR(AVERAGE(D964:E964),"")</f>
        <v/>
      </c>
      <c r="N964" s="982">
        <f>IFERROR(AVERAGE(F964:H964),"")</f>
        <v/>
      </c>
      <c r="O964" s="982">
        <f>IFERROR(AVERAGE(I964:J964),"")</f>
        <v/>
      </c>
      <c r="P964" s="982">
        <f>IFERROR(AVERAGE(K964:L964),"")</f>
        <v/>
      </c>
      <c r="R964" s="797">
        <f>AVERAGE(M964:P964)</f>
        <v/>
      </c>
      <c r="S964" s="266">
        <f>IF(R964&gt;=1,1,0)</f>
        <v/>
      </c>
      <c r="T964" s="266">
        <f>IF(S964=0,0,S964+T963)</f>
        <v/>
      </c>
      <c r="BG964" s="266">
        <f>IF(R964&gt;=2,1,0)</f>
        <v/>
      </c>
      <c r="BH964" s="266">
        <f>IF(BG964=0,0,BG964+BH963)</f>
        <v/>
      </c>
    </row>
    <row r="965" ht="17.45" customHeight="1">
      <c r="A965" s="257">
        <f>IF(ISNUMBER(C965),MONTH(C965),"")</f>
        <v/>
      </c>
      <c r="B965" s="257">
        <f>IF(ISNUMBER(C965),YEAR(C965),"")</f>
        <v/>
      </c>
      <c r="C965" s="791">
        <f>C964+1</f>
        <v/>
      </c>
      <c r="D965" s="792" t="n"/>
      <c r="E965" s="793" t="n">
        <v>1.202</v>
      </c>
      <c r="F965" s="795" t="n"/>
      <c r="G965" s="794" t="n">
        <v>1.408</v>
      </c>
      <c r="H965" s="836" t="n"/>
      <c r="I965" s="792" t="n"/>
      <c r="J965" s="793" t="n">
        <v>1.172</v>
      </c>
      <c r="K965" s="795" t="n"/>
      <c r="L965" s="793" t="n">
        <v>1.366</v>
      </c>
      <c r="M965" s="982">
        <f>IFERROR(AVERAGE(D965:E965),"")</f>
        <v/>
      </c>
      <c r="N965" s="982">
        <f>IFERROR(AVERAGE(F965:H965),"")</f>
        <v/>
      </c>
      <c r="O965" s="982">
        <f>IFERROR(AVERAGE(I965:J965),"")</f>
        <v/>
      </c>
      <c r="P965" s="982">
        <f>IFERROR(AVERAGE(K965:L965),"")</f>
        <v/>
      </c>
      <c r="R965" s="797">
        <f>AVERAGE(M965:P965)</f>
        <v/>
      </c>
      <c r="S965" s="266">
        <f>IF(R965&gt;=1,1,0)</f>
        <v/>
      </c>
      <c r="T965" s="266">
        <f>IF(S965=0,0,S965+T964)</f>
        <v/>
      </c>
      <c r="BG965" s="266">
        <f>IF(R965&gt;=2,1,0)</f>
        <v/>
      </c>
      <c r="BH965" s="266">
        <f>IF(BG965=0,0,BG965+BH964)</f>
        <v/>
      </c>
    </row>
    <row r="966" ht="17.45" customHeight="1">
      <c r="A966" s="257">
        <f>IF(ISNUMBER(C966),MONTH(C966),"")</f>
        <v/>
      </c>
      <c r="B966" s="257">
        <f>IF(ISNUMBER(C966),YEAR(C966),"")</f>
        <v/>
      </c>
      <c r="C966" s="791">
        <f>C965+1</f>
        <v/>
      </c>
      <c r="D966" s="792" t="n">
        <v>1.25</v>
      </c>
      <c r="E966" s="793" t="n"/>
      <c r="F966" s="795" t="n"/>
      <c r="G966" s="794" t="n"/>
      <c r="H966" s="836" t="n">
        <v>1.319</v>
      </c>
      <c r="I966" s="792" t="n">
        <v>1.423</v>
      </c>
      <c r="J966" s="793" t="n"/>
      <c r="K966" s="795" t="n">
        <v>1.313</v>
      </c>
      <c r="L966" s="793" t="n"/>
      <c r="M966" s="982">
        <f>IFERROR(AVERAGE(D966:E966),"")</f>
        <v/>
      </c>
      <c r="N966" s="982">
        <f>IFERROR(AVERAGE(F966:H966),"")</f>
        <v/>
      </c>
      <c r="O966" s="982">
        <f>IFERROR(AVERAGE(I966:J966),"")</f>
        <v/>
      </c>
      <c r="P966" s="982">
        <f>IFERROR(AVERAGE(K966:L966),"")</f>
        <v/>
      </c>
      <c r="R966" s="797">
        <f>AVERAGE(M966:P966)</f>
        <v/>
      </c>
      <c r="S966" s="266">
        <f>IF(R966&gt;=1,1,0)</f>
        <v/>
      </c>
      <c r="T966" s="266">
        <f>IF(S966=0,0,S966+T965)</f>
        <v/>
      </c>
      <c r="BG966" s="266">
        <f>IF(R966&gt;=2,1,0)</f>
        <v/>
      </c>
      <c r="BH966" s="266">
        <f>IF(BG966=0,0,BG966+BH965)</f>
        <v/>
      </c>
    </row>
    <row r="967" ht="17.45" customHeight="1">
      <c r="A967" s="257">
        <f>IF(ISNUMBER(C967),MONTH(C967),"")</f>
        <v/>
      </c>
      <c r="B967" s="257">
        <f>IF(ISNUMBER(C967),YEAR(C967),"")</f>
        <v/>
      </c>
      <c r="C967" s="791">
        <f>C966+1</f>
        <v/>
      </c>
      <c r="D967" s="792" t="n"/>
      <c r="E967" s="793" t="n">
        <v>1.181</v>
      </c>
      <c r="F967" s="795" t="n"/>
      <c r="G967" s="794" t="n">
        <v>1.297</v>
      </c>
      <c r="H967" s="836" t="n"/>
      <c r="I967" s="792" t="n"/>
      <c r="J967" s="793" t="n">
        <v>1.274</v>
      </c>
      <c r="K967" s="795" t="n"/>
      <c r="L967" s="793" t="n">
        <v>1.306</v>
      </c>
      <c r="M967" s="982">
        <f>IFERROR(AVERAGE(D967:E967),"")</f>
        <v/>
      </c>
      <c r="N967" s="982">
        <f>IFERROR(AVERAGE(F967:H967),"")</f>
        <v/>
      </c>
      <c r="O967" s="982">
        <f>IFERROR(AVERAGE(I967:J967),"")</f>
        <v/>
      </c>
      <c r="P967" s="982">
        <f>IFERROR(AVERAGE(K967:L967),"")</f>
        <v/>
      </c>
      <c r="R967" s="797">
        <f>AVERAGE(M967:P967)</f>
        <v/>
      </c>
      <c r="S967" s="266">
        <f>IF(R967&gt;=1,1,0)</f>
        <v/>
      </c>
      <c r="T967" s="266">
        <f>IF(S967=0,0,S967+T966)</f>
        <v/>
      </c>
      <c r="BG967" s="266">
        <f>IF(R967&gt;=2,1,0)</f>
        <v/>
      </c>
      <c r="BH967" s="266">
        <f>IF(BG967=0,0,BG967+BH966)</f>
        <v/>
      </c>
    </row>
    <row r="968" ht="17.45" customHeight="1">
      <c r="A968" s="257">
        <f>IF(ISNUMBER(C968),MONTH(C968),"")</f>
        <v/>
      </c>
      <c r="B968" s="257">
        <f>IF(ISNUMBER(C968),YEAR(C968),"")</f>
        <v/>
      </c>
      <c r="C968" s="861">
        <f>C967+1</f>
        <v/>
      </c>
      <c r="D968" s="803" t="n">
        <v>1.24</v>
      </c>
      <c r="E968" s="804" t="n"/>
      <c r="F968" s="806" t="n">
        <v>1.224</v>
      </c>
      <c r="G968" s="805" t="n"/>
      <c r="H968" s="838" t="n">
        <v>1.304</v>
      </c>
      <c r="I968" s="803" t="n">
        <v>1.348</v>
      </c>
      <c r="J968" s="804" t="n"/>
      <c r="K968" s="806" t="n">
        <v>1.344</v>
      </c>
      <c r="L968" s="804" t="n"/>
      <c r="M968" s="982">
        <f>IFERROR(AVERAGE(D968:E968),"")</f>
        <v/>
      </c>
      <c r="N968" s="982">
        <f>IFERROR(AVERAGE(F968:H968),"")</f>
        <v/>
      </c>
      <c r="O968" s="982">
        <f>IFERROR(AVERAGE(I968:J968),"")</f>
        <v/>
      </c>
      <c r="P968" s="982">
        <f>IFERROR(AVERAGE(K968:L968),"")</f>
        <v/>
      </c>
      <c r="R968" s="797">
        <f>AVERAGE(M968:P968)</f>
        <v/>
      </c>
      <c r="S968" s="266">
        <f>IF(R968&gt;=1,1,0)</f>
        <v/>
      </c>
      <c r="T968" s="266">
        <f>IF(S968=0,0,S968+T967)</f>
        <v/>
      </c>
      <c r="BG968" s="266">
        <f>IF(R968&gt;=2,1,0)</f>
        <v/>
      </c>
      <c r="BH968" s="266">
        <f>IF(BG968=0,0,BG968+BH967)</f>
        <v/>
      </c>
    </row>
    <row r="969" ht="17.45" customHeight="1">
      <c r="A969" s="298">
        <f>IF(ISNUMBER(C969),MONTH(C969),"")</f>
        <v/>
      </c>
      <c r="B969" s="298">
        <f>IF(ISNUMBER(C969),YEAR(C969),"")</f>
        <v/>
      </c>
      <c r="C969" s="808">
        <f>C968+1</f>
        <v/>
      </c>
      <c r="D969" s="809" t="n"/>
      <c r="E969" s="810" t="n">
        <v>1.01</v>
      </c>
      <c r="F969" s="812" t="n"/>
      <c r="G969" s="811" t="n">
        <v>0.9236</v>
      </c>
      <c r="H969" s="837" t="n"/>
      <c r="I969" s="809" t="n"/>
      <c r="J969" s="810" t="n">
        <v>0.8396</v>
      </c>
      <c r="K969" s="812" t="n"/>
      <c r="L969" s="810" t="n">
        <v>0.9197</v>
      </c>
      <c r="M969" s="983">
        <f>IFERROR(AVERAGE(D969:E969),"")</f>
        <v/>
      </c>
      <c r="N969" s="983">
        <f>IFERROR(AVERAGE(F969:H969),"")</f>
        <v/>
      </c>
      <c r="O969" s="983">
        <f>IFERROR(AVERAGE(I969:J969),"")</f>
        <v/>
      </c>
      <c r="P969" s="983">
        <f>IFERROR(AVERAGE(K969:L969),"")</f>
        <v/>
      </c>
      <c r="Q969" s="813">
        <f>AVERAGE(M969:P969)</f>
        <v/>
      </c>
      <c r="R969" s="813" t="n"/>
      <c r="S969" s="443">
        <f>IF(Q969&gt;=1,1,0)</f>
        <v/>
      </c>
      <c r="T969" s="443">
        <f>IF(S969=0,0,S969+T968)</f>
        <v/>
      </c>
      <c r="BG969" s="311">
        <f>IF(Q969&gt;=2,1,0)</f>
        <v/>
      </c>
      <c r="BH969" s="311">
        <f>IF(BG969=0,0,BG969+BH968)</f>
        <v/>
      </c>
    </row>
    <row r="970" ht="17.45" customHeight="1">
      <c r="A970" s="298">
        <f>IF(ISNUMBER(C970),MONTH(C970),"")</f>
        <v/>
      </c>
      <c r="B970" s="298">
        <f>IF(ISNUMBER(C970),YEAR(C970),"")</f>
        <v/>
      </c>
      <c r="C970" s="808">
        <f>C969+1</f>
        <v/>
      </c>
      <c r="D970" s="809" t="n">
        <v>0.8486</v>
      </c>
      <c r="E970" s="810" t="n"/>
      <c r="F970" s="812" t="n">
        <v>0.8694</v>
      </c>
      <c r="G970" s="811" t="n"/>
      <c r="H970" s="837" t="n"/>
      <c r="I970" s="809" t="n">
        <v>0.7319</v>
      </c>
      <c r="J970" s="810" t="n"/>
      <c r="K970" s="812" t="n">
        <v>0.8154</v>
      </c>
      <c r="L970" s="810" t="n"/>
      <c r="M970" s="983">
        <f>IFERROR(AVERAGE(D970:E970),"")</f>
        <v/>
      </c>
      <c r="N970" s="983">
        <f>IFERROR(AVERAGE(F970:H970),"")</f>
        <v/>
      </c>
      <c r="O970" s="983">
        <f>IFERROR(AVERAGE(I970:J970),"")</f>
        <v/>
      </c>
      <c r="P970" s="983">
        <f>IFERROR(AVERAGE(K970:L970),"")</f>
        <v/>
      </c>
      <c r="Q970" s="813">
        <f>AVERAGE(M970:P970)</f>
        <v/>
      </c>
      <c r="R970" s="813" t="n"/>
      <c r="S970" s="443">
        <f>IF(Q970&gt;=1,1,0)</f>
        <v/>
      </c>
      <c r="T970" s="443">
        <f>IF(S970=0,0,S970+T969)</f>
        <v/>
      </c>
      <c r="BG970" s="311">
        <f>IF(Q970&gt;=2,1,0)</f>
        <v/>
      </c>
      <c r="BH970" s="311">
        <f>IF(BG970=0,0,BG970+BH969)</f>
        <v/>
      </c>
    </row>
    <row r="971" ht="17.45" customHeight="1">
      <c r="A971" s="257">
        <f>IF(ISNUMBER(C971),MONTH(C971),"")</f>
        <v/>
      </c>
      <c r="B971" s="257">
        <f>IF(ISNUMBER(C971),YEAR(C971),"")</f>
        <v/>
      </c>
      <c r="C971" s="791">
        <f>C970+1</f>
        <v/>
      </c>
      <c r="D971" s="792" t="n"/>
      <c r="E971" s="793" t="n">
        <v>0.6860000000000001</v>
      </c>
      <c r="F971" s="795" t="n"/>
      <c r="G971" s="794" t="n">
        <v>0.7632</v>
      </c>
      <c r="H971" s="836" t="n"/>
      <c r="I971" s="792" t="n"/>
      <c r="J971" s="793" t="n">
        <v>0.7454</v>
      </c>
      <c r="K971" s="795" t="n"/>
      <c r="L971" s="793" t="n">
        <v>0.8454</v>
      </c>
      <c r="M971" s="982">
        <f>IFERROR(AVERAGE(D971:E971),"")</f>
        <v/>
      </c>
      <c r="N971" s="982">
        <f>IFERROR(AVERAGE(F971:H971),"")</f>
        <v/>
      </c>
      <c r="O971" s="982">
        <f>IFERROR(AVERAGE(I971:J971),"")</f>
        <v/>
      </c>
      <c r="P971" s="982">
        <f>IFERROR(AVERAGE(K971:L971),"")</f>
        <v/>
      </c>
      <c r="R971" s="797">
        <f>AVERAGE(M971:P971)</f>
        <v/>
      </c>
      <c r="S971" s="266">
        <f>IF(R971&gt;=1,1,0)</f>
        <v/>
      </c>
      <c r="T971" s="266">
        <f>IF(S971=0,0,S971+T970)</f>
        <v/>
      </c>
      <c r="BG971" s="266">
        <f>IF(R971&gt;=2,1,0)</f>
        <v/>
      </c>
      <c r="BH971" s="266">
        <f>IF(BG971=0,0,BG971+BH970)</f>
        <v/>
      </c>
    </row>
    <row r="972" ht="17.45" customHeight="1">
      <c r="A972" s="257">
        <f>IF(ISNUMBER(C972),MONTH(C972),"")</f>
        <v/>
      </c>
      <c r="B972" s="257">
        <f>IF(ISNUMBER(C972),YEAR(C972),"")</f>
        <v/>
      </c>
      <c r="C972" s="791">
        <f>C971+1</f>
        <v/>
      </c>
      <c r="D972" s="792" t="n">
        <v>0.8929</v>
      </c>
      <c r="E972" s="793" t="n"/>
      <c r="F972" s="795" t="n"/>
      <c r="G972" s="794" t="n"/>
      <c r="H972" s="836" t="n">
        <v>0.8998</v>
      </c>
      <c r="I972" s="792" t="n">
        <v>0.9634</v>
      </c>
      <c r="J972" s="793" t="n"/>
      <c r="K972" s="795" t="n">
        <v>1.026</v>
      </c>
      <c r="L972" s="793" t="n"/>
      <c r="M972" s="982">
        <f>IFERROR(AVERAGE(D972:E972),"")</f>
        <v/>
      </c>
      <c r="N972" s="982">
        <f>IFERROR(AVERAGE(F972:H972),"")</f>
        <v/>
      </c>
      <c r="O972" s="982">
        <f>IFERROR(AVERAGE(I972:J972),"")</f>
        <v/>
      </c>
      <c r="P972" s="982">
        <f>IFERROR(AVERAGE(K972:L972),"")</f>
        <v/>
      </c>
      <c r="R972" s="797">
        <f>AVERAGE(M972:P972)</f>
        <v/>
      </c>
      <c r="S972" s="266">
        <f>IF(R972&gt;=1,1,0)</f>
        <v/>
      </c>
      <c r="T972" s="266">
        <f>IF(S972=0,0,S972+T971)</f>
        <v/>
      </c>
      <c r="BG972" s="266">
        <f>IF(R972&gt;=2,1,0)</f>
        <v/>
      </c>
      <c r="BH972" s="266">
        <f>IF(BG972=0,0,BG972+BH971)</f>
        <v/>
      </c>
    </row>
    <row r="973" ht="17.45" customHeight="1">
      <c r="A973" s="257">
        <f>IF(ISNUMBER(C973),MONTH(C973),"")</f>
        <v/>
      </c>
      <c r="B973" s="257">
        <f>IF(ISNUMBER(C973),YEAR(C973),"")</f>
        <v/>
      </c>
      <c r="C973" s="791">
        <f>C972+1</f>
        <v/>
      </c>
      <c r="D973" s="792" t="n"/>
      <c r="E973" s="793" t="n">
        <v>0.8792</v>
      </c>
      <c r="F973" s="795" t="n"/>
      <c r="G973" s="794" t="n">
        <v>1.143</v>
      </c>
      <c r="H973" s="836" t="n"/>
      <c r="I973" s="792" t="n"/>
      <c r="J973" s="793" t="n">
        <v>0.9549</v>
      </c>
      <c r="K973" s="795" t="n"/>
      <c r="L973" s="793" t="n">
        <v>1.087</v>
      </c>
      <c r="M973" s="982">
        <f>IFERROR(AVERAGE(D973:E973),"")</f>
        <v/>
      </c>
      <c r="N973" s="982">
        <f>IFERROR(AVERAGE(F973:H973),"")</f>
        <v/>
      </c>
      <c r="O973" s="982">
        <f>IFERROR(AVERAGE(I973:J973),"")</f>
        <v/>
      </c>
      <c r="P973" s="982">
        <f>IFERROR(AVERAGE(K973:L973),"")</f>
        <v/>
      </c>
      <c r="R973" s="797">
        <f>AVERAGE(M973:P973)</f>
        <v/>
      </c>
      <c r="S973" s="266">
        <f>IF(R973&gt;=1,1,0)</f>
        <v/>
      </c>
      <c r="T973" s="266">
        <f>IF(S973=0,0,S973+T972)</f>
        <v/>
      </c>
      <c r="BG973" s="266">
        <f>IF(R973&gt;=2,1,0)</f>
        <v/>
      </c>
      <c r="BH973" s="266">
        <f>IF(BG973=0,0,BG973+BH972)</f>
        <v/>
      </c>
    </row>
    <row r="974" ht="17.45" customHeight="1">
      <c r="A974" s="257">
        <f>IF(ISNUMBER(C974),MONTH(C974),"")</f>
        <v/>
      </c>
      <c r="B974" s="257">
        <f>IF(ISNUMBER(C974),YEAR(C974),"")</f>
        <v/>
      </c>
      <c r="C974" s="861">
        <f>C973+1</f>
        <v/>
      </c>
      <c r="D974" s="803" t="n">
        <v>1.473</v>
      </c>
      <c r="E974" s="804" t="n"/>
      <c r="F974" s="806" t="n">
        <v>1.569</v>
      </c>
      <c r="G974" s="805" t="n"/>
      <c r="H974" s="838" t="n">
        <v>1.485</v>
      </c>
      <c r="I974" s="803" t="n">
        <v>1.55</v>
      </c>
      <c r="J974" s="804" t="n"/>
      <c r="K974" s="806" t="n">
        <v>1.455</v>
      </c>
      <c r="L974" s="804" t="n"/>
      <c r="M974" s="982">
        <f>IFERROR(AVERAGE(D974:E974),"")</f>
        <v/>
      </c>
      <c r="N974" s="982">
        <f>IFERROR(AVERAGE(F974:H974),"")</f>
        <v/>
      </c>
      <c r="O974" s="982">
        <f>IFERROR(AVERAGE(I974:J974),"")</f>
        <v/>
      </c>
      <c r="P974" s="982">
        <f>IFERROR(AVERAGE(K974:L974),"")</f>
        <v/>
      </c>
      <c r="R974" s="797">
        <f>AVERAGE(M974:P974)</f>
        <v/>
      </c>
      <c r="S974" s="266">
        <f>IF(R974&gt;=1,1,0)</f>
        <v/>
      </c>
      <c r="T974" s="266">
        <f>IF(S974=0,0,S974+T973)</f>
        <v/>
      </c>
      <c r="BG974" s="266">
        <f>IF(R974&gt;=2,1,0)</f>
        <v/>
      </c>
      <c r="BH974" s="266">
        <f>IF(BG974=0,0,BG974+BH973)</f>
        <v/>
      </c>
    </row>
    <row r="975" ht="17.45" customHeight="1" thickBot="1">
      <c r="A975" s="257">
        <f>IF(ISNUMBER(C975),MONTH(C975),"")</f>
        <v/>
      </c>
      <c r="B975" s="257">
        <f>IF(ISNUMBER(C975),YEAR(C975),"")</f>
        <v/>
      </c>
      <c r="C975" s="791">
        <f>C974+1</f>
        <v/>
      </c>
      <c r="D975" s="792" t="n"/>
      <c r="E975" s="793" t="n">
        <v>1.241</v>
      </c>
      <c r="F975" s="795" t="n"/>
      <c r="G975" s="794" t="n">
        <v>1.357</v>
      </c>
      <c r="H975" s="836" t="n"/>
      <c r="I975" s="792" t="n"/>
      <c r="J975" s="793" t="n">
        <v>1.226</v>
      </c>
      <c r="K975" s="795" t="n"/>
      <c r="L975" s="793" t="n">
        <v>1.383</v>
      </c>
      <c r="M975" s="982">
        <f>IFERROR(AVERAGE(D975:E975),"")</f>
        <v/>
      </c>
      <c r="N975" s="982">
        <f>IFERROR(AVERAGE(F975:H975),"")</f>
        <v/>
      </c>
      <c r="O975" s="982">
        <f>IFERROR(AVERAGE(I975:J975),"")</f>
        <v/>
      </c>
      <c r="P975" s="982">
        <f>IFERROR(AVERAGE(K975:L975),"")</f>
        <v/>
      </c>
      <c r="R975" s="797">
        <f>AVERAGE(M975:P975)</f>
        <v/>
      </c>
      <c r="S975" s="266">
        <f>IF(R975&gt;=1,1,0)</f>
        <v/>
      </c>
      <c r="T975" s="266">
        <f>IF(S975=0,0,S975+T974)</f>
        <v/>
      </c>
      <c r="BG975" s="266">
        <f>IF(R975&gt;=2,1,0)</f>
        <v/>
      </c>
      <c r="BH975" s="266">
        <f>IF(BG975=0,0,BG975+BH974)</f>
        <v/>
      </c>
    </row>
    <row r="976" ht="17.45" customHeight="1" thickBot="1">
      <c r="A976" s="257">
        <f>IF(ISNUMBER(C976),MONTH(C976),"")</f>
        <v/>
      </c>
      <c r="B976" s="257">
        <f>IF(ISNUMBER(C976),YEAR(C976),"")</f>
        <v/>
      </c>
      <c r="C976" s="808">
        <f>C975+1</f>
        <v/>
      </c>
      <c r="D976" s="809" t="n">
        <v>0.8678</v>
      </c>
      <c r="E976" s="810" t="n"/>
      <c r="F976" s="812" t="n">
        <v>0.8463000000000001</v>
      </c>
      <c r="G976" s="811" t="n"/>
      <c r="H976" s="837" t="n"/>
      <c r="I976" s="809" t="n">
        <v>0.857</v>
      </c>
      <c r="J976" s="810" t="n"/>
      <c r="K976" s="812" t="n">
        <v>0.9085</v>
      </c>
      <c r="L976" s="810" t="n"/>
      <c r="M976" s="983">
        <f>IFERROR(AVERAGE(D976:E976),"")</f>
        <v/>
      </c>
      <c r="N976" s="983">
        <f>IFERROR(AVERAGE(F976:H976),"")</f>
        <v/>
      </c>
      <c r="O976" s="983">
        <f>IFERROR(AVERAGE(I976:J976),"")</f>
        <v/>
      </c>
      <c r="P976" s="983">
        <f>IFERROR(AVERAGE(K976:L976),"")</f>
        <v/>
      </c>
      <c r="Q976" s="813">
        <f>AVERAGE(M976:P976)</f>
        <v/>
      </c>
      <c r="R976" s="813" t="n"/>
      <c r="S976" s="443">
        <f>IF(Q976&gt;=1,1,0)</f>
        <v/>
      </c>
      <c r="T976" s="443">
        <f>IF(S976=0,0,S976+T975)</f>
        <v/>
      </c>
      <c r="U976" s="313" t="inlineStr">
        <is>
          <t>August</t>
        </is>
      </c>
      <c r="V976" s="299" t="n">
        <v>2020</v>
      </c>
      <c r="W976" s="300" t="n"/>
      <c r="X976" s="300" t="n"/>
      <c r="Y976" s="300" t="n"/>
      <c r="BG976" s="311">
        <f>IF(Q976&gt;=2,1,0)</f>
        <v/>
      </c>
      <c r="BH976" s="311">
        <f>IF(BG976=0,0,BG976+BH975)</f>
        <v/>
      </c>
    </row>
    <row r="977" ht="17.45" customHeight="1">
      <c r="A977" s="257">
        <f>IF(ISNUMBER(C977),MONTH(C977),"")</f>
        <v/>
      </c>
      <c r="B977" s="257">
        <f>IF(ISNUMBER(C977),YEAR(C977),"")</f>
        <v/>
      </c>
      <c r="C977" s="808">
        <f>C976+1</f>
        <v/>
      </c>
      <c r="D977" s="809" t="n"/>
      <c r="E977" s="810" t="n">
        <v>0.5847</v>
      </c>
      <c r="F977" s="812" t="n"/>
      <c r="G977" s="811" t="n">
        <v>0.6823</v>
      </c>
      <c r="H977" s="837" t="n"/>
      <c r="I977" s="809" t="n"/>
      <c r="J977" s="810" t="n">
        <v>0.5904</v>
      </c>
      <c r="K977" s="812" t="n"/>
      <c r="L977" s="810" t="n">
        <v>0.5681</v>
      </c>
      <c r="M977" s="983">
        <f>IFERROR(AVERAGE(D977:E977),"")</f>
        <v/>
      </c>
      <c r="N977" s="983">
        <f>IFERROR(AVERAGE(F977:H977),"")</f>
        <v/>
      </c>
      <c r="O977" s="983">
        <f>IFERROR(AVERAGE(I977:J977),"")</f>
        <v/>
      </c>
      <c r="P977" s="983">
        <f>IFERROR(AVERAGE(K977:L977),"")</f>
        <v/>
      </c>
      <c r="Q977" s="813">
        <f>AVERAGE(M977:P977)</f>
        <v/>
      </c>
      <c r="R977" s="813" t="n"/>
      <c r="S977" s="443">
        <f>IF(Q977&gt;=1,1,0)</f>
        <v/>
      </c>
      <c r="T977" s="443">
        <f>IF(S977=0,0,S977+T976)</f>
        <v/>
      </c>
      <c r="U977" s="301" t="inlineStr">
        <is>
          <t>Parameter</t>
        </is>
      </c>
      <c r="V977" s="301" t="inlineStr">
        <is>
          <t>Station 1</t>
        </is>
      </c>
      <c r="W977" s="301" t="inlineStr">
        <is>
          <t>Station 2</t>
        </is>
      </c>
      <c r="X977" s="301" t="inlineStr">
        <is>
          <t>Station 4</t>
        </is>
      </c>
      <c r="Y977" s="301" t="inlineStr">
        <is>
          <t>Station 5</t>
        </is>
      </c>
      <c r="BG977" s="311">
        <f>IF(Q977&gt;=2,1,0)</f>
        <v/>
      </c>
      <c r="BH977" s="311">
        <f>IF(BG977=0,0,BG977+BH976)</f>
        <v/>
      </c>
    </row>
    <row r="978" ht="17.45" customHeight="1" thickBot="1">
      <c r="A978" s="257">
        <f>IF(ISNUMBER(C978),MONTH(C978),"")</f>
        <v/>
      </c>
      <c r="B978" s="257">
        <f>IF(ISNUMBER(C978),YEAR(C978),"")</f>
        <v/>
      </c>
      <c r="C978" s="824">
        <f>C977+1</f>
        <v/>
      </c>
      <c r="D978" s="825" t="n">
        <v>0.6185</v>
      </c>
      <c r="E978" s="826" t="n"/>
      <c r="F978" s="828" t="n"/>
      <c r="G978" s="827" t="n"/>
      <c r="H978" s="867" t="n">
        <v>0.7056</v>
      </c>
      <c r="I978" s="825" t="n">
        <v>0.6596</v>
      </c>
      <c r="J978" s="826" t="n"/>
      <c r="K978" s="828" t="n">
        <v>0.6928</v>
      </c>
      <c r="L978" s="826" t="n"/>
      <c r="M978" s="988">
        <f>IFERROR(AVERAGE(D978:E978),"")</f>
        <v/>
      </c>
      <c r="N978" s="988">
        <f>IFERROR(AVERAGE(F978:H978),"")</f>
        <v/>
      </c>
      <c r="O978" s="988">
        <f>IFERROR(AVERAGE(I978:J978),"")</f>
        <v/>
      </c>
      <c r="P978" s="988">
        <f>IFERROR(AVERAGE(K978:L978),"")</f>
        <v/>
      </c>
      <c r="Q978" s="315" t="n"/>
      <c r="R978" s="830">
        <f>AVERAGE(M978:P978)</f>
        <v/>
      </c>
      <c r="S978" s="312">
        <f>IF(R978&gt;=1,1,0)</f>
        <v/>
      </c>
      <c r="T978" s="266">
        <f>IF(S978=0,0,S978+T977)</f>
        <v/>
      </c>
      <c r="U978" s="302" t="inlineStr">
        <is>
          <t>Average</t>
        </is>
      </c>
      <c r="V978" s="839">
        <f>AVERAGE(D948:E978)</f>
        <v/>
      </c>
      <c r="W978" s="839">
        <f>AVERAGE(F948:H978)</f>
        <v/>
      </c>
      <c r="X978" s="839">
        <f>AVERAGE(I948:J978)</f>
        <v/>
      </c>
      <c r="Y978" s="839">
        <f>AVERAGE(K948:L978)</f>
        <v/>
      </c>
      <c r="BG978" s="266">
        <f>IF(R978&gt;=2,1,0)</f>
        <v/>
      </c>
      <c r="BH978" s="266">
        <f>IF(BG978=0,0,BG978+BH977)</f>
        <v/>
      </c>
    </row>
    <row r="979" ht="17.45" customHeight="1">
      <c r="A979" s="257">
        <f>IF(ISNUMBER(C979),MONTH(C979),"")</f>
        <v/>
      </c>
      <c r="B979" s="257">
        <f>IF(ISNUMBER(C979),YEAR(C979),"")</f>
        <v/>
      </c>
      <c r="C979" s="831">
        <f>C978+1</f>
        <v/>
      </c>
      <c r="D979" s="832" t="n"/>
      <c r="E979" s="833" t="n">
        <v>0.7318</v>
      </c>
      <c r="F979" s="835" t="n"/>
      <c r="G979" s="834" t="n">
        <v>0.7328</v>
      </c>
      <c r="H979" s="860" t="n"/>
      <c r="I979" s="832" t="n"/>
      <c r="J979" s="833" t="n">
        <v>0.7092000000000001</v>
      </c>
      <c r="K979" s="835" t="n"/>
      <c r="L979" s="833" t="n">
        <v>0.7709</v>
      </c>
      <c r="M979" s="982">
        <f>IFERROR(AVERAGE(D979:E979),"")</f>
        <v/>
      </c>
      <c r="N979" s="982">
        <f>IFERROR(AVERAGE(F979:H979),"")</f>
        <v/>
      </c>
      <c r="O979" s="982">
        <f>IFERROR(AVERAGE(I979:J979),"")</f>
        <v/>
      </c>
      <c r="P979" s="982">
        <f>IFERROR(AVERAGE(K979:L979),"")</f>
        <v/>
      </c>
      <c r="R979" s="797">
        <f>AVERAGE(M979:P979)</f>
        <v/>
      </c>
      <c r="S979" s="266">
        <f>IF(R979&gt;=1,1,0)</f>
        <v/>
      </c>
      <c r="T979" s="266">
        <f>IF(S979=0,0,S979+T978)</f>
        <v/>
      </c>
      <c r="U979" s="302" t="inlineStr">
        <is>
          <t>Maximum</t>
        </is>
      </c>
      <c r="V979" s="839">
        <f>MAX(D948:E978)</f>
        <v/>
      </c>
      <c r="W979" s="839">
        <f>MAX(F948:H978)</f>
        <v/>
      </c>
      <c r="X979" s="839">
        <f>MAX(I948:J978)</f>
        <v/>
      </c>
      <c r="Y979" s="839">
        <f>MAX(K948:L978)</f>
        <v/>
      </c>
      <c r="BG979" s="266">
        <f>IF(R979&gt;=2,1,0)</f>
        <v/>
      </c>
      <c r="BH979" s="266">
        <f>IF(BG979=0,0,BG979+BH978)</f>
        <v/>
      </c>
    </row>
    <row r="980" ht="17.45" customHeight="1" thickBot="1">
      <c r="A980" s="257">
        <f>IF(ISNUMBER(C980),MONTH(C980),"")</f>
        <v/>
      </c>
      <c r="B980" s="257">
        <f>IF(ISNUMBER(C980),YEAR(C980),"")</f>
        <v/>
      </c>
      <c r="C980" s="861">
        <f>C979+1</f>
        <v/>
      </c>
      <c r="D980" s="803" t="n">
        <v>0.8053</v>
      </c>
      <c r="E980" s="804" t="n"/>
      <c r="F980" s="806" t="n">
        <v>0.9173</v>
      </c>
      <c r="G980" s="805" t="n"/>
      <c r="H980" s="838" t="n">
        <v>0.8038999999999999</v>
      </c>
      <c r="I980" s="803" t="n">
        <v>0.825</v>
      </c>
      <c r="J980" s="804" t="n"/>
      <c r="K980" s="806" t="n">
        <v>0.9462</v>
      </c>
      <c r="L980" s="804" t="n"/>
      <c r="M980" s="982">
        <f>IFERROR(AVERAGE(D980:E980),"")</f>
        <v/>
      </c>
      <c r="N980" s="982">
        <f>IFERROR(AVERAGE(F980:H980),"")</f>
        <v/>
      </c>
      <c r="O980" s="982">
        <f>IFERROR(AVERAGE(I980:J980),"")</f>
        <v/>
      </c>
      <c r="P980" s="982">
        <f>IFERROR(AVERAGE(K980:L980),"")</f>
        <v/>
      </c>
      <c r="R980" s="797">
        <f>AVERAGE(M980:P980)</f>
        <v/>
      </c>
      <c r="S980" s="266">
        <f>IF(R980&gt;=1,1,0)</f>
        <v/>
      </c>
      <c r="T980" s="266">
        <f>IF(S980=0,0,S980+T979)</f>
        <v/>
      </c>
      <c r="U980" s="304" t="inlineStr">
        <is>
          <t># DAYS &gt; 2.5</t>
        </is>
      </c>
      <c r="V980" s="305">
        <f>COUNTIF(D948:E978,"&gt;=2.5")</f>
        <v/>
      </c>
      <c r="W980" s="305">
        <f>COUNTIF(F948:H978,"&gt;=2.5")</f>
        <v/>
      </c>
      <c r="X980" s="305">
        <f>COUNTIF(I948:J978,"&gt;=2.5")</f>
        <v/>
      </c>
      <c r="Y980" s="305">
        <f>COUNTIF(K948:L978,"&gt;=2.5")</f>
        <v/>
      </c>
      <c r="BG980" s="266">
        <f>IF(R980&gt;=2,1,0)</f>
        <v/>
      </c>
      <c r="BH980" s="266">
        <f>IF(BG980=0,0,BG980+BH979)</f>
        <v/>
      </c>
    </row>
    <row r="981" ht="17.45" customHeight="1" thickBot="1">
      <c r="A981" s="257">
        <f>IF(ISNUMBER(C981),MONTH(C981),"")</f>
        <v/>
      </c>
      <c r="B981" s="257">
        <f>IF(ISNUMBER(C981),YEAR(C981),"")</f>
        <v/>
      </c>
      <c r="C981" s="791">
        <f>C980+1</f>
        <v/>
      </c>
      <c r="D981" s="792" t="n"/>
      <c r="E981" s="793" t="n">
        <v>1.378</v>
      </c>
      <c r="F981" s="795" t="n"/>
      <c r="G981" s="794" t="n">
        <v>1.535</v>
      </c>
      <c r="H981" s="836" t="n"/>
      <c r="I981" s="792" t="n"/>
      <c r="J981" s="793" t="n">
        <v>1.298</v>
      </c>
      <c r="K981" s="795" t="n"/>
      <c r="L981" s="793" t="n">
        <v>1.365</v>
      </c>
      <c r="M981" s="982">
        <f>IFERROR(AVERAGE(D981:E981),"")</f>
        <v/>
      </c>
      <c r="N981" s="982">
        <f>IFERROR(AVERAGE(F981:H981),"")</f>
        <v/>
      </c>
      <c r="O981" s="982">
        <f>IFERROR(AVERAGE(I981:J981),"")</f>
        <v/>
      </c>
      <c r="P981" s="982">
        <f>IFERROR(AVERAGE(K981:L981),"")</f>
        <v/>
      </c>
      <c r="R981" s="797">
        <f>AVERAGE(M981:P981)</f>
        <v/>
      </c>
      <c r="S981" s="266">
        <f>IF(R981&gt;=1,1,0)</f>
        <v/>
      </c>
      <c r="T981" s="266">
        <f>IF(S981=0,0,S981+T980)</f>
        <v/>
      </c>
      <c r="Y981" s="786">
        <f>AVERAGE(V978:Y978)</f>
        <v/>
      </c>
      <c r="BG981" s="266">
        <f>IF(R981&gt;=2,1,0)</f>
        <v/>
      </c>
      <c r="BH981" s="266">
        <f>IF(BG981=0,0,BG981+BH980)</f>
        <v/>
      </c>
    </row>
    <row r="982" ht="17.45" customHeight="1">
      <c r="A982" s="257">
        <f>IF(ISNUMBER(C982),MONTH(C982),"")</f>
        <v/>
      </c>
      <c r="B982" s="257">
        <f>IF(ISNUMBER(C982),YEAR(C982),"")</f>
        <v/>
      </c>
      <c r="C982" s="791">
        <f>C981+1</f>
        <v/>
      </c>
      <c r="D982" s="792" t="n">
        <v>1.32</v>
      </c>
      <c r="E982" s="793" t="n"/>
      <c r="F982" s="795" t="n">
        <v>1.546</v>
      </c>
      <c r="G982" s="794" t="n"/>
      <c r="H982" s="836" t="n"/>
      <c r="I982" s="792" t="n">
        <v>1.652</v>
      </c>
      <c r="J982" s="793" t="n"/>
      <c r="K982" s="795" t="n">
        <v>1.538</v>
      </c>
      <c r="L982" s="793" t="n"/>
      <c r="M982" s="982">
        <f>IFERROR(AVERAGE(D982:E982),"")</f>
        <v/>
      </c>
      <c r="N982" s="982">
        <f>IFERROR(AVERAGE(F982:H982),"")</f>
        <v/>
      </c>
      <c r="O982" s="982">
        <f>IFERROR(AVERAGE(I982:J982),"")</f>
        <v/>
      </c>
      <c r="P982" s="982">
        <f>IFERROR(AVERAGE(K982:L982),"")</f>
        <v/>
      </c>
      <c r="R982" s="797">
        <f>AVERAGE(M982:P982)</f>
        <v/>
      </c>
      <c r="S982" s="266">
        <f>IF(R982&gt;=1,1,0)</f>
        <v/>
      </c>
      <c r="T982" s="266">
        <f>IF(S982=0,0,S982+T981)</f>
        <v/>
      </c>
      <c r="BG982" s="266">
        <f>IF(R982&gt;=2,1,0)</f>
        <v/>
      </c>
      <c r="BH982" s="266">
        <f>IF(BG982=0,0,BG982+BH981)</f>
        <v/>
      </c>
    </row>
    <row r="983" ht="17.45" customHeight="1">
      <c r="A983" s="257">
        <f>IF(ISNUMBER(C983),MONTH(C983),"")</f>
        <v/>
      </c>
      <c r="B983" s="257">
        <f>IF(ISNUMBER(C983),YEAR(C983),"")</f>
        <v/>
      </c>
      <c r="C983" s="808">
        <f>C982+1</f>
        <v/>
      </c>
      <c r="D983" s="809" t="n"/>
      <c r="E983" s="810" t="n">
        <v>1.448</v>
      </c>
      <c r="F983" s="812" t="n"/>
      <c r="G983" s="811" t="n">
        <v>1.562</v>
      </c>
      <c r="H983" s="837" t="n"/>
      <c r="I983" s="809" t="n"/>
      <c r="J983" s="810" t="n">
        <v>1.171</v>
      </c>
      <c r="K983" s="812" t="n"/>
      <c r="L983" s="810" t="n">
        <v>1.436</v>
      </c>
      <c r="M983" s="983">
        <f>IFERROR(AVERAGE(D983:E983),"")</f>
        <v/>
      </c>
      <c r="N983" s="983">
        <f>IFERROR(AVERAGE(F983:H983),"")</f>
        <v/>
      </c>
      <c r="O983" s="983">
        <f>IFERROR(AVERAGE(I983:J983),"")</f>
        <v/>
      </c>
      <c r="P983" s="983">
        <f>IFERROR(AVERAGE(K983:L983),"")</f>
        <v/>
      </c>
      <c r="Q983" s="813">
        <f>AVERAGE(M983:P983)</f>
        <v/>
      </c>
      <c r="R983" s="813" t="n"/>
      <c r="S983" s="443">
        <f>IF(Q983&gt;=1,1,0)</f>
        <v/>
      </c>
      <c r="T983" s="443">
        <f>IF(S983=0,0,S983+T982)</f>
        <v/>
      </c>
      <c r="BG983" s="311">
        <f>IF(Q983&gt;=2,1,0)</f>
        <v/>
      </c>
      <c r="BH983" s="311">
        <f>IF(BG983=0,0,BG983+BH982)</f>
        <v/>
      </c>
    </row>
    <row r="984" ht="17.45" customHeight="1">
      <c r="A984" s="257">
        <f>IF(ISNUMBER(C984),MONTH(C984),"")</f>
        <v/>
      </c>
      <c r="B984" s="257">
        <f>IF(ISNUMBER(C984),YEAR(C984),"")</f>
        <v/>
      </c>
      <c r="C984" s="808">
        <f>C983+1</f>
        <v/>
      </c>
      <c r="D984" s="809" t="n">
        <v>1.217</v>
      </c>
      <c r="E984" s="810" t="n"/>
      <c r="F984" s="812" t="n"/>
      <c r="G984" s="811" t="n"/>
      <c r="H984" s="837" t="n">
        <v>1.009</v>
      </c>
      <c r="I984" s="809" t="n">
        <v>1.043</v>
      </c>
      <c r="J984" s="810" t="n"/>
      <c r="K984" s="812" t="n">
        <v>1.045</v>
      </c>
      <c r="L984" s="810" t="n"/>
      <c r="M984" s="983">
        <f>IFERROR(AVERAGE(D984:E984),"")</f>
        <v/>
      </c>
      <c r="N984" s="983">
        <f>IFERROR(AVERAGE(F984:H984),"")</f>
        <v/>
      </c>
      <c r="O984" s="983">
        <f>IFERROR(AVERAGE(I984:J984),"")</f>
        <v/>
      </c>
      <c r="P984" s="983">
        <f>IFERROR(AVERAGE(K984:L984),"")</f>
        <v/>
      </c>
      <c r="Q984" s="813">
        <f>AVERAGE(M984:P984)</f>
        <v/>
      </c>
      <c r="R984" s="813" t="n"/>
      <c r="S984" s="443">
        <f>IF(Q984&gt;=1,1,0)</f>
        <v/>
      </c>
      <c r="T984" s="443">
        <f>IF(S984=0,0,S984+T983)</f>
        <v/>
      </c>
      <c r="BG984" s="311">
        <f>IF(Q984&gt;=2,1,0)</f>
        <v/>
      </c>
      <c r="BH984" s="311">
        <f>IF(BG984=0,0,BG984+BH983)</f>
        <v/>
      </c>
    </row>
    <row r="985" ht="17.45" customHeight="1">
      <c r="A985" s="257">
        <f>IF(ISNUMBER(C985),MONTH(C985),"")</f>
        <v/>
      </c>
      <c r="B985" s="257">
        <f>IF(ISNUMBER(C985),YEAR(C985),"")</f>
        <v/>
      </c>
      <c r="C985" s="791">
        <f>C984+1</f>
        <v/>
      </c>
      <c r="D985" s="792" t="n"/>
      <c r="E985" s="793" t="n">
        <v>0.8424</v>
      </c>
      <c r="F985" s="795" t="n"/>
      <c r="G985" s="794" t="n">
        <v>0.9997</v>
      </c>
      <c r="H985" s="836" t="n"/>
      <c r="I985" s="792" t="n"/>
      <c r="J985" s="793" t="n">
        <v>0.789</v>
      </c>
      <c r="K985" s="795" t="n"/>
      <c r="L985" s="793" t="n">
        <v>0.8942</v>
      </c>
      <c r="M985" s="982">
        <f>IFERROR(AVERAGE(D985:E985),"")</f>
        <v/>
      </c>
      <c r="N985" s="982">
        <f>IFERROR(AVERAGE(F985:H985),"")</f>
        <v/>
      </c>
      <c r="O985" s="982">
        <f>IFERROR(AVERAGE(I985:J985),"")</f>
        <v/>
      </c>
      <c r="P985" s="982">
        <f>IFERROR(AVERAGE(K985:L985),"")</f>
        <v/>
      </c>
      <c r="R985" s="797">
        <f>AVERAGE(M985:P985)</f>
        <v/>
      </c>
      <c r="S985" s="266">
        <f>IF(R985&gt;=1,1,0)</f>
        <v/>
      </c>
      <c r="T985" s="266">
        <f>IF(S985=0,0,S985+T984)</f>
        <v/>
      </c>
      <c r="U985" s="785" t="n"/>
      <c r="BG985" s="266">
        <f>IF(R985&gt;=2,1,0)</f>
        <v/>
      </c>
      <c r="BH985" s="266">
        <f>IF(BG985=0,0,BG985+BH984)</f>
        <v/>
      </c>
    </row>
    <row r="986" ht="17.45" customHeight="1">
      <c r="A986" s="257">
        <f>IF(ISNUMBER(C986),MONTH(C986),"")</f>
        <v/>
      </c>
      <c r="B986" s="257">
        <f>IF(ISNUMBER(C986),YEAR(C986),"")</f>
        <v/>
      </c>
      <c r="C986" s="861">
        <f>C985+1</f>
        <v/>
      </c>
      <c r="D986" s="803" t="n">
        <v>0.8812</v>
      </c>
      <c r="E986" s="804" t="n"/>
      <c r="F986" s="806" t="n">
        <v>0.8159</v>
      </c>
      <c r="G986" s="805" t="n"/>
      <c r="H986" s="838" t="n">
        <v>0.7315</v>
      </c>
      <c r="I986" s="803" t="n">
        <v>0.846</v>
      </c>
      <c r="J986" s="804" t="n"/>
      <c r="K986" s="806" t="n">
        <v>0.8394</v>
      </c>
      <c r="L986" s="804" t="n"/>
      <c r="M986" s="982">
        <f>IFERROR(AVERAGE(D986:E986),"")</f>
        <v/>
      </c>
      <c r="N986" s="982">
        <f>IFERROR(AVERAGE(F986:H986),"")</f>
        <v/>
      </c>
      <c r="O986" s="982">
        <f>IFERROR(AVERAGE(I986:J986),"")</f>
        <v/>
      </c>
      <c r="P986" s="982">
        <f>IFERROR(AVERAGE(K986:L986),"")</f>
        <v/>
      </c>
      <c r="R986" s="797">
        <f>AVERAGE(M986:P986)</f>
        <v/>
      </c>
      <c r="S986" s="266">
        <f>IF(R986&gt;=1,1,0)</f>
        <v/>
      </c>
      <c r="T986" s="266">
        <f>IF(S986=0,0,S986+T985)</f>
        <v/>
      </c>
      <c r="BG986" s="266">
        <f>IF(R986&gt;=2,1,0)</f>
        <v/>
      </c>
      <c r="BH986" s="266">
        <f>IF(BG986=0,0,BG986+BH985)</f>
        <v/>
      </c>
    </row>
    <row r="987" ht="17.45" customHeight="1">
      <c r="A987" s="257">
        <f>IF(ISNUMBER(C987),MONTH(C987),"")</f>
        <v/>
      </c>
      <c r="B987" s="257">
        <f>IF(ISNUMBER(C987),YEAR(C987),"")</f>
        <v/>
      </c>
      <c r="C987" s="791">
        <f>C986+1</f>
        <v/>
      </c>
      <c r="D987" s="792" t="n"/>
      <c r="E987" s="793" t="n">
        <v>1.89</v>
      </c>
      <c r="F987" s="795" t="n"/>
      <c r="G987" s="794" t="n">
        <v>1.84</v>
      </c>
      <c r="H987" s="836" t="n"/>
      <c r="I987" s="792" t="n"/>
      <c r="J987" s="793" t="n">
        <v>1.861</v>
      </c>
      <c r="K987" s="795" t="n"/>
      <c r="L987" s="793" t="n">
        <v>2.058</v>
      </c>
      <c r="M987" s="982">
        <f>IFERROR(AVERAGE(D987:E987),"")</f>
        <v/>
      </c>
      <c r="N987" s="982">
        <f>IFERROR(AVERAGE(F987:H987),"")</f>
        <v/>
      </c>
      <c r="O987" s="982">
        <f>IFERROR(AVERAGE(I987:J987),"")</f>
        <v/>
      </c>
      <c r="P987" s="982">
        <f>IFERROR(AVERAGE(K987:L987),"")</f>
        <v/>
      </c>
      <c r="R987" s="797">
        <f>AVERAGE(M987:P987)</f>
        <v/>
      </c>
      <c r="S987" s="266">
        <f>IF(R987&gt;=1,1,0)</f>
        <v/>
      </c>
      <c r="T987" s="266">
        <f>IF(S987=0,0,S987+T986)</f>
        <v/>
      </c>
      <c r="U987" s="317" t="inlineStr">
        <is>
          <t>Fires in CA</t>
        </is>
      </c>
      <c r="BG987" s="266">
        <f>IF(R987&gt;=2,1,0)</f>
        <v/>
      </c>
      <c r="BH987" s="266">
        <f>IF(BG987=0,0,BG987+BH986)</f>
        <v/>
      </c>
    </row>
    <row r="988" ht="17.45" customHeight="1">
      <c r="A988" s="257">
        <f>IF(ISNUMBER(C988),MONTH(C988),"")</f>
        <v/>
      </c>
      <c r="B988" s="257">
        <f>IF(ISNUMBER(C988),YEAR(C988),"")</f>
        <v/>
      </c>
      <c r="C988" s="791">
        <f>C987+1</f>
        <v/>
      </c>
      <c r="D988" s="792" t="n">
        <v>1.949</v>
      </c>
      <c r="E988" s="793" t="n"/>
      <c r="F988" s="795" t="n">
        <v>2.282</v>
      </c>
      <c r="G988" s="794" t="n"/>
      <c r="H988" s="836" t="n"/>
      <c r="I988" s="792" t="n">
        <v>2.271</v>
      </c>
      <c r="J988" s="793" t="n"/>
      <c r="K988" s="795" t="n">
        <v>2.079</v>
      </c>
      <c r="L988" s="793" t="n"/>
      <c r="M988" s="982">
        <f>IFERROR(AVERAGE(D988:E988),"")</f>
        <v/>
      </c>
      <c r="N988" s="982">
        <f>IFERROR(AVERAGE(F988:H988),"")</f>
        <v/>
      </c>
      <c r="O988" s="982">
        <f>IFERROR(AVERAGE(I988:J988),"")</f>
        <v/>
      </c>
      <c r="P988" s="982">
        <f>IFERROR(AVERAGE(K988:L988),"")</f>
        <v/>
      </c>
      <c r="R988" s="797">
        <f>AVERAGE(M988:P988)</f>
        <v/>
      </c>
      <c r="S988" s="266">
        <f>IF(R988&gt;=1,1,0)</f>
        <v/>
      </c>
      <c r="T988" s="266">
        <f>IF(S988=0,0,S988+T987)</f>
        <v/>
      </c>
      <c r="U988" s="317" t="inlineStr">
        <is>
          <t>Fires in CA</t>
        </is>
      </c>
      <c r="BG988" s="266">
        <f>IF(R988&gt;=2,1,0)</f>
        <v/>
      </c>
      <c r="BH988" s="266">
        <f>IF(BG988=0,0,BG988+BH987)</f>
        <v/>
      </c>
    </row>
    <row r="989" ht="17.45" customHeight="1">
      <c r="A989" s="257">
        <f>IF(ISNUMBER(C989),MONTH(C989),"")</f>
        <v/>
      </c>
      <c r="B989" s="257">
        <f>IF(ISNUMBER(C989),YEAR(C989),"")</f>
        <v/>
      </c>
      <c r="C989" s="791">
        <f>C988+1</f>
        <v/>
      </c>
      <c r="D989" s="792" t="n"/>
      <c r="E989" s="793" t="n">
        <v>2.003</v>
      </c>
      <c r="F989" s="795" t="n"/>
      <c r="G989" s="794" t="n">
        <v>2.038</v>
      </c>
      <c r="H989" s="836" t="n"/>
      <c r="I989" s="792" t="n"/>
      <c r="J989" s="793" t="n">
        <v>2.18</v>
      </c>
      <c r="K989" s="795" t="n"/>
      <c r="L989" s="793" t="n">
        <v>2.212</v>
      </c>
      <c r="M989" s="982">
        <f>IFERROR(AVERAGE(D989:E989),"")</f>
        <v/>
      </c>
      <c r="N989" s="982">
        <f>IFERROR(AVERAGE(F989:H989),"")</f>
        <v/>
      </c>
      <c r="O989" s="982">
        <f>IFERROR(AVERAGE(I989:J989),"")</f>
        <v/>
      </c>
      <c r="P989" s="982">
        <f>IFERROR(AVERAGE(K989:L989),"")</f>
        <v/>
      </c>
      <c r="R989" s="797">
        <f>AVERAGE(M989:P989)</f>
        <v/>
      </c>
      <c r="S989" s="266">
        <f>IF(R989&gt;=1,1,0)</f>
        <v/>
      </c>
      <c r="T989" s="266">
        <f>IF(S989=0,0,S989+T988)</f>
        <v/>
      </c>
      <c r="U989" s="317" t="inlineStr">
        <is>
          <t>Fires in CA</t>
        </is>
      </c>
      <c r="BG989" s="266">
        <f>IF(R989&gt;=2,1,0)</f>
        <v/>
      </c>
      <c r="BH989" s="266">
        <f>IF(BG989=0,0,BG989+BH988)</f>
        <v/>
      </c>
    </row>
    <row r="990" ht="17.45" customHeight="1">
      <c r="A990" s="257">
        <f>IF(ISNUMBER(C990),MONTH(C990),"")</f>
        <v/>
      </c>
      <c r="B990" s="257">
        <f>IF(ISNUMBER(C990),YEAR(C990),"")</f>
        <v/>
      </c>
      <c r="C990" s="808">
        <f>C989+1</f>
        <v/>
      </c>
      <c r="D990" s="809" t="n">
        <v>1.677</v>
      </c>
      <c r="E990" s="810" t="n"/>
      <c r="F990" s="812" t="n"/>
      <c r="G990" s="811" t="n"/>
      <c r="H990" s="837" t="n">
        <v>1.905</v>
      </c>
      <c r="I990" s="809" t="n">
        <v>1.647</v>
      </c>
      <c r="J990" s="810" t="n"/>
      <c r="K990" s="812" t="n">
        <v>1.958</v>
      </c>
      <c r="L990" s="810" t="n"/>
      <c r="M990" s="983">
        <f>IFERROR(AVERAGE(D990:E990),"")</f>
        <v/>
      </c>
      <c r="N990" s="983">
        <f>IFERROR(AVERAGE(F990:H990),"")</f>
        <v/>
      </c>
      <c r="O990" s="983">
        <f>IFERROR(AVERAGE(I990:J990),"")</f>
        <v/>
      </c>
      <c r="P990" s="983">
        <f>IFERROR(AVERAGE(K990:L990),"")</f>
        <v/>
      </c>
      <c r="Q990" s="813">
        <f>AVERAGE(M990:P990)</f>
        <v/>
      </c>
      <c r="R990" s="813" t="n"/>
      <c r="S990" s="443">
        <f>IF(Q990&gt;=1,1,0)</f>
        <v/>
      </c>
      <c r="T990" s="443">
        <f>IF(S990=0,0,S990+T989)</f>
        <v/>
      </c>
      <c r="BG990" s="311">
        <f>IF(Q990&gt;=2,1,0)</f>
        <v/>
      </c>
      <c r="BH990" s="311">
        <f>IF(BG990=0,0,BG990+BH989)</f>
        <v/>
      </c>
    </row>
    <row r="991" ht="17.45" customHeight="1">
      <c r="A991" s="257">
        <f>IF(ISNUMBER(C991),MONTH(C991),"")</f>
        <v/>
      </c>
      <c r="B991" s="257">
        <f>IF(ISNUMBER(C991),YEAR(C991),"")</f>
        <v/>
      </c>
      <c r="C991" s="808">
        <f>C990+1</f>
        <v/>
      </c>
      <c r="D991" s="809" t="n"/>
      <c r="E991" s="810" t="n">
        <v>1.49</v>
      </c>
      <c r="F991" s="812" t="n"/>
      <c r="G991" s="811" t="n">
        <v>1.84</v>
      </c>
      <c r="H991" s="837" t="n"/>
      <c r="I991" s="809" t="n"/>
      <c r="J991" s="810" t="n">
        <v>1.289</v>
      </c>
      <c r="K991" s="812" t="n"/>
      <c r="L991" s="810" t="n">
        <v>1.457</v>
      </c>
      <c r="M991" s="983">
        <f>IFERROR(AVERAGE(D991:E991),"")</f>
        <v/>
      </c>
      <c r="N991" s="983">
        <f>IFERROR(AVERAGE(F991:H991),"")</f>
        <v/>
      </c>
      <c r="O991" s="983">
        <f>IFERROR(AVERAGE(I991:J991),"")</f>
        <v/>
      </c>
      <c r="P991" s="983">
        <f>IFERROR(AVERAGE(K991:L991),"")</f>
        <v/>
      </c>
      <c r="Q991" s="813">
        <f>AVERAGE(M991:P991)</f>
        <v/>
      </c>
      <c r="R991" s="813" t="n"/>
      <c r="S991" s="443">
        <f>IF(Q991&gt;=1,1,0)</f>
        <v/>
      </c>
      <c r="T991" s="443">
        <f>IF(S991=0,0,S991+T990)</f>
        <v/>
      </c>
      <c r="BG991" s="311">
        <f>IF(Q991&gt;=2,1,0)</f>
        <v/>
      </c>
      <c r="BH991" s="311">
        <f>IF(BG991=0,0,BG991+BH990)</f>
        <v/>
      </c>
    </row>
    <row r="992" ht="17.45" customHeight="1">
      <c r="A992" s="257">
        <f>IF(ISNUMBER(C992),MONTH(C992),"")</f>
        <v/>
      </c>
      <c r="B992" s="257">
        <f>IF(ISNUMBER(C992),YEAR(C992),"")</f>
        <v/>
      </c>
      <c r="C992" s="861">
        <f>C991+1</f>
        <v/>
      </c>
      <c r="D992" s="803" t="n">
        <v>1.85</v>
      </c>
      <c r="E992" s="804" t="n"/>
      <c r="F992" s="806" t="n">
        <v>1.91</v>
      </c>
      <c r="G992" s="805" t="n"/>
      <c r="H992" s="838" t="n">
        <v>1.838</v>
      </c>
      <c r="I992" s="803" t="n">
        <v>1.963</v>
      </c>
      <c r="J992" s="804" t="n"/>
      <c r="K992" s="806" t="n">
        <v>1.943</v>
      </c>
      <c r="L992" s="804" t="n"/>
      <c r="M992" s="982">
        <f>IFERROR(AVERAGE(D992:E992),"")</f>
        <v/>
      </c>
      <c r="N992" s="982">
        <f>IFERROR(AVERAGE(F992:H992),"")</f>
        <v/>
      </c>
      <c r="O992" s="982">
        <f>IFERROR(AVERAGE(I992:J992),"")</f>
        <v/>
      </c>
      <c r="P992" s="982">
        <f>IFERROR(AVERAGE(K992:L992),"")</f>
        <v/>
      </c>
      <c r="R992" s="797">
        <f>AVERAGE(M992:P992)</f>
        <v/>
      </c>
      <c r="S992" s="266">
        <f>IF(R992&gt;=1,1,0)</f>
        <v/>
      </c>
      <c r="T992" s="266">
        <f>IF(S992=0,0,S992+T991)</f>
        <v/>
      </c>
      <c r="BG992" s="266">
        <f>IF(R992&gt;=2,1,0)</f>
        <v/>
      </c>
      <c r="BH992" s="266">
        <f>IF(BG992=0,0,BG992+BH991)</f>
        <v/>
      </c>
    </row>
    <row r="993" ht="17.45" customHeight="1">
      <c r="A993" s="257">
        <f>IF(ISNUMBER(C993),MONTH(C993),"")</f>
        <v/>
      </c>
      <c r="B993" s="257">
        <f>IF(ISNUMBER(C993),YEAR(C993),"")</f>
        <v/>
      </c>
      <c r="C993" s="791">
        <f>C992+1</f>
        <v/>
      </c>
      <c r="D993" s="792" t="n"/>
      <c r="E993" s="793" t="n">
        <v>1.465</v>
      </c>
      <c r="F993" s="795" t="n"/>
      <c r="G993" s="794" t="n">
        <v>1.389</v>
      </c>
      <c r="H993" s="836" t="n"/>
      <c r="I993" s="792" t="n"/>
      <c r="J993" s="793" t="n">
        <v>1.539</v>
      </c>
      <c r="K993" s="795" t="n"/>
      <c r="L993" s="793" t="n">
        <v>1.536</v>
      </c>
      <c r="M993" s="982">
        <f>IFERROR(AVERAGE(D993:E993),"")</f>
        <v/>
      </c>
      <c r="N993" s="982">
        <f>IFERROR(AVERAGE(F993:H993),"")</f>
        <v/>
      </c>
      <c r="O993" s="982">
        <f>IFERROR(AVERAGE(I993:J993),"")</f>
        <v/>
      </c>
      <c r="P993" s="982">
        <f>IFERROR(AVERAGE(K993:L993),"")</f>
        <v/>
      </c>
      <c r="R993" s="797">
        <f>AVERAGE(M993:P993)</f>
        <v/>
      </c>
      <c r="S993" s="266">
        <f>IF(R993&gt;=1,1,0)</f>
        <v/>
      </c>
      <c r="T993" s="266">
        <f>IF(S993=0,0,S993+T992)</f>
        <v/>
      </c>
      <c r="BG993" s="266">
        <f>IF(R993&gt;=2,1,0)</f>
        <v/>
      </c>
      <c r="BH993" s="266">
        <f>IF(BG993=0,0,BG993+BH992)</f>
        <v/>
      </c>
    </row>
    <row r="994" ht="17.45" customHeight="1">
      <c r="A994" s="257">
        <f>IF(ISNUMBER(C994),MONTH(C994),"")</f>
        <v/>
      </c>
      <c r="B994" s="257">
        <f>IF(ISNUMBER(C994),YEAR(C994),"")</f>
        <v/>
      </c>
      <c r="C994" s="791">
        <f>C993+1</f>
        <v/>
      </c>
      <c r="D994" s="792" t="n">
        <v>1.433</v>
      </c>
      <c r="E994" s="793" t="n"/>
      <c r="F994" s="795" t="n">
        <v>1.368</v>
      </c>
      <c r="G994" s="794" t="n"/>
      <c r="H994" s="836" t="n"/>
      <c r="I994" s="792" t="n">
        <v>1.342</v>
      </c>
      <c r="J994" s="793" t="n"/>
      <c r="K994" s="795" t="n">
        <v>1.513</v>
      </c>
      <c r="L994" s="793" t="n"/>
      <c r="M994" s="982">
        <f>IFERROR(AVERAGE(D994:E994),"")</f>
        <v/>
      </c>
      <c r="N994" s="982">
        <f>IFERROR(AVERAGE(F994:H994),"")</f>
        <v/>
      </c>
      <c r="O994" s="982">
        <f>IFERROR(AVERAGE(I994:J994),"")</f>
        <v/>
      </c>
      <c r="P994" s="982">
        <f>IFERROR(AVERAGE(K994:L994),"")</f>
        <v/>
      </c>
      <c r="R994" s="797">
        <f>AVERAGE(M994:P994)</f>
        <v/>
      </c>
      <c r="S994" s="266">
        <f>IF(R994&gt;=1,1,0)</f>
        <v/>
      </c>
      <c r="T994" s="266">
        <f>IF(S994=0,0,S994+T993)</f>
        <v/>
      </c>
      <c r="BG994" s="266">
        <f>IF(R994&gt;=2,1,0)</f>
        <v/>
      </c>
      <c r="BH994" s="266">
        <f>IF(BG994=0,0,BG994+BH993)</f>
        <v/>
      </c>
    </row>
    <row r="995" ht="17.45" customHeight="1">
      <c r="A995" s="257">
        <f>IF(ISNUMBER(C995),MONTH(C995),"")</f>
        <v/>
      </c>
      <c r="B995" s="257">
        <f>IF(ISNUMBER(C995),YEAR(C995),"")</f>
        <v/>
      </c>
      <c r="C995" s="791">
        <f>C994+1</f>
        <v/>
      </c>
      <c r="D995" s="792" t="n"/>
      <c r="E995" s="793" t="n">
        <v>1.349</v>
      </c>
      <c r="F995" s="795" t="n"/>
      <c r="G995" s="794" t="n">
        <v>1.44</v>
      </c>
      <c r="H995" s="836" t="n"/>
      <c r="I995" s="792" t="n"/>
      <c r="J995" s="793" t="n">
        <v>1.379</v>
      </c>
      <c r="K995" s="795" t="n"/>
      <c r="L995" s="793" t="n">
        <v>1.547</v>
      </c>
      <c r="M995" s="982">
        <f>IFERROR(AVERAGE(D995:E995),"")</f>
        <v/>
      </c>
      <c r="N995" s="982">
        <f>IFERROR(AVERAGE(F995:H995),"")</f>
        <v/>
      </c>
      <c r="O995" s="982">
        <f>IFERROR(AVERAGE(I995:J995),"")</f>
        <v/>
      </c>
      <c r="P995" s="982">
        <f>IFERROR(AVERAGE(K995:L995),"")</f>
        <v/>
      </c>
      <c r="R995" s="797">
        <f>AVERAGE(M995:P995)</f>
        <v/>
      </c>
      <c r="S995" s="266">
        <f>IF(R995&gt;=1,1,0)</f>
        <v/>
      </c>
      <c r="T995" s="266">
        <f>IF(S995=0,0,S995+T994)</f>
        <v/>
      </c>
      <c r="BG995" s="266">
        <f>IF(R995&gt;=2,1,0)</f>
        <v/>
      </c>
      <c r="BH995" s="266">
        <f>IF(BG995=0,0,BG995+BH994)</f>
        <v/>
      </c>
    </row>
    <row r="996" ht="17.45" customHeight="1">
      <c r="A996" s="257">
        <f>IF(ISNUMBER(C996),MONTH(C996),"")</f>
        <v/>
      </c>
      <c r="B996" s="257">
        <f>IF(ISNUMBER(C996),YEAR(C996),"")</f>
        <v/>
      </c>
      <c r="C996" s="791">
        <f>C995+1</f>
        <v/>
      </c>
      <c r="D996" s="792" t="n">
        <v>1.689</v>
      </c>
      <c r="E996" s="793" t="n"/>
      <c r="F996" s="795" t="n"/>
      <c r="G996" s="794" t="n"/>
      <c r="H996" s="836" t="n">
        <v>1.682</v>
      </c>
      <c r="I996" s="792" t="n">
        <v>1.667</v>
      </c>
      <c r="J996" s="793" t="n"/>
      <c r="K996" s="795" t="n">
        <v>1.877</v>
      </c>
      <c r="L996" s="793" t="n"/>
      <c r="M996" s="982">
        <f>IFERROR(AVERAGE(D996:E996),"")</f>
        <v/>
      </c>
      <c r="N996" s="982">
        <f>IFERROR(AVERAGE(F996:H996),"")</f>
        <v/>
      </c>
      <c r="O996" s="982">
        <f>IFERROR(AVERAGE(I996:J996),"")</f>
        <v/>
      </c>
      <c r="P996" s="982">
        <f>IFERROR(AVERAGE(K996:L996),"")</f>
        <v/>
      </c>
      <c r="R996" s="797">
        <f>AVERAGE(M996:P996)</f>
        <v/>
      </c>
      <c r="S996" s="266">
        <f>IF(R996&gt;=1,1,0)</f>
        <v/>
      </c>
      <c r="T996" s="266">
        <f>IF(S996=0,0,S996+T995)</f>
        <v/>
      </c>
      <c r="BG996" s="266">
        <f>IF(R996&gt;=2,1,0)</f>
        <v/>
      </c>
      <c r="BH996" s="266">
        <f>IF(BG996=0,0,BG996+BH995)</f>
        <v/>
      </c>
    </row>
    <row r="997" ht="17.45" customHeight="1">
      <c r="A997" s="257">
        <f>IF(ISNUMBER(C997),MONTH(C997),"")</f>
        <v/>
      </c>
      <c r="B997" s="257">
        <f>IF(ISNUMBER(C997),YEAR(C997),"")</f>
        <v/>
      </c>
      <c r="C997" s="808">
        <f>C996+1</f>
        <v/>
      </c>
      <c r="D997" s="809" t="n"/>
      <c r="E997" s="810" t="n">
        <v>1.023</v>
      </c>
      <c r="F997" s="812" t="n"/>
      <c r="G997" s="811" t="n">
        <v>0.8942</v>
      </c>
      <c r="H997" s="837" t="n"/>
      <c r="I997" s="809" t="n"/>
      <c r="J997" s="810" t="n">
        <v>0.9067</v>
      </c>
      <c r="K997" s="812" t="n"/>
      <c r="L997" s="810" t="n">
        <v>1.201</v>
      </c>
      <c r="M997" s="983">
        <f>IFERROR(AVERAGE(D997:E997),"")</f>
        <v/>
      </c>
      <c r="N997" s="983">
        <f>IFERROR(AVERAGE(F997:H997),"")</f>
        <v/>
      </c>
      <c r="O997" s="983">
        <f>IFERROR(AVERAGE(I997:J997),"")</f>
        <v/>
      </c>
      <c r="P997" s="983">
        <f>IFERROR(AVERAGE(K997:L997),"")</f>
        <v/>
      </c>
      <c r="Q997" s="813">
        <f>AVERAGE(M997:P997)</f>
        <v/>
      </c>
      <c r="R997" s="813" t="n"/>
      <c r="S997" s="443">
        <f>IF(Q997&gt;=1,1,0)</f>
        <v/>
      </c>
      <c r="T997" s="443">
        <f>IF(S997=0,0,S997+T996)</f>
        <v/>
      </c>
      <c r="BG997" s="311">
        <f>IF(Q997&gt;=2,1,0)</f>
        <v/>
      </c>
      <c r="BH997" s="311">
        <f>IF(BG997=0,0,BG997+BH996)</f>
        <v/>
      </c>
    </row>
    <row r="998" ht="17.45" customHeight="1">
      <c r="A998" s="257">
        <f>IF(ISNUMBER(C998),MONTH(C998),"")</f>
        <v/>
      </c>
      <c r="B998" s="257">
        <f>IF(ISNUMBER(C998),YEAR(C998),"")</f>
        <v/>
      </c>
      <c r="C998" s="808">
        <f>C997+1</f>
        <v/>
      </c>
      <c r="D998" s="809" t="n">
        <v>0.8566</v>
      </c>
      <c r="E998" s="810" t="n"/>
      <c r="F998" s="812" t="n">
        <v>0.7411</v>
      </c>
      <c r="G998" s="811" t="n"/>
      <c r="H998" s="837" t="n">
        <v>0.702</v>
      </c>
      <c r="I998" s="809" t="n">
        <v>0.6864</v>
      </c>
      <c r="J998" s="810" t="n"/>
      <c r="K998" s="812" t="n">
        <v>0.792</v>
      </c>
      <c r="L998" s="810" t="n"/>
      <c r="M998" s="983">
        <f>IFERROR(AVERAGE(D998:E998),"")</f>
        <v/>
      </c>
      <c r="N998" s="983">
        <f>IFERROR(AVERAGE(F998:H998),"")</f>
        <v/>
      </c>
      <c r="O998" s="983">
        <f>IFERROR(AVERAGE(I998:J998),"")</f>
        <v/>
      </c>
      <c r="P998" s="983">
        <f>IFERROR(AVERAGE(K998:L998),"")</f>
        <v/>
      </c>
      <c r="Q998" s="813">
        <f>AVERAGE(M998:P998)</f>
        <v/>
      </c>
      <c r="R998" s="813" t="n"/>
      <c r="S998" s="443">
        <f>IF(Q998&gt;=1,1,0)</f>
        <v/>
      </c>
      <c r="T998" s="443">
        <f>IF(S998=0,0,S998+T997)</f>
        <v/>
      </c>
      <c r="BG998" s="311">
        <f>IF(Q998&gt;=2,1,0)</f>
        <v/>
      </c>
      <c r="BH998" s="311">
        <f>IF(BG998=0,0,BG998+BH997)</f>
        <v/>
      </c>
    </row>
    <row r="999" ht="17.45" customHeight="1">
      <c r="A999" s="257">
        <f>IF(ISNUMBER(C999),MONTH(C999),"")</f>
        <v/>
      </c>
      <c r="B999" s="257">
        <f>IF(ISNUMBER(C999),YEAR(C999),"")</f>
        <v/>
      </c>
      <c r="C999" s="791">
        <f>C998+1</f>
        <v/>
      </c>
      <c r="D999" s="792" t="n"/>
      <c r="E999" s="793" t="n">
        <v>0.7161</v>
      </c>
      <c r="F999" s="795" t="n"/>
      <c r="G999" s="794" t="n">
        <v>0.7288</v>
      </c>
      <c r="H999" s="836" t="n"/>
      <c r="I999" s="792" t="n"/>
      <c r="J999" s="793" t="n">
        <v>0.7702</v>
      </c>
      <c r="K999" s="795" t="n"/>
      <c r="L999" s="793" t="n">
        <v>0.7827</v>
      </c>
      <c r="M999" s="982">
        <f>IFERROR(AVERAGE(D999:E999),"")</f>
        <v/>
      </c>
      <c r="N999" s="982">
        <f>IFERROR(AVERAGE(F999:H999),"")</f>
        <v/>
      </c>
      <c r="O999" s="982">
        <f>IFERROR(AVERAGE(I999:J999),"")</f>
        <v/>
      </c>
      <c r="P999" s="982">
        <f>IFERROR(AVERAGE(K999:L999),"")</f>
        <v/>
      </c>
      <c r="R999" s="797">
        <f>AVERAGE(M999:P999)</f>
        <v/>
      </c>
      <c r="S999" s="266">
        <f>IF(R999&gt;=1,1,0)</f>
        <v/>
      </c>
      <c r="T999" s="266">
        <f>IF(S999=0,0,S999+T998)</f>
        <v/>
      </c>
      <c r="BG999" s="266">
        <f>IF(R999&gt;=2,1,0)</f>
        <v/>
      </c>
      <c r="BH999" s="266">
        <f>IF(BG999=0,0,BG999+BH998)</f>
        <v/>
      </c>
    </row>
    <row r="1000" ht="17.45" customHeight="1">
      <c r="A1000" s="257">
        <f>IF(ISNUMBER(C1000),MONTH(C1000),"")</f>
        <v/>
      </c>
      <c r="B1000" s="257">
        <f>IF(ISNUMBER(C1000),YEAR(C1000),"")</f>
        <v/>
      </c>
      <c r="C1000" s="791">
        <f>C999+1</f>
        <v/>
      </c>
      <c r="D1000" s="792" t="n">
        <v>1.134</v>
      </c>
      <c r="E1000" s="793" t="n"/>
      <c r="F1000" s="795" t="n">
        <v>1.347</v>
      </c>
      <c r="G1000" s="794" t="n"/>
      <c r="H1000" s="836" t="n"/>
      <c r="I1000" s="792" t="n">
        <v>1.12</v>
      </c>
      <c r="J1000" s="793" t="n"/>
      <c r="K1000" s="795" t="n">
        <v>1.212</v>
      </c>
      <c r="L1000" s="793" t="n"/>
      <c r="M1000" s="982">
        <f>IFERROR(AVERAGE(D1000:E1000),"")</f>
        <v/>
      </c>
      <c r="N1000" s="982">
        <f>IFERROR(AVERAGE(F1000:H1000),"")</f>
        <v/>
      </c>
      <c r="O1000" s="982">
        <f>IFERROR(AVERAGE(I1000:J1000),"")</f>
        <v/>
      </c>
      <c r="P1000" s="982">
        <f>IFERROR(AVERAGE(K1000:L1000),"")</f>
        <v/>
      </c>
      <c r="R1000" s="797">
        <f>AVERAGE(M1000:P1000)</f>
        <v/>
      </c>
      <c r="S1000" s="266">
        <f>IF(R1000&gt;=1,1,0)</f>
        <v/>
      </c>
      <c r="T1000" s="266">
        <f>IF(S1000=0,0,S1000+T999)</f>
        <v/>
      </c>
      <c r="BG1000" s="266">
        <f>IF(R1000&gt;=2,1,0)</f>
        <v/>
      </c>
      <c r="BH1000" s="266">
        <f>IF(BG1000=0,0,BG1000+BH999)</f>
        <v/>
      </c>
    </row>
    <row r="1001" ht="17.45" customHeight="1">
      <c r="A1001" s="257">
        <f>IF(ISNUMBER(C1001),MONTH(C1001),"")</f>
        <v/>
      </c>
      <c r="B1001" s="257">
        <f>IF(ISNUMBER(C1001),YEAR(C1001),"")</f>
        <v/>
      </c>
      <c r="C1001" s="791">
        <f>C1000+1</f>
        <v/>
      </c>
      <c r="D1001" s="792" t="n"/>
      <c r="E1001" s="793" t="n">
        <v>1.47</v>
      </c>
      <c r="F1001" s="795" t="n"/>
      <c r="G1001" s="794" t="n">
        <v>1.465</v>
      </c>
      <c r="H1001" s="836" t="n"/>
      <c r="I1001" s="792" t="n"/>
      <c r="J1001" s="793" t="n">
        <v>1.417</v>
      </c>
      <c r="K1001" s="795" t="n"/>
      <c r="L1001" s="793" t="n">
        <v>1.29</v>
      </c>
      <c r="M1001" s="982">
        <f>IFERROR(AVERAGE(D1001:E1001),"")</f>
        <v/>
      </c>
      <c r="N1001" s="982">
        <f>IFERROR(AVERAGE(F1001:H1001),"")</f>
        <v/>
      </c>
      <c r="O1001" s="982">
        <f>IFERROR(AVERAGE(I1001:J1001),"")</f>
        <v/>
      </c>
      <c r="P1001" s="982">
        <f>IFERROR(AVERAGE(K1001:L1001),"")</f>
        <v/>
      </c>
      <c r="R1001" s="797">
        <f>AVERAGE(M1001:P1001)</f>
        <v/>
      </c>
      <c r="S1001" s="266">
        <f>IF(R1001&gt;=1,1,0)</f>
        <v/>
      </c>
      <c r="T1001" s="266">
        <f>IF(S1001=0,0,S1001+T1000)</f>
        <v/>
      </c>
      <c r="V1001" s="785">
        <f>AVERAGE(D795:L978)</f>
        <v/>
      </c>
      <c r="W1001" s="318">
        <f>COUNTA(D795:L978)</f>
        <v/>
      </c>
      <c r="X1001" s="318">
        <f>COUNTIF(D795:L978,"&gt;=1")</f>
        <v/>
      </c>
      <c r="Y1001" s="318">
        <f>COUNTIF(D795:L978,"&gt;=2")</f>
        <v/>
      </c>
      <c r="BG1001" s="266">
        <f>IF(R1001&gt;=2,1,0)</f>
        <v/>
      </c>
      <c r="BH1001" s="266">
        <f>IF(BG1001=0,0,BG1001+BH1000)</f>
        <v/>
      </c>
    </row>
    <row r="1002" ht="17.45" customHeight="1">
      <c r="A1002" s="257">
        <f>IF(ISNUMBER(C1002),MONTH(C1002),"")</f>
        <v/>
      </c>
      <c r="B1002" s="257">
        <f>IF(ISNUMBER(C1002),YEAR(C1002),"")</f>
        <v/>
      </c>
      <c r="C1002" s="791">
        <f>C1001+1</f>
        <v/>
      </c>
      <c r="D1002" s="792" t="n">
        <v>1.45</v>
      </c>
      <c r="E1002" s="793" t="n"/>
      <c r="F1002" s="795" t="n"/>
      <c r="G1002" s="794" t="n"/>
      <c r="H1002" s="836" t="n">
        <v>1.228</v>
      </c>
      <c r="I1002" s="792" t="n">
        <v>1.501</v>
      </c>
      <c r="J1002" s="793" t="n"/>
      <c r="K1002" s="795" t="n">
        <v>1.527</v>
      </c>
      <c r="L1002" s="793" t="n"/>
      <c r="M1002" s="982">
        <f>IFERROR(AVERAGE(D1002:E1002),"")</f>
        <v/>
      </c>
      <c r="N1002" s="982">
        <f>IFERROR(AVERAGE(F1002:H1002),"")</f>
        <v/>
      </c>
      <c r="O1002" s="982">
        <f>IFERROR(AVERAGE(I1002:J1002),"")</f>
        <v/>
      </c>
      <c r="P1002" s="982">
        <f>IFERROR(AVERAGE(K1002:L1002),"")</f>
        <v/>
      </c>
      <c r="R1002" s="797">
        <f>AVERAGE(M1002:P1002)</f>
        <v/>
      </c>
      <c r="S1002" s="266">
        <f>IF(R1002&gt;=1,1,0)</f>
        <v/>
      </c>
      <c r="T1002" s="266">
        <f>IF(S1002=0,0,S1002+T1001)</f>
        <v/>
      </c>
      <c r="V1002" s="785">
        <f>AVERAGE(D979:L1008)</f>
        <v/>
      </c>
      <c r="W1002" s="318">
        <f>COUNTA(D979:L1008)</f>
        <v/>
      </c>
      <c r="X1002" s="318">
        <f>COUNTIF(D979:L1008,"&gt;=1")</f>
        <v/>
      </c>
      <c r="Y1002" s="318">
        <f>COUNTIF(D979:L1008,"&gt;=2")</f>
        <v/>
      </c>
      <c r="BG1002" s="266">
        <f>IF(R1002&gt;=2,1,0)</f>
        <v/>
      </c>
      <c r="BH1002" s="266">
        <f>IF(BG1002=0,0,BG1002+BH1001)</f>
        <v/>
      </c>
    </row>
    <row r="1003" ht="17.45" customHeight="1">
      <c r="A1003" s="257">
        <f>IF(ISNUMBER(C1003),MONTH(C1003),"")</f>
        <v/>
      </c>
      <c r="B1003" s="257">
        <f>IF(ISNUMBER(C1003),YEAR(C1003),"")</f>
        <v/>
      </c>
      <c r="C1003" s="791">
        <f>C1002+1</f>
        <v/>
      </c>
      <c r="D1003" s="849" t="n"/>
      <c r="E1003" s="850" t="n">
        <v>1.326</v>
      </c>
      <c r="F1003" s="852" t="n"/>
      <c r="G1003" s="851" t="n">
        <v>1.352</v>
      </c>
      <c r="H1003" s="853" t="n"/>
      <c r="I1003" s="849" t="n"/>
      <c r="J1003" s="850" t="n">
        <v>1.473</v>
      </c>
      <c r="K1003" s="852" t="n"/>
      <c r="L1003" s="850" t="n">
        <v>1.385</v>
      </c>
      <c r="M1003" s="982">
        <f>IFERROR(AVERAGE(D1003:E1003),"")</f>
        <v/>
      </c>
      <c r="N1003" s="982">
        <f>IFERROR(AVERAGE(F1003:H1003),"")</f>
        <v/>
      </c>
      <c r="O1003" s="982">
        <f>IFERROR(AVERAGE(I1003:J1003),"")</f>
        <v/>
      </c>
      <c r="P1003" s="982">
        <f>IFERROR(AVERAGE(K1003:L1003),"")</f>
        <v/>
      </c>
      <c r="R1003" s="797">
        <f>AVERAGE(M1003:P1003)</f>
        <v/>
      </c>
      <c r="S1003" s="266">
        <f>IF(R1003&gt;=1,1,0)</f>
        <v/>
      </c>
      <c r="T1003" s="266">
        <f>IF(S1003=0,0,S1003+T1002)</f>
        <v/>
      </c>
      <c r="V1003" s="785">
        <f>AVERAGE(D1009:L1014)</f>
        <v/>
      </c>
      <c r="W1003" s="318">
        <f>COUNTA(D1009:L1014)</f>
        <v/>
      </c>
      <c r="X1003" s="318">
        <f>COUNTIF(D1009:L1014,"&gt;=1")</f>
        <v/>
      </c>
      <c r="Y1003" s="318">
        <f>COUNTIF(D1009:L1014,"&gt;=2")</f>
        <v/>
      </c>
      <c r="BG1003" s="266">
        <f>IF(R1003&gt;=2,1,0)</f>
        <v/>
      </c>
      <c r="BH1003" s="266">
        <f>IF(BG1003=0,0,BG1003+BH1002)</f>
        <v/>
      </c>
    </row>
    <row r="1004" ht="17.45" customHeight="1">
      <c r="A1004" s="257">
        <f>IF(ISNUMBER(C1004),MONTH(C1004),"")</f>
        <v/>
      </c>
      <c r="B1004" s="257">
        <f>IF(ISNUMBER(C1004),YEAR(C1004),"")</f>
        <v/>
      </c>
      <c r="C1004" s="808">
        <f>C1003+1</f>
        <v/>
      </c>
      <c r="D1004" s="844" t="n">
        <v>0.7684</v>
      </c>
      <c r="E1004" s="845" t="n"/>
      <c r="F1004" s="847" t="n">
        <v>0.8038999999999999</v>
      </c>
      <c r="G1004" s="846" t="n"/>
      <c r="H1004" s="848" t="n">
        <v>0.7611</v>
      </c>
      <c r="I1004" s="844" t="n">
        <v>0.8828</v>
      </c>
      <c r="J1004" s="845" t="n"/>
      <c r="K1004" s="847" t="n">
        <v>0.8915999999999999</v>
      </c>
      <c r="L1004" s="845" t="n"/>
      <c r="M1004" s="983">
        <f>IFERROR(AVERAGE(D1004:E1004),"")</f>
        <v/>
      </c>
      <c r="N1004" s="983">
        <f>IFERROR(AVERAGE(F1004:H1004),"")</f>
        <v/>
      </c>
      <c r="O1004" s="983">
        <f>IFERROR(AVERAGE(I1004:J1004),"")</f>
        <v/>
      </c>
      <c r="P1004" s="983">
        <f>IFERROR(AVERAGE(K1004:L1004),"")</f>
        <v/>
      </c>
      <c r="Q1004" s="813">
        <f>AVERAGE(M1004:P1004)</f>
        <v/>
      </c>
      <c r="R1004" s="813" t="n"/>
      <c r="S1004" s="443">
        <f>IF(Q1004&gt;=1,1,0)</f>
        <v/>
      </c>
      <c r="T1004" s="443">
        <f>IF(S1004=0,0,S1004+T1003)</f>
        <v/>
      </c>
      <c r="BG1004" s="311">
        <f>IF(Q1004&gt;=2,1,0)</f>
        <v/>
      </c>
      <c r="BH1004" s="311">
        <f>IF(BG1004=0,0,BG1004+BH1003)</f>
        <v/>
      </c>
    </row>
    <row r="1005" ht="17.45" customHeight="1">
      <c r="A1005" s="257">
        <f>IF(ISNUMBER(C1005),MONTH(C1005),"")</f>
        <v/>
      </c>
      <c r="B1005" s="257">
        <f>IF(ISNUMBER(C1005),YEAR(C1005),"")</f>
        <v/>
      </c>
      <c r="C1005" s="808">
        <f>C1004+1</f>
        <v/>
      </c>
      <c r="D1005" s="844" t="n"/>
      <c r="E1005" s="845" t="n">
        <v>0.7917</v>
      </c>
      <c r="F1005" s="847" t="n"/>
      <c r="G1005" s="846" t="n">
        <v>0.6830000000000001</v>
      </c>
      <c r="H1005" s="848" t="n"/>
      <c r="I1005" s="844" t="n"/>
      <c r="J1005" s="845" t="n">
        <v>0.698</v>
      </c>
      <c r="K1005" s="847" t="n"/>
      <c r="L1005" s="845" t="n">
        <v>0.7213000000000001</v>
      </c>
      <c r="M1005" s="983">
        <f>IFERROR(AVERAGE(D1005:E1005),"")</f>
        <v/>
      </c>
      <c r="N1005" s="983">
        <f>IFERROR(AVERAGE(F1005:H1005),"")</f>
        <v/>
      </c>
      <c r="O1005" s="983">
        <f>IFERROR(AVERAGE(I1005:J1005),"")</f>
        <v/>
      </c>
      <c r="P1005" s="983">
        <f>IFERROR(AVERAGE(K1005:L1005),"")</f>
        <v/>
      </c>
      <c r="Q1005" s="813">
        <f>AVERAGE(M1005:P1005)</f>
        <v/>
      </c>
      <c r="R1005" s="813" t="n"/>
      <c r="S1005" s="443">
        <f>IF(Q1005&gt;=1,1,0)</f>
        <v/>
      </c>
      <c r="T1005" s="443">
        <f>IF(S1005=0,0,S1005+T1004)</f>
        <v/>
      </c>
      <c r="BG1005" s="311">
        <f>IF(Q1005&gt;=2,1,0)</f>
        <v/>
      </c>
      <c r="BH1005" s="311">
        <f>IF(BG1005=0,0,BG1005+BH1004)</f>
        <v/>
      </c>
    </row>
    <row r="1006" ht="17.45" customHeight="1" thickBot="1">
      <c r="A1006" s="257">
        <f>IF(ISNUMBER(C1006),MONTH(C1006),"")</f>
        <v/>
      </c>
      <c r="B1006" s="257">
        <f>IF(ISNUMBER(C1006),YEAR(C1006),"")</f>
        <v/>
      </c>
      <c r="C1006" s="791">
        <f>C1005+1</f>
        <v/>
      </c>
      <c r="D1006" s="849" t="n">
        <v>1.292</v>
      </c>
      <c r="E1006" s="850" t="n"/>
      <c r="F1006" s="852" t="n">
        <v>1.502</v>
      </c>
      <c r="G1006" s="851" t="n"/>
      <c r="H1006" s="853" t="n"/>
      <c r="I1006" s="849" t="n">
        <v>1.137</v>
      </c>
      <c r="J1006" s="850" t="n"/>
      <c r="K1006" s="852" t="n">
        <v>1.167</v>
      </c>
      <c r="L1006" s="850" t="n"/>
      <c r="M1006" s="982">
        <f>IFERROR(AVERAGE(D1006:E1006),"")</f>
        <v/>
      </c>
      <c r="N1006" s="982">
        <f>IFERROR(AVERAGE(F1006:H1006),"")</f>
        <v/>
      </c>
      <c r="O1006" s="982">
        <f>IFERROR(AVERAGE(I1006:J1006),"")</f>
        <v/>
      </c>
      <c r="P1006" s="982">
        <f>IFERROR(AVERAGE(K1006:L1006),"")</f>
        <v/>
      </c>
      <c r="R1006" s="797">
        <f>AVERAGE(M1006:P1006)</f>
        <v/>
      </c>
      <c r="S1006" s="266">
        <f>IF(R1006&gt;=1,1,0)</f>
        <v/>
      </c>
      <c r="T1006" s="266">
        <f>IF(S1006=0,0,S1006+T1005)</f>
        <v/>
      </c>
      <c r="BG1006" s="266">
        <f>IF(R1006&gt;=2,1,0)</f>
        <v/>
      </c>
      <c r="BH1006" s="266">
        <f>IF(BG1006=0,0,BG1006+BH1005)</f>
        <v/>
      </c>
    </row>
    <row r="1007" ht="17.45" customHeight="1" thickBot="1">
      <c r="A1007" s="257">
        <f>IF(ISNUMBER(C1007),MONTH(C1007),"")</f>
        <v/>
      </c>
      <c r="B1007" s="257">
        <f>IF(ISNUMBER(C1007),YEAR(C1007),"")</f>
        <v/>
      </c>
      <c r="C1007" s="791">
        <f>C1006+1</f>
        <v/>
      </c>
      <c r="D1007" s="849" t="n"/>
      <c r="E1007" s="850" t="n">
        <v>1.139</v>
      </c>
      <c r="F1007" s="852" t="n"/>
      <c r="G1007" s="851" t="n">
        <v>1.369</v>
      </c>
      <c r="H1007" s="853" t="n"/>
      <c r="I1007" s="849" t="n"/>
      <c r="J1007" s="850" t="n">
        <v>1.295</v>
      </c>
      <c r="K1007" s="852" t="n"/>
      <c r="L1007" s="850" t="n">
        <v>1.49</v>
      </c>
      <c r="M1007" s="982">
        <f>IFERROR(AVERAGE(D1007:E1007),"")</f>
        <v/>
      </c>
      <c r="N1007" s="982">
        <f>IFERROR(AVERAGE(F1007:H1007),"")</f>
        <v/>
      </c>
      <c r="O1007" s="982">
        <f>IFERROR(AVERAGE(I1007:J1007),"")</f>
        <v/>
      </c>
      <c r="P1007" s="982">
        <f>IFERROR(AVERAGE(K1007:L1007),"")</f>
        <v/>
      </c>
      <c r="R1007" s="797">
        <f>AVERAGE(M1007:P1007)</f>
        <v/>
      </c>
      <c r="S1007" s="266">
        <f>IF(R1007&gt;=1,1,0)</f>
        <v/>
      </c>
      <c r="T1007" s="266">
        <f>IF(S1007=0,0,S1007+T1006)</f>
        <v/>
      </c>
      <c r="U1007" s="313" t="inlineStr">
        <is>
          <t>September</t>
        </is>
      </c>
      <c r="V1007" s="299" t="n">
        <v>2020</v>
      </c>
      <c r="W1007" s="300" t="n"/>
      <c r="X1007" s="300" t="n"/>
      <c r="Y1007" s="300" t="n"/>
      <c r="BG1007" s="266">
        <f>IF(R1007&gt;=2,1,0)</f>
        <v/>
      </c>
      <c r="BH1007" s="266">
        <f>IF(BG1007=0,0,BG1007+BH1006)</f>
        <v/>
      </c>
    </row>
    <row r="1008" ht="17.45" customHeight="1" thickBot="1">
      <c r="A1008" s="257">
        <f>IF(ISNUMBER(C1008),MONTH(C1008),"")</f>
        <v/>
      </c>
      <c r="B1008" s="257">
        <f>IF(ISNUMBER(C1008),YEAR(C1008),"")</f>
        <v/>
      </c>
      <c r="C1008" s="824">
        <f>C1007+1</f>
        <v/>
      </c>
      <c r="D1008" s="868" t="n">
        <v>1.751</v>
      </c>
      <c r="E1008" s="869" t="n"/>
      <c r="F1008" s="870" t="n"/>
      <c r="G1008" s="871" t="n"/>
      <c r="H1008" s="872" t="n">
        <v>1.626</v>
      </c>
      <c r="I1008" s="868" t="n">
        <v>1.815</v>
      </c>
      <c r="J1008" s="869" t="n"/>
      <c r="K1008" s="870" t="n">
        <v>1.839</v>
      </c>
      <c r="L1008" s="869" t="n"/>
      <c r="M1008" s="982">
        <f>IFERROR(AVERAGE(D1008:E1008),"")</f>
        <v/>
      </c>
      <c r="N1008" s="982">
        <f>IFERROR(AVERAGE(F1008:H1008),"")</f>
        <v/>
      </c>
      <c r="O1008" s="982">
        <f>IFERROR(AVERAGE(I1008:J1008),"")</f>
        <v/>
      </c>
      <c r="P1008" s="982">
        <f>IFERROR(AVERAGE(K1008:L1008),"")</f>
        <v/>
      </c>
      <c r="R1008" s="797">
        <f>AVERAGE(M1008:P1008)</f>
        <v/>
      </c>
      <c r="S1008" s="266">
        <f>IF(R1008&gt;=1,1,0)</f>
        <v/>
      </c>
      <c r="T1008" s="266">
        <f>IF(S1008=0,0,S1008+T1007)</f>
        <v/>
      </c>
      <c r="U1008" s="301" t="inlineStr">
        <is>
          <t>Parameter</t>
        </is>
      </c>
      <c r="V1008" s="301" t="inlineStr">
        <is>
          <t>Station 1</t>
        </is>
      </c>
      <c r="W1008" s="301" t="inlineStr">
        <is>
          <t>Station 2</t>
        </is>
      </c>
      <c r="X1008" s="301" t="inlineStr">
        <is>
          <t>Station 4</t>
        </is>
      </c>
      <c r="Y1008" s="301" t="inlineStr">
        <is>
          <t>Station 5</t>
        </is>
      </c>
      <c r="BG1008" s="266">
        <f>IF(R1008&gt;=2,1,0)</f>
        <v/>
      </c>
      <c r="BH1008" s="266">
        <f>IF(BG1008=0,0,BG1008+BH1007)</f>
        <v/>
      </c>
    </row>
    <row r="1009" ht="17.45" customHeight="1">
      <c r="A1009" s="257">
        <f>IF(ISNUMBER(C1009),MONTH(C1009),"")</f>
        <v/>
      </c>
      <c r="B1009" s="257">
        <f>IF(ISNUMBER(C1009),YEAR(C1009),"")</f>
        <v/>
      </c>
      <c r="C1009" s="831">
        <f>C1008+1</f>
        <v/>
      </c>
      <c r="D1009" s="832" t="n"/>
      <c r="E1009" s="833" t="n">
        <v>1.922</v>
      </c>
      <c r="F1009" s="835" t="n"/>
      <c r="G1009" s="834" t="n">
        <v>1.687</v>
      </c>
      <c r="H1009" s="860" t="n"/>
      <c r="I1009" s="832" t="n"/>
      <c r="J1009" s="833" t="n">
        <v>1.786</v>
      </c>
      <c r="K1009" s="835" t="n"/>
      <c r="L1009" s="833" t="n">
        <v>2.026</v>
      </c>
      <c r="M1009" s="982">
        <f>IFERROR(AVERAGE(D1009:E1009),"")</f>
        <v/>
      </c>
      <c r="N1009" s="982">
        <f>IFERROR(AVERAGE(F1009:H1009),"")</f>
        <v/>
      </c>
      <c r="O1009" s="982">
        <f>IFERROR(AVERAGE(I1009:J1009),"")</f>
        <v/>
      </c>
      <c r="P1009" s="982">
        <f>IFERROR(AVERAGE(K1009:L1009),"")</f>
        <v/>
      </c>
      <c r="R1009" s="797">
        <f>AVERAGE(M1009:P1009)</f>
        <v/>
      </c>
      <c r="S1009" s="266">
        <f>IF(R1009&gt;=1,1,0)</f>
        <v/>
      </c>
      <c r="T1009" s="266">
        <f>IF(S1009=0,0,S1009+T1008)</f>
        <v/>
      </c>
      <c r="U1009" s="302" t="inlineStr">
        <is>
          <t>Average</t>
        </is>
      </c>
      <c r="V1009" s="839">
        <f>AVERAGE(D979:E1008)</f>
        <v/>
      </c>
      <c r="W1009" s="839">
        <f>AVERAGE(F979:H1008)</f>
        <v/>
      </c>
      <c r="X1009" s="839">
        <f>AVERAGE(I979:J1008)</f>
        <v/>
      </c>
      <c r="Y1009" s="839">
        <f>AVERAGE(K979:L1008)</f>
        <v/>
      </c>
      <c r="BG1009" s="266">
        <f>IF(R1009&gt;=2,1,0)</f>
        <v/>
      </c>
      <c r="BH1009" s="266">
        <f>IF(BG1009=0,0,BG1009+BH1008)</f>
        <v/>
      </c>
    </row>
    <row r="1010" ht="17.45" customHeight="1">
      <c r="A1010" s="257">
        <f>IF(ISNUMBER(C1010),MONTH(C1010),"")</f>
        <v/>
      </c>
      <c r="B1010" s="257">
        <f>IF(ISNUMBER(C1010),YEAR(C1010),"")</f>
        <v/>
      </c>
      <c r="C1010" s="861">
        <f>C1009+1</f>
        <v/>
      </c>
      <c r="D1010" s="803" t="n">
        <v>1.909</v>
      </c>
      <c r="E1010" s="804" t="n"/>
      <c r="F1010" s="806" t="n">
        <v>1.762</v>
      </c>
      <c r="G1010" s="805" t="n"/>
      <c r="H1010" s="838" t="n">
        <v>1.818</v>
      </c>
      <c r="I1010" s="803" t="n">
        <v>2.053</v>
      </c>
      <c r="J1010" s="804" t="n"/>
      <c r="K1010" s="806" t="n">
        <v>2.119</v>
      </c>
      <c r="L1010" s="804" t="n"/>
      <c r="M1010" s="982">
        <f>IFERROR(AVERAGE(D1010:E1010),"")</f>
        <v/>
      </c>
      <c r="N1010" s="982">
        <f>IFERROR(AVERAGE(F1010:H1010),"")</f>
        <v/>
      </c>
      <c r="O1010" s="982">
        <f>IFERROR(AVERAGE(I1010:J1010),"")</f>
        <v/>
      </c>
      <c r="P1010" s="982">
        <f>IFERROR(AVERAGE(K1010:L1010),"")</f>
        <v/>
      </c>
      <c r="R1010" s="797">
        <f>AVERAGE(M1010:P1010)</f>
        <v/>
      </c>
      <c r="S1010" s="266">
        <f>IF(R1010&gt;=1,1,0)</f>
        <v/>
      </c>
      <c r="T1010" s="266">
        <f>IF(S1010=0,0,S1010+T1009)</f>
        <v/>
      </c>
      <c r="U1010" s="302" t="inlineStr">
        <is>
          <t>Maximum</t>
        </is>
      </c>
      <c r="V1010" s="839">
        <f>MAX(D979:E1008)</f>
        <v/>
      </c>
      <c r="W1010" s="839">
        <f>MAX(F979:H1008)</f>
        <v/>
      </c>
      <c r="X1010" s="839">
        <f>MAX(I979:J1008)</f>
        <v/>
      </c>
      <c r="Y1010" s="839">
        <f>MAX(K979:L1008)</f>
        <v/>
      </c>
      <c r="BG1010" s="266">
        <f>IF(R1010&gt;=2,1,0)</f>
        <v/>
      </c>
      <c r="BH1010" s="266">
        <f>IF(BG1010=0,0,BG1010+BH1009)</f>
        <v/>
      </c>
    </row>
    <row r="1011" ht="17.45" customHeight="1" thickBot="1">
      <c r="A1011" s="257">
        <f>IF(ISNUMBER(C1011),MONTH(C1011),"")</f>
        <v/>
      </c>
      <c r="B1011" s="257">
        <f>IF(ISNUMBER(C1011),YEAR(C1011),"")</f>
        <v/>
      </c>
      <c r="C1011" s="808">
        <f>C1010+1</f>
        <v/>
      </c>
      <c r="D1011" s="809" t="n"/>
      <c r="E1011" s="810" t="n">
        <v>1.719</v>
      </c>
      <c r="F1011" s="812" t="n"/>
      <c r="G1011" s="811" t="n">
        <v>1.783</v>
      </c>
      <c r="H1011" s="837" t="n"/>
      <c r="I1011" s="809" t="n"/>
      <c r="J1011" s="810" t="n">
        <v>1.73</v>
      </c>
      <c r="K1011" s="812" t="n"/>
      <c r="L1011" s="810" t="n">
        <v>1.847</v>
      </c>
      <c r="M1011" s="983">
        <f>IFERROR(AVERAGE(D1011:E1011),"")</f>
        <v/>
      </c>
      <c r="N1011" s="983">
        <f>IFERROR(AVERAGE(F1011:H1011),"")</f>
        <v/>
      </c>
      <c r="O1011" s="983">
        <f>IFERROR(AVERAGE(I1011:J1011),"")</f>
        <v/>
      </c>
      <c r="P1011" s="983">
        <f>IFERROR(AVERAGE(K1011:L1011),"")</f>
        <v/>
      </c>
      <c r="Q1011" s="813">
        <f>AVERAGE(M1011:P1011)</f>
        <v/>
      </c>
      <c r="R1011" s="813" t="n"/>
      <c r="S1011" s="443">
        <f>IF(Q1011&gt;=1,1,0)</f>
        <v/>
      </c>
      <c r="T1011" s="443">
        <f>IF(S1011=0,0,S1011+T1010)</f>
        <v/>
      </c>
      <c r="U1011" s="304" t="inlineStr">
        <is>
          <t># DAYS &gt; 2.5</t>
        </is>
      </c>
      <c r="V1011" s="305">
        <f>COUNTIF(D979:E1008,"&gt;=2.5")</f>
        <v/>
      </c>
      <c r="W1011" s="305">
        <f>COUNTIF(F979:H1008,"&gt;=2.5")</f>
        <v/>
      </c>
      <c r="X1011" s="305">
        <f>COUNTIF(I979:J1008,"&gt;=2.5")</f>
        <v/>
      </c>
      <c r="Y1011" s="305">
        <f>COUNTIF(K979:L1008,"&gt;=2.5")</f>
        <v/>
      </c>
      <c r="BG1011" s="311">
        <f>IF(Q1011&gt;=2,1,0)</f>
        <v/>
      </c>
      <c r="BH1011" s="311">
        <f>IF(BG1011=0,0,BG1011+BH1010)</f>
        <v/>
      </c>
    </row>
    <row r="1012" ht="17.45" customHeight="1" thickBot="1">
      <c r="A1012" s="257">
        <f>IF(ISNUMBER(C1012),MONTH(C1012),"")</f>
        <v/>
      </c>
      <c r="B1012" s="257">
        <f>IF(ISNUMBER(C1012),YEAR(C1012),"")</f>
        <v/>
      </c>
      <c r="C1012" s="808">
        <f>C1011+1</f>
        <v/>
      </c>
      <c r="D1012" s="809" t="n">
        <v>1.567</v>
      </c>
      <c r="E1012" s="810" t="n"/>
      <c r="F1012" s="812" t="n">
        <v>1.535</v>
      </c>
      <c r="G1012" s="811" t="n"/>
      <c r="H1012" s="837" t="n"/>
      <c r="I1012" s="809" t="n">
        <v>1.486</v>
      </c>
      <c r="J1012" s="810" t="n"/>
      <c r="K1012" s="812" t="n">
        <v>1.54</v>
      </c>
      <c r="L1012" s="810" t="n"/>
      <c r="M1012" s="983">
        <f>IFERROR(AVERAGE(D1012:E1012),"")</f>
        <v/>
      </c>
      <c r="N1012" s="983">
        <f>IFERROR(AVERAGE(F1012:H1012),"")</f>
        <v/>
      </c>
      <c r="O1012" s="983">
        <f>IFERROR(AVERAGE(I1012:J1012),"")</f>
        <v/>
      </c>
      <c r="P1012" s="983">
        <f>IFERROR(AVERAGE(K1012:L1012),"")</f>
        <v/>
      </c>
      <c r="Q1012" s="813">
        <f>AVERAGE(M1012:P1012)</f>
        <v/>
      </c>
      <c r="R1012" s="813" t="n"/>
      <c r="S1012" s="443">
        <f>IF(Q1012&gt;=1,1,0)</f>
        <v/>
      </c>
      <c r="T1012" s="443">
        <f>IF(S1012=0,0,S1012+T1011)</f>
        <v/>
      </c>
      <c r="Y1012" s="786">
        <f>AVERAGE(V1009:Y1009)</f>
        <v/>
      </c>
      <c r="BG1012" s="311">
        <f>IF(Q1012&gt;=2,1,0)</f>
        <v/>
      </c>
      <c r="BH1012" s="311">
        <f>IF(BG1012=0,0,BG1012+BH1011)</f>
        <v/>
      </c>
    </row>
    <row r="1013" ht="17.45" customHeight="1">
      <c r="A1013" s="257">
        <f>IF(ISNUMBER(C1013),MONTH(C1013),"")</f>
        <v/>
      </c>
      <c r="B1013" s="257">
        <f>IF(ISNUMBER(C1013),YEAR(C1013),"")</f>
        <v/>
      </c>
      <c r="C1013" s="791">
        <f>C1012+1</f>
        <v/>
      </c>
      <c r="D1013" s="792" t="n"/>
      <c r="E1013" s="793" t="n">
        <v>1.751</v>
      </c>
      <c r="F1013" s="795" t="n"/>
      <c r="G1013" s="794" t="n">
        <v>1.696</v>
      </c>
      <c r="H1013" s="836" t="n"/>
      <c r="I1013" s="792" t="n"/>
      <c r="J1013" s="793" t="n">
        <v>1.669</v>
      </c>
      <c r="K1013" s="795" t="n"/>
      <c r="L1013" s="793" t="n">
        <v>1.763</v>
      </c>
      <c r="M1013" s="982">
        <f>IFERROR(AVERAGE(D1013:E1013),"")</f>
        <v/>
      </c>
      <c r="N1013" s="982">
        <f>IFERROR(AVERAGE(F1013:H1013),"")</f>
        <v/>
      </c>
      <c r="O1013" s="982">
        <f>IFERROR(AVERAGE(I1013:J1013),"")</f>
        <v/>
      </c>
      <c r="P1013" s="982">
        <f>IFERROR(AVERAGE(K1013:L1013),"")</f>
        <v/>
      </c>
      <c r="R1013" s="797">
        <f>AVERAGE(M1013:P1013)</f>
        <v/>
      </c>
      <c r="S1013" s="266">
        <f>IF(R1013&gt;=1,1,0)</f>
        <v/>
      </c>
      <c r="T1013" s="266">
        <f>IF(S1013=0,0,S1013+T1012)</f>
        <v/>
      </c>
      <c r="BG1013" s="266">
        <f>IF(R1013&gt;=2,1,0)</f>
        <v/>
      </c>
      <c r="BH1013" s="266">
        <f>IF(BG1013=0,0,BG1013+BH1012)</f>
        <v/>
      </c>
    </row>
    <row r="1014" ht="17.45" customHeight="1">
      <c r="A1014" s="257">
        <f>IF(ISNUMBER(C1014),MONTH(C1014),"")</f>
        <v/>
      </c>
      <c r="B1014" s="257">
        <f>IF(ISNUMBER(C1014),YEAR(C1014),"")</f>
        <v/>
      </c>
      <c r="C1014" s="791">
        <f>C1013+1</f>
        <v/>
      </c>
      <c r="D1014" s="792" t="n">
        <v>2.073</v>
      </c>
      <c r="E1014" s="793" t="n"/>
      <c r="F1014" s="795" t="n"/>
      <c r="G1014" s="794" t="n"/>
      <c r="H1014" s="836" t="n">
        <v>1.795</v>
      </c>
      <c r="I1014" s="792" t="n">
        <v>2.094</v>
      </c>
      <c r="J1014" s="793" t="n"/>
      <c r="K1014" s="795" t="n">
        <v>2.197</v>
      </c>
      <c r="L1014" s="793" t="n"/>
      <c r="M1014" s="982">
        <f>IFERROR(AVERAGE(D1014:E1014),"")</f>
        <v/>
      </c>
      <c r="N1014" s="982">
        <f>IFERROR(AVERAGE(F1014:H1014),"")</f>
        <v/>
      </c>
      <c r="O1014" s="982">
        <f>IFERROR(AVERAGE(I1014:J1014),"")</f>
        <v/>
      </c>
      <c r="P1014" s="982">
        <f>IFERROR(AVERAGE(K1014:L1014),"")</f>
        <v/>
      </c>
      <c r="R1014" s="797">
        <f>AVERAGE(M1014:P1014)</f>
        <v/>
      </c>
      <c r="S1014" s="266">
        <f>IF(R1014&gt;=1,1,0)</f>
        <v/>
      </c>
      <c r="T1014" s="266">
        <f>IF(S1014=0,0,S1014+T1013)</f>
        <v/>
      </c>
      <c r="BG1014" s="266">
        <f>IF(R1014&gt;=2,1,0)</f>
        <v/>
      </c>
      <c r="BH1014" s="266">
        <f>IF(BG1014=0,0,BG1014+BH1013)</f>
        <v/>
      </c>
    </row>
    <row r="1015" ht="17.45" customHeight="1">
      <c r="A1015" s="257">
        <f>IF(ISNUMBER(C1015),MONTH(C1015),"")</f>
        <v/>
      </c>
      <c r="B1015" s="257">
        <f>IF(ISNUMBER(C1015),YEAR(C1015),"")</f>
        <v/>
      </c>
      <c r="C1015" s="791">
        <f>C1014+1</f>
        <v/>
      </c>
      <c r="D1015" s="792" t="n"/>
      <c r="E1015" s="793" t="n">
        <v>1.453</v>
      </c>
      <c r="F1015" s="795" t="n"/>
      <c r="G1015" s="794" t="n">
        <v>1.446</v>
      </c>
      <c r="H1015" s="836" t="n"/>
      <c r="I1015" s="792" t="n"/>
      <c r="J1015" s="793" t="n">
        <v>1.362</v>
      </c>
      <c r="K1015" s="795" t="n"/>
      <c r="L1015" s="793" t="n">
        <v>1.618</v>
      </c>
      <c r="M1015" s="982">
        <f>IFERROR(AVERAGE(D1015:E1015),"")</f>
        <v/>
      </c>
      <c r="N1015" s="982">
        <f>IFERROR(AVERAGE(F1015:H1015),"")</f>
        <v/>
      </c>
      <c r="O1015" s="982">
        <f>IFERROR(AVERAGE(I1015:J1015),"")</f>
        <v/>
      </c>
      <c r="P1015" s="982">
        <f>IFERROR(AVERAGE(K1015:L1015),"")</f>
        <v/>
      </c>
      <c r="R1015" s="797">
        <f>AVERAGE(M1015:P1015)</f>
        <v/>
      </c>
      <c r="S1015" s="266">
        <f>IF(R1015&gt;=1,1,0)</f>
        <v/>
      </c>
      <c r="T1015" s="266">
        <f>IF(S1015=0,0,S1015+T1014)</f>
        <v/>
      </c>
      <c r="BG1015" s="266">
        <f>IF(R1015&gt;=2,1,0)</f>
        <v/>
      </c>
      <c r="BH1015" s="266">
        <f>IF(BG1015=0,0,BG1015+BH1014)</f>
        <v/>
      </c>
    </row>
    <row r="1016" ht="17.45" customHeight="1">
      <c r="A1016" s="257">
        <f>IF(ISNUMBER(C1016),MONTH(C1016),"")</f>
        <v/>
      </c>
      <c r="B1016" s="257">
        <f>IF(ISNUMBER(C1016),YEAR(C1016),"")</f>
        <v/>
      </c>
      <c r="C1016" s="861">
        <f>C1015+1</f>
        <v/>
      </c>
      <c r="D1016" s="803" t="n">
        <v>0.7969000000000001</v>
      </c>
      <c r="E1016" s="804" t="n"/>
      <c r="F1016" s="806" t="n">
        <v>0.8354</v>
      </c>
      <c r="G1016" s="805" t="n"/>
      <c r="H1016" s="838" t="n">
        <v>0.8468</v>
      </c>
      <c r="I1016" s="803" t="n">
        <v>0.8124</v>
      </c>
      <c r="J1016" s="804" t="n"/>
      <c r="K1016" s="806" t="n">
        <v>0.8887</v>
      </c>
      <c r="L1016" s="804" t="n"/>
      <c r="M1016" s="982">
        <f>IFERROR(AVERAGE(D1016:E1016),"")</f>
        <v/>
      </c>
      <c r="N1016" s="982">
        <f>IFERROR(AVERAGE(F1016:H1016),"")</f>
        <v/>
      </c>
      <c r="O1016" s="982">
        <f>IFERROR(AVERAGE(I1016:J1016),"")</f>
        <v/>
      </c>
      <c r="P1016" s="982">
        <f>IFERROR(AVERAGE(K1016:L1016),"")</f>
        <v/>
      </c>
      <c r="R1016" s="797">
        <f>AVERAGE(M1016:P1016)</f>
        <v/>
      </c>
      <c r="S1016" s="266">
        <f>IF(R1016&gt;=1,1,0)</f>
        <v/>
      </c>
      <c r="T1016" s="266">
        <f>IF(S1016=0,0,S1016+T1015)</f>
        <v/>
      </c>
      <c r="BG1016" s="266">
        <f>IF(R1016&gt;=2,1,0)</f>
        <v/>
      </c>
      <c r="BH1016" s="266">
        <f>IF(BG1016=0,0,BG1016+BH1015)</f>
        <v/>
      </c>
    </row>
    <row r="1017" ht="17.45" customHeight="1">
      <c r="A1017" s="257">
        <f>IF(ISNUMBER(C1017),MONTH(C1017),"")</f>
        <v/>
      </c>
      <c r="B1017" s="257">
        <f>IF(ISNUMBER(C1017),YEAR(C1017),"")</f>
        <v/>
      </c>
      <c r="C1017" s="791">
        <f>C1016+1</f>
        <v/>
      </c>
      <c r="D1017" s="792" t="n"/>
      <c r="E1017" s="793" t="n">
        <v>0.8057</v>
      </c>
      <c r="F1017" s="795" t="n"/>
      <c r="G1017" s="794" t="n">
        <v>0.8571</v>
      </c>
      <c r="H1017" s="836" t="n"/>
      <c r="I1017" s="792" t="n"/>
      <c r="J1017" s="793" t="n">
        <v>0.7716</v>
      </c>
      <c r="K1017" s="795" t="n"/>
      <c r="L1017" s="793" t="n">
        <v>0.9985000000000001</v>
      </c>
      <c r="M1017" s="982">
        <f>IFERROR(AVERAGE(D1017:E1017),"")</f>
        <v/>
      </c>
      <c r="N1017" s="982">
        <f>IFERROR(AVERAGE(F1017:H1017),"")</f>
        <v/>
      </c>
      <c r="O1017" s="982">
        <f>IFERROR(AVERAGE(I1017:J1017),"")</f>
        <v/>
      </c>
      <c r="P1017" s="982">
        <f>IFERROR(AVERAGE(K1017:L1017),"")</f>
        <v/>
      </c>
      <c r="R1017" s="797">
        <f>AVERAGE(M1017:P1017)</f>
        <v/>
      </c>
      <c r="S1017" s="266">
        <f>IF(R1017&gt;=1,1,0)</f>
        <v/>
      </c>
      <c r="T1017" s="266">
        <f>IF(S1017=0,0,S1017+T1016)</f>
        <v/>
      </c>
      <c r="BG1017" s="266">
        <f>IF(R1017&gt;=2,1,0)</f>
        <v/>
      </c>
      <c r="BH1017" s="266">
        <f>IF(BG1017=0,0,BG1017+BH1016)</f>
        <v/>
      </c>
    </row>
    <row r="1018" ht="17.45" customHeight="1">
      <c r="A1018" s="257">
        <f>IF(ISNUMBER(C1018),MONTH(C1018),"")</f>
        <v/>
      </c>
      <c r="B1018" s="257">
        <f>IF(ISNUMBER(C1018),YEAR(C1018),"")</f>
        <v/>
      </c>
      <c r="C1018" s="808">
        <f>C1017+1</f>
        <v/>
      </c>
      <c r="D1018" s="809" t="n">
        <v>0.7917</v>
      </c>
      <c r="E1018" s="810" t="n"/>
      <c r="F1018" s="812" t="n">
        <v>0.8608</v>
      </c>
      <c r="G1018" s="811" t="n"/>
      <c r="H1018" s="837" t="n"/>
      <c r="I1018" s="809" t="n">
        <v>0.7274</v>
      </c>
      <c r="J1018" s="810" t="n"/>
      <c r="K1018" s="812" t="n">
        <v>0.7533</v>
      </c>
      <c r="L1018" s="810" t="n"/>
      <c r="M1018" s="983">
        <f>IFERROR(AVERAGE(D1018:E1018),"")</f>
        <v/>
      </c>
      <c r="N1018" s="983">
        <f>IFERROR(AVERAGE(F1018:H1018),"")</f>
        <v/>
      </c>
      <c r="O1018" s="983">
        <f>IFERROR(AVERAGE(I1018:J1018),"")</f>
        <v/>
      </c>
      <c r="P1018" s="983">
        <f>IFERROR(AVERAGE(K1018:L1018),"")</f>
        <v/>
      </c>
      <c r="Q1018" s="813">
        <f>AVERAGE(M1018:P1018)</f>
        <v/>
      </c>
      <c r="R1018" s="813" t="n"/>
      <c r="S1018" s="443">
        <f>IF(Q1018&gt;=1,1,0)</f>
        <v/>
      </c>
      <c r="T1018" s="443">
        <f>IF(S1018=0,0,S1018+T1017)</f>
        <v/>
      </c>
      <c r="BG1018" s="311">
        <f>IF(Q1018&gt;=2,1,0)</f>
        <v/>
      </c>
      <c r="BH1018" s="311">
        <f>IF(BG1018=0,0,BG1018+BH1017)</f>
        <v/>
      </c>
    </row>
    <row r="1019" ht="17.45" customHeight="1">
      <c r="A1019" s="257">
        <f>IF(ISNUMBER(C1019),MONTH(C1019),"")</f>
        <v/>
      </c>
      <c r="B1019" s="257">
        <f>IF(ISNUMBER(C1019),YEAR(C1019),"")</f>
        <v/>
      </c>
      <c r="C1019" s="808">
        <f>C1018+1</f>
        <v/>
      </c>
      <c r="D1019" s="809" t="n"/>
      <c r="E1019" s="810" t="n">
        <v>0.5193</v>
      </c>
      <c r="F1019" s="812" t="n"/>
      <c r="G1019" s="811" t="n">
        <v>0.5663</v>
      </c>
      <c r="H1019" s="837" t="n"/>
      <c r="I1019" s="809" t="n"/>
      <c r="J1019" s="810" t="n">
        <v>0.5281</v>
      </c>
      <c r="K1019" s="812" t="n"/>
      <c r="L1019" s="810" t="n">
        <v>0.6132</v>
      </c>
      <c r="M1019" s="983">
        <f>IFERROR(AVERAGE(D1019:E1019),"")</f>
        <v/>
      </c>
      <c r="N1019" s="983">
        <f>IFERROR(AVERAGE(F1019:H1019),"")</f>
        <v/>
      </c>
      <c r="O1019" s="983">
        <f>IFERROR(AVERAGE(I1019:J1019),"")</f>
        <v/>
      </c>
      <c r="P1019" s="983">
        <f>IFERROR(AVERAGE(K1019:L1019),"")</f>
        <v/>
      </c>
      <c r="Q1019" s="813">
        <f>AVERAGE(M1019:P1019)</f>
        <v/>
      </c>
      <c r="R1019" s="813" t="n"/>
      <c r="S1019" s="443">
        <f>IF(Q1019&gt;=1,1,0)</f>
        <v/>
      </c>
      <c r="T1019" s="443">
        <f>IF(S1019=0,0,S1019+T1018)</f>
        <v/>
      </c>
      <c r="BG1019" s="311">
        <f>IF(Q1019&gt;=2,1,0)</f>
        <v/>
      </c>
      <c r="BH1019" s="311">
        <f>IF(BG1019=0,0,BG1019+BH1018)</f>
        <v/>
      </c>
    </row>
    <row r="1020" ht="17.45" customHeight="1">
      <c r="A1020" s="257">
        <f>IF(ISNUMBER(C1020),MONTH(C1020),"")</f>
        <v/>
      </c>
      <c r="B1020" s="257">
        <f>IF(ISNUMBER(C1020),YEAR(C1020),"")</f>
        <v/>
      </c>
      <c r="C1020" s="791">
        <f>C1019+1</f>
        <v/>
      </c>
      <c r="D1020" s="792" t="n">
        <v>1.387</v>
      </c>
      <c r="E1020" s="793" t="n"/>
      <c r="F1020" s="795" t="n"/>
      <c r="G1020" s="794" t="n"/>
      <c r="H1020" s="836" t="n">
        <v>1.226</v>
      </c>
      <c r="I1020" s="792" t="n">
        <v>1.224</v>
      </c>
      <c r="J1020" s="793" t="n"/>
      <c r="K1020" s="795" t="n">
        <v>1.345</v>
      </c>
      <c r="L1020" s="793" t="n"/>
      <c r="M1020" s="982">
        <f>IFERROR(AVERAGE(D1020:E1020),"")</f>
        <v/>
      </c>
      <c r="N1020" s="982">
        <f>IFERROR(AVERAGE(F1020:H1020),"")</f>
        <v/>
      </c>
      <c r="O1020" s="982">
        <f>IFERROR(AVERAGE(I1020:J1020),"")</f>
        <v/>
      </c>
      <c r="P1020" s="982">
        <f>IFERROR(AVERAGE(K1020:L1020),"")</f>
        <v/>
      </c>
      <c r="R1020" s="797">
        <f>AVERAGE(M1020:P1020)</f>
        <v/>
      </c>
      <c r="S1020" s="266">
        <f>IF(R1020&gt;=1,1,0)</f>
        <v/>
      </c>
      <c r="T1020" s="266">
        <f>IF(S1020=0,0,S1020+T1019)</f>
        <v/>
      </c>
      <c r="BG1020" s="266">
        <f>IF(R1020&gt;=2,1,0)</f>
        <v/>
      </c>
      <c r="BH1020" s="266">
        <f>IF(BG1020=0,0,BG1020+BH1019)</f>
        <v/>
      </c>
    </row>
    <row r="1021" ht="17.45" customHeight="1">
      <c r="A1021" s="257">
        <f>IF(ISNUMBER(C1021),MONTH(C1021),"")</f>
        <v/>
      </c>
      <c r="B1021" s="257">
        <f>IF(ISNUMBER(C1021),YEAR(C1021),"")</f>
        <v/>
      </c>
      <c r="C1021" s="791">
        <f>C1020+1</f>
        <v/>
      </c>
      <c r="D1021" s="792" t="n"/>
      <c r="E1021" s="793" t="n">
        <v>1.601</v>
      </c>
      <c r="F1021" s="795" t="n"/>
      <c r="G1021" s="794" t="n">
        <v>1.479</v>
      </c>
      <c r="H1021" s="836" t="n"/>
      <c r="I1021" s="792" t="n"/>
      <c r="J1021" s="793" t="n">
        <v>1.58</v>
      </c>
      <c r="K1021" s="795" t="n"/>
      <c r="L1021" s="793" t="n">
        <v>1.692</v>
      </c>
      <c r="M1021" s="982">
        <f>IFERROR(AVERAGE(D1021:E1021),"")</f>
        <v/>
      </c>
      <c r="N1021" s="982">
        <f>IFERROR(AVERAGE(F1021:H1021),"")</f>
        <v/>
      </c>
      <c r="O1021" s="982">
        <f>IFERROR(AVERAGE(I1021:J1021),"")</f>
        <v/>
      </c>
      <c r="P1021" s="982">
        <f>IFERROR(AVERAGE(K1021:L1021),"")</f>
        <v/>
      </c>
      <c r="R1021" s="797">
        <f>AVERAGE(M1021:P1021)</f>
        <v/>
      </c>
      <c r="S1021" s="266">
        <f>IF(R1021&gt;=1,1,0)</f>
        <v/>
      </c>
      <c r="T1021" s="266">
        <f>IF(S1021=0,0,S1021+T1020)</f>
        <v/>
      </c>
      <c r="BG1021" s="266">
        <f>IF(R1021&gt;=2,1,0)</f>
        <v/>
      </c>
      <c r="BH1021" s="266">
        <f>IF(BG1021=0,0,BG1021+BH1020)</f>
        <v/>
      </c>
    </row>
    <row r="1022" ht="17.45" customHeight="1">
      <c r="A1022" s="257">
        <f>IF(ISNUMBER(C1022),MONTH(C1022),"")</f>
        <v/>
      </c>
      <c r="B1022" s="257">
        <f>IF(ISNUMBER(C1022),YEAR(C1022),"")</f>
        <v/>
      </c>
      <c r="C1022" s="861">
        <f>C1021+1</f>
        <v/>
      </c>
      <c r="D1022" s="803" t="n">
        <v>1.786</v>
      </c>
      <c r="E1022" s="804" t="n"/>
      <c r="F1022" s="806" t="n">
        <v>1.635</v>
      </c>
      <c r="G1022" s="805" t="n"/>
      <c r="H1022" s="838" t="n">
        <v>1.639</v>
      </c>
      <c r="I1022" s="803" t="n">
        <v>1.757</v>
      </c>
      <c r="J1022" s="804" t="n"/>
      <c r="K1022" s="806" t="n">
        <v>1.831</v>
      </c>
      <c r="L1022" s="804" t="n"/>
      <c r="M1022" s="982">
        <f>IFERROR(AVERAGE(D1022:E1022),"")</f>
        <v/>
      </c>
      <c r="N1022" s="982">
        <f>IFERROR(AVERAGE(F1022:H1022),"")</f>
        <v/>
      </c>
      <c r="O1022" s="982">
        <f>IFERROR(AVERAGE(I1022:J1022),"")</f>
        <v/>
      </c>
      <c r="P1022" s="982">
        <f>IFERROR(AVERAGE(K1022:L1022),"")</f>
        <v/>
      </c>
      <c r="R1022" s="797">
        <f>AVERAGE(M1022:P1022)</f>
        <v/>
      </c>
      <c r="S1022" s="266">
        <f>IF(R1022&gt;=1,1,0)</f>
        <v/>
      </c>
      <c r="T1022" s="266">
        <f>IF(S1022=0,0,S1022+T1021)</f>
        <v/>
      </c>
      <c r="BG1022" s="266">
        <f>IF(R1022&gt;=2,1,0)</f>
        <v/>
      </c>
      <c r="BH1022" s="266">
        <f>IF(BG1022=0,0,BG1022+BH1021)</f>
        <v/>
      </c>
    </row>
    <row r="1023" ht="17.45" customHeight="1">
      <c r="A1023" s="257">
        <f>IF(ISNUMBER(C1023),MONTH(C1023),"")</f>
        <v/>
      </c>
      <c r="B1023" s="257">
        <f>IF(ISNUMBER(C1023),YEAR(C1023),"")</f>
        <v/>
      </c>
      <c r="C1023" s="791">
        <f>C1022+1</f>
        <v/>
      </c>
      <c r="D1023" s="792" t="n"/>
      <c r="E1023" s="793" t="n">
        <v>1.935</v>
      </c>
      <c r="F1023" s="795" t="n"/>
      <c r="G1023" s="794" t="n">
        <v>1.863</v>
      </c>
      <c r="H1023" s="836" t="n"/>
      <c r="I1023" s="792" t="n"/>
      <c r="J1023" s="793" t="n">
        <v>1.913</v>
      </c>
      <c r="K1023" s="795" t="n"/>
      <c r="L1023" s="793" t="n">
        <v>2.065</v>
      </c>
      <c r="M1023" s="982">
        <f>IFERROR(AVERAGE(D1023:E1023),"")</f>
        <v/>
      </c>
      <c r="N1023" s="982">
        <f>IFERROR(AVERAGE(F1023:H1023),"")</f>
        <v/>
      </c>
      <c r="O1023" s="982">
        <f>IFERROR(AVERAGE(I1023:J1023),"")</f>
        <v/>
      </c>
      <c r="P1023" s="982">
        <f>IFERROR(AVERAGE(K1023:L1023),"")</f>
        <v/>
      </c>
      <c r="R1023" s="797">
        <f>AVERAGE(M1023:P1023)</f>
        <v/>
      </c>
      <c r="S1023" s="266">
        <f>IF(R1023&gt;=1,1,0)</f>
        <v/>
      </c>
      <c r="T1023" s="266">
        <f>IF(S1023=0,0,S1023+T1022)</f>
        <v/>
      </c>
      <c r="BG1023" s="266">
        <f>IF(R1023&gt;=2,1,0)</f>
        <v/>
      </c>
      <c r="BH1023" s="266">
        <f>IF(BG1023=0,0,BG1023+BH1022)</f>
        <v/>
      </c>
    </row>
    <row r="1024" ht="17.45" customHeight="1">
      <c r="A1024" s="257">
        <f>IF(ISNUMBER(C1024),MONTH(C1024),"")</f>
        <v/>
      </c>
      <c r="B1024" s="257">
        <f>IF(ISNUMBER(C1024),YEAR(C1024),"")</f>
        <v/>
      </c>
      <c r="C1024" s="791">
        <f>C1023+1</f>
        <v/>
      </c>
      <c r="D1024" s="792" t="n">
        <v>1.869</v>
      </c>
      <c r="E1024" s="793" t="n"/>
      <c r="F1024" s="795" t="n">
        <v>1.889</v>
      </c>
      <c r="G1024" s="794" t="n"/>
      <c r="H1024" s="836" t="n"/>
      <c r="I1024" s="792" t="n">
        <v>2.201</v>
      </c>
      <c r="J1024" s="793" t="n"/>
      <c r="K1024" s="795" t="n">
        <v>2.033</v>
      </c>
      <c r="L1024" s="793" t="n"/>
      <c r="M1024" s="982">
        <f>IFERROR(AVERAGE(D1024:E1024),"")</f>
        <v/>
      </c>
      <c r="N1024" s="982">
        <f>IFERROR(AVERAGE(F1024:H1024),"")</f>
        <v/>
      </c>
      <c r="O1024" s="982">
        <f>IFERROR(AVERAGE(I1024:J1024),"")</f>
        <v/>
      </c>
      <c r="P1024" s="982">
        <f>IFERROR(AVERAGE(K1024:L1024),"")</f>
        <v/>
      </c>
      <c r="R1024" s="797">
        <f>AVERAGE(M1024:P1024)</f>
        <v/>
      </c>
      <c r="S1024" s="266">
        <f>IF(R1024&gt;=1,1,0)</f>
        <v/>
      </c>
      <c r="T1024" s="266">
        <f>IF(S1024=0,0,S1024+T1023)</f>
        <v/>
      </c>
      <c r="BG1024" s="266">
        <f>IF(R1024&gt;=2,1,0)</f>
        <v/>
      </c>
      <c r="BH1024" s="266">
        <f>IF(BG1024=0,0,BG1024+BH1023)</f>
        <v/>
      </c>
    </row>
    <row r="1025" ht="17.45" customHeight="1">
      <c r="A1025" s="257">
        <f>IF(ISNUMBER(C1025),MONTH(C1025),"")</f>
        <v/>
      </c>
      <c r="B1025" s="257">
        <f>IF(ISNUMBER(C1025),YEAR(C1025),"")</f>
        <v/>
      </c>
      <c r="C1025" s="808">
        <f>C1024+1</f>
        <v/>
      </c>
      <c r="D1025" s="809" t="n"/>
      <c r="E1025" s="810" t="n">
        <v>1.585</v>
      </c>
      <c r="F1025" s="812" t="n"/>
      <c r="G1025" s="811" t="n">
        <v>1.451</v>
      </c>
      <c r="H1025" s="837" t="n"/>
      <c r="I1025" s="809" t="n"/>
      <c r="J1025" s="810" t="n">
        <v>1.506</v>
      </c>
      <c r="K1025" s="812" t="n"/>
      <c r="L1025" s="810" t="n">
        <v>1.552</v>
      </c>
      <c r="M1025" s="983">
        <f>IFERROR(AVERAGE(D1025:E1025),"")</f>
        <v/>
      </c>
      <c r="N1025" s="983">
        <f>IFERROR(AVERAGE(F1025:H1025),"")</f>
        <v/>
      </c>
      <c r="O1025" s="983">
        <f>IFERROR(AVERAGE(I1025:J1025),"")</f>
        <v/>
      </c>
      <c r="P1025" s="983">
        <f>IFERROR(AVERAGE(K1025:L1025),"")</f>
        <v/>
      </c>
      <c r="Q1025" s="813">
        <f>AVERAGE(M1025:P1025)</f>
        <v/>
      </c>
      <c r="R1025" s="813" t="n"/>
      <c r="S1025" s="443">
        <f>IF(Q1025&gt;=1,1,0)</f>
        <v/>
      </c>
      <c r="T1025" s="443">
        <f>IF(S1025=0,0,S1025+T1024)</f>
        <v/>
      </c>
      <c r="BG1025" s="311">
        <f>IF(Q1025&gt;=2,1,0)</f>
        <v/>
      </c>
      <c r="BH1025" s="311">
        <f>IF(BG1025=0,0,BG1025+BH1024)</f>
        <v/>
      </c>
    </row>
    <row r="1026" ht="17.45" customHeight="1">
      <c r="A1026" s="257">
        <f>IF(ISNUMBER(C1026),MONTH(C1026),"")</f>
        <v/>
      </c>
      <c r="B1026" s="257">
        <f>IF(ISNUMBER(C1026),YEAR(C1026),"")</f>
        <v/>
      </c>
      <c r="C1026" s="808">
        <f>C1025+1</f>
        <v/>
      </c>
      <c r="D1026" s="809" t="n">
        <v>1.06</v>
      </c>
      <c r="E1026" s="810" t="n"/>
      <c r="F1026" s="812" t="n"/>
      <c r="G1026" s="811" t="n"/>
      <c r="H1026" s="837" t="n">
        <v>1.061</v>
      </c>
      <c r="I1026" s="809" t="n">
        <v>1.029</v>
      </c>
      <c r="J1026" s="810" t="n"/>
      <c r="K1026" s="812" t="n">
        <v>1.014</v>
      </c>
      <c r="L1026" s="810" t="n"/>
      <c r="M1026" s="983">
        <f>IFERROR(AVERAGE(D1026:E1026),"")</f>
        <v/>
      </c>
      <c r="N1026" s="983">
        <f>IFERROR(AVERAGE(F1026:H1026),"")</f>
        <v/>
      </c>
      <c r="O1026" s="983">
        <f>IFERROR(AVERAGE(I1026:J1026),"")</f>
        <v/>
      </c>
      <c r="P1026" s="983">
        <f>IFERROR(AVERAGE(K1026:L1026),"")</f>
        <v/>
      </c>
      <c r="Q1026" s="813">
        <f>AVERAGE(M1026:P1026)</f>
        <v/>
      </c>
      <c r="R1026" s="813" t="n"/>
      <c r="S1026" s="443">
        <f>IF(Q1026&gt;=1,1,0)</f>
        <v/>
      </c>
      <c r="T1026" s="443">
        <f>IF(S1026=0,0,S1026+T1025)</f>
        <v/>
      </c>
      <c r="BG1026" s="311">
        <f>IF(Q1026&gt;=2,1,0)</f>
        <v/>
      </c>
      <c r="BH1026" s="311">
        <f>IF(BG1026=0,0,BG1026+BH1025)</f>
        <v/>
      </c>
    </row>
    <row r="1027" ht="17.45" customHeight="1">
      <c r="A1027" s="257">
        <f>IF(ISNUMBER(C1027),MONTH(C1027),"")</f>
        <v/>
      </c>
      <c r="B1027" s="257">
        <f>IF(ISNUMBER(C1027),YEAR(C1027),"")</f>
        <v/>
      </c>
      <c r="C1027" s="791">
        <f>C1026+1</f>
        <v/>
      </c>
      <c r="D1027" s="792" t="n"/>
      <c r="E1027" s="793" t="n">
        <v>1.158</v>
      </c>
      <c r="F1027" s="795" t="n"/>
      <c r="G1027" s="794" t="n">
        <v>1.119</v>
      </c>
      <c r="H1027" s="836" t="n"/>
      <c r="I1027" s="792" t="n"/>
      <c r="J1027" s="793" t="n">
        <v>1.158</v>
      </c>
      <c r="K1027" s="795" t="n"/>
      <c r="L1027" s="793" t="n">
        <v>1.161</v>
      </c>
      <c r="M1027" s="982">
        <f>IFERROR(AVERAGE(D1027:E1027),"")</f>
        <v/>
      </c>
      <c r="N1027" s="982">
        <f>IFERROR(AVERAGE(F1027:H1027),"")</f>
        <v/>
      </c>
      <c r="O1027" s="982">
        <f>IFERROR(AVERAGE(I1027:J1027),"")</f>
        <v/>
      </c>
      <c r="P1027" s="982">
        <f>IFERROR(AVERAGE(K1027:L1027),"")</f>
        <v/>
      </c>
      <c r="R1027" s="797">
        <f>AVERAGE(M1027:P1027)</f>
        <v/>
      </c>
      <c r="S1027" s="266">
        <f>IF(R1027&gt;=1,1,0)</f>
        <v/>
      </c>
      <c r="T1027" s="266">
        <f>IF(S1027=0,0,S1027+T1026)</f>
        <v/>
      </c>
      <c r="BG1027" s="266">
        <f>IF(R1027&gt;=2,1,0)</f>
        <v/>
      </c>
      <c r="BH1027" s="266">
        <f>IF(BG1027=0,0,BG1027+BH1026)</f>
        <v/>
      </c>
    </row>
    <row r="1028" ht="17.45" customHeight="1">
      <c r="A1028" s="257">
        <f>IF(ISNUMBER(C1028),MONTH(C1028),"")</f>
        <v/>
      </c>
      <c r="B1028" s="257">
        <f>IF(ISNUMBER(C1028),YEAR(C1028),"")</f>
        <v/>
      </c>
      <c r="C1028" s="861">
        <f>C1027+1</f>
        <v/>
      </c>
      <c r="D1028" s="803" t="n">
        <v>1.347</v>
      </c>
      <c r="E1028" s="804" t="n"/>
      <c r="F1028" s="806" t="n">
        <v>1.363</v>
      </c>
      <c r="G1028" s="805" t="n"/>
      <c r="H1028" s="838" t="n">
        <v>1.349</v>
      </c>
      <c r="I1028" s="803" t="n">
        <v>1.328</v>
      </c>
      <c r="J1028" s="804" t="n"/>
      <c r="K1028" s="806" t="n">
        <v>1.467</v>
      </c>
      <c r="L1028" s="804" t="n"/>
      <c r="M1028" s="982">
        <f>IFERROR(AVERAGE(D1028:E1028),"")</f>
        <v/>
      </c>
      <c r="N1028" s="982">
        <f>IFERROR(AVERAGE(F1028:H1028),"")</f>
        <v/>
      </c>
      <c r="O1028" s="982">
        <f>IFERROR(AVERAGE(I1028:J1028),"")</f>
        <v/>
      </c>
      <c r="P1028" s="982">
        <f>IFERROR(AVERAGE(K1028:L1028),"")</f>
        <v/>
      </c>
      <c r="R1028" s="797">
        <f>AVERAGE(M1028:P1028)</f>
        <v/>
      </c>
      <c r="S1028" s="266">
        <f>IF(R1028&gt;=1,1,0)</f>
        <v/>
      </c>
      <c r="T1028" s="266">
        <f>IF(S1028=0,0,S1028+T1027)</f>
        <v/>
      </c>
      <c r="BG1028" s="266">
        <f>IF(R1028&gt;=2,1,0)</f>
        <v/>
      </c>
      <c r="BH1028" s="266">
        <f>IF(BG1028=0,0,BG1028+BH1027)</f>
        <v/>
      </c>
    </row>
    <row r="1029" ht="17.45" customHeight="1">
      <c r="A1029" s="257">
        <f>IF(ISNUMBER(C1029),MONTH(C1029),"")</f>
        <v/>
      </c>
      <c r="B1029" s="257">
        <f>IF(ISNUMBER(C1029),YEAR(C1029),"")</f>
        <v/>
      </c>
      <c r="C1029" s="791">
        <f>C1028+1</f>
        <v/>
      </c>
      <c r="D1029" s="792" t="n"/>
      <c r="E1029" s="793" t="n">
        <v>1.229</v>
      </c>
      <c r="F1029" s="795" t="n"/>
      <c r="G1029" s="794" t="n">
        <v>1.354</v>
      </c>
      <c r="H1029" s="836" t="n"/>
      <c r="I1029" s="792" t="n"/>
      <c r="J1029" s="793" t="n">
        <v>1.213</v>
      </c>
      <c r="K1029" s="795" t="n"/>
      <c r="L1029" s="793" t="n">
        <v>1.163</v>
      </c>
      <c r="M1029" s="982">
        <f>IFERROR(AVERAGE(D1029:E1029),"")</f>
        <v/>
      </c>
      <c r="N1029" s="982">
        <f>IFERROR(AVERAGE(F1029:H1029),"")</f>
        <v/>
      </c>
      <c r="O1029" s="982">
        <f>IFERROR(AVERAGE(I1029:J1029),"")</f>
        <v/>
      </c>
      <c r="P1029" s="982">
        <f>IFERROR(AVERAGE(K1029:L1029),"")</f>
        <v/>
      </c>
      <c r="R1029" s="797">
        <f>AVERAGE(M1029:P1029)</f>
        <v/>
      </c>
      <c r="S1029" s="266">
        <f>IF(R1029&gt;=1,1,0)</f>
        <v/>
      </c>
      <c r="T1029" s="266">
        <f>IF(S1029=0,0,S1029+T1028)</f>
        <v/>
      </c>
      <c r="BG1029" s="266">
        <f>IF(R1029&gt;=2,1,0)</f>
        <v/>
      </c>
      <c r="BH1029" s="266">
        <f>IF(BG1029=0,0,BG1029+BH1028)</f>
        <v/>
      </c>
    </row>
    <row r="1030" ht="17.45" customHeight="1">
      <c r="A1030" s="257">
        <f>IF(ISNUMBER(C1030),MONTH(C1030),"")</f>
        <v/>
      </c>
      <c r="B1030" s="257">
        <f>IF(ISNUMBER(C1030),YEAR(C1030),"")</f>
        <v/>
      </c>
      <c r="C1030" s="791">
        <f>C1029+1</f>
        <v/>
      </c>
      <c r="D1030" s="792" t="n">
        <v>0.6999</v>
      </c>
      <c r="E1030" s="793" t="n"/>
      <c r="F1030" s="795" t="n">
        <v>0.6651</v>
      </c>
      <c r="G1030" s="794" t="n"/>
      <c r="H1030" s="836" t="n"/>
      <c r="I1030" s="792" t="n">
        <v>0.7192</v>
      </c>
      <c r="J1030" s="793" t="n"/>
      <c r="K1030" s="795" t="n">
        <v>0.7554999999999999</v>
      </c>
      <c r="L1030" s="793" t="n"/>
      <c r="M1030" s="982">
        <f>IFERROR(AVERAGE(D1030:E1030),"")</f>
        <v/>
      </c>
      <c r="N1030" s="982">
        <f>IFERROR(AVERAGE(F1030:H1030),"")</f>
        <v/>
      </c>
      <c r="O1030" s="982">
        <f>IFERROR(AVERAGE(I1030:J1030),"")</f>
        <v/>
      </c>
      <c r="P1030" s="982">
        <f>IFERROR(AVERAGE(K1030:L1030),"")</f>
        <v/>
      </c>
      <c r="R1030" s="797">
        <f>AVERAGE(M1030:P1030)</f>
        <v/>
      </c>
      <c r="S1030" s="266">
        <f>IF(R1030&gt;=1,1,0)</f>
        <v/>
      </c>
      <c r="T1030" s="266">
        <f>IF(S1030=0,0,S1030+T1029)</f>
        <v/>
      </c>
      <c r="BG1030" s="266">
        <f>IF(R1030&gt;=2,1,0)</f>
        <v/>
      </c>
      <c r="BH1030" s="266">
        <f>IF(BG1030=0,0,BG1030+BH1029)</f>
        <v/>
      </c>
    </row>
    <row r="1031" ht="17.45" customHeight="1">
      <c r="A1031" s="257">
        <f>IF(ISNUMBER(C1031),MONTH(C1031),"")</f>
        <v/>
      </c>
      <c r="B1031" s="257">
        <f>IF(ISNUMBER(C1031),YEAR(C1031),"")</f>
        <v/>
      </c>
      <c r="C1031" s="791">
        <f>C1030+1</f>
        <v/>
      </c>
      <c r="D1031" s="792" t="n"/>
      <c r="E1031" s="793" t="n">
        <v>0.6166</v>
      </c>
      <c r="F1031" s="795" t="n"/>
      <c r="G1031" s="794" t="n">
        <v>0.6393</v>
      </c>
      <c r="H1031" s="836" t="n"/>
      <c r="I1031" s="792" t="n"/>
      <c r="J1031" s="793" t="n">
        <v>0.6825</v>
      </c>
      <c r="K1031" s="795" t="n"/>
      <c r="L1031" s="793" t="n">
        <v>0.7304</v>
      </c>
      <c r="M1031" s="982">
        <f>IFERROR(AVERAGE(D1031:E1031),"")</f>
        <v/>
      </c>
      <c r="N1031" s="982">
        <f>IFERROR(AVERAGE(F1031:H1031),"")</f>
        <v/>
      </c>
      <c r="O1031" s="982">
        <f>IFERROR(AVERAGE(I1031:J1031),"")</f>
        <v/>
      </c>
      <c r="P1031" s="982">
        <f>IFERROR(AVERAGE(K1031:L1031),"")</f>
        <v/>
      </c>
      <c r="R1031" s="797">
        <f>AVERAGE(M1031:P1031)</f>
        <v/>
      </c>
      <c r="S1031" s="266">
        <f>IF(R1031&gt;=1,1,0)</f>
        <v/>
      </c>
      <c r="T1031" s="266">
        <f>IF(S1031=0,0,S1031+T1030)</f>
        <v/>
      </c>
      <c r="BG1031" s="266">
        <f>IF(R1031&gt;=2,1,0)</f>
        <v/>
      </c>
      <c r="BH1031" s="266">
        <f>IF(BG1031=0,0,BG1031+BH1030)</f>
        <v/>
      </c>
    </row>
    <row r="1032" ht="17.45" customHeight="1">
      <c r="A1032" s="298">
        <f>IF(ISNUMBER(C1032),MONTH(C1032),"")</f>
        <v/>
      </c>
      <c r="B1032" s="298">
        <f>IF(ISNUMBER(C1032),YEAR(C1032),"")</f>
        <v/>
      </c>
      <c r="C1032" s="808">
        <f>C1031+1</f>
        <v/>
      </c>
      <c r="D1032" s="809" t="n">
        <v>0.6656</v>
      </c>
      <c r="E1032" s="810" t="n"/>
      <c r="F1032" s="812" t="n"/>
      <c r="G1032" s="811" t="n"/>
      <c r="H1032" s="837" t="n">
        <v>1.587</v>
      </c>
      <c r="I1032" s="809" t="n">
        <v>0.6554</v>
      </c>
      <c r="J1032" s="810" t="n"/>
      <c r="K1032" s="812" t="n">
        <v>0.7188</v>
      </c>
      <c r="L1032" s="810" t="n"/>
      <c r="M1032" s="983">
        <f>IFERROR(AVERAGE(D1032:E1032),"")</f>
        <v/>
      </c>
      <c r="N1032" s="983">
        <f>IFERROR(AVERAGE(F1032:H1032),"")</f>
        <v/>
      </c>
      <c r="O1032" s="983">
        <f>IFERROR(AVERAGE(I1032:J1032),"")</f>
        <v/>
      </c>
      <c r="P1032" s="983">
        <f>IFERROR(AVERAGE(K1032:L1032),"")</f>
        <v/>
      </c>
      <c r="Q1032" s="813">
        <f>AVERAGE(M1032:P1032)</f>
        <v/>
      </c>
      <c r="R1032" s="813" t="n"/>
      <c r="S1032" s="443">
        <f>IF(Q1032&gt;=1,1,0)</f>
        <v/>
      </c>
      <c r="T1032" s="443">
        <f>IF(S1032=0,0,S1032+T1031)</f>
        <v/>
      </c>
      <c r="BG1032" s="311">
        <f>IF(Q1032&gt;=2,1,0)</f>
        <v/>
      </c>
      <c r="BH1032" s="311">
        <f>IF(BG1032=0,0,BG1032+BH1031)</f>
        <v/>
      </c>
    </row>
    <row r="1033" ht="17.45" customHeight="1">
      <c r="A1033" s="298">
        <f>IF(ISNUMBER(C1033),MONTH(C1033),"")</f>
        <v/>
      </c>
      <c r="B1033" s="298">
        <f>IF(ISNUMBER(C1033),YEAR(C1033),"")</f>
        <v/>
      </c>
      <c r="C1033" s="808">
        <f>C1032+1</f>
        <v/>
      </c>
      <c r="D1033" s="809" t="n"/>
      <c r="E1033" s="810" t="n">
        <v>0.4563</v>
      </c>
      <c r="F1033" s="812" t="n"/>
      <c r="G1033" s="811" t="n">
        <v>0.3293</v>
      </c>
      <c r="H1033" s="837" t="n"/>
      <c r="I1033" s="809" t="n"/>
      <c r="J1033" s="1000" t="n">
        <v>0.1222</v>
      </c>
      <c r="K1033" s="812" t="n"/>
      <c r="L1033" s="810" t="n">
        <v>0.358</v>
      </c>
      <c r="M1033" s="983">
        <f>IFERROR(AVERAGE(D1033:E1033),"")</f>
        <v/>
      </c>
      <c r="N1033" s="983">
        <f>IFERROR(AVERAGE(F1033:H1033),"")</f>
        <v/>
      </c>
      <c r="O1033" s="983">
        <f>IFERROR(AVERAGE(I1033:J1033),"")</f>
        <v/>
      </c>
      <c r="P1033" s="983">
        <f>IFERROR(AVERAGE(K1033:L1033),"")</f>
        <v/>
      </c>
      <c r="Q1033" s="813">
        <f>AVERAGE(M1033:P1033)</f>
        <v/>
      </c>
      <c r="R1033" s="813" t="n"/>
      <c r="S1033" s="443">
        <f>IF(Q1033&gt;=1,1,0)</f>
        <v/>
      </c>
      <c r="T1033" s="443">
        <f>IF(S1033=0,0,S1033+T1032)</f>
        <v/>
      </c>
      <c r="BG1033" s="311">
        <f>IF(Q1033&gt;=2,1,0)</f>
        <v/>
      </c>
      <c r="BH1033" s="311">
        <f>IF(BG1033=0,0,BG1033+BH1032)</f>
        <v/>
      </c>
    </row>
    <row r="1034" ht="17.45" customHeight="1">
      <c r="A1034" s="257">
        <f>IF(ISNUMBER(C1034),MONTH(C1034),"")</f>
        <v/>
      </c>
      <c r="B1034" s="257">
        <f>IF(ISNUMBER(C1034),YEAR(C1034),"")</f>
        <v/>
      </c>
      <c r="C1034" s="861">
        <f>C1033+1</f>
        <v/>
      </c>
      <c r="D1034" s="873" t="n">
        <v>5.541</v>
      </c>
      <c r="E1034" s="941" t="n"/>
      <c r="F1034" s="874" t="n">
        <v>5.626</v>
      </c>
      <c r="G1034" s="1001" t="n"/>
      <c r="H1034" s="875" t="n">
        <v>5.195</v>
      </c>
      <c r="I1034" s="873" t="n">
        <v>5.916</v>
      </c>
      <c r="J1034" s="941" t="n"/>
      <c r="K1034" s="874" t="n">
        <v>6.464</v>
      </c>
      <c r="L1034" s="941" t="n"/>
      <c r="M1034" s="982">
        <f>IFERROR(AVERAGE(D1034:E1034),"")</f>
        <v/>
      </c>
      <c r="N1034" s="982">
        <f>IFERROR(AVERAGE(F1034:H1034),"")</f>
        <v/>
      </c>
      <c r="O1034" s="982">
        <f>IFERROR(AVERAGE(I1034:J1034),"")</f>
        <v/>
      </c>
      <c r="P1034" s="982">
        <f>IFERROR(AVERAGE(K1034:L1034),"")</f>
        <v/>
      </c>
      <c r="R1034" s="942">
        <f>AVERAGE(M1034:P1034)</f>
        <v/>
      </c>
      <c r="S1034" s="266">
        <f>IF(R1034&gt;=1,1,0)</f>
        <v/>
      </c>
      <c r="T1034" s="266">
        <f>IF(S1034=0,0,S1034+T1033)</f>
        <v/>
      </c>
      <c r="U1034" s="320" t="inlineStr">
        <is>
          <t>blue-ridge-fire-oct26-2020</t>
        </is>
      </c>
      <c r="BG1034" s="266">
        <f>IF(R1034&gt;=2,1,0)</f>
        <v/>
      </c>
      <c r="BH1034" s="266">
        <f>IF(BG1034=0,0,BG1034+BH1033)</f>
        <v/>
      </c>
    </row>
    <row r="1035" ht="17.45" customHeight="1">
      <c r="A1035" s="257">
        <f>IF(ISNUMBER(C1035),MONTH(C1035),"")</f>
        <v/>
      </c>
      <c r="B1035" s="257">
        <f>IF(ISNUMBER(C1035),YEAR(C1035),"")</f>
        <v/>
      </c>
      <c r="C1035" s="791">
        <f>C1034+1</f>
        <v/>
      </c>
      <c r="D1035" s="792" t="n"/>
      <c r="E1035" s="862" t="n">
        <v>2.667</v>
      </c>
      <c r="F1035" s="795" t="n"/>
      <c r="G1035" s="925" t="n">
        <v>3.163</v>
      </c>
      <c r="H1035" s="836" t="n"/>
      <c r="I1035" s="792" t="n"/>
      <c r="J1035" s="862" t="n">
        <v>3.951</v>
      </c>
      <c r="K1035" s="795" t="n"/>
      <c r="L1035" s="862" t="n">
        <v>3.322</v>
      </c>
      <c r="M1035" s="982">
        <f>IFERROR(AVERAGE(D1035:E1035),"")</f>
        <v/>
      </c>
      <c r="N1035" s="982">
        <f>IFERROR(AVERAGE(F1035:H1035),"")</f>
        <v/>
      </c>
      <c r="O1035" s="982">
        <f>IFERROR(AVERAGE(I1035:J1035),"")</f>
        <v/>
      </c>
      <c r="P1035" s="982">
        <f>IFERROR(AVERAGE(K1035:L1035),"")</f>
        <v/>
      </c>
      <c r="R1035" s="942">
        <f>AVERAGE(M1035:P1035)</f>
        <v/>
      </c>
      <c r="S1035" s="266">
        <f>IF(R1035&gt;=1,1,0)</f>
        <v/>
      </c>
      <c r="T1035" s="266">
        <f>IF(S1035=0,0,S1035+T1034)</f>
        <v/>
      </c>
      <c r="U1035" s="320" t="inlineStr">
        <is>
          <t>blue-ridge-fire-oct26-2020</t>
        </is>
      </c>
      <c r="BG1035" s="266">
        <f>IF(R1035&gt;=2,1,0)</f>
        <v/>
      </c>
      <c r="BH1035" s="266">
        <f>IF(BG1035=0,0,BG1035+BH1034)</f>
        <v/>
      </c>
    </row>
    <row r="1036" ht="17.45" customHeight="1" thickBot="1">
      <c r="A1036" s="257">
        <f>IF(ISNUMBER(C1036),MONTH(C1036),"")</f>
        <v/>
      </c>
      <c r="B1036" s="257">
        <f>IF(ISNUMBER(C1036),YEAR(C1036),"")</f>
        <v/>
      </c>
      <c r="C1036" s="791">
        <f>C1035+1</f>
        <v/>
      </c>
      <c r="D1036" s="792" t="n">
        <v>2.019</v>
      </c>
      <c r="E1036" s="793" t="n"/>
      <c r="F1036" s="795" t="n">
        <v>1.984</v>
      </c>
      <c r="G1036" s="794" t="n"/>
      <c r="H1036" s="836" t="n"/>
      <c r="I1036" s="792" t="n">
        <v>2.196</v>
      </c>
      <c r="J1036" s="793" t="n"/>
      <c r="K1036" s="795" t="n">
        <v>2.106</v>
      </c>
      <c r="L1036" s="793" t="n"/>
      <c r="M1036" s="982">
        <f>IFERROR(AVERAGE(D1036:E1036),"")</f>
        <v/>
      </c>
      <c r="N1036" s="982">
        <f>IFERROR(AVERAGE(F1036:H1036),"")</f>
        <v/>
      </c>
      <c r="O1036" s="982">
        <f>IFERROR(AVERAGE(I1036:J1036),"")</f>
        <v/>
      </c>
      <c r="P1036" s="982">
        <f>IFERROR(AVERAGE(K1036:L1036),"")</f>
        <v/>
      </c>
      <c r="R1036" s="942">
        <f>AVERAGE(M1036:P1036)</f>
        <v/>
      </c>
      <c r="S1036" s="266">
        <f>IF(R1036&gt;=1,1,0)</f>
        <v/>
      </c>
      <c r="T1036" s="266">
        <f>IF(S1036=0,0,S1036+T1035)</f>
        <v/>
      </c>
      <c r="U1036" s="320" t="inlineStr">
        <is>
          <t>blue-ridge-fire-oct26-2020</t>
        </is>
      </c>
      <c r="BG1036" s="266">
        <f>IF(R1036&gt;=2,1,0)</f>
        <v/>
      </c>
      <c r="BH1036" s="266">
        <f>IF(BG1036=0,0,BG1036+BH1035)</f>
        <v/>
      </c>
    </row>
    <row r="1037" ht="17.45" customHeight="1" thickBot="1">
      <c r="A1037" s="257">
        <f>IF(ISNUMBER(C1037),MONTH(C1037),"")</f>
        <v/>
      </c>
      <c r="B1037" s="257">
        <f>IF(ISNUMBER(C1037),YEAR(C1037),"")</f>
        <v/>
      </c>
      <c r="C1037" s="791">
        <f>C1036+1</f>
        <v/>
      </c>
      <c r="D1037" s="792" t="n"/>
      <c r="E1037" s="793" t="n">
        <v>2.279</v>
      </c>
      <c r="F1037" s="795" t="n"/>
      <c r="G1037" s="794" t="n">
        <v>2.219</v>
      </c>
      <c r="H1037" s="836" t="n"/>
      <c r="I1037" s="792" t="n"/>
      <c r="J1037" s="793" t="n">
        <v>2.111</v>
      </c>
      <c r="K1037" s="795" t="n"/>
      <c r="L1037" s="793" t="n">
        <v>2.25</v>
      </c>
      <c r="M1037" s="982">
        <f>IFERROR(AVERAGE(D1037:E1037),"")</f>
        <v/>
      </c>
      <c r="N1037" s="982">
        <f>IFERROR(AVERAGE(F1037:H1037),"")</f>
        <v/>
      </c>
      <c r="O1037" s="982">
        <f>IFERROR(AVERAGE(I1037:J1037),"")</f>
        <v/>
      </c>
      <c r="P1037" s="982">
        <f>IFERROR(AVERAGE(K1037:L1037),"")</f>
        <v/>
      </c>
      <c r="R1037" s="942">
        <f>AVERAGE(M1037:P1037)</f>
        <v/>
      </c>
      <c r="S1037" s="266">
        <f>IF(R1037&gt;=1,1,0)</f>
        <v/>
      </c>
      <c r="T1037" s="266">
        <f>IF(S1037=0,0,S1037+T1036)</f>
        <v/>
      </c>
      <c r="U1037" s="313" t="inlineStr">
        <is>
          <t>October</t>
        </is>
      </c>
      <c r="V1037" s="299" t="n">
        <v>2020</v>
      </c>
      <c r="W1037" s="300" t="n"/>
      <c r="X1037" s="300" t="n"/>
      <c r="Y1037" s="300" t="n"/>
      <c r="BG1037" s="266">
        <f>IF(R1037&gt;=2,1,0)</f>
        <v/>
      </c>
      <c r="BH1037" s="266">
        <f>IF(BG1037=0,0,BG1037+BH1036)</f>
        <v/>
      </c>
    </row>
    <row r="1038" ht="17.45" customHeight="1">
      <c r="A1038" s="257">
        <f>IF(ISNUMBER(C1038),MONTH(C1038),"")</f>
        <v/>
      </c>
      <c r="B1038" s="257">
        <f>IF(ISNUMBER(C1038),YEAR(C1038),"")</f>
        <v/>
      </c>
      <c r="C1038" s="791">
        <f>C1037+1</f>
        <v/>
      </c>
      <c r="D1038" s="792" t="n">
        <v>1.999</v>
      </c>
      <c r="E1038" s="793" t="n"/>
      <c r="F1038" s="795" t="n"/>
      <c r="G1038" s="794" t="n"/>
      <c r="H1038" s="836" t="n">
        <v>2.025</v>
      </c>
      <c r="I1038" s="792" t="n">
        <v>2.084</v>
      </c>
      <c r="J1038" s="793" t="n"/>
      <c r="K1038" s="795" t="n">
        <v>2.202</v>
      </c>
      <c r="L1038" s="793" t="n"/>
      <c r="M1038" s="982">
        <f>IFERROR(AVERAGE(D1038:E1038),"")</f>
        <v/>
      </c>
      <c r="N1038" s="982">
        <f>IFERROR(AVERAGE(F1038:H1038),"")</f>
        <v/>
      </c>
      <c r="O1038" s="982">
        <f>IFERROR(AVERAGE(I1038:J1038),"")</f>
        <v/>
      </c>
      <c r="P1038" s="982">
        <f>IFERROR(AVERAGE(K1038:L1038),"")</f>
        <v/>
      </c>
      <c r="R1038" s="942">
        <f>AVERAGE(M1038:P1038)</f>
        <v/>
      </c>
      <c r="S1038" s="266">
        <f>IF(R1038&gt;=1,1,0)</f>
        <v/>
      </c>
      <c r="T1038" s="266">
        <f>IF(S1038=0,0,S1038+T1037)</f>
        <v/>
      </c>
      <c r="U1038" s="301" t="inlineStr">
        <is>
          <t>Parameter</t>
        </is>
      </c>
      <c r="V1038" s="301" t="inlineStr">
        <is>
          <t>Station 1</t>
        </is>
      </c>
      <c r="W1038" s="301" t="inlineStr">
        <is>
          <t>Station 2</t>
        </is>
      </c>
      <c r="X1038" s="301" t="inlineStr">
        <is>
          <t>Station 4</t>
        </is>
      </c>
      <c r="Y1038" s="301" t="inlineStr">
        <is>
          <t>Station 5</t>
        </is>
      </c>
      <c r="BG1038" s="266">
        <f>IF(R1038&gt;=2,1,0)</f>
        <v/>
      </c>
      <c r="BH1038" s="266">
        <f>IF(BG1038=0,0,BG1038+BH1037)</f>
        <v/>
      </c>
    </row>
    <row r="1039" ht="17.45" customHeight="1" thickBot="1">
      <c r="A1039" s="298">
        <f>IF(ISNUMBER(C1039),MONTH(C1039),"")</f>
        <v/>
      </c>
      <c r="B1039" s="298">
        <f>IF(ISNUMBER(C1039),YEAR(C1039),"")</f>
        <v/>
      </c>
      <c r="C1039" s="877">
        <f>C1038+1</f>
        <v/>
      </c>
      <c r="D1039" s="878" t="n"/>
      <c r="E1039" s="879" t="n">
        <v>2.339</v>
      </c>
      <c r="F1039" s="880" t="n"/>
      <c r="G1039" s="881" t="n">
        <v>2.398</v>
      </c>
      <c r="H1039" s="882" t="n"/>
      <c r="I1039" s="878" t="n"/>
      <c r="J1039" s="1002" t="n">
        <v>3.408</v>
      </c>
      <c r="K1039" s="880" t="n"/>
      <c r="L1039" s="1002" t="n">
        <v>3.326</v>
      </c>
      <c r="M1039" s="1003">
        <f>IFERROR(AVERAGE(D1039:E1039),"")</f>
        <v/>
      </c>
      <c r="N1039" s="1003">
        <f>IFERROR(AVERAGE(F1039:H1039),"")</f>
        <v/>
      </c>
      <c r="O1039" s="1003">
        <f>IFERROR(AVERAGE(I1039:J1039),"")</f>
        <v/>
      </c>
      <c r="P1039" s="1003">
        <f>IFERROR(AVERAGE(K1039:L1039),"")</f>
        <v/>
      </c>
      <c r="Q1039" s="1004">
        <f>AVERAGE(M1039:P1039)</f>
        <v/>
      </c>
      <c r="R1039" s="884" t="n"/>
      <c r="S1039" s="510">
        <f>IF(Q1039&gt;=1,1,0)</f>
        <v/>
      </c>
      <c r="T1039" s="510">
        <f>IF(S1039=0,0,S1039+T1038)</f>
        <v/>
      </c>
      <c r="U1039" s="302" t="inlineStr">
        <is>
          <t>Average</t>
        </is>
      </c>
      <c r="V1039" s="839">
        <f>AVERAGE(D1009:E1039)</f>
        <v/>
      </c>
      <c r="W1039" s="839">
        <f>AVERAGE(F1009:H1039)</f>
        <v/>
      </c>
      <c r="X1039" s="839">
        <f>AVERAGE(I1009:J1039)</f>
        <v/>
      </c>
      <c r="Y1039" s="839">
        <f>AVERAGE(K1009:L1039)</f>
        <v/>
      </c>
      <c r="BG1039" s="311">
        <f>IF(Q1039&gt;=2,1,0)</f>
        <v/>
      </c>
      <c r="BH1039" s="311">
        <f>IF(BG1039=0,0,BG1039+BH1038)</f>
        <v/>
      </c>
    </row>
    <row r="1040" ht="17.45" customHeight="1">
      <c r="A1040" s="257">
        <f>IF(ISNUMBER(C1040),MONTH(C1040),"")</f>
        <v/>
      </c>
      <c r="B1040" s="257">
        <f>IF(ISNUMBER(C1040),YEAR(C1040),"")</f>
        <v/>
      </c>
      <c r="C1040" s="885">
        <f>C1039+1</f>
        <v/>
      </c>
      <c r="D1040" s="809" t="n">
        <v>2.141</v>
      </c>
      <c r="E1040" s="810" t="n"/>
      <c r="F1040" s="812" t="n">
        <v>1.924</v>
      </c>
      <c r="G1040" s="811" t="n"/>
      <c r="H1040" s="837" t="n">
        <v>1.785</v>
      </c>
      <c r="I1040" s="809" t="n">
        <v>1.822</v>
      </c>
      <c r="J1040" s="810" t="n"/>
      <c r="K1040" s="812" t="n">
        <v>2.069</v>
      </c>
      <c r="L1040" s="810" t="n"/>
      <c r="M1040" s="983">
        <f>IFERROR(AVERAGE(D1040:E1040),"")</f>
        <v/>
      </c>
      <c r="N1040" s="983">
        <f>IFERROR(AVERAGE(F1040:H1040),"")</f>
        <v/>
      </c>
      <c r="O1040" s="983">
        <f>IFERROR(AVERAGE(I1040:J1040),"")</f>
        <v/>
      </c>
      <c r="P1040" s="983">
        <f>IFERROR(AVERAGE(K1040:L1040),"")</f>
        <v/>
      </c>
      <c r="Q1040" s="957">
        <f>AVERAGE(M1040:P1040)</f>
        <v/>
      </c>
      <c r="R1040" s="813" t="n"/>
      <c r="S1040" s="443">
        <f>IF(Q1040&gt;=1,1,0)</f>
        <v/>
      </c>
      <c r="T1040" s="443">
        <f>IF(S1040=0,0,S1040+T1039)</f>
        <v/>
      </c>
      <c r="U1040" s="302" t="inlineStr">
        <is>
          <t>Maximum</t>
        </is>
      </c>
      <c r="V1040" s="839">
        <f>MAX(D1009:E1039)</f>
        <v/>
      </c>
      <c r="W1040" s="839">
        <f>MAX(F1009:H1039)</f>
        <v/>
      </c>
      <c r="X1040" s="839">
        <f>MAX(I1009:J1039)</f>
        <v/>
      </c>
      <c r="Y1040" s="839">
        <f>MAX(K1009:L1039)</f>
        <v/>
      </c>
      <c r="BG1040" s="311">
        <f>IF(Q1040&gt;=2,1,0)</f>
        <v/>
      </c>
      <c r="BH1040" s="311">
        <f>IF(BG1040=0,0,BG1040+BH1039)</f>
        <v/>
      </c>
    </row>
    <row r="1041" ht="17.45" customHeight="1" thickBot="1">
      <c r="A1041" s="257">
        <f>IF(ISNUMBER(C1041),MONTH(C1041),"")</f>
        <v/>
      </c>
      <c r="B1041" s="257">
        <f>IF(ISNUMBER(C1041),YEAR(C1041),"")</f>
        <v/>
      </c>
      <c r="C1041" s="791">
        <f>C1040+1</f>
        <v/>
      </c>
      <c r="D1041" s="792" t="n"/>
      <c r="E1041" s="793" t="n">
        <v>1.492</v>
      </c>
      <c r="F1041" s="795" t="n"/>
      <c r="G1041" s="794" t="n">
        <v>1.52</v>
      </c>
      <c r="H1041" s="836" t="n"/>
      <c r="I1041" s="792" t="n"/>
      <c r="J1041" s="793" t="n">
        <v>1.549</v>
      </c>
      <c r="K1041" s="795" t="n"/>
      <c r="L1041" s="793" t="n">
        <v>1.665</v>
      </c>
      <c r="M1041" s="982">
        <f>IFERROR(AVERAGE(D1041:E1041),"")</f>
        <v/>
      </c>
      <c r="N1041" s="982">
        <f>IFERROR(AVERAGE(F1041:H1041),"")</f>
        <v/>
      </c>
      <c r="O1041" s="982">
        <f>IFERROR(AVERAGE(I1041:J1041),"")</f>
        <v/>
      </c>
      <c r="P1041" s="982">
        <f>IFERROR(AVERAGE(K1041:L1041),"")</f>
        <v/>
      </c>
      <c r="R1041" s="942">
        <f>AVERAGE(M1041:P1041)</f>
        <v/>
      </c>
      <c r="S1041" s="266">
        <f>IF(R1041&gt;=1,1,0)</f>
        <v/>
      </c>
      <c r="T1041" s="266">
        <f>IF(S1041=0,0,S1041+T1040)</f>
        <v/>
      </c>
      <c r="U1041" s="304" t="inlineStr">
        <is>
          <t># DAYS &gt; 2.5</t>
        </is>
      </c>
      <c r="V1041" s="305">
        <f>COUNTIF(D1009:E1039,"&gt;=2.5")</f>
        <v/>
      </c>
      <c r="W1041" s="305">
        <f>COUNTIF(F1009:H1039,"&gt;=2.5")</f>
        <v/>
      </c>
      <c r="X1041" s="305">
        <f>COUNTIF(I1009:J1039,"&gt;=2.5")</f>
        <v/>
      </c>
      <c r="Y1041" s="305">
        <f>COUNTIF(K1009:L1039,"&gt;=2.5")</f>
        <v/>
      </c>
      <c r="BG1041" s="266">
        <f>IF(R1041&gt;=2,1,0)</f>
        <v/>
      </c>
      <c r="BH1041" s="266">
        <f>IF(BG1041=0,0,BG1041+BH1040)</f>
        <v/>
      </c>
    </row>
    <row r="1042" ht="17.45" customHeight="1" thickBot="1">
      <c r="A1042" s="257">
        <f>IF(ISNUMBER(C1042),MONTH(C1042),"")</f>
        <v/>
      </c>
      <c r="B1042" s="257">
        <f>IF(ISNUMBER(C1042),YEAR(C1042),"")</f>
        <v/>
      </c>
      <c r="C1042" s="791">
        <f>C1041+1</f>
        <v/>
      </c>
      <c r="D1042" s="792" t="n">
        <v>1.541</v>
      </c>
      <c r="E1042" s="793" t="n"/>
      <c r="F1042" s="795" t="n">
        <v>1.613</v>
      </c>
      <c r="G1042" s="794" t="n"/>
      <c r="H1042" s="836" t="n"/>
      <c r="I1042" s="792" t="n">
        <v>1.613</v>
      </c>
      <c r="J1042" s="793" t="n"/>
      <c r="K1042" s="795" t="n">
        <v>1.621</v>
      </c>
      <c r="L1042" s="793" t="n"/>
      <c r="M1042" s="982">
        <f>IFERROR(AVERAGE(D1042:E1042),"")</f>
        <v/>
      </c>
      <c r="N1042" s="982">
        <f>IFERROR(AVERAGE(F1042:H1042),"")</f>
        <v/>
      </c>
      <c r="O1042" s="982">
        <f>IFERROR(AVERAGE(I1042:J1042),"")</f>
        <v/>
      </c>
      <c r="P1042" s="982">
        <f>IFERROR(AVERAGE(K1042:L1042),"")</f>
        <v/>
      </c>
      <c r="R1042" s="942">
        <f>AVERAGE(M1042:P1042)</f>
        <v/>
      </c>
      <c r="S1042" s="266">
        <f>IF(R1042&gt;=1,1,0)</f>
        <v/>
      </c>
      <c r="T1042" s="266">
        <f>IF(S1042=0,0,S1042+T1041)</f>
        <v/>
      </c>
      <c r="Y1042" s="786">
        <f>AVERAGE(V1039:Y1039)</f>
        <v/>
      </c>
      <c r="BG1042" s="266">
        <f>IF(R1042&gt;=2,1,0)</f>
        <v/>
      </c>
      <c r="BH1042" s="266">
        <f>IF(BG1042=0,0,BG1042+BH1041)</f>
        <v/>
      </c>
    </row>
    <row r="1043" ht="17.45" customHeight="1">
      <c r="A1043" s="257">
        <f>IF(ISNUMBER(C1043),MONTH(C1043),"")</f>
        <v/>
      </c>
      <c r="B1043" s="257">
        <f>IF(ISNUMBER(C1043),YEAR(C1043),"")</f>
        <v/>
      </c>
      <c r="C1043" s="791">
        <f>C1042+1</f>
        <v/>
      </c>
      <c r="D1043" s="792" t="n"/>
      <c r="E1043" s="793" t="n">
        <v>2.176</v>
      </c>
      <c r="F1043" s="795" t="n"/>
      <c r="G1043" s="794" t="n">
        <v>2.307</v>
      </c>
      <c r="H1043" s="836" t="n"/>
      <c r="I1043" s="792" t="n"/>
      <c r="J1043" s="793" t="n">
        <v>2.058</v>
      </c>
      <c r="K1043" s="795" t="n"/>
      <c r="L1043" s="793" t="n">
        <v>2.196</v>
      </c>
      <c r="M1043" s="982">
        <f>IFERROR(AVERAGE(D1043:E1043),"")</f>
        <v/>
      </c>
      <c r="N1043" s="982">
        <f>IFERROR(AVERAGE(F1043:H1043),"")</f>
        <v/>
      </c>
      <c r="O1043" s="982">
        <f>IFERROR(AVERAGE(I1043:J1043),"")</f>
        <v/>
      </c>
      <c r="P1043" s="982">
        <f>IFERROR(AVERAGE(K1043:L1043),"")</f>
        <v/>
      </c>
      <c r="R1043" s="942">
        <f>AVERAGE(M1043:P1043)</f>
        <v/>
      </c>
      <c r="S1043" s="266">
        <f>IF(R1043&gt;=1,1,0)</f>
        <v/>
      </c>
      <c r="T1043" s="266">
        <f>IF(S1043=0,0,S1043+T1042)</f>
        <v/>
      </c>
      <c r="BG1043" s="266">
        <f>IF(R1043&gt;=2,1,0)</f>
        <v/>
      </c>
      <c r="BH1043" s="266">
        <f>IF(BG1043=0,0,BG1043+BH1042)</f>
        <v/>
      </c>
    </row>
    <row r="1044" ht="17.45" customHeight="1">
      <c r="A1044" s="257">
        <f>IF(ISNUMBER(C1044),MONTH(C1044),"")</f>
        <v/>
      </c>
      <c r="B1044" s="257">
        <f>IF(ISNUMBER(C1044),YEAR(C1044),"")</f>
        <v/>
      </c>
      <c r="C1044" s="791">
        <f>C1043+1</f>
        <v/>
      </c>
      <c r="D1044" s="792" t="n">
        <v>2.613</v>
      </c>
      <c r="E1044" s="793" t="n"/>
      <c r="F1044" s="795" t="n"/>
      <c r="G1044" s="794" t="n"/>
      <c r="H1044" s="836" t="n">
        <v>2.133</v>
      </c>
      <c r="I1044" s="792" t="n">
        <v>2.064</v>
      </c>
      <c r="J1044" s="793" t="n"/>
      <c r="K1044" s="795" t="n">
        <v>2.17</v>
      </c>
      <c r="L1044" s="793" t="n"/>
      <c r="M1044" s="982">
        <f>IFERROR(AVERAGE(D1044:E1044),"")</f>
        <v/>
      </c>
      <c r="N1044" s="982">
        <f>IFERROR(AVERAGE(F1044:H1044),"")</f>
        <v/>
      </c>
      <c r="O1044" s="982">
        <f>IFERROR(AVERAGE(I1044:J1044),"")</f>
        <v/>
      </c>
      <c r="P1044" s="982">
        <f>IFERROR(AVERAGE(K1044:L1044),"")</f>
        <v/>
      </c>
      <c r="R1044" s="942">
        <f>AVERAGE(M1044:P1044)</f>
        <v/>
      </c>
      <c r="S1044" s="266">
        <f>IF(R1044&gt;=1,1,0)</f>
        <v/>
      </c>
      <c r="T1044" s="266">
        <f>IF(S1044=0,0,S1044+T1043)</f>
        <v/>
      </c>
      <c r="U1044" s="23" t="inlineStr">
        <is>
          <t>Ambient monitor readings from October 26-31 were adversely impacted by the ash generated from the Blue Ridge Fire.</t>
        </is>
      </c>
      <c r="BG1044" s="266">
        <f>IF(R1044&gt;=2,1,0)</f>
        <v/>
      </c>
      <c r="BH1044" s="266">
        <f>IF(BG1044=0,0,BG1044+BH1043)</f>
        <v/>
      </c>
    </row>
    <row r="1045" ht="17.45" customHeight="1">
      <c r="A1045" s="257">
        <f>IF(ISNUMBER(C1045),MONTH(C1045),"")</f>
        <v/>
      </c>
      <c r="B1045" s="257">
        <f>IF(ISNUMBER(C1045),YEAR(C1045),"")</f>
        <v/>
      </c>
      <c r="C1045" s="791">
        <f>C1044+1</f>
        <v/>
      </c>
      <c r="D1045" s="792" t="n"/>
      <c r="E1045" s="793" t="n">
        <v>1.169</v>
      </c>
      <c r="F1045" s="795" t="n"/>
      <c r="G1045" s="794" t="n">
        <v>1.169</v>
      </c>
      <c r="H1045" s="836" t="n"/>
      <c r="I1045" s="792" t="n"/>
      <c r="J1045" s="793" t="n">
        <v>1.172</v>
      </c>
      <c r="K1045" s="795" t="n"/>
      <c r="L1045" s="793" t="n">
        <v>1.226</v>
      </c>
      <c r="M1045" s="982">
        <f>IFERROR(AVERAGE(D1045:E1045),"")</f>
        <v/>
      </c>
      <c r="N1045" s="982">
        <f>IFERROR(AVERAGE(F1045:H1045),"")</f>
        <v/>
      </c>
      <c r="O1045" s="982">
        <f>IFERROR(AVERAGE(I1045:J1045),"")</f>
        <v/>
      </c>
      <c r="P1045" s="982">
        <f>IFERROR(AVERAGE(K1045:L1045),"")</f>
        <v/>
      </c>
      <c r="R1045" s="942">
        <f>AVERAGE(M1045:P1045)</f>
        <v/>
      </c>
      <c r="S1045" s="266">
        <f>IF(R1045&gt;=1,1,0)</f>
        <v/>
      </c>
      <c r="T1045" s="266">
        <f>IF(S1045=0,0,S1045+T1044)</f>
        <v/>
      </c>
      <c r="BG1045" s="266">
        <f>IF(R1045&gt;=2,1,0)</f>
        <v/>
      </c>
      <c r="BH1045" s="266">
        <f>IF(BG1045=0,0,BG1045+BH1044)</f>
        <v/>
      </c>
    </row>
    <row r="1046" ht="17.45" customHeight="1">
      <c r="A1046" s="257">
        <f>IF(ISNUMBER(C1046),MONTH(C1046),"")</f>
        <v/>
      </c>
      <c r="B1046" s="257">
        <f>IF(ISNUMBER(C1046),YEAR(C1046),"")</f>
        <v/>
      </c>
      <c r="C1046" s="808">
        <f>C1045+1</f>
        <v/>
      </c>
      <c r="D1046" s="809" t="n">
        <v>0.6383</v>
      </c>
      <c r="E1046" s="810" t="n"/>
      <c r="F1046" s="812" t="n">
        <v>0.569</v>
      </c>
      <c r="G1046" s="811" t="n"/>
      <c r="H1046" s="837" t="n">
        <v>0.4998</v>
      </c>
      <c r="I1046" s="809" t="n">
        <v>0.4701</v>
      </c>
      <c r="J1046" s="810" t="n"/>
      <c r="K1046" s="812" t="n">
        <v>0.5396</v>
      </c>
      <c r="L1046" s="810" t="n"/>
      <c r="M1046" s="983">
        <f>IFERROR(AVERAGE(D1046:E1046),"")</f>
        <v/>
      </c>
      <c r="N1046" s="983">
        <f>IFERROR(AVERAGE(F1046:H1046),"")</f>
        <v/>
      </c>
      <c r="O1046" s="983">
        <f>IFERROR(AVERAGE(I1046:J1046),"")</f>
        <v/>
      </c>
      <c r="P1046" s="983">
        <f>IFERROR(AVERAGE(K1046:L1046),"")</f>
        <v/>
      </c>
      <c r="Q1046" s="813">
        <f>AVERAGE(M1046:P1046)</f>
        <v/>
      </c>
      <c r="R1046" s="813" t="n"/>
      <c r="S1046" s="443">
        <f>IF(Q1046&gt;=1,1,0)</f>
        <v/>
      </c>
      <c r="T1046" s="443">
        <f>IF(S1046=0,0,S1046+T1045)</f>
        <v/>
      </c>
      <c r="BG1046" s="311">
        <f>IF(Q1046&gt;=2,1,0)</f>
        <v/>
      </c>
      <c r="BH1046" s="311">
        <f>IF(BG1046=0,0,BG1046+BH1045)</f>
        <v/>
      </c>
    </row>
    <row r="1047" ht="17.45" customHeight="1">
      <c r="A1047" s="257">
        <f>IF(ISNUMBER(C1047),MONTH(C1047),"")</f>
        <v/>
      </c>
      <c r="B1047" s="257">
        <f>IF(ISNUMBER(C1047),YEAR(C1047),"")</f>
        <v/>
      </c>
      <c r="C1047" s="808">
        <f>C1046+1</f>
        <v/>
      </c>
      <c r="D1047" s="809" t="n"/>
      <c r="E1047" s="810" t="n">
        <v>0.7139</v>
      </c>
      <c r="F1047" s="812" t="n"/>
      <c r="G1047" s="811" t="n">
        <v>0.7168</v>
      </c>
      <c r="H1047" s="837" t="n"/>
      <c r="I1047" s="809" t="n"/>
      <c r="J1047" s="810" t="n">
        <v>0.5596</v>
      </c>
      <c r="K1047" s="812" t="n"/>
      <c r="L1047" s="810" t="n">
        <v>0.8242</v>
      </c>
      <c r="M1047" s="983">
        <f>IFERROR(AVERAGE(D1047:E1047),"")</f>
        <v/>
      </c>
      <c r="N1047" s="983">
        <f>IFERROR(AVERAGE(F1047:H1047),"")</f>
        <v/>
      </c>
      <c r="O1047" s="983">
        <f>IFERROR(AVERAGE(I1047:J1047),"")</f>
        <v/>
      </c>
      <c r="P1047" s="983">
        <f>IFERROR(AVERAGE(K1047:L1047),"")</f>
        <v/>
      </c>
      <c r="Q1047" s="813">
        <f>AVERAGE(M1047:P1047)</f>
        <v/>
      </c>
      <c r="R1047" s="813" t="n"/>
      <c r="S1047" s="443">
        <f>IF(Q1047&gt;=1,1,0)</f>
        <v/>
      </c>
      <c r="T1047" s="443">
        <f>IF(S1047=0,0,S1047+T1046)</f>
        <v/>
      </c>
      <c r="BG1047" s="311">
        <f>IF(Q1047&gt;=2,1,0)</f>
        <v/>
      </c>
      <c r="BH1047" s="311">
        <f>IF(BG1047=0,0,BG1047+BH1046)</f>
        <v/>
      </c>
    </row>
    <row r="1048" ht="17.45" customHeight="1">
      <c r="A1048" s="257">
        <f>IF(ISNUMBER(C1048),MONTH(C1048),"")</f>
        <v/>
      </c>
      <c r="B1048" s="257">
        <f>IF(ISNUMBER(C1048),YEAR(C1048),"")</f>
        <v/>
      </c>
      <c r="C1048" s="791">
        <f>C1047+1</f>
        <v/>
      </c>
      <c r="D1048" s="792" t="n">
        <v>0.6081</v>
      </c>
      <c r="E1048" s="793" t="n"/>
      <c r="F1048" s="795" t="n">
        <v>0.5456</v>
      </c>
      <c r="G1048" s="794" t="n"/>
      <c r="H1048" s="836" t="n"/>
      <c r="I1048" s="792" t="n">
        <v>0.6081</v>
      </c>
      <c r="J1048" s="793" t="n"/>
      <c r="K1048" s="795" t="n">
        <v>0.7183</v>
      </c>
      <c r="L1048" s="793" t="n"/>
      <c r="M1048" s="982">
        <f>IFERROR(AVERAGE(D1048:E1048),"")</f>
        <v/>
      </c>
      <c r="N1048" s="982">
        <f>IFERROR(AVERAGE(F1048:H1048),"")</f>
        <v/>
      </c>
      <c r="O1048" s="982">
        <f>IFERROR(AVERAGE(I1048:J1048),"")</f>
        <v/>
      </c>
      <c r="P1048" s="982">
        <f>IFERROR(AVERAGE(K1048:L1048),"")</f>
        <v/>
      </c>
      <c r="R1048" s="797">
        <f>AVERAGE(M1048:P1048)</f>
        <v/>
      </c>
      <c r="S1048" s="266">
        <f>IF(R1048&gt;=1,1,0)</f>
        <v/>
      </c>
      <c r="T1048" s="266">
        <f>IF(S1048=0,0,S1048+T1047)</f>
        <v/>
      </c>
      <c r="BG1048" s="266">
        <f>IF(R1048&gt;=2,1,0)</f>
        <v/>
      </c>
      <c r="BH1048" s="266">
        <f>IF(BG1048=0,0,BG1048+BH1047)</f>
        <v/>
      </c>
    </row>
    <row r="1049" ht="17.45" customHeight="1">
      <c r="A1049" s="257">
        <f>IF(ISNUMBER(C1049),MONTH(C1049),"")</f>
        <v/>
      </c>
      <c r="B1049" s="257">
        <f>IF(ISNUMBER(C1049),YEAR(C1049),"")</f>
        <v/>
      </c>
      <c r="C1049" s="791">
        <f>C1048+1</f>
        <v/>
      </c>
      <c r="D1049" s="792" t="n"/>
      <c r="E1049" s="793" t="n">
        <v>0.7386</v>
      </c>
      <c r="F1049" s="795" t="n"/>
      <c r="G1049" s="794" t="n">
        <v>0.8231000000000001</v>
      </c>
      <c r="H1049" s="836" t="n"/>
      <c r="I1049" s="792" t="n"/>
      <c r="J1049" s="793" t="n">
        <v>0.7829</v>
      </c>
      <c r="K1049" s="795" t="n"/>
      <c r="L1049" s="793" t="n">
        <v>1.134</v>
      </c>
      <c r="M1049" s="982">
        <f>IFERROR(AVERAGE(D1049:E1049),"")</f>
        <v/>
      </c>
      <c r="N1049" s="982">
        <f>IFERROR(AVERAGE(F1049:H1049),"")</f>
        <v/>
      </c>
      <c r="O1049" s="982">
        <f>IFERROR(AVERAGE(I1049:J1049),"")</f>
        <v/>
      </c>
      <c r="P1049" s="982">
        <f>IFERROR(AVERAGE(K1049:L1049),"")</f>
        <v/>
      </c>
      <c r="R1049" s="797">
        <f>AVERAGE(M1049:P1049)</f>
        <v/>
      </c>
      <c r="S1049" s="266">
        <f>IF(R1049&gt;=1,1,0)</f>
        <v/>
      </c>
      <c r="T1049" s="266">
        <f>IF(S1049=0,0,S1049+T1048)</f>
        <v/>
      </c>
      <c r="BG1049" s="266">
        <f>IF(R1049&gt;=2,1,0)</f>
        <v/>
      </c>
      <c r="BH1049" s="266">
        <f>IF(BG1049=0,0,BG1049+BH1048)</f>
        <v/>
      </c>
    </row>
    <row r="1050" ht="17.45" customHeight="1">
      <c r="A1050" s="257">
        <f>IF(ISNUMBER(C1050),MONTH(C1050),"")</f>
        <v/>
      </c>
      <c r="B1050" s="257">
        <f>IF(ISNUMBER(C1050),YEAR(C1050),"")</f>
        <v/>
      </c>
      <c r="C1050" s="791">
        <f>C1049+1</f>
        <v/>
      </c>
      <c r="D1050" s="792" t="n">
        <v>0.8776</v>
      </c>
      <c r="E1050" s="793" t="n"/>
      <c r="F1050" s="795" t="n"/>
      <c r="G1050" s="794" t="n"/>
      <c r="H1050" s="836" t="n">
        <v>0.8179</v>
      </c>
      <c r="I1050" s="792" t="n">
        <v>0.8966</v>
      </c>
      <c r="J1050" s="793" t="n"/>
      <c r="K1050" s="795" t="n">
        <v>1.071</v>
      </c>
      <c r="L1050" s="793" t="n"/>
      <c r="M1050" s="982">
        <f>IFERROR(AVERAGE(D1050:E1050),"")</f>
        <v/>
      </c>
      <c r="N1050" s="982">
        <f>IFERROR(AVERAGE(F1050:H1050),"")</f>
        <v/>
      </c>
      <c r="O1050" s="982">
        <f>IFERROR(AVERAGE(I1050:J1050),"")</f>
        <v/>
      </c>
      <c r="P1050" s="982">
        <f>IFERROR(AVERAGE(K1050:L1050),"")</f>
        <v/>
      </c>
      <c r="R1050" s="1005">
        <f>AVERAGE(M1050:P1050)</f>
        <v/>
      </c>
      <c r="S1050" s="266">
        <f>IF(R1050&gt;=1,1,0)</f>
        <v/>
      </c>
      <c r="T1050" s="266">
        <f>IF(S1050=0,0,S1050+T1049)</f>
        <v/>
      </c>
      <c r="BG1050" s="266">
        <f>IF(R1050&gt;=2,1,0)</f>
        <v/>
      </c>
      <c r="BH1050" s="266">
        <f>IF(BG1050=0,0,BG1050+BH1049)</f>
        <v/>
      </c>
    </row>
    <row r="1051" ht="17.45" customHeight="1">
      <c r="A1051" s="257">
        <f>IF(ISNUMBER(C1051),MONTH(C1051),"")</f>
        <v/>
      </c>
      <c r="B1051" s="257">
        <f>IF(ISNUMBER(C1051),YEAR(C1051),"")</f>
        <v/>
      </c>
      <c r="C1051" s="791">
        <f>C1050+1</f>
        <v/>
      </c>
      <c r="D1051" s="792" t="n"/>
      <c r="E1051" s="793" t="n">
        <v>1.006</v>
      </c>
      <c r="F1051" s="795" t="n"/>
      <c r="G1051" s="794" t="n">
        <v>0.9317</v>
      </c>
      <c r="H1051" s="836" t="n"/>
      <c r="I1051" s="792" t="n"/>
      <c r="J1051" s="793" t="n">
        <v>1.046</v>
      </c>
      <c r="K1051" s="795" t="n"/>
      <c r="L1051" s="793" t="n">
        <v>0.9997</v>
      </c>
      <c r="M1051" s="982">
        <f>IFERROR(AVERAGE(D1051:E1051),"")</f>
        <v/>
      </c>
      <c r="N1051" s="982">
        <f>IFERROR(AVERAGE(F1051:H1051),"")</f>
        <v/>
      </c>
      <c r="O1051" s="982">
        <f>IFERROR(AVERAGE(I1051:J1051),"")</f>
        <v/>
      </c>
      <c r="P1051" s="982">
        <f>IFERROR(AVERAGE(K1051:L1051),"")</f>
        <v/>
      </c>
      <c r="R1051" s="1005">
        <f>AVERAGE(M1051:P1051)</f>
        <v/>
      </c>
      <c r="S1051" s="266">
        <f>IF(R1051&gt;=1,1,0)</f>
        <v/>
      </c>
      <c r="T1051" s="266">
        <f>IF(S1051=0,0,S1051+T1050)</f>
        <v/>
      </c>
      <c r="BG1051" s="266">
        <f>IF(R1051&gt;=2,1,0)</f>
        <v/>
      </c>
      <c r="BH1051" s="266">
        <f>IF(BG1051=0,0,BG1051+BH1050)</f>
        <v/>
      </c>
    </row>
    <row r="1052" ht="17.45" customHeight="1">
      <c r="A1052" s="257">
        <f>IF(ISNUMBER(C1052),MONTH(C1052),"")</f>
        <v/>
      </c>
      <c r="B1052" s="257">
        <f>IF(ISNUMBER(C1052),YEAR(C1052),"")</f>
        <v/>
      </c>
      <c r="C1052" s="861">
        <f>C1051+1</f>
        <v/>
      </c>
      <c r="D1052" s="803" t="n">
        <v>0.9023</v>
      </c>
      <c r="E1052" s="804" t="n"/>
      <c r="F1052" s="806" t="n">
        <v>0.9573</v>
      </c>
      <c r="G1052" s="805" t="n"/>
      <c r="H1052" s="838" t="n">
        <v>0.9684</v>
      </c>
      <c r="I1052" s="803" t="n">
        <v>1.088</v>
      </c>
      <c r="J1052" s="804" t="n"/>
      <c r="K1052" s="806" t="n">
        <v>0.9768</v>
      </c>
      <c r="L1052" s="804" t="n"/>
      <c r="M1052" s="982">
        <f>IFERROR(AVERAGE(D1052:E1052),"")</f>
        <v/>
      </c>
      <c r="N1052" s="982">
        <f>IFERROR(AVERAGE(F1052:H1052),"")</f>
        <v/>
      </c>
      <c r="O1052" s="982">
        <f>IFERROR(AVERAGE(I1052:J1052),"")</f>
        <v/>
      </c>
      <c r="P1052" s="982">
        <f>IFERROR(AVERAGE(K1052:L1052),"")</f>
        <v/>
      </c>
      <c r="R1052" s="1005">
        <f>AVERAGE(M1052:P1052)</f>
        <v/>
      </c>
      <c r="S1052" s="266">
        <f>IF(R1052&gt;=1,1,0)</f>
        <v/>
      </c>
      <c r="T1052" s="266">
        <f>IF(S1052=0,0,S1052+T1051)</f>
        <v/>
      </c>
      <c r="BG1052" s="266">
        <f>IF(R1052&gt;=2,1,0)</f>
        <v/>
      </c>
      <c r="BH1052" s="266">
        <f>IF(BG1052=0,0,BG1052+BH1051)</f>
        <v/>
      </c>
    </row>
    <row r="1053" ht="17.45" customHeight="1">
      <c r="A1053" s="257">
        <f>IF(ISNUMBER(C1053),MONTH(C1053),"")</f>
        <v/>
      </c>
      <c r="B1053" s="257">
        <f>IF(ISNUMBER(C1053),YEAR(C1053),"")</f>
        <v/>
      </c>
      <c r="C1053" s="808">
        <f>C1052+1</f>
        <v/>
      </c>
      <c r="D1053" s="809" t="n"/>
      <c r="E1053" s="810" t="n">
        <v>1.147</v>
      </c>
      <c r="F1053" s="812" t="n"/>
      <c r="G1053" s="811" t="n">
        <v>1.116</v>
      </c>
      <c r="H1053" s="837" t="n"/>
      <c r="I1053" s="809" t="n"/>
      <c r="J1053" s="810" t="n">
        <v>1.014</v>
      </c>
      <c r="K1053" s="812" t="n"/>
      <c r="L1053" s="810" t="n">
        <v>1.373</v>
      </c>
      <c r="M1053" s="983">
        <f>IFERROR(AVERAGE(D1053:E1053),"")</f>
        <v/>
      </c>
      <c r="N1053" s="983">
        <f>IFERROR(AVERAGE(F1053:H1053),"")</f>
        <v/>
      </c>
      <c r="O1053" s="983">
        <f>IFERROR(AVERAGE(I1053:J1053),"")</f>
        <v/>
      </c>
      <c r="P1053" s="983">
        <f>IFERROR(AVERAGE(K1053:L1053),"")</f>
        <v/>
      </c>
      <c r="Q1053" s="813">
        <f>AVERAGE(M1053:P1053)</f>
        <v/>
      </c>
      <c r="R1053" s="813" t="n"/>
      <c r="S1053" s="443">
        <f>IF(Q1053&gt;=1,1,0)</f>
        <v/>
      </c>
      <c r="T1053" s="443">
        <f>IF(S1053=0,0,S1053+T1052)</f>
        <v/>
      </c>
      <c r="BG1053" s="311">
        <f>IF(Q1053&gt;=2,1,0)</f>
        <v/>
      </c>
      <c r="BH1053" s="311">
        <f>IF(BG1053=0,0,BG1053+BH1052)</f>
        <v/>
      </c>
    </row>
    <row r="1054" ht="17.45" customHeight="1">
      <c r="A1054" s="257">
        <f>IF(ISNUMBER(C1054),MONTH(C1054),"")</f>
        <v/>
      </c>
      <c r="B1054" s="257">
        <f>IF(ISNUMBER(C1054),YEAR(C1054),"")</f>
        <v/>
      </c>
      <c r="C1054" s="808">
        <f>C1053+1</f>
        <v/>
      </c>
      <c r="D1054" s="809" t="n">
        <v>0.9302</v>
      </c>
      <c r="E1054" s="810" t="n"/>
      <c r="F1054" s="812" t="n">
        <v>0.9506</v>
      </c>
      <c r="G1054" s="811" t="n"/>
      <c r="H1054" s="837" t="n"/>
      <c r="I1054" s="809" t="n">
        <v>0.7446</v>
      </c>
      <c r="J1054" s="810" t="n"/>
      <c r="K1054" s="812" t="n">
        <v>0.8937</v>
      </c>
      <c r="L1054" s="810" t="n"/>
      <c r="M1054" s="983">
        <f>IFERROR(AVERAGE(D1054:E1054),"")</f>
        <v/>
      </c>
      <c r="N1054" s="983">
        <f>IFERROR(AVERAGE(F1054:H1054),"")</f>
        <v/>
      </c>
      <c r="O1054" s="983">
        <f>IFERROR(AVERAGE(I1054:J1054),"")</f>
        <v/>
      </c>
      <c r="P1054" s="983">
        <f>IFERROR(AVERAGE(K1054:L1054),"")</f>
        <v/>
      </c>
      <c r="Q1054" s="813">
        <f>AVERAGE(M1054:P1054)</f>
        <v/>
      </c>
      <c r="R1054" s="813" t="n"/>
      <c r="S1054" s="443">
        <f>IF(Q1054&gt;=1,1,0)</f>
        <v/>
      </c>
      <c r="T1054" s="443">
        <f>IF(S1054=0,0,S1054+T1053)</f>
        <v/>
      </c>
      <c r="BG1054" s="311">
        <f>IF(Q1054&gt;=2,1,0)</f>
        <v/>
      </c>
      <c r="BH1054" s="311">
        <f>IF(BG1054=0,0,BG1054+BH1053)</f>
        <v/>
      </c>
    </row>
    <row r="1055" ht="17.45" customHeight="1">
      <c r="A1055" s="257">
        <f>IF(ISNUMBER(C1055),MONTH(C1055),"")</f>
        <v/>
      </c>
      <c r="B1055" s="257">
        <f>IF(ISNUMBER(C1055),YEAR(C1055),"")</f>
        <v/>
      </c>
      <c r="C1055" s="791">
        <f>C1054+1</f>
        <v/>
      </c>
      <c r="D1055" s="792" t="n"/>
      <c r="E1055" s="793" t="n">
        <v>1.248</v>
      </c>
      <c r="F1055" s="795" t="n"/>
      <c r="G1055" s="794" t="n">
        <v>1.183</v>
      </c>
      <c r="H1055" s="836" t="n"/>
      <c r="I1055" s="792" t="n"/>
      <c r="J1055" s="793" t="n">
        <v>1.428</v>
      </c>
      <c r="K1055" s="795" t="n"/>
      <c r="L1055" s="793" t="n">
        <v>1.276</v>
      </c>
      <c r="M1055" s="982">
        <f>IFERROR(AVERAGE(D1055:E1055),"")</f>
        <v/>
      </c>
      <c r="N1055" s="982">
        <f>IFERROR(AVERAGE(F1055:H1055),"")</f>
        <v/>
      </c>
      <c r="O1055" s="982">
        <f>IFERROR(AVERAGE(I1055:J1055),"")</f>
        <v/>
      </c>
      <c r="P1055" s="982">
        <f>IFERROR(AVERAGE(K1055:L1055),"")</f>
        <v/>
      </c>
      <c r="R1055" s="797">
        <f>AVERAGE(M1055:P1055)</f>
        <v/>
      </c>
      <c r="S1055" s="266">
        <f>IF(R1055&gt;=1,1,0)</f>
        <v/>
      </c>
      <c r="T1055" s="266">
        <f>IF(S1055=0,0,S1055+T1054)</f>
        <v/>
      </c>
      <c r="BG1055" s="266">
        <f>IF(R1055&gt;=2,1,0)</f>
        <v/>
      </c>
      <c r="BH1055" s="266">
        <f>IF(BG1055=0,0,BG1055+BH1054)</f>
        <v/>
      </c>
    </row>
    <row r="1056" ht="17.45" customHeight="1">
      <c r="A1056" s="257">
        <f>IF(ISNUMBER(C1056),MONTH(C1056),"")</f>
        <v/>
      </c>
      <c r="B1056" s="257">
        <f>IF(ISNUMBER(C1056),YEAR(C1056),"")</f>
        <v/>
      </c>
      <c r="C1056" s="791">
        <f>C1055+1</f>
        <v/>
      </c>
      <c r="D1056" s="849" t="n">
        <v>1.386</v>
      </c>
      <c r="E1056" s="850" t="n"/>
      <c r="F1056" s="852" t="n"/>
      <c r="G1056" s="851" t="n"/>
      <c r="H1056" s="853" t="n">
        <v>1.089</v>
      </c>
      <c r="I1056" s="849" t="n">
        <v>1.253</v>
      </c>
      <c r="J1056" s="850" t="n"/>
      <c r="K1056" s="852" t="n">
        <v>1.569</v>
      </c>
      <c r="L1056" s="850" t="n"/>
      <c r="M1056" s="982">
        <f>IFERROR(AVERAGE(D1056:E1056),"")</f>
        <v/>
      </c>
      <c r="N1056" s="982">
        <f>IFERROR(AVERAGE(F1056:H1056),"")</f>
        <v/>
      </c>
      <c r="O1056" s="982">
        <f>IFERROR(AVERAGE(I1056:J1056),"")</f>
        <v/>
      </c>
      <c r="P1056" s="982">
        <f>IFERROR(AVERAGE(K1056:L1056),"")</f>
        <v/>
      </c>
      <c r="R1056" s="797">
        <f>AVERAGE(M1056:P1056)</f>
        <v/>
      </c>
      <c r="S1056" s="266">
        <f>IF(R1056&gt;=1,1,0)</f>
        <v/>
      </c>
      <c r="T1056" s="266">
        <f>IF(S1056=0,0,S1056+T1055)</f>
        <v/>
      </c>
      <c r="BG1056" s="266">
        <f>IF(R1056&gt;=2,1,0)</f>
        <v/>
      </c>
      <c r="BH1056" s="266">
        <f>IF(BG1056=0,0,BG1056+BH1055)</f>
        <v/>
      </c>
    </row>
    <row r="1057" ht="17.45" customHeight="1">
      <c r="A1057" s="257">
        <f>IF(ISNUMBER(C1057),MONTH(C1057),"")</f>
        <v/>
      </c>
      <c r="B1057" s="257">
        <f>IF(ISNUMBER(C1057),YEAR(C1057),"")</f>
        <v/>
      </c>
      <c r="C1057" s="791">
        <f>C1056+1</f>
        <v/>
      </c>
      <c r="D1057" s="792" t="n"/>
      <c r="E1057" s="793" t="n">
        <v>0.9919</v>
      </c>
      <c r="F1057" s="795" t="n"/>
      <c r="G1057" s="794" t="n">
        <v>0.9863</v>
      </c>
      <c r="H1057" s="836" t="n"/>
      <c r="I1057" s="792" t="n"/>
      <c r="J1057" s="793" t="n">
        <v>0.9318</v>
      </c>
      <c r="K1057" s="795" t="n"/>
      <c r="L1057" s="793" t="n">
        <v>0.9441000000000001</v>
      </c>
      <c r="M1057" s="982">
        <f>IFERROR(AVERAGE(D1057:E1057),"")</f>
        <v/>
      </c>
      <c r="N1057" s="982">
        <f>IFERROR(AVERAGE(F1057:H1057),"")</f>
        <v/>
      </c>
      <c r="O1057" s="982">
        <f>IFERROR(AVERAGE(I1057:J1057),"")</f>
        <v/>
      </c>
      <c r="P1057" s="982">
        <f>IFERROR(AVERAGE(K1057:L1057),"")</f>
        <v/>
      </c>
      <c r="R1057" s="797">
        <f>AVERAGE(M1057:P1057)</f>
        <v/>
      </c>
      <c r="S1057" s="266">
        <f>IF(R1057&gt;=1,1,0)</f>
        <v/>
      </c>
      <c r="T1057" s="266">
        <f>IF(S1057=0,0,S1057+T1056)</f>
        <v/>
      </c>
      <c r="BG1057" s="266">
        <f>IF(R1057&gt;=2,1,0)</f>
        <v/>
      </c>
      <c r="BH1057" s="266">
        <f>IF(BG1057=0,0,BG1057+BH1056)</f>
        <v/>
      </c>
    </row>
    <row r="1058" ht="17.45" customHeight="1">
      <c r="A1058" s="257">
        <f>IF(ISNUMBER(C1058),MONTH(C1058),"")</f>
        <v/>
      </c>
      <c r="B1058" s="257">
        <f>IF(ISNUMBER(C1058),YEAR(C1058),"")</f>
        <v/>
      </c>
      <c r="C1058" s="861">
        <f>C1057+1</f>
        <v/>
      </c>
      <c r="D1058" s="803" t="n">
        <v>1.078</v>
      </c>
      <c r="E1058" s="804" t="n"/>
      <c r="F1058" s="806" t="n">
        <v>1.017</v>
      </c>
      <c r="G1058" s="805" t="n"/>
      <c r="H1058" s="838" t="n">
        <v>0.9462</v>
      </c>
      <c r="I1058" s="803" t="n">
        <v>1.057</v>
      </c>
      <c r="J1058" s="804" t="n"/>
      <c r="K1058" s="806" t="n">
        <v>1.241</v>
      </c>
      <c r="L1058" s="804" t="n"/>
      <c r="M1058" s="982">
        <f>IFERROR(AVERAGE(D1058:E1058),"")</f>
        <v/>
      </c>
      <c r="N1058" s="982">
        <f>IFERROR(AVERAGE(F1058:H1058),"")</f>
        <v/>
      </c>
      <c r="O1058" s="982">
        <f>IFERROR(AVERAGE(I1058:J1058),"")</f>
        <v/>
      </c>
      <c r="P1058" s="982">
        <f>IFERROR(AVERAGE(K1058:L1058),"")</f>
        <v/>
      </c>
      <c r="R1058" s="1005">
        <f>AVERAGE(M1058:P1058)</f>
        <v/>
      </c>
      <c r="S1058" s="266">
        <f>IF(R1058&gt;=1,1,0)</f>
        <v/>
      </c>
      <c r="T1058" s="266">
        <f>IF(S1058=0,0,S1058+T1057)</f>
        <v/>
      </c>
      <c r="BG1058" s="266">
        <f>IF(R1058&gt;=2,1,0)</f>
        <v/>
      </c>
      <c r="BH1058" s="266">
        <f>IF(BG1058=0,0,BG1058+BH1057)</f>
        <v/>
      </c>
    </row>
    <row r="1059" ht="17.45" customHeight="1">
      <c r="A1059" s="257">
        <f>IF(ISNUMBER(C1059),MONTH(C1059),"")</f>
        <v/>
      </c>
      <c r="B1059" s="257">
        <f>IF(ISNUMBER(C1059),YEAR(C1059),"")</f>
        <v/>
      </c>
      <c r="C1059" s="791">
        <f>C1058+1</f>
        <v/>
      </c>
      <c r="D1059" s="792" t="n"/>
      <c r="E1059" s="793" t="n">
        <v>1.853</v>
      </c>
      <c r="F1059" s="795" t="n"/>
      <c r="G1059" s="794" t="n">
        <v>1.738</v>
      </c>
      <c r="H1059" s="836" t="n"/>
      <c r="I1059" s="792" t="n"/>
      <c r="J1059" s="793" t="n">
        <v>2.005</v>
      </c>
      <c r="K1059" s="795" t="n"/>
      <c r="L1059" s="793" t="n">
        <v>1.958</v>
      </c>
      <c r="M1059" s="982">
        <f>IFERROR(AVERAGE(D1059:E1059),"")</f>
        <v/>
      </c>
      <c r="N1059" s="982">
        <f>IFERROR(AVERAGE(F1059:H1059),"")</f>
        <v/>
      </c>
      <c r="O1059" s="982">
        <f>IFERROR(AVERAGE(I1059:J1059),"")</f>
        <v/>
      </c>
      <c r="P1059" s="982">
        <f>IFERROR(AVERAGE(K1059:L1059),"")</f>
        <v/>
      </c>
      <c r="R1059" s="1005">
        <f>AVERAGE(M1059:P1059)</f>
        <v/>
      </c>
      <c r="S1059" s="266">
        <f>IF(R1059&gt;=1,1,0)</f>
        <v/>
      </c>
      <c r="T1059" s="266">
        <f>IF(S1059=0,0,S1059+T1058)</f>
        <v/>
      </c>
      <c r="BG1059" s="266">
        <f>IF(R1059&gt;=2,1,0)</f>
        <v/>
      </c>
      <c r="BH1059" s="266">
        <f>IF(BG1059=0,0,BG1059+BH1058)</f>
        <v/>
      </c>
    </row>
    <row r="1060" ht="17.45" customHeight="1">
      <c r="A1060" s="298">
        <f>IF(ISNUMBER(C1060),MONTH(C1060),"")</f>
        <v/>
      </c>
      <c r="B1060" s="298">
        <f>IF(ISNUMBER(C1060),YEAR(C1060),"")</f>
        <v/>
      </c>
      <c r="C1060" s="808">
        <f>C1059+1</f>
        <v/>
      </c>
      <c r="D1060" s="809" t="n">
        <v>1.678</v>
      </c>
      <c r="E1060" s="810" t="n"/>
      <c r="F1060" s="812" t="n">
        <v>1.449</v>
      </c>
      <c r="G1060" s="811" t="n"/>
      <c r="H1060" s="837" t="n"/>
      <c r="I1060" s="809" t="n">
        <v>1.415</v>
      </c>
      <c r="J1060" s="810" t="n"/>
      <c r="K1060" s="812" t="n">
        <v>1.623</v>
      </c>
      <c r="L1060" s="810" t="n"/>
      <c r="M1060" s="983">
        <f>IFERROR(AVERAGE(D1060:E1060),"")</f>
        <v/>
      </c>
      <c r="N1060" s="983">
        <f>IFERROR(AVERAGE(F1060:H1060),"")</f>
        <v/>
      </c>
      <c r="O1060" s="983">
        <f>IFERROR(AVERAGE(I1060:J1060),"")</f>
        <v/>
      </c>
      <c r="P1060" s="983">
        <f>IFERROR(AVERAGE(K1060:L1060),"")</f>
        <v/>
      </c>
      <c r="Q1060" s="813">
        <f>AVERAGE(M1060:P1060)</f>
        <v/>
      </c>
      <c r="R1060" s="813" t="n"/>
      <c r="S1060" s="443">
        <f>IF(Q1060&gt;=1,1,0)</f>
        <v/>
      </c>
      <c r="T1060" s="443">
        <f>IF(S1060=0,0,S1060+T1059)</f>
        <v/>
      </c>
      <c r="BG1060" s="311">
        <f>IF(Q1060&gt;=2,1,0)</f>
        <v/>
      </c>
      <c r="BH1060" s="311">
        <f>IF(BG1060=0,0,BG1060+BH1059)</f>
        <v/>
      </c>
    </row>
    <row r="1061" ht="17.45" customHeight="1">
      <c r="A1061" s="298">
        <f>IF(ISNUMBER(C1061),MONTH(C1061),"")</f>
        <v/>
      </c>
      <c r="B1061" s="298">
        <f>IF(ISNUMBER(C1061),YEAR(C1061),"")</f>
        <v/>
      </c>
      <c r="C1061" s="808">
        <f>C1060+1</f>
        <v/>
      </c>
      <c r="D1061" s="809" t="n"/>
      <c r="E1061" s="810" t="n">
        <v>1.509</v>
      </c>
      <c r="F1061" s="812" t="n"/>
      <c r="G1061" s="811" t="n">
        <v>1.283</v>
      </c>
      <c r="H1061" s="837" t="n"/>
      <c r="I1061" s="809" t="n"/>
      <c r="J1061" s="810" t="n">
        <v>1.332</v>
      </c>
      <c r="K1061" s="812" t="n"/>
      <c r="L1061" s="810" t="n">
        <v>1.293</v>
      </c>
      <c r="M1061" s="983">
        <f>IFERROR(AVERAGE(D1061:E1061),"")</f>
        <v/>
      </c>
      <c r="N1061" s="983">
        <f>IFERROR(AVERAGE(F1061:H1061),"")</f>
        <v/>
      </c>
      <c r="O1061" s="983">
        <f>IFERROR(AVERAGE(I1061:J1061),"")</f>
        <v/>
      </c>
      <c r="P1061" s="983">
        <f>IFERROR(AVERAGE(K1061:L1061),"")</f>
        <v/>
      </c>
      <c r="Q1061" s="813">
        <f>AVERAGE(M1061:P1061)</f>
        <v/>
      </c>
      <c r="R1061" s="813" t="n"/>
      <c r="S1061" s="443">
        <f>IF(Q1061&gt;=1,1,0)</f>
        <v/>
      </c>
      <c r="T1061" s="443">
        <f>IF(S1061=0,0,S1061+T1060)</f>
        <v/>
      </c>
      <c r="BG1061" s="311">
        <f>IF(Q1061&gt;=2,1,0)</f>
        <v/>
      </c>
      <c r="BH1061" s="311">
        <f>IF(BG1061=0,0,BG1061+BH1060)</f>
        <v/>
      </c>
    </row>
    <row r="1062" ht="17.45" customHeight="1">
      <c r="A1062" s="257">
        <f>IF(ISNUMBER(C1062),MONTH(C1062),"")</f>
        <v/>
      </c>
      <c r="B1062" s="257">
        <f>IF(ISNUMBER(C1062),YEAR(C1062),"")</f>
        <v/>
      </c>
      <c r="C1062" s="791">
        <f>C1061+1</f>
        <v/>
      </c>
      <c r="D1062" s="792" t="n">
        <v>1.131</v>
      </c>
      <c r="E1062" s="793" t="n"/>
      <c r="F1062" s="795" t="n"/>
      <c r="G1062" s="794" t="n"/>
      <c r="H1062" s="836" t="n">
        <v>1.017</v>
      </c>
      <c r="I1062" s="792" t="n">
        <v>1.089</v>
      </c>
      <c r="J1062" s="793" t="n"/>
      <c r="K1062" s="795" t="n">
        <v>1.267</v>
      </c>
      <c r="L1062" s="793" t="n"/>
      <c r="M1062" s="982">
        <f>IFERROR(AVERAGE(D1062:E1062),"")</f>
        <v/>
      </c>
      <c r="N1062" s="982">
        <f>IFERROR(AVERAGE(F1062:H1062),"")</f>
        <v/>
      </c>
      <c r="O1062" s="982">
        <f>IFERROR(AVERAGE(I1062:J1062),"")</f>
        <v/>
      </c>
      <c r="P1062" s="982">
        <f>IFERROR(AVERAGE(K1062:L1062),"")</f>
        <v/>
      </c>
      <c r="R1062" s="797">
        <f>AVERAGE(M1062:P1062)</f>
        <v/>
      </c>
      <c r="S1062" s="266">
        <f>IF(R1062&gt;=1,1,0)</f>
        <v/>
      </c>
      <c r="T1062" s="266">
        <f>IF(S1062=0,0,S1062+T1061)</f>
        <v/>
      </c>
      <c r="BG1062" s="266">
        <f>IF(R1062&gt;=2,1,0)</f>
        <v/>
      </c>
      <c r="BH1062" s="266">
        <f>IF(BG1062=0,0,BG1062+BH1061)</f>
        <v/>
      </c>
    </row>
    <row r="1063" ht="17.45" customHeight="1">
      <c r="A1063" s="257">
        <f>IF(ISNUMBER(C1063),MONTH(C1063),"")</f>
        <v/>
      </c>
      <c r="B1063" s="257">
        <f>IF(ISNUMBER(C1063),YEAR(C1063),"")</f>
        <v/>
      </c>
      <c r="C1063" s="791">
        <f>C1062+1</f>
        <v/>
      </c>
      <c r="D1063" s="792" t="n"/>
      <c r="E1063" s="793" t="n">
        <v>1.016</v>
      </c>
      <c r="F1063" s="795" t="n"/>
      <c r="G1063" s="794" t="n">
        <v>1.307</v>
      </c>
      <c r="H1063" s="836" t="n"/>
      <c r="I1063" s="792" t="n"/>
      <c r="J1063" s="793" t="n">
        <v>1.048</v>
      </c>
      <c r="K1063" s="795" t="n"/>
      <c r="L1063" s="793" t="n">
        <v>1.529</v>
      </c>
      <c r="M1063" s="982">
        <f>IFERROR(AVERAGE(D1063:E1063),"")</f>
        <v/>
      </c>
      <c r="N1063" s="982">
        <f>IFERROR(AVERAGE(F1063:H1063),"")</f>
        <v/>
      </c>
      <c r="O1063" s="982">
        <f>IFERROR(AVERAGE(I1063:J1063),"")</f>
        <v/>
      </c>
      <c r="P1063" s="982">
        <f>IFERROR(AVERAGE(K1063:L1063),"")</f>
        <v/>
      </c>
      <c r="R1063" s="797">
        <f>AVERAGE(M1063:P1063)</f>
        <v/>
      </c>
      <c r="S1063" s="266">
        <f>IF(R1063&gt;=1,1,0)</f>
        <v/>
      </c>
      <c r="T1063" s="266">
        <f>IF(S1063=0,0,S1063+T1062)</f>
        <v/>
      </c>
      <c r="BG1063" s="266">
        <f>IF(R1063&gt;=2,1,0)</f>
        <v/>
      </c>
      <c r="BH1063" s="266">
        <f>IF(BG1063=0,0,BG1063+BH1062)</f>
        <v/>
      </c>
    </row>
    <row r="1064" ht="17.45" customHeight="1">
      <c r="A1064" s="257">
        <f>IF(ISNUMBER(C1064),MONTH(C1064),"")</f>
        <v/>
      </c>
      <c r="B1064" s="257">
        <f>IF(ISNUMBER(C1064),YEAR(C1064),"")</f>
        <v/>
      </c>
      <c r="C1064" s="861">
        <f>C1063+1</f>
        <v/>
      </c>
      <c r="D1064" s="803" t="n">
        <v>1.301</v>
      </c>
      <c r="E1064" s="804" t="n"/>
      <c r="F1064" s="806" t="n">
        <v>1.263</v>
      </c>
      <c r="G1064" s="805" t="n"/>
      <c r="H1064" s="838" t="n">
        <v>1.287</v>
      </c>
      <c r="I1064" s="803" t="n">
        <v>1.435</v>
      </c>
      <c r="J1064" s="804" t="n"/>
      <c r="K1064" s="806" t="n">
        <v>1.301</v>
      </c>
      <c r="L1064" s="804" t="n"/>
      <c r="M1064" s="982">
        <f>IFERROR(AVERAGE(D1064:E1064),"")</f>
        <v/>
      </c>
      <c r="N1064" s="982">
        <f>IFERROR(AVERAGE(F1064:H1064),"")</f>
        <v/>
      </c>
      <c r="O1064" s="982">
        <f>IFERROR(AVERAGE(I1064:J1064),"")</f>
        <v/>
      </c>
      <c r="P1064" s="982">
        <f>IFERROR(AVERAGE(K1064:L1064),"")</f>
        <v/>
      </c>
      <c r="R1064" s="797">
        <f>AVERAGE(M1064:P1064)</f>
        <v/>
      </c>
      <c r="S1064" s="266">
        <f>IF(R1064&gt;=1,1,0)</f>
        <v/>
      </c>
      <c r="T1064" s="266">
        <f>IF(S1064=0,0,S1064+T1063)</f>
        <v/>
      </c>
      <c r="BG1064" s="266">
        <f>IF(R1064&gt;=2,1,0)</f>
        <v/>
      </c>
      <c r="BH1064" s="266">
        <f>IF(BG1064=0,0,BG1064+BH1063)</f>
        <v/>
      </c>
    </row>
    <row r="1065" ht="17.45" customHeight="1">
      <c r="A1065" s="257">
        <f>IF(ISNUMBER(C1065),MONTH(C1065),"")</f>
        <v/>
      </c>
      <c r="B1065" s="257">
        <f>IF(ISNUMBER(C1065),YEAR(C1065),"")</f>
        <v/>
      </c>
      <c r="C1065" s="791">
        <f>C1064+1</f>
        <v/>
      </c>
      <c r="D1065" s="792" t="n"/>
      <c r="E1065" s="793" t="n">
        <v>1.42</v>
      </c>
      <c r="F1065" s="795" t="n"/>
      <c r="G1065" s="794" t="n">
        <v>1.374</v>
      </c>
      <c r="H1065" s="836" t="n"/>
      <c r="I1065" s="792" t="n"/>
      <c r="J1065" s="793" t="n">
        <v>1.162</v>
      </c>
      <c r="K1065" s="795" t="n"/>
      <c r="L1065" s="793" t="n">
        <v>1.293</v>
      </c>
      <c r="M1065" s="982">
        <f>IFERROR(AVERAGE(D1065:E1065),"")</f>
        <v/>
      </c>
      <c r="N1065" s="982">
        <f>IFERROR(AVERAGE(F1065:H1065),"")</f>
        <v/>
      </c>
      <c r="O1065" s="982">
        <f>IFERROR(AVERAGE(I1065:J1065),"")</f>
        <v/>
      </c>
      <c r="P1065" s="982">
        <f>IFERROR(AVERAGE(K1065:L1065),"")</f>
        <v/>
      </c>
      <c r="R1065" s="1005">
        <f>AVERAGE(M1065:P1065)</f>
        <v/>
      </c>
      <c r="S1065" s="266">
        <f>IF(R1065&gt;=1,1,0)</f>
        <v/>
      </c>
      <c r="T1065" s="266">
        <f>IF(S1065=0,0,S1065+T1064)</f>
        <v/>
      </c>
      <c r="BG1065" s="266">
        <f>IF(R1065&gt;=2,1,0)</f>
        <v/>
      </c>
      <c r="BH1065" s="266">
        <f>IF(BG1065=0,0,BG1065+BH1064)</f>
        <v/>
      </c>
    </row>
    <row r="1066" ht="17.45" customHeight="1">
      <c r="A1066" s="257">
        <f>IF(ISNUMBER(C1066),MONTH(C1066),"")</f>
        <v/>
      </c>
      <c r="B1066" s="257">
        <f>IF(ISNUMBER(C1066),YEAR(C1066),"")</f>
        <v/>
      </c>
      <c r="C1066" s="791">
        <f>C1065+1</f>
        <v/>
      </c>
      <c r="D1066" s="792" t="n">
        <v>1.55</v>
      </c>
      <c r="E1066" s="793" t="n"/>
      <c r="F1066" s="795" t="n">
        <v>1.236</v>
      </c>
      <c r="G1066" s="794" t="n"/>
      <c r="H1066" s="836" t="n"/>
      <c r="I1066" s="792" t="n">
        <v>1.163</v>
      </c>
      <c r="J1066" s="793" t="n"/>
      <c r="K1066" s="795" t="n">
        <v>1.453</v>
      </c>
      <c r="L1066" s="793" t="n"/>
      <c r="M1066" s="982">
        <f>IFERROR(AVERAGE(D1066:E1066),"")</f>
        <v/>
      </c>
      <c r="N1066" s="982">
        <f>IFERROR(AVERAGE(F1066:H1066),"")</f>
        <v/>
      </c>
      <c r="O1066" s="982">
        <f>IFERROR(AVERAGE(I1066:J1066),"")</f>
        <v/>
      </c>
      <c r="P1066" s="982">
        <f>IFERROR(AVERAGE(K1066:L1066),"")</f>
        <v/>
      </c>
      <c r="R1066" s="1005">
        <f>AVERAGE(M1066:P1066)</f>
        <v/>
      </c>
      <c r="S1066" s="266">
        <f>IF(R1066&gt;=1,1,0)</f>
        <v/>
      </c>
      <c r="T1066" s="266">
        <f>IF(S1066=0,0,S1066+T1065)</f>
        <v/>
      </c>
      <c r="BG1066" s="266">
        <f>IF(R1066&gt;=2,1,0)</f>
        <v/>
      </c>
      <c r="BH1066" s="266">
        <f>IF(BG1066=0,0,BG1066+BH1065)</f>
        <v/>
      </c>
    </row>
    <row r="1067" ht="17.45" customHeight="1" thickBot="1">
      <c r="A1067" s="298">
        <f>IF(ISNUMBER(C1067),MONTH(C1067),"")</f>
        <v/>
      </c>
      <c r="B1067" s="298">
        <f>IF(ISNUMBER(C1067),YEAR(C1067),"")</f>
        <v/>
      </c>
      <c r="C1067" s="808">
        <f>C1066+1</f>
        <v/>
      </c>
      <c r="D1067" s="809" t="n"/>
      <c r="E1067" s="810" t="n">
        <v>0.9095</v>
      </c>
      <c r="F1067" s="812" t="n"/>
      <c r="G1067" s="811" t="n">
        <v>0.8288</v>
      </c>
      <c r="H1067" s="837" t="n"/>
      <c r="I1067" s="809" t="n"/>
      <c r="J1067" s="810" t="n">
        <v>0.9151</v>
      </c>
      <c r="K1067" s="812" t="n"/>
      <c r="L1067" s="810" t="n">
        <v>0.9133</v>
      </c>
      <c r="M1067" s="983">
        <f>IFERROR(AVERAGE(D1067:E1067),"")</f>
        <v/>
      </c>
      <c r="N1067" s="983">
        <f>IFERROR(AVERAGE(F1067:H1067),"")</f>
        <v/>
      </c>
      <c r="O1067" s="983">
        <f>IFERROR(AVERAGE(I1067:J1067),"")</f>
        <v/>
      </c>
      <c r="P1067" s="983">
        <f>IFERROR(AVERAGE(K1067:L1067),"")</f>
        <v/>
      </c>
      <c r="Q1067" s="813">
        <f>AVERAGE(M1067:P1067)</f>
        <v/>
      </c>
      <c r="R1067" s="813" t="n"/>
      <c r="S1067" s="443">
        <f>IF(Q1067&gt;=1,1,0)</f>
        <v/>
      </c>
      <c r="T1067" s="443">
        <f>IF(S1067=0,0,S1067+T1066)</f>
        <v/>
      </c>
      <c r="BG1067" s="311">
        <f>IF(Q1067&gt;=2,1,0)</f>
        <v/>
      </c>
      <c r="BH1067" s="311">
        <f>IF(BG1067=0,0,BG1067+BH1066)</f>
        <v/>
      </c>
    </row>
    <row r="1068" ht="17.45" customHeight="1" thickBot="1">
      <c r="A1068" s="298">
        <f>IF(ISNUMBER(C1068),MONTH(C1068),"")</f>
        <v/>
      </c>
      <c r="B1068" s="298">
        <f>IF(ISNUMBER(C1068),YEAR(C1068),"")</f>
        <v/>
      </c>
      <c r="C1068" s="808">
        <f>C1067+1</f>
        <v/>
      </c>
      <c r="D1068" s="809" t="n">
        <v>1.018</v>
      </c>
      <c r="E1068" s="810" t="n"/>
      <c r="F1068" s="812" t="n"/>
      <c r="G1068" s="811" t="n"/>
      <c r="H1068" s="837" t="n">
        <v>0.6411</v>
      </c>
      <c r="I1068" s="809" t="n">
        <v>0.6488</v>
      </c>
      <c r="J1068" s="810" t="n"/>
      <c r="K1068" s="812" t="n">
        <v>0.7615</v>
      </c>
      <c r="L1068" s="810" t="n"/>
      <c r="M1068" s="983">
        <f>IFERROR(AVERAGE(D1068:E1068),"")</f>
        <v/>
      </c>
      <c r="N1068" s="983">
        <f>IFERROR(AVERAGE(F1068:H1068),"")</f>
        <v/>
      </c>
      <c r="O1068" s="983">
        <f>IFERROR(AVERAGE(I1068:J1068),"")</f>
        <v/>
      </c>
      <c r="P1068" s="983">
        <f>IFERROR(AVERAGE(K1068:L1068),"")</f>
        <v/>
      </c>
      <c r="Q1068" s="813">
        <f>AVERAGE(M1068:P1068)</f>
        <v/>
      </c>
      <c r="R1068" s="813" t="n"/>
      <c r="S1068" s="443">
        <f>IF(Q1068&gt;=1,1,0)</f>
        <v/>
      </c>
      <c r="T1068" s="443">
        <f>IF(S1068=0,0,S1068+T1067)</f>
        <v/>
      </c>
      <c r="U1068" s="313" t="inlineStr">
        <is>
          <t>November</t>
        </is>
      </c>
      <c r="V1068" s="299" t="n">
        <v>2020</v>
      </c>
      <c r="W1068" s="300" t="n"/>
      <c r="X1068" s="300" t="n"/>
      <c r="Y1068" s="300" t="n"/>
      <c r="BG1068" s="311">
        <f>IF(Q1068&gt;=2,1,0)</f>
        <v/>
      </c>
      <c r="BH1068" s="311">
        <f>IF(BG1068=0,0,BG1068+BH1067)</f>
        <v/>
      </c>
    </row>
    <row r="1069" ht="17.45" customHeight="1" thickBot="1">
      <c r="A1069" s="257">
        <f>IF(ISNUMBER(C1069),MONTH(C1069),"")</f>
        <v/>
      </c>
      <c r="B1069" s="257">
        <f>IF(ISNUMBER(C1069),YEAR(C1069),"")</f>
        <v/>
      </c>
      <c r="C1069" s="824">
        <f>C1068+1</f>
        <v/>
      </c>
      <c r="D1069" s="825" t="n"/>
      <c r="E1069" s="826" t="n">
        <v>1.336</v>
      </c>
      <c r="F1069" s="828" t="n"/>
      <c r="G1069" s="827" t="n">
        <v>1.409</v>
      </c>
      <c r="H1069" s="867" t="n"/>
      <c r="I1069" s="825" t="n"/>
      <c r="J1069" s="826" t="n">
        <v>1.35</v>
      </c>
      <c r="K1069" s="828" t="n"/>
      <c r="L1069" s="826" t="n">
        <v>1.382</v>
      </c>
      <c r="M1069" s="982">
        <f>IFERROR(AVERAGE(D1069:E1069),"")</f>
        <v/>
      </c>
      <c r="N1069" s="982">
        <f>IFERROR(AVERAGE(F1069:H1069),"")</f>
        <v/>
      </c>
      <c r="O1069" s="982">
        <f>IFERROR(AVERAGE(I1069:J1069),"")</f>
        <v/>
      </c>
      <c r="P1069" s="982">
        <f>IFERROR(AVERAGE(K1069:L1069),"")</f>
        <v/>
      </c>
      <c r="R1069" s="797">
        <f>AVERAGE(M1069:P1069)</f>
        <v/>
      </c>
      <c r="S1069" s="266">
        <f>IF(R1069&gt;=1,1,0)</f>
        <v/>
      </c>
      <c r="T1069" s="266">
        <f>IF(S1069=0,0,S1069+T1068)</f>
        <v/>
      </c>
      <c r="U1069" s="301" t="inlineStr">
        <is>
          <t>Parameter</t>
        </is>
      </c>
      <c r="V1069" s="301" t="inlineStr">
        <is>
          <t>Station 1</t>
        </is>
      </c>
      <c r="W1069" s="301" t="inlineStr">
        <is>
          <t>Station 2</t>
        </is>
      </c>
      <c r="X1069" s="301" t="inlineStr">
        <is>
          <t>Station 4</t>
        </is>
      </c>
      <c r="Y1069" s="301" t="inlineStr">
        <is>
          <t>Station 5</t>
        </is>
      </c>
      <c r="BG1069" s="266">
        <f>IF(R1069&gt;=2,1,0)</f>
        <v/>
      </c>
      <c r="BH1069" s="266">
        <f>IF(BG1069=0,0,BG1069+BH1068)</f>
        <v/>
      </c>
    </row>
    <row r="1070" ht="17.45" customHeight="1">
      <c r="A1070" s="257">
        <f>IF(ISNUMBER(C1070),MONTH(C1070),"")</f>
        <v/>
      </c>
      <c r="B1070" s="257">
        <f>IF(ISNUMBER(C1070),YEAR(C1070),"")</f>
        <v/>
      </c>
      <c r="C1070" s="886">
        <f>C1069+1</f>
        <v/>
      </c>
      <c r="D1070" s="803" t="n">
        <v>1.692</v>
      </c>
      <c r="E1070" s="804" t="n"/>
      <c r="F1070" s="806" t="n">
        <v>1.414</v>
      </c>
      <c r="G1070" s="805" t="n"/>
      <c r="H1070" s="838" t="n">
        <v>1.528</v>
      </c>
      <c r="I1070" s="803" t="n">
        <v>1.54</v>
      </c>
      <c r="J1070" s="804" t="n"/>
      <c r="K1070" s="806" t="n">
        <v>1.649</v>
      </c>
      <c r="L1070" s="804" t="n"/>
      <c r="M1070" s="982">
        <f>IFERROR(AVERAGE(D1070:E1070),"")</f>
        <v/>
      </c>
      <c r="N1070" s="982">
        <f>IFERROR(AVERAGE(F1070:H1070),"")</f>
        <v/>
      </c>
      <c r="O1070" s="982">
        <f>IFERROR(AVERAGE(I1070:J1070),"")</f>
        <v/>
      </c>
      <c r="P1070" s="982">
        <f>IFERROR(AVERAGE(K1070:L1070),"")</f>
        <v/>
      </c>
      <c r="R1070" s="797">
        <f>AVERAGE(M1070:P1070)</f>
        <v/>
      </c>
      <c r="S1070" s="266">
        <f>IF(R1070&gt;=1,1,0)</f>
        <v/>
      </c>
      <c r="T1070" s="266">
        <f>IF(S1070=0,0,S1070+T1069)</f>
        <v/>
      </c>
      <c r="U1070" s="302" t="inlineStr">
        <is>
          <t>Average</t>
        </is>
      </c>
      <c r="V1070" s="839">
        <f>AVERAGE(D1040:E1069)</f>
        <v/>
      </c>
      <c r="W1070" s="839">
        <f>AVERAGE(F1040:H1069)</f>
        <v/>
      </c>
      <c r="X1070" s="839">
        <f>AVERAGE(I1040:J1069)</f>
        <v/>
      </c>
      <c r="Y1070" s="839">
        <f>AVERAGE(K1040:L1069)</f>
        <v/>
      </c>
      <c r="BG1070" s="266">
        <f>IF(R1070&gt;=2,1,0)</f>
        <v/>
      </c>
      <c r="BH1070" s="266">
        <f>IF(BG1070=0,0,BG1070+BH1069)</f>
        <v/>
      </c>
    </row>
    <row r="1071" ht="17.45" customHeight="1">
      <c r="A1071" s="257">
        <f>IF(ISNUMBER(C1071),MONTH(C1071),"")</f>
        <v/>
      </c>
      <c r="B1071" s="257">
        <f>IF(ISNUMBER(C1071),YEAR(C1071),"")</f>
        <v/>
      </c>
      <c r="C1071" s="791">
        <f>C1070+1</f>
        <v/>
      </c>
      <c r="D1071" s="792" t="n"/>
      <c r="E1071" s="793" t="n">
        <v>1.852</v>
      </c>
      <c r="F1071" s="795" t="n"/>
      <c r="G1071" s="794" t="n">
        <v>1.827</v>
      </c>
      <c r="H1071" s="836" t="n"/>
      <c r="I1071" s="792" t="n"/>
      <c r="J1071" s="793" t="n">
        <v>1.707</v>
      </c>
      <c r="K1071" s="795" t="n"/>
      <c r="L1071" s="793" t="n">
        <v>2.164</v>
      </c>
      <c r="M1071" s="982">
        <f>IFERROR(AVERAGE(D1071:E1071),"")</f>
        <v/>
      </c>
      <c r="N1071" s="982">
        <f>IFERROR(AVERAGE(F1071:H1071),"")</f>
        <v/>
      </c>
      <c r="O1071" s="982">
        <f>IFERROR(AVERAGE(I1071:J1071),"")</f>
        <v/>
      </c>
      <c r="P1071" s="982">
        <f>IFERROR(AVERAGE(K1071:L1071),"")</f>
        <v/>
      </c>
      <c r="R1071" s="797">
        <f>AVERAGE(M1071:P1071)</f>
        <v/>
      </c>
      <c r="S1071" s="266">
        <f>IF(R1071&gt;=1,1,0)</f>
        <v/>
      </c>
      <c r="T1071" s="266">
        <f>IF(S1071=0,0,S1071+T1070)</f>
        <v/>
      </c>
      <c r="U1071" s="302" t="inlineStr">
        <is>
          <t>Maximum</t>
        </is>
      </c>
      <c r="V1071" s="839">
        <f>MAX(D1040:E1069)</f>
        <v/>
      </c>
      <c r="W1071" s="839">
        <f>MAX(F1040:H1069)</f>
        <v/>
      </c>
      <c r="X1071" s="839">
        <f>MAX(I1040:J1069)</f>
        <v/>
      </c>
      <c r="Y1071" s="839">
        <f>MAX(K1040:L1069)</f>
        <v/>
      </c>
      <c r="BG1071" s="266">
        <f>IF(R1071&gt;=2,1,0)</f>
        <v/>
      </c>
      <c r="BH1071" s="266">
        <f>IF(BG1071=0,0,BG1071+BH1070)</f>
        <v/>
      </c>
    </row>
    <row r="1072" ht="17.45" customHeight="1" thickBot="1">
      <c r="A1072" s="257">
        <f>IF(ISNUMBER(C1072),MONTH(C1072),"")</f>
        <v/>
      </c>
      <c r="B1072" s="257">
        <f>IF(ISNUMBER(C1072),YEAR(C1072),"")</f>
        <v/>
      </c>
      <c r="C1072" s="791">
        <f>C1071+1</f>
        <v/>
      </c>
      <c r="D1072" s="792" t="n">
        <v>1.755</v>
      </c>
      <c r="E1072" s="793" t="n"/>
      <c r="F1072" s="795" t="n">
        <v>1.529</v>
      </c>
      <c r="G1072" s="794" t="n"/>
      <c r="H1072" s="836" t="n"/>
      <c r="I1072" s="792" t="n">
        <v>1.463</v>
      </c>
      <c r="J1072" s="793" t="n"/>
      <c r="K1072" s="795" t="n">
        <v>1.91</v>
      </c>
      <c r="L1072" s="793" t="n"/>
      <c r="M1072" s="982">
        <f>IFERROR(AVERAGE(D1072:E1072),"")</f>
        <v/>
      </c>
      <c r="N1072" s="982">
        <f>IFERROR(AVERAGE(F1072:H1072),"")</f>
        <v/>
      </c>
      <c r="O1072" s="982">
        <f>IFERROR(AVERAGE(I1072:J1072),"")</f>
        <v/>
      </c>
      <c r="P1072" s="982">
        <f>IFERROR(AVERAGE(K1072:L1072),"")</f>
        <v/>
      </c>
      <c r="R1072" s="1005">
        <f>AVERAGE(M1072:P1072)</f>
        <v/>
      </c>
      <c r="S1072" s="266">
        <f>IF(R1072&gt;=1,1,0)</f>
        <v/>
      </c>
      <c r="T1072" s="266">
        <f>IF(S1072=0,0,S1072+T1071)</f>
        <v/>
      </c>
      <c r="U1072" s="304" t="inlineStr">
        <is>
          <t># DAYS &gt; 2.5</t>
        </is>
      </c>
      <c r="V1072" s="305">
        <f>COUNTIF(D1040:E1069,"&gt;=2.5")</f>
        <v/>
      </c>
      <c r="W1072" s="305">
        <f>COUNTIF(F1040:H1069,"&gt;=2.5")</f>
        <v/>
      </c>
      <c r="X1072" s="305">
        <f>COUNTIF(I1040:J1069,"&gt;=2.5")</f>
        <v/>
      </c>
      <c r="Y1072" s="305">
        <f>COUNTIF(K1040:L1069,"&gt;=2.5")</f>
        <v/>
      </c>
      <c r="BG1072" s="266">
        <f>IF(R1072&gt;=2,1,0)</f>
        <v/>
      </c>
      <c r="BH1072" s="266">
        <f>IF(BG1072=0,0,BG1072+BH1071)</f>
        <v/>
      </c>
    </row>
    <row r="1073" ht="17.45" customHeight="1" thickBot="1">
      <c r="A1073" s="257">
        <f>IF(ISNUMBER(C1073),MONTH(C1073),"")</f>
        <v/>
      </c>
      <c r="B1073" s="257">
        <f>IF(ISNUMBER(C1073),YEAR(C1073),"")</f>
        <v/>
      </c>
      <c r="C1073" s="791">
        <f>C1072+1</f>
        <v/>
      </c>
      <c r="D1073" s="792" t="n"/>
      <c r="E1073" s="793" t="n">
        <v>1.122</v>
      </c>
      <c r="F1073" s="795" t="n"/>
      <c r="G1073" s="794" t="n">
        <v>1.011</v>
      </c>
      <c r="H1073" s="836" t="n"/>
      <c r="I1073" s="792" t="n"/>
      <c r="J1073" s="793" t="n">
        <v>1.085</v>
      </c>
      <c r="K1073" s="795" t="n"/>
      <c r="L1073" s="793" t="n">
        <v>1.227</v>
      </c>
      <c r="M1073" s="982">
        <f>IFERROR(AVERAGE(D1073:E1073),"")</f>
        <v/>
      </c>
      <c r="N1073" s="982">
        <f>IFERROR(AVERAGE(F1073:H1073),"")</f>
        <v/>
      </c>
      <c r="O1073" s="982">
        <f>IFERROR(AVERAGE(I1073:J1073),"")</f>
        <v/>
      </c>
      <c r="P1073" s="982">
        <f>IFERROR(AVERAGE(K1073:L1073),"")</f>
        <v/>
      </c>
      <c r="R1073" s="1005">
        <f>AVERAGE(M1073:P1073)</f>
        <v/>
      </c>
      <c r="S1073" s="266">
        <f>IF(R1073&gt;=1,1,0)</f>
        <v/>
      </c>
      <c r="T1073" s="266">
        <f>IF(S1073=0,0,S1073+T1072)</f>
        <v/>
      </c>
      <c r="Y1073" s="786">
        <f>AVERAGE(V1070:Y1070)</f>
        <v/>
      </c>
      <c r="BG1073" s="266">
        <f>IF(R1073&gt;=2,1,0)</f>
        <v/>
      </c>
      <c r="BH1073" s="266">
        <f>IF(BG1073=0,0,BG1073+BH1072)</f>
        <v/>
      </c>
    </row>
    <row r="1074" ht="17.45" customHeight="1">
      <c r="A1074" s="257">
        <f>IF(ISNUMBER(C1074),MONTH(C1074),"")</f>
        <v/>
      </c>
      <c r="B1074" s="257">
        <f>IF(ISNUMBER(C1074),YEAR(C1074),"")</f>
        <v/>
      </c>
      <c r="C1074" s="808">
        <f>C1073+1</f>
        <v/>
      </c>
      <c r="D1074" s="809" t="n">
        <v>1.429</v>
      </c>
      <c r="E1074" s="810" t="n"/>
      <c r="F1074" s="812" t="n"/>
      <c r="G1074" s="811" t="n"/>
      <c r="H1074" s="837" t="n">
        <v>1.194</v>
      </c>
      <c r="I1074" s="809" t="n">
        <v>1.126</v>
      </c>
      <c r="J1074" s="810" t="n"/>
      <c r="K1074" s="812" t="n">
        <v>1.181</v>
      </c>
      <c r="L1074" s="810" t="n"/>
      <c r="M1074" s="983">
        <f>IFERROR(AVERAGE(D1074:E1074),"")</f>
        <v/>
      </c>
      <c r="N1074" s="983">
        <f>IFERROR(AVERAGE(F1074:H1074),"")</f>
        <v/>
      </c>
      <c r="O1074" s="983">
        <f>IFERROR(AVERAGE(I1074:J1074),"")</f>
        <v/>
      </c>
      <c r="P1074" s="983">
        <f>IFERROR(AVERAGE(K1074:L1074),"")</f>
        <v/>
      </c>
      <c r="Q1074" s="813">
        <f>AVERAGE(M1074:P1074)</f>
        <v/>
      </c>
      <c r="R1074" s="813" t="n"/>
      <c r="S1074" s="443">
        <f>IF(Q1074&gt;=1,1,0)</f>
        <v/>
      </c>
      <c r="T1074" s="443">
        <f>IF(S1074=0,0,S1074+T1073)</f>
        <v/>
      </c>
      <c r="BG1074" s="311">
        <f>IF(Q1074&gt;=2,1,0)</f>
        <v/>
      </c>
      <c r="BH1074" s="311">
        <f>IF(BG1074=0,0,BG1074+BH1073)</f>
        <v/>
      </c>
    </row>
    <row r="1075" ht="17.45" customHeight="1">
      <c r="A1075" s="257">
        <f>IF(ISNUMBER(C1075),MONTH(C1075),"")</f>
        <v/>
      </c>
      <c r="B1075" s="257">
        <f>IF(ISNUMBER(C1075),YEAR(C1075),"")</f>
        <v/>
      </c>
      <c r="C1075" s="808">
        <f>C1074+1</f>
        <v/>
      </c>
      <c r="D1075" s="809" t="n"/>
      <c r="E1075" s="810" t="n">
        <v>1.29</v>
      </c>
      <c r="F1075" s="812" t="n"/>
      <c r="G1075" s="811" t="n">
        <v>1.018</v>
      </c>
      <c r="H1075" s="837" t="n"/>
      <c r="I1075" s="809" t="n"/>
      <c r="J1075" s="810" t="n">
        <v>0.9341</v>
      </c>
      <c r="K1075" s="812" t="n"/>
      <c r="L1075" s="810" t="n">
        <v>1.16</v>
      </c>
      <c r="M1075" s="983">
        <f>IFERROR(AVERAGE(D1075:E1075),"")</f>
        <v/>
      </c>
      <c r="N1075" s="983">
        <f>IFERROR(AVERAGE(F1075:H1075),"")</f>
        <v/>
      </c>
      <c r="O1075" s="983">
        <f>IFERROR(AVERAGE(I1075:J1075),"")</f>
        <v/>
      </c>
      <c r="P1075" s="983">
        <f>IFERROR(AVERAGE(K1075:L1075),"")</f>
        <v/>
      </c>
      <c r="Q1075" s="813">
        <f>AVERAGE(M1075:P1075)</f>
        <v/>
      </c>
      <c r="R1075" s="813" t="n"/>
      <c r="S1075" s="443">
        <f>IF(Q1075&gt;=1,1,0)</f>
        <v/>
      </c>
      <c r="T1075" s="443">
        <f>IF(S1075=0,0,S1075+T1074)</f>
        <v/>
      </c>
      <c r="BG1075" s="311">
        <f>IF(Q1075&gt;=2,1,0)</f>
        <v/>
      </c>
      <c r="BH1075" s="311">
        <f>IF(BG1075=0,0,BG1075+BH1074)</f>
        <v/>
      </c>
    </row>
    <row r="1076" ht="17.45" customHeight="1">
      <c r="A1076" s="257">
        <f>IF(ISNUMBER(C1076),MONTH(C1076),"")</f>
        <v/>
      </c>
      <c r="B1076" s="257">
        <f>IF(ISNUMBER(C1076),YEAR(C1076),"")</f>
        <v/>
      </c>
      <c r="C1076" s="861">
        <f>C1075+1</f>
        <v/>
      </c>
      <c r="D1076" s="803" t="n">
        <v>2.481</v>
      </c>
      <c r="E1076" s="804" t="n"/>
      <c r="F1076" s="806" t="n">
        <v>2.136</v>
      </c>
      <c r="G1076" s="805" t="n"/>
      <c r="H1076" s="838" t="n">
        <v>2.009</v>
      </c>
      <c r="I1076" s="803" t="n">
        <v>2.095</v>
      </c>
      <c r="J1076" s="804" t="n"/>
      <c r="K1076" s="806" t="n">
        <v>2.06</v>
      </c>
      <c r="L1076" s="804" t="n"/>
      <c r="M1076" s="982">
        <f>IFERROR(AVERAGE(D1076:E1076),"")</f>
        <v/>
      </c>
      <c r="N1076" s="982">
        <f>IFERROR(AVERAGE(F1076:H1076),"")</f>
        <v/>
      </c>
      <c r="O1076" s="982">
        <f>IFERROR(AVERAGE(I1076:J1076),"")</f>
        <v/>
      </c>
      <c r="P1076" s="982">
        <f>IFERROR(AVERAGE(K1076:L1076),"")</f>
        <v/>
      </c>
      <c r="R1076" s="797">
        <f>AVERAGE(M1076:P1076)</f>
        <v/>
      </c>
      <c r="S1076" s="266">
        <f>IF(R1076&gt;=1,1,0)</f>
        <v/>
      </c>
      <c r="T1076" s="266">
        <f>IF(S1076=0,0,S1076+T1075)</f>
        <v/>
      </c>
      <c r="BG1076" s="266">
        <f>IF(R1076&gt;=2,1,0)</f>
        <v/>
      </c>
      <c r="BH1076" s="266">
        <f>IF(BG1076=0,0,BG1076+BH1075)</f>
        <v/>
      </c>
    </row>
    <row r="1077" ht="17.45" customHeight="1">
      <c r="A1077" s="257">
        <f>IF(ISNUMBER(C1077),MONTH(C1077),"")</f>
        <v/>
      </c>
      <c r="B1077" s="257">
        <f>IF(ISNUMBER(C1077),YEAR(C1077),"")</f>
        <v/>
      </c>
      <c r="C1077" s="791">
        <f>C1076+1</f>
        <v/>
      </c>
      <c r="D1077" s="792" t="n"/>
      <c r="E1077" s="793" t="n">
        <v>1.584</v>
      </c>
      <c r="F1077" s="795" t="n"/>
      <c r="G1077" s="794" t="n">
        <v>2.655</v>
      </c>
      <c r="H1077" s="836" t="n"/>
      <c r="I1077" s="792" t="n"/>
      <c r="J1077" s="793" t="n">
        <v>1.378</v>
      </c>
      <c r="K1077" s="795" t="n"/>
      <c r="L1077" s="793" t="n">
        <v>1.67</v>
      </c>
      <c r="M1077" s="982">
        <f>IFERROR(AVERAGE(D1077:E1077),"")</f>
        <v/>
      </c>
      <c r="N1077" s="982">
        <f>IFERROR(AVERAGE(F1077:H1077),"")</f>
        <v/>
      </c>
      <c r="O1077" s="982">
        <f>IFERROR(AVERAGE(I1077:J1077),"")</f>
        <v/>
      </c>
      <c r="P1077" s="982">
        <f>IFERROR(AVERAGE(K1077:L1077),"")</f>
        <v/>
      </c>
      <c r="R1077" s="797">
        <f>AVERAGE(M1077:P1077)</f>
        <v/>
      </c>
      <c r="S1077" s="266">
        <f>IF(R1077&gt;=1,1,0)</f>
        <v/>
      </c>
      <c r="T1077" s="266">
        <f>IF(S1077=0,0,S1077+T1076)</f>
        <v/>
      </c>
      <c r="BG1077" s="266">
        <f>IF(R1077&gt;=2,1,0)</f>
        <v/>
      </c>
      <c r="BH1077" s="266">
        <f>IF(BG1077=0,0,BG1077+BH1076)</f>
        <v/>
      </c>
    </row>
    <row r="1078" ht="17.45" customHeight="1">
      <c r="A1078" s="257">
        <f>IF(ISNUMBER(C1078),MONTH(C1078),"")</f>
        <v/>
      </c>
      <c r="B1078" s="257">
        <f>IF(ISNUMBER(C1078),YEAR(C1078),"")</f>
        <v/>
      </c>
      <c r="C1078" s="791">
        <f>C1077+1</f>
        <v/>
      </c>
      <c r="D1078" s="792" t="n">
        <v>1.758</v>
      </c>
      <c r="E1078" s="793" t="n"/>
      <c r="F1078" s="795" t="n">
        <v>1.682</v>
      </c>
      <c r="G1078" s="794" t="n"/>
      <c r="H1078" s="836" t="n"/>
      <c r="I1078" s="792" t="n">
        <v>1.846</v>
      </c>
      <c r="J1078" s="793" t="n"/>
      <c r="K1078" s="795" t="n">
        <v>1.936</v>
      </c>
      <c r="L1078" s="793" t="n"/>
      <c r="M1078" s="982">
        <f>IFERROR(AVERAGE(D1078:E1078),"")</f>
        <v/>
      </c>
      <c r="N1078" s="982">
        <f>IFERROR(AVERAGE(F1078:H1078),"")</f>
        <v/>
      </c>
      <c r="O1078" s="982">
        <f>IFERROR(AVERAGE(I1078:J1078),"")</f>
        <v/>
      </c>
      <c r="P1078" s="982">
        <f>IFERROR(AVERAGE(K1078:L1078),"")</f>
        <v/>
      </c>
      <c r="R1078" s="797">
        <f>AVERAGE(M1078:P1078)</f>
        <v/>
      </c>
      <c r="S1078" s="266">
        <f>IF(R1078&gt;=1,1,0)</f>
        <v/>
      </c>
      <c r="T1078" s="266">
        <f>IF(S1078=0,0,S1078+T1077)</f>
        <v/>
      </c>
      <c r="BG1078" s="266">
        <f>IF(R1078&gt;=2,1,0)</f>
        <v/>
      </c>
      <c r="BH1078" s="266">
        <f>IF(BG1078=0,0,BG1078+BH1077)</f>
        <v/>
      </c>
    </row>
    <row r="1079" ht="17.45" customHeight="1">
      <c r="A1079" s="257">
        <f>IF(ISNUMBER(C1079),MONTH(C1079),"")</f>
        <v/>
      </c>
      <c r="B1079" s="257">
        <f>IF(ISNUMBER(C1079),YEAR(C1079),"")</f>
        <v/>
      </c>
      <c r="C1079" s="791">
        <f>C1078+1</f>
        <v/>
      </c>
      <c r="D1079" s="792" t="n"/>
      <c r="E1079" s="793" t="n">
        <v>1.492</v>
      </c>
      <c r="F1079" s="795" t="n"/>
      <c r="G1079" s="794" t="n">
        <v>1.401</v>
      </c>
      <c r="H1079" s="836" t="n"/>
      <c r="I1079" s="792" t="n"/>
      <c r="J1079" s="793" t="n">
        <v>1.42</v>
      </c>
      <c r="K1079" s="795" t="n"/>
      <c r="L1079" s="793" t="n">
        <v>1.622</v>
      </c>
      <c r="M1079" s="982">
        <f>IFERROR(AVERAGE(D1079:E1079),"")</f>
        <v/>
      </c>
      <c r="N1079" s="982">
        <f>IFERROR(AVERAGE(F1079:H1079),"")</f>
        <v/>
      </c>
      <c r="O1079" s="982">
        <f>IFERROR(AVERAGE(I1079:J1079),"")</f>
        <v/>
      </c>
      <c r="P1079" s="982">
        <f>IFERROR(AVERAGE(K1079:L1079),"")</f>
        <v/>
      </c>
      <c r="R1079" s="797">
        <f>AVERAGE(M1079:P1079)</f>
        <v/>
      </c>
      <c r="S1079" s="266">
        <f>IF(R1079&gt;=1,1,0)</f>
        <v/>
      </c>
      <c r="T1079" s="266">
        <f>IF(S1079=0,0,S1079+T1078)</f>
        <v/>
      </c>
      <c r="BG1079" s="266">
        <f>IF(R1079&gt;=2,1,0)</f>
        <v/>
      </c>
      <c r="BH1079" s="266">
        <f>IF(BG1079=0,0,BG1079+BH1078)</f>
        <v/>
      </c>
    </row>
    <row r="1080" ht="17.45" customHeight="1">
      <c r="A1080" s="257">
        <f>IF(ISNUMBER(C1080),MONTH(C1080),"")</f>
        <v/>
      </c>
      <c r="B1080" s="257">
        <f>IF(ISNUMBER(C1080),YEAR(C1080),"")</f>
        <v/>
      </c>
      <c r="C1080" s="791">
        <f>C1079+1</f>
        <v/>
      </c>
      <c r="D1080" s="792" t="n">
        <v>1.361</v>
      </c>
      <c r="E1080" s="793" t="n"/>
      <c r="F1080" s="795" t="n"/>
      <c r="G1080" s="794" t="n"/>
      <c r="H1080" s="836" t="n">
        <v>1.273</v>
      </c>
      <c r="I1080" s="792" t="n">
        <v>1.23</v>
      </c>
      <c r="J1080" s="793" t="n"/>
      <c r="K1080" s="795" t="n">
        <v>1.414</v>
      </c>
      <c r="L1080" s="793" t="n"/>
      <c r="M1080" s="982">
        <f>IFERROR(AVERAGE(D1080:E1080),"")</f>
        <v/>
      </c>
      <c r="N1080" s="982">
        <f>IFERROR(AVERAGE(F1080:H1080),"")</f>
        <v/>
      </c>
      <c r="O1080" s="982">
        <f>IFERROR(AVERAGE(I1080:J1080),"")</f>
        <v/>
      </c>
      <c r="P1080" s="982">
        <f>IFERROR(AVERAGE(K1080:L1080),"")</f>
        <v/>
      </c>
      <c r="R1080" s="797">
        <f>AVERAGE(M1080:P1080)</f>
        <v/>
      </c>
      <c r="S1080" s="266">
        <f>IF(R1080&gt;=1,1,0)</f>
        <v/>
      </c>
      <c r="T1080" s="266">
        <f>IF(S1080=0,0,S1080+T1079)</f>
        <v/>
      </c>
      <c r="BG1080" s="266">
        <f>IF(R1080&gt;=2,1,0)</f>
        <v/>
      </c>
      <c r="BH1080" s="266">
        <f>IF(BG1080=0,0,BG1080+BH1079)</f>
        <v/>
      </c>
    </row>
    <row r="1081" ht="17.45" customHeight="1">
      <c r="A1081" s="257">
        <f>IF(ISNUMBER(C1081),MONTH(C1081),"")</f>
        <v/>
      </c>
      <c r="B1081" s="257">
        <f>IF(ISNUMBER(C1081),YEAR(C1081),"")</f>
        <v/>
      </c>
      <c r="C1081" s="808">
        <f>C1080+1</f>
        <v/>
      </c>
      <c r="D1081" s="809" t="n"/>
      <c r="E1081" s="810" t="n">
        <v>1.181</v>
      </c>
      <c r="F1081" s="812" t="n"/>
      <c r="G1081" s="811" t="n">
        <v>1.172</v>
      </c>
      <c r="H1081" s="837" t="n"/>
      <c r="I1081" s="809" t="n"/>
      <c r="J1081" s="810" t="n">
        <v>1.099</v>
      </c>
      <c r="K1081" s="812" t="n"/>
      <c r="L1081" s="810" t="n">
        <v>1.342</v>
      </c>
      <c r="M1081" s="983">
        <f>IFERROR(AVERAGE(D1081:E1081),"")</f>
        <v/>
      </c>
      <c r="N1081" s="983">
        <f>IFERROR(AVERAGE(F1081:H1081),"")</f>
        <v/>
      </c>
      <c r="O1081" s="983">
        <f>IFERROR(AVERAGE(I1081:J1081),"")</f>
        <v/>
      </c>
      <c r="P1081" s="983">
        <f>IFERROR(AVERAGE(K1081:L1081),"")</f>
        <v/>
      </c>
      <c r="Q1081" s="813">
        <f>AVERAGE(M1081:P1081)</f>
        <v/>
      </c>
      <c r="R1081" s="813" t="n"/>
      <c r="S1081" s="443">
        <f>IF(Q1081&gt;=1,1,0)</f>
        <v/>
      </c>
      <c r="T1081" s="443">
        <f>IF(S1081=0,0,S1081+T1080)</f>
        <v/>
      </c>
      <c r="BG1081" s="311">
        <f>IF(Q1081&gt;=2,1,0)</f>
        <v/>
      </c>
      <c r="BH1081" s="311">
        <f>IF(BG1081=0,0,BG1081+BH1080)</f>
        <v/>
      </c>
    </row>
    <row r="1082" ht="17.45" customHeight="1">
      <c r="A1082" s="257">
        <f>IF(ISNUMBER(C1082),MONTH(C1082),"")</f>
        <v/>
      </c>
      <c r="B1082" s="257">
        <f>IF(ISNUMBER(C1082),YEAR(C1082),"")</f>
        <v/>
      </c>
      <c r="C1082" s="861">
        <f>C1081+1</f>
        <v/>
      </c>
      <c r="D1082" s="809" t="n">
        <v>1.453</v>
      </c>
      <c r="E1082" s="810" t="n"/>
      <c r="F1082" s="812" t="n">
        <v>1.636</v>
      </c>
      <c r="G1082" s="811" t="n"/>
      <c r="H1082" s="837" t="n">
        <v>1.585</v>
      </c>
      <c r="I1082" s="809" t="n">
        <v>1.318</v>
      </c>
      <c r="J1082" s="810" t="n"/>
      <c r="K1082" s="812" t="n">
        <v>1.574</v>
      </c>
      <c r="L1082" s="810" t="n"/>
      <c r="M1082" s="983">
        <f>IFERROR(AVERAGE(D1082:E1082),"")</f>
        <v/>
      </c>
      <c r="N1082" s="983">
        <f>IFERROR(AVERAGE(F1082:H1082),"")</f>
        <v/>
      </c>
      <c r="O1082" s="983">
        <f>IFERROR(AVERAGE(I1082:J1082),"")</f>
        <v/>
      </c>
      <c r="P1082" s="983">
        <f>IFERROR(AVERAGE(K1082:L1082),"")</f>
        <v/>
      </c>
      <c r="Q1082" s="813">
        <f>AVERAGE(M1082:P1082)</f>
        <v/>
      </c>
      <c r="R1082" s="813" t="n"/>
      <c r="S1082" s="443">
        <f>IF(Q1082&gt;=1,1,0)</f>
        <v/>
      </c>
      <c r="T1082" s="443">
        <f>IF(S1082=0,0,S1082+T1081)</f>
        <v/>
      </c>
      <c r="BG1082" s="311">
        <f>IF(Q1082&gt;=2,1,0)</f>
        <v/>
      </c>
      <c r="BH1082" s="311">
        <f>IF(BG1082=0,0,BG1082+BH1081)</f>
        <v/>
      </c>
    </row>
    <row r="1083" ht="17.45" customHeight="1">
      <c r="A1083" s="257">
        <f>IF(ISNUMBER(C1083),MONTH(C1083),"")</f>
        <v/>
      </c>
      <c r="B1083" s="257">
        <f>IF(ISNUMBER(C1083),YEAR(C1083),"")</f>
        <v/>
      </c>
      <c r="C1083" s="791">
        <f>C1082+1</f>
        <v/>
      </c>
      <c r="D1083" s="792" t="n"/>
      <c r="E1083" s="793" t="n">
        <v>1.481</v>
      </c>
      <c r="F1083" s="795" t="n"/>
      <c r="G1083" s="794" t="n">
        <v>1.439</v>
      </c>
      <c r="H1083" s="836" t="n"/>
      <c r="I1083" s="792" t="n"/>
      <c r="J1083" s="793" t="n">
        <v>1.382</v>
      </c>
      <c r="K1083" s="795" t="n"/>
      <c r="L1083" s="793" t="n">
        <v>1.6</v>
      </c>
      <c r="M1083" s="982">
        <f>IFERROR(AVERAGE(D1083:E1083),"")</f>
        <v/>
      </c>
      <c r="N1083" s="982">
        <f>IFERROR(AVERAGE(F1083:H1083),"")</f>
        <v/>
      </c>
      <c r="O1083" s="982">
        <f>IFERROR(AVERAGE(I1083:J1083),"")</f>
        <v/>
      </c>
      <c r="P1083" s="982">
        <f>IFERROR(AVERAGE(K1083:L1083),"")</f>
        <v/>
      </c>
      <c r="R1083" s="797">
        <f>AVERAGE(M1083:P1083)</f>
        <v/>
      </c>
      <c r="S1083" s="266">
        <f>IF(R1083&gt;=1,1,0)</f>
        <v/>
      </c>
      <c r="T1083" s="266">
        <f>IF(S1083=0,0,S1083+T1082)</f>
        <v/>
      </c>
      <c r="BG1083" s="266">
        <f>IF(R1083&gt;=2,1,0)</f>
        <v/>
      </c>
      <c r="BH1083" s="266">
        <f>IF(BG1083=0,0,BG1083+BH1082)</f>
        <v/>
      </c>
    </row>
    <row r="1084" ht="17.45" customHeight="1">
      <c r="A1084" s="257">
        <f>IF(ISNUMBER(C1084),MONTH(C1084),"")</f>
        <v/>
      </c>
      <c r="B1084" s="257">
        <f>IF(ISNUMBER(C1084),YEAR(C1084),"")</f>
        <v/>
      </c>
      <c r="C1084" s="791">
        <f>C1083+1</f>
        <v/>
      </c>
      <c r="D1084" s="792" t="n">
        <v>1.182</v>
      </c>
      <c r="E1084" s="793" t="n"/>
      <c r="F1084" s="795" t="n">
        <v>0.9627</v>
      </c>
      <c r="G1084" s="794" t="n"/>
      <c r="H1084" s="836" t="n"/>
      <c r="I1084" s="792" t="n">
        <v>1.157</v>
      </c>
      <c r="J1084" s="793" t="n"/>
      <c r="K1084" s="795" t="n">
        <v>1.081</v>
      </c>
      <c r="L1084" s="793" t="n"/>
      <c r="M1084" s="982">
        <f>IFERROR(AVERAGE(D1084:E1084),"")</f>
        <v/>
      </c>
      <c r="N1084" s="982">
        <f>IFERROR(AVERAGE(F1084:H1084),"")</f>
        <v/>
      </c>
      <c r="O1084" s="982">
        <f>IFERROR(AVERAGE(I1084:J1084),"")</f>
        <v/>
      </c>
      <c r="P1084" s="982">
        <f>IFERROR(AVERAGE(K1084:L1084),"")</f>
        <v/>
      </c>
      <c r="R1084" s="797">
        <f>AVERAGE(M1084:P1084)</f>
        <v/>
      </c>
      <c r="S1084" s="266">
        <f>IF(R1084&gt;=1,1,0)</f>
        <v/>
      </c>
      <c r="T1084" s="266">
        <f>IF(S1084=0,0,S1084+T1083)</f>
        <v/>
      </c>
      <c r="BG1084" s="266">
        <f>IF(R1084&gt;=2,1,0)</f>
        <v/>
      </c>
      <c r="BH1084" s="266">
        <f>IF(BG1084=0,0,BG1084+BH1083)</f>
        <v/>
      </c>
    </row>
    <row r="1085" ht="17.45" customHeight="1">
      <c r="A1085" s="257">
        <f>IF(ISNUMBER(C1085),MONTH(C1085),"")</f>
        <v/>
      </c>
      <c r="B1085" s="257">
        <f>IF(ISNUMBER(C1085),YEAR(C1085),"")</f>
        <v/>
      </c>
      <c r="C1085" s="791">
        <f>C1084+1</f>
        <v/>
      </c>
      <c r="D1085" s="792" t="n"/>
      <c r="E1085" s="793" t="n">
        <v>0.9802</v>
      </c>
      <c r="F1085" s="795" t="n"/>
      <c r="G1085" s="794" t="n">
        <v>1.095</v>
      </c>
      <c r="H1085" s="836" t="n"/>
      <c r="I1085" s="792" t="n"/>
      <c r="J1085" s="793" t="n">
        <v>1.202</v>
      </c>
      <c r="K1085" s="795" t="n"/>
      <c r="L1085" s="793" t="n">
        <v>1.224</v>
      </c>
      <c r="M1085" s="982">
        <f>IFERROR(AVERAGE(D1085:E1085),"")</f>
        <v/>
      </c>
      <c r="N1085" s="982">
        <f>IFERROR(AVERAGE(F1085:H1085),"")</f>
        <v/>
      </c>
      <c r="O1085" s="982">
        <f>IFERROR(AVERAGE(I1085:J1085),"")</f>
        <v/>
      </c>
      <c r="P1085" s="982">
        <f>IFERROR(AVERAGE(K1085:L1085),"")</f>
        <v/>
      </c>
      <c r="R1085" s="797">
        <f>AVERAGE(M1085:P1085)</f>
        <v/>
      </c>
      <c r="S1085" s="266">
        <f>IF(R1085&gt;=1,1,0)</f>
        <v/>
      </c>
      <c r="T1085" s="266">
        <f>IF(S1085=0,0,S1085+T1084)</f>
        <v/>
      </c>
      <c r="BG1085" s="266">
        <f>IF(R1085&gt;=2,1,0)</f>
        <v/>
      </c>
      <c r="BH1085" s="266">
        <f>IF(BG1085=0,0,BG1085+BH1084)</f>
        <v/>
      </c>
    </row>
    <row r="1086" ht="17.45" customHeight="1">
      <c r="A1086" s="257">
        <f>IF(ISNUMBER(C1086),MONTH(C1086),"")</f>
        <v/>
      </c>
      <c r="B1086" s="257">
        <f>IF(ISNUMBER(C1086),YEAR(C1086),"")</f>
        <v/>
      </c>
      <c r="C1086" s="791">
        <f>C1085+1</f>
        <v/>
      </c>
      <c r="D1086" s="792" t="n">
        <v>1.306</v>
      </c>
      <c r="E1086" s="793" t="n"/>
      <c r="F1086" s="795" t="n"/>
      <c r="G1086" s="794" t="n"/>
      <c r="H1086" s="836" t="n">
        <v>0.9566</v>
      </c>
      <c r="I1086" s="792" t="n">
        <v>1.036</v>
      </c>
      <c r="J1086" s="793" t="n"/>
      <c r="K1086" s="795" t="n">
        <v>1.239</v>
      </c>
      <c r="L1086" s="793" t="n"/>
      <c r="M1086" s="982">
        <f>IFERROR(AVERAGE(D1086:E1086),"")</f>
        <v/>
      </c>
      <c r="N1086" s="982">
        <f>IFERROR(AVERAGE(F1086:H1086),"")</f>
        <v/>
      </c>
      <c r="O1086" s="982">
        <f>IFERROR(AVERAGE(I1086:J1086),"")</f>
        <v/>
      </c>
      <c r="P1086" s="982">
        <f>IFERROR(AVERAGE(K1086:L1086),"")</f>
        <v/>
      </c>
      <c r="R1086" s="797">
        <f>AVERAGE(M1086:P1086)</f>
        <v/>
      </c>
      <c r="S1086" s="266">
        <f>IF(R1086&gt;=1,1,0)</f>
        <v/>
      </c>
      <c r="T1086" s="266">
        <f>IF(S1086=0,0,S1086+T1085)</f>
        <v/>
      </c>
      <c r="BG1086" s="266">
        <f>IF(R1086&gt;=2,1,0)</f>
        <v/>
      </c>
      <c r="BH1086" s="266">
        <f>IF(BG1086=0,0,BG1086+BH1085)</f>
        <v/>
      </c>
    </row>
    <row r="1087" ht="17.45" customHeight="1">
      <c r="A1087" s="257">
        <f>IF(ISNUMBER(C1087),MONTH(C1087),"")</f>
        <v/>
      </c>
      <c r="B1087" s="257">
        <f>IF(ISNUMBER(C1087),YEAR(C1087),"")</f>
        <v/>
      </c>
      <c r="C1087" s="791">
        <f>C1086+1</f>
        <v/>
      </c>
      <c r="D1087" s="792" t="n"/>
      <c r="E1087" s="793" t="n">
        <v>0.8257</v>
      </c>
      <c r="F1087" s="795" t="n"/>
      <c r="G1087" s="794" t="n">
        <v>0.9614</v>
      </c>
      <c r="H1087" s="836" t="n"/>
      <c r="I1087" s="792" t="n"/>
      <c r="J1087" s="793" t="n">
        <v>0.8233</v>
      </c>
      <c r="K1087" s="795" t="n"/>
      <c r="L1087" s="793" t="n">
        <v>1.015</v>
      </c>
      <c r="M1087" s="982">
        <f>IFERROR(AVERAGE(D1087:E1087),"")</f>
        <v/>
      </c>
      <c r="N1087" s="982">
        <f>IFERROR(AVERAGE(F1087:H1087),"")</f>
        <v/>
      </c>
      <c r="O1087" s="982">
        <f>IFERROR(AVERAGE(I1087:J1087),"")</f>
        <v/>
      </c>
      <c r="P1087" s="982">
        <f>IFERROR(AVERAGE(K1087:L1087),"")</f>
        <v/>
      </c>
      <c r="R1087" s="797">
        <f>AVERAGE(M1087:P1087)</f>
        <v/>
      </c>
      <c r="S1087" s="266">
        <f>IF(R1087&gt;=1,1,0)</f>
        <v/>
      </c>
      <c r="T1087" s="266">
        <f>IF(S1087=0,0,S1087+T1086)</f>
        <v/>
      </c>
      <c r="BG1087" s="266">
        <f>IF(R1087&gt;=2,1,0)</f>
        <v/>
      </c>
      <c r="BH1087" s="266">
        <f>IF(BG1087=0,0,BG1087+BH1086)</f>
        <v/>
      </c>
    </row>
    <row r="1088" ht="17.45" customHeight="1">
      <c r="A1088" s="257">
        <f>IF(ISNUMBER(C1088),MONTH(C1088),"")</f>
        <v/>
      </c>
      <c r="B1088" s="257">
        <f>IF(ISNUMBER(C1088),YEAR(C1088),"")</f>
        <v/>
      </c>
      <c r="C1088" s="861">
        <f>C1087+1</f>
        <v/>
      </c>
      <c r="D1088" s="809" t="n">
        <v>1.319</v>
      </c>
      <c r="E1088" s="810" t="n"/>
      <c r="F1088" s="812" t="n">
        <v>0.9089</v>
      </c>
      <c r="G1088" s="811" t="n"/>
      <c r="H1088" s="837" t="n">
        <v>0.8949</v>
      </c>
      <c r="I1088" s="809" t="n">
        <v>0.9968</v>
      </c>
      <c r="J1088" s="810" t="n"/>
      <c r="K1088" s="812" t="n">
        <v>1.094</v>
      </c>
      <c r="L1088" s="810" t="n"/>
      <c r="M1088" s="983">
        <f>IFERROR(AVERAGE(D1088:E1088),"")</f>
        <v/>
      </c>
      <c r="N1088" s="983">
        <f>IFERROR(AVERAGE(F1088:H1088),"")</f>
        <v/>
      </c>
      <c r="O1088" s="983">
        <f>IFERROR(AVERAGE(I1088:J1088),"")</f>
        <v/>
      </c>
      <c r="P1088" s="983">
        <f>IFERROR(AVERAGE(K1088:L1088),"")</f>
        <v/>
      </c>
      <c r="Q1088" s="813">
        <f>AVERAGE(M1088:P1088)</f>
        <v/>
      </c>
      <c r="R1088" s="813" t="n"/>
      <c r="S1088" s="443">
        <f>IF(Q1088&gt;=1,1,0)</f>
        <v/>
      </c>
      <c r="T1088" s="443">
        <f>IF(S1088=0,0,S1088+T1087)</f>
        <v/>
      </c>
      <c r="BG1088" s="311">
        <f>IF(Q1088&gt;=2,1,0)</f>
        <v/>
      </c>
      <c r="BH1088" s="311">
        <f>IF(BG1088=0,0,BG1088+BH1087)</f>
        <v/>
      </c>
    </row>
    <row r="1089" ht="17.45" customHeight="1">
      <c r="A1089" s="257">
        <f>IF(ISNUMBER(C1089),MONTH(C1089),"")</f>
        <v/>
      </c>
      <c r="B1089" s="257">
        <f>IF(ISNUMBER(C1089),YEAR(C1089),"")</f>
        <v/>
      </c>
      <c r="C1089" s="808">
        <f>C1088+1</f>
        <v/>
      </c>
      <c r="D1089" s="809" t="n"/>
      <c r="E1089" s="810" t="n">
        <v>0.8120000000000001</v>
      </c>
      <c r="F1089" s="812" t="n"/>
      <c r="G1089" s="811" t="n">
        <v>0.7933</v>
      </c>
      <c r="H1089" s="837" t="n"/>
      <c r="I1089" s="809" t="n"/>
      <c r="J1089" s="810" t="n">
        <v>0.7513</v>
      </c>
      <c r="K1089" s="812" t="n"/>
      <c r="L1089" s="810" t="n">
        <v>0.894</v>
      </c>
      <c r="M1089" s="983">
        <f>IFERROR(AVERAGE(D1089:E1089),"")</f>
        <v/>
      </c>
      <c r="N1089" s="983">
        <f>IFERROR(AVERAGE(F1089:H1089),"")</f>
        <v/>
      </c>
      <c r="O1089" s="983">
        <f>IFERROR(AVERAGE(I1089:J1089),"")</f>
        <v/>
      </c>
      <c r="P1089" s="983">
        <f>IFERROR(AVERAGE(K1089:L1089),"")</f>
        <v/>
      </c>
      <c r="Q1089" s="813">
        <f>AVERAGE(M1089:P1089)</f>
        <v/>
      </c>
      <c r="R1089" s="813" t="n"/>
      <c r="S1089" s="443">
        <f>IF(Q1089&gt;=1,1,0)</f>
        <v/>
      </c>
      <c r="T1089" s="443">
        <f>IF(S1089=0,0,S1089+T1088)</f>
        <v/>
      </c>
      <c r="BG1089" s="311">
        <f>IF(Q1089&gt;=2,1,0)</f>
        <v/>
      </c>
      <c r="BH1089" s="311">
        <f>IF(BG1089=0,0,BG1089+BH1088)</f>
        <v/>
      </c>
    </row>
    <row r="1090" ht="17.45" customHeight="1">
      <c r="A1090" s="257">
        <f>IF(ISNUMBER(C1090),MONTH(C1090),"")</f>
        <v/>
      </c>
      <c r="B1090" s="257">
        <f>IF(ISNUMBER(C1090),YEAR(C1090),"")</f>
        <v/>
      </c>
      <c r="C1090" s="791">
        <f>C1089+1</f>
        <v/>
      </c>
      <c r="D1090" s="792" t="n">
        <v>1.313</v>
      </c>
      <c r="E1090" s="793" t="n"/>
      <c r="F1090" s="795" t="n">
        <v>0.8966</v>
      </c>
      <c r="G1090" s="794" t="n"/>
      <c r="H1090" s="836" t="n"/>
      <c r="I1090" s="792" t="n">
        <v>0.9304</v>
      </c>
      <c r="J1090" s="793" t="n"/>
      <c r="K1090" s="795" t="n">
        <v>0.9845</v>
      </c>
      <c r="L1090" s="793" t="n"/>
      <c r="M1090" s="982">
        <f>IFERROR(AVERAGE(D1090:E1090),"")</f>
        <v/>
      </c>
      <c r="N1090" s="982">
        <f>IFERROR(AVERAGE(F1090:H1090),"")</f>
        <v/>
      </c>
      <c r="O1090" s="982">
        <f>IFERROR(AVERAGE(I1090:J1090),"")</f>
        <v/>
      </c>
      <c r="P1090" s="982">
        <f>IFERROR(AVERAGE(K1090:L1090),"")</f>
        <v/>
      </c>
      <c r="R1090" s="797">
        <f>AVERAGE(M1090:P1090)</f>
        <v/>
      </c>
      <c r="S1090" s="266">
        <f>IF(R1090&gt;=1,1,0)</f>
        <v/>
      </c>
      <c r="T1090" s="266">
        <f>IF(S1090=0,0,S1090+T1089)</f>
        <v/>
      </c>
      <c r="BG1090" s="266">
        <f>IF(R1090&gt;=2,1,0)</f>
        <v/>
      </c>
      <c r="BH1090" s="266">
        <f>IF(BG1090=0,0,BG1090+BH1089)</f>
        <v/>
      </c>
    </row>
    <row r="1091" ht="17.45" customHeight="1">
      <c r="A1091" s="257">
        <f>IF(ISNUMBER(C1091),MONTH(C1091),"")</f>
        <v/>
      </c>
      <c r="B1091" s="257">
        <f>IF(ISNUMBER(C1091),YEAR(C1091),"")</f>
        <v/>
      </c>
      <c r="C1091" s="791">
        <f>C1090+1</f>
        <v/>
      </c>
      <c r="D1091" s="792" t="n"/>
      <c r="E1091" s="793" t="n">
        <v>1.056</v>
      </c>
      <c r="F1091" s="795" t="n"/>
      <c r="G1091" s="794" t="n">
        <v>0.9147999999999999</v>
      </c>
      <c r="H1091" s="836" t="n"/>
      <c r="I1091" s="792" t="n"/>
      <c r="J1091" s="793" t="n">
        <v>0.9864000000000001</v>
      </c>
      <c r="K1091" s="795" t="n"/>
      <c r="L1091" s="793" t="n">
        <v>1.059</v>
      </c>
      <c r="M1091" s="982">
        <f>IFERROR(AVERAGE(D1091:E1091),"")</f>
        <v/>
      </c>
      <c r="N1091" s="982">
        <f>IFERROR(AVERAGE(F1091:H1091),"")</f>
        <v/>
      </c>
      <c r="O1091" s="982">
        <f>IFERROR(AVERAGE(I1091:J1091),"")</f>
        <v/>
      </c>
      <c r="P1091" s="982">
        <f>IFERROR(AVERAGE(K1091:L1091),"")</f>
        <v/>
      </c>
      <c r="R1091" s="797">
        <f>AVERAGE(M1091:P1091)</f>
        <v/>
      </c>
      <c r="S1091" s="266">
        <f>IF(R1091&gt;=1,1,0)</f>
        <v/>
      </c>
      <c r="T1091" s="266">
        <f>IF(S1091=0,0,S1091+T1090)</f>
        <v/>
      </c>
      <c r="BG1091" s="266">
        <f>IF(R1091&gt;=2,1,0)</f>
        <v/>
      </c>
      <c r="BH1091" s="266">
        <f>IF(BG1091=0,0,BG1091+BH1090)</f>
        <v/>
      </c>
    </row>
    <row r="1092" ht="17.45" customHeight="1">
      <c r="A1092" s="257">
        <f>IF(ISNUMBER(C1092),MONTH(C1092),"")</f>
        <v/>
      </c>
      <c r="B1092" s="257">
        <f>IF(ISNUMBER(C1092),YEAR(C1092),"")</f>
        <v/>
      </c>
      <c r="C1092" s="791">
        <f>C1091+1</f>
        <v/>
      </c>
      <c r="D1092" s="792" t="n">
        <v>1.341</v>
      </c>
      <c r="E1092" s="793" t="n"/>
      <c r="F1092" s="795" t="n"/>
      <c r="G1092" s="794" t="n"/>
      <c r="H1092" s="836" t="n">
        <v>1.304</v>
      </c>
      <c r="I1092" s="792" t="n">
        <v>1.211</v>
      </c>
      <c r="J1092" s="793" t="n"/>
      <c r="K1092" s="795" t="n">
        <v>1.222</v>
      </c>
      <c r="L1092" s="793" t="n"/>
      <c r="M1092" s="982">
        <f>IFERROR(AVERAGE(D1092:E1092),"")</f>
        <v/>
      </c>
      <c r="N1092" s="982">
        <f>IFERROR(AVERAGE(F1092:H1092),"")</f>
        <v/>
      </c>
      <c r="O1092" s="982">
        <f>IFERROR(AVERAGE(I1092:J1092),"")</f>
        <v/>
      </c>
      <c r="P1092" s="982">
        <f>IFERROR(AVERAGE(K1092:L1092),"")</f>
        <v/>
      </c>
      <c r="R1092" s="797">
        <f>AVERAGE(M1092:P1092)</f>
        <v/>
      </c>
      <c r="S1092" s="266">
        <f>IF(R1092&gt;=1,1,0)</f>
        <v/>
      </c>
      <c r="T1092" s="266">
        <f>IF(S1092=0,0,S1092+T1091)</f>
        <v/>
      </c>
      <c r="BG1092" s="266">
        <f>IF(R1092&gt;=2,1,0)</f>
        <v/>
      </c>
      <c r="BH1092" s="266">
        <f>IF(BG1092=0,0,BG1092+BH1091)</f>
        <v/>
      </c>
    </row>
    <row r="1093" ht="17.45" customHeight="1">
      <c r="A1093" s="257">
        <f>IF(ISNUMBER(C1093),MONTH(C1093),"")</f>
        <v/>
      </c>
      <c r="B1093" s="257">
        <f>IF(ISNUMBER(C1093),YEAR(C1093),"")</f>
        <v/>
      </c>
      <c r="C1093" s="791">
        <f>C1092+1</f>
        <v/>
      </c>
      <c r="D1093" s="792" t="n"/>
      <c r="E1093" s="793" t="n">
        <v>0.7596000000000001</v>
      </c>
      <c r="F1093" s="795" t="n"/>
      <c r="G1093" s="794" t="n">
        <v>0.8804</v>
      </c>
      <c r="H1093" s="836" t="n"/>
      <c r="I1093" s="792" t="n"/>
      <c r="J1093" s="793" t="n">
        <v>0.8721</v>
      </c>
      <c r="K1093" s="795" t="n"/>
      <c r="L1093" s="793" t="n">
        <v>0.9708</v>
      </c>
      <c r="M1093" s="982">
        <f>IFERROR(AVERAGE(D1093:E1093),"")</f>
        <v/>
      </c>
      <c r="N1093" s="982">
        <f>IFERROR(AVERAGE(F1093:H1093),"")</f>
        <v/>
      </c>
      <c r="O1093" s="982">
        <f>IFERROR(AVERAGE(I1093:J1093),"")</f>
        <v/>
      </c>
      <c r="P1093" s="982">
        <f>IFERROR(AVERAGE(K1093:L1093),"")</f>
        <v/>
      </c>
      <c r="R1093" s="797">
        <f>AVERAGE(M1093:P1093)</f>
        <v/>
      </c>
      <c r="S1093" s="266">
        <f>IF(R1093&gt;=1,1,0)</f>
        <v/>
      </c>
      <c r="T1093" s="266">
        <f>IF(S1093=0,0,S1093+T1092)</f>
        <v/>
      </c>
      <c r="BG1093" s="266">
        <f>IF(R1093&gt;=2,1,0)</f>
        <v/>
      </c>
      <c r="BH1093" s="266">
        <f>IF(BG1093=0,0,BG1093+BH1092)</f>
        <v/>
      </c>
    </row>
    <row r="1094" ht="17.45" customHeight="1">
      <c r="A1094" s="257">
        <f>IF(ISNUMBER(C1094),MONTH(C1094),"")</f>
        <v/>
      </c>
      <c r="B1094" s="257">
        <f>IF(ISNUMBER(C1094),YEAR(C1094),"")</f>
        <v/>
      </c>
      <c r="C1094" s="861">
        <f>C1093+1</f>
        <v/>
      </c>
      <c r="D1094" s="803" t="n">
        <v>0.6327</v>
      </c>
      <c r="E1094" s="804" t="n"/>
      <c r="F1094" s="806" t="n">
        <v>0.4598</v>
      </c>
      <c r="G1094" s="805" t="n"/>
      <c r="H1094" s="838" t="n">
        <v>0.4432</v>
      </c>
      <c r="I1094" s="803" t="n">
        <v>0.4665</v>
      </c>
      <c r="J1094" s="804" t="n"/>
      <c r="K1094" s="806" t="n">
        <v>0.5464</v>
      </c>
      <c r="L1094" s="804" t="n"/>
      <c r="M1094" s="982">
        <f>IFERROR(AVERAGE(D1094:E1094),"")</f>
        <v/>
      </c>
      <c r="N1094" s="982">
        <f>IFERROR(AVERAGE(F1094:H1094),"")</f>
        <v/>
      </c>
      <c r="O1094" s="982">
        <f>IFERROR(AVERAGE(I1094:J1094),"")</f>
        <v/>
      </c>
      <c r="P1094" s="982">
        <f>IFERROR(AVERAGE(K1094:L1094),"")</f>
        <v/>
      </c>
      <c r="R1094" s="797">
        <f>AVERAGE(M1094:P1094)</f>
        <v/>
      </c>
      <c r="S1094" s="266">
        <f>IF(R1094&gt;=1,1,0)</f>
        <v/>
      </c>
      <c r="T1094" s="266">
        <f>IF(S1094=0,0,S1094+T1093)</f>
        <v/>
      </c>
      <c r="BG1094" s="266">
        <f>IF(R1094&gt;=2,1,0)</f>
        <v/>
      </c>
      <c r="BH1094" s="266">
        <f>IF(BG1094=0,0,BG1094+BH1093)</f>
        <v/>
      </c>
    </row>
    <row r="1095" ht="17.45" customHeight="1">
      <c r="A1095" s="257">
        <f>IF(ISNUMBER(C1095),MONTH(C1095),"")</f>
        <v/>
      </c>
      <c r="B1095" s="257">
        <f>IF(ISNUMBER(C1095),YEAR(C1095),"")</f>
        <v/>
      </c>
      <c r="C1095" s="808">
        <f>C1094+1</f>
        <v/>
      </c>
      <c r="D1095" s="809" t="n"/>
      <c r="E1095" s="810" t="n">
        <v>0.8260999999999999</v>
      </c>
      <c r="F1095" s="812" t="n"/>
      <c r="G1095" s="811" t="n">
        <v>0.5903</v>
      </c>
      <c r="H1095" s="837" t="n"/>
      <c r="I1095" s="809" t="n"/>
      <c r="J1095" s="810" t="n">
        <v>0.5779</v>
      </c>
      <c r="K1095" s="812" t="n"/>
      <c r="L1095" s="810" t="n">
        <v>0.7012</v>
      </c>
      <c r="M1095" s="983">
        <f>IFERROR(AVERAGE(D1095:E1095),"")</f>
        <v/>
      </c>
      <c r="N1095" s="983">
        <f>IFERROR(AVERAGE(F1095:H1095),"")</f>
        <v/>
      </c>
      <c r="O1095" s="983">
        <f>IFERROR(AVERAGE(I1095:J1095),"")</f>
        <v/>
      </c>
      <c r="P1095" s="983">
        <f>IFERROR(AVERAGE(K1095:L1095),"")</f>
        <v/>
      </c>
      <c r="Q1095" s="813">
        <f>AVERAGE(M1095:P1095)</f>
        <v/>
      </c>
      <c r="R1095" s="813" t="n"/>
      <c r="S1095" s="443">
        <f>IF(Q1095&gt;=1,1,0)</f>
        <v/>
      </c>
      <c r="T1095" s="443">
        <f>IF(S1095=0,0,S1095+T1094)</f>
        <v/>
      </c>
      <c r="BG1095" s="311">
        <f>IF(Q1095&gt;=2,1,0)</f>
        <v/>
      </c>
      <c r="BH1095" s="311">
        <f>IF(BG1095=0,0,BG1095+BH1094)</f>
        <v/>
      </c>
    </row>
    <row r="1096" ht="17.45" customHeight="1">
      <c r="A1096" s="257">
        <f>IF(ISNUMBER(C1096),MONTH(C1096),"")</f>
        <v/>
      </c>
      <c r="B1096" s="257">
        <f>IF(ISNUMBER(C1096),YEAR(C1096),"")</f>
        <v/>
      </c>
      <c r="C1096" s="808">
        <f>C1095+1</f>
        <v/>
      </c>
      <c r="D1096" s="809" t="n">
        <v>0.5053</v>
      </c>
      <c r="E1096" s="810" t="n"/>
      <c r="F1096" s="812" t="n">
        <v>0.4859</v>
      </c>
      <c r="G1096" s="811" t="n"/>
      <c r="H1096" s="837" t="n"/>
      <c r="I1096" s="809" t="n">
        <v>0.407</v>
      </c>
      <c r="J1096" s="810" t="n"/>
      <c r="K1096" s="812" t="n">
        <v>0.4401</v>
      </c>
      <c r="L1096" s="810" t="n"/>
      <c r="M1096" s="983">
        <f>IFERROR(AVERAGE(D1096:E1096),"")</f>
        <v/>
      </c>
      <c r="N1096" s="983">
        <f>IFERROR(AVERAGE(F1096:H1096),"")</f>
        <v/>
      </c>
      <c r="O1096" s="983">
        <f>IFERROR(AVERAGE(I1096:J1096),"")</f>
        <v/>
      </c>
      <c r="P1096" s="983">
        <f>IFERROR(AVERAGE(K1096:L1096),"")</f>
        <v/>
      </c>
      <c r="Q1096" s="813">
        <f>AVERAGE(M1096:P1096)</f>
        <v/>
      </c>
      <c r="R1096" s="813" t="n"/>
      <c r="S1096" s="443">
        <f>IF(Q1096&gt;=1,1,0)</f>
        <v/>
      </c>
      <c r="T1096" s="443">
        <f>IF(S1096=0,0,S1096+T1095)</f>
        <v/>
      </c>
      <c r="BG1096" s="311">
        <f>IF(Q1096&gt;=2,1,0)</f>
        <v/>
      </c>
      <c r="BH1096" s="311">
        <f>IF(BG1096=0,0,BG1096+BH1095)</f>
        <v/>
      </c>
    </row>
    <row r="1097" ht="17.45" customHeight="1" thickBot="1">
      <c r="A1097" s="257">
        <f>IF(ISNUMBER(C1097),MONTH(C1097),"")</f>
        <v/>
      </c>
      <c r="B1097" s="257">
        <f>IF(ISNUMBER(C1097),YEAR(C1097),"")</f>
        <v/>
      </c>
      <c r="C1097" s="791">
        <f>C1096+1</f>
        <v/>
      </c>
      <c r="D1097" s="792" t="n"/>
      <c r="E1097" s="793" t="n">
        <v>0.5846</v>
      </c>
      <c r="F1097" s="795" t="n"/>
      <c r="G1097" s="794" t="n">
        <v>0.4481</v>
      </c>
      <c r="H1097" s="836" t="n"/>
      <c r="I1097" s="792" t="n"/>
      <c r="J1097" s="1006" t="n">
        <v>0.229</v>
      </c>
      <c r="K1097" s="795" t="n"/>
      <c r="L1097" s="1006" t="n">
        <v>0.296</v>
      </c>
      <c r="M1097" s="982">
        <f>IFERROR(AVERAGE(D1097:E1097),"")</f>
        <v/>
      </c>
      <c r="N1097" s="982">
        <f>IFERROR(AVERAGE(F1097:H1097),"")</f>
        <v/>
      </c>
      <c r="O1097" s="982">
        <f>IFERROR(AVERAGE(I1097:J1097),"")</f>
        <v/>
      </c>
      <c r="P1097" s="982">
        <f>IFERROR(AVERAGE(K1097:L1097),"")</f>
        <v/>
      </c>
      <c r="R1097" s="797">
        <f>AVERAGE(M1097:P1097)</f>
        <v/>
      </c>
      <c r="S1097" s="266">
        <f>IF(R1097&gt;=1,1,0)</f>
        <v/>
      </c>
      <c r="T1097" s="266">
        <f>IF(S1097=0,0,S1097+T1096)</f>
        <v/>
      </c>
      <c r="BG1097" s="266">
        <f>IF(R1097&gt;=2,1,0)</f>
        <v/>
      </c>
      <c r="BH1097" s="266">
        <f>IF(BG1097=0,0,BG1097+BH1096)</f>
        <v/>
      </c>
    </row>
    <row r="1098" ht="17.45" customHeight="1" thickBot="1">
      <c r="A1098" s="257">
        <f>IF(ISNUMBER(C1098),MONTH(C1098),"")</f>
        <v/>
      </c>
      <c r="B1098" s="257">
        <f>IF(ISNUMBER(C1098),YEAR(C1098),"")</f>
        <v/>
      </c>
      <c r="C1098" s="791">
        <f>C1097+1</f>
        <v/>
      </c>
      <c r="D1098" s="792" t="n">
        <v>1.487</v>
      </c>
      <c r="E1098" s="793" t="n"/>
      <c r="F1098" s="795" t="n"/>
      <c r="G1098" s="794" t="n"/>
      <c r="H1098" s="836" t="n">
        <v>0.5584</v>
      </c>
      <c r="I1098" s="792" t="n">
        <v>0.441</v>
      </c>
      <c r="J1098" s="793" t="n"/>
      <c r="K1098" s="795" t="n">
        <v>0.6232</v>
      </c>
      <c r="L1098" s="793" t="n"/>
      <c r="M1098" s="982">
        <f>IFERROR(AVERAGE(D1098:E1098),"")</f>
        <v/>
      </c>
      <c r="N1098" s="982">
        <f>IFERROR(AVERAGE(F1098:H1098),"")</f>
        <v/>
      </c>
      <c r="O1098" s="982">
        <f>IFERROR(AVERAGE(I1098:J1098),"")</f>
        <v/>
      </c>
      <c r="P1098" s="982">
        <f>IFERROR(AVERAGE(K1098:L1098),"")</f>
        <v/>
      </c>
      <c r="R1098" s="797">
        <f>AVERAGE(M1098:P1098)</f>
        <v/>
      </c>
      <c r="S1098" s="266">
        <f>IF(R1098&gt;=1,1,0)</f>
        <v/>
      </c>
      <c r="T1098" s="266">
        <f>IF(S1098=0,0,S1098+T1097)</f>
        <v/>
      </c>
      <c r="U1098" s="313" t="inlineStr">
        <is>
          <t>December</t>
        </is>
      </c>
      <c r="V1098" s="299" t="n">
        <v>2020</v>
      </c>
      <c r="W1098" s="300" t="n"/>
      <c r="X1098" s="300" t="n"/>
      <c r="Y1098" s="300" t="n"/>
      <c r="BG1098" s="266">
        <f>IF(R1098&gt;=2,1,0)</f>
        <v/>
      </c>
      <c r="BH1098" s="266">
        <f>IF(BG1098=0,0,BG1098+BH1097)</f>
        <v/>
      </c>
    </row>
    <row r="1099" ht="17.45" customHeight="1">
      <c r="A1099" s="257">
        <f>IF(ISNUMBER(C1099),MONTH(C1099),"")</f>
        <v/>
      </c>
      <c r="B1099" s="257">
        <f>IF(ISNUMBER(C1099),YEAR(C1099),"")</f>
        <v/>
      </c>
      <c r="C1099" s="791">
        <f>C1098+1</f>
        <v/>
      </c>
      <c r="D1099" s="792" t="n"/>
      <c r="E1099" s="793" t="n">
        <v>1.171</v>
      </c>
      <c r="F1099" s="795" t="n"/>
      <c r="G1099" s="794" t="n">
        <v>0.8207</v>
      </c>
      <c r="H1099" s="836" t="n"/>
      <c r="I1099" s="792" t="n"/>
      <c r="J1099" s="793" t="n">
        <v>0.7978</v>
      </c>
      <c r="K1099" s="795" t="n"/>
      <c r="L1099" s="793" t="n">
        <v>0.9139</v>
      </c>
      <c r="M1099" s="982">
        <f>IFERROR(AVERAGE(D1099:E1099),"")</f>
        <v/>
      </c>
      <c r="N1099" s="982">
        <f>IFERROR(AVERAGE(F1099:H1099),"")</f>
        <v/>
      </c>
      <c r="O1099" s="982">
        <f>IFERROR(AVERAGE(I1099:J1099),"")</f>
        <v/>
      </c>
      <c r="P1099" s="982">
        <f>IFERROR(AVERAGE(K1099:L1099),"")</f>
        <v/>
      </c>
      <c r="R1099" s="797">
        <f>AVERAGE(M1099:P1099)</f>
        <v/>
      </c>
      <c r="S1099" s="266">
        <f>IF(R1099&gt;=1,1,0)</f>
        <v/>
      </c>
      <c r="T1099" s="266">
        <f>IF(S1099=0,0,S1099+T1098)</f>
        <v/>
      </c>
      <c r="U1099" s="301" t="inlineStr">
        <is>
          <t>Parameter</t>
        </is>
      </c>
      <c r="V1099" s="301" t="inlineStr">
        <is>
          <t>Station 1</t>
        </is>
      </c>
      <c r="W1099" s="301" t="inlineStr">
        <is>
          <t>Station 2</t>
        </is>
      </c>
      <c r="X1099" s="301" t="inlineStr">
        <is>
          <t>Station 4</t>
        </is>
      </c>
      <c r="Y1099" s="301" t="inlineStr">
        <is>
          <t>Station 5</t>
        </is>
      </c>
      <c r="BG1099" s="266">
        <f>IF(R1099&gt;=2,1,0)</f>
        <v/>
      </c>
      <c r="BH1099" s="266">
        <f>IF(BG1099=0,0,BG1099+BH1098)</f>
        <v/>
      </c>
    </row>
    <row r="1100" ht="17.45" customHeight="1" thickBot="1">
      <c r="A1100" s="257">
        <f>IF(ISNUMBER(C1100),MONTH(C1100),"")</f>
        <v/>
      </c>
      <c r="B1100" s="257">
        <f>IF(ISNUMBER(C1100),YEAR(C1100),"")</f>
        <v/>
      </c>
      <c r="C1100" s="887">
        <f>C1099+1</f>
        <v/>
      </c>
      <c r="D1100" s="888" t="n">
        <v>1.142</v>
      </c>
      <c r="E1100" s="889" t="n"/>
      <c r="F1100" s="890" t="n">
        <v>0.9424</v>
      </c>
      <c r="G1100" s="891" t="n"/>
      <c r="H1100" s="892" t="n">
        <v>0.8845</v>
      </c>
      <c r="I1100" s="888" t="n">
        <v>0.8818</v>
      </c>
      <c r="J1100" s="889" t="n"/>
      <c r="K1100" s="890" t="n">
        <v>0.9883</v>
      </c>
      <c r="L1100" s="889" t="n"/>
      <c r="M1100" s="988">
        <f>IFERROR(AVERAGE(D1100:E1100),"")</f>
        <v/>
      </c>
      <c r="N1100" s="988">
        <f>IFERROR(AVERAGE(F1100:H1100),"")</f>
        <v/>
      </c>
      <c r="O1100" s="988">
        <f>IFERROR(AVERAGE(I1100:J1100),"")</f>
        <v/>
      </c>
      <c r="P1100" s="988">
        <f>IFERROR(AVERAGE(K1100:L1100),"")</f>
        <v/>
      </c>
      <c r="Q1100" s="315" t="n"/>
      <c r="R1100" s="830">
        <f>AVERAGE(M1100:P1100)</f>
        <v/>
      </c>
      <c r="S1100" s="312">
        <f>IF(R1100&gt;=1,1,0)</f>
        <v/>
      </c>
      <c r="T1100" s="312">
        <f>IF(S1100=0,0,S1100+T1099)</f>
        <v/>
      </c>
      <c r="U1100" s="302" t="inlineStr">
        <is>
          <t>Average</t>
        </is>
      </c>
      <c r="V1100" s="839">
        <f>AVERAGE(D1070:E1100)</f>
        <v/>
      </c>
      <c r="W1100" s="839">
        <f>AVERAGE(F1070:H1100)</f>
        <v/>
      </c>
      <c r="X1100" s="839">
        <f>AVERAGE(I1070:J1100)</f>
        <v/>
      </c>
      <c r="Y1100" s="839">
        <f>AVERAGE(K1070:L1100)</f>
        <v/>
      </c>
      <c r="BG1100" s="266">
        <f>IF(R1100&gt;=2,1,0)</f>
        <v/>
      </c>
      <c r="BH1100" s="266">
        <f>IF(BG1100=0,0,BG1100+BH1099)</f>
        <v/>
      </c>
    </row>
    <row r="1101" ht="17.45" customHeight="1">
      <c r="A1101" s="257">
        <f>IF(ISNUMBER(C1101),MONTH(C1101),"")</f>
        <v/>
      </c>
      <c r="B1101" s="257">
        <f>IF(ISNUMBER(C1101),YEAR(C1101),"")</f>
        <v/>
      </c>
      <c r="C1101" s="831">
        <f>C1100+1</f>
        <v/>
      </c>
      <c r="D1101" s="832" t="n"/>
      <c r="E1101" s="833" t="n">
        <v>1.748</v>
      </c>
      <c r="F1101" s="835" t="n"/>
      <c r="G1101" s="834" t="n">
        <v>1.881</v>
      </c>
      <c r="H1101" s="860" t="n"/>
      <c r="I1101" s="832" t="n"/>
      <c r="J1101" s="833" t="n">
        <v>1.943</v>
      </c>
      <c r="K1101" s="835" t="n"/>
      <c r="L1101" s="833" t="n">
        <v>1.849</v>
      </c>
      <c r="M1101" s="982">
        <f>IFERROR(AVERAGE(D1101:E1101),"")</f>
        <v/>
      </c>
      <c r="N1101" s="982">
        <f>IFERROR(AVERAGE(F1101:H1101),"")</f>
        <v/>
      </c>
      <c r="O1101" s="982">
        <f>IFERROR(AVERAGE(I1101:J1101),"")</f>
        <v/>
      </c>
      <c r="P1101" s="982">
        <f>IFERROR(AVERAGE(K1101:L1101),"")</f>
        <v/>
      </c>
      <c r="R1101" s="797">
        <f>AVERAGE(M1101:P1101)</f>
        <v/>
      </c>
      <c r="S1101" s="266">
        <f>IF(R1101&gt;=1,1,0)</f>
        <v/>
      </c>
      <c r="T1101" s="266">
        <f>IF(S1101=0,0,S1101+T1100)</f>
        <v/>
      </c>
      <c r="U1101" s="302" t="inlineStr">
        <is>
          <t>Maximum</t>
        </is>
      </c>
      <c r="V1101" s="839">
        <f>MAX(D1070:E1100)</f>
        <v/>
      </c>
      <c r="W1101" s="839">
        <f>MAX(F1070:H1100)</f>
        <v/>
      </c>
      <c r="X1101" s="839">
        <f>MAX(I1070:J1100)</f>
        <v/>
      </c>
      <c r="Y1101" s="839">
        <f>MAX(K1070:L1100)</f>
        <v/>
      </c>
      <c r="AS1101" s="796">
        <f>MAX(M1101:P1101)</f>
        <v/>
      </c>
      <c r="AT1101" s="266">
        <f>IF(M1101=AS1101,"#1",IF(N1101=AS1101,"#2",IF(O1101=AS1101,"#4",IF(P1101=AS1101,"#5"))))</f>
        <v/>
      </c>
      <c r="BG1101" s="266">
        <f>IF(R1101&gt;=2,1,0)</f>
        <v/>
      </c>
      <c r="BH1101" s="266">
        <f>IF(BG1101=0,0,BG1101+BH1100)</f>
        <v/>
      </c>
    </row>
    <row r="1102" ht="17.45" customHeight="1" thickBot="1">
      <c r="A1102" s="257">
        <f>IF(ISNUMBER(C1102),MONTH(C1102),"")</f>
        <v/>
      </c>
      <c r="B1102" s="257">
        <f>IF(ISNUMBER(C1102),YEAR(C1102),"")</f>
        <v/>
      </c>
      <c r="C1102" s="808">
        <f>C1101+1</f>
        <v/>
      </c>
      <c r="D1102" s="809" t="n">
        <v>0.9958</v>
      </c>
      <c r="E1102" s="810" t="n"/>
      <c r="F1102" s="812" t="n">
        <v>0.8164</v>
      </c>
      <c r="G1102" s="811" t="n"/>
      <c r="H1102" s="837" t="n"/>
      <c r="I1102" s="809" t="n">
        <v>0.7468</v>
      </c>
      <c r="J1102" s="810" t="n"/>
      <c r="K1102" s="812" t="n">
        <v>0.9146</v>
      </c>
      <c r="L1102" s="810" t="n"/>
      <c r="M1102" s="983">
        <f>IFERROR(AVERAGE(D1102:E1102),"")</f>
        <v/>
      </c>
      <c r="N1102" s="983">
        <f>IFERROR(AVERAGE(F1102:H1102),"")</f>
        <v/>
      </c>
      <c r="O1102" s="983">
        <f>IFERROR(AVERAGE(I1102:J1102),"")</f>
        <v/>
      </c>
      <c r="P1102" s="983">
        <f>IFERROR(AVERAGE(K1102:L1102),"")</f>
        <v/>
      </c>
      <c r="Q1102" s="813">
        <f>AVERAGE(M1102:P1102)</f>
        <v/>
      </c>
      <c r="R1102" s="813" t="n"/>
      <c r="S1102" s="443">
        <f>IF(Q1102&gt;=1,1,0)</f>
        <v/>
      </c>
      <c r="T1102" s="443">
        <f>IF(S1102=0,0,S1102+T1101)</f>
        <v/>
      </c>
      <c r="U1102" s="304" t="inlineStr">
        <is>
          <t># DAYS &gt; 2.5</t>
        </is>
      </c>
      <c r="V1102" s="305">
        <f>COUNTIF(D1070:E1100,"&gt;=2.5")</f>
        <v/>
      </c>
      <c r="W1102" s="305">
        <f>COUNTIF(F1070:H1100,"&gt;=2.5")</f>
        <v/>
      </c>
      <c r="X1102" s="305">
        <f>COUNTIF(I1070:J1100,"&gt;=2.5")</f>
        <v/>
      </c>
      <c r="Y1102" s="305">
        <f>COUNTIF(K1070:L1100,"&gt;=2.5")</f>
        <v/>
      </c>
      <c r="AS1102" s="796">
        <f>MAX(M1102:P1102)</f>
        <v/>
      </c>
      <c r="AT1102" s="266">
        <f>IF(M1102=AS1102,"#1",IF(N1102=AS1102,"#2",IF(O1102=AS1102,"#4",IF(P1102=AS1102,"#5"))))</f>
        <v/>
      </c>
      <c r="BG1102" s="311">
        <f>IF(Q1102&gt;=2,1,0)</f>
        <v/>
      </c>
      <c r="BH1102" s="311">
        <f>IF(BG1102=0,0,BG1102+BH1101)</f>
        <v/>
      </c>
    </row>
    <row r="1103" ht="17.45" customHeight="1" thickBot="1">
      <c r="A1103" s="257">
        <f>IF(ISNUMBER(C1103),MONTH(C1103),"")</f>
        <v/>
      </c>
      <c r="B1103" s="257">
        <f>IF(ISNUMBER(C1103),YEAR(C1103),"")</f>
        <v/>
      </c>
      <c r="C1103" s="808">
        <f>C1102+1</f>
        <v/>
      </c>
      <c r="D1103" s="809" t="n"/>
      <c r="E1103" s="810" t="n">
        <v>0.7616000000000001</v>
      </c>
      <c r="F1103" s="812" t="n"/>
      <c r="G1103" s="811" t="n">
        <v>0.852</v>
      </c>
      <c r="H1103" s="837" t="n"/>
      <c r="I1103" s="809" t="n"/>
      <c r="J1103" s="810" t="n">
        <v>0.595</v>
      </c>
      <c r="K1103" s="812" t="n"/>
      <c r="L1103" s="810" t="n">
        <v>0.7262999999999999</v>
      </c>
      <c r="M1103" s="983">
        <f>IFERROR(AVERAGE(D1103:E1103),"")</f>
        <v/>
      </c>
      <c r="N1103" s="983">
        <f>IFERROR(AVERAGE(F1103:H1103),"")</f>
        <v/>
      </c>
      <c r="O1103" s="983">
        <f>IFERROR(AVERAGE(I1103:J1103),"")</f>
        <v/>
      </c>
      <c r="P1103" s="983">
        <f>IFERROR(AVERAGE(K1103:L1103),"")</f>
        <v/>
      </c>
      <c r="Q1103" s="813">
        <f>AVERAGE(M1103:P1103)</f>
        <v/>
      </c>
      <c r="R1103" s="813" t="n"/>
      <c r="S1103" s="443">
        <f>IF(Q1103&gt;=1,1,0)</f>
        <v/>
      </c>
      <c r="T1103" s="443">
        <f>IF(S1103=0,0,S1103+T1102)</f>
        <v/>
      </c>
      <c r="Y1103" s="786">
        <f>AVERAGE(V1100:Y1100)</f>
        <v/>
      </c>
      <c r="AS1103" s="796">
        <f>MAX(M1103:P1103)</f>
        <v/>
      </c>
      <c r="AT1103" s="266">
        <f>IF(M1103=AS1103,"#1",IF(N1103=AS1103,"#2",IF(O1103=AS1103,"#4",IF(P1103=AS1103,"#5"))))</f>
        <v/>
      </c>
      <c r="BG1103" s="311">
        <f>IF(Q1103&gt;=2,1,0)</f>
        <v/>
      </c>
      <c r="BH1103" s="311">
        <f>IF(BG1103=0,0,BG1103+BH1102)</f>
        <v/>
      </c>
    </row>
    <row r="1104" ht="17.45" customHeight="1" thickBot="1">
      <c r="A1104" s="257">
        <f>IF(ISNUMBER(C1104),MONTH(C1104),"")</f>
        <v/>
      </c>
      <c r="B1104" s="257">
        <f>IF(ISNUMBER(C1104),YEAR(C1104),"")</f>
        <v/>
      </c>
      <c r="C1104" s="791">
        <f>C1103+1</f>
        <v/>
      </c>
      <c r="D1104" s="792" t="n">
        <v>1.142</v>
      </c>
      <c r="E1104" s="793" t="n"/>
      <c r="F1104" s="795" t="n"/>
      <c r="G1104" s="794" t="n"/>
      <c r="H1104" s="836" t="n">
        <v>0.8579</v>
      </c>
      <c r="I1104" s="792" t="n">
        <v>0.8544</v>
      </c>
      <c r="J1104" s="793" t="n"/>
      <c r="K1104" s="795" t="n">
        <v>0.8987000000000001</v>
      </c>
      <c r="L1104" s="793" t="n"/>
      <c r="M1104" s="982">
        <f>IFERROR(AVERAGE(D1104:E1104),"")</f>
        <v/>
      </c>
      <c r="N1104" s="982">
        <f>IFERROR(AVERAGE(F1104:H1104),"")</f>
        <v/>
      </c>
      <c r="O1104" s="982">
        <f>IFERROR(AVERAGE(I1104:J1104),"")</f>
        <v/>
      </c>
      <c r="P1104" s="982">
        <f>IFERROR(AVERAGE(K1104:L1104),"")</f>
        <v/>
      </c>
      <c r="R1104" s="797">
        <f>AVERAGE(M1104:P1104)</f>
        <v/>
      </c>
      <c r="S1104" s="266">
        <f>IF(R1104&gt;=1,1,0)</f>
        <v/>
      </c>
      <c r="T1104" s="266">
        <f>IF(S1104=0,0,S1104+T1103)</f>
        <v/>
      </c>
      <c r="AS1104" s="796">
        <f>MAX(M1104:P1104)</f>
        <v/>
      </c>
      <c r="AT1104" s="266">
        <f>IF(M1104=AS1104,"#1",IF(N1104=AS1104,"#2",IF(O1104=AS1104,"#4",IF(P1104=AS1104,"#5"))))</f>
        <v/>
      </c>
      <c r="BG1104" s="266">
        <f>IF(R1104&gt;=2,1,0)</f>
        <v/>
      </c>
      <c r="BH1104" s="266">
        <f>IF(BG1104=0,0,BG1104+BH1103)</f>
        <v/>
      </c>
    </row>
    <row r="1105" ht="17.45" customHeight="1" thickBot="1">
      <c r="A1105" s="257">
        <f>IF(ISNUMBER(C1105),MONTH(C1105),"")</f>
        <v/>
      </c>
      <c r="B1105" s="257">
        <f>IF(ISNUMBER(C1105),YEAR(C1105),"")</f>
        <v/>
      </c>
      <c r="C1105" s="791">
        <f>C1104+1</f>
        <v/>
      </c>
      <c r="D1105" s="792" t="n"/>
      <c r="E1105" s="793" t="n">
        <v>1.689</v>
      </c>
      <c r="F1105" s="795" t="n"/>
      <c r="G1105" s="794" t="n">
        <v>1.33</v>
      </c>
      <c r="H1105" s="836" t="n"/>
      <c r="I1105" s="792" t="n"/>
      <c r="J1105" s="793" t="n">
        <v>1.299</v>
      </c>
      <c r="K1105" s="795" t="n"/>
      <c r="L1105" s="793" t="n">
        <v>1.478</v>
      </c>
      <c r="M1105" s="982">
        <f>IFERROR(AVERAGE(D1105:E1105),"")</f>
        <v/>
      </c>
      <c r="N1105" s="982">
        <f>IFERROR(AVERAGE(F1105:H1105),"")</f>
        <v/>
      </c>
      <c r="O1105" s="982">
        <f>IFERROR(AVERAGE(I1105:J1105),"")</f>
        <v/>
      </c>
      <c r="P1105" s="982">
        <f>IFERROR(AVERAGE(K1105:L1105),"")</f>
        <v/>
      </c>
      <c r="R1105" s="797">
        <f>AVERAGE(M1105:P1105)</f>
        <v/>
      </c>
      <c r="S1105" s="266">
        <f>IF(R1105&gt;=1,1,0)</f>
        <v/>
      </c>
      <c r="T1105" s="266">
        <f>IF(S1105=0,0,S1105+T1104)</f>
        <v/>
      </c>
      <c r="U1105" s="313" t="inlineStr">
        <is>
          <t>YTD</t>
        </is>
      </c>
      <c r="V1105" s="299" t="n">
        <v>2020</v>
      </c>
      <c r="W1105" s="300" t="n"/>
      <c r="X1105" s="300" t="n"/>
      <c r="Y1105" s="300" t="n"/>
      <c r="Z1105" s="300" t="n"/>
      <c r="AA1105" s="300" t="n"/>
      <c r="AB1105" s="300" t="n"/>
      <c r="AC1105" s="300" t="n"/>
      <c r="AS1105" s="796">
        <f>MAX(M1105:P1105)</f>
        <v/>
      </c>
      <c r="AT1105" s="266">
        <f>IF(M1105=AS1105,"#1",IF(N1105=AS1105,"#2",IF(O1105=AS1105,"#4",IF(P1105=AS1105,"#5"))))</f>
        <v/>
      </c>
      <c r="BG1105" s="266">
        <f>IF(R1105&gt;=2,1,0)</f>
        <v/>
      </c>
      <c r="BH1105" s="266">
        <f>IF(BG1105=0,0,BG1105+BH1104)</f>
        <v/>
      </c>
    </row>
    <row r="1106" ht="17.45" customHeight="1">
      <c r="A1106" s="257">
        <f>IF(ISNUMBER(C1106),MONTH(C1106),"")</f>
        <v/>
      </c>
      <c r="B1106" s="257">
        <f>IF(ISNUMBER(C1106),YEAR(C1106),"")</f>
        <v/>
      </c>
      <c r="C1106" s="861">
        <f>C1105+1</f>
        <v/>
      </c>
      <c r="D1106" s="864" t="n">
        <v>3.899</v>
      </c>
      <c r="E1106" s="804" t="n"/>
      <c r="F1106" s="806" t="n">
        <v>1.458</v>
      </c>
      <c r="G1106" s="805" t="n"/>
      <c r="H1106" s="838" t="n">
        <v>1.391</v>
      </c>
      <c r="I1106" s="803" t="n">
        <v>1.359</v>
      </c>
      <c r="J1106" s="804" t="n"/>
      <c r="K1106" s="806" t="n">
        <v>1.59</v>
      </c>
      <c r="L1106" s="804" t="n"/>
      <c r="M1106" s="982">
        <f>IFERROR(AVERAGE(D1106:E1106),"")</f>
        <v/>
      </c>
      <c r="N1106" s="982">
        <f>IFERROR(AVERAGE(F1106:H1106),"")</f>
        <v/>
      </c>
      <c r="O1106" s="982">
        <f>IFERROR(AVERAGE(I1106:J1106),"")</f>
        <v/>
      </c>
      <c r="P1106" s="982">
        <f>IFERROR(AVERAGE(K1106:L1106),"")</f>
        <v/>
      </c>
      <c r="R1106" s="797">
        <f>AVERAGE(M1106:P1106)</f>
        <v/>
      </c>
      <c r="S1106" s="266">
        <f>IF(R1106&gt;=1,1,0)</f>
        <v/>
      </c>
      <c r="T1106" s="266">
        <f>IF(S1106=0,0,S1106+T1105)</f>
        <v/>
      </c>
      <c r="U1106" s="301" t="inlineStr">
        <is>
          <t>Parameter</t>
        </is>
      </c>
      <c r="V1106" s="301" t="inlineStr">
        <is>
          <t>Station 1</t>
        </is>
      </c>
      <c r="W1106" s="301" t="inlineStr">
        <is>
          <t>Station 2</t>
        </is>
      </c>
      <c r="X1106" s="301" t="inlineStr">
        <is>
          <t>Station 4</t>
        </is>
      </c>
      <c r="Y1106" s="301" t="inlineStr">
        <is>
          <t>Station 5</t>
        </is>
      </c>
      <c r="Z1106" s="300" t="n"/>
      <c r="AA1106" s="300" t="n"/>
      <c r="AB1106" s="300" t="n"/>
      <c r="AC1106" s="300" t="n"/>
      <c r="AS1106" s="796">
        <f>MAX(M1106:P1106)</f>
        <v/>
      </c>
      <c r="AT1106" s="266">
        <f>IF(M1106=AS1106,"#1",IF(N1106=AS1106,"#2",IF(O1106=AS1106,"#4",IF(P1106=AS1106,"#5"))))</f>
        <v/>
      </c>
      <c r="BG1106" s="266">
        <f>IF(R1106&gt;=2,1,0)</f>
        <v/>
      </c>
      <c r="BH1106" s="266">
        <f>IF(BG1106=0,0,BG1106+BH1105)</f>
        <v/>
      </c>
    </row>
    <row r="1107" ht="17.45" customHeight="1">
      <c r="A1107" s="257">
        <f>IF(ISNUMBER(C1107),MONTH(C1107),"")</f>
        <v/>
      </c>
      <c r="B1107" s="257">
        <f>IF(ISNUMBER(C1107),YEAR(C1107),"")</f>
        <v/>
      </c>
      <c r="C1107" s="791">
        <f>C1106+1</f>
        <v/>
      </c>
      <c r="D1107" s="792" t="n"/>
      <c r="E1107" s="865" t="n">
        <v>5.755</v>
      </c>
      <c r="F1107" s="795" t="n"/>
      <c r="G1107" s="794" t="n">
        <v>2.034</v>
      </c>
      <c r="H1107" s="836" t="n"/>
      <c r="I1107" s="792" t="n"/>
      <c r="J1107" s="793" t="n">
        <v>1.7</v>
      </c>
      <c r="K1107" s="795" t="n"/>
      <c r="L1107" s="793" t="n">
        <v>1.996</v>
      </c>
      <c r="M1107" s="982">
        <f>IFERROR(AVERAGE(D1107:E1107),"")</f>
        <v/>
      </c>
      <c r="N1107" s="982">
        <f>IFERROR(AVERAGE(F1107:H1107),"")</f>
        <v/>
      </c>
      <c r="O1107" s="982">
        <f>IFERROR(AVERAGE(I1107:J1107),"")</f>
        <v/>
      </c>
      <c r="P1107" s="982">
        <f>IFERROR(AVERAGE(K1107:L1107),"")</f>
        <v/>
      </c>
      <c r="R1107" s="797">
        <f>AVERAGE(M1107:P1107)</f>
        <v/>
      </c>
      <c r="S1107" s="266">
        <f>IF(R1107&gt;=1,1,0)</f>
        <v/>
      </c>
      <c r="T1107" s="266">
        <f>IF(S1107=0,0,S1107+T1106)</f>
        <v/>
      </c>
      <c r="U1107" s="302" t="inlineStr">
        <is>
          <t>Average</t>
        </is>
      </c>
      <c r="V1107" s="839">
        <f>AVERAGE(D735:E1100)</f>
        <v/>
      </c>
      <c r="W1107" s="839">
        <f>AVERAGE(F735:H1100)</f>
        <v/>
      </c>
      <c r="X1107" s="839">
        <f>AVERAGE(I735:J1100)</f>
        <v/>
      </c>
      <c r="Y1107" s="839">
        <f>AVERAGE(K735:L1100)</f>
        <v/>
      </c>
      <c r="Z1107" s="300" t="n"/>
      <c r="AA1107" s="300" t="n"/>
      <c r="AB1107" s="300" t="n"/>
      <c r="AC1107" s="300" t="n"/>
      <c r="AS1107" s="796">
        <f>MAX(M1107:P1107)</f>
        <v/>
      </c>
      <c r="AT1107" s="266">
        <f>IF(M1107=AS1107,"#1",IF(N1107=AS1107,"#2",IF(O1107=AS1107,"#4",IF(P1107=AS1107,"#5"))))</f>
        <v/>
      </c>
      <c r="BG1107" s="266">
        <f>IF(R1107&gt;=2,1,0)</f>
        <v/>
      </c>
      <c r="BH1107" s="266">
        <f>IF(BG1107=0,0,BG1107+BH1106)</f>
        <v/>
      </c>
    </row>
    <row r="1108" ht="17.45" customHeight="1">
      <c r="A1108" s="257">
        <f>IF(ISNUMBER(C1108),MONTH(C1108),"")</f>
        <v/>
      </c>
      <c r="B1108" s="257">
        <f>IF(ISNUMBER(C1108),YEAR(C1108),"")</f>
        <v/>
      </c>
      <c r="C1108" s="791">
        <f>C1107+1</f>
        <v/>
      </c>
      <c r="D1108" s="792" t="n">
        <v>1.999</v>
      </c>
      <c r="E1108" s="793" t="n"/>
      <c r="F1108" s="795" t="n">
        <v>1.779</v>
      </c>
      <c r="G1108" s="794" t="n"/>
      <c r="H1108" s="836" t="n"/>
      <c r="I1108" s="792" t="n">
        <v>1.852</v>
      </c>
      <c r="J1108" s="793" t="n"/>
      <c r="K1108" s="795" t="n">
        <v>1.916</v>
      </c>
      <c r="L1108" s="793" t="n"/>
      <c r="M1108" s="982">
        <f>IFERROR(AVERAGE(D1108:E1108),"")</f>
        <v/>
      </c>
      <c r="N1108" s="982">
        <f>IFERROR(AVERAGE(F1108:H1108),"")</f>
        <v/>
      </c>
      <c r="O1108" s="982">
        <f>IFERROR(AVERAGE(I1108:J1108),"")</f>
        <v/>
      </c>
      <c r="P1108" s="982">
        <f>IFERROR(AVERAGE(K1108:L1108),"")</f>
        <v/>
      </c>
      <c r="R1108" s="797">
        <f>AVERAGE(M1108:P1108)</f>
        <v/>
      </c>
      <c r="S1108" s="266">
        <f>IF(R1108&gt;=1,1,0)</f>
        <v/>
      </c>
      <c r="T1108" s="266">
        <f>IF(S1108=0,0,S1108+T1107)</f>
        <v/>
      </c>
      <c r="U1108" s="302" t="inlineStr">
        <is>
          <t>Maximum</t>
        </is>
      </c>
      <c r="V1108" s="839">
        <f>MAX(D735:E1100)</f>
        <v/>
      </c>
      <c r="W1108" s="839">
        <f>MAX(F735:H1100)</f>
        <v/>
      </c>
      <c r="X1108" s="839">
        <f>MAX(I735:J1100)</f>
        <v/>
      </c>
      <c r="Y1108" s="839">
        <f>MAX(K735:L1100)</f>
        <v/>
      </c>
      <c r="Z1108" s="300" t="n"/>
      <c r="AA1108" s="300" t="n"/>
      <c r="AB1108" s="300" t="n"/>
      <c r="AC1108" s="300" t="n"/>
      <c r="AS1108" s="796">
        <f>MAX(M1108:P1108)</f>
        <v/>
      </c>
      <c r="AT1108" s="266">
        <f>IF(M1108=AS1108,"#1",IF(N1108=AS1108,"#2",IF(O1108=AS1108,"#4",IF(P1108=AS1108,"#5"))))</f>
        <v/>
      </c>
      <c r="BG1108" s="266">
        <f>IF(R1108&gt;=2,1,0)</f>
        <v/>
      </c>
      <c r="BH1108" s="266">
        <f>IF(BG1108=0,0,BG1108+BH1107)</f>
        <v/>
      </c>
    </row>
    <row r="1109" ht="17.45" customHeight="1" thickBot="1">
      <c r="A1109" s="257">
        <f>IF(ISNUMBER(C1109),MONTH(C1109),"")</f>
        <v/>
      </c>
      <c r="B1109" s="257">
        <f>IF(ISNUMBER(C1109),YEAR(C1109),"")</f>
        <v/>
      </c>
      <c r="C1109" s="808">
        <f>C1108+1</f>
        <v/>
      </c>
      <c r="D1109" s="809" t="n"/>
      <c r="E1109" s="810" t="n">
        <v>1.713</v>
      </c>
      <c r="F1109" s="812" t="n"/>
      <c r="G1109" s="811" t="n">
        <v>1.758</v>
      </c>
      <c r="H1109" s="837" t="n"/>
      <c r="I1109" s="809" t="n"/>
      <c r="J1109" s="810" t="n">
        <v>1.466</v>
      </c>
      <c r="K1109" s="812" t="n"/>
      <c r="L1109" s="810" t="n">
        <v>1.704</v>
      </c>
      <c r="M1109" s="983">
        <f>IFERROR(AVERAGE(D1109:E1109),"")</f>
        <v/>
      </c>
      <c r="N1109" s="983">
        <f>IFERROR(AVERAGE(F1109:H1109),"")</f>
        <v/>
      </c>
      <c r="O1109" s="983">
        <f>IFERROR(AVERAGE(I1109:J1109),"")</f>
        <v/>
      </c>
      <c r="P1109" s="983">
        <f>IFERROR(AVERAGE(K1109:L1109),"")</f>
        <v/>
      </c>
      <c r="Q1109" s="813">
        <f>AVERAGE(M1109:P1109)</f>
        <v/>
      </c>
      <c r="R1109" s="813" t="n"/>
      <c r="S1109" s="443">
        <f>IF(Q1109&gt;=1,1,0)</f>
        <v/>
      </c>
      <c r="T1109" s="443">
        <f>IF(S1109=0,0,S1109+T1108)</f>
        <v/>
      </c>
      <c r="U1109" s="304" t="inlineStr">
        <is>
          <t># DAYS &gt; 2.5</t>
        </is>
      </c>
      <c r="V1109" s="305">
        <f>COUNTIF(D735:E1100,"&gt;=2.5")</f>
        <v/>
      </c>
      <c r="W1109" s="305">
        <f>COUNTIF(F735:H1100,"&gt;=2.5")</f>
        <v/>
      </c>
      <c r="X1109" s="305">
        <f>COUNTIF(I735:J1100,"&gt;=2.5")</f>
        <v/>
      </c>
      <c r="Y1109" s="305">
        <f>COUNTIF(K735:L1100,"&gt;=2.5")</f>
        <v/>
      </c>
      <c r="Z1109" s="300" t="n"/>
      <c r="AA1109" s="300" t="n"/>
      <c r="AB1109" s="300" t="n"/>
      <c r="AC1109" s="300" t="n"/>
      <c r="AS1109" s="796">
        <f>MAX(M1109:P1109)</f>
        <v/>
      </c>
      <c r="AT1109" s="266">
        <f>IF(M1109=AS1109,"#1",IF(N1109=AS1109,"#2",IF(O1109=AS1109,"#4",IF(P1109=AS1109,"#5"))))</f>
        <v/>
      </c>
      <c r="BG1109" s="311">
        <f>IF(Q1109&gt;=2,1,0)</f>
        <v/>
      </c>
      <c r="BH1109" s="311">
        <f>IF(BG1109=0,0,BG1109+BH1108)</f>
        <v/>
      </c>
    </row>
    <row r="1110" ht="17.45" customHeight="1" thickBot="1">
      <c r="A1110" s="257">
        <f>IF(ISNUMBER(C1110),MONTH(C1110),"")</f>
        <v/>
      </c>
      <c r="B1110" s="257">
        <f>IF(ISNUMBER(C1110),YEAR(C1110),"")</f>
        <v/>
      </c>
      <c r="C1110" s="808">
        <f>C1109+1</f>
        <v/>
      </c>
      <c r="D1110" s="809" t="n">
        <v>0.8591</v>
      </c>
      <c r="E1110" s="810" t="n"/>
      <c r="F1110" s="812" t="n"/>
      <c r="G1110" s="811" t="n"/>
      <c r="H1110" s="837" t="n">
        <v>0.6311</v>
      </c>
      <c r="I1110" s="809" t="n">
        <v>0.5865</v>
      </c>
      <c r="J1110" s="810" t="n"/>
      <c r="K1110" s="812" t="n">
        <v>0.8745000000000001</v>
      </c>
      <c r="L1110" s="810" t="n"/>
      <c r="M1110" s="983">
        <f>IFERROR(AVERAGE(D1110:E1110),"")</f>
        <v/>
      </c>
      <c r="N1110" s="983">
        <f>IFERROR(AVERAGE(F1110:H1110),"")</f>
        <v/>
      </c>
      <c r="O1110" s="983">
        <f>IFERROR(AVERAGE(I1110:J1110),"")</f>
        <v/>
      </c>
      <c r="P1110" s="983">
        <f>IFERROR(AVERAGE(K1110:L1110),"")</f>
        <v/>
      </c>
      <c r="Q1110" s="813">
        <f>AVERAGE(M1110:P1110)</f>
        <v/>
      </c>
      <c r="R1110" s="813" t="n"/>
      <c r="S1110" s="443">
        <f>IF(Q1110&gt;=1,1,0)</f>
        <v/>
      </c>
      <c r="T1110" s="443">
        <f>IF(S1110=0,0,S1110+T1109)</f>
        <v/>
      </c>
      <c r="V1110" s="786">
        <f>AVERAGE(D735:L1100)</f>
        <v/>
      </c>
      <c r="Y1110" s="786">
        <f>AVERAGE(V1107:Y1107)</f>
        <v/>
      </c>
      <c r="AS1110" s="796">
        <f>MAX(M1110:P1110)</f>
        <v/>
      </c>
      <c r="AT1110" s="266">
        <f>IF(M1110=AS1110,"#1",IF(N1110=AS1110,"#2",IF(O1110=AS1110,"#4",IF(P1110=AS1110,"#5"))))</f>
        <v/>
      </c>
      <c r="BG1110" s="311">
        <f>IF(Q1110&gt;=2,1,0)</f>
        <v/>
      </c>
      <c r="BH1110" s="311">
        <f>IF(BG1110=0,0,BG1110+BH1109)</f>
        <v/>
      </c>
    </row>
    <row r="1111" ht="17.45" customHeight="1">
      <c r="A1111" s="257">
        <f>IF(ISNUMBER(C1111),MONTH(C1111),"")</f>
        <v/>
      </c>
      <c r="B1111" s="257">
        <f>IF(ISNUMBER(C1111),YEAR(C1111),"")</f>
        <v/>
      </c>
      <c r="C1111" s="791">
        <f>C1110+1</f>
        <v/>
      </c>
      <c r="D1111" s="792" t="n"/>
      <c r="E1111" s="793" t="n">
        <v>1.138</v>
      </c>
      <c r="F1111" s="795" t="n"/>
      <c r="G1111" s="794" t="n">
        <v>0.9687</v>
      </c>
      <c r="H1111" s="836" t="n"/>
      <c r="I1111" s="792" t="n"/>
      <c r="J1111" s="793" t="n">
        <v>1.205</v>
      </c>
      <c r="K1111" s="795" t="n"/>
      <c r="L1111" s="793" t="n">
        <v>1.197</v>
      </c>
      <c r="M1111" s="982">
        <f>IFERROR(AVERAGE(D1111:E1111),"")</f>
        <v/>
      </c>
      <c r="N1111" s="982">
        <f>IFERROR(AVERAGE(F1111:H1111),"")</f>
        <v/>
      </c>
      <c r="O1111" s="982">
        <f>IFERROR(AVERAGE(I1111:J1111),"")</f>
        <v/>
      </c>
      <c r="P1111" s="982">
        <f>IFERROR(AVERAGE(K1111:L1111),"")</f>
        <v/>
      </c>
      <c r="R1111" s="797">
        <f>AVERAGE(M1111:P1111)</f>
        <v/>
      </c>
      <c r="S1111" s="266">
        <f>IF(R1111&gt;=1,1,0)</f>
        <v/>
      </c>
      <c r="T1111" s="266">
        <f>IF(S1111=0,0,S1111+T1110)</f>
        <v/>
      </c>
      <c r="AS1111" s="796">
        <f>MAX(M1111:P1111)</f>
        <v/>
      </c>
      <c r="AT1111" s="266">
        <f>IF(M1111=AS1111,"#1",IF(N1111=AS1111,"#2",IF(O1111=AS1111,"#4",IF(P1111=AS1111,"#5"))))</f>
        <v/>
      </c>
      <c r="BG1111" s="266">
        <f>IF(R1111&gt;=2,1,0)</f>
        <v/>
      </c>
      <c r="BH1111" s="266">
        <f>IF(BG1111=0,0,BG1111+BH1110)</f>
        <v/>
      </c>
    </row>
    <row r="1112" ht="17.45" customHeight="1">
      <c r="A1112" s="257">
        <f>IF(ISNUMBER(C1112),MONTH(C1112),"")</f>
        <v/>
      </c>
      <c r="B1112" s="257">
        <f>IF(ISNUMBER(C1112),YEAR(C1112),"")</f>
        <v/>
      </c>
      <c r="C1112" s="861">
        <f>C1111+1</f>
        <v/>
      </c>
      <c r="D1112" s="873" t="n">
        <v>4.894</v>
      </c>
      <c r="E1112" s="804" t="n"/>
      <c r="F1112" s="806" t="n">
        <v>1.398</v>
      </c>
      <c r="G1112" s="805" t="n"/>
      <c r="H1112" s="838" t="n">
        <v>1.299</v>
      </c>
      <c r="I1112" s="803" t="n">
        <v>0.9815</v>
      </c>
      <c r="J1112" s="804" t="n"/>
      <c r="K1112" s="874" t="n">
        <v>2.847</v>
      </c>
      <c r="L1112" s="804" t="n"/>
      <c r="M1112" s="982">
        <f>IFERROR(AVERAGE(D1112:E1112),"")</f>
        <v/>
      </c>
      <c r="N1112" s="982">
        <f>IFERROR(AVERAGE(F1112:H1112),"")</f>
        <v/>
      </c>
      <c r="O1112" s="982">
        <f>IFERROR(AVERAGE(I1112:J1112),"")</f>
        <v/>
      </c>
      <c r="P1112" s="982">
        <f>IFERROR(AVERAGE(K1112:L1112),"")</f>
        <v/>
      </c>
      <c r="R1112" s="797">
        <f>AVERAGE(M1112:P1112)</f>
        <v/>
      </c>
      <c r="S1112" s="266">
        <f>IF(R1112&gt;=1,1,0)</f>
        <v/>
      </c>
      <c r="T1112" s="266">
        <f>IF(S1112=0,0,S1112+T1111)</f>
        <v/>
      </c>
      <c r="U1112" s="785">
        <f>AVERAGE(M1105:P1105)</f>
        <v/>
      </c>
      <c r="AS1112" s="796">
        <f>MAX(M1112:P1112)</f>
        <v/>
      </c>
      <c r="AT1112" s="266">
        <f>IF(M1112=AS1112,"#1",IF(N1112=AS1112,"#2",IF(O1112=AS1112,"#4",IF(P1112=AS1112,"#5"))))</f>
        <v/>
      </c>
      <c r="BG1112" s="266">
        <f>IF(R1112&gt;=2,1,0)</f>
        <v/>
      </c>
      <c r="BH1112" s="266">
        <f>IF(BG1112=0,0,BG1112+BH1111)</f>
        <v/>
      </c>
    </row>
    <row r="1113" ht="17.45" customHeight="1">
      <c r="A1113" s="257">
        <f>IF(ISNUMBER(C1113),MONTH(C1113),"")</f>
        <v/>
      </c>
      <c r="B1113" s="257">
        <f>IF(ISNUMBER(C1113),YEAR(C1113),"")</f>
        <v/>
      </c>
      <c r="C1113" s="791">
        <f>C1112+1</f>
        <v/>
      </c>
      <c r="D1113" s="792" t="n"/>
      <c r="E1113" s="862" t="n">
        <v>3.66</v>
      </c>
      <c r="F1113" s="795" t="n"/>
      <c r="G1113" s="794" t="n">
        <v>1.708</v>
      </c>
      <c r="H1113" s="836" t="n"/>
      <c r="I1113" s="792" t="n"/>
      <c r="J1113" s="793" t="n">
        <v>1.408</v>
      </c>
      <c r="K1113" s="795" t="n"/>
      <c r="L1113" s="793" t="n">
        <v>2.08</v>
      </c>
      <c r="M1113" s="982">
        <f>IFERROR(AVERAGE(D1113:E1113),"")</f>
        <v/>
      </c>
      <c r="N1113" s="982">
        <f>IFERROR(AVERAGE(F1113:H1113),"")</f>
        <v/>
      </c>
      <c r="O1113" s="982">
        <f>IFERROR(AVERAGE(I1113:J1113),"")</f>
        <v/>
      </c>
      <c r="P1113" s="982">
        <f>IFERROR(AVERAGE(K1113:L1113),"")</f>
        <v/>
      </c>
      <c r="R1113" s="797">
        <f>AVERAGE(M1113:P1113)</f>
        <v/>
      </c>
      <c r="S1113" s="266">
        <f>IF(R1113&gt;=1,1,0)</f>
        <v/>
      </c>
      <c r="T1113" s="266">
        <f>IF(S1113=0,0,S1113+T1112)</f>
        <v/>
      </c>
      <c r="U1113" s="785">
        <f>AVERAGE(N1106:P1106)</f>
        <v/>
      </c>
      <c r="AS1113" s="796">
        <f>MAX(M1113:P1113)</f>
        <v/>
      </c>
      <c r="AT1113" s="266">
        <f>IF(M1113=AS1113,"#1",IF(N1113=AS1113,"#2",IF(O1113=AS1113,"#4",IF(P1113=AS1113,"#5"))))</f>
        <v/>
      </c>
      <c r="BG1113" s="266">
        <f>IF(R1113&gt;=2,1,0)</f>
        <v/>
      </c>
      <c r="BH1113" s="266">
        <f>IF(BG1113=0,0,BG1113+BH1112)</f>
        <v/>
      </c>
    </row>
    <row r="1114" ht="17.45" customHeight="1">
      <c r="A1114" s="257">
        <f>IF(ISNUMBER(C1114),MONTH(C1114),"")</f>
        <v/>
      </c>
      <c r="B1114" s="257">
        <f>IF(ISNUMBER(C1114),YEAR(C1114),"")</f>
        <v/>
      </c>
      <c r="C1114" s="791">
        <f>C1113+1</f>
        <v/>
      </c>
      <c r="D1114" s="857" t="n">
        <v>5.866</v>
      </c>
      <c r="E1114" s="793" t="n"/>
      <c r="F1114" s="795" t="n">
        <v>2.069</v>
      </c>
      <c r="G1114" s="794" t="n"/>
      <c r="H1114" s="836" t="n"/>
      <c r="I1114" s="792" t="n">
        <v>1.778</v>
      </c>
      <c r="J1114" s="793" t="n"/>
      <c r="K1114" s="1007" t="n">
        <v>2.844</v>
      </c>
      <c r="L1114" s="793" t="n"/>
      <c r="M1114" s="982">
        <f>IFERROR(AVERAGE(D1114:E1114),"")</f>
        <v/>
      </c>
      <c r="N1114" s="982">
        <f>IFERROR(AVERAGE(F1114:H1114),"")</f>
        <v/>
      </c>
      <c r="O1114" s="982">
        <f>IFERROR(AVERAGE(I1114:J1114),"")</f>
        <v/>
      </c>
      <c r="P1114" s="982">
        <f>IFERROR(AVERAGE(K1114:L1114),"")</f>
        <v/>
      </c>
      <c r="R1114" s="797">
        <f>AVERAGE(M1114:P1114)</f>
        <v/>
      </c>
      <c r="S1114" s="266">
        <f>IF(R1114&gt;=1,1,0)</f>
        <v/>
      </c>
      <c r="T1114" s="266">
        <f>IF(S1114=0,0,S1114+T1113)</f>
        <v/>
      </c>
      <c r="U1114" s="785">
        <f>AVERAGE(N1107:P1107)</f>
        <v/>
      </c>
      <c r="AS1114" s="796">
        <f>MAX(M1114:P1114)</f>
        <v/>
      </c>
      <c r="AT1114" s="266">
        <f>IF(M1114=AS1114,"#1",IF(N1114=AS1114,"#2",IF(O1114=AS1114,"#4",IF(P1114=AS1114,"#5"))))</f>
        <v/>
      </c>
    </row>
    <row r="1115" ht="17.45" customHeight="1">
      <c r="A1115" s="257">
        <f>IF(ISNUMBER(C1115),MONTH(C1115),"")</f>
        <v/>
      </c>
      <c r="B1115" s="257">
        <f>IF(ISNUMBER(C1115),YEAR(C1115),"")</f>
        <v/>
      </c>
      <c r="C1115" s="791">
        <f>C1114+1</f>
        <v/>
      </c>
      <c r="D1115" s="792" t="n"/>
      <c r="E1115" s="793" t="n">
        <v>3.587</v>
      </c>
      <c r="F1115" s="795" t="n"/>
      <c r="G1115" s="794" t="n">
        <v>1.774</v>
      </c>
      <c r="H1115" s="836" t="n"/>
      <c r="I1115" s="792" t="n"/>
      <c r="J1115" s="793" t="n">
        <v>1.447</v>
      </c>
      <c r="K1115" s="795" t="n"/>
      <c r="L1115" s="793" t="n">
        <v>2.055</v>
      </c>
      <c r="M1115" s="982">
        <f>IFERROR(AVERAGE(D1115:E1115),"")</f>
        <v/>
      </c>
      <c r="N1115" s="982">
        <f>IFERROR(AVERAGE(F1115:H1115),"")</f>
        <v/>
      </c>
      <c r="O1115" s="982">
        <f>IFERROR(AVERAGE(I1115:J1115),"")</f>
        <v/>
      </c>
      <c r="P1115" s="982">
        <f>IFERROR(AVERAGE(K1115:L1115),"")</f>
        <v/>
      </c>
      <c r="R1115" s="797">
        <f>AVERAGE(M1115:P1115)</f>
        <v/>
      </c>
      <c r="S1115" s="266">
        <f>IF(R1115&gt;=1,1,0)</f>
        <v/>
      </c>
      <c r="T1115" s="266">
        <f>IF(S1115=0,0,S1115+T1114)</f>
        <v/>
      </c>
      <c r="AS1115" s="796">
        <f>MAX(M1115:P1115)</f>
        <v/>
      </c>
      <c r="AT1115" s="266">
        <f>IF(M1115=AS1115,"#1",IF(N1115=AS1115,"#2",IF(O1115=AS1115,"#4",IF(P1115=AS1115,"#5"))))</f>
        <v/>
      </c>
    </row>
    <row r="1116" ht="17.45" customHeight="1">
      <c r="A1116" s="298">
        <f>IF(ISNUMBER(C1116),MONTH(C1116),"")</f>
        <v/>
      </c>
      <c r="B1116" s="298">
        <f>IF(ISNUMBER(C1116),YEAR(C1116),"")</f>
        <v/>
      </c>
      <c r="C1116" s="808">
        <f>C1115+1</f>
        <v/>
      </c>
      <c r="D1116" s="809" t="n">
        <v>2.18</v>
      </c>
      <c r="E1116" s="810" t="n"/>
      <c r="F1116" s="812" t="n"/>
      <c r="G1116" s="811" t="n"/>
      <c r="H1116" s="837" t="n">
        <v>1.319</v>
      </c>
      <c r="I1116" s="809" t="n">
        <v>1.223</v>
      </c>
      <c r="J1116" s="810" t="n"/>
      <c r="K1116" s="812" t="n">
        <v>1.52</v>
      </c>
      <c r="L1116" s="810" t="n"/>
      <c r="M1116" s="983">
        <f>IFERROR(AVERAGE(D1116:E1116),"")</f>
        <v/>
      </c>
      <c r="N1116" s="983">
        <f>IFERROR(AVERAGE(F1116:H1116),"")</f>
        <v/>
      </c>
      <c r="O1116" s="983">
        <f>IFERROR(AVERAGE(I1116:J1116),"")</f>
        <v/>
      </c>
      <c r="P1116" s="983">
        <f>IFERROR(AVERAGE(K1116:L1116),"")</f>
        <v/>
      </c>
      <c r="Q1116" s="813">
        <f>AVERAGE(M1116:P1116)</f>
        <v/>
      </c>
      <c r="R1116" s="813" t="n"/>
      <c r="S1116" s="443">
        <f>IF(Q1116&gt;=1,1,0)</f>
        <v/>
      </c>
      <c r="T1116" s="443">
        <f>IF(S1116=0,0,S1116+T1115)</f>
        <v/>
      </c>
      <c r="AS1116" s="796">
        <f>MAX(M1116:P1116)</f>
        <v/>
      </c>
      <c r="AT1116" s="266">
        <f>IF(M1116=AS1116,"#1",IF(N1116=AS1116,"#2",IF(O1116=AS1116,"#4",IF(P1116=AS1116,"#5"))))</f>
        <v/>
      </c>
    </row>
    <row r="1117" ht="17.45" customHeight="1">
      <c r="A1117" s="298">
        <f>IF(ISNUMBER(C1117),MONTH(C1117),"")</f>
        <v/>
      </c>
      <c r="B1117" s="298">
        <f>IF(ISNUMBER(C1117),YEAR(C1117),"")</f>
        <v/>
      </c>
      <c r="C1117" s="808">
        <f>C1116+1</f>
        <v/>
      </c>
      <c r="D1117" s="809" t="n"/>
      <c r="E1117" s="810" t="n">
        <v>1.595</v>
      </c>
      <c r="F1117" s="812" t="n"/>
      <c r="G1117" s="811" t="n">
        <v>1.693</v>
      </c>
      <c r="H1117" s="837" t="n"/>
      <c r="I1117" s="809" t="n"/>
      <c r="J1117" s="810" t="n">
        <v>1.647</v>
      </c>
      <c r="K1117" s="812" t="n"/>
      <c r="L1117" s="810" t="n">
        <v>1.817</v>
      </c>
      <c r="M1117" s="983">
        <f>IFERROR(AVERAGE(D1117:E1117),"")</f>
        <v/>
      </c>
      <c r="N1117" s="983">
        <f>IFERROR(AVERAGE(F1117:H1117),"")</f>
        <v/>
      </c>
      <c r="O1117" s="983">
        <f>IFERROR(AVERAGE(I1117:J1117),"")</f>
        <v/>
      </c>
      <c r="P1117" s="983">
        <f>IFERROR(AVERAGE(K1117:L1117),"")</f>
        <v/>
      </c>
      <c r="Q1117" s="813">
        <f>AVERAGE(M1117:P1117)</f>
        <v/>
      </c>
      <c r="R1117" s="813" t="n"/>
      <c r="S1117" s="443">
        <f>IF(Q1117&gt;=1,1,0)</f>
        <v/>
      </c>
      <c r="T1117" s="443">
        <f>IF(S1117=0,0,S1117+T1116)</f>
        <v/>
      </c>
      <c r="AS1117" s="796">
        <f>MAX(M1117:P1117)</f>
        <v/>
      </c>
      <c r="AT1117" s="266">
        <f>IF(M1117=AS1117,"#1",IF(N1117=AS1117,"#2",IF(O1117=AS1117,"#4",IF(P1117=AS1117,"#5"))))</f>
        <v/>
      </c>
      <c r="AV1117" s="301" t="inlineStr">
        <is>
          <t>Station 1</t>
        </is>
      </c>
      <c r="AW1117" s="301" t="inlineStr">
        <is>
          <t>Station 2</t>
        </is>
      </c>
      <c r="AX1117" s="301" t="inlineStr">
        <is>
          <t>Station 4</t>
        </is>
      </c>
      <c r="AZ1117" s="301" t="inlineStr">
        <is>
          <t>Station 5</t>
        </is>
      </c>
    </row>
    <row r="1118" ht="17.45" customHeight="1">
      <c r="A1118" s="257">
        <f>IF(ISNUMBER(C1118),MONTH(C1118),"")</f>
        <v/>
      </c>
      <c r="B1118" s="257">
        <f>IF(ISNUMBER(C1118),YEAR(C1118),"")</f>
        <v/>
      </c>
      <c r="C1118" s="861">
        <f>C1117+1</f>
        <v/>
      </c>
      <c r="D1118" s="803" t="n">
        <v>1.359</v>
      </c>
      <c r="E1118" s="804" t="n"/>
      <c r="F1118" s="806" t="n">
        <v>1.194</v>
      </c>
      <c r="G1118" s="805" t="n"/>
      <c r="H1118" s="838" t="n">
        <v>1.114</v>
      </c>
      <c r="I1118" s="803" t="n">
        <v>1.079</v>
      </c>
      <c r="J1118" s="804" t="n"/>
      <c r="K1118" s="806" t="n">
        <v>1.184</v>
      </c>
      <c r="L1118" s="804" t="n"/>
      <c r="M1118" s="982">
        <f>IFERROR(AVERAGE(D1118:E1118),"")</f>
        <v/>
      </c>
      <c r="N1118" s="982">
        <f>IFERROR(AVERAGE(F1118:H1118),"")</f>
        <v/>
      </c>
      <c r="O1118" s="982">
        <f>IFERROR(AVERAGE(I1118:J1118),"")</f>
        <v/>
      </c>
      <c r="P1118" s="982">
        <f>IFERROR(AVERAGE(K1118:L1118),"")</f>
        <v/>
      </c>
      <c r="R1118" s="797">
        <f>AVERAGE(M1118:P1118)</f>
        <v/>
      </c>
      <c r="S1118" s="266">
        <f>IF(R1118&gt;=1,1,0)</f>
        <v/>
      </c>
      <c r="T1118" s="266">
        <f>IF(S1118=0,0,S1118+T1117)</f>
        <v/>
      </c>
      <c r="Y1118" s="5" t="inlineStr">
        <is>
          <t>370 - 734</t>
        </is>
      </c>
      <c r="AS1118" s="796">
        <f>MAX(M1118:P1118)</f>
        <v/>
      </c>
      <c r="AT1118" s="266">
        <f>IF(M1118=AS1118,"#1",IF(N1118=AS1118,"#2",IF(O1118=AS1118,"#4",IF(P1118=AS1118,"#5"))))</f>
        <v/>
      </c>
      <c r="AU1118" s="5" t="inlineStr">
        <is>
          <t>CY 2019 &gt;= 2</t>
        </is>
      </c>
      <c r="AV1118" s="323">
        <f>COUNTIF(D370:E734,"&gt;=2")</f>
        <v/>
      </c>
      <c r="AW1118" s="323">
        <f>COUNTIF(F370:G734,"&gt;=2")</f>
        <v/>
      </c>
      <c r="AX1118" s="323">
        <f>COUNTIF(I370:J734,"&gt;=2")</f>
        <v/>
      </c>
      <c r="AZ1118" s="323">
        <f>COUNTIF(K370:L734,"&gt;=2")</f>
        <v/>
      </c>
    </row>
    <row r="1119" ht="17.45" customHeight="1">
      <c r="A1119" s="257">
        <f>IF(ISNUMBER(C1119),MONTH(C1119),"")</f>
        <v/>
      </c>
      <c r="B1119" s="257">
        <f>IF(ISNUMBER(C1119),YEAR(C1119),"")</f>
        <v/>
      </c>
      <c r="C1119" s="791">
        <f>C1118+1</f>
        <v/>
      </c>
      <c r="D1119" s="792" t="n"/>
      <c r="E1119" s="793" t="n">
        <v>0.9665</v>
      </c>
      <c r="F1119" s="795" t="n"/>
      <c r="G1119" s="794" t="n">
        <v>1.193</v>
      </c>
      <c r="H1119" s="836" t="n"/>
      <c r="I1119" s="792" t="n"/>
      <c r="J1119" s="793" t="n">
        <v>0.965</v>
      </c>
      <c r="K1119" s="795" t="n"/>
      <c r="L1119" s="793" t="n">
        <v>1.013</v>
      </c>
      <c r="M1119" s="982">
        <f>IFERROR(AVERAGE(D1119:E1119),"")</f>
        <v/>
      </c>
      <c r="N1119" s="982">
        <f>IFERROR(AVERAGE(F1119:H1119),"")</f>
        <v/>
      </c>
      <c r="O1119" s="982">
        <f>IFERROR(AVERAGE(I1119:J1119),"")</f>
        <v/>
      </c>
      <c r="P1119" s="982">
        <f>IFERROR(AVERAGE(K1119:L1119),"")</f>
        <v/>
      </c>
      <c r="R1119" s="797">
        <f>AVERAGE(M1119:P1119)</f>
        <v/>
      </c>
      <c r="S1119" s="266">
        <f>IF(R1119&gt;=1,1,0)</f>
        <v/>
      </c>
      <c r="T1119" s="266">
        <f>IF(S1119=0,0,S1119+T1118)</f>
        <v/>
      </c>
      <c r="Y1119" s="5" t="inlineStr">
        <is>
          <t>370 - 734</t>
        </is>
      </c>
      <c r="AS1119" s="796">
        <f>MAX(M1119:P1119)</f>
        <v/>
      </c>
      <c r="AT1119" s="266">
        <f>IF(M1119=AS1119,"#1",IF(N1119=AS1119,"#2",IF(O1119=AS1119,"#4",IF(P1119=AS1119,"#5"))))</f>
        <v/>
      </c>
      <c r="AU1119" s="5" t="inlineStr">
        <is>
          <t>CY 2019 &gt;=3</t>
        </is>
      </c>
      <c r="AV1119" s="323">
        <f>COUNTIF(D370:E734,"&gt;=3")</f>
        <v/>
      </c>
      <c r="AW1119" s="323">
        <f>COUNTIF(F370:G734,"&gt;=3")</f>
        <v/>
      </c>
      <c r="AX1119" s="323">
        <f>COUNTIF(I370:J734,"&gt;=3")</f>
        <v/>
      </c>
      <c r="AZ1119" s="323">
        <f>COUNTIF(K370:L734,"&gt;=3")</f>
        <v/>
      </c>
    </row>
    <row r="1120" ht="17.45" customHeight="1">
      <c r="A1120" s="257">
        <f>IF(ISNUMBER(C1120),MONTH(C1120),"")</f>
        <v/>
      </c>
      <c r="B1120" s="257">
        <f>IF(ISNUMBER(C1120),YEAR(C1120),"")</f>
        <v/>
      </c>
      <c r="C1120" s="791">
        <f>C1119+1</f>
        <v/>
      </c>
      <c r="D1120" s="792" t="n">
        <v>2</v>
      </c>
      <c r="E1120" s="793" t="n"/>
      <c r="F1120" s="795" t="n">
        <v>0.6564</v>
      </c>
      <c r="G1120" s="794" t="n"/>
      <c r="H1120" s="836" t="n"/>
      <c r="I1120" s="792" t="n">
        <v>0.6434</v>
      </c>
      <c r="J1120" s="793" t="n"/>
      <c r="K1120" s="795" t="n">
        <v>1.232</v>
      </c>
      <c r="L1120" s="793" t="n"/>
      <c r="M1120" s="982">
        <f>IFERROR(AVERAGE(D1120:E1120),"")</f>
        <v/>
      </c>
      <c r="N1120" s="982">
        <f>IFERROR(AVERAGE(F1120:H1120),"")</f>
        <v/>
      </c>
      <c r="O1120" s="982">
        <f>IFERROR(AVERAGE(I1120:J1120),"")</f>
        <v/>
      </c>
      <c r="P1120" s="982">
        <f>IFERROR(AVERAGE(K1120:L1120),"")</f>
        <v/>
      </c>
      <c r="R1120" s="797">
        <f>AVERAGE(M1120:P1120)</f>
        <v/>
      </c>
      <c r="S1120" s="266">
        <f>IF(R1120&gt;=1,1,0)</f>
        <v/>
      </c>
      <c r="T1120" s="266">
        <f>IF(S1120=0,0,S1120+T1119)</f>
        <v/>
      </c>
      <c r="Y1120" s="5" t="inlineStr">
        <is>
          <t>735 - 1100</t>
        </is>
      </c>
      <c r="AS1120" s="796">
        <f>MAX(M1120:P1120)</f>
        <v/>
      </c>
      <c r="AT1120" s="266">
        <f>IF(M1120=AS1120,"#1",IF(N1120=AS1120,"#2",IF(O1120=AS1120,"#4",IF(P1120=AS1120,"#5"))))</f>
        <v/>
      </c>
      <c r="AU1120" s="5" t="inlineStr">
        <is>
          <t>CY 2020 &gt;=2</t>
        </is>
      </c>
      <c r="AV1120" s="323">
        <f>COUNTIF(D735:E1100,"&gt;=2")</f>
        <v/>
      </c>
      <c r="AW1120" s="323">
        <f>COUNTIF(F735:G1100,"&gt;=2")</f>
        <v/>
      </c>
      <c r="AX1120" s="323">
        <f>COUNTIF(I735:J1100,"&gt;=2")</f>
        <v/>
      </c>
      <c r="AZ1120" s="323">
        <f>COUNTIF(K735:L1100,"&gt;=2")</f>
        <v/>
      </c>
    </row>
    <row r="1121" ht="17.45" customHeight="1">
      <c r="A1121" s="257">
        <f>IF(ISNUMBER(C1121),MONTH(C1121),"")</f>
        <v/>
      </c>
      <c r="B1121" s="257">
        <f>IF(ISNUMBER(C1121),YEAR(C1121),"")</f>
        <v/>
      </c>
      <c r="C1121" s="791">
        <f>C1120+1</f>
        <v/>
      </c>
      <c r="D1121" s="849" t="n"/>
      <c r="E1121" s="1008" t="n">
        <v>3.863</v>
      </c>
      <c r="F1121" s="852" t="n"/>
      <c r="G1121" s="851" t="n">
        <v>1.12</v>
      </c>
      <c r="H1121" s="853" t="n"/>
      <c r="I1121" s="849" t="n"/>
      <c r="J1121" s="850" t="n">
        <v>0.8044</v>
      </c>
      <c r="K1121" s="852" t="n"/>
      <c r="L1121" s="850" t="n">
        <v>1.213</v>
      </c>
      <c r="M1121" s="982">
        <f>IFERROR(AVERAGE(D1121:E1121),"")</f>
        <v/>
      </c>
      <c r="N1121" s="982">
        <f>IFERROR(AVERAGE(F1121:H1121),"")</f>
        <v/>
      </c>
      <c r="O1121" s="982">
        <f>IFERROR(AVERAGE(I1121:J1121),"")</f>
        <v/>
      </c>
      <c r="P1121" s="982">
        <f>IFERROR(AVERAGE(K1121:L1121),"")</f>
        <v/>
      </c>
      <c r="R1121" s="797">
        <f>AVERAGE(M1121:P1121)</f>
        <v/>
      </c>
      <c r="S1121" s="266">
        <f>IF(R1121&gt;=1,1,0)</f>
        <v/>
      </c>
      <c r="T1121" s="266">
        <f>IF(S1121=0,0,S1121+T1120)</f>
        <v/>
      </c>
      <c r="Y1121" s="5" t="inlineStr">
        <is>
          <t>735 - 1100</t>
        </is>
      </c>
      <c r="AS1121" s="796">
        <f>MAX(M1121:P1121)</f>
        <v/>
      </c>
      <c r="AT1121" s="266">
        <f>IF(M1121=AS1121,"#1",IF(N1121=AS1121,"#2",IF(O1121=AS1121,"#4",IF(P1121=AS1121,"#5"))))</f>
        <v/>
      </c>
      <c r="AU1121" s="5" t="inlineStr">
        <is>
          <t>CY 2020 &gt;=3</t>
        </is>
      </c>
      <c r="AV1121" s="323">
        <f>COUNTIF(D735:E1100,"&gt;=3")</f>
        <v/>
      </c>
      <c r="AW1121" s="323">
        <f>COUNTIF(F735:G1100,"&gt;=3")</f>
        <v/>
      </c>
      <c r="AX1121" s="323">
        <f>COUNTIF(I735:J1100,"&gt;=3")</f>
        <v/>
      </c>
      <c r="AZ1121" s="323">
        <f>COUNTIF(K735:L1100,"&gt;=3")</f>
        <v/>
      </c>
    </row>
    <row r="1122" ht="17.45" customHeight="1">
      <c r="A1122" s="257">
        <f>IF(ISNUMBER(C1122),MONTH(C1122),"")</f>
        <v/>
      </c>
      <c r="B1122" s="257">
        <f>IF(ISNUMBER(C1122),YEAR(C1122),"")</f>
        <v/>
      </c>
      <c r="C1122" s="791">
        <f>C1121+1</f>
        <v/>
      </c>
      <c r="D1122" s="849" t="n">
        <v>0.8527</v>
      </c>
      <c r="E1122" s="850" t="n"/>
      <c r="F1122" s="852" t="n"/>
      <c r="G1122" s="851" t="n"/>
      <c r="H1122" s="853" t="n">
        <v>0.6378</v>
      </c>
      <c r="I1122" s="849" t="n">
        <v>0.6546999999999999</v>
      </c>
      <c r="J1122" s="850" t="n"/>
      <c r="K1122" s="852" t="n">
        <v>0.7989000000000001</v>
      </c>
      <c r="L1122" s="850" t="n"/>
      <c r="M1122" s="982">
        <f>IFERROR(AVERAGE(D1122:E1122),"")</f>
        <v/>
      </c>
      <c r="N1122" s="982">
        <f>IFERROR(AVERAGE(F1122:H1122),"")</f>
        <v/>
      </c>
      <c r="O1122" s="982">
        <f>IFERROR(AVERAGE(I1122:J1122),"")</f>
        <v/>
      </c>
      <c r="P1122" s="982">
        <f>IFERROR(AVERAGE(K1122:L1122),"")</f>
        <v/>
      </c>
      <c r="R1122" s="797">
        <f>AVERAGE(M1122:P1122)</f>
        <v/>
      </c>
      <c r="S1122" s="266">
        <f>IF(R1122&gt;=1,1,0)</f>
        <v/>
      </c>
      <c r="T1122" s="266">
        <f>IF(S1122=0,0,S1122+T1121)</f>
        <v/>
      </c>
      <c r="Y1122" s="5" t="inlineStr">
        <is>
          <t>1101 - 1465</t>
        </is>
      </c>
      <c r="AS1122" s="796">
        <f>MAX(M1122:P1122)</f>
        <v/>
      </c>
      <c r="AT1122" s="266">
        <f>IF(M1122=AS1122,"#1",IF(N1122=AS1122,"#2",IF(O1122=AS1122,"#4",IF(P1122=AS1122,"#5"))))</f>
        <v/>
      </c>
      <c r="AU1122" s="5" t="inlineStr">
        <is>
          <t>CY 2021 &gt;=2</t>
        </is>
      </c>
      <c r="AV1122" s="323">
        <f>COUNTIF(D1101:E1465,"&gt;=2")</f>
        <v/>
      </c>
      <c r="AW1122" s="323">
        <f>COUNTIF(F1101:G1465,"&gt;=2")</f>
        <v/>
      </c>
      <c r="AX1122" s="323">
        <f>COUNTIF(I1101:J1465,"&gt;=2")</f>
        <v/>
      </c>
      <c r="AZ1122" s="323">
        <f>COUNTIF(K1101:L1465,"&gt;=2")</f>
        <v/>
      </c>
    </row>
    <row r="1123" ht="17.45" customHeight="1">
      <c r="A1123" s="257">
        <f>IF(ISNUMBER(C1123),MONTH(C1123),"")</f>
        <v/>
      </c>
      <c r="B1123" s="257">
        <f>IF(ISNUMBER(C1123),YEAR(C1123),"")</f>
        <v/>
      </c>
      <c r="C1123" s="808">
        <f>C1122+1</f>
        <v/>
      </c>
      <c r="D1123" s="844" t="n"/>
      <c r="E1123" s="845" t="n">
        <v>0.4901</v>
      </c>
      <c r="F1123" s="847" t="n"/>
      <c r="G1123" s="846" t="n">
        <v>0.3766</v>
      </c>
      <c r="H1123" s="848" t="n"/>
      <c r="I1123" s="844" t="n"/>
      <c r="J1123" s="845" t="n">
        <v>0.2315</v>
      </c>
      <c r="K1123" s="847" t="n"/>
      <c r="L1123" s="845" t="n">
        <v>0.4242</v>
      </c>
      <c r="M1123" s="983">
        <f>IFERROR(AVERAGE(D1123:E1123),"")</f>
        <v/>
      </c>
      <c r="N1123" s="983">
        <f>IFERROR(AVERAGE(F1123:H1123),"")</f>
        <v/>
      </c>
      <c r="O1123" s="983">
        <f>IFERROR(AVERAGE(I1123:J1123),"")</f>
        <v/>
      </c>
      <c r="P1123" s="983">
        <f>IFERROR(AVERAGE(K1123:L1123),"")</f>
        <v/>
      </c>
      <c r="Q1123" s="813">
        <f>AVERAGE(M1123:P1123)</f>
        <v/>
      </c>
      <c r="R1123" s="813" t="n"/>
      <c r="S1123" s="443">
        <f>IF(Q1123&gt;=1,1,0)</f>
        <v/>
      </c>
      <c r="T1123" s="443">
        <f>IF(S1123=0,0,S1123+T1122)</f>
        <v/>
      </c>
      <c r="AS1123" s="796">
        <f>MAX(M1123:P1123)</f>
        <v/>
      </c>
      <c r="AT1123" s="266">
        <f>IF(M1123=AS1123,"#1",IF(N1123=AS1123,"#2",IF(O1123=AS1123,"#4",IF(P1123=AS1123,"#5"))))</f>
        <v/>
      </c>
      <c r="AU1123" s="5" t="inlineStr">
        <is>
          <t>CY 2021 &gt;=3</t>
        </is>
      </c>
      <c r="AV1123" s="323">
        <f>COUNTIF(D1101:E1465,"&gt;=3")</f>
        <v/>
      </c>
      <c r="AW1123" s="323">
        <f>COUNTIF(F1101:G1465,"&gt;=3")</f>
        <v/>
      </c>
      <c r="AX1123" s="323">
        <f>COUNTIF(I1101:J1465,"&gt;=3")</f>
        <v/>
      </c>
      <c r="AZ1123" s="323">
        <f>COUNTIF(K1101:L1465,"&gt;=3")</f>
        <v/>
      </c>
    </row>
    <row r="1124" ht="17.45" customHeight="1">
      <c r="A1124" s="257">
        <f>IF(ISNUMBER(C1124),MONTH(C1124),"")</f>
        <v/>
      </c>
      <c r="B1124" s="257">
        <f>IF(ISNUMBER(C1124),YEAR(C1124),"")</f>
        <v/>
      </c>
      <c r="C1124" s="861">
        <f>C1123+1</f>
        <v/>
      </c>
      <c r="D1124" s="844" t="n">
        <v>0.7403999999999999</v>
      </c>
      <c r="E1124" s="845" t="n"/>
      <c r="F1124" s="847" t="n">
        <v>0.6872</v>
      </c>
      <c r="G1124" s="846" t="n"/>
      <c r="H1124" s="848" t="n">
        <v>0.5894</v>
      </c>
      <c r="I1124" s="844" t="n">
        <v>0.4981</v>
      </c>
      <c r="J1124" s="845" t="n"/>
      <c r="K1124" s="847" t="n">
        <v>0.7475000000000001</v>
      </c>
      <c r="L1124" s="845" t="n"/>
      <c r="M1124" s="983">
        <f>IFERROR(AVERAGE(D1124:E1124),"")</f>
        <v/>
      </c>
      <c r="N1124" s="983">
        <f>IFERROR(AVERAGE(F1124:H1124),"")</f>
        <v/>
      </c>
      <c r="O1124" s="983">
        <f>IFERROR(AVERAGE(I1124:J1124),"")</f>
        <v/>
      </c>
      <c r="P1124" s="983">
        <f>IFERROR(AVERAGE(K1124:L1124),"")</f>
        <v/>
      </c>
      <c r="Q1124" s="813">
        <f>AVERAGE(M1124:P1124)</f>
        <v/>
      </c>
      <c r="R1124" s="813" t="n"/>
      <c r="S1124" s="443">
        <f>IF(Q1124&gt;=1,1,0)</f>
        <v/>
      </c>
      <c r="T1124" s="443">
        <f>IF(S1124=0,0,S1124+T1123)</f>
        <v/>
      </c>
      <c r="AS1124" s="796">
        <f>MAX(M1124:P1124)</f>
        <v/>
      </c>
      <c r="AT1124" s="266">
        <f>IF(M1124=AS1124,"#1",IF(N1124=AS1124,"#2",IF(O1124=AS1124,"#4",IF(P1124=AS1124,"#5"))))</f>
        <v/>
      </c>
    </row>
    <row r="1125" ht="17.45" customHeight="1">
      <c r="A1125" s="257">
        <f>IF(ISNUMBER(C1125),MONTH(C1125),"")</f>
        <v/>
      </c>
      <c r="B1125" s="257">
        <f>IF(ISNUMBER(C1125),YEAR(C1125),"")</f>
        <v/>
      </c>
      <c r="C1125" s="791">
        <f>C1124+1</f>
        <v/>
      </c>
      <c r="D1125" s="849" t="n"/>
      <c r="E1125" s="850" t="n">
        <v>0.383</v>
      </c>
      <c r="F1125" s="852" t="n"/>
      <c r="G1125" s="851" t="n">
        <v>0.4904</v>
      </c>
      <c r="H1125" s="853" t="n"/>
      <c r="I1125" s="849" t="n"/>
      <c r="J1125" s="850" t="n">
        <v>0.2774</v>
      </c>
      <c r="K1125" s="852" t="n"/>
      <c r="L1125" s="850" t="n">
        <v>0.4346</v>
      </c>
      <c r="M1125" s="982">
        <f>IFERROR(AVERAGE(D1125:E1125),"")</f>
        <v/>
      </c>
      <c r="N1125" s="982">
        <f>IFERROR(AVERAGE(F1125:H1125),"")</f>
        <v/>
      </c>
      <c r="O1125" s="982">
        <f>IFERROR(AVERAGE(I1125:J1125),"")</f>
        <v/>
      </c>
      <c r="P1125" s="982">
        <f>IFERROR(AVERAGE(K1125:L1125),"")</f>
        <v/>
      </c>
      <c r="R1125" s="797">
        <f>AVERAGE(M1125:P1125)</f>
        <v/>
      </c>
      <c r="S1125" s="266">
        <f>IF(R1125&gt;=1,1,0)</f>
        <v/>
      </c>
      <c r="T1125" s="266">
        <f>IF(S1125=0,0,S1125+T1124)</f>
        <v/>
      </c>
      <c r="AS1125" s="796">
        <f>MAX(M1125:P1125)</f>
        <v/>
      </c>
      <c r="AT1125" s="266">
        <f>IF(M1125=AS1125,"#1",IF(N1125=AS1125,"#2",IF(O1125=AS1125,"#4",IF(P1125=AS1125,"#5"))))</f>
        <v/>
      </c>
      <c r="AU1125" s="5" t="inlineStr">
        <is>
          <t>CY 2019 &gt;= 2</t>
        </is>
      </c>
      <c r="AV1125" s="323">
        <f>AV1118</f>
        <v/>
      </c>
      <c r="AW1125" s="323">
        <f>AW1118</f>
        <v/>
      </c>
      <c r="AX1125" s="323">
        <f>AX1118</f>
        <v/>
      </c>
      <c r="AZ1125" s="323">
        <f>AZ1118</f>
        <v/>
      </c>
    </row>
    <row r="1126" ht="17.45" customHeight="1">
      <c r="A1126" s="257">
        <f>IF(ISNUMBER(C1126),MONTH(C1126),"")</f>
        <v/>
      </c>
      <c r="B1126" s="257">
        <f>IF(ISNUMBER(C1126),YEAR(C1126),"")</f>
        <v/>
      </c>
      <c r="C1126" s="791">
        <f>C1125+1</f>
        <v/>
      </c>
      <c r="D1126" s="792" t="n">
        <v>0.7339</v>
      </c>
      <c r="E1126" s="793" t="n"/>
      <c r="F1126" s="795" t="n">
        <v>0.326</v>
      </c>
      <c r="G1126" s="794" t="n"/>
      <c r="H1126" s="836" t="n"/>
      <c r="I1126" s="792" t="n">
        <v>0.4887</v>
      </c>
      <c r="J1126" s="793" t="n"/>
      <c r="K1126" s="795" t="n">
        <v>0.6535</v>
      </c>
      <c r="L1126" s="793" t="n"/>
      <c r="M1126" s="982">
        <f>IFERROR(AVERAGE(D1126:E1126),"")</f>
        <v/>
      </c>
      <c r="N1126" s="982">
        <f>IFERROR(AVERAGE(F1126:H1126),"")</f>
        <v/>
      </c>
      <c r="O1126" s="982">
        <f>IFERROR(AVERAGE(I1126:J1126),"")</f>
        <v/>
      </c>
      <c r="P1126" s="982">
        <f>IFERROR(AVERAGE(K1126:L1126),"")</f>
        <v/>
      </c>
      <c r="R1126" s="797">
        <f>AVERAGE(M1126:P1126)</f>
        <v/>
      </c>
      <c r="S1126" s="266">
        <f>IF(R1126&gt;=1,1,0)</f>
        <v/>
      </c>
      <c r="T1126" s="266">
        <f>IF(S1126=0,0,S1126+T1125)</f>
        <v/>
      </c>
      <c r="AS1126" s="796">
        <f>MAX(M1126:P1126)</f>
        <v/>
      </c>
      <c r="AT1126" s="266">
        <f>IF(M1126=AS1126,"#1",IF(N1126=AS1126,"#2",IF(O1126=AS1126,"#4",IF(P1126=AS1126,"#5"))))</f>
        <v/>
      </c>
      <c r="AU1126" s="5" t="inlineStr">
        <is>
          <t>CY 2020 &gt;=2</t>
        </is>
      </c>
      <c r="AV1126" s="323">
        <f>AV1120</f>
        <v/>
      </c>
      <c r="AW1126" s="323">
        <f>AW1120</f>
        <v/>
      </c>
      <c r="AX1126" s="323">
        <f>AX1120</f>
        <v/>
      </c>
      <c r="AZ1126" s="323">
        <f>AZ1120</f>
        <v/>
      </c>
    </row>
    <row r="1127" ht="17.45" customHeight="1">
      <c r="A1127" s="257">
        <f>IF(ISNUMBER(C1127),MONTH(C1127),"")</f>
        <v/>
      </c>
      <c r="B1127" s="257">
        <f>IF(ISNUMBER(C1127),YEAR(C1127),"")</f>
        <v/>
      </c>
      <c r="C1127" s="791">
        <f>C1126+1</f>
        <v/>
      </c>
      <c r="D1127" s="792" t="n"/>
      <c r="E1127" s="793" t="n">
        <v>0.8895999999999999</v>
      </c>
      <c r="F1127" s="795" t="n"/>
      <c r="G1127" s="794" t="n">
        <v>0.6081</v>
      </c>
      <c r="H1127" s="836" t="n"/>
      <c r="I1127" s="792" t="n"/>
      <c r="J1127" s="793" t="n">
        <v>0.5099</v>
      </c>
      <c r="K1127" s="795" t="n"/>
      <c r="L1127" s="793" t="n">
        <v>0.6506</v>
      </c>
      <c r="M1127" s="982">
        <f>IFERROR(AVERAGE(D1127:E1127),"")</f>
        <v/>
      </c>
      <c r="N1127" s="982">
        <f>IFERROR(AVERAGE(F1127:H1127),"")</f>
        <v/>
      </c>
      <c r="O1127" s="982">
        <f>IFERROR(AVERAGE(I1127:J1127),"")</f>
        <v/>
      </c>
      <c r="P1127" s="982">
        <f>IFERROR(AVERAGE(K1127:L1127),"")</f>
        <v/>
      </c>
      <c r="R1127" s="797">
        <f>AVERAGE(M1127:P1127)</f>
        <v/>
      </c>
      <c r="S1127" s="266">
        <f>IF(R1127&gt;=1,1,0)</f>
        <v/>
      </c>
      <c r="T1127" s="266">
        <f>IF(S1127=0,0,S1127+T1126)</f>
        <v/>
      </c>
      <c r="AS1127" s="796">
        <f>MAX(M1127:P1127)</f>
        <v/>
      </c>
      <c r="AT1127" s="266">
        <f>IF(M1127=AS1127,"#1",IF(N1127=AS1127,"#2",IF(O1127=AS1127,"#4",IF(P1127=AS1127,"#5"))))</f>
        <v/>
      </c>
      <c r="AU1127" s="5" t="inlineStr">
        <is>
          <t>CY 2021 &gt;=2</t>
        </is>
      </c>
      <c r="AV1127" s="323">
        <f>AV1122</f>
        <v/>
      </c>
      <c r="AW1127" s="323">
        <f>AW1122</f>
        <v/>
      </c>
      <c r="AX1127" s="323">
        <f>AX1122</f>
        <v/>
      </c>
      <c r="AZ1127" s="323">
        <f>AZ1122</f>
        <v/>
      </c>
    </row>
    <row r="1128" ht="17.45" customHeight="1" thickBot="1">
      <c r="A1128" s="257">
        <f>IF(ISNUMBER(C1128),MONTH(C1128),"")</f>
        <v/>
      </c>
      <c r="B1128" s="257">
        <f>IF(ISNUMBER(C1128),YEAR(C1128),"")</f>
        <v/>
      </c>
      <c r="C1128" s="791">
        <f>C1127+1</f>
        <v/>
      </c>
      <c r="D1128" s="792" t="n">
        <v>0.9671</v>
      </c>
      <c r="E1128" s="793" t="n"/>
      <c r="F1128" s="795" t="n"/>
      <c r="G1128" s="794" t="n"/>
      <c r="H1128" s="836" t="n">
        <v>0.5709</v>
      </c>
      <c r="I1128" s="792" t="n">
        <v>0.5212</v>
      </c>
      <c r="J1128" s="793" t="n"/>
      <c r="K1128" s="795" t="n">
        <v>0.7108</v>
      </c>
      <c r="L1128" s="793" t="n"/>
      <c r="M1128" s="982">
        <f>IFERROR(AVERAGE(D1128:E1128),"")</f>
        <v/>
      </c>
      <c r="N1128" s="982">
        <f>IFERROR(AVERAGE(F1128:H1128),"")</f>
        <v/>
      </c>
      <c r="O1128" s="982">
        <f>IFERROR(AVERAGE(I1128:J1128),"")</f>
        <v/>
      </c>
      <c r="P1128" s="982">
        <f>IFERROR(AVERAGE(K1128:L1128),"")</f>
        <v/>
      </c>
      <c r="R1128" s="797">
        <f>AVERAGE(M1128:P1128)</f>
        <v/>
      </c>
      <c r="S1128" s="266">
        <f>IF(R1128&gt;=1,1,0)</f>
        <v/>
      </c>
      <c r="T1128" s="266">
        <f>IF(S1128=0,0,S1128+T1127)</f>
        <v/>
      </c>
      <c r="AS1128" s="796">
        <f>MAX(M1128:P1128)</f>
        <v/>
      </c>
      <c r="AT1128" s="266">
        <f>IF(M1128=AS1128,"#1",IF(N1128=AS1128,"#2",IF(O1128=AS1128,"#4",IF(P1128=AS1128,"#5"))))</f>
        <v/>
      </c>
      <c r="AV1128" s="323" t="n"/>
      <c r="AW1128" s="323" t="n"/>
      <c r="AX1128" s="323" t="n"/>
      <c r="AZ1128" s="323" t="n"/>
    </row>
    <row r="1129" ht="17.45" customHeight="1" thickBot="1">
      <c r="A1129" s="257">
        <f>IF(ISNUMBER(C1129),MONTH(C1129),"")</f>
        <v/>
      </c>
      <c r="B1129" s="257">
        <f>IF(ISNUMBER(C1129),YEAR(C1129),"")</f>
        <v/>
      </c>
      <c r="C1129" s="791">
        <f>C1128+1</f>
        <v/>
      </c>
      <c r="D1129" s="792" t="n"/>
      <c r="E1129" s="793" t="n">
        <v>0.3159</v>
      </c>
      <c r="F1129" s="795" t="n"/>
      <c r="G1129" s="794" t="n">
        <v>0.3871</v>
      </c>
      <c r="H1129" s="836" t="n"/>
      <c r="I1129" s="792" t="n"/>
      <c r="J1129" s="793" t="n">
        <v>0.2666</v>
      </c>
      <c r="K1129" s="795" t="n"/>
      <c r="L1129" s="793" t="n">
        <v>0.3693</v>
      </c>
      <c r="M1129" s="982">
        <f>IFERROR(AVERAGE(D1129:E1129),"")</f>
        <v/>
      </c>
      <c r="N1129" s="982">
        <f>IFERROR(AVERAGE(F1129:H1129),"")</f>
        <v/>
      </c>
      <c r="O1129" s="982">
        <f>IFERROR(AVERAGE(I1129:J1129),"")</f>
        <v/>
      </c>
      <c r="P1129" s="982">
        <f>IFERROR(AVERAGE(K1129:L1129),"")</f>
        <v/>
      </c>
      <c r="R1129" s="797">
        <f>AVERAGE(M1129:P1129)</f>
        <v/>
      </c>
      <c r="S1129" s="266">
        <f>IF(R1129&gt;=1,1,0)</f>
        <v/>
      </c>
      <c r="T1129" s="266">
        <f>IF(S1129=0,0,S1129+T1128)</f>
        <v/>
      </c>
      <c r="U1129" s="313" t="inlineStr">
        <is>
          <t>January</t>
        </is>
      </c>
      <c r="V1129" s="299" t="n">
        <v>2021</v>
      </c>
      <c r="W1129" s="300" t="n"/>
      <c r="X1129" s="300" t="n"/>
      <c r="Y1129" s="300" t="n"/>
      <c r="AS1129" s="796">
        <f>MAX(M1129:P1129)</f>
        <v/>
      </c>
      <c r="AT1129" s="266">
        <f>IF(M1129=AS1129,"#1",IF(N1129=AS1129,"#2",IF(O1129=AS1129,"#4",IF(P1129=AS1129,"#5"))))</f>
        <v/>
      </c>
      <c r="AU1129" s="5" t="inlineStr">
        <is>
          <t>CY 2019 &gt;=3</t>
        </is>
      </c>
      <c r="AV1129" s="323">
        <f>AV1119</f>
        <v/>
      </c>
      <c r="AW1129" s="323">
        <f>AW1119</f>
        <v/>
      </c>
      <c r="AX1129" s="323">
        <f>AX1119</f>
        <v/>
      </c>
      <c r="AZ1129" s="323">
        <f>AZ1119</f>
        <v/>
      </c>
    </row>
    <row r="1130" ht="17.45" customHeight="1">
      <c r="A1130" s="298">
        <f>IF(ISNUMBER(C1130),MONTH(C1130),"")</f>
        <v/>
      </c>
      <c r="B1130" s="298">
        <f>IF(ISNUMBER(C1130),YEAR(C1130),"")</f>
        <v/>
      </c>
      <c r="C1130" s="861">
        <f>C1129+1</f>
        <v/>
      </c>
      <c r="D1130" s="809" t="n">
        <v>1.028</v>
      </c>
      <c r="E1130" s="810" t="n"/>
      <c r="F1130" s="812" t="n">
        <v>0.6893</v>
      </c>
      <c r="G1130" s="811" t="n"/>
      <c r="H1130" s="837" t="n">
        <v>0.5805</v>
      </c>
      <c r="I1130" s="809" t="n">
        <v>0.4802</v>
      </c>
      <c r="J1130" s="810" t="n"/>
      <c r="K1130" s="812" t="n">
        <v>0.6612</v>
      </c>
      <c r="L1130" s="810" t="n"/>
      <c r="M1130" s="983">
        <f>IFERROR(AVERAGE(D1130:E1130),"")</f>
        <v/>
      </c>
      <c r="N1130" s="983">
        <f>IFERROR(AVERAGE(F1130:H1130),"")</f>
        <v/>
      </c>
      <c r="O1130" s="983">
        <f>IFERROR(AVERAGE(I1130:J1130),"")</f>
        <v/>
      </c>
      <c r="P1130" s="983">
        <f>IFERROR(AVERAGE(K1130:L1130),"")</f>
        <v/>
      </c>
      <c r="Q1130" s="813">
        <f>AVERAGE(M1130:P1130)</f>
        <v/>
      </c>
      <c r="R1130" s="813" t="n"/>
      <c r="S1130" s="443">
        <f>IF(Q1130&gt;=1,1,0)</f>
        <v/>
      </c>
      <c r="T1130" s="443">
        <f>IF(S1130=0,0,S1130+T1129)</f>
        <v/>
      </c>
      <c r="U1130" s="301" t="inlineStr">
        <is>
          <t>Parameter</t>
        </is>
      </c>
      <c r="V1130" s="301" t="inlineStr">
        <is>
          <t>Station 1</t>
        </is>
      </c>
      <c r="W1130" s="301" t="inlineStr">
        <is>
          <t>Station 2</t>
        </is>
      </c>
      <c r="X1130" s="301" t="inlineStr">
        <is>
          <t>Station 4</t>
        </is>
      </c>
      <c r="Y1130" s="301" t="inlineStr">
        <is>
          <t>Station 5</t>
        </is>
      </c>
      <c r="AS1130" s="796">
        <f>MAX(M1130:P1130)</f>
        <v/>
      </c>
      <c r="AT1130" s="266">
        <f>IF(M1130=AS1130,"#1",IF(N1130=AS1130,"#2",IF(O1130=AS1130,"#4",IF(P1130=AS1130,"#5"))))</f>
        <v/>
      </c>
      <c r="AU1130" s="5" t="inlineStr">
        <is>
          <t>CY 2020 &gt;=3</t>
        </is>
      </c>
      <c r="AV1130" s="323">
        <f>AV1121</f>
        <v/>
      </c>
      <c r="AW1130" s="323">
        <f>AW1121</f>
        <v/>
      </c>
      <c r="AX1130" s="323">
        <f>AX1121</f>
        <v/>
      </c>
      <c r="AZ1130" s="323">
        <f>AZ1121</f>
        <v/>
      </c>
    </row>
    <row r="1131" ht="17.45" customHeight="1" thickBot="1">
      <c r="A1131" s="298">
        <f>IF(ISNUMBER(C1131),MONTH(C1131),"")</f>
        <v/>
      </c>
      <c r="B1131" s="298">
        <f>IF(ISNUMBER(C1131),YEAR(C1131),"")</f>
        <v/>
      </c>
      <c r="C1131" s="877">
        <f>C1130+1</f>
        <v/>
      </c>
      <c r="D1131" s="878" t="n"/>
      <c r="E1131" s="879" t="n">
        <v>0.7000999999999999</v>
      </c>
      <c r="F1131" s="880" t="n"/>
      <c r="G1131" s="881" t="n">
        <v>0.8141</v>
      </c>
      <c r="H1131" s="882" t="n"/>
      <c r="I1131" s="878" t="n"/>
      <c r="J1131" s="879" t="n">
        <v>0.5967</v>
      </c>
      <c r="K1131" s="880" t="n"/>
      <c r="L1131" s="879" t="n">
        <v>0.67</v>
      </c>
      <c r="M1131" s="983">
        <f>IFERROR(AVERAGE(D1131:E1131),"")</f>
        <v/>
      </c>
      <c r="N1131" s="983">
        <f>IFERROR(AVERAGE(F1131:H1131),"")</f>
        <v/>
      </c>
      <c r="O1131" s="983">
        <f>IFERROR(AVERAGE(I1131:J1131),"")</f>
        <v/>
      </c>
      <c r="P1131" s="983">
        <f>IFERROR(AVERAGE(K1131:L1131),"")</f>
        <v/>
      </c>
      <c r="Q1131" s="813">
        <f>AVERAGE(M1131:P1131)</f>
        <v/>
      </c>
      <c r="R1131" s="813" t="n"/>
      <c r="S1131" s="443">
        <f>IF(Q1131&gt;=1,1,0)</f>
        <v/>
      </c>
      <c r="T1131" s="443">
        <f>IF(S1131=0,0,S1131+T1130)</f>
        <v/>
      </c>
      <c r="U1131" s="302" t="inlineStr">
        <is>
          <t>Average</t>
        </is>
      </c>
      <c r="V1131" s="839">
        <f>AVERAGE(D1101:E1131)</f>
        <v/>
      </c>
      <c r="W1131" s="839">
        <f>AVERAGE(F1101:H1131)</f>
        <v/>
      </c>
      <c r="X1131" s="839">
        <f>AVERAGE(I1101:J1131)</f>
        <v/>
      </c>
      <c r="Y1131" s="839">
        <f>AVERAGE(K1101:L1131)</f>
        <v/>
      </c>
      <c r="AS1131" s="796">
        <f>MAX(M1131:P1131)</f>
        <v/>
      </c>
      <c r="AT1131" s="266">
        <f>IF(M1131=AS1131,"#1",IF(N1131=AS1131,"#2",IF(O1131=AS1131,"#4",IF(P1131=AS1131,"#5"))))</f>
        <v/>
      </c>
      <c r="AU1131" s="5" t="inlineStr">
        <is>
          <t>CY 2021 &gt;=3</t>
        </is>
      </c>
      <c r="AV1131" s="323">
        <f>AV1123</f>
        <v/>
      </c>
      <c r="AW1131" s="323">
        <f>AW1123</f>
        <v/>
      </c>
      <c r="AX1131" s="323">
        <f>AX1123</f>
        <v/>
      </c>
      <c r="AZ1131" s="323">
        <f>AZ1123</f>
        <v/>
      </c>
    </row>
    <row r="1132" ht="17.45" customHeight="1">
      <c r="A1132" s="257">
        <f>IF(ISNUMBER(C1132),MONTH(C1132),"")</f>
        <v/>
      </c>
      <c r="B1132" s="257">
        <f>IF(ISNUMBER(C1132),YEAR(C1132),"")</f>
        <v/>
      </c>
      <c r="C1132" s="831">
        <f>C1131+1</f>
        <v/>
      </c>
      <c r="D1132" s="832" t="n">
        <v>1.934</v>
      </c>
      <c r="E1132" s="833" t="n"/>
      <c r="F1132" s="835" t="n">
        <v>1.053</v>
      </c>
      <c r="G1132" s="834" t="n"/>
      <c r="H1132" s="860" t="n"/>
      <c r="I1132" s="832" t="n">
        <v>1.053</v>
      </c>
      <c r="J1132" s="833" t="n"/>
      <c r="K1132" s="835" t="n">
        <v>1.206</v>
      </c>
      <c r="L1132" s="833" t="n"/>
      <c r="M1132" s="982">
        <f>IFERROR(AVERAGE(D1132:E1132),"")</f>
        <v/>
      </c>
      <c r="N1132" s="982">
        <f>IFERROR(AVERAGE(F1132:H1132),"")</f>
        <v/>
      </c>
      <c r="O1132" s="982">
        <f>IFERROR(AVERAGE(I1132:J1132),"")</f>
        <v/>
      </c>
      <c r="P1132" s="982">
        <f>IFERROR(AVERAGE(K1132:L1132),"")</f>
        <v/>
      </c>
      <c r="R1132" s="797">
        <f>AVERAGE(M1132:P1132)</f>
        <v/>
      </c>
      <c r="S1132" s="266">
        <f>IF(R1132&gt;=1,1,0)</f>
        <v/>
      </c>
      <c r="T1132" s="266">
        <f>IF(S1132=0,0,S1132+T1131)</f>
        <v/>
      </c>
      <c r="U1132" s="302" t="inlineStr">
        <is>
          <t>Maximum</t>
        </is>
      </c>
      <c r="V1132" s="839">
        <f>MAX(D1101:E1131)</f>
        <v/>
      </c>
      <c r="W1132" s="839">
        <f>MAX(F1101:H1131)</f>
        <v/>
      </c>
      <c r="X1132" s="839">
        <f>MAX(I1101:J1131)</f>
        <v/>
      </c>
      <c r="Y1132" s="839">
        <f>MAX(K1101:L1131)</f>
        <v/>
      </c>
      <c r="AS1132" s="796">
        <f>MAX(M1132:P1132)</f>
        <v/>
      </c>
      <c r="AT1132" s="266">
        <f>IF(M1132=AS1132,"#1",IF(N1132=AS1132,"#2",IF(O1132=AS1132,"#4",IF(P1132=AS1132,"#5"))))</f>
        <v/>
      </c>
    </row>
    <row r="1133" ht="17.45" customHeight="1" thickBot="1">
      <c r="A1133" s="257">
        <f>IF(ISNUMBER(C1133),MONTH(C1133),"")</f>
        <v/>
      </c>
      <c r="B1133" s="257">
        <f>IF(ISNUMBER(C1133),YEAR(C1133),"")</f>
        <v/>
      </c>
      <c r="C1133" s="791">
        <f>C1132+1</f>
        <v/>
      </c>
      <c r="D1133" s="792" t="n"/>
      <c r="E1133" s="793" t="n">
        <v>0.9056</v>
      </c>
      <c r="F1133" s="795" t="n"/>
      <c r="G1133" s="794" t="n">
        <v>1.085</v>
      </c>
      <c r="H1133" s="836" t="n"/>
      <c r="I1133" s="792" t="n"/>
      <c r="J1133" s="793" t="n">
        <v>0.8058999999999999</v>
      </c>
      <c r="K1133" s="795" t="n"/>
      <c r="L1133" s="793" t="n">
        <v>1.023</v>
      </c>
      <c r="M1133" s="982">
        <f>IFERROR(AVERAGE(D1133:E1133),"")</f>
        <v/>
      </c>
      <c r="N1133" s="982">
        <f>IFERROR(AVERAGE(F1133:H1133),"")</f>
        <v/>
      </c>
      <c r="O1133" s="982">
        <f>IFERROR(AVERAGE(I1133:J1133),"")</f>
        <v/>
      </c>
      <c r="P1133" s="982">
        <f>IFERROR(AVERAGE(K1133:L1133),"")</f>
        <v/>
      </c>
      <c r="R1133" s="797">
        <f>AVERAGE(M1133:P1133)</f>
        <v/>
      </c>
      <c r="S1133" s="266">
        <f>IF(R1133&gt;=1,1,0)</f>
        <v/>
      </c>
      <c r="T1133" s="266">
        <f>IF(S1133=0,0,S1133+T1132)</f>
        <v/>
      </c>
      <c r="U1133" s="304" t="inlineStr">
        <is>
          <t># DAYS &gt; 2.5</t>
        </is>
      </c>
      <c r="V1133" s="305">
        <f>COUNTIF(D1101:E1131,"&gt;=2.5")</f>
        <v/>
      </c>
      <c r="W1133" s="305">
        <f>COUNTIF(F1101:H1131,"&gt;=2.5")</f>
        <v/>
      </c>
      <c r="X1133" s="305">
        <f>COUNTIF(I1101:J1131,"&gt;=2.5")</f>
        <v/>
      </c>
      <c r="Y1133" s="305">
        <f>COUNTIF(K1101:L1131,"&gt;=2.5")</f>
        <v/>
      </c>
      <c r="AS1133" s="796">
        <f>MAX(M1133:P1133)</f>
        <v/>
      </c>
      <c r="AT1133" s="266">
        <f>IF(M1133=AS1133,"#1",IF(N1133=AS1133,"#2",IF(O1133=AS1133,"#4",IF(P1133=AS1133,"#5"))))</f>
        <v/>
      </c>
      <c r="AV1133" s="324">
        <f>AV1125/365</f>
        <v/>
      </c>
      <c r="AW1133" s="324">
        <f>AW1125/365</f>
        <v/>
      </c>
      <c r="AX1133" s="324">
        <f>AX1125/365</f>
        <v/>
      </c>
      <c r="AZ1133" s="324">
        <f>AZ1125/365</f>
        <v/>
      </c>
    </row>
    <row r="1134" ht="17.45" customHeight="1" thickBot="1">
      <c r="A1134" s="257">
        <f>IF(ISNUMBER(C1134),MONTH(C1134),"")</f>
        <v/>
      </c>
      <c r="B1134" s="257">
        <f>IF(ISNUMBER(C1134),YEAR(C1134),"")</f>
        <v/>
      </c>
      <c r="C1134" s="791">
        <f>C1133+1</f>
        <v/>
      </c>
      <c r="D1134" s="792" t="n">
        <v>0.9876</v>
      </c>
      <c r="E1134" s="793" t="n"/>
      <c r="F1134" s="795" t="n"/>
      <c r="G1134" s="794" t="n"/>
      <c r="H1134" s="836" t="n">
        <v>0.784</v>
      </c>
      <c r="I1134" s="792" t="n">
        <v>0.8208</v>
      </c>
      <c r="J1134" s="793" t="n"/>
      <c r="K1134" s="795" t="n">
        <v>0.8488</v>
      </c>
      <c r="L1134" s="793" t="n"/>
      <c r="M1134" s="982">
        <f>IFERROR(AVERAGE(D1134:E1134),"")</f>
        <v/>
      </c>
      <c r="N1134" s="982">
        <f>IFERROR(AVERAGE(F1134:H1134),"")</f>
        <v/>
      </c>
      <c r="O1134" s="982">
        <f>IFERROR(AVERAGE(I1134:J1134),"")</f>
        <v/>
      </c>
      <c r="P1134" s="982">
        <f>IFERROR(AVERAGE(K1134:L1134),"")</f>
        <v/>
      </c>
      <c r="R1134" s="797">
        <f>AVERAGE(M1134:P1134)</f>
        <v/>
      </c>
      <c r="S1134" s="266">
        <f>IF(R1134&gt;=1,1,0)</f>
        <v/>
      </c>
      <c r="T1134" s="266">
        <f>IF(S1134=0,0,S1134+T1133)</f>
        <v/>
      </c>
      <c r="Y1134" s="786">
        <f>AVERAGE(V1131:Y1131)</f>
        <v/>
      </c>
      <c r="AS1134" s="796">
        <f>MAX(M1134:P1134)</f>
        <v/>
      </c>
      <c r="AT1134" s="266">
        <f>IF(M1134=AS1134,"#1",IF(N1134=AS1134,"#2",IF(O1134=AS1134,"#4",IF(P1134=AS1134,"#5"))))</f>
        <v/>
      </c>
      <c r="AV1134" s="324">
        <f>AV1126/366</f>
        <v/>
      </c>
      <c r="AW1134" s="324">
        <f>AW1126/366</f>
        <v/>
      </c>
      <c r="AX1134" s="324">
        <f>AX1126/366</f>
        <v/>
      </c>
      <c r="AZ1134" s="324">
        <f>AZ1126/366</f>
        <v/>
      </c>
    </row>
    <row r="1135" ht="17.45" customHeight="1">
      <c r="A1135" s="257">
        <f>IF(ISNUMBER(C1135),MONTH(C1135),"")</f>
        <v/>
      </c>
      <c r="B1135" s="257">
        <f>IF(ISNUMBER(C1135),YEAR(C1135),"")</f>
        <v/>
      </c>
      <c r="C1135" s="791">
        <f>C1134+1</f>
        <v/>
      </c>
      <c r="D1135" s="792" t="n"/>
      <c r="E1135" s="793" t="n">
        <v>0.6945</v>
      </c>
      <c r="F1135" s="795" t="n"/>
      <c r="G1135" s="794" t="n">
        <v>0.8391</v>
      </c>
      <c r="H1135" s="836" t="n"/>
      <c r="I1135" s="792" t="n"/>
      <c r="J1135" s="793" t="n">
        <v>0.6823</v>
      </c>
      <c r="K1135" s="795" t="n"/>
      <c r="L1135" s="793" t="n">
        <v>0.8817</v>
      </c>
      <c r="M1135" s="982">
        <f>IFERROR(AVERAGE(D1135:E1135),"")</f>
        <v/>
      </c>
      <c r="N1135" s="982">
        <f>IFERROR(AVERAGE(F1135:H1135),"")</f>
        <v/>
      </c>
      <c r="O1135" s="982">
        <f>IFERROR(AVERAGE(I1135:J1135),"")</f>
        <v/>
      </c>
      <c r="P1135" s="982">
        <f>IFERROR(AVERAGE(K1135:L1135),"")</f>
        <v/>
      </c>
      <c r="R1135" s="797">
        <f>AVERAGE(M1135:P1135)</f>
        <v/>
      </c>
      <c r="S1135" s="266">
        <f>IF(R1135&gt;=1,1,0)</f>
        <v/>
      </c>
      <c r="T1135" s="266">
        <f>IF(S1135=0,0,S1135+T1134)</f>
        <v/>
      </c>
      <c r="AS1135" s="796">
        <f>MAX(M1135:P1135)</f>
        <v/>
      </c>
      <c r="AT1135" s="266">
        <f>IF(M1135=AS1135,"#1",IF(N1135=AS1135,"#2",IF(O1135=AS1135,"#4",IF(P1135=AS1135,"#5"))))</f>
        <v/>
      </c>
      <c r="AV1135" s="324">
        <f>AV1127/21</f>
        <v/>
      </c>
      <c r="AW1135" s="324">
        <f>AW1127/21</f>
        <v/>
      </c>
      <c r="AX1135" s="324">
        <f>AX1127/21</f>
        <v/>
      </c>
      <c r="AZ1135" s="324">
        <f>AZ1127/21</f>
        <v/>
      </c>
    </row>
    <row r="1136" ht="17.45" customHeight="1">
      <c r="A1136" s="257">
        <f>IF(ISNUMBER(C1136),MONTH(C1136),"")</f>
        <v/>
      </c>
      <c r="B1136" s="257">
        <f>IF(ISNUMBER(C1136),YEAR(C1136),"")</f>
        <v/>
      </c>
      <c r="C1136" s="861">
        <f>C1135+1</f>
        <v/>
      </c>
      <c r="D1136" s="803" t="n">
        <v>1.295</v>
      </c>
      <c r="E1136" s="804" t="n"/>
      <c r="F1136" s="806" t="n">
        <v>0.9888</v>
      </c>
      <c r="G1136" s="805" t="n"/>
      <c r="H1136" s="838" t="n">
        <v>0.9244</v>
      </c>
      <c r="I1136" s="803" t="n">
        <v>0.9779</v>
      </c>
      <c r="J1136" s="804" t="n"/>
      <c r="K1136" s="806" t="n">
        <v>1.067</v>
      </c>
      <c r="L1136" s="804" t="n"/>
      <c r="M1136" s="982">
        <f>IFERROR(AVERAGE(D1136:E1136),"")</f>
        <v/>
      </c>
      <c r="N1136" s="982">
        <f>IFERROR(AVERAGE(F1136:H1136),"")</f>
        <v/>
      </c>
      <c r="O1136" s="982">
        <f>IFERROR(AVERAGE(I1136:J1136),"")</f>
        <v/>
      </c>
      <c r="P1136" s="982">
        <f>IFERROR(AVERAGE(K1136:L1136),"")</f>
        <v/>
      </c>
      <c r="R1136" s="797">
        <f>AVERAGE(M1136:P1136)</f>
        <v/>
      </c>
      <c r="S1136" s="266">
        <f>IF(R1136&gt;=1,1,0)</f>
        <v/>
      </c>
      <c r="T1136" s="266">
        <f>IF(S1136=0,0,S1136+T1135)</f>
        <v/>
      </c>
      <c r="AS1136" s="796">
        <f>MAX(M1136:P1136)</f>
        <v/>
      </c>
      <c r="AT1136" s="266">
        <f>IF(M1136=AS1136,"#1",IF(N1136=AS1136,"#2",IF(O1136=AS1136,"#4",IF(P1136=AS1136,"#5"))))</f>
        <v/>
      </c>
    </row>
    <row r="1137" ht="17.45" customHeight="1">
      <c r="A1137" s="257">
        <f>IF(ISNUMBER(C1137),MONTH(C1137),"")</f>
        <v/>
      </c>
      <c r="B1137" s="257">
        <f>IF(ISNUMBER(C1137),YEAR(C1137),"")</f>
        <v/>
      </c>
      <c r="C1137" s="808">
        <f>C1136+1</f>
        <v/>
      </c>
      <c r="D1137" s="809" t="n"/>
      <c r="E1137" s="810" t="n">
        <v>1.356</v>
      </c>
      <c r="F1137" s="812" t="n"/>
      <c r="G1137" s="811" t="n">
        <v>1.516</v>
      </c>
      <c r="H1137" s="837" t="n"/>
      <c r="I1137" s="809" t="n"/>
      <c r="J1137" s="810" t="n">
        <v>1.296</v>
      </c>
      <c r="K1137" s="812" t="n"/>
      <c r="L1137" s="810" t="n">
        <v>1.359</v>
      </c>
      <c r="M1137" s="983">
        <f>IFERROR(AVERAGE(D1137:E1137),"")</f>
        <v/>
      </c>
      <c r="N1137" s="983">
        <f>IFERROR(AVERAGE(F1137:H1137),"")</f>
        <v/>
      </c>
      <c r="O1137" s="983">
        <f>IFERROR(AVERAGE(I1137:J1137),"")</f>
        <v/>
      </c>
      <c r="P1137" s="983">
        <f>IFERROR(AVERAGE(K1137:L1137),"")</f>
        <v/>
      </c>
      <c r="Q1137" s="813">
        <f>AVERAGE(M1137:P1137)</f>
        <v/>
      </c>
      <c r="R1137" s="813" t="n"/>
      <c r="S1137" s="443">
        <f>IF(Q1137&gt;=1,1,0)</f>
        <v/>
      </c>
      <c r="T1137" s="443">
        <f>IF(S1137=0,0,S1137+T1136)</f>
        <v/>
      </c>
      <c r="AS1137" s="796">
        <f>MAX(M1137:P1137)</f>
        <v/>
      </c>
      <c r="AT1137" s="266">
        <f>IF(M1137=AS1137,"#1",IF(N1137=AS1137,"#2",IF(O1137=AS1137,"#4",IF(P1137=AS1137,"#5"))))</f>
        <v/>
      </c>
      <c r="AV1137" s="324">
        <f>AV1129/365</f>
        <v/>
      </c>
      <c r="AW1137" s="324">
        <f>AW1129/365</f>
        <v/>
      </c>
      <c r="AX1137" s="324">
        <f>AX1129/365</f>
        <v/>
      </c>
      <c r="AZ1137" s="324">
        <f>AZ1129/365</f>
        <v/>
      </c>
    </row>
    <row r="1138" ht="17.45" customHeight="1">
      <c r="A1138" s="257">
        <f>IF(ISNUMBER(C1138),MONTH(C1138),"")</f>
        <v/>
      </c>
      <c r="B1138" s="257">
        <f>IF(ISNUMBER(C1138),YEAR(C1138),"")</f>
        <v/>
      </c>
      <c r="C1138" s="808">
        <f>C1137+1</f>
        <v/>
      </c>
      <c r="D1138" s="809" t="n">
        <v>1.453</v>
      </c>
      <c r="E1138" s="810" t="n"/>
      <c r="F1138" s="812" t="n">
        <v>1.392</v>
      </c>
      <c r="G1138" s="811" t="n"/>
      <c r="H1138" s="837" t="n"/>
      <c r="I1138" s="809" t="n">
        <v>1.329</v>
      </c>
      <c r="J1138" s="810" t="n"/>
      <c r="K1138" s="812" t="n">
        <v>1.47</v>
      </c>
      <c r="L1138" s="810" t="n"/>
      <c r="M1138" s="983">
        <f>IFERROR(AVERAGE(D1138:E1138),"")</f>
        <v/>
      </c>
      <c r="N1138" s="983">
        <f>IFERROR(AVERAGE(F1138:H1138),"")</f>
        <v/>
      </c>
      <c r="O1138" s="983">
        <f>IFERROR(AVERAGE(I1138:J1138),"")</f>
        <v/>
      </c>
      <c r="P1138" s="983">
        <f>IFERROR(AVERAGE(K1138:L1138),"")</f>
        <v/>
      </c>
      <c r="Q1138" s="813">
        <f>AVERAGE(M1138:P1138)</f>
        <v/>
      </c>
      <c r="R1138" s="813" t="n"/>
      <c r="S1138" s="443">
        <f>IF(Q1138&gt;=1,1,0)</f>
        <v/>
      </c>
      <c r="T1138" s="443">
        <f>IF(S1138=0,0,S1138+T1137)</f>
        <v/>
      </c>
      <c r="AS1138" s="796">
        <f>MAX(M1138:P1138)</f>
        <v/>
      </c>
      <c r="AT1138" s="266">
        <f>IF(M1138=AS1138,"#1",IF(N1138=AS1138,"#2",IF(O1138=AS1138,"#4",IF(P1138=AS1138,"#5"))))</f>
        <v/>
      </c>
      <c r="AV1138" s="324">
        <f>AV1130/366</f>
        <v/>
      </c>
      <c r="AW1138" s="324">
        <f>AW1130/366</f>
        <v/>
      </c>
      <c r="AX1138" s="324">
        <f>AX1130/366</f>
        <v/>
      </c>
      <c r="AZ1138" s="324">
        <f>AZ1130/366</f>
        <v/>
      </c>
    </row>
    <row r="1139" ht="17.45" customHeight="1">
      <c r="A1139" s="257">
        <f>IF(ISNUMBER(C1139),MONTH(C1139),"")</f>
        <v/>
      </c>
      <c r="B1139" s="257">
        <f>IF(ISNUMBER(C1139),YEAR(C1139),"")</f>
        <v/>
      </c>
      <c r="C1139" s="791">
        <f>C1138+1</f>
        <v/>
      </c>
      <c r="D1139" s="792" t="n"/>
      <c r="E1139" s="793" t="n">
        <v>1.665</v>
      </c>
      <c r="F1139" s="795" t="n"/>
      <c r="G1139" s="794" t="n">
        <v>1.182</v>
      </c>
      <c r="H1139" s="836" t="n"/>
      <c r="I1139" s="792" t="n"/>
      <c r="J1139" s="793" t="n">
        <v>0.9453</v>
      </c>
      <c r="K1139" s="795" t="n"/>
      <c r="L1139" s="793" t="n">
        <v>1.062</v>
      </c>
      <c r="M1139" s="982">
        <f>IFERROR(AVERAGE(D1139:E1139),"")</f>
        <v/>
      </c>
      <c r="N1139" s="982">
        <f>IFERROR(AVERAGE(F1139:H1139),"")</f>
        <v/>
      </c>
      <c r="O1139" s="982">
        <f>IFERROR(AVERAGE(I1139:J1139),"")</f>
        <v/>
      </c>
      <c r="P1139" s="982">
        <f>IFERROR(AVERAGE(K1139:L1139),"")</f>
        <v/>
      </c>
      <c r="R1139" s="797">
        <f>AVERAGE(M1139:P1139)</f>
        <v/>
      </c>
      <c r="S1139" s="266">
        <f>IF(R1139&gt;=1,1,0)</f>
        <v/>
      </c>
      <c r="T1139" s="266">
        <f>IF(S1139=0,0,S1139+T1138)</f>
        <v/>
      </c>
      <c r="AS1139" s="796">
        <f>MAX(M1139:P1139)</f>
        <v/>
      </c>
      <c r="AT1139" s="266">
        <f>IF(M1139=AS1139,"#1",IF(N1139=AS1139,"#2",IF(O1139=AS1139,"#4",IF(P1139=AS1139,"#5"))))</f>
        <v/>
      </c>
      <c r="AV1139" s="324">
        <f>AV1131/21</f>
        <v/>
      </c>
      <c r="AW1139" s="324">
        <f>AW1131/21</f>
        <v/>
      </c>
      <c r="AX1139" s="324">
        <f>AX1131/21</f>
        <v/>
      </c>
      <c r="AZ1139" s="324">
        <f>AZ1131/21</f>
        <v/>
      </c>
    </row>
    <row r="1140" ht="17.45" customHeight="1">
      <c r="A1140" s="257">
        <f>IF(ISNUMBER(C1140),MONTH(C1140),"")</f>
        <v/>
      </c>
      <c r="B1140" s="257">
        <f>IF(ISNUMBER(C1140),YEAR(C1140),"")</f>
        <v/>
      </c>
      <c r="C1140" s="791">
        <f>C1139+1</f>
        <v/>
      </c>
      <c r="D1140" s="849" t="n">
        <v>1.234</v>
      </c>
      <c r="E1140" s="850" t="n"/>
      <c r="F1140" s="852" t="n"/>
      <c r="G1140" s="851" t="n"/>
      <c r="H1140" s="853" t="n">
        <v>0.9921</v>
      </c>
      <c r="I1140" s="849" t="n">
        <v>1.45</v>
      </c>
      <c r="J1140" s="850" t="n"/>
      <c r="K1140" s="852" t="n">
        <v>0.9585</v>
      </c>
      <c r="L1140" s="850" t="n"/>
      <c r="M1140" s="982">
        <f>IFERROR(AVERAGE(D1140:E1140),"")</f>
        <v/>
      </c>
      <c r="N1140" s="982">
        <f>IFERROR(AVERAGE(F1140:H1140),"")</f>
        <v/>
      </c>
      <c r="O1140" s="982">
        <f>IFERROR(AVERAGE(I1140:J1140),"")</f>
        <v/>
      </c>
      <c r="P1140" s="982">
        <f>IFERROR(AVERAGE(K1140:L1140),"")</f>
        <v/>
      </c>
      <c r="R1140" s="797">
        <f>AVERAGE(M1140:P1140)</f>
        <v/>
      </c>
      <c r="S1140" s="266">
        <f>IF(R1140&gt;=1,1,0)</f>
        <v/>
      </c>
      <c r="T1140" s="266">
        <f>IF(S1140=0,0,S1140+T1139)</f>
        <v/>
      </c>
      <c r="AS1140" s="796">
        <f>MAX(M1140:P1140)</f>
        <v/>
      </c>
      <c r="AT1140" s="266">
        <f>IF(M1140=AS1140,"#1",IF(N1140=AS1140,"#2",IF(O1140=AS1140,"#4",IF(P1140=AS1140,"#5"))))</f>
        <v/>
      </c>
    </row>
    <row r="1141" ht="17.45" customHeight="1">
      <c r="A1141" s="257">
        <f>IF(ISNUMBER(C1141),MONTH(C1141),"")</f>
        <v/>
      </c>
      <c r="B1141" s="257">
        <f>IF(ISNUMBER(C1141),YEAR(C1141),"")</f>
        <v/>
      </c>
      <c r="C1141" s="791">
        <f>C1140+1</f>
        <v/>
      </c>
      <c r="D1141" s="849" t="n"/>
      <c r="E1141" s="850" t="n">
        <v>2.411</v>
      </c>
      <c r="F1141" s="852" t="n"/>
      <c r="G1141" s="851" t="n">
        <v>1.799</v>
      </c>
      <c r="H1141" s="853" t="n"/>
      <c r="I1141" s="849" t="n"/>
      <c r="J1141" s="850" t="n">
        <v>1.559</v>
      </c>
      <c r="K1141" s="852" t="n"/>
      <c r="L1141" s="850" t="n">
        <v>1.315</v>
      </c>
      <c r="M1141" s="982">
        <f>IFERROR(AVERAGE(D1141:E1141),"")</f>
        <v/>
      </c>
      <c r="N1141" s="982">
        <f>IFERROR(AVERAGE(F1141:H1141),"")</f>
        <v/>
      </c>
      <c r="O1141" s="982">
        <f>IFERROR(AVERAGE(I1141:J1141),"")</f>
        <v/>
      </c>
      <c r="P1141" s="982">
        <f>IFERROR(AVERAGE(K1141:L1141),"")</f>
        <v/>
      </c>
      <c r="R1141" s="797">
        <f>AVERAGE(M1141:P1141)</f>
        <v/>
      </c>
      <c r="S1141" s="266">
        <f>IF(R1141&gt;=1,1,0)</f>
        <v/>
      </c>
      <c r="T1141" s="266">
        <f>IF(S1141=0,0,S1141+T1140)</f>
        <v/>
      </c>
      <c r="AS1141" s="796">
        <f>MAX(M1141:P1141)</f>
        <v/>
      </c>
      <c r="AT1141" s="266">
        <f>IF(M1141=AS1141,"#1",IF(N1141=AS1141,"#2",IF(O1141=AS1141,"#4",IF(P1141=AS1141,"#5"))))</f>
        <v/>
      </c>
    </row>
    <row r="1142" ht="17.45" customHeight="1">
      <c r="A1142" s="257">
        <f>IF(ISNUMBER(C1142),MONTH(C1142),"")</f>
        <v/>
      </c>
      <c r="B1142" s="257">
        <f>IF(ISNUMBER(C1142),YEAR(C1142),"")</f>
        <v/>
      </c>
      <c r="C1142" s="861">
        <f>C1141+1</f>
        <v/>
      </c>
      <c r="D1142" s="873" t="n">
        <v>2.609</v>
      </c>
      <c r="E1142" s="804" t="n"/>
      <c r="F1142" s="806" t="n">
        <v>1.512</v>
      </c>
      <c r="G1142" s="805" t="n"/>
      <c r="H1142" s="838" t="n">
        <v>1.413</v>
      </c>
      <c r="I1142" s="803" t="n">
        <v>1.498</v>
      </c>
      <c r="J1142" s="804" t="n"/>
      <c r="K1142" s="806" t="n">
        <v>1.496</v>
      </c>
      <c r="L1142" s="804" t="n"/>
      <c r="M1142" s="982">
        <f>IFERROR(AVERAGE(D1142:E1142),"")</f>
        <v/>
      </c>
      <c r="N1142" s="982">
        <f>IFERROR(AVERAGE(F1142:H1142),"")</f>
        <v/>
      </c>
      <c r="O1142" s="982">
        <f>IFERROR(AVERAGE(I1142:J1142),"")</f>
        <v/>
      </c>
      <c r="P1142" s="982">
        <f>IFERROR(AVERAGE(K1142:L1142),"")</f>
        <v/>
      </c>
      <c r="R1142" s="797">
        <f>AVERAGE(M1142:P1142)</f>
        <v/>
      </c>
      <c r="S1142" s="266">
        <f>IF(R1142&gt;=1,1,0)</f>
        <v/>
      </c>
      <c r="T1142" s="266">
        <f>IF(S1142=0,0,S1142+T1141)</f>
        <v/>
      </c>
      <c r="AS1142" s="796">
        <f>MAX(M1142:P1142)</f>
        <v/>
      </c>
      <c r="AT1142" s="266">
        <f>IF(M1142=AS1142,"#1",IF(N1142=AS1142,"#2",IF(O1142=AS1142,"#4",IF(P1142=AS1142,"#5"))))</f>
        <v/>
      </c>
    </row>
    <row r="1143" ht="17.45" customHeight="1">
      <c r="A1143" s="257">
        <f>IF(ISNUMBER(C1143),MONTH(C1143),"")</f>
        <v/>
      </c>
      <c r="B1143" s="257">
        <f>IF(ISNUMBER(C1143),YEAR(C1143),"")</f>
        <v/>
      </c>
      <c r="C1143" s="791">
        <f>C1142+1</f>
        <v/>
      </c>
      <c r="D1143" s="792" t="n"/>
      <c r="E1143" s="793" t="n">
        <v>1.216</v>
      </c>
      <c r="F1143" s="795" t="n"/>
      <c r="G1143" s="794" t="n">
        <v>0.6349</v>
      </c>
      <c r="H1143" s="836" t="n"/>
      <c r="I1143" s="792" t="n"/>
      <c r="J1143" s="793" t="n">
        <v>0.5072</v>
      </c>
      <c r="K1143" s="795" t="n"/>
      <c r="L1143" s="793" t="n">
        <v>0.7155</v>
      </c>
      <c r="M1143" s="982">
        <f>IFERROR(AVERAGE(D1143:E1143),"")</f>
        <v/>
      </c>
      <c r="N1143" s="982">
        <f>IFERROR(AVERAGE(F1143:H1143),"")</f>
        <v/>
      </c>
      <c r="O1143" s="982">
        <f>IFERROR(AVERAGE(I1143:J1143),"")</f>
        <v/>
      </c>
      <c r="P1143" s="982">
        <f>IFERROR(AVERAGE(K1143:L1143),"")</f>
        <v/>
      </c>
      <c r="R1143" s="797">
        <f>AVERAGE(M1143:P1143)</f>
        <v/>
      </c>
      <c r="S1143" s="266">
        <f>IF(R1143&gt;=1,1,0)</f>
        <v/>
      </c>
      <c r="T1143" s="266">
        <f>IF(S1143=0,0,S1143+T1142)</f>
        <v/>
      </c>
      <c r="AS1143" s="796">
        <f>MAX(M1143:P1143)</f>
        <v/>
      </c>
      <c r="AT1143" s="266">
        <f>IF(M1143=AS1143,"#1",IF(N1143=AS1143,"#2",IF(O1143=AS1143,"#4",IF(P1143=AS1143,"#5"))))</f>
        <v/>
      </c>
    </row>
    <row r="1144" ht="17.45" customHeight="1">
      <c r="A1144" s="298">
        <f>IF(ISNUMBER(C1144),MONTH(C1144),"")</f>
        <v/>
      </c>
      <c r="B1144" s="298">
        <f>IF(ISNUMBER(C1144),YEAR(C1144),"")</f>
        <v/>
      </c>
      <c r="C1144" s="808">
        <f>C1143+1</f>
        <v/>
      </c>
      <c r="D1144" s="809" t="n">
        <v>0.671</v>
      </c>
      <c r="E1144" s="810" t="n"/>
      <c r="F1144" s="812" t="n">
        <v>0.5448</v>
      </c>
      <c r="G1144" s="811" t="n"/>
      <c r="H1144" s="837" t="n"/>
      <c r="I1144" s="809" t="n">
        <v>0.5355</v>
      </c>
      <c r="J1144" s="810" t="n"/>
      <c r="K1144" s="812" t="n">
        <v>0.5443</v>
      </c>
      <c r="L1144" s="810" t="n"/>
      <c r="M1144" s="983">
        <f>IFERROR(AVERAGE(D1144:E1144),"")</f>
        <v/>
      </c>
      <c r="N1144" s="983">
        <f>IFERROR(AVERAGE(F1144:H1144),"")</f>
        <v/>
      </c>
      <c r="O1144" s="983">
        <f>IFERROR(AVERAGE(I1144:J1144),"")</f>
        <v/>
      </c>
      <c r="P1144" s="983">
        <f>IFERROR(AVERAGE(K1144:L1144),"")</f>
        <v/>
      </c>
      <c r="Q1144" s="813">
        <f>AVERAGE(M1144:P1144)</f>
        <v/>
      </c>
      <c r="R1144" s="813" t="n"/>
      <c r="S1144" s="443">
        <f>IF(Q1144&gt;=1,1,0)</f>
        <v/>
      </c>
      <c r="T1144" s="443">
        <f>IF(S1144=0,0,S1144+T1143)</f>
        <v/>
      </c>
      <c r="AS1144" s="796">
        <f>MAX(M1144:P1144)</f>
        <v/>
      </c>
      <c r="AT1144" s="266">
        <f>IF(M1144=AS1144,"#1",IF(N1144=AS1144,"#2",IF(O1144=AS1144,"#4",IF(P1144=AS1144,"#5"))))</f>
        <v/>
      </c>
    </row>
    <row r="1145" ht="17.45" customHeight="1">
      <c r="A1145" s="298">
        <f>IF(ISNUMBER(C1145),MONTH(C1145),"")</f>
        <v/>
      </c>
      <c r="B1145" s="298">
        <f>IF(ISNUMBER(C1145),YEAR(C1145),"")</f>
        <v/>
      </c>
      <c r="C1145" s="808">
        <f>C1144+1</f>
        <v/>
      </c>
      <c r="D1145" s="809" t="n"/>
      <c r="E1145" s="810" t="n">
        <v>0.6536</v>
      </c>
      <c r="F1145" s="812" t="n"/>
      <c r="G1145" s="811" t="n">
        <v>0.6625</v>
      </c>
      <c r="H1145" s="837" t="n"/>
      <c r="I1145" s="809" t="n"/>
      <c r="J1145" s="810" t="n">
        <v>0.5515</v>
      </c>
      <c r="K1145" s="812" t="n"/>
      <c r="L1145" s="810" t="n">
        <v>0.605</v>
      </c>
      <c r="M1145" s="983">
        <f>IFERROR(AVERAGE(D1145:E1145),"")</f>
        <v/>
      </c>
      <c r="N1145" s="983">
        <f>IFERROR(AVERAGE(F1145:H1145),"")</f>
        <v/>
      </c>
      <c r="O1145" s="983">
        <f>IFERROR(AVERAGE(I1145:J1145),"")</f>
        <v/>
      </c>
      <c r="P1145" s="983">
        <f>IFERROR(AVERAGE(K1145:L1145),"")</f>
        <v/>
      </c>
      <c r="Q1145" s="813">
        <f>AVERAGE(M1145:P1145)</f>
        <v/>
      </c>
      <c r="R1145" s="813" t="n"/>
      <c r="S1145" s="443">
        <f>IF(Q1145&gt;=1,1,0)</f>
        <v/>
      </c>
      <c r="T1145" s="443">
        <f>IF(S1145=0,0,S1145+T1144)</f>
        <v/>
      </c>
      <c r="AS1145" s="796">
        <f>MAX(M1145:P1145)</f>
        <v/>
      </c>
      <c r="AT1145" s="266">
        <f>IF(M1145=AS1145,"#1",IF(N1145=AS1145,"#2",IF(O1145=AS1145,"#4",IF(P1145=AS1145,"#5"))))</f>
        <v/>
      </c>
    </row>
    <row r="1146" ht="17.45" customHeight="1">
      <c r="A1146" s="257">
        <f>IF(ISNUMBER(C1146),MONTH(C1146),"")</f>
        <v/>
      </c>
      <c r="B1146" s="257">
        <f>IF(ISNUMBER(C1146),YEAR(C1146),"")</f>
        <v/>
      </c>
      <c r="C1146" s="791">
        <f>C1145+1</f>
        <v/>
      </c>
      <c r="D1146" s="792" t="n">
        <v>0.8709</v>
      </c>
      <c r="E1146" s="793" t="n"/>
      <c r="F1146" s="795" t="n"/>
      <c r="G1146" s="794" t="n"/>
      <c r="H1146" s="836" t="n">
        <v>0.6755</v>
      </c>
      <c r="I1146" s="792" t="n">
        <v>0.6371</v>
      </c>
      <c r="J1146" s="793" t="n"/>
      <c r="K1146" s="795" t="n">
        <v>1.04</v>
      </c>
      <c r="L1146" s="793" t="n"/>
      <c r="M1146" s="982">
        <f>IFERROR(AVERAGE(D1146:E1146),"")</f>
        <v/>
      </c>
      <c r="N1146" s="982">
        <f>IFERROR(AVERAGE(F1146:H1146),"")</f>
        <v/>
      </c>
      <c r="O1146" s="982">
        <f>IFERROR(AVERAGE(I1146:J1146),"")</f>
        <v/>
      </c>
      <c r="P1146" s="982">
        <f>IFERROR(AVERAGE(K1146:L1146),"")</f>
        <v/>
      </c>
      <c r="R1146" s="797">
        <f>AVERAGE(M1146:P1146)</f>
        <v/>
      </c>
      <c r="S1146" s="266">
        <f>IF(R1146&gt;=1,1,0)</f>
        <v/>
      </c>
      <c r="T1146" s="266">
        <f>IF(S1146=0,0,S1146+T1145)</f>
        <v/>
      </c>
      <c r="AS1146" s="796">
        <f>MAX(M1146:P1146)</f>
        <v/>
      </c>
      <c r="AT1146" s="266">
        <f>IF(M1146=AS1146,"#1",IF(N1146=AS1146,"#2",IF(O1146=AS1146,"#4",IF(P1146=AS1146,"#5"))))</f>
        <v/>
      </c>
    </row>
    <row r="1147" ht="17.45" customHeight="1">
      <c r="A1147" s="257">
        <f>IF(ISNUMBER(C1147),MONTH(C1147),"")</f>
        <v/>
      </c>
      <c r="B1147" s="257">
        <f>IF(ISNUMBER(C1147),YEAR(C1147),"")</f>
        <v/>
      </c>
      <c r="C1147" s="791">
        <f>C1146+1</f>
        <v/>
      </c>
      <c r="D1147" s="792" t="n"/>
      <c r="E1147" s="793" t="n">
        <v>1.158</v>
      </c>
      <c r="F1147" s="795" t="n"/>
      <c r="G1147" s="794" t="n">
        <v>1.197</v>
      </c>
      <c r="H1147" s="836" t="n"/>
      <c r="I1147" s="792" t="n"/>
      <c r="J1147" s="793" t="n">
        <v>0.7365</v>
      </c>
      <c r="K1147" s="795" t="n"/>
      <c r="L1147" s="793" t="n">
        <v>0.9728</v>
      </c>
      <c r="M1147" s="982">
        <f>IFERROR(AVERAGE(D1147:E1147),"")</f>
        <v/>
      </c>
      <c r="N1147" s="982">
        <f>IFERROR(AVERAGE(F1147:H1147),"")</f>
        <v/>
      </c>
      <c r="O1147" s="982">
        <f>IFERROR(AVERAGE(I1147:J1147),"")</f>
        <v/>
      </c>
      <c r="P1147" s="982">
        <f>IFERROR(AVERAGE(K1147:L1147),"")</f>
        <v/>
      </c>
      <c r="R1147" s="797">
        <f>AVERAGE(M1147:P1147)</f>
        <v/>
      </c>
      <c r="S1147" s="266">
        <f>IF(R1147&gt;=1,1,0)</f>
        <v/>
      </c>
      <c r="T1147" s="266">
        <f>IF(S1147=0,0,S1147+T1146)</f>
        <v/>
      </c>
      <c r="AS1147" s="796">
        <f>MAX(M1147:P1147)</f>
        <v/>
      </c>
      <c r="AT1147" s="266">
        <f>IF(M1147=AS1147,"#1",IF(N1147=AS1147,"#2",IF(O1147=AS1147,"#4",IF(P1147=AS1147,"#5"))))</f>
        <v/>
      </c>
    </row>
    <row r="1148" ht="17.45" customHeight="1">
      <c r="A1148" s="257">
        <f>IF(ISNUMBER(C1148),MONTH(C1148),"")</f>
        <v/>
      </c>
      <c r="B1148" s="257">
        <f>IF(ISNUMBER(C1148),YEAR(C1148),"")</f>
        <v/>
      </c>
      <c r="C1148" s="861">
        <f>C1147+1</f>
        <v/>
      </c>
      <c r="D1148" s="803" t="n">
        <v>0.9522</v>
      </c>
      <c r="E1148" s="804" t="n"/>
      <c r="F1148" s="806" t="n">
        <v>0.8683</v>
      </c>
      <c r="G1148" s="805" t="n"/>
      <c r="H1148" s="838" t="n">
        <v>0.8683</v>
      </c>
      <c r="I1148" s="803" t="n">
        <v>0.9903</v>
      </c>
      <c r="J1148" s="804" t="n"/>
      <c r="K1148" s="806" t="n">
        <v>1.092</v>
      </c>
      <c r="L1148" s="804" t="n"/>
      <c r="M1148" s="982">
        <f>IFERROR(AVERAGE(D1148:E1148),"")</f>
        <v/>
      </c>
      <c r="N1148" s="982">
        <f>IFERROR(AVERAGE(F1148:H1148),"")</f>
        <v/>
      </c>
      <c r="O1148" s="982">
        <f>IFERROR(AVERAGE(I1148:J1148),"")</f>
        <v/>
      </c>
      <c r="P1148" s="982">
        <f>IFERROR(AVERAGE(K1148:L1148),"")</f>
        <v/>
      </c>
      <c r="R1148" s="797">
        <f>AVERAGE(M1148:P1148)</f>
        <v/>
      </c>
      <c r="S1148" s="266">
        <f>IF(R1148&gt;=1,1,0)</f>
        <v/>
      </c>
      <c r="T1148" s="266">
        <f>IF(S1148=0,0,S1148+T1147)</f>
        <v/>
      </c>
      <c r="AS1148" s="796">
        <f>MAX(M1148:P1148)</f>
        <v/>
      </c>
      <c r="AT1148" s="266">
        <f>IF(M1148=AS1148,"#1",IF(N1148=AS1148,"#2",IF(O1148=AS1148,"#4",IF(P1148=AS1148,"#5"))))</f>
        <v/>
      </c>
    </row>
    <row r="1149" ht="17.45" customHeight="1">
      <c r="A1149" s="257">
        <f>IF(ISNUMBER(C1149),MONTH(C1149),"")</f>
        <v/>
      </c>
      <c r="B1149" s="257">
        <f>IF(ISNUMBER(C1149),YEAR(C1149),"")</f>
        <v/>
      </c>
      <c r="C1149" s="791">
        <f>C1148+1</f>
        <v/>
      </c>
      <c r="D1149" s="792" t="n"/>
      <c r="E1149" s="793" t="n">
        <v>0.9544</v>
      </c>
      <c r="F1149" s="795" t="n"/>
      <c r="G1149" s="794" t="n">
        <v>1.096</v>
      </c>
      <c r="H1149" s="836" t="n"/>
      <c r="I1149" s="792" t="n"/>
      <c r="J1149" s="793" t="n">
        <v>1.228</v>
      </c>
      <c r="K1149" s="795" t="n"/>
      <c r="L1149" s="793" t="n">
        <v>1.17</v>
      </c>
      <c r="M1149" s="982">
        <f>IFERROR(AVERAGE(D1149:E1149),"")</f>
        <v/>
      </c>
      <c r="N1149" s="982">
        <f>IFERROR(AVERAGE(F1149:H1149),"")</f>
        <v/>
      </c>
      <c r="O1149" s="982">
        <f>IFERROR(AVERAGE(I1149:J1149),"")</f>
        <v/>
      </c>
      <c r="P1149" s="982">
        <f>IFERROR(AVERAGE(K1149:L1149),"")</f>
        <v/>
      </c>
      <c r="R1149" s="797">
        <f>AVERAGE(M1149:P1149)</f>
        <v/>
      </c>
      <c r="S1149" s="266">
        <f>IF(R1149&gt;=1,1,0)</f>
        <v/>
      </c>
      <c r="T1149" s="266">
        <f>IF(S1149=0,0,S1149+T1148)</f>
        <v/>
      </c>
      <c r="AS1149" s="796">
        <f>MAX(M1149:P1149)</f>
        <v/>
      </c>
      <c r="AT1149" s="266">
        <f>IF(M1149=AS1149,"#1",IF(N1149=AS1149,"#2",IF(O1149=AS1149,"#4",IF(P1149=AS1149,"#5"))))</f>
        <v/>
      </c>
    </row>
    <row r="1150" ht="17.45" customHeight="1">
      <c r="A1150" s="257">
        <f>IF(ISNUMBER(C1150),MONTH(C1150),"")</f>
        <v/>
      </c>
      <c r="B1150" s="257">
        <f>IF(ISNUMBER(C1150),YEAR(C1150),"")</f>
        <v/>
      </c>
      <c r="C1150" s="791">
        <f>C1149+1</f>
        <v/>
      </c>
      <c r="D1150" s="792" t="n">
        <v>1.215</v>
      </c>
      <c r="E1150" s="793" t="n"/>
      <c r="F1150" s="795" t="n">
        <v>0.9171</v>
      </c>
      <c r="G1150" s="794" t="n"/>
      <c r="H1150" s="836" t="n"/>
      <c r="I1150" s="792" t="n">
        <v>1.099</v>
      </c>
      <c r="J1150" s="793" t="n"/>
      <c r="K1150" s="795" t="n">
        <v>1.219</v>
      </c>
      <c r="L1150" s="793" t="n"/>
      <c r="M1150" s="982">
        <f>IFERROR(AVERAGE(D1150:E1150),"")</f>
        <v/>
      </c>
      <c r="N1150" s="982">
        <f>IFERROR(AVERAGE(F1150:H1150),"")</f>
        <v/>
      </c>
      <c r="O1150" s="982">
        <f>IFERROR(AVERAGE(I1150:J1150),"")</f>
        <v/>
      </c>
      <c r="P1150" s="982">
        <f>IFERROR(AVERAGE(K1150:L1150),"")</f>
        <v/>
      </c>
      <c r="R1150" s="797">
        <f>AVERAGE(M1150:P1150)</f>
        <v/>
      </c>
      <c r="S1150" s="266">
        <f>IF(R1150&gt;=1,1,0)</f>
        <v/>
      </c>
      <c r="T1150" s="266">
        <f>IF(S1150=0,0,S1150+T1149)</f>
        <v/>
      </c>
      <c r="AS1150" s="796">
        <f>MAX(M1150:P1150)</f>
        <v/>
      </c>
      <c r="AT1150" s="266">
        <f>IF(M1150=AS1150,"#1",IF(N1150=AS1150,"#2",IF(O1150=AS1150,"#4",IF(P1150=AS1150,"#5"))))</f>
        <v/>
      </c>
    </row>
    <row r="1151" ht="17.45" customHeight="1">
      <c r="A1151" s="257">
        <f>IF(ISNUMBER(C1151),MONTH(C1151),"")</f>
        <v/>
      </c>
      <c r="B1151" s="257">
        <f>IF(ISNUMBER(C1151),YEAR(C1151),"")</f>
        <v/>
      </c>
      <c r="C1151" s="808">
        <f>C1150+1</f>
        <v/>
      </c>
      <c r="D1151" s="809" t="n"/>
      <c r="E1151" s="810" t="n">
        <v>1.472</v>
      </c>
      <c r="F1151" s="812" t="n"/>
      <c r="G1151" s="811" t="n">
        <v>1.244</v>
      </c>
      <c r="H1151" s="837" t="n"/>
      <c r="I1151" s="809" t="n"/>
      <c r="J1151" s="810" t="n">
        <v>1.071</v>
      </c>
      <c r="K1151" s="812" t="n"/>
      <c r="L1151" s="810" t="n">
        <v>1.393</v>
      </c>
      <c r="M1151" s="983">
        <f>IFERROR(AVERAGE(D1151:E1151),"")</f>
        <v/>
      </c>
      <c r="N1151" s="983">
        <f>IFERROR(AVERAGE(F1151:H1151),"")</f>
        <v/>
      </c>
      <c r="O1151" s="983">
        <f>IFERROR(AVERAGE(I1151:J1151),"")</f>
        <v/>
      </c>
      <c r="P1151" s="983">
        <f>IFERROR(AVERAGE(K1151:L1151),"")</f>
        <v/>
      </c>
      <c r="Q1151" s="813">
        <f>AVERAGE(M1151:P1151)</f>
        <v/>
      </c>
      <c r="R1151" s="813" t="n"/>
      <c r="S1151" s="443">
        <f>IF(Q1151&gt;=1,1,0)</f>
        <v/>
      </c>
      <c r="T1151" s="443">
        <f>IF(S1151=0,0,S1151+T1150)</f>
        <v/>
      </c>
      <c r="AS1151" s="796">
        <f>MAX(M1151:P1151)</f>
        <v/>
      </c>
      <c r="AT1151" s="266">
        <f>IF(M1151=AS1151,"#1",IF(N1151=AS1151,"#2",IF(O1151=AS1151,"#4",IF(P1151=AS1151,"#5"))))</f>
        <v/>
      </c>
    </row>
    <row r="1152" ht="17.45" customHeight="1">
      <c r="A1152" s="257">
        <f>IF(ISNUMBER(C1152),MONTH(C1152),"")</f>
        <v/>
      </c>
      <c r="B1152" s="257">
        <f>IF(ISNUMBER(C1152),YEAR(C1152),"")</f>
        <v/>
      </c>
      <c r="C1152" s="808">
        <f>C1151+1</f>
        <v/>
      </c>
      <c r="D1152" s="809" t="n">
        <v>1.032</v>
      </c>
      <c r="E1152" s="810" t="n"/>
      <c r="F1152" s="812" t="n"/>
      <c r="G1152" s="811" t="n"/>
      <c r="H1152" s="837" t="n">
        <v>0.9581</v>
      </c>
      <c r="I1152" s="809" t="n">
        <v>0.8303</v>
      </c>
      <c r="J1152" s="810" t="n"/>
      <c r="K1152" s="812" t="n">
        <v>1.044</v>
      </c>
      <c r="L1152" s="810" t="n"/>
      <c r="M1152" s="983">
        <f>IFERROR(AVERAGE(D1152:E1152),"")</f>
        <v/>
      </c>
      <c r="N1152" s="983">
        <f>IFERROR(AVERAGE(F1152:H1152),"")</f>
        <v/>
      </c>
      <c r="O1152" s="983">
        <f>IFERROR(AVERAGE(I1152:J1152),"")</f>
        <v/>
      </c>
      <c r="P1152" s="983">
        <f>IFERROR(AVERAGE(K1152:L1152),"")</f>
        <v/>
      </c>
      <c r="Q1152" s="813">
        <f>AVERAGE(M1152:P1152)</f>
        <v/>
      </c>
      <c r="R1152" s="813" t="n"/>
      <c r="S1152" s="443">
        <f>IF(Q1152&gt;=1,1,0)</f>
        <v/>
      </c>
      <c r="T1152" s="443">
        <f>IF(S1152=0,0,S1152+T1151)</f>
        <v/>
      </c>
      <c r="AS1152" s="796">
        <f>MAX(M1152:P1152)</f>
        <v/>
      </c>
      <c r="AT1152" s="266">
        <f>IF(M1152=AS1152,"#1",IF(N1152=AS1152,"#2",IF(O1152=AS1152,"#4",IF(P1152=AS1152,"#5"))))</f>
        <v/>
      </c>
    </row>
    <row r="1153" ht="17.45" customHeight="1">
      <c r="A1153" s="257">
        <f>IF(ISNUMBER(C1153),MONTH(C1153),"")</f>
        <v/>
      </c>
      <c r="B1153" s="257">
        <f>IF(ISNUMBER(C1153),YEAR(C1153),"")</f>
        <v/>
      </c>
      <c r="C1153" s="791">
        <f>C1152+1</f>
        <v/>
      </c>
      <c r="D1153" s="792" t="n"/>
      <c r="E1153" s="793" t="n">
        <v>1.39</v>
      </c>
      <c r="F1153" s="795" t="n"/>
      <c r="G1153" s="794" t="n">
        <v>1.023</v>
      </c>
      <c r="H1153" s="836" t="n"/>
      <c r="I1153" s="792" t="n"/>
      <c r="J1153" s="793" t="n">
        <v>0.9217</v>
      </c>
      <c r="K1153" s="795" t="n"/>
      <c r="L1153" s="793" t="n">
        <v>1.129</v>
      </c>
      <c r="M1153" s="982">
        <f>IFERROR(AVERAGE(D1153:E1153),"")</f>
        <v/>
      </c>
      <c r="N1153" s="982">
        <f>IFERROR(AVERAGE(F1153:H1153),"")</f>
        <v/>
      </c>
      <c r="O1153" s="982">
        <f>IFERROR(AVERAGE(I1153:J1153),"")</f>
        <v/>
      </c>
      <c r="P1153" s="982">
        <f>IFERROR(AVERAGE(K1153:L1153),"")</f>
        <v/>
      </c>
      <c r="R1153" s="797">
        <f>AVERAGE(M1153:P1153)</f>
        <v/>
      </c>
      <c r="S1153" s="266">
        <f>IF(R1153&gt;=1,1,0)</f>
        <v/>
      </c>
      <c r="T1153" s="266">
        <f>IF(S1153=0,0,S1153+T1152)</f>
        <v/>
      </c>
      <c r="AS1153" s="796">
        <f>MAX(M1153:P1153)</f>
        <v/>
      </c>
      <c r="AT1153" s="266">
        <f>IF(M1153=AS1153,"#1",IF(N1153=AS1153,"#2",IF(O1153=AS1153,"#4",IF(P1153=AS1153,"#5"))))</f>
        <v/>
      </c>
    </row>
    <row r="1154" ht="17.45" customHeight="1">
      <c r="A1154" s="257">
        <f>IF(ISNUMBER(C1154),MONTH(C1154),"")</f>
        <v/>
      </c>
      <c r="B1154" s="257">
        <f>IF(ISNUMBER(C1154),YEAR(C1154),"")</f>
        <v/>
      </c>
      <c r="C1154" s="861">
        <f>C1153+1</f>
        <v/>
      </c>
      <c r="D1154" s="803" t="n">
        <v>1.333</v>
      </c>
      <c r="E1154" s="804" t="n"/>
      <c r="F1154" s="806" t="n">
        <v>1.123</v>
      </c>
      <c r="G1154" s="805" t="n"/>
      <c r="H1154" s="838" t="n">
        <v>1.088</v>
      </c>
      <c r="I1154" s="803" t="n">
        <v>1.267</v>
      </c>
      <c r="J1154" s="804" t="n"/>
      <c r="K1154" s="806" t="n">
        <v>1.345</v>
      </c>
      <c r="L1154" s="804" t="n"/>
      <c r="M1154" s="982">
        <f>IFERROR(AVERAGE(D1154:E1154),"")</f>
        <v/>
      </c>
      <c r="N1154" s="982">
        <f>IFERROR(AVERAGE(F1154:H1154),"")</f>
        <v/>
      </c>
      <c r="O1154" s="982">
        <f>IFERROR(AVERAGE(I1154:J1154),"")</f>
        <v/>
      </c>
      <c r="P1154" s="982">
        <f>IFERROR(AVERAGE(K1154:L1154),"")</f>
        <v/>
      </c>
      <c r="R1154" s="797">
        <f>AVERAGE(M1154:P1154)</f>
        <v/>
      </c>
      <c r="S1154" s="266">
        <f>IF(R1154&gt;=1,1,0)</f>
        <v/>
      </c>
      <c r="T1154" s="266">
        <f>IF(S1154=0,0,S1154+T1153)</f>
        <v/>
      </c>
      <c r="AS1154" s="796">
        <f>MAX(M1154:P1154)</f>
        <v/>
      </c>
      <c r="AT1154" s="266">
        <f>IF(M1154=AS1154,"#1",IF(N1154=AS1154,"#2",IF(O1154=AS1154,"#4",IF(P1154=AS1154,"#5"))))</f>
        <v/>
      </c>
    </row>
    <row r="1155" ht="17.45" customHeight="1">
      <c r="A1155" s="257">
        <f>IF(ISNUMBER(C1155),MONTH(C1155),"")</f>
        <v/>
      </c>
      <c r="B1155" s="257">
        <f>IF(ISNUMBER(C1155),YEAR(C1155),"")</f>
        <v/>
      </c>
      <c r="C1155" s="791">
        <f>C1154+1</f>
        <v/>
      </c>
      <c r="D1155" s="792" t="n"/>
      <c r="E1155" s="793" t="n">
        <v>1.12</v>
      </c>
      <c r="F1155" s="795" t="n"/>
      <c r="G1155" s="794" t="n">
        <v>0.9560999999999999</v>
      </c>
      <c r="H1155" s="836" t="n"/>
      <c r="I1155" s="792" t="n"/>
      <c r="J1155" s="793" t="n">
        <v>0.9559</v>
      </c>
      <c r="K1155" s="795" t="n"/>
      <c r="L1155" s="793" t="n">
        <v>1.235</v>
      </c>
      <c r="M1155" s="982">
        <f>IFERROR(AVERAGE(D1155:E1155),"")</f>
        <v/>
      </c>
      <c r="N1155" s="982">
        <f>IFERROR(AVERAGE(F1155:H1155),"")</f>
        <v/>
      </c>
      <c r="O1155" s="982">
        <f>IFERROR(AVERAGE(I1155:J1155),"")</f>
        <v/>
      </c>
      <c r="P1155" s="982">
        <f>IFERROR(AVERAGE(K1155:L1155),"")</f>
        <v/>
      </c>
      <c r="R1155" s="797">
        <f>AVERAGE(M1155:P1155)</f>
        <v/>
      </c>
      <c r="S1155" s="266">
        <f>IF(R1155&gt;=1,1,0)</f>
        <v/>
      </c>
      <c r="T1155" s="266">
        <f>IF(S1155=0,0,S1155+T1154)</f>
        <v/>
      </c>
      <c r="AS1155" s="796">
        <f>MAX(M1155:P1155)</f>
        <v/>
      </c>
      <c r="AT1155" s="266">
        <f>IF(M1155=AS1155,"#1",IF(N1155=AS1155,"#2",IF(O1155=AS1155,"#4",IF(P1155=AS1155,"#5"))))</f>
        <v/>
      </c>
    </row>
    <row r="1156" ht="17.45" customHeight="1" thickBot="1">
      <c r="A1156" s="257">
        <f>IF(ISNUMBER(C1156),MONTH(C1156),"")</f>
        <v/>
      </c>
      <c r="B1156" s="257">
        <f>IF(ISNUMBER(C1156),YEAR(C1156),"")</f>
        <v/>
      </c>
      <c r="C1156" s="791">
        <f>C1155+1</f>
        <v/>
      </c>
      <c r="D1156" s="792" t="n">
        <v>1.282</v>
      </c>
      <c r="E1156" s="793" t="n"/>
      <c r="F1156" s="795" t="n">
        <v>1.103</v>
      </c>
      <c r="G1156" s="794" t="n"/>
      <c r="H1156" s="836" t="n"/>
      <c r="I1156" s="792" t="n">
        <v>1.088</v>
      </c>
      <c r="J1156" s="793" t="n"/>
      <c r="K1156" s="795" t="n">
        <v>1.322</v>
      </c>
      <c r="L1156" s="793" t="n"/>
      <c r="M1156" s="982">
        <f>IFERROR(AVERAGE(D1156:E1156),"")</f>
        <v/>
      </c>
      <c r="N1156" s="982">
        <f>IFERROR(AVERAGE(F1156:H1156),"")</f>
        <v/>
      </c>
      <c r="O1156" s="982">
        <f>IFERROR(AVERAGE(I1156:J1156),"")</f>
        <v/>
      </c>
      <c r="P1156" s="982">
        <f>IFERROR(AVERAGE(K1156:L1156),"")</f>
        <v/>
      </c>
      <c r="R1156" s="797">
        <f>AVERAGE(M1156:P1156)</f>
        <v/>
      </c>
      <c r="S1156" s="266">
        <f>IF(R1156&gt;=1,1,0)</f>
        <v/>
      </c>
      <c r="T1156" s="266">
        <f>IF(S1156=0,0,S1156+T1155)</f>
        <v/>
      </c>
      <c r="AS1156" s="796">
        <f>MAX(M1156:P1156)</f>
        <v/>
      </c>
      <c r="AT1156" s="266">
        <f>IF(M1156=AS1156,"#1",IF(N1156=AS1156,"#2",IF(O1156=AS1156,"#4",IF(P1156=AS1156,"#5"))))</f>
        <v/>
      </c>
    </row>
    <row r="1157" ht="17.45" customHeight="1" thickBot="1">
      <c r="A1157" s="257">
        <f>IF(ISNUMBER(C1157),MONTH(C1157),"")</f>
        <v/>
      </c>
      <c r="B1157" s="257">
        <f>IF(ISNUMBER(C1157),YEAR(C1157),"")</f>
        <v/>
      </c>
      <c r="C1157" s="791">
        <f>C1156+1</f>
        <v/>
      </c>
      <c r="D1157" s="792" t="n"/>
      <c r="E1157" s="793" t="n">
        <v>1.281</v>
      </c>
      <c r="F1157" s="795" t="n"/>
      <c r="G1157" s="794" t="n">
        <v>1.53</v>
      </c>
      <c r="H1157" s="836" t="n"/>
      <c r="I1157" s="792" t="n"/>
      <c r="J1157" s="793" t="n">
        <v>1.189</v>
      </c>
      <c r="K1157" s="795" t="n"/>
      <c r="L1157" s="793" t="n">
        <v>1.396</v>
      </c>
      <c r="M1157" s="982">
        <f>IFERROR(AVERAGE(D1157:E1157),"")</f>
        <v/>
      </c>
      <c r="N1157" s="982">
        <f>IFERROR(AVERAGE(F1157:H1157),"")</f>
        <v/>
      </c>
      <c r="O1157" s="982">
        <f>IFERROR(AVERAGE(I1157:J1157),"")</f>
        <v/>
      </c>
      <c r="P1157" s="982">
        <f>IFERROR(AVERAGE(K1157:L1157),"")</f>
        <v/>
      </c>
      <c r="R1157" s="797">
        <f>AVERAGE(M1157:P1157)</f>
        <v/>
      </c>
      <c r="S1157" s="266">
        <f>IF(R1157&gt;=1,1,0)</f>
        <v/>
      </c>
      <c r="T1157" s="266">
        <f>IF(S1157=0,0,S1157+T1156)</f>
        <v/>
      </c>
      <c r="U1157" s="313" t="inlineStr">
        <is>
          <t>February</t>
        </is>
      </c>
      <c r="V1157" s="299" t="n">
        <v>2021</v>
      </c>
      <c r="W1157" s="300" t="n"/>
      <c r="X1157" s="300" t="n"/>
      <c r="Y1157" s="300" t="n"/>
      <c r="AS1157" s="796">
        <f>MAX(M1157:P1157)</f>
        <v/>
      </c>
      <c r="AT1157" s="266">
        <f>IF(M1157=AS1157,"#1",IF(N1157=AS1157,"#2",IF(O1157=AS1157,"#4",IF(P1157=AS1157,"#5"))))</f>
        <v/>
      </c>
    </row>
    <row r="1158" ht="17.45" customHeight="1">
      <c r="A1158" s="257">
        <f>IF(ISNUMBER(C1158),MONTH(C1158),"")</f>
        <v/>
      </c>
      <c r="B1158" s="257">
        <f>IF(ISNUMBER(C1158),YEAR(C1158),"")</f>
        <v/>
      </c>
      <c r="C1158" s="808">
        <f>C1157+1</f>
        <v/>
      </c>
      <c r="D1158" s="809" t="n">
        <v>0.8497</v>
      </c>
      <c r="E1158" s="810" t="n"/>
      <c r="F1158" s="812" t="n"/>
      <c r="G1158" s="811" t="n"/>
      <c r="H1158" s="837" t="n">
        <v>0.7321</v>
      </c>
      <c r="I1158" s="809" t="n">
        <v>0.7033</v>
      </c>
      <c r="J1158" s="810" t="n"/>
      <c r="K1158" s="812" t="n">
        <v>0.887</v>
      </c>
      <c r="L1158" s="810" t="n"/>
      <c r="M1158" s="983">
        <f>IFERROR(AVERAGE(D1158:E1158),"")</f>
        <v/>
      </c>
      <c r="N1158" s="983">
        <f>IFERROR(AVERAGE(F1158:H1158),"")</f>
        <v/>
      </c>
      <c r="O1158" s="983">
        <f>IFERROR(AVERAGE(I1158:J1158),"")</f>
        <v/>
      </c>
      <c r="P1158" s="983">
        <f>IFERROR(AVERAGE(K1158:L1158),"")</f>
        <v/>
      </c>
      <c r="Q1158" s="813">
        <f>AVERAGE(M1158:P1158)</f>
        <v/>
      </c>
      <c r="R1158" s="813" t="n"/>
      <c r="S1158" s="443">
        <f>IF(Q1158&gt;=1,1,0)</f>
        <v/>
      </c>
      <c r="T1158" s="443">
        <f>IF(S1158=0,0,S1158+T1157)</f>
        <v/>
      </c>
      <c r="U1158" s="301" t="inlineStr">
        <is>
          <t>Parameter</t>
        </is>
      </c>
      <c r="V1158" s="301" t="inlineStr">
        <is>
          <t>Station 1</t>
        </is>
      </c>
      <c r="W1158" s="301" t="inlineStr">
        <is>
          <t>Station 2</t>
        </is>
      </c>
      <c r="X1158" s="301" t="inlineStr">
        <is>
          <t>Station 4</t>
        </is>
      </c>
      <c r="Y1158" s="301" t="inlineStr">
        <is>
          <t>Station 5</t>
        </is>
      </c>
      <c r="AS1158" s="796">
        <f>MAX(M1158:P1158)</f>
        <v/>
      </c>
      <c r="AT1158" s="266">
        <f>IF(M1158=AS1158,"#1",IF(N1158=AS1158,"#2",IF(O1158=AS1158,"#4",IF(P1158=AS1158,"#5"))))</f>
        <v/>
      </c>
    </row>
    <row r="1159" ht="17.45" customHeight="1">
      <c r="A1159" s="257">
        <f>IF(ISNUMBER(C1159),MONTH(C1159),"")</f>
        <v/>
      </c>
      <c r="B1159" s="257">
        <f>IF(ISNUMBER(C1159),YEAR(C1159),"")</f>
        <v/>
      </c>
      <c r="C1159" s="808">
        <f>C1158+1</f>
        <v/>
      </c>
      <c r="D1159" s="809" t="n"/>
      <c r="E1159" s="810" t="n">
        <v>1.352</v>
      </c>
      <c r="F1159" s="812" t="n"/>
      <c r="G1159" s="811" t="n">
        <v>1.456</v>
      </c>
      <c r="H1159" s="837" t="n"/>
      <c r="I1159" s="809" t="n"/>
      <c r="J1159" s="810" t="n">
        <v>1.175</v>
      </c>
      <c r="K1159" s="812" t="n"/>
      <c r="L1159" s="810" t="n">
        <v>1.257</v>
      </c>
      <c r="M1159" s="983">
        <f>IFERROR(AVERAGE(D1159:E1159),"")</f>
        <v/>
      </c>
      <c r="N1159" s="983">
        <f>IFERROR(AVERAGE(F1159:H1159),"")</f>
        <v/>
      </c>
      <c r="O1159" s="983">
        <f>IFERROR(AVERAGE(I1159:J1159),"")</f>
        <v/>
      </c>
      <c r="P1159" s="983">
        <f>IFERROR(AVERAGE(K1159:L1159),"")</f>
        <v/>
      </c>
      <c r="Q1159" s="813">
        <f>AVERAGE(M1159:P1159)</f>
        <v/>
      </c>
      <c r="R1159" s="813" t="n"/>
      <c r="S1159" s="443">
        <f>IF(Q1159&gt;=1,1,0)</f>
        <v/>
      </c>
      <c r="T1159" s="443">
        <f>IF(S1159=0,0,S1159+T1158)</f>
        <v/>
      </c>
      <c r="U1159" s="302" t="inlineStr">
        <is>
          <t>Average</t>
        </is>
      </c>
      <c r="V1159" s="839">
        <f>AVERAGE(D1132:E1159)</f>
        <v/>
      </c>
      <c r="W1159" s="839">
        <f>AVERAGE(F1132:H1159)</f>
        <v/>
      </c>
      <c r="X1159" s="839">
        <f>AVERAGE(I1132:J1159)</f>
        <v/>
      </c>
      <c r="Y1159" s="839">
        <f>AVERAGE(K1132:L1159)</f>
        <v/>
      </c>
      <c r="AS1159" s="796">
        <f>MAX(M1159:P1159)</f>
        <v/>
      </c>
      <c r="AT1159" s="266">
        <f>IF(M1159=AS1159,"#1",IF(N1159=AS1159,"#2",IF(O1159=AS1159,"#4",IF(P1159=AS1159,"#5"))))</f>
        <v/>
      </c>
    </row>
    <row r="1160" ht="17.45" customHeight="1">
      <c r="A1160" s="257">
        <f>IF(ISNUMBER(C1160),MONTH(C1160),"")</f>
        <v/>
      </c>
      <c r="B1160" s="257">
        <f>IF(ISNUMBER(C1160),YEAR(C1160),"")</f>
        <v/>
      </c>
      <c r="C1160" s="861">
        <f>C1159+1</f>
        <v/>
      </c>
      <c r="D1160" s="803" t="n">
        <v>1.003</v>
      </c>
      <c r="E1160" s="804" t="n"/>
      <c r="F1160" s="806" t="n">
        <v>1.105</v>
      </c>
      <c r="G1160" s="805" t="n"/>
      <c r="H1160" s="838" t="n">
        <v>0.9277</v>
      </c>
      <c r="I1160" s="803" t="n">
        <v>0.7272</v>
      </c>
      <c r="J1160" s="804" t="n"/>
      <c r="K1160" s="806" t="n">
        <v>1.11</v>
      </c>
      <c r="L1160" s="804" t="n"/>
      <c r="M1160" s="982">
        <f>IFERROR(AVERAGE(D1160:E1160),"")</f>
        <v/>
      </c>
      <c r="N1160" s="982">
        <f>IFERROR(AVERAGE(F1160:H1160),"")</f>
        <v/>
      </c>
      <c r="O1160" s="982">
        <f>IFERROR(AVERAGE(I1160:J1160),"")</f>
        <v/>
      </c>
      <c r="P1160" s="982">
        <f>IFERROR(AVERAGE(K1160:L1160),"")</f>
        <v/>
      </c>
      <c r="R1160" s="797">
        <f>AVERAGE(M1160:P1160)</f>
        <v/>
      </c>
      <c r="S1160" s="266">
        <f>IF(R1160&gt;=1,1,0)</f>
        <v/>
      </c>
      <c r="T1160" s="266">
        <f>IF(S1160=0,0,S1160+T1159)</f>
        <v/>
      </c>
      <c r="U1160" s="302" t="inlineStr">
        <is>
          <t>Maximum</t>
        </is>
      </c>
      <c r="V1160" s="839">
        <f>MAX(D1132:E1159)</f>
        <v/>
      </c>
      <c r="W1160" s="839">
        <f>MAX(F1132:H1159)</f>
        <v/>
      </c>
      <c r="X1160" s="839">
        <f>MAX(I1132:J1159)</f>
        <v/>
      </c>
      <c r="Y1160" s="839">
        <f>MAX(K1132:L1159)</f>
        <v/>
      </c>
      <c r="AS1160" s="796">
        <f>MAX(M1160:P1160)</f>
        <v/>
      </c>
      <c r="AT1160" s="266">
        <f>IF(M1160=AS1160,"#1",IF(N1160=AS1160,"#2",IF(O1160=AS1160,"#4",IF(P1160=AS1160,"#5"))))</f>
        <v/>
      </c>
    </row>
    <row r="1161" ht="17.45" customHeight="1" thickBot="1">
      <c r="A1161" s="257">
        <f>IF(ISNUMBER(C1161),MONTH(C1161),"")</f>
        <v/>
      </c>
      <c r="B1161" s="257">
        <f>IF(ISNUMBER(C1161),YEAR(C1161),"")</f>
        <v/>
      </c>
      <c r="C1161" s="791">
        <f>C1160+1</f>
        <v/>
      </c>
      <c r="D1161" s="792" t="n"/>
      <c r="E1161" s="793" t="n">
        <v>0.8966</v>
      </c>
      <c r="F1161" s="795" t="n"/>
      <c r="G1161" s="794" t="n">
        <v>0.7663</v>
      </c>
      <c r="H1161" s="836" t="n"/>
      <c r="I1161" s="792" t="n"/>
      <c r="J1161" s="793" t="n">
        <v>0.8025</v>
      </c>
      <c r="K1161" s="795" t="n"/>
      <c r="L1161" s="793" t="n">
        <v>0.9822</v>
      </c>
      <c r="M1161" s="982">
        <f>IFERROR(AVERAGE(D1161:E1161),"")</f>
        <v/>
      </c>
      <c r="N1161" s="982">
        <f>IFERROR(AVERAGE(F1161:H1161),"")</f>
        <v/>
      </c>
      <c r="O1161" s="982">
        <f>IFERROR(AVERAGE(I1161:J1161),"")</f>
        <v/>
      </c>
      <c r="P1161" s="982">
        <f>IFERROR(AVERAGE(K1161:L1161),"")</f>
        <v/>
      </c>
      <c r="R1161" s="797">
        <f>AVERAGE(M1161:P1161)</f>
        <v/>
      </c>
      <c r="S1161" s="266">
        <f>IF(R1161&gt;=1,1,0)</f>
        <v/>
      </c>
      <c r="T1161" s="266">
        <f>IF(S1161=0,0,S1161+T1160)</f>
        <v/>
      </c>
      <c r="U1161" s="304" t="inlineStr">
        <is>
          <t># DAYS &gt; 2.5</t>
        </is>
      </c>
      <c r="V1161" s="305">
        <f>COUNTIF(D1132:E1159,"&gt;=2.5")</f>
        <v/>
      </c>
      <c r="W1161" s="305">
        <f>COUNTIF(F1132:H1159,"&gt;=2.5")</f>
        <v/>
      </c>
      <c r="X1161" s="305">
        <f>COUNTIF(I1132:J1159,"&gt;=2.5")</f>
        <v/>
      </c>
      <c r="Y1161" s="305">
        <f>COUNTIF(K1132:L1159,"&gt;=2.5")</f>
        <v/>
      </c>
      <c r="AS1161" s="796">
        <f>MAX(M1161:P1161)</f>
        <v/>
      </c>
      <c r="AT1161" s="266">
        <f>IF(M1161=AS1161,"#1",IF(N1161=AS1161,"#2",IF(O1161=AS1161,"#4",IF(P1161=AS1161,"#5"))))</f>
        <v/>
      </c>
    </row>
    <row r="1162" ht="17.45" customHeight="1" thickBot="1">
      <c r="A1162" s="257">
        <f>IF(ISNUMBER(C1162),MONTH(C1162),"")</f>
        <v/>
      </c>
      <c r="B1162" s="257">
        <f>IF(ISNUMBER(C1162),YEAR(C1162),"")</f>
        <v/>
      </c>
      <c r="C1162" s="791">
        <f>C1161+1</f>
        <v/>
      </c>
      <c r="D1162" s="792" t="n">
        <v>0.6281</v>
      </c>
      <c r="E1162" s="793" t="n"/>
      <c r="F1162" s="795" t="n">
        <v>0.5858</v>
      </c>
      <c r="G1162" s="794" t="n"/>
      <c r="H1162" s="836" t="n"/>
      <c r="I1162" s="792" t="n">
        <v>0.5874</v>
      </c>
      <c r="J1162" s="793" t="n"/>
      <c r="K1162" s="795" t="n">
        <v>0.7297</v>
      </c>
      <c r="L1162" s="793" t="n"/>
      <c r="M1162" s="982">
        <f>IFERROR(AVERAGE(D1162:E1162),"")</f>
        <v/>
      </c>
      <c r="N1162" s="982">
        <f>IFERROR(AVERAGE(F1162:H1162),"")</f>
        <v/>
      </c>
      <c r="O1162" s="982">
        <f>IFERROR(AVERAGE(I1162:J1162),"")</f>
        <v/>
      </c>
      <c r="P1162" s="982">
        <f>IFERROR(AVERAGE(K1162:L1162),"")</f>
        <v/>
      </c>
      <c r="R1162" s="797">
        <f>AVERAGE(M1162:P1162)</f>
        <v/>
      </c>
      <c r="S1162" s="266">
        <f>IF(R1162&gt;=1,1,0)</f>
        <v/>
      </c>
      <c r="T1162" s="266">
        <f>IF(S1162=0,0,S1162+T1161)</f>
        <v/>
      </c>
      <c r="Y1162" s="786">
        <f>AVERAGE(V1159:Y1159)</f>
        <v/>
      </c>
      <c r="AS1162" s="796">
        <f>MAX(M1162:P1162)</f>
        <v/>
      </c>
      <c r="AT1162" s="266">
        <f>IF(M1162=AS1162,"#1",IF(N1162=AS1162,"#2",IF(O1162=AS1162,"#4",IF(P1162=AS1162,"#5"))))</f>
        <v/>
      </c>
    </row>
    <row r="1163" ht="17.45" customHeight="1">
      <c r="A1163" s="257">
        <f>IF(ISNUMBER(C1163),MONTH(C1163),"")</f>
        <v/>
      </c>
      <c r="B1163" s="257">
        <f>IF(ISNUMBER(C1163),YEAR(C1163),"")</f>
        <v/>
      </c>
      <c r="C1163" s="791">
        <f>C1162+1</f>
        <v/>
      </c>
      <c r="D1163" s="792" t="n"/>
      <c r="E1163" s="793" t="n">
        <v>0.7975</v>
      </c>
      <c r="F1163" s="795" t="n"/>
      <c r="G1163" s="794" t="n">
        <v>0.8718</v>
      </c>
      <c r="H1163" s="836" t="n"/>
      <c r="I1163" s="792" t="n"/>
      <c r="J1163" s="793" t="n">
        <v>0.7621</v>
      </c>
      <c r="K1163" s="795" t="n"/>
      <c r="L1163" s="793" t="n">
        <v>0.8984</v>
      </c>
      <c r="M1163" s="982">
        <f>IFERROR(AVERAGE(D1163:E1163),"")</f>
        <v/>
      </c>
      <c r="N1163" s="982">
        <f>IFERROR(AVERAGE(F1163:H1163),"")</f>
        <v/>
      </c>
      <c r="O1163" s="982">
        <f>IFERROR(AVERAGE(I1163:J1163),"")</f>
        <v/>
      </c>
      <c r="P1163" s="982">
        <f>IFERROR(AVERAGE(K1163:L1163),"")</f>
        <v/>
      </c>
      <c r="R1163" s="797">
        <f>AVERAGE(M1163:P1163)</f>
        <v/>
      </c>
      <c r="S1163" s="266">
        <f>IF(R1163&gt;=1,1,0)</f>
        <v/>
      </c>
      <c r="T1163" s="266">
        <f>IF(S1163=0,0,S1163+T1162)</f>
        <v/>
      </c>
      <c r="AS1163" s="796">
        <f>MAX(M1163:P1163)</f>
        <v/>
      </c>
      <c r="AT1163" s="266">
        <f>IF(M1163=AS1163,"#1",IF(N1163=AS1163,"#2",IF(O1163=AS1163,"#4",IF(P1163=AS1163,"#5"))))</f>
        <v/>
      </c>
    </row>
    <row r="1164" ht="17.45" customHeight="1">
      <c r="A1164" s="257">
        <f>IF(ISNUMBER(C1164),MONTH(C1164),"")</f>
        <v/>
      </c>
      <c r="B1164" s="257">
        <f>IF(ISNUMBER(C1164),YEAR(C1164),"")</f>
        <v/>
      </c>
      <c r="C1164" s="791">
        <f>C1163+1</f>
        <v/>
      </c>
      <c r="D1164" s="792" t="n">
        <v>1.146</v>
      </c>
      <c r="E1164" s="793" t="n"/>
      <c r="F1164" s="795" t="n"/>
      <c r="G1164" s="794" t="n"/>
      <c r="H1164" s="836" t="n">
        <v>0.8194</v>
      </c>
      <c r="I1164" s="792" t="n">
        <v>0.944</v>
      </c>
      <c r="J1164" s="793" t="n"/>
      <c r="K1164" s="795" t="n">
        <v>1.077</v>
      </c>
      <c r="L1164" s="793" t="n"/>
      <c r="M1164" s="982">
        <f>IFERROR(AVERAGE(D1164:E1164),"")</f>
        <v/>
      </c>
      <c r="N1164" s="982">
        <f>IFERROR(AVERAGE(F1164:H1164),"")</f>
        <v/>
      </c>
      <c r="O1164" s="982">
        <f>IFERROR(AVERAGE(I1164:J1164),"")</f>
        <v/>
      </c>
      <c r="P1164" s="982">
        <f>IFERROR(AVERAGE(K1164:L1164),"")</f>
        <v/>
      </c>
      <c r="R1164" s="797">
        <f>AVERAGE(M1164:P1164)</f>
        <v/>
      </c>
      <c r="S1164" s="266">
        <f>IF(R1164&gt;=1,1,0)</f>
        <v/>
      </c>
      <c r="T1164" s="266">
        <f>IF(S1164=0,0,S1164+T1163)</f>
        <v/>
      </c>
      <c r="AS1164" s="796">
        <f>MAX(M1164:P1164)</f>
        <v/>
      </c>
      <c r="AT1164" s="266">
        <f>IF(M1164=AS1164,"#1",IF(N1164=AS1164,"#2",IF(O1164=AS1164,"#4",IF(P1164=AS1164,"#5"))))</f>
        <v/>
      </c>
    </row>
    <row r="1165" ht="17.45" customHeight="1">
      <c r="A1165" s="257">
        <f>IF(ISNUMBER(C1165),MONTH(C1165),"")</f>
        <v/>
      </c>
      <c r="B1165" s="257">
        <f>IF(ISNUMBER(C1165),YEAR(C1165),"")</f>
        <v/>
      </c>
      <c r="C1165" s="808">
        <f>C1164+1</f>
        <v/>
      </c>
      <c r="D1165" s="809" t="n"/>
      <c r="E1165" s="810" t="n">
        <v>0.6542</v>
      </c>
      <c r="F1165" s="812" t="n"/>
      <c r="G1165" s="811" t="n">
        <v>0.584</v>
      </c>
      <c r="H1165" s="837" t="n"/>
      <c r="I1165" s="809" t="n"/>
      <c r="J1165" s="810" t="n">
        <v>0.5908</v>
      </c>
      <c r="K1165" s="812" t="n"/>
      <c r="L1165" s="810" t="n">
        <v>0.7065</v>
      </c>
      <c r="M1165" s="983">
        <f>IFERROR(AVERAGE(D1165:E1165),"")</f>
        <v/>
      </c>
      <c r="N1165" s="983">
        <f>IFERROR(AVERAGE(F1165:H1165),"")</f>
        <v/>
      </c>
      <c r="O1165" s="983">
        <f>IFERROR(AVERAGE(I1165:J1165),"")</f>
        <v/>
      </c>
      <c r="P1165" s="983">
        <f>IFERROR(AVERAGE(K1165:L1165),"")</f>
        <v/>
      </c>
      <c r="Q1165" s="813">
        <f>AVERAGE(M1165:P1165)</f>
        <v/>
      </c>
      <c r="R1165" s="813" t="n"/>
      <c r="S1165" s="443">
        <f>IF(Q1165&gt;=1,1,0)</f>
        <v/>
      </c>
      <c r="T1165" s="443">
        <f>IF(S1165=0,0,S1165+T1164)</f>
        <v/>
      </c>
      <c r="AS1165" s="796">
        <f>MAX(M1165:P1165)</f>
        <v/>
      </c>
      <c r="AT1165" s="266">
        <f>IF(M1165=AS1165,"#1",IF(N1165=AS1165,"#2",IF(O1165=AS1165,"#4",IF(P1165=AS1165,"#5"))))</f>
        <v/>
      </c>
    </row>
    <row r="1166" ht="17.45" customHeight="1">
      <c r="A1166" s="257">
        <f>IF(ISNUMBER(C1166),MONTH(C1166),"")</f>
        <v/>
      </c>
      <c r="B1166" s="257">
        <f>IF(ISNUMBER(C1166),YEAR(C1166),"")</f>
        <v/>
      </c>
      <c r="C1166" s="861">
        <f>C1165+1</f>
        <v/>
      </c>
      <c r="D1166" s="809" t="n">
        <v>0.4182</v>
      </c>
      <c r="E1166" s="810" t="n"/>
      <c r="F1166" s="812" t="n">
        <v>0.3983</v>
      </c>
      <c r="G1166" s="811" t="n"/>
      <c r="H1166" s="837" t="n">
        <v>0.2979</v>
      </c>
      <c r="I1166" s="809" t="n">
        <v>0.3663</v>
      </c>
      <c r="J1166" s="810" t="n"/>
      <c r="K1166" s="812" t="n">
        <v>0.4626</v>
      </c>
      <c r="L1166" s="810" t="n"/>
      <c r="M1166" s="983">
        <f>IFERROR(AVERAGE(D1166:E1166),"")</f>
        <v/>
      </c>
      <c r="N1166" s="983">
        <f>IFERROR(AVERAGE(F1166:H1166),"")</f>
        <v/>
      </c>
      <c r="O1166" s="983">
        <f>IFERROR(AVERAGE(I1166:J1166),"")</f>
        <v/>
      </c>
      <c r="P1166" s="983">
        <f>IFERROR(AVERAGE(K1166:L1166),"")</f>
        <v/>
      </c>
      <c r="Q1166" s="813">
        <f>AVERAGE(M1166:P1166)</f>
        <v/>
      </c>
      <c r="R1166" s="813" t="n"/>
      <c r="S1166" s="443">
        <f>IF(Q1166&gt;=1,1,0)</f>
        <v/>
      </c>
      <c r="T1166" s="443">
        <f>IF(S1166=0,0,S1166+T1165)</f>
        <v/>
      </c>
      <c r="AS1166" s="796">
        <f>MAX(M1166:P1166)</f>
        <v/>
      </c>
      <c r="AT1166" s="266">
        <f>IF(M1166=AS1166,"#1",IF(N1166=AS1166,"#2",IF(O1166=AS1166,"#4",IF(P1166=AS1166,"#5"))))</f>
        <v/>
      </c>
    </row>
    <row r="1167" ht="17.45" customHeight="1">
      <c r="A1167" s="257">
        <f>IF(ISNUMBER(C1167),MONTH(C1167),"")</f>
        <v/>
      </c>
      <c r="B1167" s="257">
        <f>IF(ISNUMBER(C1167),YEAR(C1167),"")</f>
        <v/>
      </c>
      <c r="C1167" s="791">
        <f>C1166+1</f>
        <v/>
      </c>
      <c r="D1167" s="792" t="n"/>
      <c r="E1167" s="793" t="n">
        <v>0.604</v>
      </c>
      <c r="F1167" s="795" t="n"/>
      <c r="G1167" s="794" t="n">
        <v>0.5872000000000001</v>
      </c>
      <c r="H1167" s="836" t="n"/>
      <c r="I1167" s="792" t="n"/>
      <c r="J1167" s="793" t="n">
        <v>0.4116</v>
      </c>
      <c r="K1167" s="795" t="n"/>
      <c r="L1167" s="793" t="n">
        <v>0.5434</v>
      </c>
      <c r="M1167" s="982">
        <f>IFERROR(AVERAGE(D1167:E1167),"")</f>
        <v/>
      </c>
      <c r="N1167" s="982">
        <f>IFERROR(AVERAGE(F1167:H1167),"")</f>
        <v/>
      </c>
      <c r="O1167" s="982">
        <f>IFERROR(AVERAGE(I1167:J1167),"")</f>
        <v/>
      </c>
      <c r="P1167" s="982">
        <f>IFERROR(AVERAGE(K1167:L1167),"")</f>
        <v/>
      </c>
      <c r="R1167" s="797">
        <f>AVERAGE(M1167:P1167)</f>
        <v/>
      </c>
      <c r="S1167" s="266">
        <f>IF(R1167&gt;=1,1,0)</f>
        <v/>
      </c>
      <c r="T1167" s="266">
        <f>IF(S1167=0,0,S1167+T1166)</f>
        <v/>
      </c>
      <c r="AS1167" s="796">
        <f>MAX(M1167:P1167)</f>
        <v/>
      </c>
      <c r="AT1167" s="266">
        <f>IF(M1167=AS1167,"#1",IF(N1167=AS1167,"#2",IF(O1167=AS1167,"#4",IF(P1167=AS1167,"#5"))))</f>
        <v/>
      </c>
    </row>
    <row r="1168" ht="17.45" customHeight="1">
      <c r="A1168" s="257">
        <f>IF(ISNUMBER(C1168),MONTH(C1168),"")</f>
        <v/>
      </c>
      <c r="B1168" s="257">
        <f>IF(ISNUMBER(C1168),YEAR(C1168),"")</f>
        <v/>
      </c>
      <c r="C1168" s="791">
        <f>C1167+1</f>
        <v/>
      </c>
      <c r="D1168" s="792" t="n">
        <v>1.26</v>
      </c>
      <c r="E1168" s="793" t="n"/>
      <c r="F1168" s="795" t="n">
        <v>1.102</v>
      </c>
      <c r="G1168" s="794" t="n"/>
      <c r="H1168" s="836" t="n"/>
      <c r="I1168" s="792" t="n">
        <v>0.6506999999999999</v>
      </c>
      <c r="J1168" s="793" t="n"/>
      <c r="K1168" s="795" t="n">
        <v>1.302</v>
      </c>
      <c r="L1168" s="793" t="n"/>
      <c r="M1168" s="982">
        <f>IFERROR(AVERAGE(D1168:E1168),"")</f>
        <v/>
      </c>
      <c r="N1168" s="982">
        <f>IFERROR(AVERAGE(F1168:H1168),"")</f>
        <v/>
      </c>
      <c r="O1168" s="982">
        <f>IFERROR(AVERAGE(I1168:J1168),"")</f>
        <v/>
      </c>
      <c r="P1168" s="982">
        <f>IFERROR(AVERAGE(K1168:L1168),"")</f>
        <v/>
      </c>
      <c r="R1168" s="797">
        <f>AVERAGE(M1168:P1168)</f>
        <v/>
      </c>
      <c r="S1168" s="266">
        <f>IF(R1168&gt;=1,1,0)</f>
        <v/>
      </c>
      <c r="T1168" s="266">
        <f>IF(S1168=0,0,S1168+T1167)</f>
        <v/>
      </c>
      <c r="AS1168" s="796">
        <f>MAX(M1168:P1168)</f>
        <v/>
      </c>
      <c r="AT1168" s="266">
        <f>IF(M1168=AS1168,"#1",IF(N1168=AS1168,"#2",IF(O1168=AS1168,"#4",IF(P1168=AS1168,"#5"))))</f>
        <v/>
      </c>
    </row>
    <row r="1169" ht="17.45" customHeight="1">
      <c r="A1169" s="257">
        <f>IF(ISNUMBER(C1169),MONTH(C1169),"")</f>
        <v/>
      </c>
      <c r="B1169" s="257">
        <f>IF(ISNUMBER(C1169),YEAR(C1169),"")</f>
        <v/>
      </c>
      <c r="C1169" s="791">
        <f>C1168+1</f>
        <v/>
      </c>
      <c r="D1169" s="792" t="n"/>
      <c r="E1169" s="793" t="n">
        <v>0.4622</v>
      </c>
      <c r="F1169" s="795" t="n"/>
      <c r="G1169" s="794" t="n">
        <v>0.4511</v>
      </c>
      <c r="H1169" s="836" t="n"/>
      <c r="I1169" s="792" t="n"/>
      <c r="J1169" s="793" t="n">
        <v>0.2908</v>
      </c>
      <c r="K1169" s="795" t="n"/>
      <c r="L1169" s="793" t="n">
        <v>0.3956</v>
      </c>
      <c r="M1169" s="982">
        <f>IFERROR(AVERAGE(D1169:E1169),"")</f>
        <v/>
      </c>
      <c r="N1169" s="982">
        <f>IFERROR(AVERAGE(F1169:H1169),"")</f>
        <v/>
      </c>
      <c r="O1169" s="982">
        <f>IFERROR(AVERAGE(I1169:J1169),"")</f>
        <v/>
      </c>
      <c r="P1169" s="982">
        <f>IFERROR(AVERAGE(K1169:L1169),"")</f>
        <v/>
      </c>
      <c r="R1169" s="797">
        <f>AVERAGE(M1169:P1169)</f>
        <v/>
      </c>
      <c r="S1169" s="266">
        <f>IF(R1169&gt;=1,1,0)</f>
        <v/>
      </c>
      <c r="T1169" s="266">
        <f>IF(S1169=0,0,S1169+T1168)</f>
        <v/>
      </c>
      <c r="AS1169" s="796">
        <f>MAX(M1169:P1169)</f>
        <v/>
      </c>
      <c r="AT1169" s="266">
        <f>IF(M1169=AS1169,"#1",IF(N1169=AS1169,"#2",IF(O1169=AS1169,"#4",IF(P1169=AS1169,"#5"))))</f>
        <v/>
      </c>
    </row>
    <row r="1170" ht="17.45" customHeight="1">
      <c r="A1170" s="257">
        <f>IF(ISNUMBER(C1170),MONTH(C1170),"")</f>
        <v/>
      </c>
      <c r="B1170" s="257">
        <f>IF(ISNUMBER(C1170),YEAR(C1170),"")</f>
        <v/>
      </c>
      <c r="C1170" s="791">
        <f>C1169+1</f>
        <v/>
      </c>
      <c r="D1170" s="792" t="n">
        <v>0.4442</v>
      </c>
      <c r="E1170" s="793" t="n"/>
      <c r="F1170" s="795" t="n"/>
      <c r="G1170" s="794" t="n"/>
      <c r="H1170" s="836" t="n">
        <v>0.3888</v>
      </c>
      <c r="I1170" s="792" t="n">
        <v>0.3227</v>
      </c>
      <c r="J1170" s="793" t="n"/>
      <c r="K1170" s="795" t="n">
        <v>0.4348</v>
      </c>
      <c r="L1170" s="793" t="n"/>
      <c r="M1170" s="982">
        <f>IFERROR(AVERAGE(D1170:E1170),"")</f>
        <v/>
      </c>
      <c r="N1170" s="982">
        <f>IFERROR(AVERAGE(F1170:H1170),"")</f>
        <v/>
      </c>
      <c r="O1170" s="982">
        <f>IFERROR(AVERAGE(I1170:J1170),"")</f>
        <v/>
      </c>
      <c r="P1170" s="982">
        <f>IFERROR(AVERAGE(K1170:L1170),"")</f>
        <v/>
      </c>
      <c r="R1170" s="797">
        <f>AVERAGE(M1170:P1170)</f>
        <v/>
      </c>
      <c r="S1170" s="266">
        <f>IF(R1170&gt;=1,1,0)</f>
        <v/>
      </c>
      <c r="T1170" s="266">
        <f>IF(S1170=0,0,S1170+T1169)</f>
        <v/>
      </c>
      <c r="AS1170" s="796">
        <f>MAX(M1170:P1170)</f>
        <v/>
      </c>
      <c r="AT1170" s="266">
        <f>IF(M1170=AS1170,"#1",IF(N1170=AS1170,"#2",IF(O1170=AS1170,"#4",IF(P1170=AS1170,"#5"))))</f>
        <v/>
      </c>
    </row>
    <row r="1171" ht="17.45" customHeight="1">
      <c r="A1171" s="257">
        <f>IF(ISNUMBER(C1171),MONTH(C1171),"")</f>
        <v/>
      </c>
      <c r="B1171" s="257">
        <f>IF(ISNUMBER(C1171),YEAR(C1171),"")</f>
        <v/>
      </c>
      <c r="C1171" s="791">
        <f>C1170+1</f>
        <v/>
      </c>
      <c r="D1171" s="792" t="n"/>
      <c r="E1171" s="793" t="n">
        <v>0.6125</v>
      </c>
      <c r="F1171" s="795" t="n"/>
      <c r="G1171" s="794" t="n">
        <v>0.5590000000000001</v>
      </c>
      <c r="H1171" s="836" t="n"/>
      <c r="I1171" s="792" t="n"/>
      <c r="J1171" s="793" t="n">
        <v>0.5485</v>
      </c>
      <c r="K1171" s="795" t="n"/>
      <c r="L1171" s="793" t="n">
        <v>0.6187</v>
      </c>
      <c r="M1171" s="982">
        <f>IFERROR(AVERAGE(D1171:E1171),"")</f>
        <v/>
      </c>
      <c r="N1171" s="982">
        <f>IFERROR(AVERAGE(F1171:H1171),"")</f>
        <v/>
      </c>
      <c r="O1171" s="982">
        <f>IFERROR(AVERAGE(I1171:J1171),"")</f>
        <v/>
      </c>
      <c r="P1171" s="982">
        <f>IFERROR(AVERAGE(K1171:L1171),"")</f>
        <v/>
      </c>
      <c r="R1171" s="797">
        <f>AVERAGE(M1171:P1171)</f>
        <v/>
      </c>
      <c r="S1171" s="266">
        <f>IF(R1171&gt;=1,1,0)</f>
        <v/>
      </c>
      <c r="T1171" s="266">
        <f>IF(S1171=0,0,S1171+T1170)</f>
        <v/>
      </c>
      <c r="AS1171" s="796">
        <f>MAX(M1171:P1171)</f>
        <v/>
      </c>
      <c r="AT1171" s="266">
        <f>IF(M1171=AS1171,"#1",IF(N1171=AS1171,"#2",IF(O1171=AS1171,"#4",IF(P1171=AS1171,"#5"))))</f>
        <v/>
      </c>
    </row>
    <row r="1172" ht="17.45" customHeight="1">
      <c r="A1172" s="298">
        <f>IF(ISNUMBER(C1172),MONTH(C1172),"")</f>
        <v/>
      </c>
      <c r="B1172" s="298">
        <f>IF(ISNUMBER(C1172),YEAR(C1172),"")</f>
        <v/>
      </c>
      <c r="C1172" s="861">
        <f>C1171+1</f>
        <v/>
      </c>
      <c r="D1172" s="809" t="n">
        <v>0.5089</v>
      </c>
      <c r="E1172" s="810" t="n"/>
      <c r="F1172" s="812" t="n">
        <v>0.5331</v>
      </c>
      <c r="G1172" s="811" t="n"/>
      <c r="H1172" s="837" t="n">
        <v>0.4266</v>
      </c>
      <c r="I1172" s="809" t="n">
        <v>0.4036</v>
      </c>
      <c r="J1172" s="810" t="n"/>
      <c r="K1172" s="812" t="n">
        <v>0.5768</v>
      </c>
      <c r="L1172" s="810" t="n"/>
      <c r="M1172" s="983">
        <f>IFERROR(AVERAGE(D1172:E1172),"")</f>
        <v/>
      </c>
      <c r="N1172" s="983">
        <f>IFERROR(AVERAGE(F1172:H1172),"")</f>
        <v/>
      </c>
      <c r="O1172" s="983">
        <f>IFERROR(AVERAGE(I1172:J1172),"")</f>
        <v/>
      </c>
      <c r="P1172" s="983">
        <f>IFERROR(AVERAGE(K1172:L1172),"")</f>
        <v/>
      </c>
      <c r="Q1172" s="813">
        <f>AVERAGE(M1172:P1172)</f>
        <v/>
      </c>
      <c r="R1172" s="813" t="n"/>
      <c r="S1172" s="443">
        <f>IF(Q1172&gt;=1,1,0)</f>
        <v/>
      </c>
      <c r="T1172" s="443">
        <f>IF(S1172=0,0,S1172+T1171)</f>
        <v/>
      </c>
      <c r="AS1172" s="796">
        <f>MAX(M1172:P1172)</f>
        <v/>
      </c>
      <c r="AT1172" s="266">
        <f>IF(M1172=AS1172,"#1",IF(N1172=AS1172,"#2",IF(O1172=AS1172,"#4",IF(P1172=AS1172,"#5"))))</f>
        <v/>
      </c>
    </row>
    <row r="1173" ht="17.45" customHeight="1">
      <c r="A1173" s="298">
        <f>IF(ISNUMBER(C1173),MONTH(C1173),"")</f>
        <v/>
      </c>
      <c r="B1173" s="298">
        <f>IF(ISNUMBER(C1173),YEAR(C1173),"")</f>
        <v/>
      </c>
      <c r="C1173" s="808">
        <f>C1172+1</f>
        <v/>
      </c>
      <c r="D1173" s="809" t="n"/>
      <c r="E1173" s="810" t="n">
        <v>0.4514</v>
      </c>
      <c r="F1173" s="812" t="n"/>
      <c r="G1173" s="811" t="n">
        <v>0.4791</v>
      </c>
      <c r="H1173" s="837" t="n"/>
      <c r="I1173" s="809" t="n"/>
      <c r="J1173" s="810" t="n">
        <v>0.3781</v>
      </c>
      <c r="K1173" s="812" t="n"/>
      <c r="L1173" s="810" t="n">
        <v>0.5221</v>
      </c>
      <c r="M1173" s="983">
        <f>IFERROR(AVERAGE(D1173:E1173),"")</f>
        <v/>
      </c>
      <c r="N1173" s="983">
        <f>IFERROR(AVERAGE(F1173:H1173),"")</f>
        <v/>
      </c>
      <c r="O1173" s="983">
        <f>IFERROR(AVERAGE(I1173:J1173),"")</f>
        <v/>
      </c>
      <c r="P1173" s="983">
        <f>IFERROR(AVERAGE(K1173:L1173),"")</f>
        <v/>
      </c>
      <c r="Q1173" s="813">
        <f>AVERAGE(M1173:P1173)</f>
        <v/>
      </c>
      <c r="R1173" s="813" t="n"/>
      <c r="S1173" s="443">
        <f>IF(Q1173&gt;=1,1,0)</f>
        <v/>
      </c>
      <c r="T1173" s="443">
        <f>IF(S1173=0,0,S1173+T1172)</f>
        <v/>
      </c>
      <c r="AS1173" s="796">
        <f>MAX(M1173:P1173)</f>
        <v/>
      </c>
      <c r="AT1173" s="266">
        <f>IF(M1173=AS1173,"#1",IF(N1173=AS1173,"#2",IF(O1173=AS1173,"#4",IF(P1173=AS1173,"#5"))))</f>
        <v/>
      </c>
    </row>
    <row r="1174" ht="17.45" customHeight="1">
      <c r="A1174" s="257">
        <f>IF(ISNUMBER(C1174),MONTH(C1174),"")</f>
        <v/>
      </c>
      <c r="B1174" s="257">
        <f>IF(ISNUMBER(C1174),YEAR(C1174),"")</f>
        <v/>
      </c>
      <c r="C1174" s="791">
        <f>C1173+1</f>
        <v/>
      </c>
      <c r="D1174" s="792" t="n">
        <v>0.6639</v>
      </c>
      <c r="E1174" s="793" t="n"/>
      <c r="F1174" s="795" t="n">
        <v>0.7168</v>
      </c>
      <c r="G1174" s="794" t="n"/>
      <c r="H1174" s="836" t="n"/>
      <c r="I1174" s="792" t="n">
        <v>0.5606</v>
      </c>
      <c r="J1174" s="793" t="n"/>
      <c r="K1174" s="795" t="n">
        <v>0.4713</v>
      </c>
      <c r="L1174" s="793" t="n"/>
      <c r="M1174" s="982">
        <f>IFERROR(AVERAGE(D1174:E1174),"")</f>
        <v/>
      </c>
      <c r="N1174" s="982">
        <f>IFERROR(AVERAGE(F1174:H1174),"")</f>
        <v/>
      </c>
      <c r="O1174" s="982">
        <f>IFERROR(AVERAGE(I1174:J1174),"")</f>
        <v/>
      </c>
      <c r="P1174" s="982">
        <f>IFERROR(AVERAGE(K1174:L1174),"")</f>
        <v/>
      </c>
      <c r="R1174" s="797">
        <f>AVERAGE(M1174:P1174)</f>
        <v/>
      </c>
      <c r="S1174" s="266">
        <f>IF(R1174&gt;=1,1,0)</f>
        <v/>
      </c>
      <c r="T1174" s="266">
        <f>IF(S1174=0,0,S1174+T1173)</f>
        <v/>
      </c>
      <c r="AS1174" s="796">
        <f>MAX(M1174:P1174)</f>
        <v/>
      </c>
      <c r="AT1174" s="266">
        <f>IF(M1174=AS1174,"#1",IF(N1174=AS1174,"#2",IF(O1174=AS1174,"#4",IF(P1174=AS1174,"#5"))))</f>
        <v/>
      </c>
    </row>
    <row r="1175" ht="17.45" customHeight="1">
      <c r="A1175" s="257">
        <f>IF(ISNUMBER(C1175),MONTH(C1175),"")</f>
        <v/>
      </c>
      <c r="B1175" s="257">
        <f>IF(ISNUMBER(C1175),YEAR(C1175),"")</f>
        <v/>
      </c>
      <c r="C1175" s="791">
        <f>C1174+1</f>
        <v/>
      </c>
      <c r="D1175" s="792" t="n"/>
      <c r="E1175" s="793" t="n">
        <v>0.8943</v>
      </c>
      <c r="F1175" s="795" t="n"/>
      <c r="G1175" s="794" t="n">
        <v>0.5349</v>
      </c>
      <c r="H1175" s="836" t="n"/>
      <c r="I1175" s="792" t="n"/>
      <c r="J1175" s="793" t="n">
        <v>0.5163</v>
      </c>
      <c r="K1175" s="795" t="n"/>
      <c r="L1175" s="793" t="n">
        <v>0.6479</v>
      </c>
      <c r="M1175" s="982">
        <f>IFERROR(AVERAGE(D1175:E1175),"")</f>
        <v/>
      </c>
      <c r="N1175" s="982">
        <f>IFERROR(AVERAGE(F1175:H1175),"")</f>
        <v/>
      </c>
      <c r="O1175" s="982">
        <f>IFERROR(AVERAGE(I1175:J1175),"")</f>
        <v/>
      </c>
      <c r="P1175" s="982">
        <f>IFERROR(AVERAGE(K1175:L1175),"")</f>
        <v/>
      </c>
      <c r="R1175" s="797">
        <f>AVERAGE(M1175:P1175)</f>
        <v/>
      </c>
      <c r="S1175" s="266">
        <f>IF(R1175&gt;=1,1,0)</f>
        <v/>
      </c>
      <c r="T1175" s="266">
        <f>IF(S1175=0,0,S1175+T1174)</f>
        <v/>
      </c>
      <c r="AS1175" s="796">
        <f>MAX(M1175:P1175)</f>
        <v/>
      </c>
      <c r="AT1175" s="266">
        <f>IF(M1175=AS1175,"#1",IF(N1175=AS1175,"#2",IF(O1175=AS1175,"#4",IF(P1175=AS1175,"#5"))))</f>
        <v/>
      </c>
    </row>
    <row r="1176" ht="17.45" customHeight="1">
      <c r="A1176" s="257">
        <f>IF(ISNUMBER(C1176),MONTH(C1176),"")</f>
        <v/>
      </c>
      <c r="B1176" s="257">
        <f>IF(ISNUMBER(C1176),YEAR(C1176),"")</f>
        <v/>
      </c>
      <c r="C1176" s="791">
        <f>C1175+1</f>
        <v/>
      </c>
      <c r="D1176" s="792" t="n">
        <v>0.715</v>
      </c>
      <c r="E1176" s="793" t="n"/>
      <c r="F1176" s="795" t="n"/>
      <c r="G1176" s="794" t="n"/>
      <c r="H1176" s="836" t="n">
        <v>0.7475000000000001</v>
      </c>
      <c r="I1176" s="792" t="n">
        <v>0.6901</v>
      </c>
      <c r="J1176" s="793" t="n"/>
      <c r="K1176" s="795" t="n">
        <v>0.67</v>
      </c>
      <c r="L1176" s="793" t="n"/>
      <c r="M1176" s="982">
        <f>IFERROR(AVERAGE(D1176:E1176),"")</f>
        <v/>
      </c>
      <c r="N1176" s="982">
        <f>IFERROR(AVERAGE(F1176:H1176),"")</f>
        <v/>
      </c>
      <c r="O1176" s="982">
        <f>IFERROR(AVERAGE(I1176:J1176),"")</f>
        <v/>
      </c>
      <c r="P1176" s="982">
        <f>IFERROR(AVERAGE(K1176:L1176),"")</f>
        <v/>
      </c>
      <c r="R1176" s="797">
        <f>AVERAGE(M1176:P1176)</f>
        <v/>
      </c>
      <c r="S1176" s="266">
        <f>IF(R1176&gt;=1,1,0)</f>
        <v/>
      </c>
      <c r="T1176" s="266">
        <f>IF(S1176=0,0,S1176+T1175)</f>
        <v/>
      </c>
      <c r="AS1176" s="796">
        <f>MAX(M1176:P1176)</f>
        <v/>
      </c>
      <c r="AT1176" s="266">
        <f>IF(M1176=AS1176,"#1",IF(N1176=AS1176,"#2",IF(O1176=AS1176,"#4",IF(P1176=AS1176,"#5"))))</f>
        <v/>
      </c>
    </row>
    <row r="1177" ht="17.45" customHeight="1">
      <c r="A1177" s="257">
        <f>IF(ISNUMBER(C1177),MONTH(C1177),"")</f>
        <v/>
      </c>
      <c r="B1177" s="257">
        <f>IF(ISNUMBER(C1177),YEAR(C1177),"")</f>
        <v/>
      </c>
      <c r="C1177" s="791">
        <f>C1176+1</f>
        <v/>
      </c>
      <c r="D1177" s="792" t="n"/>
      <c r="E1177" s="793" t="n">
        <v>1.008</v>
      </c>
      <c r="F1177" s="795" t="n"/>
      <c r="G1177" s="794" t="n">
        <v>0.9906</v>
      </c>
      <c r="H1177" s="836" t="n"/>
      <c r="I1177" s="792" t="n"/>
      <c r="J1177" s="793" t="n">
        <v>0.9805</v>
      </c>
      <c r="K1177" s="795" t="n"/>
      <c r="L1177" s="793" t="n">
        <v>1.081</v>
      </c>
      <c r="M1177" s="982">
        <f>IFERROR(AVERAGE(D1177:E1177),"")</f>
        <v/>
      </c>
      <c r="N1177" s="982">
        <f>IFERROR(AVERAGE(F1177:H1177),"")</f>
        <v/>
      </c>
      <c r="O1177" s="982">
        <f>IFERROR(AVERAGE(I1177:J1177),"")</f>
        <v/>
      </c>
      <c r="P1177" s="982">
        <f>IFERROR(AVERAGE(K1177:L1177),"")</f>
        <v/>
      </c>
      <c r="R1177" s="797">
        <f>AVERAGE(M1177:P1177)</f>
        <v/>
      </c>
      <c r="S1177" s="266">
        <f>IF(R1177&gt;=1,1,0)</f>
        <v/>
      </c>
      <c r="T1177" s="266">
        <f>IF(S1177=0,0,S1177+T1176)</f>
        <v/>
      </c>
      <c r="AS1177" s="796">
        <f>MAX(M1177:P1177)</f>
        <v/>
      </c>
      <c r="AT1177" s="266">
        <f>IF(M1177=AS1177,"#1",IF(N1177=AS1177,"#2",IF(O1177=AS1177,"#4",IF(P1177=AS1177,"#5"))))</f>
        <v/>
      </c>
    </row>
    <row r="1178" ht="17.45" customHeight="1">
      <c r="A1178" s="257">
        <f>IF(ISNUMBER(C1178),MONTH(C1178),"")</f>
        <v/>
      </c>
      <c r="B1178" s="257">
        <f>IF(ISNUMBER(C1178),YEAR(C1178),"")</f>
        <v/>
      </c>
      <c r="C1178" s="861">
        <f>C1177+1</f>
        <v/>
      </c>
      <c r="D1178" s="803" t="n">
        <v>1.129</v>
      </c>
      <c r="E1178" s="804" t="n"/>
      <c r="F1178" s="806" t="n">
        <v>0.7645999999999999</v>
      </c>
      <c r="G1178" s="805" t="n"/>
      <c r="H1178" s="838" t="n">
        <v>0.7806999999999999</v>
      </c>
      <c r="I1178" s="803" t="n">
        <v>0.7387</v>
      </c>
      <c r="J1178" s="804" t="n"/>
      <c r="K1178" s="806" t="n">
        <v>0.8042</v>
      </c>
      <c r="L1178" s="804" t="n"/>
      <c r="M1178" s="982">
        <f>IFERROR(AVERAGE(D1178:E1178),"")</f>
        <v/>
      </c>
      <c r="N1178" s="982">
        <f>IFERROR(AVERAGE(F1178:H1178),"")</f>
        <v/>
      </c>
      <c r="O1178" s="982">
        <f>IFERROR(AVERAGE(I1178:J1178),"")</f>
        <v/>
      </c>
      <c r="P1178" s="982">
        <f>IFERROR(AVERAGE(K1178:L1178),"")</f>
        <v/>
      </c>
      <c r="R1178" s="797">
        <f>AVERAGE(M1178:P1178)</f>
        <v/>
      </c>
      <c r="S1178" s="266">
        <f>IF(R1178&gt;=1,1,0)</f>
        <v/>
      </c>
      <c r="T1178" s="266">
        <f>IF(S1178=0,0,S1178+T1177)</f>
        <v/>
      </c>
      <c r="AS1178" s="796">
        <f>MAX(M1178:P1178)</f>
        <v/>
      </c>
      <c r="AT1178" s="266">
        <f>IF(M1178=AS1178,"#1",IF(N1178=AS1178,"#2",IF(O1178=AS1178,"#4",IF(P1178=AS1178,"#5"))))</f>
        <v/>
      </c>
    </row>
    <row r="1179" ht="17.45" customHeight="1">
      <c r="A1179" s="257">
        <f>IF(ISNUMBER(C1179),MONTH(C1179),"")</f>
        <v/>
      </c>
      <c r="B1179" s="257">
        <f>IF(ISNUMBER(C1179),YEAR(C1179),"")</f>
        <v/>
      </c>
      <c r="C1179" s="808">
        <f>C1178+1</f>
        <v/>
      </c>
      <c r="D1179" s="809" t="n"/>
      <c r="E1179" s="810" t="n">
        <v>0.4925</v>
      </c>
      <c r="F1179" s="812" t="n"/>
      <c r="G1179" s="811" t="n">
        <v>0.4218</v>
      </c>
      <c r="H1179" s="837" t="n"/>
      <c r="I1179" s="809" t="n"/>
      <c r="J1179" s="810" t="n">
        <v>0.4144</v>
      </c>
      <c r="K1179" s="812" t="n"/>
      <c r="L1179" s="810" t="n">
        <v>0.5647</v>
      </c>
      <c r="M1179" s="983">
        <f>IFERROR(AVERAGE(D1179:E1179),"")</f>
        <v/>
      </c>
      <c r="N1179" s="983">
        <f>IFERROR(AVERAGE(F1179:H1179),"")</f>
        <v/>
      </c>
      <c r="O1179" s="983">
        <f>IFERROR(AVERAGE(I1179:J1179),"")</f>
        <v/>
      </c>
      <c r="P1179" s="983">
        <f>IFERROR(AVERAGE(K1179:L1179),"")</f>
        <v/>
      </c>
      <c r="Q1179" s="813">
        <f>AVERAGE(M1179:P1179)</f>
        <v/>
      </c>
      <c r="R1179" s="813" t="n"/>
      <c r="S1179" s="443">
        <f>IF(Q1179&gt;=1,1,0)</f>
        <v/>
      </c>
      <c r="T1179" s="443">
        <f>IF(S1179=0,0,S1179+T1178)</f>
        <v/>
      </c>
      <c r="AS1179" s="796">
        <f>MAX(M1179:P1179)</f>
        <v/>
      </c>
      <c r="AT1179" s="266">
        <f>IF(M1179=AS1179,"#1",IF(N1179=AS1179,"#2",IF(O1179=AS1179,"#4",IF(P1179=AS1179,"#5"))))</f>
        <v/>
      </c>
    </row>
    <row r="1180" ht="17.45" customHeight="1">
      <c r="A1180" s="257">
        <f>IF(ISNUMBER(C1180),MONTH(C1180),"")</f>
        <v/>
      </c>
      <c r="B1180" s="257">
        <f>IF(ISNUMBER(C1180),YEAR(C1180),"")</f>
        <v/>
      </c>
      <c r="C1180" s="808">
        <f>C1179+1</f>
        <v/>
      </c>
      <c r="D1180" s="809" t="n">
        <v>0.6942</v>
      </c>
      <c r="E1180" s="810" t="n"/>
      <c r="F1180" s="812" t="n">
        <v>0.6128</v>
      </c>
      <c r="G1180" s="811" t="n"/>
      <c r="H1180" s="837" t="n"/>
      <c r="I1180" s="809" t="n">
        <v>0.6199</v>
      </c>
      <c r="J1180" s="810" t="n"/>
      <c r="K1180" s="812" t="n">
        <v>0.6564</v>
      </c>
      <c r="L1180" s="810" t="n"/>
      <c r="M1180" s="983">
        <f>IFERROR(AVERAGE(D1180:E1180),"")</f>
        <v/>
      </c>
      <c r="N1180" s="983">
        <f>IFERROR(AVERAGE(F1180:H1180),"")</f>
        <v/>
      </c>
      <c r="O1180" s="983">
        <f>IFERROR(AVERAGE(I1180:J1180),"")</f>
        <v/>
      </c>
      <c r="P1180" s="983">
        <f>IFERROR(AVERAGE(K1180:L1180),"")</f>
        <v/>
      </c>
      <c r="Q1180" s="813">
        <f>AVERAGE(M1180:P1180)</f>
        <v/>
      </c>
      <c r="R1180" s="813" t="n"/>
      <c r="S1180" s="443">
        <f>IF(Q1180&gt;=1,1,0)</f>
        <v/>
      </c>
      <c r="T1180" s="443">
        <f>IF(S1180=0,0,S1180+T1179)</f>
        <v/>
      </c>
      <c r="AS1180" s="796">
        <f>MAX(M1180:P1180)</f>
        <v/>
      </c>
      <c r="AT1180" s="266">
        <f>IF(M1180=AS1180,"#1",IF(N1180=AS1180,"#2",IF(O1180=AS1180,"#4",IF(P1180=AS1180,"#5"))))</f>
        <v/>
      </c>
    </row>
    <row r="1181" ht="17.45" customHeight="1">
      <c r="A1181" s="257">
        <f>IF(ISNUMBER(C1181),MONTH(C1181),"")</f>
        <v/>
      </c>
      <c r="B1181" s="257">
        <f>IF(ISNUMBER(C1181),YEAR(C1181),"")</f>
        <v/>
      </c>
      <c r="C1181" s="791">
        <f>C1180+1</f>
        <v/>
      </c>
      <c r="D1181" s="792" t="n"/>
      <c r="E1181" s="793" t="n">
        <v>0.7598</v>
      </c>
      <c r="F1181" s="795" t="n"/>
      <c r="G1181" s="794" t="n">
        <v>0.7010999999999999</v>
      </c>
      <c r="H1181" s="836" t="n"/>
      <c r="I1181" s="792" t="n"/>
      <c r="J1181" s="793" t="n">
        <v>0.6624</v>
      </c>
      <c r="K1181" s="795" t="n"/>
      <c r="L1181" s="793" t="n">
        <v>0.9028</v>
      </c>
      <c r="M1181" s="982">
        <f>IFERROR(AVERAGE(D1181:E1181),"")</f>
        <v/>
      </c>
      <c r="N1181" s="982">
        <f>IFERROR(AVERAGE(F1181:H1181),"")</f>
        <v/>
      </c>
      <c r="O1181" s="982">
        <f>IFERROR(AVERAGE(I1181:J1181),"")</f>
        <v/>
      </c>
      <c r="P1181" s="982">
        <f>IFERROR(AVERAGE(K1181:L1181),"")</f>
        <v/>
      </c>
      <c r="R1181" s="797">
        <f>AVERAGE(M1181:P1181)</f>
        <v/>
      </c>
      <c r="S1181" s="266">
        <f>IF(R1181&gt;=1,1,0)</f>
        <v/>
      </c>
      <c r="T1181" s="266">
        <f>IF(S1181=0,0,S1181+T1180)</f>
        <v/>
      </c>
      <c r="AS1181" s="796">
        <f>MAX(M1181:P1181)</f>
        <v/>
      </c>
      <c r="AT1181" s="266">
        <f>IF(M1181=AS1181,"#1",IF(N1181=AS1181,"#2",IF(O1181=AS1181,"#4",IF(P1181=AS1181,"#5"))))</f>
        <v/>
      </c>
    </row>
    <row r="1182" ht="17.45" customHeight="1">
      <c r="A1182" s="257">
        <f>IF(ISNUMBER(C1182),MONTH(C1182),"")</f>
        <v/>
      </c>
      <c r="B1182" s="257">
        <f>IF(ISNUMBER(C1182),YEAR(C1182),"")</f>
        <v/>
      </c>
      <c r="C1182" s="791">
        <f>C1181+1</f>
        <v/>
      </c>
      <c r="D1182" s="792" t="n">
        <v>1.643</v>
      </c>
      <c r="E1182" s="793" t="n"/>
      <c r="F1182" s="795" t="n"/>
      <c r="G1182" s="794" t="n"/>
      <c r="H1182" s="836" t="n">
        <v>1.2</v>
      </c>
      <c r="I1182" s="792" t="n">
        <v>1.246</v>
      </c>
      <c r="J1182" s="793" t="n"/>
      <c r="K1182" s="795" t="n">
        <v>1.42</v>
      </c>
      <c r="L1182" s="793" t="n"/>
      <c r="M1182" s="982">
        <f>IFERROR(AVERAGE(D1182:E1182),"")</f>
        <v/>
      </c>
      <c r="N1182" s="982">
        <f>IFERROR(AVERAGE(F1182:H1182),"")</f>
        <v/>
      </c>
      <c r="O1182" s="982">
        <f>IFERROR(AVERAGE(I1182:J1182),"")</f>
        <v/>
      </c>
      <c r="P1182" s="982">
        <f>IFERROR(AVERAGE(K1182:L1182),"")</f>
        <v/>
      </c>
      <c r="R1182" s="797">
        <f>AVERAGE(M1182:P1182)</f>
        <v/>
      </c>
      <c r="S1182" s="266">
        <f>IF(R1182&gt;=1,1,0)</f>
        <v/>
      </c>
      <c r="T1182" s="266">
        <f>IF(S1182=0,0,S1182+T1181)</f>
        <v/>
      </c>
      <c r="AS1182" s="796">
        <f>MAX(M1182:P1182)</f>
        <v/>
      </c>
      <c r="AT1182" s="266">
        <f>IF(M1182=AS1182,"#1",IF(N1182=AS1182,"#2",IF(O1182=AS1182,"#4",IF(P1182=AS1182,"#5"))))</f>
        <v/>
      </c>
    </row>
    <row r="1183" ht="17.45" customHeight="1">
      <c r="A1183" s="257">
        <f>IF(ISNUMBER(C1183),MONTH(C1183),"")</f>
        <v/>
      </c>
      <c r="B1183" s="257">
        <f>IF(ISNUMBER(C1183),YEAR(C1183),"")</f>
        <v/>
      </c>
      <c r="C1183" s="791">
        <f>C1182+1</f>
        <v/>
      </c>
      <c r="D1183" s="792" t="n"/>
      <c r="E1183" s="793" t="n">
        <v>1.301</v>
      </c>
      <c r="F1183" s="795" t="n"/>
      <c r="G1183" s="794" t="n">
        <v>1.245</v>
      </c>
      <c r="H1183" s="836" t="n"/>
      <c r="I1183" s="792" t="n"/>
      <c r="J1183" s="793" t="n">
        <v>1.116</v>
      </c>
      <c r="K1183" s="795" t="n"/>
      <c r="L1183" s="793" t="n">
        <v>1.634</v>
      </c>
      <c r="M1183" s="982">
        <f>IFERROR(AVERAGE(D1183:E1183),"")</f>
        <v/>
      </c>
      <c r="N1183" s="982">
        <f>IFERROR(AVERAGE(F1183:H1183),"")</f>
        <v/>
      </c>
      <c r="O1183" s="982">
        <f>IFERROR(AVERAGE(I1183:J1183),"")</f>
        <v/>
      </c>
      <c r="P1183" s="982">
        <f>IFERROR(AVERAGE(K1183:L1183),"")</f>
        <v/>
      </c>
      <c r="R1183" s="797">
        <f>AVERAGE(M1183:P1183)</f>
        <v/>
      </c>
      <c r="S1183" s="266">
        <f>IF(R1183&gt;=1,1,0)</f>
        <v/>
      </c>
      <c r="T1183" s="266">
        <f>IF(S1183=0,0,S1183+T1182)</f>
        <v/>
      </c>
      <c r="AS1183" s="796">
        <f>MAX(M1183:P1183)</f>
        <v/>
      </c>
      <c r="AT1183" s="266">
        <f>IF(M1183=AS1183,"#1",IF(N1183=AS1183,"#2",IF(O1183=AS1183,"#4",IF(P1183=AS1183,"#5"))))</f>
        <v/>
      </c>
    </row>
    <row r="1184" ht="17.45" customHeight="1">
      <c r="A1184" s="257">
        <f>IF(ISNUMBER(C1184),MONTH(C1184),"")</f>
        <v/>
      </c>
      <c r="B1184" s="257">
        <f>IF(ISNUMBER(C1184),YEAR(C1184),"")</f>
        <v/>
      </c>
      <c r="C1184" s="861">
        <f>C1183+1</f>
        <v/>
      </c>
      <c r="D1184" s="803" t="n">
        <v>0.6806</v>
      </c>
      <c r="E1184" s="804" t="n"/>
      <c r="F1184" s="806" t="n">
        <v>0.6407</v>
      </c>
      <c r="G1184" s="805" t="n"/>
      <c r="H1184" s="838" t="n">
        <v>0.5799</v>
      </c>
      <c r="I1184" s="803" t="n">
        <v>0.6186</v>
      </c>
      <c r="J1184" s="804" t="n"/>
      <c r="K1184" s="806" t="n">
        <v>0.7985</v>
      </c>
      <c r="L1184" s="804" t="n"/>
      <c r="M1184" s="982">
        <f>IFERROR(AVERAGE(D1184:E1184),"")</f>
        <v/>
      </c>
      <c r="N1184" s="982">
        <f>IFERROR(AVERAGE(F1184:H1184),"")</f>
        <v/>
      </c>
      <c r="O1184" s="982">
        <f>IFERROR(AVERAGE(I1184:J1184),"")</f>
        <v/>
      </c>
      <c r="P1184" s="982">
        <f>IFERROR(AVERAGE(K1184:L1184),"")</f>
        <v/>
      </c>
      <c r="R1184" s="797">
        <f>AVERAGE(M1184:P1184)</f>
        <v/>
      </c>
      <c r="S1184" s="266">
        <f>IF(R1184&gt;=1,1,0)</f>
        <v/>
      </c>
      <c r="T1184" s="266">
        <f>IF(S1184=0,0,S1184+T1183)</f>
        <v/>
      </c>
      <c r="AS1184" s="796">
        <f>MAX(M1184:P1184)</f>
        <v/>
      </c>
      <c r="AT1184" s="266">
        <f>IF(M1184=AS1184,"#1",IF(N1184=AS1184,"#2",IF(O1184=AS1184,"#4",IF(P1184=AS1184,"#5"))))</f>
        <v/>
      </c>
    </row>
    <row r="1185" ht="17.45" customHeight="1">
      <c r="A1185" s="257">
        <f>IF(ISNUMBER(C1185),MONTH(C1185),"")</f>
        <v/>
      </c>
      <c r="B1185" s="257">
        <f>IF(ISNUMBER(C1185),YEAR(C1185),"")</f>
        <v/>
      </c>
      <c r="C1185" s="791">
        <f>C1184+1</f>
        <v/>
      </c>
      <c r="D1185" s="792" t="n"/>
      <c r="E1185" s="793" t="n">
        <v>0.7731</v>
      </c>
      <c r="F1185" s="795" t="n"/>
      <c r="G1185" s="794" t="n">
        <v>0.9958</v>
      </c>
      <c r="H1185" s="836" t="n"/>
      <c r="I1185" s="792" t="n"/>
      <c r="J1185" s="793" t="n">
        <v>0.6193</v>
      </c>
      <c r="K1185" s="795" t="n"/>
      <c r="L1185" s="793" t="n">
        <v>0.7782</v>
      </c>
      <c r="M1185" s="982">
        <f>IFERROR(AVERAGE(D1185:E1185),"")</f>
        <v/>
      </c>
      <c r="N1185" s="982">
        <f>IFERROR(AVERAGE(F1185:H1185),"")</f>
        <v/>
      </c>
      <c r="O1185" s="982">
        <f>IFERROR(AVERAGE(I1185:J1185),"")</f>
        <v/>
      </c>
      <c r="P1185" s="982">
        <f>IFERROR(AVERAGE(K1185:L1185),"")</f>
        <v/>
      </c>
      <c r="R1185" s="797">
        <f>AVERAGE(M1185:P1185)</f>
        <v/>
      </c>
      <c r="S1185" s="266">
        <f>IF(R1185&gt;=1,1,0)</f>
        <v/>
      </c>
      <c r="T1185" s="266">
        <f>IF(S1185=0,0,S1185+T1184)</f>
        <v/>
      </c>
      <c r="AS1185" s="796">
        <f>MAX(M1185:P1185)</f>
        <v/>
      </c>
      <c r="AT1185" s="266">
        <f>IF(M1185=AS1185,"#1",IF(N1185=AS1185,"#2",IF(O1185=AS1185,"#4",IF(P1185=AS1185,"#5"))))</f>
        <v/>
      </c>
    </row>
    <row r="1186" ht="17.45" customHeight="1">
      <c r="A1186" s="257">
        <f>IF(ISNUMBER(C1186),MONTH(C1186),"")</f>
        <v/>
      </c>
      <c r="B1186" s="257">
        <f>IF(ISNUMBER(C1186),YEAR(C1186),"")</f>
        <v/>
      </c>
      <c r="C1186" s="808">
        <f>C1185+1</f>
        <v/>
      </c>
      <c r="D1186" s="809" t="n">
        <v>0.9076</v>
      </c>
      <c r="E1186" s="810" t="n"/>
      <c r="F1186" s="812" t="n">
        <v>0.8198</v>
      </c>
      <c r="G1186" s="811" t="n"/>
      <c r="H1186" s="837" t="n"/>
      <c r="I1186" s="809" t="n">
        <v>1.125</v>
      </c>
      <c r="J1186" s="810" t="n"/>
      <c r="K1186" s="812" t="n">
        <v>0.9036999999999999</v>
      </c>
      <c r="L1186" s="810" t="n"/>
      <c r="M1186" s="983">
        <f>IFERROR(AVERAGE(D1186:E1186),"")</f>
        <v/>
      </c>
      <c r="N1186" s="983">
        <f>IFERROR(AVERAGE(F1186:H1186),"")</f>
        <v/>
      </c>
      <c r="O1186" s="983">
        <f>IFERROR(AVERAGE(I1186:J1186),"")</f>
        <v/>
      </c>
      <c r="P1186" s="983">
        <f>IFERROR(AVERAGE(K1186:L1186),"")</f>
        <v/>
      </c>
      <c r="Q1186" s="813">
        <f>AVERAGE(M1186:P1186)</f>
        <v/>
      </c>
      <c r="R1186" s="813" t="n"/>
      <c r="S1186" s="443">
        <f>IF(Q1186&gt;=1,1,0)</f>
        <v/>
      </c>
      <c r="T1186" s="443">
        <f>IF(S1186=0,0,S1186+T1185)</f>
        <v/>
      </c>
      <c r="AS1186" s="796">
        <f>MAX(M1186:P1186)</f>
        <v/>
      </c>
      <c r="AT1186" s="266">
        <f>IF(M1186=AS1186,"#1",IF(N1186=AS1186,"#2",IF(O1186=AS1186,"#4",IF(P1186=AS1186,"#5"))))</f>
        <v/>
      </c>
    </row>
    <row r="1187" ht="17.45" customHeight="1" thickBot="1">
      <c r="A1187" s="257">
        <f>IF(ISNUMBER(C1187),MONTH(C1187),"")</f>
        <v/>
      </c>
      <c r="B1187" s="257">
        <f>IF(ISNUMBER(C1187),YEAR(C1187),"")</f>
        <v/>
      </c>
      <c r="C1187" s="808">
        <f>C1186+1</f>
        <v/>
      </c>
      <c r="D1187" s="809" t="n"/>
      <c r="E1187" s="810" t="n">
        <v>1.03</v>
      </c>
      <c r="F1187" s="812" t="n"/>
      <c r="G1187" s="811" t="n">
        <v>0.9077</v>
      </c>
      <c r="H1187" s="837" t="n"/>
      <c r="I1187" s="809" t="n"/>
      <c r="J1187" s="810" t="n">
        <v>0.7904</v>
      </c>
      <c r="K1187" s="812" t="n"/>
      <c r="L1187" s="810" t="n">
        <v>0.9308</v>
      </c>
      <c r="M1187" s="983">
        <f>IFERROR(AVERAGE(D1187:E1187),"")</f>
        <v/>
      </c>
      <c r="N1187" s="983">
        <f>IFERROR(AVERAGE(F1187:H1187),"")</f>
        <v/>
      </c>
      <c r="O1187" s="983">
        <f>IFERROR(AVERAGE(I1187:J1187),"")</f>
        <v/>
      </c>
      <c r="P1187" s="983">
        <f>IFERROR(AVERAGE(K1187:L1187),"")</f>
        <v/>
      </c>
      <c r="Q1187" s="813">
        <f>AVERAGE(M1187:P1187)</f>
        <v/>
      </c>
      <c r="R1187" s="813" t="n"/>
      <c r="S1187" s="443">
        <f>IF(Q1187&gt;=1,1,0)</f>
        <v/>
      </c>
      <c r="T1187" s="443">
        <f>IF(S1187=0,0,S1187+T1186)</f>
        <v/>
      </c>
      <c r="AS1187" s="796">
        <f>MAX(M1187:P1187)</f>
        <v/>
      </c>
      <c r="AT1187" s="266">
        <f>IF(M1187=AS1187,"#1",IF(N1187=AS1187,"#2",IF(O1187=AS1187,"#4",IF(P1187=AS1187,"#5"))))</f>
        <v/>
      </c>
    </row>
    <row r="1188" ht="17.45" customHeight="1" thickBot="1">
      <c r="A1188" s="257">
        <f>IF(ISNUMBER(C1188),MONTH(C1188),"")</f>
        <v/>
      </c>
      <c r="B1188" s="257">
        <f>IF(ISNUMBER(C1188),YEAR(C1188),"")</f>
        <v/>
      </c>
      <c r="C1188" s="791">
        <f>C1187+1</f>
        <v/>
      </c>
      <c r="D1188" s="792" t="n">
        <v>1.205</v>
      </c>
      <c r="E1188" s="793" t="n"/>
      <c r="F1188" s="795" t="n"/>
      <c r="G1188" s="794" t="n"/>
      <c r="H1188" s="836" t="n">
        <v>0.8502</v>
      </c>
      <c r="I1188" s="792" t="n">
        <v>0.8548</v>
      </c>
      <c r="J1188" s="793" t="n"/>
      <c r="K1188" s="795" t="n">
        <v>1.137</v>
      </c>
      <c r="L1188" s="793" t="n"/>
      <c r="M1188" s="982">
        <f>IFERROR(AVERAGE(D1188:E1188),"")</f>
        <v/>
      </c>
      <c r="N1188" s="982">
        <f>IFERROR(AVERAGE(F1188:H1188),"")</f>
        <v/>
      </c>
      <c r="O1188" s="982">
        <f>IFERROR(AVERAGE(I1188:J1188),"")</f>
        <v/>
      </c>
      <c r="P1188" s="982">
        <f>IFERROR(AVERAGE(K1188:L1188),"")</f>
        <v/>
      </c>
      <c r="R1188" s="797">
        <f>AVERAGE(M1188:P1188)</f>
        <v/>
      </c>
      <c r="S1188" s="266">
        <f>IF(R1188&gt;=1,1,0)</f>
        <v/>
      </c>
      <c r="T1188" s="266">
        <f>IF(S1188=0,0,S1188+T1187)</f>
        <v/>
      </c>
      <c r="U1188" s="313" t="inlineStr">
        <is>
          <t>March</t>
        </is>
      </c>
      <c r="V1188" s="299" t="n">
        <v>2021</v>
      </c>
      <c r="W1188" s="300" t="n"/>
      <c r="X1188" s="300" t="n"/>
      <c r="Y1188" s="300" t="n"/>
      <c r="AS1188" s="796">
        <f>MAX(M1188:P1188)</f>
        <v/>
      </c>
      <c r="AT1188" s="266">
        <f>IF(M1188=AS1188,"#1",IF(N1188=AS1188,"#2",IF(O1188=AS1188,"#4",IF(P1188=AS1188,"#5"))))</f>
        <v/>
      </c>
    </row>
    <row r="1189" ht="17.45" customHeight="1">
      <c r="A1189" s="257">
        <f>IF(ISNUMBER(C1189),MONTH(C1189),"")</f>
        <v/>
      </c>
      <c r="B1189" s="257">
        <f>IF(ISNUMBER(C1189),YEAR(C1189),"")</f>
        <v/>
      </c>
      <c r="C1189" s="791">
        <f>C1188+1</f>
        <v/>
      </c>
      <c r="D1189" s="792" t="n"/>
      <c r="E1189" s="793" t="n">
        <v>1.181</v>
      </c>
      <c r="F1189" s="795" t="n"/>
      <c r="G1189" s="794" t="n">
        <v>0.9821</v>
      </c>
      <c r="H1189" s="836" t="n"/>
      <c r="I1189" s="792" t="n"/>
      <c r="J1189" s="793" t="n">
        <v>0.8817</v>
      </c>
      <c r="K1189" s="795" t="n"/>
      <c r="L1189" s="793" t="n">
        <v>1.324</v>
      </c>
      <c r="M1189" s="982">
        <f>IFERROR(AVERAGE(D1189:E1189),"")</f>
        <v/>
      </c>
      <c r="N1189" s="982">
        <f>IFERROR(AVERAGE(F1189:H1189),"")</f>
        <v/>
      </c>
      <c r="O1189" s="982">
        <f>IFERROR(AVERAGE(I1189:J1189),"")</f>
        <v/>
      </c>
      <c r="P1189" s="982">
        <f>IFERROR(AVERAGE(K1189:L1189),"")</f>
        <v/>
      </c>
      <c r="R1189" s="797">
        <f>AVERAGE(M1189:P1189)</f>
        <v/>
      </c>
      <c r="S1189" s="266">
        <f>IF(R1189&gt;=1,1,0)</f>
        <v/>
      </c>
      <c r="T1189" s="266">
        <f>IF(S1189=0,0,S1189+T1188)</f>
        <v/>
      </c>
      <c r="U1189" s="301" t="inlineStr">
        <is>
          <t>Parameter</t>
        </is>
      </c>
      <c r="V1189" s="301" t="inlineStr">
        <is>
          <t>Station 1</t>
        </is>
      </c>
      <c r="W1189" s="301" t="inlineStr">
        <is>
          <t>Station 2</t>
        </is>
      </c>
      <c r="X1189" s="301" t="inlineStr">
        <is>
          <t>Station 4</t>
        </is>
      </c>
      <c r="Y1189" s="301" t="inlineStr">
        <is>
          <t>Station 5</t>
        </is>
      </c>
      <c r="AS1189" s="796">
        <f>MAX(M1189:P1189)</f>
        <v/>
      </c>
      <c r="AT1189" s="266">
        <f>IF(M1189=AS1189,"#1",IF(N1189=AS1189,"#2",IF(O1189=AS1189,"#4",IF(P1189=AS1189,"#5"))))</f>
        <v/>
      </c>
    </row>
    <row r="1190" ht="17.45" customHeight="1" thickBot="1">
      <c r="A1190" s="257">
        <f>IF(ISNUMBER(C1190),MONTH(C1190),"")</f>
        <v/>
      </c>
      <c r="B1190" s="257">
        <f>IF(ISNUMBER(C1190),YEAR(C1190),"")</f>
        <v/>
      </c>
      <c r="C1190" s="887">
        <f>C1189+1</f>
        <v/>
      </c>
      <c r="D1190" s="888" t="n">
        <v>1.339</v>
      </c>
      <c r="E1190" s="889" t="n"/>
      <c r="F1190" s="890" t="n">
        <v>0.9885</v>
      </c>
      <c r="G1190" s="891" t="n"/>
      <c r="H1190" s="892" t="n">
        <v>0.9663</v>
      </c>
      <c r="I1190" s="888" t="n">
        <v>0.9234</v>
      </c>
      <c r="J1190" s="889" t="n"/>
      <c r="K1190" s="890" t="n">
        <v>1.241</v>
      </c>
      <c r="L1190" s="889" t="n"/>
      <c r="M1190" s="982">
        <f>IFERROR(AVERAGE(D1190:E1190),"")</f>
        <v/>
      </c>
      <c r="N1190" s="982">
        <f>IFERROR(AVERAGE(F1190:H1190),"")</f>
        <v/>
      </c>
      <c r="O1190" s="982">
        <f>IFERROR(AVERAGE(I1190:J1190),"")</f>
        <v/>
      </c>
      <c r="P1190" s="982">
        <f>IFERROR(AVERAGE(K1190:L1190),"")</f>
        <v/>
      </c>
      <c r="R1190" s="797">
        <f>AVERAGE(M1190:P1190)</f>
        <v/>
      </c>
      <c r="S1190" s="266">
        <f>IF(R1190&gt;=1,1,0)</f>
        <v/>
      </c>
      <c r="T1190" s="266">
        <f>IF(S1190=0,0,S1190+T1189)</f>
        <v/>
      </c>
      <c r="U1190" s="302" t="inlineStr">
        <is>
          <t>Average</t>
        </is>
      </c>
      <c r="V1190" s="839">
        <f>AVERAGE(D1160:E1190)</f>
        <v/>
      </c>
      <c r="W1190" s="839">
        <f>AVERAGE(F1160:H1190)</f>
        <v/>
      </c>
      <c r="X1190" s="839">
        <f>AVERAGE(I1160:J1190)</f>
        <v/>
      </c>
      <c r="Y1190" s="839">
        <f>AVERAGE(K1160:L1190)</f>
        <v/>
      </c>
      <c r="AS1190" s="796">
        <f>MAX(M1190:P1190)</f>
        <v/>
      </c>
      <c r="AT1190" s="266">
        <f>IF(M1190=AS1190,"#1",IF(N1190=AS1190,"#2",IF(O1190=AS1190,"#4",IF(P1190=AS1190,"#5"))))</f>
        <v/>
      </c>
    </row>
    <row r="1191" ht="17.45" customHeight="1">
      <c r="A1191" s="257">
        <f>IF(ISNUMBER(C1191),MONTH(C1191),"")</f>
        <v/>
      </c>
      <c r="B1191" s="257">
        <f>IF(ISNUMBER(C1191),YEAR(C1191),"")</f>
        <v/>
      </c>
      <c r="C1191" s="831">
        <f>C1190+1</f>
        <v/>
      </c>
      <c r="D1191" s="832" t="n"/>
      <c r="E1191" s="833" t="n">
        <v>1.242</v>
      </c>
      <c r="F1191" s="835" t="n"/>
      <c r="G1191" s="834" t="n">
        <v>1.126</v>
      </c>
      <c r="H1191" s="860" t="n"/>
      <c r="I1191" s="832" t="n"/>
      <c r="J1191" s="833" t="n">
        <v>1.039</v>
      </c>
      <c r="K1191" s="835" t="n"/>
      <c r="L1191" s="833" t="n">
        <v>1.404</v>
      </c>
      <c r="M1191" s="982">
        <f>IFERROR(AVERAGE(D1191:E1191),"")</f>
        <v/>
      </c>
      <c r="N1191" s="982">
        <f>IFERROR(AVERAGE(F1191:H1191),"")</f>
        <v/>
      </c>
      <c r="O1191" s="982">
        <f>IFERROR(AVERAGE(I1191:J1191),"")</f>
        <v/>
      </c>
      <c r="P1191" s="982">
        <f>IFERROR(AVERAGE(K1191:L1191),"")</f>
        <v/>
      </c>
      <c r="R1191" s="797">
        <f>AVERAGE(M1191:P1191)</f>
        <v/>
      </c>
      <c r="S1191" s="266">
        <f>IF(R1191&gt;=1,1,0)</f>
        <v/>
      </c>
      <c r="T1191" s="266">
        <f>IF(S1191=0,0,S1191+T1190)</f>
        <v/>
      </c>
      <c r="U1191" s="302" t="inlineStr">
        <is>
          <t>Maximum</t>
        </is>
      </c>
      <c r="V1191" s="839">
        <f>MAX(D1160:E1190)</f>
        <v/>
      </c>
      <c r="W1191" s="839">
        <f>MAX(F1160:H1190)</f>
        <v/>
      </c>
      <c r="X1191" s="839">
        <f>MAX(I1160:J1190)</f>
        <v/>
      </c>
      <c r="Y1191" s="839">
        <f>MAX(K1160:L1190)</f>
        <v/>
      </c>
      <c r="AS1191" s="796">
        <f>MAX(M1191:P1191)</f>
        <v/>
      </c>
      <c r="AT1191" s="266">
        <f>IF(M1191=AS1191,"#1",IF(N1191=AS1191,"#2",IF(O1191=AS1191,"#4",IF(P1191=AS1191,"#5"))))</f>
        <v/>
      </c>
    </row>
    <row r="1192" ht="17.45" customHeight="1" thickBot="1">
      <c r="A1192" s="257">
        <f>IF(ISNUMBER(C1192),MONTH(C1192),"")</f>
        <v/>
      </c>
      <c r="B1192" s="257">
        <f>IF(ISNUMBER(C1192),YEAR(C1192),"")</f>
        <v/>
      </c>
      <c r="C1192" s="791">
        <f>C1191+1</f>
        <v/>
      </c>
      <c r="D1192" s="849" t="n">
        <v>0.9996</v>
      </c>
      <c r="E1192" s="850" t="n"/>
      <c r="F1192" s="852" t="n">
        <v>0.955</v>
      </c>
      <c r="G1192" s="851" t="n"/>
      <c r="H1192" s="853" t="n"/>
      <c r="I1192" s="849" t="n">
        <v>1.026</v>
      </c>
      <c r="J1192" s="850" t="n"/>
      <c r="K1192" s="852" t="n">
        <v>1.162</v>
      </c>
      <c r="L1192" s="850" t="n"/>
      <c r="M1192" s="982">
        <f>IFERROR(AVERAGE(D1192:E1192),"")</f>
        <v/>
      </c>
      <c r="N1192" s="982">
        <f>IFERROR(AVERAGE(F1192:H1192),"")</f>
        <v/>
      </c>
      <c r="O1192" s="982">
        <f>IFERROR(AVERAGE(I1192:J1192),"")</f>
        <v/>
      </c>
      <c r="P1192" s="982">
        <f>IFERROR(AVERAGE(K1192:L1192),"")</f>
        <v/>
      </c>
      <c r="R1192" s="797">
        <f>AVERAGE(M1192:P1192)</f>
        <v/>
      </c>
      <c r="S1192" s="266">
        <f>IF(R1192&gt;=1,1,0)</f>
        <v/>
      </c>
      <c r="T1192" s="266">
        <f>IF(S1192=0,0,S1192+T1191)</f>
        <v/>
      </c>
      <c r="U1192" s="304" t="inlineStr">
        <is>
          <t># DAYS &gt; 2.5</t>
        </is>
      </c>
      <c r="V1192" s="305">
        <f>COUNTIF(D1160:E1190,"&gt;=2.5")</f>
        <v/>
      </c>
      <c r="W1192" s="305">
        <f>COUNTIF(F1160:H1190,"&gt;=2.5")</f>
        <v/>
      </c>
      <c r="X1192" s="305">
        <f>COUNTIF(I1160:J1190,"&gt;=2.5")</f>
        <v/>
      </c>
      <c r="Y1192" s="305">
        <f>COUNTIF(K1160:L1190,"&gt;=2.5")</f>
        <v/>
      </c>
      <c r="AS1192" s="796">
        <f>MAX(M1192:P1192)</f>
        <v/>
      </c>
      <c r="AT1192" s="266">
        <f>IF(M1192=AS1192,"#1",IF(N1192=AS1192,"#2",IF(O1192=AS1192,"#4",IF(P1192=AS1192,"#5"))))</f>
        <v/>
      </c>
    </row>
    <row r="1193" ht="17.45" customHeight="1" thickBot="1">
      <c r="A1193" s="257">
        <f>IF(ISNUMBER(C1193),MONTH(C1193),"")</f>
        <v/>
      </c>
      <c r="B1193" s="257">
        <f>IF(ISNUMBER(C1193),YEAR(C1193),"")</f>
        <v/>
      </c>
      <c r="C1193" s="808">
        <f>C1192+1</f>
        <v/>
      </c>
      <c r="D1193" s="844" t="n"/>
      <c r="E1193" s="1009" t="n">
        <v>2.93</v>
      </c>
      <c r="F1193" s="847" t="n"/>
      <c r="G1193" s="1010" t="n">
        <v>3.005</v>
      </c>
      <c r="H1193" s="848" t="n"/>
      <c r="I1193" s="844" t="n"/>
      <c r="J1193" s="1009" t="n">
        <v>2.627</v>
      </c>
      <c r="K1193" s="847" t="n"/>
      <c r="L1193" s="1009" t="n">
        <v>2.866</v>
      </c>
      <c r="M1193" s="983">
        <f>IFERROR(AVERAGE(D1193:E1193),"")</f>
        <v/>
      </c>
      <c r="N1193" s="983">
        <f>IFERROR(AVERAGE(F1193:H1193),"")</f>
        <v/>
      </c>
      <c r="O1193" s="983">
        <f>IFERROR(AVERAGE(I1193:J1193),"")</f>
        <v/>
      </c>
      <c r="P1193" s="983">
        <f>IFERROR(AVERAGE(K1193:L1193),"")</f>
        <v/>
      </c>
      <c r="Q1193" s="813">
        <f>AVERAGE(M1193:P1193)</f>
        <v/>
      </c>
      <c r="R1193" s="813" t="n"/>
      <c r="S1193" s="443">
        <f>IF(Q1193&gt;=1,1,0)</f>
        <v/>
      </c>
      <c r="T1193" s="443">
        <f>IF(S1193=0,0,S1193+T1192)</f>
        <v/>
      </c>
      <c r="U1193" s="336" t="inlineStr">
        <is>
          <t>FIRE IN DTLA - see article @ https://www.lafd.org/news/lafd-battles-major-emergency-structure-fire-south-los-angeles</t>
        </is>
      </c>
      <c r="Y1193" s="786">
        <f>AVERAGE(V1190:Y1190)</f>
        <v/>
      </c>
      <c r="AS1193" s="796">
        <f>MAX(M1193:P1193)</f>
        <v/>
      </c>
      <c r="AT1193" s="266">
        <f>IF(M1193=AS1193,"#1",IF(N1193=AS1193,"#2",IF(O1193=AS1193,"#4",IF(P1193=AS1193,"#5"))))</f>
        <v/>
      </c>
    </row>
    <row r="1194" ht="17.45" customHeight="1">
      <c r="A1194" s="257">
        <f>IF(ISNUMBER(C1194),MONTH(C1194),"")</f>
        <v/>
      </c>
      <c r="B1194" s="257">
        <f>IF(ISNUMBER(C1194),YEAR(C1194),"")</f>
        <v/>
      </c>
      <c r="C1194" s="808">
        <f>C1193+1</f>
        <v/>
      </c>
      <c r="D1194" s="844" t="n">
        <v>1.694</v>
      </c>
      <c r="E1194" s="845" t="n"/>
      <c r="F1194" s="847" t="n"/>
      <c r="G1194" s="846" t="n"/>
      <c r="H1194" s="848" t="n">
        <v>1.659</v>
      </c>
      <c r="I1194" s="844" t="n">
        <v>1.558</v>
      </c>
      <c r="J1194" s="845" t="n"/>
      <c r="K1194" s="847" t="n">
        <v>1.515</v>
      </c>
      <c r="L1194" s="845" t="n"/>
      <c r="M1194" s="983">
        <f>IFERROR(AVERAGE(D1194:E1194),"")</f>
        <v/>
      </c>
      <c r="N1194" s="983">
        <f>IFERROR(AVERAGE(F1194:H1194),"")</f>
        <v/>
      </c>
      <c r="O1194" s="983">
        <f>IFERROR(AVERAGE(I1194:J1194),"")</f>
        <v/>
      </c>
      <c r="P1194" s="983">
        <f>IFERROR(AVERAGE(K1194:L1194),"")</f>
        <v/>
      </c>
      <c r="Q1194" s="813">
        <f>AVERAGE(M1194:P1194)</f>
        <v/>
      </c>
      <c r="R1194" s="813" t="n"/>
      <c r="S1194" s="443">
        <f>IF(Q1194&gt;=1,1,0)</f>
        <v/>
      </c>
      <c r="T1194" s="443">
        <f>IF(S1194=0,0,S1194+T1193)</f>
        <v/>
      </c>
      <c r="AS1194" s="796">
        <f>MAX(M1194:P1194)</f>
        <v/>
      </c>
      <c r="AT1194" s="266">
        <f>IF(M1194=AS1194,"#1",IF(N1194=AS1194,"#2",IF(O1194=AS1194,"#4",IF(P1194=AS1194,"#5"))))</f>
        <v/>
      </c>
    </row>
    <row r="1195" ht="17.45" customHeight="1">
      <c r="A1195" s="257">
        <f>IF(ISNUMBER(C1195),MONTH(C1195),"")</f>
        <v/>
      </c>
      <c r="B1195" s="257">
        <f>IF(ISNUMBER(C1195),YEAR(C1195),"")</f>
        <v/>
      </c>
      <c r="C1195" s="791">
        <f>C1194+1</f>
        <v/>
      </c>
      <c r="D1195" s="792" t="n"/>
      <c r="E1195" s="793" t="n">
        <v>1.637</v>
      </c>
      <c r="F1195" s="795" t="n"/>
      <c r="G1195" s="794" t="n">
        <v>1.32</v>
      </c>
      <c r="H1195" s="836" t="n"/>
      <c r="I1195" s="792" t="n"/>
      <c r="J1195" s="793" t="n">
        <v>0.7244</v>
      </c>
      <c r="K1195" s="795" t="n"/>
      <c r="L1195" s="793" t="n">
        <v>1.05</v>
      </c>
      <c r="M1195" s="982">
        <f>IFERROR(AVERAGE(D1195:E1195),"")</f>
        <v/>
      </c>
      <c r="N1195" s="982">
        <f>IFERROR(AVERAGE(F1195:H1195),"")</f>
        <v/>
      </c>
      <c r="O1195" s="982">
        <f>IFERROR(AVERAGE(I1195:J1195),"")</f>
        <v/>
      </c>
      <c r="P1195" s="982">
        <f>IFERROR(AVERAGE(K1195:L1195),"")</f>
        <v/>
      </c>
      <c r="R1195" s="797">
        <f>AVERAGE(M1195:P1195)</f>
        <v/>
      </c>
      <c r="S1195" s="266">
        <f>IF(R1195&gt;=1,1,0)</f>
        <v/>
      </c>
      <c r="T1195" s="266">
        <f>IF(S1195=0,0,S1195+T1194)</f>
        <v/>
      </c>
      <c r="AS1195" s="796">
        <f>MAX(M1195:P1195)</f>
        <v/>
      </c>
      <c r="AT1195" s="266">
        <f>IF(M1195=AS1195,"#1",IF(N1195=AS1195,"#2",IF(O1195=AS1195,"#4",IF(P1195=AS1195,"#5"))))</f>
        <v/>
      </c>
    </row>
    <row r="1196" ht="17.45" customHeight="1">
      <c r="A1196" s="257">
        <f>IF(ISNUMBER(C1196),MONTH(C1196),"")</f>
        <v/>
      </c>
      <c r="B1196" s="257">
        <f>IF(ISNUMBER(C1196),YEAR(C1196),"")</f>
        <v/>
      </c>
      <c r="C1196" s="861">
        <f>C1195+1</f>
        <v/>
      </c>
      <c r="D1196" s="803" t="n">
        <v>0.931</v>
      </c>
      <c r="E1196" s="804" t="n"/>
      <c r="F1196" s="806" t="n">
        <v>1.101</v>
      </c>
      <c r="G1196" s="805" t="n"/>
      <c r="H1196" s="838" t="n">
        <v>1.147</v>
      </c>
      <c r="I1196" s="803" t="n">
        <v>0.8028999999999999</v>
      </c>
      <c r="J1196" s="804" t="n"/>
      <c r="K1196" s="806" t="n">
        <v>1.128</v>
      </c>
      <c r="L1196" s="804" t="n"/>
      <c r="M1196" s="982">
        <f>IFERROR(AVERAGE(D1196:E1196),"")</f>
        <v/>
      </c>
      <c r="N1196" s="982">
        <f>IFERROR(AVERAGE(F1196:H1196),"")</f>
        <v/>
      </c>
      <c r="O1196" s="982">
        <f>IFERROR(AVERAGE(I1196:J1196),"")</f>
        <v/>
      </c>
      <c r="P1196" s="982">
        <f>IFERROR(AVERAGE(K1196:L1196),"")</f>
        <v/>
      </c>
      <c r="R1196" s="797">
        <f>AVERAGE(M1196:P1196)</f>
        <v/>
      </c>
      <c r="S1196" s="266">
        <f>IF(R1196&gt;=1,1,0)</f>
        <v/>
      </c>
      <c r="T1196" s="266">
        <f>IF(S1196=0,0,S1196+T1195)</f>
        <v/>
      </c>
      <c r="AS1196" s="796">
        <f>MAX(M1196:P1196)</f>
        <v/>
      </c>
      <c r="AT1196" s="266">
        <f>IF(M1196=AS1196,"#1",IF(N1196=AS1196,"#2",IF(O1196=AS1196,"#4",IF(P1196=AS1196,"#5"))))</f>
        <v/>
      </c>
    </row>
    <row r="1197" ht="17.45" customHeight="1">
      <c r="A1197" s="257">
        <f>IF(ISNUMBER(C1197),MONTH(C1197),"")</f>
        <v/>
      </c>
      <c r="B1197" s="257">
        <f>IF(ISNUMBER(C1197),YEAR(C1197),"")</f>
        <v/>
      </c>
      <c r="C1197" s="791">
        <f>C1196+1</f>
        <v/>
      </c>
      <c r="D1197" s="792" t="n"/>
      <c r="E1197" s="793" t="n">
        <v>1.19</v>
      </c>
      <c r="F1197" s="795" t="n"/>
      <c r="G1197" s="794" t="n">
        <v>1.039</v>
      </c>
      <c r="H1197" s="836" t="n"/>
      <c r="I1197" s="792" t="n"/>
      <c r="J1197" s="793" t="n">
        <v>1.055</v>
      </c>
      <c r="K1197" s="795" t="n"/>
      <c r="L1197" s="793" t="n">
        <v>1.319</v>
      </c>
      <c r="M1197" s="982">
        <f>IFERROR(AVERAGE(D1197:E1197),"")</f>
        <v/>
      </c>
      <c r="N1197" s="982">
        <f>IFERROR(AVERAGE(F1197:H1197),"")</f>
        <v/>
      </c>
      <c r="O1197" s="982">
        <f>IFERROR(AVERAGE(I1197:J1197),"")</f>
        <v/>
      </c>
      <c r="P1197" s="982">
        <f>IFERROR(AVERAGE(K1197:L1197),"")</f>
        <v/>
      </c>
      <c r="R1197" s="797">
        <f>AVERAGE(M1197:P1197)</f>
        <v/>
      </c>
      <c r="S1197" s="266">
        <f>IF(R1197&gt;=1,1,0)</f>
        <v/>
      </c>
      <c r="T1197" s="266">
        <f>IF(S1197=0,0,S1197+T1196)</f>
        <v/>
      </c>
      <c r="AS1197" s="796">
        <f>MAX(M1197:P1197)</f>
        <v/>
      </c>
      <c r="AT1197" s="266">
        <f>IF(M1197=AS1197,"#1",IF(N1197=AS1197,"#2",IF(O1197=AS1197,"#4",IF(P1197=AS1197,"#5"))))</f>
        <v/>
      </c>
    </row>
    <row r="1198" ht="17.45" customHeight="1">
      <c r="A1198" s="257">
        <f>IF(ISNUMBER(C1198),MONTH(C1198),"")</f>
        <v/>
      </c>
      <c r="B1198" s="257">
        <f>IF(ISNUMBER(C1198),YEAR(C1198),"")</f>
        <v/>
      </c>
      <c r="C1198" s="791">
        <f>C1197+1</f>
        <v/>
      </c>
      <c r="D1198" s="792" t="n">
        <v>0.8224</v>
      </c>
      <c r="E1198" s="793" t="n"/>
      <c r="F1198" s="795" t="n">
        <v>0.7033</v>
      </c>
      <c r="G1198" s="794" t="n"/>
      <c r="H1198" s="836" t="n"/>
      <c r="I1198" s="792" t="n">
        <v>0.7907999999999999</v>
      </c>
      <c r="J1198" s="793" t="n"/>
      <c r="K1198" s="795" t="n">
        <v>0.876</v>
      </c>
      <c r="L1198" s="793" t="n"/>
      <c r="M1198" s="982">
        <f>IFERROR(AVERAGE(D1198:E1198),"")</f>
        <v/>
      </c>
      <c r="N1198" s="982">
        <f>IFERROR(AVERAGE(F1198:H1198),"")</f>
        <v/>
      </c>
      <c r="O1198" s="982">
        <f>IFERROR(AVERAGE(I1198:J1198),"")</f>
        <v/>
      </c>
      <c r="P1198" s="982">
        <f>IFERROR(AVERAGE(K1198:L1198),"")</f>
        <v/>
      </c>
      <c r="R1198" s="797">
        <f>AVERAGE(M1198:P1198)</f>
        <v/>
      </c>
      <c r="S1198" s="266">
        <f>IF(R1198&gt;=1,1,0)</f>
        <v/>
      </c>
      <c r="T1198" s="266">
        <f>IF(S1198=0,0,S1198+T1197)</f>
        <v/>
      </c>
      <c r="AS1198" s="796">
        <f>MAX(M1198:P1198)</f>
        <v/>
      </c>
      <c r="AT1198" s="266">
        <f>IF(M1198=AS1198,"#1",IF(N1198=AS1198,"#2",IF(O1198=AS1198,"#4",IF(P1198=AS1198,"#5"))))</f>
        <v/>
      </c>
    </row>
    <row r="1199" ht="17.45" customHeight="1">
      <c r="A1199" s="257">
        <f>IF(ISNUMBER(C1199),MONTH(C1199),"")</f>
        <v/>
      </c>
      <c r="B1199" s="257">
        <f>IF(ISNUMBER(C1199),YEAR(C1199),"")</f>
        <v/>
      </c>
      <c r="C1199" s="791">
        <f>C1198+1</f>
        <v/>
      </c>
      <c r="D1199" s="792" t="n"/>
      <c r="E1199" s="793" t="n">
        <v>1.062</v>
      </c>
      <c r="F1199" s="795" t="n"/>
      <c r="G1199" s="794" t="n">
        <v>1.01</v>
      </c>
      <c r="H1199" s="836" t="n"/>
      <c r="I1199" s="792" t="n"/>
      <c r="J1199" s="793" t="n">
        <v>0.9432</v>
      </c>
      <c r="K1199" s="795" t="n"/>
      <c r="L1199" s="793" t="n">
        <v>1.171</v>
      </c>
      <c r="M1199" s="982">
        <f>IFERROR(AVERAGE(D1199:E1199),"")</f>
        <v/>
      </c>
      <c r="N1199" s="982">
        <f>IFERROR(AVERAGE(F1199:H1199),"")</f>
        <v/>
      </c>
      <c r="O1199" s="982">
        <f>IFERROR(AVERAGE(I1199:J1199),"")</f>
        <v/>
      </c>
      <c r="P1199" s="982">
        <f>IFERROR(AVERAGE(K1199:L1199),"")</f>
        <v/>
      </c>
      <c r="R1199" s="797">
        <f>AVERAGE(M1199:P1199)</f>
        <v/>
      </c>
      <c r="S1199" s="266">
        <f>IF(R1199&gt;=1,1,0)</f>
        <v/>
      </c>
      <c r="T1199" s="266">
        <f>IF(S1199=0,0,S1199+T1198)</f>
        <v/>
      </c>
      <c r="AS1199" s="796">
        <f>MAX(M1199:P1199)</f>
        <v/>
      </c>
      <c r="AT1199" s="266">
        <f>IF(M1199=AS1199,"#1",IF(N1199=AS1199,"#2",IF(O1199=AS1199,"#4",IF(P1199=AS1199,"#5"))))</f>
        <v/>
      </c>
    </row>
    <row r="1200" ht="17.45" customHeight="1">
      <c r="A1200" s="298">
        <f>IF(ISNUMBER(C1200),MONTH(C1200),"")</f>
        <v/>
      </c>
      <c r="B1200" s="298">
        <f>IF(ISNUMBER(C1200),YEAR(C1200),"")</f>
        <v/>
      </c>
      <c r="C1200" s="808">
        <f>C1199+1</f>
        <v/>
      </c>
      <c r="D1200" s="809" t="n">
        <v>1.336</v>
      </c>
      <c r="E1200" s="810" t="n"/>
      <c r="F1200" s="812" t="n"/>
      <c r="G1200" s="811" t="n"/>
      <c r="H1200" s="837" t="n">
        <v>0.7566000000000001</v>
      </c>
      <c r="I1200" s="809" t="n">
        <v>0.8028</v>
      </c>
      <c r="J1200" s="810" t="n"/>
      <c r="K1200" s="812" t="n">
        <v>1.164</v>
      </c>
      <c r="L1200" s="810" t="n"/>
      <c r="M1200" s="983">
        <f>IFERROR(AVERAGE(D1200:E1200),"")</f>
        <v/>
      </c>
      <c r="N1200" s="983">
        <f>IFERROR(AVERAGE(F1200:H1200),"")</f>
        <v/>
      </c>
      <c r="O1200" s="983">
        <f>IFERROR(AVERAGE(I1200:J1200),"")</f>
        <v/>
      </c>
      <c r="P1200" s="983">
        <f>IFERROR(AVERAGE(K1200:L1200),"")</f>
        <v/>
      </c>
      <c r="Q1200" s="813">
        <f>AVERAGE(M1200:P1200)</f>
        <v/>
      </c>
      <c r="R1200" s="813" t="n"/>
      <c r="S1200" s="443">
        <f>IF(Q1200&gt;=1,1,0)</f>
        <v/>
      </c>
      <c r="T1200" s="443">
        <f>IF(S1200=0,0,S1200+T1199)</f>
        <v/>
      </c>
      <c r="AS1200" s="796">
        <f>MAX(M1200:P1200)</f>
        <v/>
      </c>
      <c r="AT1200" s="266">
        <f>IF(M1200=AS1200,"#1",IF(N1200=AS1200,"#2",IF(O1200=AS1200,"#4",IF(P1200=AS1200,"#5"))))</f>
        <v/>
      </c>
    </row>
    <row r="1201" ht="17.45" customHeight="1">
      <c r="A1201" s="298">
        <f>IF(ISNUMBER(C1201),MONTH(C1201),"")</f>
        <v/>
      </c>
      <c r="B1201" s="298">
        <f>IF(ISNUMBER(C1201),YEAR(C1201),"")</f>
        <v/>
      </c>
      <c r="C1201" s="808">
        <f>C1200+1</f>
        <v/>
      </c>
      <c r="D1201" s="809" t="n"/>
      <c r="E1201" s="810" t="n">
        <v>1.396</v>
      </c>
      <c r="F1201" s="812" t="n"/>
      <c r="G1201" s="811" t="n">
        <v>1.163</v>
      </c>
      <c r="H1201" s="837" t="n"/>
      <c r="I1201" s="809" t="n"/>
      <c r="J1201" s="810" t="n">
        <v>1.053</v>
      </c>
      <c r="K1201" s="812" t="n"/>
      <c r="L1201" s="810" t="n">
        <v>1.477</v>
      </c>
      <c r="M1201" s="983">
        <f>IFERROR(AVERAGE(D1201:E1201),"")</f>
        <v/>
      </c>
      <c r="N1201" s="983">
        <f>IFERROR(AVERAGE(F1201:H1201),"")</f>
        <v/>
      </c>
      <c r="O1201" s="983">
        <f>IFERROR(AVERAGE(I1201:J1201),"")</f>
        <v/>
      </c>
      <c r="P1201" s="983">
        <f>IFERROR(AVERAGE(K1201:L1201),"")</f>
        <v/>
      </c>
      <c r="Q1201" s="813">
        <f>AVERAGE(M1201:P1201)</f>
        <v/>
      </c>
      <c r="R1201" s="813" t="n"/>
      <c r="S1201" s="443">
        <f>IF(Q1201&gt;=1,1,0)</f>
        <v/>
      </c>
      <c r="T1201" s="443">
        <f>IF(S1201=0,0,S1201+T1200)</f>
        <v/>
      </c>
      <c r="AS1201" s="796">
        <f>MAX(M1201:P1201)</f>
        <v/>
      </c>
      <c r="AT1201" s="266">
        <f>IF(M1201=AS1201,"#1",IF(N1201=AS1201,"#2",IF(O1201=AS1201,"#4",IF(P1201=AS1201,"#5"))))</f>
        <v/>
      </c>
    </row>
    <row r="1202" ht="17.45" customHeight="1">
      <c r="A1202" s="257">
        <f>IF(ISNUMBER(C1202),MONTH(C1202),"")</f>
        <v/>
      </c>
      <c r="B1202" s="257">
        <f>IF(ISNUMBER(C1202),YEAR(C1202),"")</f>
        <v/>
      </c>
      <c r="C1202" s="861">
        <f>C1201+1</f>
        <v/>
      </c>
      <c r="D1202" s="803" t="n">
        <v>0.7893</v>
      </c>
      <c r="E1202" s="804" t="n"/>
      <c r="F1202" s="806" t="n">
        <v>0.7246</v>
      </c>
      <c r="G1202" s="805" t="n"/>
      <c r="H1202" s="838" t="n">
        <v>0.6197</v>
      </c>
      <c r="I1202" s="803" t="n">
        <v>0.7598</v>
      </c>
      <c r="J1202" s="804" t="n"/>
      <c r="K1202" s="806" t="n">
        <v>0.7124</v>
      </c>
      <c r="L1202" s="804" t="n"/>
      <c r="M1202" s="982">
        <f>IFERROR(AVERAGE(D1202:E1202),"")</f>
        <v/>
      </c>
      <c r="N1202" s="982">
        <f>IFERROR(AVERAGE(F1202:H1202),"")</f>
        <v/>
      </c>
      <c r="O1202" s="982">
        <f>IFERROR(AVERAGE(I1202:J1202),"")</f>
        <v/>
      </c>
      <c r="P1202" s="982">
        <f>IFERROR(AVERAGE(K1202:L1202),"")</f>
        <v/>
      </c>
      <c r="R1202" s="797">
        <f>AVERAGE(M1202:P1202)</f>
        <v/>
      </c>
      <c r="S1202" s="266">
        <f>IF(R1202&gt;=1,1,0)</f>
        <v/>
      </c>
      <c r="T1202" s="266">
        <f>IF(S1202=0,0,S1202+T1201)</f>
        <v/>
      </c>
      <c r="AS1202" s="796">
        <f>MAX(M1202:P1202)</f>
        <v/>
      </c>
      <c r="AT1202" s="266">
        <f>IF(M1202=AS1202,"#1",IF(N1202=AS1202,"#2",IF(O1202=AS1202,"#4",IF(P1202=AS1202,"#5"))))</f>
        <v/>
      </c>
    </row>
    <row r="1203" ht="17.45" customHeight="1">
      <c r="A1203" s="257">
        <f>IF(ISNUMBER(C1203),MONTH(C1203),"")</f>
        <v/>
      </c>
      <c r="B1203" s="257">
        <f>IF(ISNUMBER(C1203),YEAR(C1203),"")</f>
        <v/>
      </c>
      <c r="C1203" s="791">
        <f>C1202+1</f>
        <v/>
      </c>
      <c r="D1203" s="792" t="n"/>
      <c r="E1203" s="793" t="n">
        <v>0.8289</v>
      </c>
      <c r="F1203" s="795" t="n"/>
      <c r="G1203" s="794" t="n">
        <v>0.5053</v>
      </c>
      <c r="H1203" s="836" t="n"/>
      <c r="I1203" s="792" t="n"/>
      <c r="J1203" s="793" t="n">
        <v>0.7907999999999999</v>
      </c>
      <c r="K1203" s="795" t="n"/>
      <c r="L1203" s="793" t="n">
        <v>0.8711</v>
      </c>
      <c r="M1203" s="982">
        <f>IFERROR(AVERAGE(D1203:E1203),"")</f>
        <v/>
      </c>
      <c r="N1203" s="982">
        <f>IFERROR(AVERAGE(F1203:H1203),"")</f>
        <v/>
      </c>
      <c r="O1203" s="982">
        <f>IFERROR(AVERAGE(I1203:J1203),"")</f>
        <v/>
      </c>
      <c r="P1203" s="982">
        <f>IFERROR(AVERAGE(K1203:L1203),"")</f>
        <v/>
      </c>
      <c r="R1203" s="797">
        <f>AVERAGE(M1203:P1203)</f>
        <v/>
      </c>
      <c r="S1203" s="266">
        <f>IF(R1203&gt;=1,1,0)</f>
        <v/>
      </c>
      <c r="T1203" s="266">
        <f>IF(S1203=0,0,S1203+T1202)</f>
        <v/>
      </c>
      <c r="AS1203" s="796">
        <f>MAX(M1203:P1203)</f>
        <v/>
      </c>
      <c r="AT1203" s="266">
        <f>IF(M1203=AS1203,"#1",IF(N1203=AS1203,"#2",IF(O1203=AS1203,"#4",IF(P1203=AS1203,"#5"))))</f>
        <v/>
      </c>
    </row>
    <row r="1204" ht="17.45" customHeight="1">
      <c r="A1204" s="257">
        <f>IF(ISNUMBER(C1204),MONTH(C1204),"")</f>
        <v/>
      </c>
      <c r="B1204" s="257">
        <f>IF(ISNUMBER(C1204),YEAR(C1204),"")</f>
        <v/>
      </c>
      <c r="C1204" s="791">
        <f>C1203+1</f>
        <v/>
      </c>
      <c r="D1204" s="792" t="n">
        <v>0.8203</v>
      </c>
      <c r="E1204" s="793" t="n"/>
      <c r="F1204" s="795" t="n">
        <v>0.6212</v>
      </c>
      <c r="G1204" s="794" t="n"/>
      <c r="H1204" s="836" t="n"/>
      <c r="I1204" s="792" t="n">
        <v>0.6147</v>
      </c>
      <c r="J1204" s="793" t="n"/>
      <c r="K1204" s="795" t="n">
        <v>0.73</v>
      </c>
      <c r="L1204" s="793" t="n"/>
      <c r="M1204" s="982">
        <f>IFERROR(AVERAGE(D1204:E1204),"")</f>
        <v/>
      </c>
      <c r="N1204" s="982">
        <f>IFERROR(AVERAGE(F1204:H1204),"")</f>
        <v/>
      </c>
      <c r="O1204" s="982">
        <f>IFERROR(AVERAGE(I1204:J1204),"")</f>
        <v/>
      </c>
      <c r="P1204" s="982">
        <f>IFERROR(AVERAGE(K1204:L1204),"")</f>
        <v/>
      </c>
      <c r="R1204" s="797">
        <f>AVERAGE(M1204:P1204)</f>
        <v/>
      </c>
      <c r="S1204" s="266">
        <f>IF(R1204&gt;=1,1,0)</f>
        <v/>
      </c>
      <c r="T1204" s="266">
        <f>IF(S1204=0,0,S1204+T1203)</f>
        <v/>
      </c>
      <c r="AS1204" s="796">
        <f>MAX(M1204:P1204)</f>
        <v/>
      </c>
      <c r="AT1204" s="266">
        <f>IF(M1204=AS1204,"#1",IF(N1204=AS1204,"#2",IF(O1204=AS1204,"#4",IF(P1204=AS1204,"#5"))))</f>
        <v/>
      </c>
    </row>
    <row r="1205" ht="17.45" customHeight="1">
      <c r="A1205" s="257">
        <f>IF(ISNUMBER(C1205),MONTH(C1205),"")</f>
        <v/>
      </c>
      <c r="B1205" s="257">
        <f>IF(ISNUMBER(C1205),YEAR(C1205),"")</f>
        <v/>
      </c>
      <c r="C1205" s="791">
        <f>C1204+1</f>
        <v/>
      </c>
      <c r="D1205" s="792" t="n"/>
      <c r="E1205" s="793" t="n">
        <v>0.8004</v>
      </c>
      <c r="F1205" s="795" t="n"/>
      <c r="G1205" s="794" t="n">
        <v>0.8092</v>
      </c>
      <c r="H1205" s="836" t="n"/>
      <c r="I1205" s="792" t="n"/>
      <c r="J1205" s="793" t="n">
        <v>0.6526999999999999</v>
      </c>
      <c r="K1205" s="795" t="n"/>
      <c r="L1205" s="793" t="n">
        <v>0.7982</v>
      </c>
      <c r="M1205" s="982">
        <f>IFERROR(AVERAGE(D1205:E1205),"")</f>
        <v/>
      </c>
      <c r="N1205" s="982">
        <f>IFERROR(AVERAGE(F1205:H1205),"")</f>
        <v/>
      </c>
      <c r="O1205" s="982">
        <f>IFERROR(AVERAGE(I1205:J1205),"")</f>
        <v/>
      </c>
      <c r="P1205" s="982">
        <f>IFERROR(AVERAGE(K1205:L1205),"")</f>
        <v/>
      </c>
      <c r="R1205" s="797">
        <f>AVERAGE(M1205:P1205)</f>
        <v/>
      </c>
      <c r="S1205" s="266">
        <f>IF(R1205&gt;=1,1,0)</f>
        <v/>
      </c>
      <c r="T1205" s="266">
        <f>IF(S1205=0,0,S1205+T1204)</f>
        <v/>
      </c>
      <c r="AS1205" s="796">
        <f>MAX(M1205:P1205)</f>
        <v/>
      </c>
      <c r="AT1205" s="266">
        <f>IF(M1205=AS1205,"#1",IF(N1205=AS1205,"#2",IF(O1205=AS1205,"#4",IF(P1205=AS1205,"#5"))))</f>
        <v/>
      </c>
    </row>
    <row r="1206" ht="17.45" customHeight="1">
      <c r="A1206" s="257">
        <f>IF(ISNUMBER(C1206),MONTH(C1206),"")</f>
        <v/>
      </c>
      <c r="B1206" s="257">
        <f>IF(ISNUMBER(C1206),YEAR(C1206),"")</f>
        <v/>
      </c>
      <c r="C1206" s="791">
        <f>C1205+1</f>
        <v/>
      </c>
      <c r="D1206" s="792" t="n">
        <v>0.8629</v>
      </c>
      <c r="E1206" s="793" t="n"/>
      <c r="F1206" s="795" t="n"/>
      <c r="G1206" s="794" t="n"/>
      <c r="H1206" s="836" t="n">
        <v>0.784</v>
      </c>
      <c r="I1206" s="792" t="n">
        <v>0.8622</v>
      </c>
      <c r="J1206" s="793" t="n"/>
      <c r="K1206" s="795" t="n">
        <v>0.8254</v>
      </c>
      <c r="L1206" s="793" t="n"/>
      <c r="M1206" s="982">
        <f>IFERROR(AVERAGE(D1206:E1206),"")</f>
        <v/>
      </c>
      <c r="N1206" s="982">
        <f>IFERROR(AVERAGE(F1206:H1206),"")</f>
        <v/>
      </c>
      <c r="O1206" s="982">
        <f>IFERROR(AVERAGE(I1206:J1206),"")</f>
        <v/>
      </c>
      <c r="P1206" s="982">
        <f>IFERROR(AVERAGE(K1206:L1206),"")</f>
        <v/>
      </c>
      <c r="R1206" s="797">
        <f>AVERAGE(M1206:P1206)</f>
        <v/>
      </c>
      <c r="S1206" s="266">
        <f>IF(R1206&gt;=1,1,0)</f>
        <v/>
      </c>
      <c r="T1206" s="266">
        <f>IF(S1206=0,0,S1206+T1205)</f>
        <v/>
      </c>
      <c r="AS1206" s="796">
        <f>MAX(M1206:P1206)</f>
        <v/>
      </c>
      <c r="AT1206" s="266">
        <f>IF(M1206=AS1206,"#1",IF(N1206=AS1206,"#2",IF(O1206=AS1206,"#4",IF(P1206=AS1206,"#5"))))</f>
        <v/>
      </c>
    </row>
    <row r="1207" ht="17.45" customHeight="1">
      <c r="A1207" s="257">
        <f>IF(ISNUMBER(C1207),MONTH(C1207),"")</f>
        <v/>
      </c>
      <c r="B1207" s="257">
        <f>IF(ISNUMBER(C1207),YEAR(C1207),"")</f>
        <v/>
      </c>
      <c r="C1207" s="808">
        <f>C1206+1</f>
        <v/>
      </c>
      <c r="D1207" s="809" t="n"/>
      <c r="E1207" s="810" t="n">
        <v>0.7827</v>
      </c>
      <c r="F1207" s="812" t="n"/>
      <c r="G1207" s="811" t="n">
        <v>0.6533</v>
      </c>
      <c r="H1207" s="837" t="n"/>
      <c r="I1207" s="809" t="n"/>
      <c r="J1207" s="810" t="n">
        <v>0.6354</v>
      </c>
      <c r="K1207" s="812" t="n"/>
      <c r="L1207" s="810" t="n">
        <v>0.7119</v>
      </c>
      <c r="M1207" s="983">
        <f>IFERROR(AVERAGE(D1207:E1207),"")</f>
        <v/>
      </c>
      <c r="N1207" s="983">
        <f>IFERROR(AVERAGE(F1207:H1207),"")</f>
        <v/>
      </c>
      <c r="O1207" s="983">
        <f>IFERROR(AVERAGE(I1207:J1207),"")</f>
        <v/>
      </c>
      <c r="P1207" s="983">
        <f>IFERROR(AVERAGE(K1207:L1207),"")</f>
        <v/>
      </c>
      <c r="Q1207" s="813">
        <f>AVERAGE(M1207:P1207)</f>
        <v/>
      </c>
      <c r="R1207" s="813" t="n"/>
      <c r="S1207" s="443">
        <f>IF(Q1207&gt;=1,1,0)</f>
        <v/>
      </c>
      <c r="T1207" s="443">
        <f>IF(S1207=0,0,S1207+T1206)</f>
        <v/>
      </c>
      <c r="AS1207" s="796">
        <f>MAX(M1207:P1207)</f>
        <v/>
      </c>
      <c r="AT1207" s="266">
        <f>IF(M1207=AS1207,"#1",IF(N1207=AS1207,"#2",IF(O1207=AS1207,"#4",IF(P1207=AS1207,"#5"))))</f>
        <v/>
      </c>
    </row>
    <row r="1208" ht="17.45" customHeight="1">
      <c r="A1208" s="257">
        <f>IF(ISNUMBER(C1208),MONTH(C1208),"")</f>
        <v/>
      </c>
      <c r="B1208" s="257">
        <f>IF(ISNUMBER(C1208),YEAR(C1208),"")</f>
        <v/>
      </c>
      <c r="C1208" s="861">
        <f>C1207+1</f>
        <v/>
      </c>
      <c r="D1208" s="809" t="n">
        <v>1.172</v>
      </c>
      <c r="E1208" s="810" t="n"/>
      <c r="F1208" s="812" t="n">
        <v>1.562</v>
      </c>
      <c r="G1208" s="811" t="n"/>
      <c r="H1208" s="837" t="n">
        <v>1.404</v>
      </c>
      <c r="I1208" s="809" t="n">
        <v>1.003</v>
      </c>
      <c r="J1208" s="810" t="n"/>
      <c r="K1208" s="812" t="n">
        <v>1.383</v>
      </c>
      <c r="L1208" s="810" t="n"/>
      <c r="M1208" s="983">
        <f>IFERROR(AVERAGE(D1208:E1208),"")</f>
        <v/>
      </c>
      <c r="N1208" s="983">
        <f>IFERROR(AVERAGE(F1208:H1208),"")</f>
        <v/>
      </c>
      <c r="O1208" s="983">
        <f>IFERROR(AVERAGE(I1208:J1208),"")</f>
        <v/>
      </c>
      <c r="P1208" s="983">
        <f>IFERROR(AVERAGE(K1208:L1208),"")</f>
        <v/>
      </c>
      <c r="Q1208" s="813">
        <f>AVERAGE(M1208:P1208)</f>
        <v/>
      </c>
      <c r="R1208" s="813" t="n"/>
      <c r="S1208" s="443">
        <f>IF(Q1208&gt;=1,1,0)</f>
        <v/>
      </c>
      <c r="T1208" s="443">
        <f>IF(S1208=0,0,S1208+T1207)</f>
        <v/>
      </c>
      <c r="AS1208" s="796">
        <f>MAX(M1208:P1208)</f>
        <v/>
      </c>
      <c r="AT1208" s="266">
        <f>IF(M1208=AS1208,"#1",IF(N1208=AS1208,"#2",IF(O1208=AS1208,"#4",IF(P1208=AS1208,"#5"))))</f>
        <v/>
      </c>
    </row>
    <row r="1209" ht="17.45" customHeight="1">
      <c r="A1209" s="257">
        <f>IF(ISNUMBER(C1209),MONTH(C1209),"")</f>
        <v/>
      </c>
      <c r="B1209" s="257">
        <f>IF(ISNUMBER(C1209),YEAR(C1209),"")</f>
        <v/>
      </c>
      <c r="C1209" s="791">
        <f>C1208+1</f>
        <v/>
      </c>
      <c r="D1209" s="792" t="n"/>
      <c r="E1209" s="793" t="n">
        <v>1.471</v>
      </c>
      <c r="F1209" s="795" t="n"/>
      <c r="G1209" s="794" t="n">
        <v>1.22</v>
      </c>
      <c r="H1209" s="836" t="n"/>
      <c r="I1209" s="792" t="n"/>
      <c r="J1209" s="793" t="n">
        <v>1.056</v>
      </c>
      <c r="K1209" s="795" t="n"/>
      <c r="L1209" s="793" t="n">
        <v>1.276</v>
      </c>
      <c r="M1209" s="982">
        <f>IFERROR(AVERAGE(D1209:E1209),"")</f>
        <v/>
      </c>
      <c r="N1209" s="982">
        <f>IFERROR(AVERAGE(F1209:H1209),"")</f>
        <v/>
      </c>
      <c r="O1209" s="982">
        <f>IFERROR(AVERAGE(I1209:J1209),"")</f>
        <v/>
      </c>
      <c r="P1209" s="982">
        <f>IFERROR(AVERAGE(K1209:L1209),"")</f>
        <v/>
      </c>
      <c r="R1209" s="797">
        <f>AVERAGE(M1209:P1209)</f>
        <v/>
      </c>
      <c r="S1209" s="266">
        <f>IF(R1209&gt;=1,1,0)</f>
        <v/>
      </c>
      <c r="T1209" s="266">
        <f>IF(S1209=0,0,S1209+T1208)</f>
        <v/>
      </c>
      <c r="AS1209" s="796">
        <f>MAX(M1209:P1209)</f>
        <v/>
      </c>
      <c r="AT1209" s="266">
        <f>IF(M1209=AS1209,"#1",IF(N1209=AS1209,"#2",IF(O1209=AS1209,"#4",IF(P1209=AS1209,"#5"))))</f>
        <v/>
      </c>
    </row>
    <row r="1210" ht="17.45" customHeight="1">
      <c r="A1210" s="257">
        <f>IF(ISNUMBER(C1210),MONTH(C1210),"")</f>
        <v/>
      </c>
      <c r="B1210" s="257">
        <f>IF(ISNUMBER(C1210),YEAR(C1210),"")</f>
        <v/>
      </c>
      <c r="C1210" s="791">
        <f>C1209+1</f>
        <v/>
      </c>
      <c r="D1210" s="792" t="n">
        <v>0.7699</v>
      </c>
      <c r="E1210" s="793" t="n"/>
      <c r="F1210" s="795" t="n">
        <v>0.6637999999999999</v>
      </c>
      <c r="G1210" s="794" t="n"/>
      <c r="H1210" s="836" t="n"/>
      <c r="I1210" s="792" t="n">
        <v>0.7604</v>
      </c>
      <c r="J1210" s="793" t="n"/>
      <c r="K1210" s="795" t="n">
        <v>0.9641999999999999</v>
      </c>
      <c r="L1210" s="793" t="n"/>
      <c r="M1210" s="982">
        <f>IFERROR(AVERAGE(D1210:E1210),"")</f>
        <v/>
      </c>
      <c r="N1210" s="982">
        <f>IFERROR(AVERAGE(F1210:H1210),"")</f>
        <v/>
      </c>
      <c r="O1210" s="982">
        <f>IFERROR(AVERAGE(I1210:J1210),"")</f>
        <v/>
      </c>
      <c r="P1210" s="982">
        <f>IFERROR(AVERAGE(K1210:L1210),"")</f>
        <v/>
      </c>
      <c r="R1210" s="797">
        <f>AVERAGE(M1210:P1210)</f>
        <v/>
      </c>
      <c r="S1210" s="266">
        <f>IF(R1210&gt;=1,1,0)</f>
        <v/>
      </c>
      <c r="T1210" s="266">
        <f>IF(S1210=0,0,S1210+T1209)</f>
        <v/>
      </c>
      <c r="AS1210" s="796">
        <f>MAX(M1210:P1210)</f>
        <v/>
      </c>
      <c r="AT1210" s="266">
        <f>IF(M1210=AS1210,"#1",IF(N1210=AS1210,"#2",IF(O1210=AS1210,"#4",IF(P1210=AS1210,"#5"))))</f>
        <v/>
      </c>
    </row>
    <row r="1211" ht="17.45" customHeight="1">
      <c r="A1211" s="257">
        <f>IF(ISNUMBER(C1211),MONTH(C1211),"")</f>
        <v/>
      </c>
      <c r="B1211" s="257">
        <f>IF(ISNUMBER(C1211),YEAR(C1211),"")</f>
        <v/>
      </c>
      <c r="C1211" s="791">
        <f>C1210+1</f>
        <v/>
      </c>
      <c r="D1211" s="792" t="n"/>
      <c r="E1211" s="793" t="n">
        <v>0.6544</v>
      </c>
      <c r="F1211" s="795" t="n"/>
      <c r="G1211" s="794" t="n">
        <v>0.545</v>
      </c>
      <c r="H1211" s="836" t="n"/>
      <c r="I1211" s="792" t="n"/>
      <c r="J1211" s="793" t="n">
        <v>0.3504</v>
      </c>
      <c r="K1211" s="795" t="n"/>
      <c r="L1211" s="793" t="n">
        <v>0.5262</v>
      </c>
      <c r="M1211" s="982">
        <f>IFERROR(AVERAGE(D1211:E1211),"")</f>
        <v/>
      </c>
      <c r="N1211" s="982">
        <f>IFERROR(AVERAGE(F1211:H1211),"")</f>
        <v/>
      </c>
      <c r="O1211" s="982">
        <f>IFERROR(AVERAGE(I1211:J1211),"")</f>
        <v/>
      </c>
      <c r="P1211" s="982">
        <f>IFERROR(AVERAGE(K1211:L1211),"")</f>
        <v/>
      </c>
      <c r="R1211" s="797">
        <f>AVERAGE(M1211:P1211)</f>
        <v/>
      </c>
      <c r="S1211" s="266">
        <f>IF(R1211&gt;=1,1,0)</f>
        <v/>
      </c>
      <c r="T1211" s="266">
        <f>IF(S1211=0,0,S1211+T1210)</f>
        <v/>
      </c>
      <c r="AS1211" s="796">
        <f>MAX(M1211:P1211)</f>
        <v/>
      </c>
      <c r="AT1211" s="266">
        <f>IF(M1211=AS1211,"#1",IF(N1211=AS1211,"#2",IF(O1211=AS1211,"#4",IF(P1211=AS1211,"#5"))))</f>
        <v/>
      </c>
    </row>
    <row r="1212" ht="17.45" customHeight="1">
      <c r="A1212" s="257">
        <f>IF(ISNUMBER(C1212),MONTH(C1212),"")</f>
        <v/>
      </c>
      <c r="B1212" s="257">
        <f>IF(ISNUMBER(C1212),YEAR(C1212),"")</f>
        <v/>
      </c>
      <c r="C1212" s="791">
        <f>C1211+1</f>
        <v/>
      </c>
      <c r="D1212" s="792" t="n">
        <v>0.4985</v>
      </c>
      <c r="E1212" s="793" t="n"/>
      <c r="F1212" s="795" t="n"/>
      <c r="G1212" s="794" t="n"/>
      <c r="H1212" s="836" t="n">
        <v>0.4978</v>
      </c>
      <c r="I1212" s="792" t="n">
        <v>0.5689</v>
      </c>
      <c r="J1212" s="793" t="n"/>
      <c r="K1212" s="795" t="n">
        <v>0.6544</v>
      </c>
      <c r="L1212" s="793" t="n"/>
      <c r="M1212" s="982">
        <f>IFERROR(AVERAGE(D1212:E1212),"")</f>
        <v/>
      </c>
      <c r="N1212" s="982">
        <f>IFERROR(AVERAGE(F1212:H1212),"")</f>
        <v/>
      </c>
      <c r="O1212" s="982">
        <f>IFERROR(AVERAGE(I1212:J1212),"")</f>
        <v/>
      </c>
      <c r="P1212" s="982">
        <f>IFERROR(AVERAGE(K1212:L1212),"")</f>
        <v/>
      </c>
      <c r="R1212" s="797">
        <f>AVERAGE(M1212:P1212)</f>
        <v/>
      </c>
      <c r="S1212" s="266">
        <f>IF(R1212&gt;=1,1,0)</f>
        <v/>
      </c>
      <c r="T1212" s="266">
        <f>IF(S1212=0,0,S1212+T1211)</f>
        <v/>
      </c>
      <c r="AS1212" s="796">
        <f>MAX(M1212:P1212)</f>
        <v/>
      </c>
      <c r="AT1212" s="266">
        <f>IF(M1212=AS1212,"#1",IF(N1212=AS1212,"#2",IF(O1212=AS1212,"#4",IF(P1212=AS1212,"#5"))))</f>
        <v/>
      </c>
    </row>
    <row r="1213" ht="17.45" customHeight="1">
      <c r="A1213" s="257">
        <f>IF(ISNUMBER(C1213),MONTH(C1213),"")</f>
        <v/>
      </c>
      <c r="B1213" s="257">
        <f>IF(ISNUMBER(C1213),YEAR(C1213),"")</f>
        <v/>
      </c>
      <c r="C1213" s="791">
        <f>C1212+1</f>
        <v/>
      </c>
      <c r="D1213" s="792" t="n"/>
      <c r="E1213" s="793" t="n">
        <v>0.7832</v>
      </c>
      <c r="F1213" s="795" t="n"/>
      <c r="G1213" s="794" t="n">
        <v>0.5762</v>
      </c>
      <c r="H1213" s="836" t="n"/>
      <c r="I1213" s="792" t="n"/>
      <c r="J1213" s="793" t="n">
        <v>0.571</v>
      </c>
      <c r="K1213" s="795" t="n"/>
      <c r="L1213" s="793" t="n">
        <v>0.7176</v>
      </c>
      <c r="M1213" s="982">
        <f>IFERROR(AVERAGE(D1213:E1213),"")</f>
        <v/>
      </c>
      <c r="N1213" s="982">
        <f>IFERROR(AVERAGE(F1213:H1213),"")</f>
        <v/>
      </c>
      <c r="O1213" s="982">
        <f>IFERROR(AVERAGE(I1213:J1213),"")</f>
        <v/>
      </c>
      <c r="P1213" s="982">
        <f>IFERROR(AVERAGE(K1213:L1213),"")</f>
        <v/>
      </c>
      <c r="R1213" s="797">
        <f>AVERAGE(M1213:P1213)</f>
        <v/>
      </c>
      <c r="S1213" s="266">
        <f>IF(R1213&gt;=1,1,0)</f>
        <v/>
      </c>
      <c r="T1213" s="266">
        <f>IF(S1213=0,0,S1213+T1212)</f>
        <v/>
      </c>
      <c r="AS1213" s="796">
        <f>MAX(M1213:P1213)</f>
        <v/>
      </c>
      <c r="AT1213" s="266">
        <f>IF(M1213=AS1213,"#1",IF(N1213=AS1213,"#2",IF(O1213=AS1213,"#4",IF(P1213=AS1213,"#5"))))</f>
        <v/>
      </c>
    </row>
    <row r="1214" ht="17.45" customHeight="1">
      <c r="A1214" s="257">
        <f>IF(ISNUMBER(C1214),MONTH(C1214),"")</f>
        <v/>
      </c>
      <c r="B1214" s="257">
        <f>IF(ISNUMBER(C1214),YEAR(C1214),"")</f>
        <v/>
      </c>
      <c r="C1214" s="861">
        <f>C1213+1</f>
        <v/>
      </c>
      <c r="D1214" s="809" t="n">
        <v>0.6919</v>
      </c>
      <c r="E1214" s="810" t="n"/>
      <c r="F1214" s="812" t="n">
        <v>0.672</v>
      </c>
      <c r="G1214" s="811" t="n"/>
      <c r="H1214" s="837" t="n">
        <v>0.6582</v>
      </c>
      <c r="I1214" s="809" t="n">
        <v>0.5993000000000001</v>
      </c>
      <c r="J1214" s="810" t="n"/>
      <c r="K1214" s="812" t="n">
        <v>0.7147</v>
      </c>
      <c r="L1214" s="810" t="n"/>
      <c r="M1214" s="983">
        <f>IFERROR(AVERAGE(D1214:E1214),"")</f>
        <v/>
      </c>
      <c r="N1214" s="983">
        <f>IFERROR(AVERAGE(F1214:H1214),"")</f>
        <v/>
      </c>
      <c r="O1214" s="983">
        <f>IFERROR(AVERAGE(I1214:J1214),"")</f>
        <v/>
      </c>
      <c r="P1214" s="983">
        <f>IFERROR(AVERAGE(K1214:L1214),"")</f>
        <v/>
      </c>
      <c r="Q1214" s="813">
        <f>AVERAGE(M1214:P1214)</f>
        <v/>
      </c>
      <c r="R1214" s="813" t="n"/>
      <c r="S1214" s="443">
        <f>IF(Q1214&gt;=1,1,0)</f>
        <v/>
      </c>
      <c r="T1214" s="443">
        <f>IF(S1214=0,0,S1214+T1213)</f>
        <v/>
      </c>
      <c r="AS1214" s="796">
        <f>MAX(M1214:P1214)</f>
        <v/>
      </c>
      <c r="AT1214" s="266">
        <f>IF(M1214=AS1214,"#1",IF(N1214=AS1214,"#2",IF(O1214=AS1214,"#4",IF(P1214=AS1214,"#5"))))</f>
        <v/>
      </c>
    </row>
    <row r="1215" ht="17.45" customHeight="1">
      <c r="A1215" s="257">
        <f>IF(ISNUMBER(C1215),MONTH(C1215),"")</f>
        <v/>
      </c>
      <c r="B1215" s="257">
        <f>IF(ISNUMBER(C1215),YEAR(C1215),"")</f>
        <v/>
      </c>
      <c r="C1215" s="808">
        <f>C1214+1</f>
        <v/>
      </c>
      <c r="D1215" s="809" t="n"/>
      <c r="E1215" s="810" t="n">
        <v>1.313</v>
      </c>
      <c r="F1215" s="812" t="n"/>
      <c r="G1215" s="811" t="n">
        <v>0.6849</v>
      </c>
      <c r="H1215" s="837" t="n"/>
      <c r="I1215" s="809" t="n"/>
      <c r="J1215" s="810" t="n">
        <v>0.385</v>
      </c>
      <c r="K1215" s="812" t="n"/>
      <c r="L1215" s="810" t="n">
        <v>0.9972</v>
      </c>
      <c r="M1215" s="983">
        <f>IFERROR(AVERAGE(D1215:E1215),"")</f>
        <v/>
      </c>
      <c r="N1215" s="983">
        <f>IFERROR(AVERAGE(F1215:H1215),"")</f>
        <v/>
      </c>
      <c r="O1215" s="983">
        <f>IFERROR(AVERAGE(I1215:J1215),"")</f>
        <v/>
      </c>
      <c r="P1215" s="983">
        <f>IFERROR(AVERAGE(K1215:L1215),"")</f>
        <v/>
      </c>
      <c r="Q1215" s="813">
        <f>AVERAGE(M1215:P1215)</f>
        <v/>
      </c>
      <c r="R1215" s="813" t="n"/>
      <c r="S1215" s="443">
        <f>IF(Q1215&gt;=1,1,0)</f>
        <v/>
      </c>
      <c r="T1215" s="443">
        <f>IF(S1215=0,0,S1215+T1214)</f>
        <v/>
      </c>
      <c r="AS1215" s="796">
        <f>MAX(M1215:P1215)</f>
        <v/>
      </c>
      <c r="AT1215" s="266">
        <f>IF(M1215=AS1215,"#1",IF(N1215=AS1215,"#2",IF(O1215=AS1215,"#4",IF(P1215=AS1215,"#5"))))</f>
        <v/>
      </c>
    </row>
    <row r="1216" ht="17.45" customHeight="1">
      <c r="A1216" s="257">
        <f>IF(ISNUMBER(C1216),MONTH(C1216),"")</f>
        <v/>
      </c>
      <c r="B1216" s="257">
        <f>IF(ISNUMBER(C1216),YEAR(C1216),"")</f>
        <v/>
      </c>
      <c r="C1216" s="791">
        <f>C1215+1</f>
        <v/>
      </c>
      <c r="D1216" s="792" t="n">
        <v>0.5295</v>
      </c>
      <c r="E1216" s="793" t="n"/>
      <c r="F1216" s="795" t="n">
        <v>0.5482</v>
      </c>
      <c r="G1216" s="794" t="n"/>
      <c r="H1216" s="836" t="n"/>
      <c r="I1216" s="792" t="n">
        <v>0.3833</v>
      </c>
      <c r="J1216" s="793" t="n"/>
      <c r="K1216" s="795" t="n">
        <v>0.4943</v>
      </c>
      <c r="L1216" s="793" t="n"/>
      <c r="M1216" s="982">
        <f>IFERROR(AVERAGE(D1216:E1216),"")</f>
        <v/>
      </c>
      <c r="N1216" s="982">
        <f>IFERROR(AVERAGE(F1216:H1216),"")</f>
        <v/>
      </c>
      <c r="O1216" s="982">
        <f>IFERROR(AVERAGE(I1216:J1216),"")</f>
        <v/>
      </c>
      <c r="P1216" s="982">
        <f>IFERROR(AVERAGE(K1216:L1216),"")</f>
        <v/>
      </c>
      <c r="R1216" s="797">
        <f>AVERAGE(M1216:P1216)</f>
        <v/>
      </c>
      <c r="S1216" s="266">
        <f>IF(R1216&gt;=1,1,0)</f>
        <v/>
      </c>
      <c r="T1216" s="266">
        <f>IF(S1216=0,0,S1216+T1215)</f>
        <v/>
      </c>
      <c r="AS1216" s="796">
        <f>MAX(M1216:P1216)</f>
        <v/>
      </c>
      <c r="AT1216" s="266">
        <f>IF(M1216=AS1216,"#1",IF(N1216=AS1216,"#2",IF(O1216=AS1216,"#4",IF(P1216=AS1216,"#5"))))</f>
        <v/>
      </c>
    </row>
    <row r="1217" ht="17.45" customHeight="1">
      <c r="A1217" s="257">
        <f>IF(ISNUMBER(C1217),MONTH(C1217),"")</f>
        <v/>
      </c>
      <c r="B1217" s="257">
        <f>IF(ISNUMBER(C1217),YEAR(C1217),"")</f>
        <v/>
      </c>
      <c r="C1217" s="791">
        <f>C1216+1</f>
        <v/>
      </c>
      <c r="D1217" s="849" t="n"/>
      <c r="E1217" s="850" t="n">
        <v>0.8709</v>
      </c>
      <c r="F1217" s="852" t="n"/>
      <c r="G1217" s="851" t="n">
        <v>0.4071</v>
      </c>
      <c r="H1217" s="853" t="n"/>
      <c r="I1217" s="849" t="n"/>
      <c r="J1217" s="850" t="n">
        <v>0.3621</v>
      </c>
      <c r="K1217" s="852" t="n"/>
      <c r="L1217" s="850" t="n">
        <v>0.5313</v>
      </c>
      <c r="M1217" s="982">
        <f>IFERROR(AVERAGE(D1217:E1217),"")</f>
        <v/>
      </c>
      <c r="N1217" s="982">
        <f>IFERROR(AVERAGE(F1217:H1217),"")</f>
        <v/>
      </c>
      <c r="O1217" s="982">
        <f>IFERROR(AVERAGE(I1217:J1217),"")</f>
        <v/>
      </c>
      <c r="P1217" s="982">
        <f>IFERROR(AVERAGE(K1217:L1217),"")</f>
        <v/>
      </c>
      <c r="R1217" s="797">
        <f>AVERAGE(M1217:P1217)</f>
        <v/>
      </c>
      <c r="S1217" s="266">
        <f>IF(R1217&gt;=1,1,0)</f>
        <v/>
      </c>
      <c r="T1217" s="266">
        <f>IF(S1217=0,0,S1217+T1216)</f>
        <v/>
      </c>
      <c r="V1217" s="785" t="n"/>
      <c r="AS1217" s="796">
        <f>MAX(M1217:P1217)</f>
        <v/>
      </c>
      <c r="AT1217" s="266">
        <f>IF(M1217=AS1217,"#1",IF(N1217=AS1217,"#2",IF(O1217=AS1217,"#4",IF(P1217=AS1217,"#5"))))</f>
        <v/>
      </c>
    </row>
    <row r="1218" ht="17.45" customHeight="1" thickBot="1">
      <c r="A1218" s="257">
        <f>IF(ISNUMBER(C1218),MONTH(C1218),"")</f>
        <v/>
      </c>
      <c r="B1218" s="257">
        <f>IF(ISNUMBER(C1218),YEAR(C1218),"")</f>
        <v/>
      </c>
      <c r="C1218" s="791">
        <f>C1217+1</f>
        <v/>
      </c>
      <c r="D1218" s="792" t="n">
        <v>1.088</v>
      </c>
      <c r="E1218" s="793" t="n"/>
      <c r="F1218" s="795" t="n"/>
      <c r="G1218" s="794" t="n"/>
      <c r="H1218" s="836" t="n">
        <v>0.8219</v>
      </c>
      <c r="I1218" s="792" t="n">
        <v>0.8235</v>
      </c>
      <c r="J1218" s="793" t="n"/>
      <c r="K1218" s="795" t="n">
        <v>0.9263</v>
      </c>
      <c r="L1218" s="793" t="n"/>
      <c r="M1218" s="982">
        <f>IFERROR(AVERAGE(D1218:E1218),"")</f>
        <v/>
      </c>
      <c r="N1218" s="982">
        <f>IFERROR(AVERAGE(F1218:H1218),"")</f>
        <v/>
      </c>
      <c r="O1218" s="982">
        <f>IFERROR(AVERAGE(I1218:J1218),"")</f>
        <v/>
      </c>
      <c r="P1218" s="982">
        <f>IFERROR(AVERAGE(K1218:L1218),"")</f>
        <v/>
      </c>
      <c r="R1218" s="797">
        <f>AVERAGE(M1218:P1218)</f>
        <v/>
      </c>
      <c r="S1218" s="266">
        <f>IF(R1218&gt;=1,1,0)</f>
        <v/>
      </c>
      <c r="T1218" s="266">
        <f>IF(S1218=0,0,S1218+T1217)</f>
        <v/>
      </c>
      <c r="AS1218" s="796">
        <f>MAX(M1218:P1218)</f>
        <v/>
      </c>
      <c r="AT1218" s="266">
        <f>IF(M1218=AS1218,"#1",IF(N1218=AS1218,"#2",IF(O1218=AS1218,"#4",IF(P1218=AS1218,"#5"))))</f>
        <v/>
      </c>
    </row>
    <row r="1219" ht="17.45" customHeight="1" thickBot="1">
      <c r="A1219" s="257">
        <f>IF(ISNUMBER(C1219),MONTH(C1219),"")</f>
        <v/>
      </c>
      <c r="B1219" s="257">
        <f>IF(ISNUMBER(C1219),YEAR(C1219),"")</f>
        <v/>
      </c>
      <c r="C1219" s="791">
        <f>C1218+1</f>
        <v/>
      </c>
      <c r="D1219" s="792" t="n"/>
      <c r="E1219" s="793" t="n">
        <v>1.327</v>
      </c>
      <c r="F1219" s="795" t="n"/>
      <c r="G1219" s="794" t="n">
        <v>1.16</v>
      </c>
      <c r="H1219" s="836" t="n"/>
      <c r="I1219" s="792" t="n"/>
      <c r="J1219" s="793" t="n">
        <v>1.132</v>
      </c>
      <c r="K1219" s="795" t="n"/>
      <c r="L1219" s="793" t="n">
        <v>1.462</v>
      </c>
      <c r="M1219" s="982">
        <f>IFERROR(AVERAGE(D1219:E1219),"")</f>
        <v/>
      </c>
      <c r="N1219" s="982">
        <f>IFERROR(AVERAGE(F1219:H1219),"")</f>
        <v/>
      </c>
      <c r="O1219" s="982">
        <f>IFERROR(AVERAGE(I1219:J1219),"")</f>
        <v/>
      </c>
      <c r="P1219" s="982">
        <f>IFERROR(AVERAGE(K1219:L1219),"")</f>
        <v/>
      </c>
      <c r="R1219" s="797">
        <f>AVERAGE(M1219:P1219)</f>
        <v/>
      </c>
      <c r="S1219" s="266">
        <f>IF(R1219&gt;=1,1,0)</f>
        <v/>
      </c>
      <c r="T1219" s="266">
        <f>IF(S1219=0,0,S1219+T1218)</f>
        <v/>
      </c>
      <c r="U1219" s="314" t="inlineStr">
        <is>
          <t>April</t>
        </is>
      </c>
      <c r="V1219" s="299" t="n">
        <v>2021</v>
      </c>
      <c r="W1219" s="300" t="n"/>
      <c r="X1219" s="300" t="n"/>
      <c r="Y1219" s="300" t="n"/>
      <c r="AS1219" s="796">
        <f>MAX(M1219:P1219)</f>
        <v/>
      </c>
      <c r="AT1219" s="266">
        <f>IF(M1219=AS1219,"#1",IF(N1219=AS1219,"#2",IF(O1219=AS1219,"#4",IF(P1219=AS1219,"#5"))))</f>
        <v/>
      </c>
    </row>
    <row r="1220" ht="17.45" customHeight="1" thickBot="1">
      <c r="A1220" s="257">
        <f>IF(ISNUMBER(C1220),MONTH(C1220),"")</f>
        <v/>
      </c>
      <c r="B1220" s="257">
        <f>IF(ISNUMBER(C1220),YEAR(C1220),"")</f>
        <v/>
      </c>
      <c r="C1220" s="887">
        <f>C1219+1</f>
        <v/>
      </c>
      <c r="D1220" s="888" t="n">
        <v>1.272</v>
      </c>
      <c r="E1220" s="889" t="n"/>
      <c r="F1220" s="890" t="n">
        <v>1.21</v>
      </c>
      <c r="G1220" s="891" t="n"/>
      <c r="H1220" s="892" t="n">
        <v>1.063</v>
      </c>
      <c r="I1220" s="888" t="n">
        <v>1.134</v>
      </c>
      <c r="J1220" s="889" t="n"/>
      <c r="K1220" s="890" t="n">
        <v>1.346</v>
      </c>
      <c r="L1220" s="889" t="n"/>
      <c r="M1220" s="988">
        <f>IFERROR(AVERAGE(D1220:E1220),"")</f>
        <v/>
      </c>
      <c r="N1220" s="988">
        <f>IFERROR(AVERAGE(F1220:H1220),"")</f>
        <v/>
      </c>
      <c r="O1220" s="988">
        <f>IFERROR(AVERAGE(I1220:J1220),"")</f>
        <v/>
      </c>
      <c r="P1220" s="988">
        <f>IFERROR(AVERAGE(K1220:L1220),"")</f>
        <v/>
      </c>
      <c r="Q1220" s="315" t="n"/>
      <c r="R1220" s="830">
        <f>AVERAGE(M1220:P1220)</f>
        <v/>
      </c>
      <c r="S1220" s="312">
        <f>IF(R1220&gt;=1,1,0)</f>
        <v/>
      </c>
      <c r="T1220" s="312">
        <f>IF(S1220=0,0,S1220+T1219)</f>
        <v/>
      </c>
      <c r="U1220" s="301" t="inlineStr">
        <is>
          <t>Parameter</t>
        </is>
      </c>
      <c r="V1220" s="301" t="inlineStr">
        <is>
          <t>Station 1</t>
        </is>
      </c>
      <c r="W1220" s="301" t="inlineStr">
        <is>
          <t>Station 2</t>
        </is>
      </c>
      <c r="X1220" s="301" t="inlineStr">
        <is>
          <t>Station 4</t>
        </is>
      </c>
      <c r="Y1220" s="301" t="inlineStr">
        <is>
          <t>Station 5</t>
        </is>
      </c>
      <c r="AS1220" s="796">
        <f>MAX(M1220:P1220)</f>
        <v/>
      </c>
      <c r="AT1220" s="266">
        <f>IF(M1220=AS1220,"#1",IF(N1220=AS1220,"#2",IF(O1220=AS1220,"#4",IF(P1220=AS1220,"#5"))))</f>
        <v/>
      </c>
    </row>
    <row r="1221" ht="17.45" customHeight="1">
      <c r="A1221" s="257">
        <f>IF(ISNUMBER(C1221),MONTH(C1221),"")</f>
        <v/>
      </c>
      <c r="B1221" s="257">
        <f>IF(ISNUMBER(C1221),YEAR(C1221),"")</f>
        <v/>
      </c>
      <c r="C1221" s="885">
        <f>C1220+1</f>
        <v/>
      </c>
      <c r="D1221" s="894" t="n"/>
      <c r="E1221" s="895" t="n">
        <v>0.6599</v>
      </c>
      <c r="F1221" s="896" t="n"/>
      <c r="G1221" s="897" t="n">
        <v>0.6011</v>
      </c>
      <c r="H1221" s="898" t="n"/>
      <c r="I1221" s="894" t="n"/>
      <c r="J1221" s="895" t="n">
        <v>0.7296</v>
      </c>
      <c r="K1221" s="896" t="n"/>
      <c r="L1221" s="895" t="n">
        <v>0.8891</v>
      </c>
      <c r="M1221" s="983">
        <f>IFERROR(AVERAGE(D1221:E1221),"")</f>
        <v/>
      </c>
      <c r="N1221" s="983">
        <f>IFERROR(AVERAGE(F1221:H1221),"")</f>
        <v/>
      </c>
      <c r="O1221" s="983">
        <f>IFERROR(AVERAGE(I1221:J1221),"")</f>
        <v/>
      </c>
      <c r="P1221" s="983">
        <f>IFERROR(AVERAGE(K1221:L1221),"")</f>
        <v/>
      </c>
      <c r="Q1221" s="813">
        <f>AVERAGE(M1221:P1221)</f>
        <v/>
      </c>
      <c r="R1221" s="813" t="n"/>
      <c r="S1221" s="443">
        <f>IF(Q1221&gt;=1,1,0)</f>
        <v/>
      </c>
      <c r="T1221" s="443">
        <f>IF(S1221=0,0,S1221+T1220)</f>
        <v/>
      </c>
      <c r="U1221" s="302" t="inlineStr">
        <is>
          <t>Average</t>
        </is>
      </c>
      <c r="V1221" s="839">
        <f>AVERAGE(D1191:E1220)</f>
        <v/>
      </c>
      <c r="W1221" s="839">
        <f>AVERAGE(F1191:H1220)</f>
        <v/>
      </c>
      <c r="X1221" s="839">
        <f>AVERAGE(I1191:J1220)</f>
        <v/>
      </c>
      <c r="Y1221" s="839">
        <f>AVERAGE(K1191:L1220)</f>
        <v/>
      </c>
      <c r="AS1221" s="796">
        <f>MAX(M1221:P1221)</f>
        <v/>
      </c>
      <c r="AT1221" s="266">
        <f>IF(M1221=AS1221,"#1",IF(N1221=AS1221,"#2",IF(O1221=AS1221,"#4",IF(P1221=AS1221,"#5"))))</f>
        <v/>
      </c>
    </row>
    <row r="1222" ht="17.45" customHeight="1">
      <c r="A1222" s="257">
        <f>IF(ISNUMBER(C1222),MONTH(C1222),"")</f>
        <v/>
      </c>
      <c r="B1222" s="257">
        <f>IF(ISNUMBER(C1222),YEAR(C1222),"")</f>
        <v/>
      </c>
      <c r="C1222" s="808">
        <f>C1221+1</f>
        <v/>
      </c>
      <c r="D1222" s="809" t="n">
        <v>0.4497</v>
      </c>
      <c r="E1222" s="810" t="n"/>
      <c r="F1222" s="812" t="n">
        <v>0.33</v>
      </c>
      <c r="G1222" s="811" t="n"/>
      <c r="H1222" s="837" t="n"/>
      <c r="I1222" s="809" t="n">
        <v>0.2988</v>
      </c>
      <c r="J1222" s="810" t="n"/>
      <c r="K1222" s="812" t="n">
        <v>0.8031</v>
      </c>
      <c r="L1222" s="810" t="n"/>
      <c r="M1222" s="983">
        <f>IFERROR(AVERAGE(D1222:E1222),"")</f>
        <v/>
      </c>
      <c r="N1222" s="983">
        <f>IFERROR(AVERAGE(F1222:H1222),"")</f>
        <v/>
      </c>
      <c r="O1222" s="983">
        <f>IFERROR(AVERAGE(I1222:J1222),"")</f>
        <v/>
      </c>
      <c r="P1222" s="983">
        <f>IFERROR(AVERAGE(K1222:L1222),"")</f>
        <v/>
      </c>
      <c r="Q1222" s="813">
        <f>AVERAGE(M1222:P1222)</f>
        <v/>
      </c>
      <c r="R1222" s="813" t="n"/>
      <c r="S1222" s="443">
        <f>IF(Q1222&gt;=1,1,0)</f>
        <v/>
      </c>
      <c r="T1222" s="443">
        <f>IF(S1222=0,0,S1222+T1221)</f>
        <v/>
      </c>
      <c r="U1222" s="302" t="inlineStr">
        <is>
          <t>Maximum</t>
        </is>
      </c>
      <c r="V1222" s="839">
        <f>MAX(D1191:E1220)</f>
        <v/>
      </c>
      <c r="W1222" s="839">
        <f>MAX(F1191:H1220)</f>
        <v/>
      </c>
      <c r="X1222" s="839">
        <f>MAX(I1191:J1220)</f>
        <v/>
      </c>
      <c r="Y1222" s="839">
        <f>MAX(K1191:L1220)</f>
        <v/>
      </c>
      <c r="AS1222" s="796">
        <f>MAX(M1222:P1222)</f>
        <v/>
      </c>
      <c r="AT1222" s="266">
        <f>IF(M1222=AS1222,"#1",IF(N1222=AS1222,"#2",IF(O1222=AS1222,"#4",IF(P1222=AS1222,"#5"))))</f>
        <v/>
      </c>
    </row>
    <row r="1223" ht="17.45" customHeight="1" thickBot="1">
      <c r="A1223" s="257">
        <f>IF(ISNUMBER(C1223),MONTH(C1223),"")</f>
        <v/>
      </c>
      <c r="B1223" s="257">
        <f>IF(ISNUMBER(C1223),YEAR(C1223),"")</f>
        <v/>
      </c>
      <c r="C1223" s="791">
        <f>C1222+1</f>
        <v/>
      </c>
      <c r="D1223" s="792" t="n"/>
      <c r="E1223" s="793" t="n">
        <v>1.249</v>
      </c>
      <c r="F1223" s="795" t="n"/>
      <c r="G1223" s="794" t="n">
        <v>2.483</v>
      </c>
      <c r="H1223" s="836" t="n"/>
      <c r="I1223" s="792" t="n"/>
      <c r="J1223" s="793" t="n">
        <v>0.7206</v>
      </c>
      <c r="K1223" s="795" t="n"/>
      <c r="L1223" s="793" t="n">
        <v>0.9454</v>
      </c>
      <c r="M1223" s="982">
        <f>IFERROR(AVERAGE(D1223:E1223),"")</f>
        <v/>
      </c>
      <c r="N1223" s="982">
        <f>IFERROR(AVERAGE(F1223:H1223),"")</f>
        <v/>
      </c>
      <c r="O1223" s="982">
        <f>IFERROR(AVERAGE(I1223:J1223),"")</f>
        <v/>
      </c>
      <c r="P1223" s="982">
        <f>IFERROR(AVERAGE(K1223:L1223),"")</f>
        <v/>
      </c>
      <c r="R1223" s="797">
        <f>AVERAGE(M1223:P1223)</f>
        <v/>
      </c>
      <c r="S1223" s="266">
        <f>IF(R1223&gt;=1,1,0)</f>
        <v/>
      </c>
      <c r="T1223" s="266">
        <f>IF(S1223=0,0,S1223+T1222)</f>
        <v/>
      </c>
      <c r="U1223" s="304" t="inlineStr">
        <is>
          <t># DAYS &gt; 2.5</t>
        </is>
      </c>
      <c r="V1223" s="305">
        <f>COUNTIF(D1191:E1220,"&gt;=2.5")</f>
        <v/>
      </c>
      <c r="W1223" s="305">
        <f>COUNTIF(F1191:H1220,"&gt;=2.5")</f>
        <v/>
      </c>
      <c r="X1223" s="305">
        <f>COUNTIF(I1191:J1220,"&gt;=2.5")</f>
        <v/>
      </c>
      <c r="Y1223" s="305">
        <f>COUNTIF(K1191:L1220,"&gt;=2.5")</f>
        <v/>
      </c>
      <c r="AS1223" s="796">
        <f>MAX(M1223:P1223)</f>
        <v/>
      </c>
      <c r="AT1223" s="266">
        <f>IF(M1223=AS1223,"#1",IF(N1223=AS1223,"#2",IF(O1223=AS1223,"#4",IF(P1223=AS1223,"#5"))))</f>
        <v/>
      </c>
    </row>
    <row r="1224" ht="17.45" customHeight="1" thickBot="1">
      <c r="A1224" s="257">
        <f>IF(ISNUMBER(C1224),MONTH(C1224),"")</f>
        <v/>
      </c>
      <c r="B1224" s="257">
        <f>IF(ISNUMBER(C1224),YEAR(C1224),"")</f>
        <v/>
      </c>
      <c r="C1224" s="791">
        <f>C1223+1</f>
        <v/>
      </c>
      <c r="D1224" s="792" t="n">
        <v>1.239</v>
      </c>
      <c r="E1224" s="793" t="n"/>
      <c r="F1224" s="795" t="n"/>
      <c r="G1224" s="794" t="n"/>
      <c r="H1224" s="836" t="n">
        <v>1.108</v>
      </c>
      <c r="I1224" s="792" t="n">
        <v>1.064</v>
      </c>
      <c r="J1224" s="793" t="n"/>
      <c r="K1224" s="795" t="n">
        <v>1.204</v>
      </c>
      <c r="L1224" s="793" t="n"/>
      <c r="M1224" s="982">
        <f>IFERROR(AVERAGE(D1224:E1224),"")</f>
        <v/>
      </c>
      <c r="N1224" s="982">
        <f>IFERROR(AVERAGE(F1224:H1224),"")</f>
        <v/>
      </c>
      <c r="O1224" s="982">
        <f>IFERROR(AVERAGE(I1224:J1224),"")</f>
        <v/>
      </c>
      <c r="P1224" s="982">
        <f>IFERROR(AVERAGE(K1224:L1224),"")</f>
        <v/>
      </c>
      <c r="R1224" s="797">
        <f>AVERAGE(M1224:P1224)</f>
        <v/>
      </c>
      <c r="S1224" s="266">
        <f>IF(R1224&gt;=1,1,0)</f>
        <v/>
      </c>
      <c r="T1224" s="266">
        <f>IF(S1224=0,0,S1224+T1223)</f>
        <v/>
      </c>
      <c r="Y1224" s="786">
        <f>AVERAGE(V1221:Y1221)</f>
        <v/>
      </c>
      <c r="AS1224" s="796">
        <f>MAX(M1224:P1224)</f>
        <v/>
      </c>
      <c r="AT1224" s="266">
        <f>IF(M1224=AS1224,"#1",IF(N1224=AS1224,"#2",IF(O1224=AS1224,"#4",IF(P1224=AS1224,"#5"))))</f>
        <v/>
      </c>
    </row>
    <row r="1225" ht="17.45" customHeight="1">
      <c r="A1225" s="257">
        <f>IF(ISNUMBER(C1225),MONTH(C1225),"")</f>
        <v/>
      </c>
      <c r="B1225" s="257">
        <f>IF(ISNUMBER(C1225),YEAR(C1225),"")</f>
        <v/>
      </c>
      <c r="C1225" s="791">
        <f>C1224+1</f>
        <v/>
      </c>
      <c r="D1225" s="792" t="n"/>
      <c r="E1225" s="793" t="n">
        <v>1.14</v>
      </c>
      <c r="F1225" s="795" t="n"/>
      <c r="G1225" s="794" t="n">
        <v>1.131</v>
      </c>
      <c r="H1225" s="836" t="n"/>
      <c r="I1225" s="792" t="n"/>
      <c r="J1225" s="793" t="n">
        <v>1.036</v>
      </c>
      <c r="K1225" s="795" t="n"/>
      <c r="L1225" s="793" t="n">
        <v>1.203</v>
      </c>
      <c r="M1225" s="982">
        <f>IFERROR(AVERAGE(D1225:E1225),"")</f>
        <v/>
      </c>
      <c r="N1225" s="982">
        <f>IFERROR(AVERAGE(F1225:H1225),"")</f>
        <v/>
      </c>
      <c r="O1225" s="982">
        <f>IFERROR(AVERAGE(I1225:J1225),"")</f>
        <v/>
      </c>
      <c r="P1225" s="982">
        <f>IFERROR(AVERAGE(K1225:L1225),"")</f>
        <v/>
      </c>
      <c r="R1225" s="797">
        <f>AVERAGE(M1225:P1225)</f>
        <v/>
      </c>
      <c r="S1225" s="266">
        <f>IF(R1225&gt;=1,1,0)</f>
        <v/>
      </c>
      <c r="T1225" s="266">
        <f>IF(S1225=0,0,S1225+T1224)</f>
        <v/>
      </c>
      <c r="AS1225" s="796">
        <f>MAX(M1225:P1225)</f>
        <v/>
      </c>
      <c r="AT1225" s="266">
        <f>IF(M1225=AS1225,"#1",IF(N1225=AS1225,"#2",IF(O1225=AS1225,"#4",IF(P1225=AS1225,"#5"))))</f>
        <v/>
      </c>
    </row>
    <row r="1226" ht="17.45" customHeight="1">
      <c r="A1226" s="257">
        <f>IF(ISNUMBER(C1226),MONTH(C1226),"")</f>
        <v/>
      </c>
      <c r="B1226" s="257">
        <f>IF(ISNUMBER(C1226),YEAR(C1226),"")</f>
        <v/>
      </c>
      <c r="C1226" s="861">
        <f>C1225+1</f>
        <v/>
      </c>
      <c r="D1226" s="803" t="n">
        <v>0.9937</v>
      </c>
      <c r="E1226" s="804" t="n"/>
      <c r="F1226" s="806" t="n">
        <v>0.8265</v>
      </c>
      <c r="G1226" s="805" t="n"/>
      <c r="H1226" s="838" t="n">
        <v>0.7912</v>
      </c>
      <c r="I1226" s="803" t="n">
        <v>0.8299</v>
      </c>
      <c r="J1226" s="804" t="n"/>
      <c r="K1226" s="806" t="n">
        <v>1.036</v>
      </c>
      <c r="L1226" s="804" t="n"/>
      <c r="M1226" s="982">
        <f>IFERROR(AVERAGE(D1226:E1226),"")</f>
        <v/>
      </c>
      <c r="N1226" s="982">
        <f>IFERROR(AVERAGE(F1226:H1226),"")</f>
        <v/>
      </c>
      <c r="O1226" s="982">
        <f>IFERROR(AVERAGE(I1226:J1226),"")</f>
        <v/>
      </c>
      <c r="P1226" s="982">
        <f>IFERROR(AVERAGE(K1226:L1226),"")</f>
        <v/>
      </c>
      <c r="R1226" s="797">
        <f>AVERAGE(M1226:P1226)</f>
        <v/>
      </c>
      <c r="S1226" s="266">
        <f>IF(R1226&gt;=1,1,0)</f>
        <v/>
      </c>
      <c r="T1226" s="266">
        <f>IF(S1226=0,0,S1226+T1225)</f>
        <v/>
      </c>
      <c r="AS1226" s="796">
        <f>MAX(M1226:P1226)</f>
        <v/>
      </c>
      <c r="AT1226" s="266">
        <f>IF(M1226=AS1226,"#1",IF(N1226=AS1226,"#2",IF(O1226=AS1226,"#4",IF(P1226=AS1226,"#5"))))</f>
        <v/>
      </c>
    </row>
    <row r="1227" ht="17.45" customHeight="1">
      <c r="A1227" s="257">
        <f>IF(ISNUMBER(C1227),MONTH(C1227),"")</f>
        <v/>
      </c>
      <c r="B1227" s="257">
        <f>IF(ISNUMBER(C1227),YEAR(C1227),"")</f>
        <v/>
      </c>
      <c r="C1227" s="791">
        <f>C1226+1</f>
        <v/>
      </c>
      <c r="D1227" s="792" t="n"/>
      <c r="E1227" s="793" t="n">
        <v>0.8018</v>
      </c>
      <c r="F1227" s="795" t="n"/>
      <c r="G1227" s="794" t="n">
        <v>0.697</v>
      </c>
      <c r="H1227" s="836" t="n"/>
      <c r="I1227" s="792" t="n"/>
      <c r="J1227" s="793" t="n">
        <v>0.6045</v>
      </c>
      <c r="K1227" s="795" t="n"/>
      <c r="L1227" s="793" t="n">
        <v>1.085</v>
      </c>
      <c r="M1227" s="982">
        <f>IFERROR(AVERAGE(D1227:E1227),"")</f>
        <v/>
      </c>
      <c r="N1227" s="982">
        <f>IFERROR(AVERAGE(F1227:H1227),"")</f>
        <v/>
      </c>
      <c r="O1227" s="982">
        <f>IFERROR(AVERAGE(I1227:J1227),"")</f>
        <v/>
      </c>
      <c r="P1227" s="982">
        <f>IFERROR(AVERAGE(K1227:L1227),"")</f>
        <v/>
      </c>
      <c r="R1227" s="797">
        <f>AVERAGE(M1227:P1227)</f>
        <v/>
      </c>
      <c r="S1227" s="266">
        <f>IF(R1227&gt;=1,1,0)</f>
        <v/>
      </c>
      <c r="T1227" s="266">
        <f>IF(S1227=0,0,S1227+T1226)</f>
        <v/>
      </c>
      <c r="AS1227" s="796">
        <f>MAX(M1227:P1227)</f>
        <v/>
      </c>
      <c r="AT1227" s="266">
        <f>IF(M1227=AS1227,"#1",IF(N1227=AS1227,"#2",IF(O1227=AS1227,"#4",IF(P1227=AS1227,"#5"))))</f>
        <v/>
      </c>
    </row>
    <row r="1228" ht="17.45" customHeight="1">
      <c r="A1228" s="257">
        <f>IF(ISNUMBER(C1228),MONTH(C1228),"")</f>
        <v/>
      </c>
      <c r="B1228" s="257">
        <f>IF(ISNUMBER(C1228),YEAR(C1228),"")</f>
        <v/>
      </c>
      <c r="C1228" s="808">
        <f>C1227+1</f>
        <v/>
      </c>
      <c r="D1228" s="809" t="n">
        <v>0.78</v>
      </c>
      <c r="E1228" s="810" t="n"/>
      <c r="F1228" s="812" t="n">
        <v>0.5466</v>
      </c>
      <c r="G1228" s="811" t="n"/>
      <c r="H1228" s="837" t="n"/>
      <c r="I1228" s="809" t="n">
        <v>0.5192</v>
      </c>
      <c r="J1228" s="810" t="n"/>
      <c r="K1228" s="812" t="n">
        <v>1.598</v>
      </c>
      <c r="L1228" s="810" t="n"/>
      <c r="M1228" s="983">
        <f>IFERROR(AVERAGE(D1228:E1228),"")</f>
        <v/>
      </c>
      <c r="N1228" s="983">
        <f>IFERROR(AVERAGE(F1228:H1228),"")</f>
        <v/>
      </c>
      <c r="O1228" s="983">
        <f>IFERROR(AVERAGE(I1228:J1228),"")</f>
        <v/>
      </c>
      <c r="P1228" s="983">
        <f>IFERROR(AVERAGE(K1228:L1228),"")</f>
        <v/>
      </c>
      <c r="Q1228" s="813">
        <f>AVERAGE(M1228:P1228)</f>
        <v/>
      </c>
      <c r="R1228" s="813" t="n"/>
      <c r="S1228" s="443">
        <f>IF(Q1228&gt;=1,1,0)</f>
        <v/>
      </c>
      <c r="T1228" s="443">
        <f>IF(S1228=0,0,S1228+T1227)</f>
        <v/>
      </c>
      <c r="AS1228" s="796">
        <f>MAX(M1228:P1228)</f>
        <v/>
      </c>
      <c r="AT1228" s="266">
        <f>IF(M1228=AS1228,"#1",IF(N1228=AS1228,"#2",IF(O1228=AS1228,"#4",IF(P1228=AS1228,"#5"))))</f>
        <v/>
      </c>
    </row>
    <row r="1229" ht="17.45" customHeight="1">
      <c r="A1229" s="257">
        <f>IF(ISNUMBER(C1229),MONTH(C1229),"")</f>
        <v/>
      </c>
      <c r="B1229" s="257">
        <f>IF(ISNUMBER(C1229),YEAR(C1229),"")</f>
        <v/>
      </c>
      <c r="C1229" s="808">
        <f>C1228+1</f>
        <v/>
      </c>
      <c r="D1229" s="809" t="n"/>
      <c r="E1229" s="810" t="n">
        <v>0.638</v>
      </c>
      <c r="F1229" s="812" t="n"/>
      <c r="G1229" s="811" t="n">
        <v>0.436</v>
      </c>
      <c r="H1229" s="837" t="n"/>
      <c r="I1229" s="809" t="n"/>
      <c r="J1229" s="810" t="n">
        <v>0.4454</v>
      </c>
      <c r="K1229" s="812" t="n"/>
      <c r="L1229" s="810" t="n">
        <v>0.8743</v>
      </c>
      <c r="M1229" s="983">
        <f>IFERROR(AVERAGE(D1229:E1229),"")</f>
        <v/>
      </c>
      <c r="N1229" s="983">
        <f>IFERROR(AVERAGE(F1229:H1229),"")</f>
        <v/>
      </c>
      <c r="O1229" s="983">
        <f>IFERROR(AVERAGE(I1229:J1229),"")</f>
        <v/>
      </c>
      <c r="P1229" s="983">
        <f>IFERROR(AVERAGE(K1229:L1229),"")</f>
        <v/>
      </c>
      <c r="Q1229" s="813">
        <f>AVERAGE(M1229:P1229)</f>
        <v/>
      </c>
      <c r="R1229" s="813" t="n"/>
      <c r="S1229" s="443">
        <f>IF(Q1229&gt;=1,1,0)</f>
        <v/>
      </c>
      <c r="T1229" s="443">
        <f>IF(S1229=0,0,S1229+T1228)</f>
        <v/>
      </c>
      <c r="AS1229" s="796">
        <f>MAX(M1229:P1229)</f>
        <v/>
      </c>
      <c r="AT1229" s="266">
        <f>IF(M1229=AS1229,"#1",IF(N1229=AS1229,"#2",IF(O1229=AS1229,"#4",IF(P1229=AS1229,"#5"))))</f>
        <v/>
      </c>
    </row>
    <row r="1230" ht="17.45" customHeight="1">
      <c r="A1230" s="257">
        <f>IF(ISNUMBER(C1230),MONTH(C1230),"")</f>
        <v/>
      </c>
      <c r="B1230" s="257">
        <f>IF(ISNUMBER(C1230),YEAR(C1230),"")</f>
        <v/>
      </c>
      <c r="C1230" s="791">
        <f>C1229+1</f>
        <v/>
      </c>
      <c r="D1230" s="792" t="n">
        <v>0.906</v>
      </c>
      <c r="E1230" s="793" t="n"/>
      <c r="F1230" s="795" t="n"/>
      <c r="G1230" s="794" t="n"/>
      <c r="H1230" s="836" t="n">
        <v>0.4566</v>
      </c>
      <c r="I1230" s="792" t="n">
        <v>0.4749</v>
      </c>
      <c r="J1230" s="793" t="n"/>
      <c r="K1230" s="795" t="n">
        <v>0.6498</v>
      </c>
      <c r="L1230" s="793" t="n"/>
      <c r="M1230" s="982">
        <f>IFERROR(AVERAGE(D1230:E1230),"")</f>
        <v/>
      </c>
      <c r="N1230" s="982">
        <f>IFERROR(AVERAGE(F1230:H1230),"")</f>
        <v/>
      </c>
      <c r="O1230" s="982">
        <f>IFERROR(AVERAGE(I1230:J1230),"")</f>
        <v/>
      </c>
      <c r="P1230" s="982">
        <f>IFERROR(AVERAGE(K1230:L1230),"")</f>
        <v/>
      </c>
      <c r="R1230" s="797">
        <f>AVERAGE(M1230:P1230)</f>
        <v/>
      </c>
      <c r="S1230" s="266">
        <f>IF(R1230&gt;=1,1,0)</f>
        <v/>
      </c>
      <c r="T1230" s="266">
        <f>IF(S1230=0,0,S1230+T1229)</f>
        <v/>
      </c>
      <c r="AS1230" s="796">
        <f>MAX(M1230:P1230)</f>
        <v/>
      </c>
      <c r="AT1230" s="266">
        <f>IF(M1230=AS1230,"#1",IF(N1230=AS1230,"#2",IF(O1230=AS1230,"#4",IF(P1230=AS1230,"#5"))))</f>
        <v/>
      </c>
    </row>
    <row r="1231" ht="17.45" customHeight="1">
      <c r="A1231" s="257">
        <f>IF(ISNUMBER(C1231),MONTH(C1231),"")</f>
        <v/>
      </c>
      <c r="B1231" s="257">
        <f>IF(ISNUMBER(C1231),YEAR(C1231),"")</f>
        <v/>
      </c>
      <c r="C1231" s="791">
        <f>C1230+1</f>
        <v/>
      </c>
      <c r="D1231" s="792" t="n"/>
      <c r="E1231" s="793" t="n">
        <v>0.8838</v>
      </c>
      <c r="F1231" s="795" t="n"/>
      <c r="G1231" s="794" t="n">
        <v>0.7347</v>
      </c>
      <c r="H1231" s="836" t="n"/>
      <c r="I1231" s="792" t="n"/>
      <c r="J1231" s="793" t="n">
        <v>0.8276</v>
      </c>
      <c r="K1231" s="795" t="n"/>
      <c r="L1231" s="793" t="n">
        <v>0.8673999999999999</v>
      </c>
      <c r="M1231" s="982">
        <f>IFERROR(AVERAGE(D1231:E1231),"")</f>
        <v/>
      </c>
      <c r="N1231" s="982">
        <f>IFERROR(AVERAGE(F1231:H1231),"")</f>
        <v/>
      </c>
      <c r="O1231" s="982">
        <f>IFERROR(AVERAGE(I1231:J1231),"")</f>
        <v/>
      </c>
      <c r="P1231" s="982">
        <f>IFERROR(AVERAGE(K1231:L1231),"")</f>
        <v/>
      </c>
      <c r="R1231" s="797">
        <f>AVERAGE(M1231:P1231)</f>
        <v/>
      </c>
      <c r="S1231" s="266">
        <f>IF(R1231&gt;=1,1,0)</f>
        <v/>
      </c>
      <c r="T1231" s="266">
        <f>IF(S1231=0,0,S1231+T1230)</f>
        <v/>
      </c>
      <c r="AS1231" s="796">
        <f>MAX(M1231:P1231)</f>
        <v/>
      </c>
      <c r="AT1231" s="266">
        <f>IF(M1231=AS1231,"#1",IF(N1231=AS1231,"#2",IF(O1231=AS1231,"#4",IF(P1231=AS1231,"#5"))))</f>
        <v/>
      </c>
    </row>
    <row r="1232" ht="17.45" customHeight="1">
      <c r="A1232" s="257">
        <f>IF(ISNUMBER(C1232),MONTH(C1232),"")</f>
        <v/>
      </c>
      <c r="B1232" s="257">
        <f>IF(ISNUMBER(C1232),YEAR(C1232),"")</f>
        <v/>
      </c>
      <c r="C1232" s="861">
        <f>C1231+1</f>
        <v/>
      </c>
      <c r="D1232" s="840" t="n">
        <v>0.7722</v>
      </c>
      <c r="E1232" s="841" t="n"/>
      <c r="F1232" s="843" t="n">
        <v>0.8253</v>
      </c>
      <c r="G1232" s="842" t="n"/>
      <c r="H1232" s="863" t="n">
        <v>0.8199</v>
      </c>
      <c r="I1232" s="840" t="n">
        <v>0.777</v>
      </c>
      <c r="J1232" s="841" t="n"/>
      <c r="K1232" s="843" t="n">
        <v>0.9922</v>
      </c>
      <c r="L1232" s="841" t="n"/>
      <c r="M1232" s="982">
        <f>IFERROR(AVERAGE(D1232:E1232),"")</f>
        <v/>
      </c>
      <c r="N1232" s="982">
        <f>IFERROR(AVERAGE(F1232:H1232),"")</f>
        <v/>
      </c>
      <c r="O1232" s="982">
        <f>IFERROR(AVERAGE(I1232:J1232),"")</f>
        <v/>
      </c>
      <c r="P1232" s="982">
        <f>IFERROR(AVERAGE(K1232:L1232),"")</f>
        <v/>
      </c>
      <c r="R1232" s="797">
        <f>AVERAGE(M1232:P1232)</f>
        <v/>
      </c>
      <c r="S1232" s="266">
        <f>IF(R1232&gt;=1,1,0)</f>
        <v/>
      </c>
      <c r="T1232" s="266">
        <f>IF(S1232=0,0,S1232+T1231)</f>
        <v/>
      </c>
      <c r="AS1232" s="796">
        <f>MAX(M1232:P1232)</f>
        <v/>
      </c>
      <c r="AT1232" s="266">
        <f>IF(M1232=AS1232,"#1",IF(N1232=AS1232,"#2",IF(O1232=AS1232,"#4",IF(P1232=AS1232,"#5"))))</f>
        <v/>
      </c>
    </row>
    <row r="1233" ht="17.45" customHeight="1">
      <c r="A1233" s="257">
        <f>IF(ISNUMBER(C1233),MONTH(C1233),"")</f>
        <v/>
      </c>
      <c r="B1233" s="257">
        <f>IF(ISNUMBER(C1233),YEAR(C1233),"")</f>
        <v/>
      </c>
      <c r="C1233" s="791">
        <f>C1232+1</f>
        <v/>
      </c>
      <c r="D1233" s="849" t="n"/>
      <c r="E1233" s="850" t="n">
        <v>0.8154</v>
      </c>
      <c r="F1233" s="852" t="n"/>
      <c r="G1233" s="851" t="n">
        <v>0.7075</v>
      </c>
      <c r="H1233" s="853" t="n"/>
      <c r="I1233" s="849" t="n"/>
      <c r="J1233" s="850" t="n">
        <v>0.6792</v>
      </c>
      <c r="K1233" s="852" t="n"/>
      <c r="L1233" s="850" t="n">
        <v>1.042</v>
      </c>
      <c r="M1233" s="982">
        <f>IFERROR(AVERAGE(D1233:E1233),"")</f>
        <v/>
      </c>
      <c r="N1233" s="982">
        <f>IFERROR(AVERAGE(F1233:H1233),"")</f>
        <v/>
      </c>
      <c r="O1233" s="982">
        <f>IFERROR(AVERAGE(I1233:J1233),"")</f>
        <v/>
      </c>
      <c r="P1233" s="982">
        <f>IFERROR(AVERAGE(K1233:L1233),"")</f>
        <v/>
      </c>
      <c r="R1233" s="797">
        <f>AVERAGE(M1233:P1233)</f>
        <v/>
      </c>
      <c r="S1233" s="266">
        <f>IF(R1233&gt;=1,1,0)</f>
        <v/>
      </c>
      <c r="T1233" s="266">
        <f>IF(S1233=0,0,S1233+T1232)</f>
        <v/>
      </c>
      <c r="AS1233" s="796">
        <f>MAX(M1233:P1233)</f>
        <v/>
      </c>
      <c r="AT1233" s="266">
        <f>IF(M1233=AS1233,"#1",IF(N1233=AS1233,"#2",IF(O1233=AS1233,"#4",IF(P1233=AS1233,"#5"))))</f>
        <v/>
      </c>
    </row>
    <row r="1234" ht="17.45" customHeight="1">
      <c r="A1234" s="257">
        <f>IF(ISNUMBER(C1234),MONTH(C1234),"")</f>
        <v/>
      </c>
      <c r="B1234" s="257">
        <f>IF(ISNUMBER(C1234),YEAR(C1234),"")</f>
        <v/>
      </c>
      <c r="C1234" s="791">
        <f>C1233+1</f>
        <v/>
      </c>
      <c r="D1234" s="849" t="n">
        <v>0.7491</v>
      </c>
      <c r="E1234" s="850" t="n"/>
      <c r="F1234" s="852" t="n">
        <v>0.6818</v>
      </c>
      <c r="G1234" s="851" t="n"/>
      <c r="H1234" s="853" t="n"/>
      <c r="I1234" s="849" t="n">
        <v>0.6611</v>
      </c>
      <c r="J1234" s="850" t="n"/>
      <c r="K1234" s="969" t="n">
        <v>3.239</v>
      </c>
      <c r="L1234" s="850" t="n"/>
      <c r="M1234" s="982">
        <f>IFERROR(AVERAGE(D1234:E1234),"")</f>
        <v/>
      </c>
      <c r="N1234" s="982">
        <f>IFERROR(AVERAGE(F1234:H1234),"")</f>
        <v/>
      </c>
      <c r="O1234" s="982">
        <f>IFERROR(AVERAGE(I1234:J1234),"")</f>
        <v/>
      </c>
      <c r="P1234" s="982">
        <f>IFERROR(AVERAGE(K1234:L1234),"")</f>
        <v/>
      </c>
      <c r="R1234" s="797">
        <f>AVERAGE(M1234:P1234)</f>
        <v/>
      </c>
      <c r="S1234" s="266">
        <f>IF(R1234&gt;=1,1,0)</f>
        <v/>
      </c>
      <c r="T1234" s="266">
        <f>IF(S1234=0,0,S1234+T1233)</f>
        <v/>
      </c>
      <c r="AS1234" s="796">
        <f>MAX(M1234:P1234)</f>
        <v/>
      </c>
      <c r="AT1234" s="266">
        <f>IF(M1234=AS1234,"#1",IF(N1234=AS1234,"#2",IF(O1234=AS1234,"#4",IF(P1234=AS1234,"#5"))))</f>
        <v/>
      </c>
    </row>
    <row r="1235" ht="17.45" customHeight="1">
      <c r="A1235" s="257">
        <f>IF(ISNUMBER(C1235),MONTH(C1235),"")</f>
        <v/>
      </c>
      <c r="B1235" s="257">
        <f>IF(ISNUMBER(C1235),YEAR(C1235),"")</f>
        <v/>
      </c>
      <c r="C1235" s="808">
        <f>C1234+1</f>
        <v/>
      </c>
      <c r="D1235" s="844" t="n"/>
      <c r="E1235" s="845" t="n">
        <v>0.525</v>
      </c>
      <c r="F1235" s="847" t="n"/>
      <c r="G1235" s="846" t="n">
        <v>0.4392</v>
      </c>
      <c r="H1235" s="848" t="n"/>
      <c r="I1235" s="844" t="n"/>
      <c r="J1235" s="845" t="n">
        <v>0.414</v>
      </c>
      <c r="K1235" s="847" t="n"/>
      <c r="L1235" s="845" t="n">
        <v>0.6849</v>
      </c>
      <c r="M1235" s="983">
        <f>IFERROR(AVERAGE(D1235:E1235),"")</f>
        <v/>
      </c>
      <c r="N1235" s="983">
        <f>IFERROR(AVERAGE(F1235:H1235),"")</f>
        <v/>
      </c>
      <c r="O1235" s="983">
        <f>IFERROR(AVERAGE(I1235:J1235),"")</f>
        <v/>
      </c>
      <c r="P1235" s="983">
        <f>IFERROR(AVERAGE(K1235:L1235),"")</f>
        <v/>
      </c>
      <c r="Q1235" s="813">
        <f>AVERAGE(M1235:P1235)</f>
        <v/>
      </c>
      <c r="R1235" s="813" t="n"/>
      <c r="S1235" s="443">
        <f>IF(Q1235&gt;=1,1,0)</f>
        <v/>
      </c>
      <c r="T1235" s="443">
        <f>IF(S1235=0,0,S1235+T1234)</f>
        <v/>
      </c>
      <c r="AS1235" s="796">
        <f>MAX(M1235:P1235)</f>
        <v/>
      </c>
      <c r="AT1235" s="266">
        <f>IF(M1235=AS1235,"#1",IF(N1235=AS1235,"#2",IF(O1235=AS1235,"#4",IF(P1235=AS1235,"#5"))))</f>
        <v/>
      </c>
    </row>
    <row r="1236" ht="17.45" customHeight="1">
      <c r="A1236" s="257">
        <f>IF(ISNUMBER(C1236),MONTH(C1236),"")</f>
        <v/>
      </c>
      <c r="B1236" s="257">
        <f>IF(ISNUMBER(C1236),YEAR(C1236),"")</f>
        <v/>
      </c>
      <c r="C1236" s="808">
        <f>C1235+1</f>
        <v/>
      </c>
      <c r="D1236" s="844" t="n">
        <v>0.2628</v>
      </c>
      <c r="E1236" s="845" t="n"/>
      <c r="F1236" s="847" t="n"/>
      <c r="G1236" s="846" t="n"/>
      <c r="H1236" s="848" t="n">
        <v>0.1703</v>
      </c>
      <c r="I1236" s="844" t="n">
        <v>0.2133</v>
      </c>
      <c r="J1236" s="845" t="n"/>
      <c r="K1236" s="847" t="n">
        <v>0.3251</v>
      </c>
      <c r="L1236" s="845" t="n"/>
      <c r="M1236" s="983">
        <f>IFERROR(AVERAGE(D1236:E1236),"")</f>
        <v/>
      </c>
      <c r="N1236" s="983">
        <f>IFERROR(AVERAGE(F1236:H1236),"")</f>
        <v/>
      </c>
      <c r="O1236" s="983">
        <f>IFERROR(AVERAGE(I1236:J1236),"")</f>
        <v/>
      </c>
      <c r="P1236" s="983">
        <f>IFERROR(AVERAGE(K1236:L1236),"")</f>
        <v/>
      </c>
      <c r="Q1236" s="813">
        <f>AVERAGE(M1236:P1236)</f>
        <v/>
      </c>
      <c r="R1236" s="813" t="n"/>
      <c r="S1236" s="443">
        <f>IF(Q1236&gt;=1,1,0)</f>
        <v/>
      </c>
      <c r="T1236" s="443">
        <f>IF(S1236=0,0,S1236+T1235)</f>
        <v/>
      </c>
      <c r="AS1236" s="796">
        <f>MAX(M1236:P1236)</f>
        <v/>
      </c>
      <c r="AT1236" s="266">
        <f>IF(M1236=AS1236,"#1",IF(N1236=AS1236,"#2",IF(O1236=AS1236,"#4",IF(P1236=AS1236,"#5"))))</f>
        <v/>
      </c>
    </row>
    <row r="1237" ht="17.45" customHeight="1">
      <c r="A1237" s="257">
        <f>IF(ISNUMBER(C1237),MONTH(C1237),"")</f>
        <v/>
      </c>
      <c r="B1237" s="257">
        <f>IF(ISNUMBER(C1237),YEAR(C1237),"")</f>
        <v/>
      </c>
      <c r="C1237" s="791">
        <f>C1236+1</f>
        <v/>
      </c>
      <c r="D1237" s="792" t="n"/>
      <c r="E1237" s="793" t="n">
        <v>0.5558</v>
      </c>
      <c r="F1237" s="795" t="n"/>
      <c r="G1237" s="794" t="n">
        <v>0.4989</v>
      </c>
      <c r="H1237" s="836" t="n"/>
      <c r="I1237" s="792" t="n"/>
      <c r="J1237" s="793" t="n">
        <v>0.4722</v>
      </c>
      <c r="K1237" s="795" t="n"/>
      <c r="L1237" s="793" t="n">
        <v>0.6009</v>
      </c>
      <c r="M1237" s="982">
        <f>IFERROR(AVERAGE(D1237:E1237),"")</f>
        <v/>
      </c>
      <c r="N1237" s="982">
        <f>IFERROR(AVERAGE(F1237:H1237),"")</f>
        <v/>
      </c>
      <c r="O1237" s="982">
        <f>IFERROR(AVERAGE(I1237:J1237),"")</f>
        <v/>
      </c>
      <c r="P1237" s="982">
        <f>IFERROR(AVERAGE(K1237:L1237),"")</f>
        <v/>
      </c>
      <c r="R1237" s="797">
        <f>AVERAGE(M1237:P1237)</f>
        <v/>
      </c>
      <c r="S1237" s="266">
        <f>IF(R1237&gt;=1,1,0)</f>
        <v/>
      </c>
      <c r="T1237" s="266">
        <f>IF(S1237=0,0,S1237+T1236)</f>
        <v/>
      </c>
      <c r="AS1237" s="796">
        <f>MAX(M1237:P1237)</f>
        <v/>
      </c>
      <c r="AT1237" s="266">
        <f>IF(M1237=AS1237,"#1",IF(N1237=AS1237,"#2",IF(O1237=AS1237,"#4",IF(P1237=AS1237,"#5"))))</f>
        <v/>
      </c>
    </row>
    <row r="1238" ht="17.45" customHeight="1">
      <c r="A1238" s="257">
        <f>IF(ISNUMBER(C1238),MONTH(C1238),"")</f>
        <v/>
      </c>
      <c r="B1238" s="257">
        <f>IF(ISNUMBER(C1238),YEAR(C1238),"")</f>
        <v/>
      </c>
      <c r="C1238" s="861">
        <f>C1237+1</f>
        <v/>
      </c>
      <c r="D1238" s="803" t="n">
        <v>0.8905</v>
      </c>
      <c r="E1238" s="804" t="n"/>
      <c r="F1238" s="806" t="n">
        <v>0.6997</v>
      </c>
      <c r="G1238" s="805" t="n"/>
      <c r="H1238" s="838" t="n">
        <v>0.6135</v>
      </c>
      <c r="I1238" s="803" t="n">
        <v>0.7005</v>
      </c>
      <c r="J1238" s="804" t="n"/>
      <c r="K1238" s="806" t="n">
        <v>0.8290999999999999</v>
      </c>
      <c r="L1238" s="804" t="n"/>
      <c r="M1238" s="982">
        <f>IFERROR(AVERAGE(D1238:E1238),"")</f>
        <v/>
      </c>
      <c r="N1238" s="982">
        <f>IFERROR(AVERAGE(F1238:H1238),"")</f>
        <v/>
      </c>
      <c r="O1238" s="982">
        <f>IFERROR(AVERAGE(I1238:J1238),"")</f>
        <v/>
      </c>
      <c r="P1238" s="982">
        <f>IFERROR(AVERAGE(K1238:L1238),"")</f>
        <v/>
      </c>
      <c r="R1238" s="797">
        <f>AVERAGE(M1238:P1238)</f>
        <v/>
      </c>
      <c r="S1238" s="266">
        <f>IF(R1238&gt;=1,1,0)</f>
        <v/>
      </c>
      <c r="T1238" s="266">
        <f>IF(S1238=0,0,S1238+T1237)</f>
        <v/>
      </c>
      <c r="AS1238" s="796">
        <f>MAX(M1238:P1238)</f>
        <v/>
      </c>
      <c r="AT1238" s="266">
        <f>IF(M1238=AS1238,"#1",IF(N1238=AS1238,"#2",IF(O1238=AS1238,"#4",IF(P1238=AS1238,"#5"))))</f>
        <v/>
      </c>
    </row>
    <row r="1239" ht="17.45" customHeight="1">
      <c r="A1239" s="257">
        <f>IF(ISNUMBER(C1239),MONTH(C1239),"")</f>
        <v/>
      </c>
      <c r="B1239" s="257">
        <f>IF(ISNUMBER(C1239),YEAR(C1239),"")</f>
        <v/>
      </c>
      <c r="C1239" s="791">
        <f>C1238+1</f>
        <v/>
      </c>
      <c r="D1239" s="792" t="n"/>
      <c r="E1239" s="793" t="n">
        <v>0.8574000000000001</v>
      </c>
      <c r="F1239" s="795" t="n"/>
      <c r="G1239" s="794" t="n">
        <v>0.6798</v>
      </c>
      <c r="H1239" s="836" t="n"/>
      <c r="I1239" s="792" t="n"/>
      <c r="J1239" s="793" t="n">
        <v>0.6646</v>
      </c>
      <c r="K1239" s="795" t="n"/>
      <c r="L1239" s="793" t="n">
        <v>0.8649</v>
      </c>
      <c r="M1239" s="982">
        <f>IFERROR(AVERAGE(D1239:E1239),"")</f>
        <v/>
      </c>
      <c r="N1239" s="982">
        <f>IFERROR(AVERAGE(F1239:H1239),"")</f>
        <v/>
      </c>
      <c r="O1239" s="982">
        <f>IFERROR(AVERAGE(I1239:J1239),"")</f>
        <v/>
      </c>
      <c r="P1239" s="982">
        <f>IFERROR(AVERAGE(K1239:L1239),"")</f>
        <v/>
      </c>
      <c r="R1239" s="797">
        <f>AVERAGE(M1239:P1239)</f>
        <v/>
      </c>
      <c r="S1239" s="266">
        <f>IF(R1239&gt;=1,1,0)</f>
        <v/>
      </c>
      <c r="T1239" s="266">
        <f>IF(S1239=0,0,S1239+T1238)</f>
        <v/>
      </c>
      <c r="AS1239" s="796">
        <f>MAX(M1239:P1239)</f>
        <v/>
      </c>
      <c r="AT1239" s="266">
        <f>IF(M1239=AS1239,"#1",IF(N1239=AS1239,"#2",IF(O1239=AS1239,"#4",IF(P1239=AS1239,"#5"))))</f>
        <v/>
      </c>
    </row>
    <row r="1240" ht="17.45" customHeight="1">
      <c r="A1240" s="257">
        <f>IF(ISNUMBER(C1240),MONTH(C1240),"")</f>
        <v/>
      </c>
      <c r="B1240" s="257">
        <f>IF(ISNUMBER(C1240),YEAR(C1240),"")</f>
        <v/>
      </c>
      <c r="C1240" s="791">
        <f>C1239+1</f>
        <v/>
      </c>
      <c r="D1240" s="849" t="n">
        <v>1.162</v>
      </c>
      <c r="E1240" s="850" t="n"/>
      <c r="F1240" s="852" t="n">
        <v>0.4496</v>
      </c>
      <c r="G1240" s="851" t="n"/>
      <c r="H1240" s="853" t="n"/>
      <c r="I1240" s="849" t="n">
        <v>0.5058</v>
      </c>
      <c r="J1240" s="850" t="n"/>
      <c r="K1240" s="852" t="n">
        <v>0.6469</v>
      </c>
      <c r="L1240" s="850" t="n"/>
      <c r="M1240" s="982">
        <f>IFERROR(AVERAGE(D1240:E1240),"")</f>
        <v/>
      </c>
      <c r="N1240" s="982">
        <f>IFERROR(AVERAGE(F1240:H1240),"")</f>
        <v/>
      </c>
      <c r="O1240" s="982">
        <f>IFERROR(AVERAGE(I1240:J1240),"")</f>
        <v/>
      </c>
      <c r="P1240" s="982">
        <f>IFERROR(AVERAGE(K1240:L1240),"")</f>
        <v/>
      </c>
      <c r="R1240" s="797">
        <f>AVERAGE(M1240:P1240)</f>
        <v/>
      </c>
      <c r="S1240" s="266">
        <f>IF(R1240&gt;=1,1,0)</f>
        <v/>
      </c>
      <c r="T1240" s="266">
        <f>IF(S1240=0,0,S1240+T1239)</f>
        <v/>
      </c>
      <c r="AS1240" s="796">
        <f>MAX(M1240:P1240)</f>
        <v/>
      </c>
      <c r="AT1240" s="266">
        <f>IF(M1240=AS1240,"#1",IF(N1240=AS1240,"#2",IF(O1240=AS1240,"#4",IF(P1240=AS1240,"#5"))))</f>
        <v/>
      </c>
    </row>
    <row r="1241" ht="17.45" customHeight="1">
      <c r="A1241" s="257">
        <f>IF(ISNUMBER(C1241),MONTH(C1241),"")</f>
        <v/>
      </c>
      <c r="B1241" s="257">
        <f>IF(ISNUMBER(C1241),YEAR(C1241),"")</f>
        <v/>
      </c>
      <c r="C1241" s="791">
        <f>C1240+1</f>
        <v/>
      </c>
      <c r="D1241" s="849" t="n"/>
      <c r="E1241" s="850" t="n">
        <v>0.976</v>
      </c>
      <c r="F1241" s="852" t="n"/>
      <c r="G1241" s="851" t="n">
        <v>0.8777</v>
      </c>
      <c r="H1241" s="853" t="n"/>
      <c r="I1241" s="849" t="n"/>
      <c r="J1241" s="850" t="n">
        <v>0.6634</v>
      </c>
      <c r="K1241" s="852" t="n"/>
      <c r="L1241" s="850" t="n">
        <v>0.9747</v>
      </c>
      <c r="M1241" s="982">
        <f>IFERROR(AVERAGE(D1241:E1241),"")</f>
        <v/>
      </c>
      <c r="N1241" s="982">
        <f>IFERROR(AVERAGE(F1241:H1241),"")</f>
        <v/>
      </c>
      <c r="O1241" s="982">
        <f>IFERROR(AVERAGE(I1241:J1241),"")</f>
        <v/>
      </c>
      <c r="P1241" s="982">
        <f>IFERROR(AVERAGE(K1241:L1241),"")</f>
        <v/>
      </c>
      <c r="R1241" s="797">
        <f>AVERAGE(M1241:P1241)</f>
        <v/>
      </c>
      <c r="S1241" s="266">
        <f>IF(R1241&gt;=1,1,0)</f>
        <v/>
      </c>
      <c r="T1241" s="266">
        <f>IF(S1241=0,0,S1241+T1240)</f>
        <v/>
      </c>
      <c r="AS1241" s="796">
        <f>MAX(M1241:P1241)</f>
        <v/>
      </c>
      <c r="AT1241" s="266">
        <f>IF(M1241=AS1241,"#1",IF(N1241=AS1241,"#2",IF(O1241=AS1241,"#4",IF(P1241=AS1241,"#5"))))</f>
        <v/>
      </c>
    </row>
    <row r="1242" ht="17.45" customHeight="1">
      <c r="A1242" s="257">
        <f>IF(ISNUMBER(C1242),MONTH(C1242),"")</f>
        <v/>
      </c>
      <c r="B1242" s="257">
        <f>IF(ISNUMBER(C1242),YEAR(C1242),"")</f>
        <v/>
      </c>
      <c r="C1242" s="808">
        <f>C1241+1</f>
        <v/>
      </c>
      <c r="D1242" s="844" t="n">
        <v>0.5084</v>
      </c>
      <c r="E1242" s="845" t="n"/>
      <c r="F1242" s="847" t="n"/>
      <c r="G1242" s="846" t="n"/>
      <c r="H1242" s="848" t="n">
        <v>0.611</v>
      </c>
      <c r="I1242" s="844" t="n">
        <v>0.4435</v>
      </c>
      <c r="J1242" s="845" t="n"/>
      <c r="K1242" s="847" t="n">
        <v>0.5266</v>
      </c>
      <c r="L1242" s="845" t="n"/>
      <c r="M1242" s="983">
        <f>IFERROR(AVERAGE(D1242:E1242),"")</f>
        <v/>
      </c>
      <c r="N1242" s="983">
        <f>IFERROR(AVERAGE(F1242:H1242),"")</f>
        <v/>
      </c>
      <c r="O1242" s="983">
        <f>IFERROR(AVERAGE(I1242:J1242),"")</f>
        <v/>
      </c>
      <c r="P1242" s="983">
        <f>IFERROR(AVERAGE(K1242:L1242),"")</f>
        <v/>
      </c>
      <c r="Q1242" s="813">
        <f>AVERAGE(M1242:P1242)</f>
        <v/>
      </c>
      <c r="R1242" s="813" t="n"/>
      <c r="S1242" s="443">
        <f>IF(Q1242&gt;=1,1,0)</f>
        <v/>
      </c>
      <c r="T1242" s="443">
        <f>IF(S1242=0,0,S1242+T1241)</f>
        <v/>
      </c>
      <c r="AS1242" s="796">
        <f>MAX(M1242:P1242)</f>
        <v/>
      </c>
      <c r="AT1242" s="266">
        <f>IF(M1242=AS1242,"#1",IF(N1242=AS1242,"#2",IF(O1242=AS1242,"#4",IF(P1242=AS1242,"#5"))))</f>
        <v/>
      </c>
    </row>
    <row r="1243" ht="17.45" customHeight="1">
      <c r="A1243" s="257">
        <f>IF(ISNUMBER(C1243),MONTH(C1243),"")</f>
        <v/>
      </c>
      <c r="B1243" s="257">
        <f>IF(ISNUMBER(C1243),YEAR(C1243),"")</f>
        <v/>
      </c>
      <c r="C1243" s="808">
        <f>C1242+1</f>
        <v/>
      </c>
      <c r="D1243" s="844" t="n"/>
      <c r="E1243" s="845" t="n">
        <v>0.5175999999999999</v>
      </c>
      <c r="F1243" s="847" t="n"/>
      <c r="G1243" s="846" t="n">
        <v>0.5493</v>
      </c>
      <c r="H1243" s="848" t="n"/>
      <c r="I1243" s="844" t="n"/>
      <c r="J1243" s="845" t="n">
        <v>0.4812</v>
      </c>
      <c r="K1243" s="847" t="n"/>
      <c r="L1243" s="845" t="n">
        <v>0.9477</v>
      </c>
      <c r="M1243" s="983">
        <f>IFERROR(AVERAGE(D1243:E1243),"")</f>
        <v/>
      </c>
      <c r="N1243" s="983">
        <f>IFERROR(AVERAGE(F1243:H1243),"")</f>
        <v/>
      </c>
      <c r="O1243" s="983">
        <f>IFERROR(AVERAGE(I1243:J1243),"")</f>
        <v/>
      </c>
      <c r="P1243" s="983">
        <f>IFERROR(AVERAGE(K1243:L1243),"")</f>
        <v/>
      </c>
      <c r="Q1243" s="813">
        <f>AVERAGE(M1243:P1243)</f>
        <v/>
      </c>
      <c r="R1243" s="813" t="n"/>
      <c r="S1243" s="443">
        <f>IF(Q1243&gt;=1,1,0)</f>
        <v/>
      </c>
      <c r="T1243" s="443">
        <f>IF(S1243=0,0,S1243+T1242)</f>
        <v/>
      </c>
      <c r="AS1243" s="796">
        <f>MAX(M1243:P1243)</f>
        <v/>
      </c>
      <c r="AT1243" s="266">
        <f>IF(M1243=AS1243,"#1",IF(N1243=AS1243,"#2",IF(O1243=AS1243,"#4",IF(P1243=AS1243,"#5"))))</f>
        <v/>
      </c>
    </row>
    <row r="1244" ht="17.45" customHeight="1">
      <c r="A1244" s="257">
        <f>IF(ISNUMBER(C1244),MONTH(C1244),"")</f>
        <v/>
      </c>
      <c r="B1244" s="257">
        <f>IF(ISNUMBER(C1244),YEAR(C1244),"")</f>
        <v/>
      </c>
      <c r="C1244" s="861">
        <f>C1243+1</f>
        <v/>
      </c>
      <c r="D1244" s="840" t="n">
        <v>0.9688</v>
      </c>
      <c r="E1244" s="841" t="n"/>
      <c r="F1244" s="843" t="n">
        <v>0.9858</v>
      </c>
      <c r="G1244" s="842" t="n"/>
      <c r="H1244" s="863" t="n">
        <v>0.8925</v>
      </c>
      <c r="I1244" s="840" t="n">
        <v>0.8247</v>
      </c>
      <c r="J1244" s="841" t="n"/>
      <c r="K1244" s="843" t="n">
        <v>0.8873</v>
      </c>
      <c r="L1244" s="841" t="n"/>
      <c r="M1244" s="982">
        <f>IFERROR(AVERAGE(D1244:E1244),"")</f>
        <v/>
      </c>
      <c r="N1244" s="982">
        <f>IFERROR(AVERAGE(F1244:H1244),"")</f>
        <v/>
      </c>
      <c r="O1244" s="982">
        <f>IFERROR(AVERAGE(I1244:J1244),"")</f>
        <v/>
      </c>
      <c r="P1244" s="982">
        <f>IFERROR(AVERAGE(K1244:L1244),"")</f>
        <v/>
      </c>
      <c r="R1244" s="797">
        <f>AVERAGE(M1244:P1244)</f>
        <v/>
      </c>
      <c r="S1244" s="266">
        <f>IF(R1244&gt;=1,1,0)</f>
        <v/>
      </c>
      <c r="T1244" s="266">
        <f>IF(S1244=0,0,S1244+T1243)</f>
        <v/>
      </c>
      <c r="AS1244" s="796">
        <f>MAX(M1244:P1244)</f>
        <v/>
      </c>
      <c r="AT1244" s="266">
        <f>IF(M1244=AS1244,"#1",IF(N1244=AS1244,"#2",IF(O1244=AS1244,"#4",IF(P1244=AS1244,"#5"))))</f>
        <v/>
      </c>
    </row>
    <row r="1245" ht="17.45" customHeight="1">
      <c r="A1245" s="257">
        <f>IF(ISNUMBER(C1245),MONTH(C1245),"")</f>
        <v/>
      </c>
      <c r="B1245" s="257">
        <f>IF(ISNUMBER(C1245),YEAR(C1245),"")</f>
        <v/>
      </c>
      <c r="C1245" s="791">
        <f>C1244+1</f>
        <v/>
      </c>
      <c r="D1245" s="849" t="n"/>
      <c r="E1245" s="850" t="n">
        <v>1.192</v>
      </c>
      <c r="F1245" s="852" t="n"/>
      <c r="G1245" s="851" t="n">
        <v>0.9828</v>
      </c>
      <c r="H1245" s="853" t="n"/>
      <c r="I1245" s="849" t="n"/>
      <c r="J1245" s="850" t="n">
        <v>0.9546</v>
      </c>
      <c r="K1245" s="852" t="n"/>
      <c r="L1245" s="850" t="n">
        <v>1.187</v>
      </c>
      <c r="M1245" s="982">
        <f>IFERROR(AVERAGE(D1245:E1245),"")</f>
        <v/>
      </c>
      <c r="N1245" s="982">
        <f>IFERROR(AVERAGE(F1245:H1245),"")</f>
        <v/>
      </c>
      <c r="O1245" s="982">
        <f>IFERROR(AVERAGE(I1245:J1245),"")</f>
        <v/>
      </c>
      <c r="P1245" s="982">
        <f>IFERROR(AVERAGE(K1245:L1245),"")</f>
        <v/>
      </c>
      <c r="R1245" s="797">
        <f>AVERAGE(M1245:P1245)</f>
        <v/>
      </c>
      <c r="S1245" s="266">
        <f>IF(R1245&gt;=1,1,0)</f>
        <v/>
      </c>
      <c r="T1245" s="266">
        <f>IF(S1245=0,0,S1245+T1244)</f>
        <v/>
      </c>
      <c r="AS1245" s="796">
        <f>MAX(M1245:P1245)</f>
        <v/>
      </c>
      <c r="AT1245" s="266">
        <f>IF(M1245=AS1245,"#1",IF(N1245=AS1245,"#2",IF(O1245=AS1245,"#4",IF(P1245=AS1245,"#5"))))</f>
        <v/>
      </c>
    </row>
    <row r="1246" ht="17.45" customHeight="1">
      <c r="A1246" s="257">
        <f>IF(ISNUMBER(C1246),MONTH(C1246),"")</f>
        <v/>
      </c>
      <c r="B1246" s="257">
        <f>IF(ISNUMBER(C1246),YEAR(C1246),"")</f>
        <v/>
      </c>
      <c r="C1246" s="791">
        <f>C1245+1</f>
        <v/>
      </c>
      <c r="D1246" s="849" t="n">
        <v>0.54</v>
      </c>
      <c r="E1246" s="850" t="n"/>
      <c r="F1246" s="852" t="n">
        <v>0.4914</v>
      </c>
      <c r="G1246" s="851" t="n"/>
      <c r="H1246" s="853" t="n"/>
      <c r="I1246" s="849" t="n">
        <v>0.5194</v>
      </c>
      <c r="J1246" s="850" t="n"/>
      <c r="K1246" s="852" t="n">
        <v>1.168</v>
      </c>
      <c r="L1246" s="850" t="n"/>
      <c r="M1246" s="982">
        <f>IFERROR(AVERAGE(D1246:E1246),"")</f>
        <v/>
      </c>
      <c r="N1246" s="982">
        <f>IFERROR(AVERAGE(F1246:H1246),"")</f>
        <v/>
      </c>
      <c r="O1246" s="982">
        <f>IFERROR(AVERAGE(I1246:J1246),"")</f>
        <v/>
      </c>
      <c r="P1246" s="982">
        <f>IFERROR(AVERAGE(K1246:L1246),"")</f>
        <v/>
      </c>
      <c r="R1246" s="797">
        <f>AVERAGE(M1246:P1246)</f>
        <v/>
      </c>
      <c r="S1246" s="266">
        <f>IF(R1246&gt;=1,1,0)</f>
        <v/>
      </c>
      <c r="T1246" s="266">
        <f>IF(S1246=0,0,S1246+T1245)</f>
        <v/>
      </c>
      <c r="AS1246" s="796">
        <f>MAX(M1246:P1246)</f>
        <v/>
      </c>
      <c r="AT1246" s="266">
        <f>IF(M1246=AS1246,"#1",IF(N1246=AS1246,"#2",IF(O1246=AS1246,"#4",IF(P1246=AS1246,"#5"))))</f>
        <v/>
      </c>
    </row>
    <row r="1247" ht="17.45" customHeight="1">
      <c r="A1247" s="257">
        <f>IF(ISNUMBER(C1247),MONTH(C1247),"")</f>
        <v/>
      </c>
      <c r="B1247" s="257">
        <f>IF(ISNUMBER(C1247),YEAR(C1247),"")</f>
        <v/>
      </c>
      <c r="C1247" s="791">
        <f>C1246+1</f>
        <v/>
      </c>
      <c r="D1247" s="849" t="n"/>
      <c r="E1247" s="850" t="n">
        <v>0.6981000000000001</v>
      </c>
      <c r="F1247" s="852" t="n"/>
      <c r="G1247" s="851" t="n">
        <v>0.5406</v>
      </c>
      <c r="H1247" s="853" t="n"/>
      <c r="I1247" s="849" t="n"/>
      <c r="J1247" s="850" t="n">
        <v>0.5506</v>
      </c>
      <c r="K1247" s="852" t="n"/>
      <c r="L1247" s="850" t="n">
        <v>0.8576</v>
      </c>
      <c r="M1247" s="982">
        <f>IFERROR(AVERAGE(D1247:E1247),"")</f>
        <v/>
      </c>
      <c r="N1247" s="982">
        <f>IFERROR(AVERAGE(F1247:H1247),"")</f>
        <v/>
      </c>
      <c r="O1247" s="982">
        <f>IFERROR(AVERAGE(I1247:J1247),"")</f>
        <v/>
      </c>
      <c r="P1247" s="982">
        <f>IFERROR(AVERAGE(K1247:L1247),"")</f>
        <v/>
      </c>
      <c r="R1247" s="797">
        <f>AVERAGE(M1247:P1247)</f>
        <v/>
      </c>
      <c r="S1247" s="266">
        <f>IF(R1247&gt;=1,1,0)</f>
        <v/>
      </c>
      <c r="T1247" s="266">
        <f>IF(S1247=0,0,S1247+T1246)</f>
        <v/>
      </c>
      <c r="AS1247" s="796">
        <f>MAX(M1247:P1247)</f>
        <v/>
      </c>
      <c r="AT1247" s="266">
        <f>IF(M1247=AS1247,"#1",IF(N1247=AS1247,"#2",IF(O1247=AS1247,"#4",IF(P1247=AS1247,"#5"))))</f>
        <v/>
      </c>
    </row>
    <row r="1248" ht="17.45" customHeight="1" thickBot="1">
      <c r="A1248" s="257">
        <f>IF(ISNUMBER(C1248),MONTH(C1248),"")</f>
        <v/>
      </c>
      <c r="B1248" s="257">
        <f>IF(ISNUMBER(C1248),YEAR(C1248),"")</f>
        <v/>
      </c>
      <c r="C1248" s="791">
        <f>C1247+1</f>
        <v/>
      </c>
      <c r="D1248" s="792" t="n">
        <v>0.6452</v>
      </c>
      <c r="E1248" s="793" t="n"/>
      <c r="F1248" s="795" t="n"/>
      <c r="G1248" s="794" t="n"/>
      <c r="H1248" s="836" t="n">
        <v>0.6222</v>
      </c>
      <c r="I1248" s="792" t="n">
        <v>0.6878</v>
      </c>
      <c r="J1248" s="793" t="n"/>
      <c r="K1248" s="795" t="n">
        <v>0.663</v>
      </c>
      <c r="L1248" s="793" t="n"/>
      <c r="M1248" s="982">
        <f>IFERROR(AVERAGE(D1248:E1248),"")</f>
        <v/>
      </c>
      <c r="N1248" s="982">
        <f>IFERROR(AVERAGE(F1248:H1248),"")</f>
        <v/>
      </c>
      <c r="O1248" s="982">
        <f>IFERROR(AVERAGE(I1248:J1248),"")</f>
        <v/>
      </c>
      <c r="P1248" s="982">
        <f>IFERROR(AVERAGE(K1248:L1248),"")</f>
        <v/>
      </c>
      <c r="R1248" s="797">
        <f>AVERAGE(M1248:P1248)</f>
        <v/>
      </c>
      <c r="S1248" s="266">
        <f>IF(R1248&gt;=1,1,0)</f>
        <v/>
      </c>
      <c r="T1248" s="266">
        <f>IF(S1248=0,0,S1248+T1247)</f>
        <v/>
      </c>
      <c r="AS1248" s="796">
        <f>MAX(M1248:P1248)</f>
        <v/>
      </c>
      <c r="AT1248" s="266">
        <f>IF(M1248=AS1248,"#1",IF(N1248=AS1248,"#2",IF(O1248=AS1248,"#4",IF(P1248=AS1248,"#5"))))</f>
        <v/>
      </c>
    </row>
    <row r="1249" ht="17.45" customHeight="1" thickBot="1">
      <c r="A1249" s="257">
        <f>IF(ISNUMBER(C1249),MONTH(C1249),"")</f>
        <v/>
      </c>
      <c r="B1249" s="257">
        <f>IF(ISNUMBER(C1249),YEAR(C1249),"")</f>
        <v/>
      </c>
      <c r="C1249" s="808">
        <f>C1248+1</f>
        <v/>
      </c>
      <c r="D1249" s="809" t="n"/>
      <c r="E1249" s="810" t="n">
        <v>0.4827</v>
      </c>
      <c r="F1249" s="812" t="n"/>
      <c r="G1249" s="811" t="n">
        <v>0.4258</v>
      </c>
      <c r="H1249" s="837" t="n"/>
      <c r="I1249" s="809" t="n"/>
      <c r="J1249" s="810" t="n">
        <v>0.3867</v>
      </c>
      <c r="K1249" s="812" t="n"/>
      <c r="L1249" s="810" t="n">
        <v>0.6486</v>
      </c>
      <c r="M1249" s="983">
        <f>IFERROR(AVERAGE(D1249:E1249),"")</f>
        <v/>
      </c>
      <c r="N1249" s="983">
        <f>IFERROR(AVERAGE(F1249:H1249),"")</f>
        <v/>
      </c>
      <c r="O1249" s="983">
        <f>IFERROR(AVERAGE(I1249:J1249),"")</f>
        <v/>
      </c>
      <c r="P1249" s="983">
        <f>IFERROR(AVERAGE(K1249:L1249),"")</f>
        <v/>
      </c>
      <c r="Q1249" s="813">
        <f>AVERAGE(M1249:P1249)</f>
        <v/>
      </c>
      <c r="R1249" s="813" t="n"/>
      <c r="S1249" s="443">
        <f>IF(Q1249&gt;=1,1,0)</f>
        <v/>
      </c>
      <c r="T1249" s="443">
        <f>IF(S1249=0,0,S1249+T1248)</f>
        <v/>
      </c>
      <c r="U1249" s="313" t="inlineStr">
        <is>
          <t>May</t>
        </is>
      </c>
      <c r="V1249" s="299" t="n">
        <v>2021</v>
      </c>
      <c r="W1249" s="300" t="n"/>
      <c r="X1249" s="300" t="n"/>
      <c r="Y1249" s="300" t="n"/>
      <c r="AS1249" s="796">
        <f>MAX(M1249:P1249)</f>
        <v/>
      </c>
      <c r="AT1249" s="266">
        <f>IF(M1249=AS1249,"#1",IF(N1249=AS1249,"#2",IF(O1249=AS1249,"#4",IF(P1249=AS1249,"#5"))))</f>
        <v/>
      </c>
    </row>
    <row r="1250" ht="17.45" customHeight="1">
      <c r="A1250" s="257">
        <f>IF(ISNUMBER(C1250),MONTH(C1250),"")</f>
        <v/>
      </c>
      <c r="B1250" s="257">
        <f>IF(ISNUMBER(C1250),YEAR(C1250),"")</f>
        <v/>
      </c>
      <c r="C1250" s="861">
        <f>C1249+1</f>
        <v/>
      </c>
      <c r="D1250" s="809" t="n">
        <v>0.4776</v>
      </c>
      <c r="E1250" s="810" t="n"/>
      <c r="F1250" s="812" t="n">
        <v>0.4469</v>
      </c>
      <c r="G1250" s="811" t="n"/>
      <c r="H1250" s="837" t="n">
        <v>0.3753</v>
      </c>
      <c r="I1250" s="809" t="n">
        <v>0.3537</v>
      </c>
      <c r="J1250" s="810" t="n"/>
      <c r="K1250" s="812" t="n">
        <v>0.4821</v>
      </c>
      <c r="L1250" s="810" t="n"/>
      <c r="M1250" s="983">
        <f>IFERROR(AVERAGE(D1250:E1250),"")</f>
        <v/>
      </c>
      <c r="N1250" s="983">
        <f>IFERROR(AVERAGE(F1250:H1250),"")</f>
        <v/>
      </c>
      <c r="O1250" s="983">
        <f>IFERROR(AVERAGE(I1250:J1250),"")</f>
        <v/>
      </c>
      <c r="P1250" s="983">
        <f>IFERROR(AVERAGE(K1250:L1250),"")</f>
        <v/>
      </c>
      <c r="Q1250" s="813">
        <f>AVERAGE(M1250:P1250)</f>
        <v/>
      </c>
      <c r="R1250" s="813" t="n"/>
      <c r="S1250" s="443">
        <f>IF(Q1250&gt;=1,1,0)</f>
        <v/>
      </c>
      <c r="T1250" s="443">
        <f>IF(S1250=0,0,S1250+T1249)</f>
        <v/>
      </c>
      <c r="U1250" s="301" t="inlineStr">
        <is>
          <t>Parameter</t>
        </is>
      </c>
      <c r="V1250" s="301" t="inlineStr">
        <is>
          <t>Station 1</t>
        </is>
      </c>
      <c r="W1250" s="301" t="inlineStr">
        <is>
          <t>Station 2</t>
        </is>
      </c>
      <c r="X1250" s="301" t="inlineStr">
        <is>
          <t>Station 4</t>
        </is>
      </c>
      <c r="Y1250" s="301" t="inlineStr">
        <is>
          <t>Station 5</t>
        </is>
      </c>
      <c r="AS1250" s="796">
        <f>MAX(M1250:P1250)</f>
        <v/>
      </c>
      <c r="AT1250" s="266">
        <f>IF(M1250=AS1250,"#1",IF(N1250=AS1250,"#2",IF(O1250=AS1250,"#4",IF(P1250=AS1250,"#5"))))</f>
        <v/>
      </c>
    </row>
    <row r="1251" ht="17.45" customHeight="1" thickBot="1">
      <c r="A1251" s="257">
        <f>IF(ISNUMBER(C1251),MONTH(C1251),"")</f>
        <v/>
      </c>
      <c r="B1251" s="257">
        <f>IF(ISNUMBER(C1251),YEAR(C1251),"")</f>
        <v/>
      </c>
      <c r="C1251" s="824">
        <f>C1250+1</f>
        <v/>
      </c>
      <c r="D1251" s="825" t="n"/>
      <c r="E1251" s="826" t="n">
        <v>0.5797</v>
      </c>
      <c r="F1251" s="828" t="n"/>
      <c r="G1251" s="827" t="n">
        <v>0.486</v>
      </c>
      <c r="H1251" s="867" t="n"/>
      <c r="I1251" s="825" t="n"/>
      <c r="J1251" s="826" t="n">
        <v>0.3959</v>
      </c>
      <c r="K1251" s="828" t="n"/>
      <c r="L1251" s="826" t="n">
        <v>0.6538</v>
      </c>
      <c r="M1251" s="982">
        <f>IFERROR(AVERAGE(D1251:E1251),"")</f>
        <v/>
      </c>
      <c r="N1251" s="982">
        <f>IFERROR(AVERAGE(F1251:H1251),"")</f>
        <v/>
      </c>
      <c r="O1251" s="982">
        <f>IFERROR(AVERAGE(I1251:J1251),"")</f>
        <v/>
      </c>
      <c r="P1251" s="982">
        <f>IFERROR(AVERAGE(K1251:L1251),"")</f>
        <v/>
      </c>
      <c r="R1251" s="797">
        <f>AVERAGE(M1251:P1251)</f>
        <v/>
      </c>
      <c r="S1251" s="266">
        <f>IF(R1251&gt;=1,1,0)</f>
        <v/>
      </c>
      <c r="T1251" s="266">
        <f>IF(S1251=0,0,S1251+T1250)</f>
        <v/>
      </c>
      <c r="U1251" s="302" t="inlineStr">
        <is>
          <t>Average</t>
        </is>
      </c>
      <c r="V1251" s="839">
        <f>AVERAGE(D1221:E1251)</f>
        <v/>
      </c>
      <c r="W1251" s="839">
        <f>AVERAGE(F1221:H1251)</f>
        <v/>
      </c>
      <c r="X1251" s="839">
        <f>AVERAGE(I1221:J1251)</f>
        <v/>
      </c>
      <c r="Y1251" s="839">
        <f>AVERAGE(K1221:L1251)</f>
        <v/>
      </c>
      <c r="AS1251" s="796">
        <f>MAX(M1251:P1251)</f>
        <v/>
      </c>
      <c r="AT1251" s="266">
        <f>IF(M1251=AS1251,"#1",IF(N1251=AS1251,"#2",IF(O1251=AS1251,"#4",IF(P1251=AS1251,"#5"))))</f>
        <v/>
      </c>
    </row>
    <row r="1252" ht="17.45" customHeight="1">
      <c r="A1252" s="257">
        <f>IF(ISNUMBER(C1252),MONTH(C1252),"")</f>
        <v/>
      </c>
      <c r="B1252" s="257">
        <f>IF(ISNUMBER(C1252),YEAR(C1252),"")</f>
        <v/>
      </c>
      <c r="C1252" s="831">
        <f>C1251+1</f>
        <v/>
      </c>
      <c r="D1252" s="792" t="n">
        <v>0.8385</v>
      </c>
      <c r="E1252" s="793" t="n"/>
      <c r="F1252" s="795" t="n">
        <v>0.7958</v>
      </c>
      <c r="G1252" s="794" t="n"/>
      <c r="H1252" s="836" t="n"/>
      <c r="I1252" s="792" t="n">
        <v>0.7363</v>
      </c>
      <c r="J1252" s="793" t="n"/>
      <c r="K1252" s="795" t="n">
        <v>0.8005</v>
      </c>
      <c r="L1252" s="793" t="n"/>
      <c r="M1252" s="982">
        <f>IFERROR(AVERAGE(D1252:E1252),"")</f>
        <v/>
      </c>
      <c r="N1252" s="982">
        <f>IFERROR(AVERAGE(F1252:H1252),"")</f>
        <v/>
      </c>
      <c r="O1252" s="982">
        <f>IFERROR(AVERAGE(I1252:J1252),"")</f>
        <v/>
      </c>
      <c r="P1252" s="982">
        <f>IFERROR(AVERAGE(K1252:L1252),"")</f>
        <v/>
      </c>
      <c r="R1252" s="797">
        <f>AVERAGE(M1252:P1252)</f>
        <v/>
      </c>
      <c r="S1252" s="266">
        <f>IF(R1252&gt;=1,1,0)</f>
        <v/>
      </c>
      <c r="T1252" s="266">
        <f>IF(S1252=0,0,S1252+T1251)</f>
        <v/>
      </c>
      <c r="U1252" s="302" t="inlineStr">
        <is>
          <t>Maximum</t>
        </is>
      </c>
      <c r="V1252" s="839">
        <f>MAX(D1221:E1251)</f>
        <v/>
      </c>
      <c r="W1252" s="839">
        <f>MAX(F1221:H1251)</f>
        <v/>
      </c>
      <c r="X1252" s="839">
        <f>MAX(I1221:J1251)</f>
        <v/>
      </c>
      <c r="Y1252" s="839">
        <f>MAX(K1221:L1251)</f>
        <v/>
      </c>
      <c r="AS1252" s="796">
        <f>MAX(M1252:P1252)</f>
        <v/>
      </c>
      <c r="AT1252" s="266">
        <f>IF(M1252=AS1252,"#1",IF(N1252=AS1252,"#2",IF(O1252=AS1252,"#4",IF(P1252=AS1252,"#5"))))</f>
        <v/>
      </c>
    </row>
    <row r="1253" ht="17.45" customHeight="1" thickBot="1">
      <c r="A1253" s="257">
        <f>IF(ISNUMBER(C1253),MONTH(C1253),"")</f>
        <v/>
      </c>
      <c r="B1253" s="257">
        <f>IF(ISNUMBER(C1253),YEAR(C1253),"")</f>
        <v/>
      </c>
      <c r="C1253" s="791">
        <f>C1252+1</f>
        <v/>
      </c>
      <c r="D1253" s="792" t="n"/>
      <c r="E1253" s="793" t="n">
        <v>1.528</v>
      </c>
      <c r="F1253" s="795" t="n"/>
      <c r="G1253" s="794" t="n">
        <v>1.245</v>
      </c>
      <c r="H1253" s="836" t="n"/>
      <c r="I1253" s="792" t="n"/>
      <c r="J1253" s="793" t="n">
        <v>0.9878</v>
      </c>
      <c r="K1253" s="795" t="n"/>
      <c r="L1253" s="793" t="n">
        <v>1.087</v>
      </c>
      <c r="M1253" s="982">
        <f>IFERROR(AVERAGE(D1253:E1253),"")</f>
        <v/>
      </c>
      <c r="N1253" s="982">
        <f>IFERROR(AVERAGE(F1253:H1253),"")</f>
        <v/>
      </c>
      <c r="O1253" s="982">
        <f>IFERROR(AVERAGE(I1253:J1253),"")</f>
        <v/>
      </c>
      <c r="P1253" s="982">
        <f>IFERROR(AVERAGE(K1253:L1253),"")</f>
        <v/>
      </c>
      <c r="R1253" s="797">
        <f>AVERAGE(M1253:P1253)</f>
        <v/>
      </c>
      <c r="S1253" s="266">
        <f>IF(R1253&gt;=1,1,0)</f>
        <v/>
      </c>
      <c r="T1253" s="266">
        <f>IF(S1253=0,0,S1253+T1252)</f>
        <v/>
      </c>
      <c r="U1253" s="304" t="inlineStr">
        <is>
          <t># DAYS &gt; 2.5</t>
        </is>
      </c>
      <c r="V1253" s="305">
        <f>COUNTIF(D1221:E1251,"&gt;=2.5")</f>
        <v/>
      </c>
      <c r="W1253" s="305">
        <f>COUNTIF(F1221:H1251,"&gt;=2.5")</f>
        <v/>
      </c>
      <c r="X1253" s="305">
        <f>COUNTIF(I1221:J1251,"&gt;=2.5")</f>
        <v/>
      </c>
      <c r="Y1253" s="305">
        <f>COUNTIF(K1221:L1251,"&gt;=2.5")</f>
        <v/>
      </c>
      <c r="AS1253" s="796">
        <f>MAX(M1253:P1253)</f>
        <v/>
      </c>
      <c r="AT1253" s="266">
        <f>IF(M1253=AS1253,"#1",IF(N1253=AS1253,"#2",IF(O1253=AS1253,"#4",IF(P1253=AS1253,"#5"))))</f>
        <v/>
      </c>
    </row>
    <row r="1254" ht="17.45" customHeight="1" thickBot="1">
      <c r="A1254" s="257">
        <f>IF(ISNUMBER(C1254),MONTH(C1254),"")</f>
        <v/>
      </c>
      <c r="B1254" s="257">
        <f>IF(ISNUMBER(C1254),YEAR(C1254),"")</f>
        <v/>
      </c>
      <c r="C1254" s="791">
        <f>C1253+1</f>
        <v/>
      </c>
      <c r="D1254" s="792" t="n">
        <v>1.729</v>
      </c>
      <c r="E1254" s="793" t="n"/>
      <c r="F1254" s="795" t="n"/>
      <c r="G1254" s="794" t="n"/>
      <c r="H1254" s="836" t="n">
        <v>0.7773</v>
      </c>
      <c r="I1254" s="792" t="n">
        <v>0.7413</v>
      </c>
      <c r="J1254" s="793" t="n"/>
      <c r="K1254" s="795" t="n">
        <v>0.8080000000000001</v>
      </c>
      <c r="L1254" s="793" t="n"/>
      <c r="M1254" s="982">
        <f>IFERROR(AVERAGE(D1254:E1254),"")</f>
        <v/>
      </c>
      <c r="N1254" s="982">
        <f>IFERROR(AVERAGE(F1254:H1254),"")</f>
        <v/>
      </c>
      <c r="O1254" s="982">
        <f>IFERROR(AVERAGE(I1254:J1254),"")</f>
        <v/>
      </c>
      <c r="P1254" s="982">
        <f>IFERROR(AVERAGE(K1254:L1254),"")</f>
        <v/>
      </c>
      <c r="R1254" s="797">
        <f>AVERAGE(M1254:P1254)</f>
        <v/>
      </c>
      <c r="S1254" s="266">
        <f>IF(R1254&gt;=1,1,0)</f>
        <v/>
      </c>
      <c r="T1254" s="266">
        <f>IF(S1254=0,0,S1254+T1253)</f>
        <v/>
      </c>
      <c r="Y1254" s="786">
        <f>AVERAGE(V1251:Y1251)</f>
        <v/>
      </c>
      <c r="AS1254" s="796">
        <f>MAX(M1254:P1254)</f>
        <v/>
      </c>
      <c r="AT1254" s="266">
        <f>IF(M1254=AS1254,"#1",IF(N1254=AS1254,"#2",IF(O1254=AS1254,"#4",IF(P1254=AS1254,"#5"))))</f>
        <v/>
      </c>
    </row>
    <row r="1255" ht="17.45" customHeight="1">
      <c r="A1255" s="257">
        <f>IF(ISNUMBER(C1255),MONTH(C1255),"")</f>
        <v/>
      </c>
      <c r="B1255" s="257">
        <f>IF(ISNUMBER(C1255),YEAR(C1255),"")</f>
        <v/>
      </c>
      <c r="C1255" s="791">
        <f>C1254+1</f>
        <v/>
      </c>
      <c r="D1255" s="792" t="n"/>
      <c r="E1255" s="793" t="n">
        <v>0.772</v>
      </c>
      <c r="F1255" s="795" t="n"/>
      <c r="G1255" s="794" t="n">
        <v>0.6175</v>
      </c>
      <c r="H1255" s="836" t="n"/>
      <c r="I1255" s="792" t="n"/>
      <c r="J1255" s="793" t="n">
        <v>0.6133999999999999</v>
      </c>
      <c r="K1255" s="795" t="n"/>
      <c r="L1255" s="793" t="n">
        <v>0.7431</v>
      </c>
      <c r="M1255" s="982">
        <f>IFERROR(AVERAGE(D1255:E1255),"")</f>
        <v/>
      </c>
      <c r="N1255" s="982">
        <f>IFERROR(AVERAGE(F1255:H1255),"")</f>
        <v/>
      </c>
      <c r="O1255" s="982">
        <f>IFERROR(AVERAGE(I1255:J1255),"")</f>
        <v/>
      </c>
      <c r="P1255" s="982">
        <f>IFERROR(AVERAGE(K1255:L1255),"")</f>
        <v/>
      </c>
      <c r="R1255" s="797">
        <f>AVERAGE(M1255:P1255)</f>
        <v/>
      </c>
      <c r="S1255" s="266">
        <f>IF(R1255&gt;=1,1,0)</f>
        <v/>
      </c>
      <c r="T1255" s="266">
        <f>IF(S1255=0,0,S1255+T1254)</f>
        <v/>
      </c>
      <c r="AS1255" s="796">
        <f>MAX(M1255:P1255)</f>
        <v/>
      </c>
      <c r="AT1255" s="266">
        <f>IF(M1255=AS1255,"#1",IF(N1255=AS1255,"#2",IF(O1255=AS1255,"#4",IF(P1255=AS1255,"#5"))))</f>
        <v/>
      </c>
    </row>
    <row r="1256" ht="17.45" customHeight="1">
      <c r="A1256" s="257">
        <f>IF(ISNUMBER(C1256),MONTH(C1256),"")</f>
        <v/>
      </c>
      <c r="B1256" s="257">
        <f>IF(ISNUMBER(C1256),YEAR(C1256),"")</f>
        <v/>
      </c>
      <c r="C1256" s="861">
        <f>C1255+1</f>
        <v/>
      </c>
      <c r="D1256" s="809" t="n">
        <v>0.7127</v>
      </c>
      <c r="E1256" s="810" t="n"/>
      <c r="F1256" s="812" t="n">
        <v>0.5753</v>
      </c>
      <c r="G1256" s="811" t="n"/>
      <c r="H1256" s="837" t="n">
        <v>0.6201</v>
      </c>
      <c r="I1256" s="809" t="n">
        <v>0.5753</v>
      </c>
      <c r="J1256" s="810" t="n"/>
      <c r="K1256" s="812" t="n">
        <v>0.6542</v>
      </c>
      <c r="L1256" s="810" t="n"/>
      <c r="M1256" s="983">
        <f>IFERROR(AVERAGE(D1256:E1256),"")</f>
        <v/>
      </c>
      <c r="N1256" s="983">
        <f>IFERROR(AVERAGE(F1256:H1256),"")</f>
        <v/>
      </c>
      <c r="O1256" s="983">
        <f>IFERROR(AVERAGE(I1256:J1256),"")</f>
        <v/>
      </c>
      <c r="P1256" s="983">
        <f>IFERROR(AVERAGE(K1256:L1256),"")</f>
        <v/>
      </c>
      <c r="Q1256" s="813">
        <f>AVERAGE(M1256:P1256)</f>
        <v/>
      </c>
      <c r="R1256" s="813" t="n"/>
      <c r="S1256" s="443">
        <f>IF(Q1256&gt;=1,1,0)</f>
        <v/>
      </c>
      <c r="T1256" s="443">
        <f>IF(S1256=0,0,S1256+T1255)</f>
        <v/>
      </c>
      <c r="AS1256" s="796">
        <f>MAX(M1256:P1256)</f>
        <v/>
      </c>
      <c r="AT1256" s="266">
        <f>IF(M1256=AS1256,"#1",IF(N1256=AS1256,"#2",IF(O1256=AS1256,"#4",IF(P1256=AS1256,"#5"))))</f>
        <v/>
      </c>
    </row>
    <row r="1257" ht="17.45" customHeight="1">
      <c r="A1257" s="257">
        <f>IF(ISNUMBER(C1257),MONTH(C1257),"")</f>
        <v/>
      </c>
      <c r="B1257" s="257">
        <f>IF(ISNUMBER(C1257),YEAR(C1257),"")</f>
        <v/>
      </c>
      <c r="C1257" s="808">
        <f>C1256+1</f>
        <v/>
      </c>
      <c r="D1257" s="809" t="n"/>
      <c r="E1257" s="810" t="n">
        <v>0.6829</v>
      </c>
      <c r="F1257" s="812" t="n"/>
      <c r="G1257" s="811" t="n">
        <v>0.5975</v>
      </c>
      <c r="H1257" s="837" t="n"/>
      <c r="I1257" s="809" t="n"/>
      <c r="J1257" s="810" t="n">
        <v>0.4951</v>
      </c>
      <c r="K1257" s="812" t="n"/>
      <c r="L1257" s="810" t="n">
        <v>0.7285</v>
      </c>
      <c r="M1257" s="983">
        <f>IFERROR(AVERAGE(D1257:E1257),"")</f>
        <v/>
      </c>
      <c r="N1257" s="983">
        <f>IFERROR(AVERAGE(F1257:H1257),"")</f>
        <v/>
      </c>
      <c r="O1257" s="983">
        <f>IFERROR(AVERAGE(I1257:J1257),"")</f>
        <v/>
      </c>
      <c r="P1257" s="983">
        <f>IFERROR(AVERAGE(K1257:L1257),"")</f>
        <v/>
      </c>
      <c r="Q1257" s="813">
        <f>AVERAGE(M1257:P1257)</f>
        <v/>
      </c>
      <c r="R1257" s="813" t="n"/>
      <c r="S1257" s="443">
        <f>IF(Q1257&gt;=1,1,0)</f>
        <v/>
      </c>
      <c r="T1257" s="443">
        <f>IF(S1257=0,0,S1257+T1256)</f>
        <v/>
      </c>
      <c r="AS1257" s="796">
        <f>MAX(M1257:P1257)</f>
        <v/>
      </c>
      <c r="AT1257" s="266">
        <f>IF(M1257=AS1257,"#1",IF(N1257=AS1257,"#2",IF(O1257=AS1257,"#4",IF(P1257=AS1257,"#5"))))</f>
        <v/>
      </c>
    </row>
    <row r="1258" ht="17.45" customHeight="1">
      <c r="A1258" s="257">
        <f>IF(ISNUMBER(C1258),MONTH(C1258),"")</f>
        <v/>
      </c>
      <c r="B1258" s="257">
        <f>IF(ISNUMBER(C1258),YEAR(C1258),"")</f>
        <v/>
      </c>
      <c r="C1258" s="791">
        <f>C1257+1</f>
        <v/>
      </c>
      <c r="D1258" s="792" t="n">
        <v>1.124</v>
      </c>
      <c r="E1258" s="793" t="n"/>
      <c r="F1258" s="795" t="n">
        <v>0.1987</v>
      </c>
      <c r="G1258" s="794" t="n"/>
      <c r="H1258" s="836" t="n"/>
      <c r="I1258" s="792" t="n">
        <v>0.2368</v>
      </c>
      <c r="J1258" s="793" t="n"/>
      <c r="K1258" s="795" t="n">
        <v>0.5394</v>
      </c>
      <c r="L1258" s="793" t="n"/>
      <c r="M1258" s="982">
        <f>IFERROR(AVERAGE(D1258:E1258),"")</f>
        <v/>
      </c>
      <c r="N1258" s="982">
        <f>IFERROR(AVERAGE(F1258:H1258),"")</f>
        <v/>
      </c>
      <c r="O1258" s="982">
        <f>IFERROR(AVERAGE(I1258:J1258),"")</f>
        <v/>
      </c>
      <c r="P1258" s="982">
        <f>IFERROR(AVERAGE(K1258:L1258),"")</f>
        <v/>
      </c>
      <c r="R1258" s="797">
        <f>AVERAGE(M1258:P1258)</f>
        <v/>
      </c>
      <c r="S1258" s="266">
        <f>IF(R1258&gt;=1,1,0)</f>
        <v/>
      </c>
      <c r="T1258" s="266">
        <f>IF(S1258=0,0,S1258+T1257)</f>
        <v/>
      </c>
      <c r="AS1258" s="796">
        <f>MAX(M1258:P1258)</f>
        <v/>
      </c>
      <c r="AT1258" s="266">
        <f>IF(M1258=AS1258,"#1",IF(N1258=AS1258,"#2",IF(O1258=AS1258,"#4",IF(P1258=AS1258,"#5"))))</f>
        <v/>
      </c>
    </row>
    <row r="1259" ht="17.45" customHeight="1">
      <c r="A1259" s="257">
        <f>IF(ISNUMBER(C1259),MONTH(C1259),"")</f>
        <v/>
      </c>
      <c r="B1259" s="257">
        <f>IF(ISNUMBER(C1259),YEAR(C1259),"")</f>
        <v/>
      </c>
      <c r="C1259" s="791">
        <f>C1258+1</f>
        <v/>
      </c>
      <c r="D1259" s="792" t="n"/>
      <c r="E1259" s="793" t="n">
        <v>0.5673</v>
      </c>
      <c r="F1259" s="795" t="n"/>
      <c r="G1259" s="794" t="n">
        <v>0.5722</v>
      </c>
      <c r="H1259" s="836" t="n"/>
      <c r="I1259" s="792" t="n"/>
      <c r="J1259" s="793" t="n">
        <v>0.4807</v>
      </c>
      <c r="K1259" s="795" t="n"/>
      <c r="L1259" s="793" t="n">
        <v>0.5701000000000001</v>
      </c>
      <c r="M1259" s="982">
        <f>IFERROR(AVERAGE(D1259:E1259),"")</f>
        <v/>
      </c>
      <c r="N1259" s="982">
        <f>IFERROR(AVERAGE(F1259:H1259),"")</f>
        <v/>
      </c>
      <c r="O1259" s="982">
        <f>IFERROR(AVERAGE(I1259:J1259),"")</f>
        <v/>
      </c>
      <c r="P1259" s="982">
        <f>IFERROR(AVERAGE(K1259:L1259),"")</f>
        <v/>
      </c>
      <c r="R1259" s="797">
        <f>AVERAGE(M1259:P1259)</f>
        <v/>
      </c>
      <c r="S1259" s="266">
        <f>IF(R1259&gt;=1,1,0)</f>
        <v/>
      </c>
      <c r="T1259" s="266">
        <f>IF(S1259=0,0,S1259+T1258)</f>
        <v/>
      </c>
      <c r="AS1259" s="796">
        <f>MAX(M1259:P1259)</f>
        <v/>
      </c>
      <c r="AT1259" s="266">
        <f>IF(M1259=AS1259,"#1",IF(N1259=AS1259,"#2",IF(O1259=AS1259,"#4",IF(P1259=AS1259,"#5"))))</f>
        <v/>
      </c>
    </row>
    <row r="1260" ht="17.45" customHeight="1">
      <c r="A1260" s="257">
        <f>IF(ISNUMBER(C1260),MONTH(C1260),"")</f>
        <v/>
      </c>
      <c r="B1260" s="257">
        <f>IF(ISNUMBER(C1260),YEAR(C1260),"")</f>
        <v/>
      </c>
      <c r="C1260" s="791">
        <f>C1259+1</f>
        <v/>
      </c>
      <c r="D1260" s="792" t="n">
        <v>0.9225</v>
      </c>
      <c r="E1260" s="793" t="n"/>
      <c r="F1260" s="795" t="n"/>
      <c r="G1260" s="794" t="n"/>
      <c r="H1260" s="836" t="n">
        <v>0.7724</v>
      </c>
      <c r="I1260" s="792" t="n">
        <v>0.8576</v>
      </c>
      <c r="J1260" s="793" t="n"/>
      <c r="K1260" s="795" t="n">
        <v>0.8599</v>
      </c>
      <c r="L1260" s="793" t="n"/>
      <c r="M1260" s="982">
        <f>IFERROR(AVERAGE(D1260:E1260),"")</f>
        <v/>
      </c>
      <c r="N1260" s="982">
        <f>IFERROR(AVERAGE(F1260:H1260),"")</f>
        <v/>
      </c>
      <c r="O1260" s="982">
        <f>IFERROR(AVERAGE(I1260:J1260),"")</f>
        <v/>
      </c>
      <c r="P1260" s="982">
        <f>IFERROR(AVERAGE(K1260:L1260),"")</f>
        <v/>
      </c>
      <c r="R1260" s="797">
        <f>AVERAGE(M1260:P1260)</f>
        <v/>
      </c>
      <c r="S1260" s="266">
        <f>IF(R1260&gt;=1,1,0)</f>
        <v/>
      </c>
      <c r="T1260" s="266">
        <f>IF(S1260=0,0,S1260+T1259)</f>
        <v/>
      </c>
      <c r="AS1260" s="796">
        <f>MAX(M1260:P1260)</f>
        <v/>
      </c>
      <c r="AT1260" s="266">
        <f>IF(M1260=AS1260,"#1",IF(N1260=AS1260,"#2",IF(O1260=AS1260,"#4",IF(P1260=AS1260,"#5"))))</f>
        <v/>
      </c>
    </row>
    <row r="1261" ht="17.45" customHeight="1">
      <c r="A1261" s="257">
        <f>IF(ISNUMBER(C1261),MONTH(C1261),"")</f>
        <v/>
      </c>
      <c r="B1261" s="257">
        <f>IF(ISNUMBER(C1261),YEAR(C1261),"")</f>
        <v/>
      </c>
      <c r="C1261" s="791">
        <f>C1260+1</f>
        <v/>
      </c>
      <c r="D1261" s="792" t="n"/>
      <c r="E1261" s="793" t="n">
        <v>1.283</v>
      </c>
      <c r="F1261" s="795" t="n"/>
      <c r="G1261" s="794" t="n">
        <v>0.9792999999999999</v>
      </c>
      <c r="H1261" s="836" t="n"/>
      <c r="I1261" s="792" t="n"/>
      <c r="J1261" s="793" t="n">
        <v>1.145</v>
      </c>
      <c r="K1261" s="795" t="n"/>
      <c r="L1261" s="793" t="n">
        <v>0.9350000000000001</v>
      </c>
      <c r="M1261" s="982">
        <f>IFERROR(AVERAGE(D1261:E1261),"")</f>
        <v/>
      </c>
      <c r="N1261" s="982">
        <f>IFERROR(AVERAGE(F1261:H1261),"")</f>
        <v/>
      </c>
      <c r="O1261" s="982">
        <f>IFERROR(AVERAGE(I1261:J1261),"")</f>
        <v/>
      </c>
      <c r="P1261" s="982">
        <f>IFERROR(AVERAGE(K1261:L1261),"")</f>
        <v/>
      </c>
      <c r="R1261" s="797">
        <f>AVERAGE(M1261:P1261)</f>
        <v/>
      </c>
      <c r="S1261" s="266">
        <f>IF(R1261&gt;=1,1,0)</f>
        <v/>
      </c>
      <c r="T1261" s="266">
        <f>IF(S1261=0,0,S1261+T1260)</f>
        <v/>
      </c>
      <c r="AS1261" s="796">
        <f>MAX(M1261:P1261)</f>
        <v/>
      </c>
      <c r="AT1261" s="266">
        <f>IF(M1261=AS1261,"#1",IF(N1261=AS1261,"#2",IF(O1261=AS1261,"#4",IF(P1261=AS1261,"#5"))))</f>
        <v/>
      </c>
    </row>
    <row r="1262" ht="17.45" customHeight="1">
      <c r="A1262" s="257">
        <f>IF(ISNUMBER(C1262),MONTH(C1262),"")</f>
        <v/>
      </c>
      <c r="B1262" s="257">
        <f>IF(ISNUMBER(C1262),YEAR(C1262),"")</f>
        <v/>
      </c>
      <c r="C1262" s="861">
        <f>C1261+1</f>
        <v/>
      </c>
      <c r="D1262" s="803" t="n">
        <v>1.181</v>
      </c>
      <c r="E1262" s="804" t="n"/>
      <c r="F1262" s="806" t="n">
        <v>2.2</v>
      </c>
      <c r="G1262" s="805" t="n"/>
      <c r="H1262" s="838" t="n">
        <v>2.254</v>
      </c>
      <c r="I1262" s="803" t="n">
        <v>0.9833</v>
      </c>
      <c r="J1262" s="804" t="n"/>
      <c r="K1262" s="806" t="n">
        <v>1.008</v>
      </c>
      <c r="L1262" s="804" t="n"/>
      <c r="M1262" s="982">
        <f>IFERROR(AVERAGE(D1262:E1262),"")</f>
        <v/>
      </c>
      <c r="N1262" s="982">
        <f>IFERROR(AVERAGE(F1262:H1262),"")</f>
        <v/>
      </c>
      <c r="O1262" s="982">
        <f>IFERROR(AVERAGE(I1262:J1262),"")</f>
        <v/>
      </c>
      <c r="P1262" s="982">
        <f>IFERROR(AVERAGE(K1262:L1262),"")</f>
        <v/>
      </c>
      <c r="R1262" s="797">
        <f>AVERAGE(M1262:P1262)</f>
        <v/>
      </c>
      <c r="S1262" s="266">
        <f>IF(R1262&gt;=1,1,0)</f>
        <v/>
      </c>
      <c r="T1262" s="266">
        <f>IF(S1262=0,0,S1262+T1261)</f>
        <v/>
      </c>
      <c r="AS1262" s="796">
        <f>MAX(M1262:P1262)</f>
        <v/>
      </c>
      <c r="AT1262" s="266">
        <f>IF(M1262=AS1262,"#1",IF(N1262=AS1262,"#2",IF(O1262=AS1262,"#4",IF(P1262=AS1262,"#5"))))</f>
        <v/>
      </c>
    </row>
    <row r="1263" ht="17.45" customHeight="1">
      <c r="A1263" s="257">
        <f>IF(ISNUMBER(C1263),MONTH(C1263),"")</f>
        <v/>
      </c>
      <c r="B1263" s="257">
        <f>IF(ISNUMBER(C1263),YEAR(C1263),"")</f>
        <v/>
      </c>
      <c r="C1263" s="808">
        <f>C1262+1</f>
        <v/>
      </c>
      <c r="D1263" s="809" t="n"/>
      <c r="E1263" s="810" t="n">
        <v>0.9959</v>
      </c>
      <c r="F1263" s="812" t="n"/>
      <c r="G1263" s="811" t="n">
        <v>0.9092</v>
      </c>
      <c r="H1263" s="837" t="n"/>
      <c r="I1263" s="809" t="n"/>
      <c r="J1263" s="810" t="n">
        <v>0.7635999999999999</v>
      </c>
      <c r="K1263" s="812" t="n"/>
      <c r="L1263" s="810" t="n">
        <v>0.9962</v>
      </c>
      <c r="M1263" s="983">
        <f>IFERROR(AVERAGE(D1263:E1263),"")</f>
        <v/>
      </c>
      <c r="N1263" s="983">
        <f>IFERROR(AVERAGE(F1263:H1263),"")</f>
        <v/>
      </c>
      <c r="O1263" s="983">
        <f>IFERROR(AVERAGE(I1263:J1263),"")</f>
        <v/>
      </c>
      <c r="P1263" s="983">
        <f>IFERROR(AVERAGE(K1263:L1263),"")</f>
        <v/>
      </c>
      <c r="Q1263" s="813">
        <f>AVERAGE(M1263:P1263)</f>
        <v/>
      </c>
      <c r="R1263" s="813" t="n"/>
      <c r="S1263" s="443">
        <f>IF(Q1263&gt;=1,1,0)</f>
        <v/>
      </c>
      <c r="T1263" s="443">
        <f>IF(S1263=0,0,S1263+T1262)</f>
        <v/>
      </c>
      <c r="AS1263" s="796">
        <f>MAX(M1263:P1263)</f>
        <v/>
      </c>
      <c r="AT1263" s="266">
        <f>IF(M1263=AS1263,"#1",IF(N1263=AS1263,"#2",IF(O1263=AS1263,"#4",IF(P1263=AS1263,"#5"))))</f>
        <v/>
      </c>
    </row>
    <row r="1264" ht="17.45" customHeight="1">
      <c r="A1264" s="257">
        <f>IF(ISNUMBER(C1264),MONTH(C1264),"")</f>
        <v/>
      </c>
      <c r="B1264" s="257">
        <f>IF(ISNUMBER(C1264),YEAR(C1264),"")</f>
        <v/>
      </c>
      <c r="C1264" s="808">
        <f>C1263+1</f>
        <v/>
      </c>
      <c r="D1264" s="809" t="n">
        <v>0.7127</v>
      </c>
      <c r="E1264" s="810" t="n"/>
      <c r="F1264" s="812" t="n">
        <v>0.75</v>
      </c>
      <c r="G1264" s="811" t="n"/>
      <c r="H1264" s="837" t="n"/>
      <c r="I1264" s="809" t="n">
        <v>0.5614</v>
      </c>
      <c r="J1264" s="810" t="n"/>
      <c r="K1264" s="812" t="n">
        <v>0.6343</v>
      </c>
      <c r="L1264" s="810" t="n"/>
      <c r="M1264" s="983">
        <f>IFERROR(AVERAGE(D1264:E1264),"")</f>
        <v/>
      </c>
      <c r="N1264" s="983">
        <f>IFERROR(AVERAGE(F1264:H1264),"")</f>
        <v/>
      </c>
      <c r="O1264" s="983">
        <f>IFERROR(AVERAGE(I1264:J1264),"")</f>
        <v/>
      </c>
      <c r="P1264" s="983">
        <f>IFERROR(AVERAGE(K1264:L1264),"")</f>
        <v/>
      </c>
      <c r="Q1264" s="813">
        <f>AVERAGE(M1264:P1264)</f>
        <v/>
      </c>
      <c r="R1264" s="813" t="n"/>
      <c r="S1264" s="443">
        <f>IF(Q1264&gt;=1,1,0)</f>
        <v/>
      </c>
      <c r="T1264" s="443">
        <f>IF(S1264=0,0,S1264+T1263)</f>
        <v/>
      </c>
      <c r="AS1264" s="796">
        <f>MAX(M1264:P1264)</f>
        <v/>
      </c>
      <c r="AT1264" s="266">
        <f>IF(M1264=AS1264,"#1",IF(N1264=AS1264,"#2",IF(O1264=AS1264,"#4",IF(P1264=AS1264,"#5"))))</f>
        <v/>
      </c>
    </row>
    <row r="1265" ht="17.45" customHeight="1">
      <c r="A1265" s="257">
        <f>IF(ISNUMBER(C1265),MONTH(C1265),"")</f>
        <v/>
      </c>
      <c r="B1265" s="257">
        <f>IF(ISNUMBER(C1265),YEAR(C1265),"")</f>
        <v/>
      </c>
      <c r="C1265" s="791">
        <f>C1264+1</f>
        <v/>
      </c>
      <c r="D1265" s="792" t="n"/>
      <c r="E1265" s="793" t="n">
        <v>1.065</v>
      </c>
      <c r="F1265" s="795" t="n"/>
      <c r="G1265" s="794" t="n">
        <v>0.8794999999999999</v>
      </c>
      <c r="H1265" s="836" t="n"/>
      <c r="I1265" s="792" t="n"/>
      <c r="J1265" s="793" t="n">
        <v>0.8856000000000001</v>
      </c>
      <c r="K1265" s="795" t="n"/>
      <c r="L1265" s="793" t="n">
        <v>0.9995000000000001</v>
      </c>
      <c r="M1265" s="982">
        <f>IFERROR(AVERAGE(D1265:E1265),"")</f>
        <v/>
      </c>
      <c r="N1265" s="982">
        <f>IFERROR(AVERAGE(F1265:H1265),"")</f>
        <v/>
      </c>
      <c r="O1265" s="982">
        <f>IFERROR(AVERAGE(I1265:J1265),"")</f>
        <v/>
      </c>
      <c r="P1265" s="982">
        <f>IFERROR(AVERAGE(K1265:L1265),"")</f>
        <v/>
      </c>
      <c r="R1265" s="797">
        <f>AVERAGE(M1265:P1265)</f>
        <v/>
      </c>
      <c r="S1265" s="266">
        <f>IF(R1265&gt;=1,1,0)</f>
        <v/>
      </c>
      <c r="T1265" s="266">
        <f>IF(S1265=0,0,S1265+T1264)</f>
        <v/>
      </c>
      <c r="AS1265" s="796">
        <f>MAX(M1265:P1265)</f>
        <v/>
      </c>
      <c r="AT1265" s="266">
        <f>IF(M1265=AS1265,"#1",IF(N1265=AS1265,"#2",IF(O1265=AS1265,"#4",IF(P1265=AS1265,"#5"))))</f>
        <v/>
      </c>
    </row>
    <row r="1266" ht="17.45" customHeight="1">
      <c r="A1266" s="257">
        <f>IF(ISNUMBER(C1266),MONTH(C1266),"")</f>
        <v/>
      </c>
      <c r="B1266" s="257">
        <f>IF(ISNUMBER(C1266),YEAR(C1266),"")</f>
        <v/>
      </c>
      <c r="C1266" s="791">
        <f>C1265+1</f>
        <v/>
      </c>
      <c r="D1266" s="792" t="n">
        <v>1.405</v>
      </c>
      <c r="E1266" s="793" t="n"/>
      <c r="F1266" s="795" t="n"/>
      <c r="G1266" s="794" t="n"/>
      <c r="H1266" s="836" t="n">
        <v>1.057</v>
      </c>
      <c r="I1266" s="792" t="n">
        <v>1.073</v>
      </c>
      <c r="J1266" s="793" t="n"/>
      <c r="K1266" s="795" t="n">
        <v>1.247</v>
      </c>
      <c r="L1266" s="793" t="n"/>
      <c r="M1266" s="982">
        <f>IFERROR(AVERAGE(D1266:E1266),"")</f>
        <v/>
      </c>
      <c r="N1266" s="982">
        <f>IFERROR(AVERAGE(F1266:H1266),"")</f>
        <v/>
      </c>
      <c r="O1266" s="982">
        <f>IFERROR(AVERAGE(I1266:J1266),"")</f>
        <v/>
      </c>
      <c r="P1266" s="982">
        <f>IFERROR(AVERAGE(K1266:L1266),"")</f>
        <v/>
      </c>
      <c r="R1266" s="797">
        <f>AVERAGE(M1266:P1266)</f>
        <v/>
      </c>
      <c r="S1266" s="266">
        <f>IF(R1266&gt;=1,1,0)</f>
        <v/>
      </c>
      <c r="T1266" s="266">
        <f>IF(S1266=0,0,S1266+T1265)</f>
        <v/>
      </c>
      <c r="AS1266" s="796">
        <f>MAX(M1266:P1266)</f>
        <v/>
      </c>
      <c r="AT1266" s="266">
        <f>IF(M1266=AS1266,"#1",IF(N1266=AS1266,"#2",IF(O1266=AS1266,"#4",IF(P1266=AS1266,"#5"))))</f>
        <v/>
      </c>
    </row>
    <row r="1267" ht="17.45" customHeight="1">
      <c r="A1267" s="257">
        <f>IF(ISNUMBER(C1267),MONTH(C1267),"")</f>
        <v/>
      </c>
      <c r="B1267" s="257">
        <f>IF(ISNUMBER(C1267),YEAR(C1267),"")</f>
        <v/>
      </c>
      <c r="C1267" s="791">
        <f>C1266+1</f>
        <v/>
      </c>
      <c r="D1267" s="792" t="n"/>
      <c r="E1267" s="793" t="n">
        <v>1.24</v>
      </c>
      <c r="F1267" s="795" t="n"/>
      <c r="G1267" s="794" t="n">
        <v>0.8986</v>
      </c>
      <c r="H1267" s="836" t="n"/>
      <c r="I1267" s="792" t="n"/>
      <c r="J1267" s="793" t="n">
        <v>0.7192</v>
      </c>
      <c r="K1267" s="795" t="n"/>
      <c r="L1267" s="793" t="n">
        <v>0.9119</v>
      </c>
      <c r="M1267" s="982">
        <f>IFERROR(AVERAGE(D1267:E1267),"")</f>
        <v/>
      </c>
      <c r="N1267" s="982">
        <f>IFERROR(AVERAGE(F1267:H1267),"")</f>
        <v/>
      </c>
      <c r="O1267" s="982">
        <f>IFERROR(AVERAGE(I1267:J1267),"")</f>
        <v/>
      </c>
      <c r="P1267" s="982">
        <f>IFERROR(AVERAGE(K1267:L1267),"")</f>
        <v/>
      </c>
      <c r="R1267" s="797">
        <f>AVERAGE(M1267:P1267)</f>
        <v/>
      </c>
      <c r="S1267" s="266">
        <f>IF(R1267&gt;=1,1,0)</f>
        <v/>
      </c>
      <c r="T1267" s="266">
        <f>IF(S1267=0,0,S1267+T1266)</f>
        <v/>
      </c>
      <c r="AS1267" s="796">
        <f>MAX(M1267:P1267)</f>
        <v/>
      </c>
      <c r="AT1267" s="266">
        <f>IF(M1267=AS1267,"#1",IF(N1267=AS1267,"#2",IF(O1267=AS1267,"#4",IF(P1267=AS1267,"#5"))))</f>
        <v/>
      </c>
    </row>
    <row r="1268" ht="17.45" customHeight="1">
      <c r="A1268" s="257">
        <f>IF(ISNUMBER(C1268),MONTH(C1268),"")</f>
        <v/>
      </c>
      <c r="B1268" s="257">
        <f>IF(ISNUMBER(C1268),YEAR(C1268),"")</f>
        <v/>
      </c>
      <c r="C1268" s="861">
        <f>C1267+1</f>
        <v/>
      </c>
      <c r="D1268" s="803" t="n">
        <v>1.292</v>
      </c>
      <c r="E1268" s="804" t="n"/>
      <c r="F1268" s="806" t="n">
        <v>0.9556</v>
      </c>
      <c r="G1268" s="805" t="n"/>
      <c r="H1268" s="838" t="n">
        <v>0.8268</v>
      </c>
      <c r="I1268" s="803" t="n">
        <v>0.9913999999999999</v>
      </c>
      <c r="J1268" s="804" t="n"/>
      <c r="K1268" s="806" t="n">
        <v>0.9487</v>
      </c>
      <c r="L1268" s="804" t="n"/>
      <c r="M1268" s="982">
        <f>IFERROR(AVERAGE(D1268:E1268),"")</f>
        <v/>
      </c>
      <c r="N1268" s="982">
        <f>IFERROR(AVERAGE(F1268:H1268),"")</f>
        <v/>
      </c>
      <c r="O1268" s="982">
        <f>IFERROR(AVERAGE(I1268:J1268),"")</f>
        <v/>
      </c>
      <c r="P1268" s="982">
        <f>IFERROR(AVERAGE(K1268:L1268),"")</f>
        <v/>
      </c>
      <c r="R1268" s="797">
        <f>AVERAGE(M1268:P1268)</f>
        <v/>
      </c>
      <c r="S1268" s="266">
        <f>IF(R1268&gt;=1,1,0)</f>
        <v/>
      </c>
      <c r="T1268" s="266">
        <f>IF(S1268=0,0,S1268+T1267)</f>
        <v/>
      </c>
      <c r="AS1268" s="796">
        <f>MAX(M1268:P1268)</f>
        <v/>
      </c>
      <c r="AT1268" s="266">
        <f>IF(M1268=AS1268,"#1",IF(N1268=AS1268,"#2",IF(O1268=AS1268,"#4",IF(P1268=AS1268,"#5"))))</f>
        <v/>
      </c>
    </row>
    <row r="1269" ht="17.45" customHeight="1">
      <c r="A1269" s="257">
        <f>IF(ISNUMBER(C1269),MONTH(C1269),"")</f>
        <v/>
      </c>
      <c r="B1269" s="257">
        <f>IF(ISNUMBER(C1269),YEAR(C1269),"")</f>
        <v/>
      </c>
      <c r="C1269" s="791">
        <f>C1268+1</f>
        <v/>
      </c>
      <c r="D1269" s="792" t="n"/>
      <c r="E1269" s="793" t="n">
        <v>1.345</v>
      </c>
      <c r="F1269" s="795" t="n"/>
      <c r="G1269" s="794" t="n">
        <v>1.106</v>
      </c>
      <c r="H1269" s="836" t="n"/>
      <c r="I1269" s="792" t="n"/>
      <c r="J1269" s="793" t="n">
        <v>0.8388</v>
      </c>
      <c r="K1269" s="795" t="n"/>
      <c r="L1269" s="793" t="n">
        <v>0.926</v>
      </c>
      <c r="M1269" s="982">
        <f>IFERROR(AVERAGE(D1269:E1269),"")</f>
        <v/>
      </c>
      <c r="N1269" s="982">
        <f>IFERROR(AVERAGE(F1269:H1269),"")</f>
        <v/>
      </c>
      <c r="O1269" s="982">
        <f>IFERROR(AVERAGE(I1269:J1269),"")</f>
        <v/>
      </c>
      <c r="P1269" s="982">
        <f>IFERROR(AVERAGE(K1269:L1269),"")</f>
        <v/>
      </c>
      <c r="R1269" s="797">
        <f>AVERAGE(M1269:P1269)</f>
        <v/>
      </c>
      <c r="S1269" s="266">
        <f>IF(R1269&gt;=1,1,0)</f>
        <v/>
      </c>
      <c r="T1269" s="266">
        <f>IF(S1269=0,0,S1269+T1268)</f>
        <v/>
      </c>
      <c r="AS1269" s="796">
        <f>MAX(M1269:P1269)</f>
        <v/>
      </c>
      <c r="AT1269" s="266">
        <f>IF(M1269=AS1269,"#1",IF(N1269=AS1269,"#2",IF(O1269=AS1269,"#4",IF(P1269=AS1269,"#5"))))</f>
        <v/>
      </c>
    </row>
    <row r="1270" ht="17.45" customHeight="1">
      <c r="A1270" s="298">
        <f>IF(ISNUMBER(C1270),MONTH(C1270),"")</f>
        <v/>
      </c>
      <c r="B1270" s="298">
        <f>IF(ISNUMBER(C1270),YEAR(C1270),"")</f>
        <v/>
      </c>
      <c r="C1270" s="808">
        <f>C1269+1</f>
        <v/>
      </c>
      <c r="D1270" s="809" t="n">
        <v>1.206</v>
      </c>
      <c r="E1270" s="810" t="n"/>
      <c r="F1270" s="812" t="n">
        <v>1.076</v>
      </c>
      <c r="G1270" s="811" t="n"/>
      <c r="H1270" s="837" t="n"/>
      <c r="I1270" s="809" t="n">
        <v>1.008</v>
      </c>
      <c r="J1270" s="810" t="n"/>
      <c r="K1270" s="812" t="n">
        <v>1.034</v>
      </c>
      <c r="L1270" s="810" t="n"/>
      <c r="M1270" s="983">
        <f>IFERROR(AVERAGE(D1270:E1270),"")</f>
        <v/>
      </c>
      <c r="N1270" s="983">
        <f>IFERROR(AVERAGE(F1270:H1270),"")</f>
        <v/>
      </c>
      <c r="O1270" s="983">
        <f>IFERROR(AVERAGE(I1270:J1270),"")</f>
        <v/>
      </c>
      <c r="P1270" s="983">
        <f>IFERROR(AVERAGE(K1270:L1270),"")</f>
        <v/>
      </c>
      <c r="Q1270" s="813">
        <f>AVERAGE(M1270:P1270)</f>
        <v/>
      </c>
      <c r="R1270" s="813" t="n"/>
      <c r="S1270" s="443">
        <f>IF(Q1270&gt;=1,1,0)</f>
        <v/>
      </c>
      <c r="T1270" s="443">
        <f>IF(S1270=0,0,S1270+T1269)</f>
        <v/>
      </c>
      <c r="AS1270" s="796">
        <f>MAX(M1270:P1270)</f>
        <v/>
      </c>
      <c r="AT1270" s="266">
        <f>IF(M1270=AS1270,"#1",IF(N1270=AS1270,"#2",IF(O1270=AS1270,"#4",IF(P1270=AS1270,"#5"))))</f>
        <v/>
      </c>
    </row>
    <row r="1271" ht="17.45" customHeight="1">
      <c r="A1271" s="298">
        <f>IF(ISNUMBER(C1271),MONTH(C1271),"")</f>
        <v/>
      </c>
      <c r="B1271" s="298">
        <f>IF(ISNUMBER(C1271),YEAR(C1271),"")</f>
        <v/>
      </c>
      <c r="C1271" s="808">
        <f>C1270+1</f>
        <v/>
      </c>
      <c r="D1271" s="809" t="n"/>
      <c r="E1271" s="819" t="n">
        <v>3.636</v>
      </c>
      <c r="F1271" s="812" t="n"/>
      <c r="G1271" s="811" t="n">
        <v>0.8057</v>
      </c>
      <c r="H1271" s="837" t="n"/>
      <c r="I1271" s="809" t="n"/>
      <c r="J1271" s="810" t="n">
        <v>0.7324000000000001</v>
      </c>
      <c r="K1271" s="812" t="n"/>
      <c r="L1271" s="819" t="n">
        <v>5.107</v>
      </c>
      <c r="M1271" s="983">
        <f>IFERROR(AVERAGE(D1271:E1271),"")</f>
        <v/>
      </c>
      <c r="N1271" s="983">
        <f>IFERROR(AVERAGE(F1271:H1271),"")</f>
        <v/>
      </c>
      <c r="O1271" s="983">
        <f>IFERROR(AVERAGE(I1271:J1271),"")</f>
        <v/>
      </c>
      <c r="P1271" s="983">
        <f>IFERROR(AVERAGE(K1271:L1271),"")</f>
        <v/>
      </c>
      <c r="Q1271" s="813">
        <f>AVERAGE(M1271:P1271)</f>
        <v/>
      </c>
      <c r="R1271" s="813" t="n"/>
      <c r="S1271" s="443">
        <f>IF(Q1271&gt;=1,1,0)</f>
        <v/>
      </c>
      <c r="T1271" s="443">
        <f>IF(S1271=0,0,S1271+T1270)</f>
        <v/>
      </c>
      <c r="AS1271" s="796">
        <f>MAX(M1271:P1271)</f>
        <v/>
      </c>
      <c r="AT1271" s="266">
        <f>IF(M1271=AS1271,"#1",IF(N1271=AS1271,"#2",IF(O1271=AS1271,"#4",IF(P1271=AS1271,"#5"))))</f>
        <v/>
      </c>
    </row>
    <row r="1272" ht="17.45" customHeight="1">
      <c r="A1272" s="257">
        <f>IF(ISNUMBER(C1272),MONTH(C1272),"")</f>
        <v/>
      </c>
      <c r="B1272" s="257">
        <f>IF(ISNUMBER(C1272),YEAR(C1272),"")</f>
        <v/>
      </c>
      <c r="C1272" s="791">
        <f>C1271+1</f>
        <v/>
      </c>
      <c r="D1272" s="792" t="n">
        <v>1.043</v>
      </c>
      <c r="E1272" s="793" t="n"/>
      <c r="F1272" s="795" t="n"/>
      <c r="G1272" s="794" t="n"/>
      <c r="H1272" s="836" t="n">
        <v>0.7693</v>
      </c>
      <c r="I1272" s="792" t="n">
        <v>0.7181999999999999</v>
      </c>
      <c r="J1272" s="793" t="n"/>
      <c r="K1272" s="795" t="n">
        <v>1.001</v>
      </c>
      <c r="L1272" s="793" t="n"/>
      <c r="M1272" s="982">
        <f>IFERROR(AVERAGE(D1272:E1272),"")</f>
        <v/>
      </c>
      <c r="N1272" s="982">
        <f>IFERROR(AVERAGE(F1272:H1272),"")</f>
        <v/>
      </c>
      <c r="O1272" s="982">
        <f>IFERROR(AVERAGE(I1272:J1272),"")</f>
        <v/>
      </c>
      <c r="P1272" s="982">
        <f>IFERROR(AVERAGE(K1272:L1272),"")</f>
        <v/>
      </c>
      <c r="R1272" s="797">
        <f>AVERAGE(M1272:P1272)</f>
        <v/>
      </c>
      <c r="S1272" s="266">
        <f>IF(R1272&gt;=1,1,0)</f>
        <v/>
      </c>
      <c r="T1272" s="266">
        <f>IF(S1272=0,0,S1272+T1271)</f>
        <v/>
      </c>
      <c r="AS1272" s="796">
        <f>MAX(M1272:P1272)</f>
        <v/>
      </c>
      <c r="AT1272" s="266">
        <f>IF(M1272=AS1272,"#1",IF(N1272=AS1272,"#2",IF(O1272=AS1272,"#4",IF(P1272=AS1272,"#5"))))</f>
        <v/>
      </c>
    </row>
    <row r="1273" ht="17.45" customHeight="1">
      <c r="A1273" s="257">
        <f>IF(ISNUMBER(C1273),MONTH(C1273),"")</f>
        <v/>
      </c>
      <c r="B1273" s="257">
        <f>IF(ISNUMBER(C1273),YEAR(C1273),"")</f>
        <v/>
      </c>
      <c r="C1273" s="791">
        <f>C1272+1</f>
        <v/>
      </c>
      <c r="D1273" s="792" t="n"/>
      <c r="E1273" s="793" t="n">
        <v>1.155</v>
      </c>
      <c r="F1273" s="795" t="n"/>
      <c r="G1273" s="794" t="n">
        <v>1.262</v>
      </c>
      <c r="H1273" s="836" t="n"/>
      <c r="I1273" s="792" t="n"/>
      <c r="J1273" s="793" t="n">
        <v>1.16</v>
      </c>
      <c r="K1273" s="795" t="n"/>
      <c r="L1273" s="793" t="n">
        <v>1.063</v>
      </c>
      <c r="M1273" s="982">
        <f>IFERROR(AVERAGE(D1273:E1273),"")</f>
        <v/>
      </c>
      <c r="N1273" s="982">
        <f>IFERROR(AVERAGE(F1273:H1273),"")</f>
        <v/>
      </c>
      <c r="O1273" s="982">
        <f>IFERROR(AVERAGE(I1273:J1273),"")</f>
        <v/>
      </c>
      <c r="P1273" s="982">
        <f>IFERROR(AVERAGE(K1273:L1273),"")</f>
        <v/>
      </c>
      <c r="R1273" s="797">
        <f>AVERAGE(M1273:P1273)</f>
        <v/>
      </c>
      <c r="S1273" s="266">
        <f>IF(R1273&gt;=1,1,0)</f>
        <v/>
      </c>
      <c r="T1273" s="266">
        <f>IF(S1273=0,0,S1273+T1272)</f>
        <v/>
      </c>
      <c r="AS1273" s="796">
        <f>MAX(M1273:P1273)</f>
        <v/>
      </c>
      <c r="AT1273" s="266">
        <f>IF(M1273=AS1273,"#1",IF(N1273=AS1273,"#2",IF(O1273=AS1273,"#4",IF(P1273=AS1273,"#5"))))</f>
        <v/>
      </c>
    </row>
    <row r="1274" ht="17.45" customHeight="1">
      <c r="A1274" s="257">
        <f>IF(ISNUMBER(C1274),MONTH(C1274),"")</f>
        <v/>
      </c>
      <c r="B1274" s="257">
        <f>IF(ISNUMBER(C1274),YEAR(C1274),"")</f>
        <v/>
      </c>
      <c r="C1274" s="861">
        <f>C1273+1</f>
        <v/>
      </c>
      <c r="D1274" s="803" t="n">
        <v>0.8117</v>
      </c>
      <c r="E1274" s="804" t="n"/>
      <c r="F1274" s="806" t="n">
        <v>0.8791</v>
      </c>
      <c r="G1274" s="805" t="n"/>
      <c r="H1274" s="838" t="n">
        <v>0.7784</v>
      </c>
      <c r="I1274" s="803" t="n">
        <v>0.8963</v>
      </c>
      <c r="J1274" s="804" t="n"/>
      <c r="K1274" s="806" t="n">
        <v>0.795</v>
      </c>
      <c r="L1274" s="804" t="n"/>
      <c r="M1274" s="982">
        <f>IFERROR(AVERAGE(D1274:E1274),"")</f>
        <v/>
      </c>
      <c r="N1274" s="982">
        <f>IFERROR(AVERAGE(F1274:H1274),"")</f>
        <v/>
      </c>
      <c r="O1274" s="982">
        <f>IFERROR(AVERAGE(I1274:J1274),"")</f>
        <v/>
      </c>
      <c r="P1274" s="982">
        <f>IFERROR(AVERAGE(K1274:L1274),"")</f>
        <v/>
      </c>
      <c r="R1274" s="797">
        <f>AVERAGE(M1274:P1274)</f>
        <v/>
      </c>
      <c r="S1274" s="266">
        <f>IF(R1274&gt;=1,1,0)</f>
        <v/>
      </c>
      <c r="T1274" s="266">
        <f>IF(S1274=0,0,S1274+T1273)</f>
        <v/>
      </c>
      <c r="AS1274" s="796">
        <f>MAX(M1274:P1274)</f>
        <v/>
      </c>
      <c r="AT1274" s="266">
        <f>IF(M1274=AS1274,"#1",IF(N1274=AS1274,"#2",IF(O1274=AS1274,"#4",IF(P1274=AS1274,"#5"))))</f>
        <v/>
      </c>
    </row>
    <row r="1275" ht="17.45" customHeight="1">
      <c r="A1275" s="257">
        <f>IF(ISNUMBER(C1275),MONTH(C1275),"")</f>
        <v/>
      </c>
      <c r="B1275" s="257">
        <f>IF(ISNUMBER(C1275),YEAR(C1275),"")</f>
        <v/>
      </c>
      <c r="C1275" s="791">
        <f>C1274+1</f>
        <v/>
      </c>
      <c r="D1275" s="792" t="n"/>
      <c r="E1275" s="793" t="n">
        <v>0.8145</v>
      </c>
      <c r="F1275" s="795" t="n"/>
      <c r="G1275" s="794" t="n">
        <v>0.6908</v>
      </c>
      <c r="H1275" s="836" t="n"/>
      <c r="I1275" s="792" t="n"/>
      <c r="J1275" s="793" t="n">
        <v>0.4778</v>
      </c>
      <c r="K1275" s="795" t="n"/>
      <c r="L1275" s="793" t="n">
        <v>0.6355</v>
      </c>
      <c r="M1275" s="982">
        <f>IFERROR(AVERAGE(D1275:E1275),"")</f>
        <v/>
      </c>
      <c r="N1275" s="982">
        <f>IFERROR(AVERAGE(F1275:H1275),"")</f>
        <v/>
      </c>
      <c r="O1275" s="982">
        <f>IFERROR(AVERAGE(I1275:J1275),"")</f>
        <v/>
      </c>
      <c r="P1275" s="982">
        <f>IFERROR(AVERAGE(K1275:L1275),"")</f>
        <v/>
      </c>
      <c r="R1275" s="797">
        <f>AVERAGE(M1275:P1275)</f>
        <v/>
      </c>
      <c r="S1275" s="266">
        <f>IF(R1275&gt;=1,1,0)</f>
        <v/>
      </c>
      <c r="T1275" s="266">
        <f>IF(S1275=0,0,S1275+T1274)</f>
        <v/>
      </c>
      <c r="AS1275" s="796">
        <f>MAX(M1275:P1275)</f>
        <v/>
      </c>
      <c r="AT1275" s="266">
        <f>IF(M1275=AS1275,"#1",IF(N1275=AS1275,"#2",IF(O1275=AS1275,"#4",IF(P1275=AS1275,"#5"))))</f>
        <v/>
      </c>
    </row>
    <row r="1276" ht="17.45" customHeight="1">
      <c r="A1276" s="257">
        <f>IF(ISNUMBER(C1276),MONTH(C1276),"")</f>
        <v/>
      </c>
      <c r="B1276" s="257">
        <f>IF(ISNUMBER(C1276),YEAR(C1276),"")</f>
        <v/>
      </c>
      <c r="C1276" s="791">
        <f>C1275+1</f>
        <v/>
      </c>
      <c r="D1276" s="792" t="n">
        <v>0.8923</v>
      </c>
      <c r="E1276" s="793" t="n"/>
      <c r="F1276" s="795" t="n">
        <v>0.8904</v>
      </c>
      <c r="G1276" s="794" t="n"/>
      <c r="H1276" s="836" t="n"/>
      <c r="I1276" s="792" t="n">
        <v>0.7829</v>
      </c>
      <c r="J1276" s="793" t="n"/>
      <c r="K1276" s="795" t="n">
        <v>0.8323</v>
      </c>
      <c r="L1276" s="793" t="n"/>
      <c r="M1276" s="982">
        <f>IFERROR(AVERAGE(D1276:E1276),"")</f>
        <v/>
      </c>
      <c r="N1276" s="982">
        <f>IFERROR(AVERAGE(F1276:H1276),"")</f>
        <v/>
      </c>
      <c r="O1276" s="982">
        <f>IFERROR(AVERAGE(I1276:J1276),"")</f>
        <v/>
      </c>
      <c r="P1276" s="982">
        <f>IFERROR(AVERAGE(K1276:L1276),"")</f>
        <v/>
      </c>
      <c r="R1276" s="797">
        <f>AVERAGE(M1276:P1276)</f>
        <v/>
      </c>
      <c r="S1276" s="266">
        <f>IF(R1276&gt;=1,1,0)</f>
        <v/>
      </c>
      <c r="T1276" s="266">
        <f>IF(S1276=0,0,S1276+T1275)</f>
        <v/>
      </c>
      <c r="AS1276" s="796">
        <f>MAX(M1276:P1276)</f>
        <v/>
      </c>
      <c r="AT1276" s="266">
        <f>IF(M1276=AS1276,"#1",IF(N1276=AS1276,"#2",IF(O1276=AS1276,"#4",IF(P1276=AS1276,"#5"))))</f>
        <v/>
      </c>
    </row>
    <row r="1277" ht="17.45" customHeight="1">
      <c r="A1277" s="298">
        <f>IF(ISNUMBER(C1277),MONTH(C1277),"")</f>
        <v/>
      </c>
      <c r="B1277" s="298">
        <f>IF(ISNUMBER(C1277),YEAR(C1277),"")</f>
        <v/>
      </c>
      <c r="C1277" s="808">
        <f>C1276+1</f>
        <v/>
      </c>
      <c r="D1277" s="809" t="n"/>
      <c r="E1277" s="810" t="n">
        <v>1.007</v>
      </c>
      <c r="F1277" s="812" t="n"/>
      <c r="G1277" s="811" t="n">
        <v>0.7766999999999999</v>
      </c>
      <c r="H1277" s="837" t="n"/>
      <c r="I1277" s="809" t="n"/>
      <c r="J1277" s="810" t="n">
        <v>0.7607</v>
      </c>
      <c r="K1277" s="812" t="n"/>
      <c r="L1277" s="810" t="n">
        <v>0.8651</v>
      </c>
      <c r="M1277" s="983">
        <f>IFERROR(AVERAGE(D1277:E1277),"")</f>
        <v/>
      </c>
      <c r="N1277" s="983">
        <f>IFERROR(AVERAGE(F1277:H1277),"")</f>
        <v/>
      </c>
      <c r="O1277" s="983">
        <f>IFERROR(AVERAGE(I1277:J1277),"")</f>
        <v/>
      </c>
      <c r="P1277" s="983">
        <f>IFERROR(AVERAGE(K1277:L1277),"")</f>
        <v/>
      </c>
      <c r="Q1277" s="813">
        <f>AVERAGE(M1277:P1277)</f>
        <v/>
      </c>
      <c r="R1277" s="813" t="n"/>
      <c r="S1277" s="443">
        <f>IF(Q1277&gt;=1,1,0)</f>
        <v/>
      </c>
      <c r="T1277" s="443">
        <f>IF(S1277=0,0,S1277+T1276)</f>
        <v/>
      </c>
      <c r="AS1277" s="796">
        <f>MAX(M1277:P1277)</f>
        <v/>
      </c>
      <c r="AT1277" s="266">
        <f>IF(M1277=AS1277,"#1",IF(N1277=AS1277,"#2",IF(O1277=AS1277,"#4",IF(P1277=AS1277,"#5"))))</f>
        <v/>
      </c>
    </row>
    <row r="1278" ht="17.45" customHeight="1">
      <c r="A1278" s="298">
        <f>IF(ISNUMBER(C1278),MONTH(C1278),"")</f>
        <v/>
      </c>
      <c r="B1278" s="298">
        <f>IF(ISNUMBER(C1278),YEAR(C1278),"")</f>
        <v/>
      </c>
      <c r="C1278" s="808">
        <f>C1277+1</f>
        <v/>
      </c>
      <c r="D1278" s="809" t="n">
        <v>0.8418</v>
      </c>
      <c r="E1278" s="810" t="n"/>
      <c r="F1278" s="812" t="n"/>
      <c r="G1278" s="811" t="n"/>
      <c r="H1278" s="837" t="n">
        <v>0.9141</v>
      </c>
      <c r="I1278" s="809" t="n">
        <v>0.8345</v>
      </c>
      <c r="J1278" s="810" t="n"/>
      <c r="K1278" s="812" t="n">
        <v>0.822</v>
      </c>
      <c r="L1278" s="810" t="n"/>
      <c r="M1278" s="983">
        <f>IFERROR(AVERAGE(D1278:E1278),"")</f>
        <v/>
      </c>
      <c r="N1278" s="983">
        <f>IFERROR(AVERAGE(F1278:H1278),"")</f>
        <v/>
      </c>
      <c r="O1278" s="983">
        <f>IFERROR(AVERAGE(I1278:J1278),"")</f>
        <v/>
      </c>
      <c r="P1278" s="983">
        <f>IFERROR(AVERAGE(K1278:L1278),"")</f>
        <v/>
      </c>
      <c r="Q1278" s="813">
        <f>AVERAGE(M1278:P1278)</f>
        <v/>
      </c>
      <c r="R1278" s="813" t="n"/>
      <c r="S1278" s="443">
        <f>IF(Q1278&gt;=1,1,0)</f>
        <v/>
      </c>
      <c r="T1278" s="443">
        <f>IF(S1278=0,0,S1278+T1277)</f>
        <v/>
      </c>
      <c r="AS1278" s="796">
        <f>MAX(M1278:P1278)</f>
        <v/>
      </c>
      <c r="AT1278" s="266">
        <f>IF(M1278=AS1278,"#1",IF(N1278=AS1278,"#2",IF(O1278=AS1278,"#4",IF(P1278=AS1278,"#5"))))</f>
        <v/>
      </c>
    </row>
    <row r="1279" ht="17.45" customHeight="1" thickBot="1">
      <c r="A1279" s="257">
        <f>IF(ISNUMBER(C1279),MONTH(C1279),"")</f>
        <v/>
      </c>
      <c r="B1279" s="257">
        <f>IF(ISNUMBER(C1279),YEAR(C1279),"")</f>
        <v/>
      </c>
      <c r="C1279" s="791">
        <f>C1278+1</f>
        <v/>
      </c>
      <c r="D1279" s="792" t="n"/>
      <c r="E1279" s="793" t="n">
        <v>1.041</v>
      </c>
      <c r="F1279" s="795" t="n"/>
      <c r="G1279" s="794" t="n">
        <v>1.106</v>
      </c>
      <c r="H1279" s="836" t="n"/>
      <c r="I1279" s="792" t="n"/>
      <c r="J1279" s="793" t="n">
        <v>0.9548</v>
      </c>
      <c r="K1279" s="795" t="n"/>
      <c r="L1279" s="793" t="n">
        <v>1.201</v>
      </c>
      <c r="M1279" s="982">
        <f>IFERROR(AVERAGE(D1279:E1279),"")</f>
        <v/>
      </c>
      <c r="N1279" s="982">
        <f>IFERROR(AVERAGE(F1279:H1279),"")</f>
        <v/>
      </c>
      <c r="O1279" s="982">
        <f>IFERROR(AVERAGE(I1279:J1279),"")</f>
        <v/>
      </c>
      <c r="P1279" s="982">
        <f>IFERROR(AVERAGE(K1279:L1279),"")</f>
        <v/>
      </c>
      <c r="R1279" s="797">
        <f>AVERAGE(M1279:P1279)</f>
        <v/>
      </c>
      <c r="S1279" s="266">
        <f>IF(R1279&gt;=1,1,0)</f>
        <v/>
      </c>
      <c r="T1279" s="266">
        <f>IF(S1279=0,0,S1279+T1278)</f>
        <v/>
      </c>
      <c r="AS1279" s="796">
        <f>MAX(M1279:P1279)</f>
        <v/>
      </c>
      <c r="AT1279" s="266">
        <f>IF(M1279=AS1279,"#1",IF(N1279=AS1279,"#2",IF(O1279=AS1279,"#4",IF(P1279=AS1279,"#5"))))</f>
        <v/>
      </c>
    </row>
    <row r="1280" ht="17.45" customHeight="1" thickBot="1">
      <c r="A1280" s="257">
        <f>IF(ISNUMBER(C1280),MONTH(C1280),"")</f>
        <v/>
      </c>
      <c r="B1280" s="257">
        <f>IF(ISNUMBER(C1280),YEAR(C1280),"")</f>
        <v/>
      </c>
      <c r="C1280" s="861">
        <f>C1279+1</f>
        <v/>
      </c>
      <c r="D1280" s="803" t="n">
        <v>0.9858</v>
      </c>
      <c r="E1280" s="804" t="n"/>
      <c r="F1280" s="806" t="n">
        <v>0.8262</v>
      </c>
      <c r="G1280" s="805" t="n"/>
      <c r="H1280" s="838" t="n">
        <v>0.855</v>
      </c>
      <c r="I1280" s="803" t="n">
        <v>0.9359</v>
      </c>
      <c r="J1280" s="804" t="n"/>
      <c r="K1280" s="806" t="n">
        <v>0.9941</v>
      </c>
      <c r="L1280" s="804" t="n"/>
      <c r="M1280" s="982">
        <f>IFERROR(AVERAGE(D1280:E1280),"")</f>
        <v/>
      </c>
      <c r="N1280" s="982">
        <f>IFERROR(AVERAGE(F1280:H1280),"")</f>
        <v/>
      </c>
      <c r="O1280" s="982">
        <f>IFERROR(AVERAGE(I1280:J1280),"")</f>
        <v/>
      </c>
      <c r="P1280" s="982">
        <f>IFERROR(AVERAGE(K1280:L1280),"")</f>
        <v/>
      </c>
      <c r="R1280" s="797">
        <f>AVERAGE(M1280:P1280)</f>
        <v/>
      </c>
      <c r="S1280" s="266">
        <f>IF(R1280&gt;=1,1,0)</f>
        <v/>
      </c>
      <c r="T1280" s="266">
        <f>IF(S1280=0,0,S1280+T1279)</f>
        <v/>
      </c>
      <c r="U1280" s="313" t="inlineStr">
        <is>
          <t>June</t>
        </is>
      </c>
      <c r="V1280" s="299" t="n">
        <v>2021</v>
      </c>
      <c r="W1280" s="300" t="n"/>
      <c r="X1280" s="300" t="n"/>
      <c r="Y1280" s="300" t="n"/>
      <c r="AS1280" s="796">
        <f>MAX(M1280:P1280)</f>
        <v/>
      </c>
      <c r="AT1280" s="266">
        <f>IF(M1280=AS1280,"#1",IF(N1280=AS1280,"#2",IF(O1280=AS1280,"#4",IF(P1280=AS1280,"#5"))))</f>
        <v/>
      </c>
    </row>
    <row r="1281" ht="17.45" customHeight="1" thickBot="1">
      <c r="A1281" s="257">
        <f>IF(ISNUMBER(C1281),MONTH(C1281),"")</f>
        <v/>
      </c>
      <c r="B1281" s="257">
        <f>IF(ISNUMBER(C1281),YEAR(C1281),"")</f>
        <v/>
      </c>
      <c r="C1281" s="824">
        <f>C1280+1</f>
        <v/>
      </c>
      <c r="D1281" s="825" t="n"/>
      <c r="E1281" s="826" t="n">
        <v>1.559</v>
      </c>
      <c r="F1281" s="828" t="n"/>
      <c r="G1281" s="827" t="n">
        <v>1.046</v>
      </c>
      <c r="H1281" s="867" t="n"/>
      <c r="I1281" s="825" t="n"/>
      <c r="J1281" s="826" t="n">
        <v>1.027</v>
      </c>
      <c r="K1281" s="828" t="n"/>
      <c r="L1281" s="826" t="n">
        <v>1.195</v>
      </c>
      <c r="M1281" s="982">
        <f>IFERROR(AVERAGE(D1281:E1281),"")</f>
        <v/>
      </c>
      <c r="N1281" s="982">
        <f>IFERROR(AVERAGE(F1281:H1281),"")</f>
        <v/>
      </c>
      <c r="O1281" s="982">
        <f>IFERROR(AVERAGE(I1281:J1281),"")</f>
        <v/>
      </c>
      <c r="P1281" s="982">
        <f>IFERROR(AVERAGE(K1281:L1281),"")</f>
        <v/>
      </c>
      <c r="R1281" s="797">
        <f>AVERAGE(M1281:P1281)</f>
        <v/>
      </c>
      <c r="S1281" s="266">
        <f>IF(R1281&gt;=1,1,0)</f>
        <v/>
      </c>
      <c r="T1281" s="266">
        <f>IF(S1281=0,0,S1281+T1280)</f>
        <v/>
      </c>
      <c r="U1281" s="301" t="inlineStr">
        <is>
          <t>Parameter</t>
        </is>
      </c>
      <c r="V1281" s="301" t="inlineStr">
        <is>
          <t>Station 1</t>
        </is>
      </c>
      <c r="W1281" s="301" t="inlineStr">
        <is>
          <t>Station 2</t>
        </is>
      </c>
      <c r="X1281" s="301" t="inlineStr">
        <is>
          <t>Station 4</t>
        </is>
      </c>
      <c r="Y1281" s="301" t="inlineStr">
        <is>
          <t>Station 5</t>
        </is>
      </c>
      <c r="AS1281" s="796">
        <f>MAX(M1281:P1281)</f>
        <v/>
      </c>
      <c r="AT1281" s="266">
        <f>IF(M1281=AS1281,"#1",IF(N1281=AS1281,"#2",IF(O1281=AS1281,"#4",IF(P1281=AS1281,"#5"))))</f>
        <v/>
      </c>
    </row>
    <row r="1282" ht="17.45" customHeight="1">
      <c r="A1282" s="257">
        <f>IF(ISNUMBER(C1282),MONTH(C1282),"")</f>
        <v/>
      </c>
      <c r="B1282" s="257">
        <f>IF(ISNUMBER(C1282),YEAR(C1282),"")</f>
        <v/>
      </c>
      <c r="C1282" s="831">
        <f>C1281+1</f>
        <v/>
      </c>
      <c r="D1282" s="832" t="n">
        <v>0.9051</v>
      </c>
      <c r="E1282" s="833" t="n"/>
      <c r="F1282" s="835" t="n">
        <v>1.059</v>
      </c>
      <c r="G1282" s="834" t="n"/>
      <c r="H1282" s="860" t="n"/>
      <c r="I1282" s="832" t="n">
        <v>0.9175</v>
      </c>
      <c r="J1282" s="833" t="n"/>
      <c r="K1282" s="835" t="n">
        <v>0.8817</v>
      </c>
      <c r="L1282" s="833" t="n"/>
      <c r="M1282" s="982">
        <f>IFERROR(AVERAGE(D1282:E1282),"")</f>
        <v/>
      </c>
      <c r="N1282" s="982">
        <f>IFERROR(AVERAGE(F1282:H1282),"")</f>
        <v/>
      </c>
      <c r="O1282" s="982">
        <f>IFERROR(AVERAGE(I1282:J1282),"")</f>
        <v/>
      </c>
      <c r="P1282" s="982">
        <f>IFERROR(AVERAGE(K1282:L1282),"")</f>
        <v/>
      </c>
      <c r="R1282" s="797">
        <f>AVERAGE(M1282:P1282)</f>
        <v/>
      </c>
      <c r="S1282" s="266">
        <f>IF(R1282&gt;=1,1,0)</f>
        <v/>
      </c>
      <c r="T1282" s="266">
        <f>IF(S1282=0,0,S1282+T1281)</f>
        <v/>
      </c>
      <c r="U1282" s="302" t="inlineStr">
        <is>
          <t>Average</t>
        </is>
      </c>
      <c r="V1282" s="839">
        <f>AVERAGE(D1252:E1281)</f>
        <v/>
      </c>
      <c r="W1282" s="839">
        <f>AVERAGE(F1252:H1281)</f>
        <v/>
      </c>
      <c r="X1282" s="839">
        <f>AVERAGE(I1252:J1281)</f>
        <v/>
      </c>
      <c r="Y1282" s="839">
        <f>AVERAGE(K1252:L1281)</f>
        <v/>
      </c>
      <c r="AS1282" s="796">
        <f>MAX(M1282:P1282)</f>
        <v/>
      </c>
      <c r="AT1282" s="266">
        <f>IF(M1282=AS1282,"#1",IF(N1282=AS1282,"#2",IF(O1282=AS1282,"#4",IF(P1282=AS1282,"#5"))))</f>
        <v/>
      </c>
    </row>
    <row r="1283" ht="17.45" customHeight="1">
      <c r="A1283" s="257">
        <f>IF(ISNUMBER(C1283),MONTH(C1283),"")</f>
        <v/>
      </c>
      <c r="B1283" s="257">
        <f>IF(ISNUMBER(C1283),YEAR(C1283),"")</f>
        <v/>
      </c>
      <c r="C1283" s="791">
        <f>C1282+1</f>
        <v/>
      </c>
      <c r="D1283" s="792" t="n"/>
      <c r="E1283" s="793" t="n">
        <v>1.081</v>
      </c>
      <c r="F1283" s="795" t="n"/>
      <c r="G1283" s="794" t="n">
        <v>1.045</v>
      </c>
      <c r="H1283" s="836" t="n"/>
      <c r="I1283" s="792" t="n"/>
      <c r="J1283" s="793" t="n">
        <v>0.9901</v>
      </c>
      <c r="K1283" s="795" t="n"/>
      <c r="L1283" s="793" t="n">
        <v>1.082</v>
      </c>
      <c r="M1283" s="982">
        <f>IFERROR(AVERAGE(D1283:E1283),"")</f>
        <v/>
      </c>
      <c r="N1283" s="982">
        <f>IFERROR(AVERAGE(F1283:H1283),"")</f>
        <v/>
      </c>
      <c r="O1283" s="982">
        <f>IFERROR(AVERAGE(I1283:J1283),"")</f>
        <v/>
      </c>
      <c r="P1283" s="982">
        <f>IFERROR(AVERAGE(K1283:L1283),"")</f>
        <v/>
      </c>
      <c r="R1283" s="797">
        <f>AVERAGE(M1283:P1283)</f>
        <v/>
      </c>
      <c r="S1283" s="266">
        <f>IF(R1283&gt;=1,1,0)</f>
        <v/>
      </c>
      <c r="T1283" s="266">
        <f>IF(S1283=0,0,S1283+T1282)</f>
        <v/>
      </c>
      <c r="U1283" s="302" t="inlineStr">
        <is>
          <t>Maximum</t>
        </is>
      </c>
      <c r="V1283" s="839">
        <f>MAX(D1252:E1281)</f>
        <v/>
      </c>
      <c r="W1283" s="839">
        <f>MAX(F1252:H1281)</f>
        <v/>
      </c>
      <c r="X1283" s="839">
        <f>MAX(I1252:J1281)</f>
        <v/>
      </c>
      <c r="Y1283" s="839">
        <f>MAX(K1252:L1281)</f>
        <v/>
      </c>
      <c r="AS1283" s="796">
        <f>MAX(M1283:P1283)</f>
        <v/>
      </c>
      <c r="AT1283" s="266">
        <f>IF(M1283=AS1283,"#1",IF(N1283=AS1283,"#2",IF(O1283=AS1283,"#4",IF(P1283=AS1283,"#5"))))</f>
        <v/>
      </c>
    </row>
    <row r="1284" ht="17.45" customHeight="1" thickBot="1">
      <c r="A1284" s="257">
        <f>IF(ISNUMBER(C1284),MONTH(C1284),"")</f>
        <v/>
      </c>
      <c r="B1284" s="257">
        <f>IF(ISNUMBER(C1284),YEAR(C1284),"")</f>
        <v/>
      </c>
      <c r="C1284" s="808">
        <f>C1283+1</f>
        <v/>
      </c>
      <c r="D1284" s="809" t="n">
        <v>1.122</v>
      </c>
      <c r="E1284" s="810" t="n"/>
      <c r="F1284" s="812" t="n"/>
      <c r="G1284" s="811" t="n"/>
      <c r="H1284" s="837" t="n">
        <v>0.9855</v>
      </c>
      <c r="I1284" s="809" t="n">
        <v>0.6938</v>
      </c>
      <c r="J1284" s="810" t="n"/>
      <c r="K1284" s="812" t="n">
        <v>0.7654</v>
      </c>
      <c r="L1284" s="810" t="n"/>
      <c r="M1284" s="983">
        <f>IFERROR(AVERAGE(D1284:E1284),"")</f>
        <v/>
      </c>
      <c r="N1284" s="983">
        <f>IFERROR(AVERAGE(F1284:H1284),"")</f>
        <v/>
      </c>
      <c r="O1284" s="983">
        <f>IFERROR(AVERAGE(I1284:J1284),"")</f>
        <v/>
      </c>
      <c r="P1284" s="983">
        <f>IFERROR(AVERAGE(K1284:L1284),"")</f>
        <v/>
      </c>
      <c r="Q1284" s="813">
        <f>AVERAGE(M1284:P1284)</f>
        <v/>
      </c>
      <c r="R1284" s="813" t="n"/>
      <c r="S1284" s="443">
        <f>IF(Q1284&gt;=1,1,0)</f>
        <v/>
      </c>
      <c r="T1284" s="443">
        <f>IF(S1284=0,0,S1284+T1283)</f>
        <v/>
      </c>
      <c r="U1284" s="304" t="inlineStr">
        <is>
          <t># DAYS &gt; 2.5</t>
        </is>
      </c>
      <c r="V1284" s="305">
        <f>COUNTIF(D1252:E1281,"&gt;=2.5")</f>
        <v/>
      </c>
      <c r="W1284" s="305">
        <f>COUNTIF(F1252:H1281,"&gt;=2.5")</f>
        <v/>
      </c>
      <c r="X1284" s="305">
        <f>COUNTIF(I1252:J1281,"&gt;=2.5")</f>
        <v/>
      </c>
      <c r="Y1284" s="305">
        <f>COUNTIF(K1252:L1281,"&gt;=2.5")</f>
        <v/>
      </c>
      <c r="AS1284" s="796">
        <f>MAX(M1284:P1284)</f>
        <v/>
      </c>
      <c r="AT1284" s="266">
        <f>IF(M1284=AS1284,"#1",IF(N1284=AS1284,"#2",IF(O1284=AS1284,"#4",IF(P1284=AS1284,"#5"))))</f>
        <v/>
      </c>
    </row>
    <row r="1285" ht="17.45" customHeight="1" thickBot="1">
      <c r="A1285" s="257">
        <f>IF(ISNUMBER(C1285),MONTH(C1285),"")</f>
        <v/>
      </c>
      <c r="B1285" s="257">
        <f>IF(ISNUMBER(C1285),YEAR(C1285),"")</f>
        <v/>
      </c>
      <c r="C1285" s="808">
        <f>C1284+1</f>
        <v/>
      </c>
      <c r="D1285" s="809" t="n"/>
      <c r="E1285" s="810" t="n">
        <v>0.7393999999999999</v>
      </c>
      <c r="F1285" s="812" t="n"/>
      <c r="G1285" s="811" t="n">
        <v>0.8442</v>
      </c>
      <c r="H1285" s="837" t="n"/>
      <c r="I1285" s="809" t="n"/>
      <c r="J1285" s="810" t="n">
        <v>0.6452</v>
      </c>
      <c r="K1285" s="812" t="n"/>
      <c r="L1285" s="810" t="n">
        <v>0.8381</v>
      </c>
      <c r="M1285" s="983">
        <f>IFERROR(AVERAGE(D1285:E1285),"")</f>
        <v/>
      </c>
      <c r="N1285" s="983">
        <f>IFERROR(AVERAGE(F1285:H1285),"")</f>
        <v/>
      </c>
      <c r="O1285" s="983">
        <f>IFERROR(AVERAGE(I1285:J1285),"")</f>
        <v/>
      </c>
      <c r="P1285" s="983">
        <f>IFERROR(AVERAGE(K1285:L1285),"")</f>
        <v/>
      </c>
      <c r="Q1285" s="813">
        <f>AVERAGE(M1285:P1285)</f>
        <v/>
      </c>
      <c r="R1285" s="813" t="n"/>
      <c r="S1285" s="443">
        <f>IF(Q1285&gt;=1,1,0)</f>
        <v/>
      </c>
      <c r="T1285" s="443">
        <f>IF(S1285=0,0,S1285+T1284)</f>
        <v/>
      </c>
      <c r="Y1285" s="786">
        <f>AVERAGE(V1282:Y1282)</f>
        <v/>
      </c>
      <c r="AS1285" s="796">
        <f>MAX(M1285:P1285)</f>
        <v/>
      </c>
      <c r="AT1285" s="266">
        <f>IF(M1285=AS1285,"#1",IF(N1285=AS1285,"#2",IF(O1285=AS1285,"#4",IF(P1285=AS1285,"#5"))))</f>
        <v/>
      </c>
    </row>
    <row r="1286" ht="17.45" customHeight="1">
      <c r="A1286" s="257">
        <f>IF(ISNUMBER(C1286),MONTH(C1286),"")</f>
        <v/>
      </c>
      <c r="B1286" s="257">
        <f>IF(ISNUMBER(C1286),YEAR(C1286),"")</f>
        <v/>
      </c>
      <c r="C1286" s="861">
        <f>C1285+1</f>
        <v/>
      </c>
      <c r="D1286" s="803" t="n">
        <v>1.343</v>
      </c>
      <c r="E1286" s="804" t="n"/>
      <c r="F1286" s="806" t="n">
        <v>1.25</v>
      </c>
      <c r="G1286" s="805" t="n"/>
      <c r="H1286" s="838" t="n">
        <v>1.341</v>
      </c>
      <c r="I1286" s="803" t="n">
        <v>1.261</v>
      </c>
      <c r="J1286" s="804" t="n"/>
      <c r="K1286" s="806" t="n">
        <v>1.357</v>
      </c>
      <c r="L1286" s="804" t="n"/>
      <c r="M1286" s="982">
        <f>IFERROR(AVERAGE(D1286:E1286),"")</f>
        <v/>
      </c>
      <c r="N1286" s="982">
        <f>IFERROR(AVERAGE(F1286:H1286),"")</f>
        <v/>
      </c>
      <c r="O1286" s="982">
        <f>IFERROR(AVERAGE(I1286:J1286),"")</f>
        <v/>
      </c>
      <c r="P1286" s="982">
        <f>IFERROR(AVERAGE(K1286:L1286),"")</f>
        <v/>
      </c>
      <c r="R1286" s="797">
        <f>AVERAGE(M1286:P1286)</f>
        <v/>
      </c>
      <c r="S1286" s="266">
        <f>IF(R1286&gt;=1,1,0)</f>
        <v/>
      </c>
      <c r="T1286" s="266">
        <f>IF(S1286=0,0,S1286+T1285)</f>
        <v/>
      </c>
      <c r="AS1286" s="796">
        <f>MAX(M1286:P1286)</f>
        <v/>
      </c>
      <c r="AT1286" s="266">
        <f>IF(M1286=AS1286,"#1",IF(N1286=AS1286,"#2",IF(O1286=AS1286,"#4",IF(P1286=AS1286,"#5"))))</f>
        <v/>
      </c>
    </row>
    <row r="1287" ht="17.45" customHeight="1">
      <c r="A1287" s="257">
        <f>IF(ISNUMBER(C1287),MONTH(C1287),"")</f>
        <v/>
      </c>
      <c r="B1287" s="257">
        <f>IF(ISNUMBER(C1287),YEAR(C1287),"")</f>
        <v/>
      </c>
      <c r="C1287" s="791">
        <f>C1286+1</f>
        <v/>
      </c>
      <c r="D1287" s="792" t="n"/>
      <c r="E1287" s="793" t="n">
        <v>0.7237</v>
      </c>
      <c r="F1287" s="795" t="n"/>
      <c r="G1287" s="794" t="n">
        <v>0.6858</v>
      </c>
      <c r="H1287" s="836" t="n"/>
      <c r="I1287" s="792" t="n"/>
      <c r="J1287" s="793" t="n">
        <v>0.6559</v>
      </c>
      <c r="K1287" s="795" t="n"/>
      <c r="L1287" s="793" t="n">
        <v>0.7048</v>
      </c>
      <c r="M1287" s="982">
        <f>IFERROR(AVERAGE(D1287:E1287),"")</f>
        <v/>
      </c>
      <c r="N1287" s="982">
        <f>IFERROR(AVERAGE(F1287:H1287),"")</f>
        <v/>
      </c>
      <c r="O1287" s="982">
        <f>IFERROR(AVERAGE(I1287:J1287),"")</f>
        <v/>
      </c>
      <c r="P1287" s="982">
        <f>IFERROR(AVERAGE(K1287:L1287),"")</f>
        <v/>
      </c>
      <c r="R1287" s="797">
        <f>AVERAGE(M1287:P1287)</f>
        <v/>
      </c>
      <c r="S1287" s="266">
        <f>IF(R1287&gt;=1,1,0)</f>
        <v/>
      </c>
      <c r="T1287" s="266">
        <f>IF(S1287=0,0,S1287+T1286)</f>
        <v/>
      </c>
      <c r="AS1287" s="796">
        <f>MAX(M1287:P1287)</f>
        <v/>
      </c>
      <c r="AT1287" s="266">
        <f>IF(M1287=AS1287,"#1",IF(N1287=AS1287,"#2",IF(O1287=AS1287,"#4",IF(P1287=AS1287,"#5"))))</f>
        <v/>
      </c>
    </row>
    <row r="1288" ht="17.45" customHeight="1">
      <c r="A1288" s="257">
        <f>IF(ISNUMBER(C1288),MONTH(C1288),"")</f>
        <v/>
      </c>
      <c r="B1288" s="257">
        <f>IF(ISNUMBER(C1288),YEAR(C1288),"")</f>
        <v/>
      </c>
      <c r="C1288" s="791">
        <f>C1287+1</f>
        <v/>
      </c>
      <c r="D1288" s="792" t="n">
        <v>1.634</v>
      </c>
      <c r="E1288" s="793" t="n"/>
      <c r="F1288" s="795" t="n">
        <v>1.605</v>
      </c>
      <c r="G1288" s="794" t="n"/>
      <c r="H1288" s="836" t="n"/>
      <c r="I1288" s="792" t="n">
        <v>0.9198</v>
      </c>
      <c r="J1288" s="793" t="n"/>
      <c r="K1288" s="795" t="n">
        <v>0.7526</v>
      </c>
      <c r="L1288" s="793" t="n"/>
      <c r="M1288" s="982">
        <f>IFERROR(AVERAGE(D1288:E1288),"")</f>
        <v/>
      </c>
      <c r="N1288" s="982">
        <f>IFERROR(AVERAGE(F1288:H1288),"")</f>
        <v/>
      </c>
      <c r="O1288" s="982">
        <f>IFERROR(AVERAGE(I1288:J1288),"")</f>
        <v/>
      </c>
      <c r="P1288" s="982">
        <f>IFERROR(AVERAGE(K1288:L1288),"")</f>
        <v/>
      </c>
      <c r="R1288" s="797">
        <f>AVERAGE(M1288:P1288)</f>
        <v/>
      </c>
      <c r="S1288" s="266">
        <f>IF(R1288&gt;=1,1,0)</f>
        <v/>
      </c>
      <c r="T1288" s="266">
        <f>IF(S1288=0,0,S1288+T1287)</f>
        <v/>
      </c>
      <c r="AS1288" s="796">
        <f>MAX(M1288:P1288)</f>
        <v/>
      </c>
      <c r="AT1288" s="266">
        <f>IF(M1288=AS1288,"#1",IF(N1288=AS1288,"#2",IF(O1288=AS1288,"#4",IF(P1288=AS1288,"#5"))))</f>
        <v/>
      </c>
    </row>
    <row r="1289" ht="17.45" customHeight="1">
      <c r="A1289" s="257">
        <f>IF(ISNUMBER(C1289),MONTH(C1289),"")</f>
        <v/>
      </c>
      <c r="B1289" s="257">
        <f>IF(ISNUMBER(C1289),YEAR(C1289),"")</f>
        <v/>
      </c>
      <c r="C1289" s="791">
        <f>C1288+1</f>
        <v/>
      </c>
      <c r="D1289" s="792" t="n"/>
      <c r="E1289" s="793" t="n">
        <v>0.879</v>
      </c>
      <c r="F1289" s="795" t="n"/>
      <c r="G1289" s="794" t="n">
        <v>0.8077</v>
      </c>
      <c r="H1289" s="836" t="n"/>
      <c r="I1289" s="792" t="n"/>
      <c r="J1289" s="793" t="n">
        <v>0.7752</v>
      </c>
      <c r="K1289" s="795" t="n"/>
      <c r="L1289" s="793" t="n">
        <v>0.7899</v>
      </c>
      <c r="M1289" s="982">
        <f>IFERROR(AVERAGE(D1289:E1289),"")</f>
        <v/>
      </c>
      <c r="N1289" s="982">
        <f>IFERROR(AVERAGE(F1289:H1289),"")</f>
        <v/>
      </c>
      <c r="O1289" s="982">
        <f>IFERROR(AVERAGE(I1289:J1289),"")</f>
        <v/>
      </c>
      <c r="P1289" s="982">
        <f>IFERROR(AVERAGE(K1289:L1289),"")</f>
        <v/>
      </c>
      <c r="R1289" s="797">
        <f>AVERAGE(M1289:P1289)</f>
        <v/>
      </c>
      <c r="S1289" s="266">
        <f>IF(R1289&gt;=1,1,0)</f>
        <v/>
      </c>
      <c r="T1289" s="266">
        <f>IF(S1289=0,0,S1289+T1288)</f>
        <v/>
      </c>
      <c r="AS1289" s="796">
        <f>MAX(M1289:P1289)</f>
        <v/>
      </c>
      <c r="AT1289" s="266">
        <f>IF(M1289=AS1289,"#1",IF(N1289=AS1289,"#2",IF(O1289=AS1289,"#4",IF(P1289=AS1289,"#5"))))</f>
        <v/>
      </c>
    </row>
    <row r="1290" ht="17.45" customHeight="1">
      <c r="A1290" s="257">
        <f>IF(ISNUMBER(C1290),MONTH(C1290),"")</f>
        <v/>
      </c>
      <c r="B1290" s="257">
        <f>IF(ISNUMBER(C1290),YEAR(C1290),"")</f>
        <v/>
      </c>
      <c r="C1290" s="791">
        <f>C1289+1</f>
        <v/>
      </c>
      <c r="D1290" s="792" t="n">
        <v>1.032</v>
      </c>
      <c r="E1290" s="793" t="n"/>
      <c r="F1290" s="795" t="n"/>
      <c r="G1290" s="794" t="n"/>
      <c r="H1290" s="836" t="n">
        <v>1.218</v>
      </c>
      <c r="I1290" s="792" t="n">
        <v>1.102</v>
      </c>
      <c r="J1290" s="793" t="n"/>
      <c r="K1290" s="795" t="n">
        <v>0.8851</v>
      </c>
      <c r="L1290" s="793" t="n"/>
      <c r="M1290" s="982">
        <f>IFERROR(AVERAGE(D1290:E1290),"")</f>
        <v/>
      </c>
      <c r="N1290" s="982">
        <f>IFERROR(AVERAGE(F1290:H1290),"")</f>
        <v/>
      </c>
      <c r="O1290" s="982">
        <f>IFERROR(AVERAGE(I1290:J1290),"")</f>
        <v/>
      </c>
      <c r="P1290" s="982">
        <f>IFERROR(AVERAGE(K1290:L1290),"")</f>
        <v/>
      </c>
      <c r="R1290" s="797">
        <f>AVERAGE(M1290:P1290)</f>
        <v/>
      </c>
      <c r="S1290" s="266">
        <f>IF(R1290&gt;=1,1,0)</f>
        <v/>
      </c>
      <c r="T1290" s="266">
        <f>IF(S1290=0,0,S1290+T1289)</f>
        <v/>
      </c>
      <c r="AS1290" s="796">
        <f>MAX(M1290:P1290)</f>
        <v/>
      </c>
      <c r="AT1290" s="266">
        <f>IF(M1290=AS1290,"#1",IF(N1290=AS1290,"#2",IF(O1290=AS1290,"#4",IF(P1290=AS1290,"#5"))))</f>
        <v/>
      </c>
    </row>
    <row r="1291" ht="17.45" customHeight="1">
      <c r="A1291" s="257">
        <f>IF(ISNUMBER(C1291),MONTH(C1291),"")</f>
        <v/>
      </c>
      <c r="B1291" s="257">
        <f>IF(ISNUMBER(C1291),YEAR(C1291),"")</f>
        <v/>
      </c>
      <c r="C1291" s="808">
        <f>C1290+1</f>
        <v/>
      </c>
      <c r="D1291" s="809" t="n"/>
      <c r="E1291" s="810" t="n">
        <v>0.73</v>
      </c>
      <c r="F1291" s="812" t="n"/>
      <c r="G1291" s="811" t="n">
        <v>0.721</v>
      </c>
      <c r="H1291" s="837" t="n"/>
      <c r="I1291" s="809" t="n"/>
      <c r="J1291" s="810" t="n">
        <v>0.5401</v>
      </c>
      <c r="K1291" s="812" t="n"/>
      <c r="L1291" s="810" t="n">
        <v>0.7321</v>
      </c>
      <c r="M1291" s="983">
        <f>IFERROR(AVERAGE(D1291:E1291),"")</f>
        <v/>
      </c>
      <c r="N1291" s="983">
        <f>IFERROR(AVERAGE(F1291:H1291),"")</f>
        <v/>
      </c>
      <c r="O1291" s="983">
        <f>IFERROR(AVERAGE(I1291:J1291),"")</f>
        <v/>
      </c>
      <c r="P1291" s="983">
        <f>IFERROR(AVERAGE(K1291:L1291),"")</f>
        <v/>
      </c>
      <c r="Q1291" s="813">
        <f>AVERAGE(M1291:P1291)</f>
        <v/>
      </c>
      <c r="R1291" s="813" t="n"/>
      <c r="S1291" s="443">
        <f>IF(Q1291&gt;=1,1,0)</f>
        <v/>
      </c>
      <c r="T1291" s="443">
        <f>IF(S1291=0,0,S1291+T1290)</f>
        <v/>
      </c>
      <c r="AS1291" s="796">
        <f>MAX(M1291:P1291)</f>
        <v/>
      </c>
      <c r="AT1291" s="266">
        <f>IF(M1291=AS1291,"#1",IF(N1291=AS1291,"#2",IF(O1291=AS1291,"#4",IF(P1291=AS1291,"#5"))))</f>
        <v/>
      </c>
    </row>
    <row r="1292" ht="17.45" customHeight="1">
      <c r="A1292" s="257">
        <f>IF(ISNUMBER(C1292),MONTH(C1292),"")</f>
        <v/>
      </c>
      <c r="B1292" s="257">
        <f>IF(ISNUMBER(C1292),YEAR(C1292),"")</f>
        <v/>
      </c>
      <c r="C1292" s="861">
        <f>C1291+1</f>
        <v/>
      </c>
      <c r="D1292" s="809" t="n">
        <v>0.7884</v>
      </c>
      <c r="E1292" s="810" t="n"/>
      <c r="F1292" s="812" t="n">
        <v>0.5962</v>
      </c>
      <c r="G1292" s="811" t="n"/>
      <c r="H1292" s="837" t="n">
        <v>0.5498</v>
      </c>
      <c r="I1292" s="809" t="n">
        <v>0.5144</v>
      </c>
      <c r="J1292" s="810" t="n"/>
      <c r="K1292" s="812" t="n">
        <v>1.137</v>
      </c>
      <c r="L1292" s="810" t="n"/>
      <c r="M1292" s="983">
        <f>IFERROR(AVERAGE(D1292:E1292),"")</f>
        <v/>
      </c>
      <c r="N1292" s="983">
        <f>IFERROR(AVERAGE(F1292:H1292),"")</f>
        <v/>
      </c>
      <c r="O1292" s="983">
        <f>IFERROR(AVERAGE(I1292:J1292),"")</f>
        <v/>
      </c>
      <c r="P1292" s="983">
        <f>IFERROR(AVERAGE(K1292:L1292),"")</f>
        <v/>
      </c>
      <c r="Q1292" s="813">
        <f>AVERAGE(M1292:P1292)</f>
        <v/>
      </c>
      <c r="R1292" s="813" t="n"/>
      <c r="S1292" s="443">
        <f>IF(Q1292&gt;=1,1,0)</f>
        <v/>
      </c>
      <c r="T1292" s="443">
        <f>IF(S1292=0,0,S1292+T1291)</f>
        <v/>
      </c>
      <c r="AS1292" s="796">
        <f>MAX(M1292:P1292)</f>
        <v/>
      </c>
      <c r="AT1292" s="266">
        <f>IF(M1292=AS1292,"#1",IF(N1292=AS1292,"#2",IF(O1292=AS1292,"#4",IF(P1292=AS1292,"#5"))))</f>
        <v/>
      </c>
    </row>
    <row r="1293" ht="17.45" customHeight="1">
      <c r="A1293" s="257">
        <f>IF(ISNUMBER(C1293),MONTH(C1293),"")</f>
        <v/>
      </c>
      <c r="B1293" s="257">
        <f>IF(ISNUMBER(C1293),YEAR(C1293),"")</f>
        <v/>
      </c>
      <c r="C1293" s="791">
        <f>C1292+1</f>
        <v/>
      </c>
      <c r="D1293" s="792" t="n"/>
      <c r="E1293" s="793" t="n">
        <v>0.7657</v>
      </c>
      <c r="F1293" s="795" t="n"/>
      <c r="G1293" s="794" t="n">
        <v>0.7105</v>
      </c>
      <c r="H1293" s="836" t="n"/>
      <c r="I1293" s="792" t="n"/>
      <c r="J1293" s="793" t="n">
        <v>0.6556</v>
      </c>
      <c r="K1293" s="795" t="n"/>
      <c r="L1293" s="793" t="n">
        <v>0.6653</v>
      </c>
      <c r="M1293" s="982">
        <f>IFERROR(AVERAGE(D1293:E1293),"")</f>
        <v/>
      </c>
      <c r="N1293" s="982">
        <f>IFERROR(AVERAGE(F1293:H1293),"")</f>
        <v/>
      </c>
      <c r="O1293" s="982">
        <f>IFERROR(AVERAGE(I1293:J1293),"")</f>
        <v/>
      </c>
      <c r="P1293" s="982">
        <f>IFERROR(AVERAGE(K1293:L1293),"")</f>
        <v/>
      </c>
      <c r="R1293" s="797">
        <f>AVERAGE(M1293:P1293)</f>
        <v/>
      </c>
      <c r="S1293" s="266">
        <f>IF(R1293&gt;=1,1,0)</f>
        <v/>
      </c>
      <c r="T1293" s="266">
        <f>IF(S1293=0,0,S1293+T1292)</f>
        <v/>
      </c>
      <c r="AS1293" s="796">
        <f>MAX(M1293:P1293)</f>
        <v/>
      </c>
      <c r="AT1293" s="266">
        <f>IF(M1293=AS1293,"#1",IF(N1293=AS1293,"#2",IF(O1293=AS1293,"#4",IF(P1293=AS1293,"#5"))))</f>
        <v/>
      </c>
    </row>
    <row r="1294" ht="17.45" customHeight="1">
      <c r="A1294" s="257">
        <f>IF(ISNUMBER(C1294),MONTH(C1294),"")</f>
        <v/>
      </c>
      <c r="B1294" s="257">
        <f>IF(ISNUMBER(C1294),YEAR(C1294),"")</f>
        <v/>
      </c>
      <c r="C1294" s="791">
        <f>C1293+1</f>
        <v/>
      </c>
      <c r="D1294" s="792" t="n">
        <v>1.185</v>
      </c>
      <c r="E1294" s="793" t="n"/>
      <c r="F1294" s="795" t="n">
        <v>0.9627</v>
      </c>
      <c r="G1294" s="794" t="n"/>
      <c r="H1294" s="836" t="n"/>
      <c r="I1294" s="792" t="n">
        <v>0.9102</v>
      </c>
      <c r="J1294" s="793" t="n"/>
      <c r="K1294" s="795" t="n">
        <v>1.005</v>
      </c>
      <c r="L1294" s="793" t="n"/>
      <c r="M1294" s="982">
        <f>IFERROR(AVERAGE(D1294:E1294),"")</f>
        <v/>
      </c>
      <c r="N1294" s="982">
        <f>IFERROR(AVERAGE(F1294:H1294),"")</f>
        <v/>
      </c>
      <c r="O1294" s="982">
        <f>IFERROR(AVERAGE(I1294:J1294),"")</f>
        <v/>
      </c>
      <c r="P1294" s="982">
        <f>IFERROR(AVERAGE(K1294:L1294),"")</f>
        <v/>
      </c>
      <c r="R1294" s="797">
        <f>AVERAGE(M1294:P1294)</f>
        <v/>
      </c>
      <c r="S1294" s="266">
        <f>IF(R1294&gt;=1,1,0)</f>
        <v/>
      </c>
      <c r="T1294" s="266">
        <f>IF(S1294=0,0,S1294+T1293)</f>
        <v/>
      </c>
      <c r="AS1294" s="796">
        <f>MAX(M1294:P1294)</f>
        <v/>
      </c>
      <c r="AT1294" s="266">
        <f>IF(M1294=AS1294,"#1",IF(N1294=AS1294,"#2",IF(O1294=AS1294,"#4",IF(P1294=AS1294,"#5"))))</f>
        <v/>
      </c>
    </row>
    <row r="1295" ht="17.45" customHeight="1">
      <c r="A1295" s="257">
        <f>IF(ISNUMBER(C1295),MONTH(C1295),"")</f>
        <v/>
      </c>
      <c r="B1295" s="257">
        <f>IF(ISNUMBER(C1295),YEAR(C1295),"")</f>
        <v/>
      </c>
      <c r="C1295" s="791">
        <f>C1294+1</f>
        <v/>
      </c>
      <c r="D1295" s="792" t="n"/>
      <c r="E1295" s="793" t="n">
        <v>0.8991</v>
      </c>
      <c r="F1295" s="795" t="n"/>
      <c r="G1295" s="794" t="n">
        <v>0.7063</v>
      </c>
      <c r="H1295" s="836" t="n"/>
      <c r="I1295" s="792" t="n"/>
      <c r="J1295" s="793" t="n">
        <v>0.7075</v>
      </c>
      <c r="K1295" s="795" t="n"/>
      <c r="L1295" s="793" t="n">
        <v>0.7675999999999999</v>
      </c>
      <c r="M1295" s="982">
        <f>IFERROR(AVERAGE(D1295:E1295),"")</f>
        <v/>
      </c>
      <c r="N1295" s="982">
        <f>IFERROR(AVERAGE(F1295:H1295),"")</f>
        <v/>
      </c>
      <c r="O1295" s="982">
        <f>IFERROR(AVERAGE(I1295:J1295),"")</f>
        <v/>
      </c>
      <c r="P1295" s="982">
        <f>IFERROR(AVERAGE(K1295:L1295),"")</f>
        <v/>
      </c>
      <c r="R1295" s="797">
        <f>AVERAGE(M1295:P1295)</f>
        <v/>
      </c>
      <c r="S1295" s="266">
        <f>IF(R1295&gt;=1,1,0)</f>
        <v/>
      </c>
      <c r="T1295" s="266">
        <f>IF(S1295=0,0,S1295+T1294)</f>
        <v/>
      </c>
      <c r="AS1295" s="796">
        <f>MAX(M1295:P1295)</f>
        <v/>
      </c>
      <c r="AT1295" s="266">
        <f>IF(M1295=AS1295,"#1",IF(N1295=AS1295,"#2",IF(O1295=AS1295,"#4",IF(P1295=AS1295,"#5"))))</f>
        <v/>
      </c>
    </row>
    <row r="1296" ht="17.45" customHeight="1">
      <c r="A1296" s="257">
        <f>IF(ISNUMBER(C1296),MONTH(C1296),"")</f>
        <v/>
      </c>
      <c r="B1296" s="257">
        <f>IF(ISNUMBER(C1296),YEAR(C1296),"")</f>
        <v/>
      </c>
      <c r="C1296" s="791">
        <f>C1295+1</f>
        <v/>
      </c>
      <c r="D1296" s="792" t="n">
        <v>1.335</v>
      </c>
      <c r="E1296" s="793" t="n"/>
      <c r="F1296" s="795" t="n"/>
      <c r="G1296" s="794" t="n"/>
      <c r="H1296" s="836" t="n">
        <v>0.7914</v>
      </c>
      <c r="I1296" s="792" t="n">
        <v>0.7418</v>
      </c>
      <c r="J1296" s="793" t="n"/>
      <c r="K1296" s="795" t="n">
        <v>1.069</v>
      </c>
      <c r="L1296" s="793" t="n"/>
      <c r="M1296" s="982">
        <f>IFERROR(AVERAGE(D1296:E1296),"")</f>
        <v/>
      </c>
      <c r="N1296" s="982">
        <f>IFERROR(AVERAGE(F1296:H1296),"")</f>
        <v/>
      </c>
      <c r="O1296" s="982">
        <f>IFERROR(AVERAGE(I1296:J1296),"")</f>
        <v/>
      </c>
      <c r="P1296" s="982">
        <f>IFERROR(AVERAGE(K1296:L1296),"")</f>
        <v/>
      </c>
      <c r="R1296" s="797">
        <f>AVERAGE(M1296:P1296)</f>
        <v/>
      </c>
      <c r="S1296" s="266">
        <f>IF(R1296&gt;=1,1,0)</f>
        <v/>
      </c>
      <c r="T1296" s="266">
        <f>IF(S1296=0,0,S1296+T1295)</f>
        <v/>
      </c>
      <c r="AS1296" s="796">
        <f>MAX(M1296:P1296)</f>
        <v/>
      </c>
      <c r="AT1296" s="266">
        <f>IF(M1296=AS1296,"#1",IF(N1296=AS1296,"#2",IF(O1296=AS1296,"#4",IF(P1296=AS1296,"#5"))))</f>
        <v/>
      </c>
    </row>
    <row r="1297" ht="17.45" customHeight="1">
      <c r="A1297" s="257">
        <f>IF(ISNUMBER(C1297),MONTH(C1297),"")</f>
        <v/>
      </c>
      <c r="B1297" s="257">
        <f>IF(ISNUMBER(C1297),YEAR(C1297),"")</f>
        <v/>
      </c>
      <c r="C1297" s="791">
        <f>C1296+1</f>
        <v/>
      </c>
      <c r="D1297" s="792" t="n"/>
      <c r="E1297" s="793" t="n">
        <v>0.8344</v>
      </c>
      <c r="F1297" s="795" t="n"/>
      <c r="G1297" s="794" t="n">
        <v>0.7528</v>
      </c>
      <c r="H1297" s="836" t="n"/>
      <c r="I1297" s="792" t="n"/>
      <c r="J1297" s="793" t="n">
        <v>0.6589</v>
      </c>
      <c r="K1297" s="795" t="n"/>
      <c r="L1297" s="793" t="n">
        <v>0.783</v>
      </c>
      <c r="M1297" s="982">
        <f>IFERROR(AVERAGE(D1297:E1297),"")</f>
        <v/>
      </c>
      <c r="N1297" s="982">
        <f>IFERROR(AVERAGE(F1297:H1297),"")</f>
        <v/>
      </c>
      <c r="O1297" s="982">
        <f>IFERROR(AVERAGE(I1297:J1297),"")</f>
        <v/>
      </c>
      <c r="P1297" s="982">
        <f>IFERROR(AVERAGE(K1297:L1297),"")</f>
        <v/>
      </c>
      <c r="R1297" s="797">
        <f>AVERAGE(M1297:P1297)</f>
        <v/>
      </c>
      <c r="S1297" s="266">
        <f>IF(R1297&gt;=1,1,0)</f>
        <v/>
      </c>
      <c r="T1297" s="266">
        <f>IF(S1297=0,0,S1297+T1296)</f>
        <v/>
      </c>
      <c r="AS1297" s="796">
        <f>MAX(M1297:P1297)</f>
        <v/>
      </c>
      <c r="AT1297" s="266">
        <f>IF(M1297=AS1297,"#1",IF(N1297=AS1297,"#2",IF(O1297=AS1297,"#4",IF(P1297=AS1297,"#5"))))</f>
        <v/>
      </c>
    </row>
    <row r="1298" ht="17.45" customHeight="1">
      <c r="A1298" s="257">
        <f>IF(ISNUMBER(C1298),MONTH(C1298),"")</f>
        <v/>
      </c>
      <c r="B1298" s="257">
        <f>IF(ISNUMBER(C1298),YEAR(C1298),"")</f>
        <v/>
      </c>
      <c r="C1298" s="861">
        <f>C1297+1</f>
        <v/>
      </c>
      <c r="D1298" s="809" t="n">
        <v>0.6363</v>
      </c>
      <c r="E1298" s="810" t="n"/>
      <c r="F1298" s="812" t="n">
        <v>0.6627999999999999</v>
      </c>
      <c r="G1298" s="811" t="n"/>
      <c r="H1298" s="837" t="n">
        <v>0.64</v>
      </c>
      <c r="I1298" s="809" t="n">
        <v>0.6107</v>
      </c>
      <c r="J1298" s="810" t="n"/>
      <c r="K1298" s="812" t="n">
        <v>0.612</v>
      </c>
      <c r="L1298" s="810" t="n"/>
      <c r="M1298" s="983">
        <f>IFERROR(AVERAGE(D1298:E1298),"")</f>
        <v/>
      </c>
      <c r="N1298" s="983">
        <f>IFERROR(AVERAGE(F1298:H1298),"")</f>
        <v/>
      </c>
      <c r="O1298" s="983">
        <f>IFERROR(AVERAGE(I1298:J1298),"")</f>
        <v/>
      </c>
      <c r="P1298" s="983">
        <f>IFERROR(AVERAGE(K1298:L1298),"")</f>
        <v/>
      </c>
      <c r="Q1298" s="813">
        <f>AVERAGE(M1298:P1298)</f>
        <v/>
      </c>
      <c r="R1298" s="813" t="n"/>
      <c r="S1298" s="443">
        <f>IF(Q1298&gt;=1,1,0)</f>
        <v/>
      </c>
      <c r="T1298" s="443">
        <f>IF(S1298=0,0,S1298+T1297)</f>
        <v/>
      </c>
      <c r="AS1298" s="796">
        <f>MAX(M1298:P1298)</f>
        <v/>
      </c>
      <c r="AT1298" s="266">
        <f>IF(M1298=AS1298,"#1",IF(N1298=AS1298,"#2",IF(O1298=AS1298,"#4",IF(P1298=AS1298,"#5"))))</f>
        <v/>
      </c>
    </row>
    <row r="1299" ht="17.45" customHeight="1">
      <c r="A1299" s="257">
        <f>IF(ISNUMBER(C1299),MONTH(C1299),"")</f>
        <v/>
      </c>
      <c r="B1299" s="257">
        <f>IF(ISNUMBER(C1299),YEAR(C1299),"")</f>
        <v/>
      </c>
      <c r="C1299" s="808">
        <f>C1298+1</f>
        <v/>
      </c>
      <c r="D1299" s="809" t="n"/>
      <c r="E1299" s="810" t="n">
        <v>0.8401</v>
      </c>
      <c r="F1299" s="812" t="n"/>
      <c r="G1299" s="811" t="n">
        <v>0.7233000000000001</v>
      </c>
      <c r="H1299" s="837" t="n"/>
      <c r="I1299" s="809" t="n"/>
      <c r="J1299" s="810" t="n">
        <v>0.5507</v>
      </c>
      <c r="K1299" s="812" t="n"/>
      <c r="L1299" s="810" t="n">
        <v>0.6843</v>
      </c>
      <c r="M1299" s="983">
        <f>IFERROR(AVERAGE(D1299:E1299),"")</f>
        <v/>
      </c>
      <c r="N1299" s="983">
        <f>IFERROR(AVERAGE(F1299:H1299),"")</f>
        <v/>
      </c>
      <c r="O1299" s="983">
        <f>IFERROR(AVERAGE(I1299:J1299),"")</f>
        <v/>
      </c>
      <c r="P1299" s="983">
        <f>IFERROR(AVERAGE(K1299:L1299),"")</f>
        <v/>
      </c>
      <c r="Q1299" s="813">
        <f>AVERAGE(M1299:P1299)</f>
        <v/>
      </c>
      <c r="R1299" s="813" t="n"/>
      <c r="S1299" s="443">
        <f>IF(Q1299&gt;=1,1,0)</f>
        <v/>
      </c>
      <c r="T1299" s="443">
        <f>IF(S1299=0,0,S1299+T1298)</f>
        <v/>
      </c>
      <c r="AS1299" s="796">
        <f>MAX(M1299:P1299)</f>
        <v/>
      </c>
      <c r="AT1299" s="266">
        <f>IF(M1299=AS1299,"#1",IF(N1299=AS1299,"#2",IF(O1299=AS1299,"#4",IF(P1299=AS1299,"#5"))))</f>
        <v/>
      </c>
    </row>
    <row r="1300" ht="17.45" customHeight="1">
      <c r="A1300" s="257">
        <f>IF(ISNUMBER(C1300),MONTH(C1300),"")</f>
        <v/>
      </c>
      <c r="B1300" s="257">
        <f>IF(ISNUMBER(C1300),YEAR(C1300),"")</f>
        <v/>
      </c>
      <c r="C1300" s="791">
        <f>C1299+1</f>
        <v/>
      </c>
      <c r="D1300" s="792" t="n">
        <v>0.6365</v>
      </c>
      <c r="E1300" s="793" t="n"/>
      <c r="F1300" s="795" t="n">
        <v>0.7459</v>
      </c>
      <c r="G1300" s="794" t="n"/>
      <c r="H1300" s="836" t="n"/>
      <c r="I1300" s="792" t="n">
        <v>0.7554</v>
      </c>
      <c r="J1300" s="793" t="n"/>
      <c r="K1300" s="795" t="n">
        <v>0.7581</v>
      </c>
      <c r="L1300" s="793" t="n"/>
      <c r="M1300" s="982">
        <f>IFERROR(AVERAGE(D1300:E1300),"")</f>
        <v/>
      </c>
      <c r="N1300" s="982">
        <f>IFERROR(AVERAGE(F1300:H1300),"")</f>
        <v/>
      </c>
      <c r="O1300" s="982">
        <f>IFERROR(AVERAGE(I1300:J1300),"")</f>
        <v/>
      </c>
      <c r="P1300" s="982">
        <f>IFERROR(AVERAGE(K1300:L1300),"")</f>
        <v/>
      </c>
      <c r="R1300" s="797">
        <f>AVERAGE(M1300:P1300)</f>
        <v/>
      </c>
      <c r="S1300" s="266">
        <f>IF(R1300&gt;=1,1,0)</f>
        <v/>
      </c>
      <c r="T1300" s="266">
        <f>IF(S1300=0,0,S1300+T1299)</f>
        <v/>
      </c>
      <c r="AS1300" s="796">
        <f>MAX(M1300:P1300)</f>
        <v/>
      </c>
      <c r="AT1300" s="266">
        <f>IF(M1300=AS1300,"#1",IF(N1300=AS1300,"#2",IF(O1300=AS1300,"#4",IF(P1300=AS1300,"#5"))))</f>
        <v/>
      </c>
    </row>
    <row r="1301" ht="17.45" customHeight="1">
      <c r="A1301" s="257">
        <f>IF(ISNUMBER(C1301),MONTH(C1301),"")</f>
        <v/>
      </c>
      <c r="B1301" s="257">
        <f>IF(ISNUMBER(C1301),YEAR(C1301),"")</f>
        <v/>
      </c>
      <c r="C1301" s="791">
        <f>C1300+1</f>
        <v/>
      </c>
      <c r="D1301" s="792" t="n"/>
      <c r="E1301" s="793" t="n">
        <v>1.052</v>
      </c>
      <c r="F1301" s="795" t="n"/>
      <c r="G1301" s="794" t="n">
        <v>1.138</v>
      </c>
      <c r="H1301" s="836" t="n"/>
      <c r="I1301" s="792" t="n"/>
      <c r="J1301" s="793" t="n">
        <v>0.9538</v>
      </c>
      <c r="K1301" s="795" t="n"/>
      <c r="L1301" s="793" t="n">
        <v>0.9661999999999999</v>
      </c>
      <c r="M1301" s="982">
        <f>IFERROR(AVERAGE(D1301:E1301),"")</f>
        <v/>
      </c>
      <c r="N1301" s="982">
        <f>IFERROR(AVERAGE(F1301:H1301),"")</f>
        <v/>
      </c>
      <c r="O1301" s="982">
        <f>IFERROR(AVERAGE(I1301:J1301),"")</f>
        <v/>
      </c>
      <c r="P1301" s="982">
        <f>IFERROR(AVERAGE(K1301:L1301),"")</f>
        <v/>
      </c>
      <c r="R1301" s="797">
        <f>AVERAGE(M1301:P1301)</f>
        <v/>
      </c>
      <c r="S1301" s="266">
        <f>IF(R1301&gt;=1,1,0)</f>
        <v/>
      </c>
      <c r="T1301" s="266">
        <f>IF(S1301=0,0,S1301+T1300)</f>
        <v/>
      </c>
      <c r="AS1301" s="796">
        <f>MAX(M1301:P1301)</f>
        <v/>
      </c>
      <c r="AT1301" s="266">
        <f>IF(M1301=AS1301,"#1",IF(N1301=AS1301,"#2",IF(O1301=AS1301,"#4",IF(P1301=AS1301,"#5"))))</f>
        <v/>
      </c>
    </row>
    <row r="1302" ht="17.45" customHeight="1">
      <c r="A1302" s="257">
        <f>IF(ISNUMBER(C1302),MONTH(C1302),"")</f>
        <v/>
      </c>
      <c r="B1302" s="257">
        <f>IF(ISNUMBER(C1302),YEAR(C1302),"")</f>
        <v/>
      </c>
      <c r="C1302" s="791">
        <f>C1301+1</f>
        <v/>
      </c>
      <c r="D1302" s="792" t="n">
        <v>0.88</v>
      </c>
      <c r="E1302" s="793" t="n"/>
      <c r="F1302" s="795" t="n"/>
      <c r="G1302" s="794" t="n"/>
      <c r="H1302" s="836" t="n">
        <v>0.9062</v>
      </c>
      <c r="I1302" s="792" t="n">
        <v>1.017</v>
      </c>
      <c r="J1302" s="793" t="n"/>
      <c r="K1302" s="795" t="n">
        <v>0.9983</v>
      </c>
      <c r="L1302" s="793" t="n"/>
      <c r="M1302" s="982">
        <f>IFERROR(AVERAGE(D1302:E1302),"")</f>
        <v/>
      </c>
      <c r="N1302" s="982">
        <f>IFERROR(AVERAGE(F1302:H1302),"")</f>
        <v/>
      </c>
      <c r="O1302" s="982">
        <f>IFERROR(AVERAGE(I1302:J1302),"")</f>
        <v/>
      </c>
      <c r="P1302" s="982">
        <f>IFERROR(AVERAGE(K1302:L1302),"")</f>
        <v/>
      </c>
      <c r="R1302" s="797">
        <f>AVERAGE(M1302:P1302)</f>
        <v/>
      </c>
      <c r="S1302" s="266">
        <f>IF(R1302&gt;=1,1,0)</f>
        <v/>
      </c>
      <c r="T1302" s="266">
        <f>IF(S1302=0,0,S1302+T1301)</f>
        <v/>
      </c>
      <c r="AS1302" s="796">
        <f>MAX(M1302:P1302)</f>
        <v/>
      </c>
      <c r="AT1302" s="266">
        <f>IF(M1302=AS1302,"#1",IF(N1302=AS1302,"#2",IF(O1302=AS1302,"#4",IF(P1302=AS1302,"#5"))))</f>
        <v/>
      </c>
    </row>
    <row r="1303" ht="17.45" customHeight="1">
      <c r="A1303" s="257">
        <f>IF(ISNUMBER(C1303),MONTH(C1303),"")</f>
        <v/>
      </c>
      <c r="B1303" s="257">
        <f>IF(ISNUMBER(C1303),YEAR(C1303),"")</f>
        <v/>
      </c>
      <c r="C1303" s="791">
        <f>C1302+1</f>
        <v/>
      </c>
      <c r="D1303" s="792" t="n"/>
      <c r="E1303" s="793" t="n">
        <v>0.5581</v>
      </c>
      <c r="F1303" s="795" t="n"/>
      <c r="G1303" s="794" t="n">
        <v>0.6752</v>
      </c>
      <c r="H1303" s="836" t="n"/>
      <c r="I1303" s="792" t="n"/>
      <c r="J1303" s="793" t="n">
        <v>0.579</v>
      </c>
      <c r="K1303" s="795" t="n"/>
      <c r="L1303" s="793" t="n">
        <v>0.747</v>
      </c>
      <c r="M1303" s="982">
        <f>IFERROR(AVERAGE(D1303:E1303),"")</f>
        <v/>
      </c>
      <c r="N1303" s="982">
        <f>IFERROR(AVERAGE(F1303:H1303),"")</f>
        <v/>
      </c>
      <c r="O1303" s="982">
        <f>IFERROR(AVERAGE(I1303:J1303),"")</f>
        <v/>
      </c>
      <c r="P1303" s="982">
        <f>IFERROR(AVERAGE(K1303:L1303),"")</f>
        <v/>
      </c>
      <c r="R1303" s="797">
        <f>AVERAGE(M1303:P1303)</f>
        <v/>
      </c>
      <c r="S1303" s="266">
        <f>IF(R1303&gt;=1,1,0)</f>
        <v/>
      </c>
      <c r="T1303" s="266">
        <f>IF(S1303=0,0,S1303+T1302)</f>
        <v/>
      </c>
      <c r="AS1303" s="796">
        <f>MAX(M1303:P1303)</f>
        <v/>
      </c>
      <c r="AT1303" s="266">
        <f>IF(M1303=AS1303,"#1",IF(N1303=AS1303,"#2",IF(O1303=AS1303,"#4",IF(P1303=AS1303,"#5"))))</f>
        <v/>
      </c>
    </row>
    <row r="1304" ht="17.45" customHeight="1">
      <c r="A1304" s="257">
        <f>IF(ISNUMBER(C1304),MONTH(C1304),"")</f>
        <v/>
      </c>
      <c r="B1304" s="257">
        <f>IF(ISNUMBER(C1304),YEAR(C1304),"")</f>
        <v/>
      </c>
      <c r="C1304" s="861">
        <f>C1303+1</f>
        <v/>
      </c>
      <c r="D1304" s="840" t="n">
        <v>0.9666</v>
      </c>
      <c r="E1304" s="841" t="n"/>
      <c r="F1304" s="843" t="n">
        <v>0.336</v>
      </c>
      <c r="G1304" s="842" t="n"/>
      <c r="H1304" s="863" t="n">
        <v>0.7741</v>
      </c>
      <c r="I1304" s="840" t="n">
        <v>0.7953</v>
      </c>
      <c r="J1304" s="841" t="n"/>
      <c r="K1304" s="843" t="n">
        <v>0.8738</v>
      </c>
      <c r="L1304" s="841" t="n"/>
      <c r="M1304" s="982">
        <f>IFERROR(AVERAGE(D1304:E1304),"")</f>
        <v/>
      </c>
      <c r="N1304" s="982">
        <f>IFERROR(AVERAGE(F1304:H1304),"")</f>
        <v/>
      </c>
      <c r="O1304" s="982">
        <f>IFERROR(AVERAGE(I1304:J1304),"")</f>
        <v/>
      </c>
      <c r="P1304" s="982">
        <f>IFERROR(AVERAGE(K1304:L1304),"")</f>
        <v/>
      </c>
      <c r="R1304" s="797">
        <f>AVERAGE(M1304:P1304)</f>
        <v/>
      </c>
      <c r="S1304" s="266">
        <f>IF(R1304&gt;=1,1,0)</f>
        <v/>
      </c>
      <c r="T1304" s="266">
        <f>IF(S1304=0,0,S1304+T1303)</f>
        <v/>
      </c>
      <c r="AS1304" s="796">
        <f>MAX(M1304:P1304)</f>
        <v/>
      </c>
      <c r="AT1304" s="266">
        <f>IF(M1304=AS1304,"#1",IF(N1304=AS1304,"#2",IF(O1304=AS1304,"#4",IF(P1304=AS1304,"#5"))))</f>
        <v/>
      </c>
    </row>
    <row r="1305" ht="17.45" customHeight="1">
      <c r="A1305" s="298">
        <f>IF(ISNUMBER(C1305),MONTH(C1305),"")</f>
        <v/>
      </c>
      <c r="B1305" s="298">
        <f>IF(ISNUMBER(C1305),YEAR(C1305),"")</f>
        <v/>
      </c>
      <c r="C1305" s="808">
        <f>C1304+1</f>
        <v/>
      </c>
      <c r="D1305" s="844" t="n"/>
      <c r="E1305" s="845" t="n">
        <v>0.9622000000000001</v>
      </c>
      <c r="F1305" s="847" t="n"/>
      <c r="G1305" s="846" t="n">
        <v>0.8036</v>
      </c>
      <c r="H1305" s="848" t="n"/>
      <c r="I1305" s="844" t="n"/>
      <c r="J1305" s="845" t="n">
        <v>0.6616</v>
      </c>
      <c r="K1305" s="847" t="n"/>
      <c r="L1305" s="845" t="n">
        <v>0.7553</v>
      </c>
      <c r="M1305" s="983">
        <f>IFERROR(AVERAGE(D1305:E1305),"")</f>
        <v/>
      </c>
      <c r="N1305" s="983">
        <f>IFERROR(AVERAGE(F1305:H1305),"")</f>
        <v/>
      </c>
      <c r="O1305" s="983">
        <f>IFERROR(AVERAGE(I1305:J1305),"")</f>
        <v/>
      </c>
      <c r="P1305" s="983">
        <f>IFERROR(AVERAGE(K1305:L1305),"")</f>
        <v/>
      </c>
      <c r="Q1305" s="813">
        <f>AVERAGE(M1305:P1305)</f>
        <v/>
      </c>
      <c r="R1305" s="813" t="n"/>
      <c r="S1305" s="443">
        <f>IF(Q1305&gt;=1,1,0)</f>
        <v/>
      </c>
      <c r="T1305" s="443">
        <f>IF(S1305=0,0,S1305+T1304)</f>
        <v/>
      </c>
      <c r="AS1305" s="796">
        <f>MAX(M1305:P1305)</f>
        <v/>
      </c>
      <c r="AT1305" s="266">
        <f>IF(M1305=AS1305,"#1",IF(N1305=AS1305,"#2",IF(O1305=AS1305,"#4",IF(P1305=AS1305,"#5"))))</f>
        <v/>
      </c>
    </row>
    <row r="1306" ht="17.45" customHeight="1">
      <c r="A1306" s="298">
        <f>IF(ISNUMBER(C1306),MONTH(C1306),"")</f>
        <v/>
      </c>
      <c r="B1306" s="298">
        <f>IF(ISNUMBER(C1306),YEAR(C1306),"")</f>
        <v/>
      </c>
      <c r="C1306" s="808">
        <f>C1305+1</f>
        <v/>
      </c>
      <c r="D1306" s="844" t="n">
        <v>0.5772</v>
      </c>
      <c r="E1306" s="845" t="n"/>
      <c r="F1306" s="847" t="n">
        <v>0.5259</v>
      </c>
      <c r="G1306" s="846" t="n"/>
      <c r="H1306" s="848" t="n"/>
      <c r="I1306" s="844" t="n">
        <v>0.4921</v>
      </c>
      <c r="J1306" s="845" t="n"/>
      <c r="K1306" s="847" t="n">
        <v>0.5518999999999999</v>
      </c>
      <c r="L1306" s="845" t="n"/>
      <c r="M1306" s="983">
        <f>IFERROR(AVERAGE(D1306:E1306),"")</f>
        <v/>
      </c>
      <c r="N1306" s="983">
        <f>IFERROR(AVERAGE(F1306:H1306),"")</f>
        <v/>
      </c>
      <c r="O1306" s="983">
        <f>IFERROR(AVERAGE(I1306:J1306),"")</f>
        <v/>
      </c>
      <c r="P1306" s="983">
        <f>IFERROR(AVERAGE(K1306:L1306),"")</f>
        <v/>
      </c>
      <c r="Q1306" s="813">
        <f>AVERAGE(M1306:P1306)</f>
        <v/>
      </c>
      <c r="R1306" s="813" t="n"/>
      <c r="S1306" s="443">
        <f>IF(Q1306&gt;=1,1,0)</f>
        <v/>
      </c>
      <c r="T1306" s="443">
        <f>IF(S1306=0,0,S1306+T1305)</f>
        <v/>
      </c>
      <c r="AS1306" s="796">
        <f>MAX(M1306:P1306)</f>
        <v/>
      </c>
      <c r="AT1306" s="266">
        <f>IF(M1306=AS1306,"#1",IF(N1306=AS1306,"#2",IF(O1306=AS1306,"#4",IF(P1306=AS1306,"#5"))))</f>
        <v/>
      </c>
    </row>
    <row r="1307" ht="17.45" customHeight="1">
      <c r="A1307" s="257">
        <f>IF(ISNUMBER(C1307),MONTH(C1307),"")</f>
        <v/>
      </c>
      <c r="B1307" s="257">
        <f>IF(ISNUMBER(C1307),YEAR(C1307),"")</f>
        <v/>
      </c>
      <c r="C1307" s="791">
        <f>C1306+1</f>
        <v/>
      </c>
      <c r="D1307" s="849" t="n"/>
      <c r="E1307" s="850" t="n">
        <v>1.076</v>
      </c>
      <c r="F1307" s="852" t="n"/>
      <c r="G1307" s="851" t="n">
        <v>0.9433</v>
      </c>
      <c r="H1307" s="853" t="n"/>
      <c r="I1307" s="849" t="n"/>
      <c r="J1307" s="850" t="n">
        <v>0.7904</v>
      </c>
      <c r="K1307" s="852" t="n"/>
      <c r="L1307" s="850" t="n">
        <v>0.9444</v>
      </c>
      <c r="M1307" s="982">
        <f>IFERROR(AVERAGE(D1307:E1307),"")</f>
        <v/>
      </c>
      <c r="N1307" s="982">
        <f>IFERROR(AVERAGE(F1307:H1307),"")</f>
        <v/>
      </c>
      <c r="O1307" s="982">
        <f>IFERROR(AVERAGE(I1307:J1307),"")</f>
        <v/>
      </c>
      <c r="P1307" s="982">
        <f>IFERROR(AVERAGE(K1307:L1307),"")</f>
        <v/>
      </c>
      <c r="R1307" s="797">
        <f>AVERAGE(M1307:P1307)</f>
        <v/>
      </c>
      <c r="S1307" s="266">
        <f>IF(R1307&gt;=1,1,0)</f>
        <v/>
      </c>
      <c r="T1307" s="266">
        <f>IF(S1307=0,0,S1307+T1306)</f>
        <v/>
      </c>
      <c r="AS1307" s="796">
        <f>MAX(M1307:P1307)</f>
        <v/>
      </c>
      <c r="AT1307" s="266">
        <f>IF(M1307=AS1307,"#1",IF(N1307=AS1307,"#2",IF(O1307=AS1307,"#4",IF(P1307=AS1307,"#5"))))</f>
        <v/>
      </c>
    </row>
    <row r="1308" ht="17.45" customHeight="1">
      <c r="A1308" s="257">
        <f>IF(ISNUMBER(C1308),MONTH(C1308),"")</f>
        <v/>
      </c>
      <c r="B1308" s="257">
        <f>IF(ISNUMBER(C1308),YEAR(C1308),"")</f>
        <v/>
      </c>
      <c r="C1308" s="791">
        <f>C1307+1</f>
        <v/>
      </c>
      <c r="D1308" s="792" t="n">
        <v>0.8557</v>
      </c>
      <c r="E1308" s="793" t="n"/>
      <c r="F1308" s="795" t="n"/>
      <c r="G1308" s="794" t="n"/>
      <c r="H1308" s="836" t="n">
        <v>0.9409999999999999</v>
      </c>
      <c r="I1308" s="792" t="n">
        <v>0.9485</v>
      </c>
      <c r="J1308" s="793" t="n"/>
      <c r="K1308" s="795" t="n">
        <v>1</v>
      </c>
      <c r="L1308" s="793" t="n"/>
      <c r="M1308" s="982">
        <f>IFERROR(AVERAGE(D1308:E1308),"")</f>
        <v/>
      </c>
      <c r="N1308" s="982">
        <f>IFERROR(AVERAGE(F1308:H1308),"")</f>
        <v/>
      </c>
      <c r="O1308" s="982">
        <f>IFERROR(AVERAGE(I1308:J1308),"")</f>
        <v/>
      </c>
      <c r="P1308" s="982">
        <f>IFERROR(AVERAGE(K1308:L1308),"")</f>
        <v/>
      </c>
      <c r="R1308" s="797">
        <f>AVERAGE(M1308:P1308)</f>
        <v/>
      </c>
      <c r="S1308" s="266">
        <f>IF(R1308&gt;=1,1,0)</f>
        <v/>
      </c>
      <c r="T1308" s="266">
        <f>IF(S1308=0,0,S1308+T1307)</f>
        <v/>
      </c>
      <c r="AS1308" s="796">
        <f>MAX(M1308:P1308)</f>
        <v/>
      </c>
      <c r="AT1308" s="266">
        <f>IF(M1308=AS1308,"#1",IF(N1308=AS1308,"#2",IF(O1308=AS1308,"#4",IF(P1308=AS1308,"#5"))))</f>
        <v/>
      </c>
    </row>
    <row r="1309" ht="17.45" customHeight="1" thickBot="1">
      <c r="A1309" s="257">
        <f>IF(ISNUMBER(C1309),MONTH(C1309),"")</f>
        <v/>
      </c>
      <c r="B1309" s="257">
        <f>IF(ISNUMBER(C1309),YEAR(C1309),"")</f>
        <v/>
      </c>
      <c r="C1309" s="791">
        <f>C1308+1</f>
        <v/>
      </c>
      <c r="D1309" s="792" t="n"/>
      <c r="E1309" s="793" t="n">
        <v>1.224</v>
      </c>
      <c r="F1309" s="795" t="n"/>
      <c r="G1309" s="794" t="n">
        <v>1.237</v>
      </c>
      <c r="H1309" s="836" t="n"/>
      <c r="I1309" s="792" t="n"/>
      <c r="J1309" s="793" t="n">
        <v>1.109</v>
      </c>
      <c r="K1309" s="795" t="n"/>
      <c r="L1309" s="793" t="n">
        <v>1.309</v>
      </c>
      <c r="M1309" s="982">
        <f>IFERROR(AVERAGE(D1309:E1309),"")</f>
        <v/>
      </c>
      <c r="N1309" s="982">
        <f>IFERROR(AVERAGE(F1309:H1309),"")</f>
        <v/>
      </c>
      <c r="O1309" s="982">
        <f>IFERROR(AVERAGE(I1309:J1309),"")</f>
        <v/>
      </c>
      <c r="P1309" s="982">
        <f>IFERROR(AVERAGE(K1309:L1309),"")</f>
        <v/>
      </c>
      <c r="R1309" s="797">
        <f>AVERAGE(M1309:P1309)</f>
        <v/>
      </c>
      <c r="S1309" s="266">
        <f>IF(R1309&gt;=1,1,0)</f>
        <v/>
      </c>
      <c r="T1309" s="266">
        <f>IF(S1309=0,0,S1309+T1308)</f>
        <v/>
      </c>
      <c r="AS1309" s="796">
        <f>MAX(M1309:P1309)</f>
        <v/>
      </c>
      <c r="AT1309" s="266">
        <f>IF(M1309=AS1309,"#1",IF(N1309=AS1309,"#2",IF(O1309=AS1309,"#4",IF(P1309=AS1309,"#5"))))</f>
        <v/>
      </c>
    </row>
    <row r="1310" ht="17.45" customHeight="1" thickBot="1">
      <c r="A1310" s="257">
        <f>IF(ISNUMBER(C1310),MONTH(C1310),"")</f>
        <v/>
      </c>
      <c r="B1310" s="257">
        <f>IF(ISNUMBER(C1310),YEAR(C1310),"")</f>
        <v/>
      </c>
      <c r="C1310" s="861">
        <f>C1309+1</f>
        <v/>
      </c>
      <c r="D1310" s="803" t="n">
        <v>1.167</v>
      </c>
      <c r="E1310" s="804" t="n"/>
      <c r="F1310" s="806" t="n">
        <v>0.9715</v>
      </c>
      <c r="G1310" s="805" t="n"/>
      <c r="H1310" s="838" t="n">
        <v>0.8621</v>
      </c>
      <c r="I1310" s="803" t="n">
        <v>0.9578</v>
      </c>
      <c r="J1310" s="804" t="n"/>
      <c r="K1310" s="806" t="n">
        <v>0.9515</v>
      </c>
      <c r="L1310" s="804" t="n"/>
      <c r="M1310" s="982">
        <f>IFERROR(AVERAGE(D1310:E1310),"")</f>
        <v/>
      </c>
      <c r="N1310" s="982">
        <f>IFERROR(AVERAGE(F1310:H1310),"")</f>
        <v/>
      </c>
      <c r="O1310" s="982">
        <f>IFERROR(AVERAGE(I1310:J1310),"")</f>
        <v/>
      </c>
      <c r="P1310" s="982">
        <f>IFERROR(AVERAGE(K1310:L1310),"")</f>
        <v/>
      </c>
      <c r="R1310" s="797">
        <f>AVERAGE(M1310:P1310)</f>
        <v/>
      </c>
      <c r="S1310" s="266">
        <f>IF(R1310&gt;=1,1,0)</f>
        <v/>
      </c>
      <c r="T1310" s="266">
        <f>IF(S1310=0,0,S1310+T1309)</f>
        <v/>
      </c>
      <c r="U1310" s="313" t="inlineStr">
        <is>
          <t>July</t>
        </is>
      </c>
      <c r="V1310" s="299" t="n">
        <v>2021</v>
      </c>
      <c r="W1310" s="300" t="n"/>
      <c r="X1310" s="300" t="n"/>
      <c r="Y1310" s="300" t="n"/>
      <c r="AS1310" s="796">
        <f>MAX(M1310:P1310)</f>
        <v/>
      </c>
      <c r="AT1310" s="266">
        <f>IF(M1310=AS1310,"#1",IF(N1310=AS1310,"#2",IF(O1310=AS1310,"#4",IF(P1310=AS1310,"#5"))))</f>
        <v/>
      </c>
    </row>
    <row r="1311" ht="17.45" customHeight="1">
      <c r="A1311" s="257">
        <f>IF(ISNUMBER(C1311),MONTH(C1311),"")</f>
        <v/>
      </c>
      <c r="B1311" s="257">
        <f>IF(ISNUMBER(C1311),YEAR(C1311),"")</f>
        <v/>
      </c>
      <c r="C1311" s="791">
        <f>C1310+1</f>
        <v/>
      </c>
      <c r="D1311" s="792" t="n"/>
      <c r="E1311" s="793" t="n">
        <v>0.8443000000000001</v>
      </c>
      <c r="F1311" s="795" t="n"/>
      <c r="G1311" s="794" t="n">
        <v>0.9597</v>
      </c>
      <c r="H1311" s="836" t="n"/>
      <c r="I1311" s="792" t="n"/>
      <c r="J1311" s="793" t="n">
        <v>0.8194</v>
      </c>
      <c r="K1311" s="795" t="n"/>
      <c r="L1311" s="793" t="n">
        <v>1.075</v>
      </c>
      <c r="M1311" s="982">
        <f>IFERROR(AVERAGE(D1311:E1311),"")</f>
        <v/>
      </c>
      <c r="N1311" s="982">
        <f>IFERROR(AVERAGE(F1311:H1311),"")</f>
        <v/>
      </c>
      <c r="O1311" s="982">
        <f>IFERROR(AVERAGE(I1311:J1311),"")</f>
        <v/>
      </c>
      <c r="P1311" s="982">
        <f>IFERROR(AVERAGE(K1311:L1311),"")</f>
        <v/>
      </c>
      <c r="R1311" s="797">
        <f>AVERAGE(M1311:P1311)</f>
        <v/>
      </c>
      <c r="S1311" s="266">
        <f>IF(R1311&gt;=1,1,0)</f>
        <v/>
      </c>
      <c r="T1311" s="266">
        <f>IF(S1311=0,0,S1311+T1310)</f>
        <v/>
      </c>
      <c r="U1311" s="301" t="inlineStr">
        <is>
          <t>Parameter</t>
        </is>
      </c>
      <c r="V1311" s="301" t="inlineStr">
        <is>
          <t>Station 1</t>
        </is>
      </c>
      <c r="W1311" s="301" t="inlineStr">
        <is>
          <t>Station 2</t>
        </is>
      </c>
      <c r="X1311" s="301" t="inlineStr">
        <is>
          <t>Station 4</t>
        </is>
      </c>
      <c r="Y1311" s="301" t="inlineStr">
        <is>
          <t>Station 5</t>
        </is>
      </c>
      <c r="AS1311" s="796">
        <f>MAX(M1311:P1311)</f>
        <v/>
      </c>
      <c r="AT1311" s="266">
        <f>IF(M1311=AS1311,"#1",IF(N1311=AS1311,"#2",IF(O1311=AS1311,"#4",IF(P1311=AS1311,"#5"))))</f>
        <v/>
      </c>
    </row>
    <row r="1312" ht="17.45" customHeight="1" thickBot="1">
      <c r="A1312" s="257">
        <f>IF(ISNUMBER(C1312),MONTH(C1312),"")</f>
        <v/>
      </c>
      <c r="B1312" s="257">
        <f>IF(ISNUMBER(C1312),YEAR(C1312),"")</f>
        <v/>
      </c>
      <c r="C1312" s="877">
        <f>C1311+1</f>
        <v/>
      </c>
      <c r="D1312" s="878" t="n">
        <v>0.7234</v>
      </c>
      <c r="E1312" s="879" t="n"/>
      <c r="F1312" s="880" t="n">
        <v>0.8346</v>
      </c>
      <c r="G1312" s="881" t="n"/>
      <c r="H1312" s="882" t="n"/>
      <c r="I1312" s="878" t="n">
        <v>0.7336</v>
      </c>
      <c r="J1312" s="879" t="n"/>
      <c r="K1312" s="880" t="n">
        <v>0.8342000000000001</v>
      </c>
      <c r="L1312" s="879" t="n"/>
      <c r="M1312" s="983">
        <f>IFERROR(AVERAGE(D1312:E1312),"")</f>
        <v/>
      </c>
      <c r="N1312" s="983">
        <f>IFERROR(AVERAGE(F1312:H1312),"")</f>
        <v/>
      </c>
      <c r="O1312" s="983">
        <f>IFERROR(AVERAGE(I1312:J1312),"")</f>
        <v/>
      </c>
      <c r="P1312" s="983">
        <f>IFERROR(AVERAGE(K1312:L1312),"")</f>
        <v/>
      </c>
      <c r="Q1312" s="813">
        <f>AVERAGE(M1312:P1312)</f>
        <v/>
      </c>
      <c r="R1312" s="813" t="n"/>
      <c r="S1312" s="443">
        <f>IF(Q1312&gt;=1,1,0)</f>
        <v/>
      </c>
      <c r="T1312" s="443">
        <f>IF(S1312=0,0,S1312+T1311)</f>
        <v/>
      </c>
      <c r="U1312" s="302" t="inlineStr">
        <is>
          <t>Average</t>
        </is>
      </c>
      <c r="V1312" s="839">
        <f>AVERAGE(D1282:E1312)</f>
        <v/>
      </c>
      <c r="W1312" s="839">
        <f>AVERAGE(F1282:H1312)</f>
        <v/>
      </c>
      <c r="X1312" s="839">
        <f>AVERAGE(I1282:J1312)</f>
        <v/>
      </c>
      <c r="Y1312" s="839">
        <f>AVERAGE(K1282:L1312)</f>
        <v/>
      </c>
      <c r="AS1312" s="796">
        <f>MAX(M1312:P1312)</f>
        <v/>
      </c>
      <c r="AT1312" s="266">
        <f>IF(M1312=AS1312,"#1",IF(N1312=AS1312,"#2",IF(O1312=AS1312,"#4",IF(P1312=AS1312,"#5"))))</f>
        <v/>
      </c>
    </row>
    <row r="1313" ht="17.45" customHeight="1">
      <c r="A1313" s="257">
        <f>IF(ISNUMBER(C1313),MONTH(C1313),"")</f>
        <v/>
      </c>
      <c r="B1313" s="257">
        <f>IF(ISNUMBER(C1313),YEAR(C1313),"")</f>
        <v/>
      </c>
      <c r="C1313" s="885">
        <f>C1312+1</f>
        <v/>
      </c>
      <c r="D1313" s="894" t="n"/>
      <c r="E1313" s="895" t="n">
        <v>0.7423</v>
      </c>
      <c r="F1313" s="896" t="n"/>
      <c r="G1313" s="897" t="n">
        <v>0.7332</v>
      </c>
      <c r="H1313" s="898" t="n"/>
      <c r="I1313" s="894" t="n"/>
      <c r="J1313" s="895" t="n">
        <v>0.6928</v>
      </c>
      <c r="K1313" s="896" t="n"/>
      <c r="L1313" s="895" t="n">
        <v>0.6715</v>
      </c>
      <c r="M1313" s="983">
        <f>IFERROR(AVERAGE(D1313:E1313),"")</f>
        <v/>
      </c>
      <c r="N1313" s="983">
        <f>IFERROR(AVERAGE(F1313:H1313),"")</f>
        <v/>
      </c>
      <c r="O1313" s="983">
        <f>IFERROR(AVERAGE(I1313:J1313),"")</f>
        <v/>
      </c>
      <c r="P1313" s="983">
        <f>IFERROR(AVERAGE(K1313:L1313),"")</f>
        <v/>
      </c>
      <c r="Q1313" s="813">
        <f>AVERAGE(M1313:P1313)</f>
        <v/>
      </c>
      <c r="R1313" s="813" t="n"/>
      <c r="S1313" s="443">
        <f>IF(Q1313&gt;=1,1,0)</f>
        <v/>
      </c>
      <c r="T1313" s="443">
        <f>IF(S1313=0,0,S1313+T1312)</f>
        <v/>
      </c>
      <c r="U1313" s="302" t="inlineStr">
        <is>
          <t>Maximum</t>
        </is>
      </c>
      <c r="V1313" s="839">
        <f>MAX(D1282:E1312)</f>
        <v/>
      </c>
      <c r="W1313" s="839">
        <f>MAX(F1282:H1312)</f>
        <v/>
      </c>
      <c r="X1313" s="839">
        <f>MAX(I1282:J1312)</f>
        <v/>
      </c>
      <c r="Y1313" s="839">
        <f>MAX(K1282:L1312)</f>
        <v/>
      </c>
      <c r="AS1313" s="796">
        <f>MAX(M1313:P1313)</f>
        <v/>
      </c>
      <c r="AT1313" s="266">
        <f>IF(M1313=AS1313,"#1",IF(N1313=AS1313,"#2",IF(O1313=AS1313,"#4",IF(P1313=AS1313,"#5"))))</f>
        <v/>
      </c>
    </row>
    <row r="1314" ht="17.45" customHeight="1" thickBot="1">
      <c r="A1314" s="257">
        <f>IF(ISNUMBER(C1314),MONTH(C1314),"")</f>
        <v/>
      </c>
      <c r="B1314" s="257">
        <f>IF(ISNUMBER(C1314),YEAR(C1314),"")</f>
        <v/>
      </c>
      <c r="C1314" s="791">
        <f>C1313+1</f>
        <v/>
      </c>
      <c r="D1314" s="792" t="n">
        <v>0.7894</v>
      </c>
      <c r="E1314" s="793" t="n"/>
      <c r="F1314" s="795" t="n"/>
      <c r="G1314" s="794" t="n"/>
      <c r="H1314" s="836" t="n">
        <v>0.8137</v>
      </c>
      <c r="I1314" s="792" t="n">
        <v>0.8328</v>
      </c>
      <c r="J1314" s="793" t="n"/>
      <c r="K1314" s="795" t="n">
        <v>0.8177</v>
      </c>
      <c r="L1314" s="793" t="n"/>
      <c r="M1314" s="982">
        <f>IFERROR(AVERAGE(D1314:E1314),"")</f>
        <v/>
      </c>
      <c r="N1314" s="982">
        <f>IFERROR(AVERAGE(F1314:H1314),"")</f>
        <v/>
      </c>
      <c r="O1314" s="982">
        <f>IFERROR(AVERAGE(I1314:J1314),"")</f>
        <v/>
      </c>
      <c r="P1314" s="982">
        <f>IFERROR(AVERAGE(K1314:L1314),"")</f>
        <v/>
      </c>
      <c r="R1314" s="797">
        <f>AVERAGE(M1314:P1314)</f>
        <v/>
      </c>
      <c r="S1314" s="266">
        <f>IF(R1314&gt;=1,1,0)</f>
        <v/>
      </c>
      <c r="T1314" s="266">
        <f>IF(S1314=0,0,S1314+T1313)</f>
        <v/>
      </c>
      <c r="U1314" s="304" t="inlineStr">
        <is>
          <t># DAYS &gt; 2.5</t>
        </is>
      </c>
      <c r="V1314" s="305">
        <f>COUNTIF(D1282:E1312,"&gt;=2.5")</f>
        <v/>
      </c>
      <c r="W1314" s="305">
        <f>COUNTIF(F1282:H1312,"&gt;=2.5")</f>
        <v/>
      </c>
      <c r="X1314" s="305">
        <f>COUNTIF(I1282:J1312,"&gt;=2.5")</f>
        <v/>
      </c>
      <c r="Y1314" s="305">
        <f>COUNTIF(K1282:L1312,"&gt;=2.5")</f>
        <v/>
      </c>
      <c r="AS1314" s="796">
        <f>MAX(M1314:P1314)</f>
        <v/>
      </c>
      <c r="AT1314" s="266">
        <f>IF(M1314=AS1314,"#1",IF(N1314=AS1314,"#2",IF(O1314=AS1314,"#4",IF(P1314=AS1314,"#5"))))</f>
        <v/>
      </c>
    </row>
    <row r="1315" ht="17.45" customHeight="1" thickBot="1">
      <c r="A1315" s="257">
        <f>IF(ISNUMBER(C1315),MONTH(C1315),"")</f>
        <v/>
      </c>
      <c r="B1315" s="257">
        <f>IF(ISNUMBER(C1315),YEAR(C1315),"")</f>
        <v/>
      </c>
      <c r="C1315" s="791">
        <f>C1314+1</f>
        <v/>
      </c>
      <c r="D1315" s="792" t="n"/>
      <c r="E1315" s="793" t="n">
        <v>1.044</v>
      </c>
      <c r="F1315" s="795" t="n"/>
      <c r="G1315" s="794" t="n">
        <v>1.193</v>
      </c>
      <c r="H1315" s="836" t="n"/>
      <c r="I1315" s="792" t="n"/>
      <c r="J1315" s="793" t="n">
        <v>0.8315</v>
      </c>
      <c r="K1315" s="795" t="n"/>
      <c r="L1315" s="793" t="n">
        <v>0.9082</v>
      </c>
      <c r="M1315" s="982">
        <f>IFERROR(AVERAGE(D1315:E1315),"")</f>
        <v/>
      </c>
      <c r="N1315" s="982">
        <f>IFERROR(AVERAGE(F1315:H1315),"")</f>
        <v/>
      </c>
      <c r="O1315" s="982">
        <f>IFERROR(AVERAGE(I1315:J1315),"")</f>
        <v/>
      </c>
      <c r="P1315" s="982">
        <f>IFERROR(AVERAGE(K1315:L1315),"")</f>
        <v/>
      </c>
      <c r="R1315" s="797">
        <f>AVERAGE(M1315:P1315)</f>
        <v/>
      </c>
      <c r="S1315" s="266">
        <f>IF(R1315&gt;=1,1,0)</f>
        <v/>
      </c>
      <c r="T1315" s="266">
        <f>IF(S1315=0,0,S1315+T1314)</f>
        <v/>
      </c>
      <c r="Y1315" s="786">
        <f>AVERAGE(V1312:Y1312)</f>
        <v/>
      </c>
      <c r="AS1315" s="796">
        <f>MAX(M1315:P1315)</f>
        <v/>
      </c>
      <c r="AT1315" s="266">
        <f>IF(M1315=AS1315,"#1",IF(N1315=AS1315,"#2",IF(O1315=AS1315,"#4",IF(P1315=AS1315,"#5"))))</f>
        <v/>
      </c>
    </row>
    <row r="1316" ht="17.45" customHeight="1">
      <c r="A1316" s="257">
        <f>IF(ISNUMBER(C1316),MONTH(C1316),"")</f>
        <v/>
      </c>
      <c r="B1316" s="257">
        <f>IF(ISNUMBER(C1316),YEAR(C1316),"")</f>
        <v/>
      </c>
      <c r="C1316" s="861">
        <f>C1315+1</f>
        <v/>
      </c>
      <c r="D1316" s="803" t="n">
        <v>1.419</v>
      </c>
      <c r="E1316" s="804" t="n"/>
      <c r="F1316" s="806" t="n">
        <v>1.23</v>
      </c>
      <c r="G1316" s="805" t="n"/>
      <c r="H1316" s="838" t="n">
        <v>1.159</v>
      </c>
      <c r="I1316" s="803" t="n">
        <v>1.253</v>
      </c>
      <c r="J1316" s="804" t="n"/>
      <c r="K1316" s="806" t="n">
        <v>1.087</v>
      </c>
      <c r="L1316" s="804" t="n"/>
      <c r="M1316" s="982">
        <f>IFERROR(AVERAGE(D1316:E1316),"")</f>
        <v/>
      </c>
      <c r="N1316" s="982">
        <f>IFERROR(AVERAGE(F1316:H1316),"")</f>
        <v/>
      </c>
      <c r="O1316" s="982">
        <f>IFERROR(AVERAGE(I1316:J1316),"")</f>
        <v/>
      </c>
      <c r="P1316" s="982">
        <f>IFERROR(AVERAGE(K1316:L1316),"")</f>
        <v/>
      </c>
      <c r="R1316" s="797">
        <f>AVERAGE(M1316:P1316)</f>
        <v/>
      </c>
      <c r="S1316" s="266">
        <f>IF(R1316&gt;=1,1,0)</f>
        <v/>
      </c>
      <c r="T1316" s="266">
        <f>IF(S1316=0,0,S1316+T1315)</f>
        <v/>
      </c>
      <c r="AS1316" s="796">
        <f>MAX(M1316:P1316)</f>
        <v/>
      </c>
      <c r="AT1316" s="266">
        <f>IF(M1316=AS1316,"#1",IF(N1316=AS1316,"#2",IF(O1316=AS1316,"#4",IF(P1316=AS1316,"#5"))))</f>
        <v/>
      </c>
    </row>
    <row r="1317" ht="17.45" customHeight="1">
      <c r="A1317" s="257">
        <f>IF(ISNUMBER(C1317),MONTH(C1317),"")</f>
        <v/>
      </c>
      <c r="B1317" s="257">
        <f>IF(ISNUMBER(C1317),YEAR(C1317),"")</f>
        <v/>
      </c>
      <c r="C1317" s="791">
        <f>C1316+1</f>
        <v/>
      </c>
      <c r="D1317" s="792" t="n"/>
      <c r="E1317" s="793" t="n">
        <v>2.287</v>
      </c>
      <c r="F1317" s="795" t="n"/>
      <c r="G1317" s="794" t="n">
        <v>1.596</v>
      </c>
      <c r="H1317" s="836" t="n"/>
      <c r="I1317" s="792" t="n"/>
      <c r="J1317" s="793" t="n">
        <v>1.098</v>
      </c>
      <c r="K1317" s="795" t="n"/>
      <c r="L1317" s="793" t="n">
        <v>1.162</v>
      </c>
      <c r="M1317" s="982">
        <f>IFERROR(AVERAGE(D1317:E1317),"")</f>
        <v/>
      </c>
      <c r="N1317" s="982">
        <f>IFERROR(AVERAGE(F1317:H1317),"")</f>
        <v/>
      </c>
      <c r="O1317" s="982">
        <f>IFERROR(AVERAGE(I1317:J1317),"")</f>
        <v/>
      </c>
      <c r="P1317" s="982">
        <f>IFERROR(AVERAGE(K1317:L1317),"")</f>
        <v/>
      </c>
      <c r="R1317" s="797">
        <f>AVERAGE(M1317:P1317)</f>
        <v/>
      </c>
      <c r="S1317" s="266">
        <f>IF(R1317&gt;=1,1,0)</f>
        <v/>
      </c>
      <c r="T1317" s="266">
        <f>IF(S1317=0,0,S1317+T1316)</f>
        <v/>
      </c>
      <c r="AS1317" s="796">
        <f>MAX(M1317:P1317)</f>
        <v/>
      </c>
      <c r="AT1317" s="266">
        <f>IF(M1317=AS1317,"#1",IF(N1317=AS1317,"#2",IF(O1317=AS1317,"#4",IF(P1317=AS1317,"#5"))))</f>
        <v/>
      </c>
    </row>
    <row r="1318" ht="17.45" customHeight="1">
      <c r="A1318" s="257">
        <f>IF(ISNUMBER(C1318),MONTH(C1318),"")</f>
        <v/>
      </c>
      <c r="B1318" s="257">
        <f>IF(ISNUMBER(C1318),YEAR(C1318),"")</f>
        <v/>
      </c>
      <c r="C1318" s="791">
        <f>C1317+1</f>
        <v/>
      </c>
      <c r="D1318" s="792" t="n">
        <v>1.101</v>
      </c>
      <c r="E1318" s="793" t="n"/>
      <c r="F1318" s="795" t="n">
        <v>1.58</v>
      </c>
      <c r="G1318" s="794" t="n"/>
      <c r="H1318" s="836" t="n"/>
      <c r="I1318" s="792" t="n">
        <v>0.8066</v>
      </c>
      <c r="J1318" s="793" t="n"/>
      <c r="K1318" s="795" t="n">
        <v>0.8443000000000001</v>
      </c>
      <c r="L1318" s="793" t="n"/>
      <c r="M1318" s="982">
        <f>IFERROR(AVERAGE(D1318:E1318),"")</f>
        <v/>
      </c>
      <c r="N1318" s="982">
        <f>IFERROR(AVERAGE(F1318:H1318),"")</f>
        <v/>
      </c>
      <c r="O1318" s="982">
        <f>IFERROR(AVERAGE(I1318:J1318),"")</f>
        <v/>
      </c>
      <c r="P1318" s="982">
        <f>IFERROR(AVERAGE(K1318:L1318),"")</f>
        <v/>
      </c>
      <c r="R1318" s="797">
        <f>AVERAGE(M1318:P1318)</f>
        <v/>
      </c>
      <c r="S1318" s="266">
        <f>IF(R1318&gt;=1,1,0)</f>
        <v/>
      </c>
      <c r="T1318" s="266">
        <f>IF(S1318=0,0,S1318+T1317)</f>
        <v/>
      </c>
      <c r="AS1318" s="796">
        <f>MAX(M1318:P1318)</f>
        <v/>
      </c>
      <c r="AT1318" s="266">
        <f>IF(M1318=AS1318,"#1",IF(N1318=AS1318,"#2",IF(O1318=AS1318,"#4",IF(P1318=AS1318,"#5"))))</f>
        <v/>
      </c>
    </row>
    <row r="1319" ht="17.45" customHeight="1">
      <c r="A1319" s="257">
        <f>IF(ISNUMBER(C1319),MONTH(C1319),"")</f>
        <v/>
      </c>
      <c r="B1319" s="257">
        <f>IF(ISNUMBER(C1319),YEAR(C1319),"")</f>
        <v/>
      </c>
      <c r="C1319" s="808">
        <f>C1318+1</f>
        <v/>
      </c>
      <c r="D1319" s="809" t="n"/>
      <c r="E1319" s="810" t="n">
        <v>0.9614</v>
      </c>
      <c r="F1319" s="812" t="n"/>
      <c r="G1319" s="811" t="n">
        <v>0.8414</v>
      </c>
      <c r="H1319" s="837" t="n"/>
      <c r="I1319" s="809" t="n"/>
      <c r="J1319" s="810" t="n">
        <v>0.6193</v>
      </c>
      <c r="K1319" s="812" t="n"/>
      <c r="L1319" s="810" t="n">
        <v>0.748</v>
      </c>
      <c r="M1319" s="983">
        <f>IFERROR(AVERAGE(D1319:E1319),"")</f>
        <v/>
      </c>
      <c r="N1319" s="983">
        <f>IFERROR(AVERAGE(F1319:H1319),"")</f>
        <v/>
      </c>
      <c r="O1319" s="983">
        <f>IFERROR(AVERAGE(I1319:J1319),"")</f>
        <v/>
      </c>
      <c r="P1319" s="983">
        <f>IFERROR(AVERAGE(K1319:L1319),"")</f>
        <v/>
      </c>
      <c r="Q1319" s="813">
        <f>AVERAGE(M1319:P1319)</f>
        <v/>
      </c>
      <c r="R1319" s="813" t="n"/>
      <c r="S1319" s="443">
        <f>IF(Q1319&gt;=1,1,0)</f>
        <v/>
      </c>
      <c r="T1319" s="443">
        <f>IF(S1319=0,0,S1319+T1318)</f>
        <v/>
      </c>
      <c r="AS1319" s="796">
        <f>MAX(M1319:P1319)</f>
        <v/>
      </c>
      <c r="AT1319" s="266">
        <f>IF(M1319=AS1319,"#1",IF(N1319=AS1319,"#2",IF(O1319=AS1319,"#4",IF(P1319=AS1319,"#5"))))</f>
        <v/>
      </c>
    </row>
    <row r="1320" ht="17.45" customHeight="1">
      <c r="A1320" s="257">
        <f>IF(ISNUMBER(C1320),MONTH(C1320),"")</f>
        <v/>
      </c>
      <c r="B1320" s="257">
        <f>IF(ISNUMBER(C1320),YEAR(C1320),"")</f>
        <v/>
      </c>
      <c r="C1320" s="808">
        <f>C1319+1</f>
        <v/>
      </c>
      <c r="D1320" s="809" t="n">
        <v>0.7203000000000001</v>
      </c>
      <c r="E1320" s="810" t="n"/>
      <c r="F1320" s="812" t="n"/>
      <c r="G1320" s="811" t="n"/>
      <c r="H1320" s="837" t="n">
        <v>0.6103</v>
      </c>
      <c r="I1320" s="809" t="n">
        <v>0.5953000000000001</v>
      </c>
      <c r="J1320" s="810" t="n"/>
      <c r="K1320" s="812" t="n">
        <v>0.6449</v>
      </c>
      <c r="L1320" s="810" t="n"/>
      <c r="M1320" s="983">
        <f>IFERROR(AVERAGE(D1320:E1320),"")</f>
        <v/>
      </c>
      <c r="N1320" s="983">
        <f>IFERROR(AVERAGE(F1320:H1320),"")</f>
        <v/>
      </c>
      <c r="O1320" s="983">
        <f>IFERROR(AVERAGE(I1320:J1320),"")</f>
        <v/>
      </c>
      <c r="P1320" s="983">
        <f>IFERROR(AVERAGE(K1320:L1320),"")</f>
        <v/>
      </c>
      <c r="Q1320" s="813">
        <f>AVERAGE(M1320:P1320)</f>
        <v/>
      </c>
      <c r="R1320" s="813" t="n"/>
      <c r="S1320" s="443">
        <f>IF(Q1320&gt;=1,1,0)</f>
        <v/>
      </c>
      <c r="T1320" s="443">
        <f>IF(S1320=0,0,S1320+T1319)</f>
        <v/>
      </c>
      <c r="AS1320" s="796">
        <f>MAX(M1320:P1320)</f>
        <v/>
      </c>
      <c r="AT1320" s="266">
        <f>IF(M1320=AS1320,"#1",IF(N1320=AS1320,"#2",IF(O1320=AS1320,"#4",IF(P1320=AS1320,"#5"))))</f>
        <v/>
      </c>
    </row>
    <row r="1321" ht="17.45" customHeight="1">
      <c r="A1321" s="257">
        <f>IF(ISNUMBER(C1321),MONTH(C1321),"")</f>
        <v/>
      </c>
      <c r="B1321" s="257">
        <f>IF(ISNUMBER(C1321),YEAR(C1321),"")</f>
        <v/>
      </c>
      <c r="C1321" s="791">
        <f>C1320+1</f>
        <v/>
      </c>
      <c r="D1321" s="792" t="n"/>
      <c r="E1321" s="793" t="n">
        <v>0.9181</v>
      </c>
      <c r="F1321" s="795" t="n"/>
      <c r="G1321" s="794" t="n">
        <v>0.9248</v>
      </c>
      <c r="H1321" s="836" t="n"/>
      <c r="I1321" s="792" t="n"/>
      <c r="J1321" s="793" t="n">
        <v>0.7532</v>
      </c>
      <c r="K1321" s="795" t="n"/>
      <c r="L1321" s="793" t="n">
        <v>0.8246</v>
      </c>
      <c r="M1321" s="982">
        <f>IFERROR(AVERAGE(D1321:E1321),"")</f>
        <v/>
      </c>
      <c r="N1321" s="982">
        <f>IFERROR(AVERAGE(F1321:H1321),"")</f>
        <v/>
      </c>
      <c r="O1321" s="982">
        <f>IFERROR(AVERAGE(I1321:J1321),"")</f>
        <v/>
      </c>
      <c r="P1321" s="982">
        <f>IFERROR(AVERAGE(K1321:L1321),"")</f>
        <v/>
      </c>
      <c r="R1321" s="797">
        <f>AVERAGE(M1321:P1321)</f>
        <v/>
      </c>
      <c r="S1321" s="266">
        <f>IF(R1321&gt;=1,1,0)</f>
        <v/>
      </c>
      <c r="T1321" s="266">
        <f>IF(S1321=0,0,S1321+T1320)</f>
        <v/>
      </c>
      <c r="AS1321" s="796">
        <f>MAX(M1321:P1321)</f>
        <v/>
      </c>
      <c r="AT1321" s="266">
        <f>IF(M1321=AS1321,"#1",IF(N1321=AS1321,"#2",IF(O1321=AS1321,"#4",IF(P1321=AS1321,"#5"))))</f>
        <v/>
      </c>
    </row>
    <row r="1322" ht="17.45" customHeight="1">
      <c r="A1322" s="257">
        <f>IF(ISNUMBER(C1322),MONTH(C1322),"")</f>
        <v/>
      </c>
      <c r="B1322" s="257">
        <f>IF(ISNUMBER(C1322),YEAR(C1322),"")</f>
        <v/>
      </c>
      <c r="C1322" s="861">
        <f>C1321+1</f>
        <v/>
      </c>
      <c r="D1322" s="803" t="n">
        <v>1.136</v>
      </c>
      <c r="E1322" s="804" t="n"/>
      <c r="F1322" s="806" t="n">
        <v>1.188</v>
      </c>
      <c r="G1322" s="805" t="n"/>
      <c r="H1322" s="838" t="n">
        <v>1.164</v>
      </c>
      <c r="I1322" s="803" t="n">
        <v>1.107</v>
      </c>
      <c r="J1322" s="804" t="n"/>
      <c r="K1322" s="806" t="n">
        <v>1.1</v>
      </c>
      <c r="L1322" s="804" t="n"/>
      <c r="M1322" s="982">
        <f>IFERROR(AVERAGE(D1322:E1322),"")</f>
        <v/>
      </c>
      <c r="N1322" s="982">
        <f>IFERROR(AVERAGE(F1322:H1322),"")</f>
        <v/>
      </c>
      <c r="O1322" s="982">
        <f>IFERROR(AVERAGE(I1322:J1322),"")</f>
        <v/>
      </c>
      <c r="P1322" s="982">
        <f>IFERROR(AVERAGE(K1322:L1322),"")</f>
        <v/>
      </c>
      <c r="R1322" s="797">
        <f>AVERAGE(M1322:P1322)</f>
        <v/>
      </c>
      <c r="S1322" s="266">
        <f>IF(R1322&gt;=1,1,0)</f>
        <v/>
      </c>
      <c r="T1322" s="266">
        <f>IF(S1322=0,0,S1322+T1321)</f>
        <v/>
      </c>
      <c r="AS1322" s="796">
        <f>MAX(M1322:P1322)</f>
        <v/>
      </c>
      <c r="AT1322" s="266">
        <f>IF(M1322=AS1322,"#1",IF(N1322=AS1322,"#2",IF(O1322=AS1322,"#4",IF(P1322=AS1322,"#5"))))</f>
        <v/>
      </c>
    </row>
    <row r="1323" ht="17.45" customHeight="1">
      <c r="A1323" s="257">
        <f>IF(ISNUMBER(C1323),MONTH(C1323),"")</f>
        <v/>
      </c>
      <c r="B1323" s="257">
        <f>IF(ISNUMBER(C1323),YEAR(C1323),"")</f>
        <v/>
      </c>
      <c r="C1323" s="791">
        <f>C1322+1</f>
        <v/>
      </c>
      <c r="D1323" s="792" t="n"/>
      <c r="E1323" s="793" t="n">
        <v>1.485</v>
      </c>
      <c r="F1323" s="795" t="n"/>
      <c r="G1323" s="794" t="n">
        <v>1.3</v>
      </c>
      <c r="H1323" s="836" t="n"/>
      <c r="I1323" s="792" t="n"/>
      <c r="J1323" s="793" t="n">
        <v>0.9242</v>
      </c>
      <c r="K1323" s="795" t="n"/>
      <c r="L1323" s="793" t="n">
        <v>1.296</v>
      </c>
      <c r="M1323" s="982">
        <f>IFERROR(AVERAGE(D1323:E1323),"")</f>
        <v/>
      </c>
      <c r="N1323" s="982">
        <f>IFERROR(AVERAGE(F1323:H1323),"")</f>
        <v/>
      </c>
      <c r="O1323" s="982">
        <f>IFERROR(AVERAGE(I1323:J1323),"")</f>
        <v/>
      </c>
      <c r="P1323" s="982">
        <f>IFERROR(AVERAGE(K1323:L1323),"")</f>
        <v/>
      </c>
      <c r="R1323" s="797">
        <f>AVERAGE(M1323:P1323)</f>
        <v/>
      </c>
      <c r="S1323" s="266">
        <f>IF(R1323&gt;=1,1,0)</f>
        <v/>
      </c>
      <c r="T1323" s="266">
        <f>IF(S1323=0,0,S1323+T1322)</f>
        <v/>
      </c>
      <c r="AS1323" s="796">
        <f>MAX(M1323:P1323)</f>
        <v/>
      </c>
      <c r="AT1323" s="266">
        <f>IF(M1323=AS1323,"#1",IF(N1323=AS1323,"#2",IF(O1323=AS1323,"#4",IF(P1323=AS1323,"#5"))))</f>
        <v/>
      </c>
    </row>
    <row r="1324" ht="17.45" customHeight="1">
      <c r="A1324" s="257">
        <f>IF(ISNUMBER(C1324),MONTH(C1324),"")</f>
        <v/>
      </c>
      <c r="B1324" s="257">
        <f>IF(ISNUMBER(C1324),YEAR(C1324),"")</f>
        <v/>
      </c>
      <c r="C1324" s="791">
        <f>C1323+1</f>
        <v/>
      </c>
      <c r="D1324" s="792" t="n">
        <v>1.505</v>
      </c>
      <c r="E1324" s="793" t="n"/>
      <c r="F1324" s="795" t="n">
        <v>1.025</v>
      </c>
      <c r="G1324" s="794" t="n"/>
      <c r="H1324" s="836" t="n"/>
      <c r="I1324" s="792" t="n">
        <v>0.9448</v>
      </c>
      <c r="J1324" s="793" t="n"/>
      <c r="K1324" s="795" t="n">
        <v>1.109</v>
      </c>
      <c r="L1324" s="793" t="n"/>
      <c r="M1324" s="982">
        <f>IFERROR(AVERAGE(D1324:E1324),"")</f>
        <v/>
      </c>
      <c r="N1324" s="982">
        <f>IFERROR(AVERAGE(F1324:H1324),"")</f>
        <v/>
      </c>
      <c r="O1324" s="982">
        <f>IFERROR(AVERAGE(I1324:J1324),"")</f>
        <v/>
      </c>
      <c r="P1324" s="982">
        <f>IFERROR(AVERAGE(K1324:L1324),"")</f>
        <v/>
      </c>
      <c r="R1324" s="797">
        <f>AVERAGE(M1324:P1324)</f>
        <v/>
      </c>
      <c r="S1324" s="266">
        <f>IF(R1324&gt;=1,1,0)</f>
        <v/>
      </c>
      <c r="T1324" s="266">
        <f>IF(S1324=0,0,S1324+T1323)</f>
        <v/>
      </c>
      <c r="AS1324" s="796">
        <f>MAX(M1324:P1324)</f>
        <v/>
      </c>
      <c r="AT1324" s="266">
        <f>IF(M1324=AS1324,"#1",IF(N1324=AS1324,"#2",IF(O1324=AS1324,"#4",IF(P1324=AS1324,"#5"))))</f>
        <v/>
      </c>
    </row>
    <row r="1325" ht="17.45" customHeight="1">
      <c r="A1325" s="257">
        <f>IF(ISNUMBER(C1325),MONTH(C1325),"")</f>
        <v/>
      </c>
      <c r="B1325" s="257">
        <f>IF(ISNUMBER(C1325),YEAR(C1325),"")</f>
        <v/>
      </c>
      <c r="C1325" s="791">
        <f>C1324+1</f>
        <v/>
      </c>
      <c r="D1325" s="792" t="n"/>
      <c r="E1325" s="793" t="n">
        <v>1.003</v>
      </c>
      <c r="F1325" s="795" t="n"/>
      <c r="G1325" s="794" t="n">
        <v>0.8454</v>
      </c>
      <c r="H1325" s="836" t="n"/>
      <c r="I1325" s="792" t="n"/>
      <c r="J1325" s="793" t="n">
        <v>0.6964</v>
      </c>
      <c r="K1325" s="795" t="n"/>
      <c r="L1325" s="793" t="n">
        <v>0.7714</v>
      </c>
      <c r="M1325" s="982">
        <f>IFERROR(AVERAGE(D1325:E1325),"")</f>
        <v/>
      </c>
      <c r="N1325" s="982">
        <f>IFERROR(AVERAGE(F1325:H1325),"")</f>
        <v/>
      </c>
      <c r="O1325" s="982">
        <f>IFERROR(AVERAGE(I1325:J1325),"")</f>
        <v/>
      </c>
      <c r="P1325" s="982">
        <f>IFERROR(AVERAGE(K1325:L1325),"")</f>
        <v/>
      </c>
      <c r="R1325" s="797">
        <f>AVERAGE(M1325:P1325)</f>
        <v/>
      </c>
      <c r="S1325" s="266">
        <f>IF(R1325&gt;=1,1,0)</f>
        <v/>
      </c>
      <c r="T1325" s="266">
        <f>IF(S1325=0,0,S1325+T1324)</f>
        <v/>
      </c>
      <c r="AS1325" s="796">
        <f>MAX(M1325:P1325)</f>
        <v/>
      </c>
      <c r="AT1325" s="266">
        <f>IF(M1325=AS1325,"#1",IF(N1325=AS1325,"#2",IF(O1325=AS1325,"#4",IF(P1325=AS1325,"#5"))))</f>
        <v/>
      </c>
    </row>
    <row r="1326" ht="17.45" customHeight="1">
      <c r="A1326" s="257">
        <f>IF(ISNUMBER(C1326),MONTH(C1326),"")</f>
        <v/>
      </c>
      <c r="B1326" s="257">
        <f>IF(ISNUMBER(C1326),YEAR(C1326),"")</f>
        <v/>
      </c>
      <c r="C1326" s="808">
        <f>C1325+1</f>
        <v/>
      </c>
      <c r="D1326" s="809" t="n">
        <v>0.9325</v>
      </c>
      <c r="E1326" s="810" t="n"/>
      <c r="F1326" s="812" t="n"/>
      <c r="G1326" s="811" t="n"/>
      <c r="H1326" s="837" t="n">
        <v>0.9439</v>
      </c>
      <c r="I1326" s="809" t="n">
        <v>0.7373</v>
      </c>
      <c r="J1326" s="810" t="n"/>
      <c r="K1326" s="812" t="n">
        <v>0.9058</v>
      </c>
      <c r="L1326" s="810" t="n"/>
      <c r="M1326" s="983">
        <f>IFERROR(AVERAGE(D1326:E1326),"")</f>
        <v/>
      </c>
      <c r="N1326" s="983">
        <f>IFERROR(AVERAGE(F1326:H1326),"")</f>
        <v/>
      </c>
      <c r="O1326" s="983">
        <f>IFERROR(AVERAGE(I1326:J1326),"")</f>
        <v/>
      </c>
      <c r="P1326" s="983">
        <f>IFERROR(AVERAGE(K1326:L1326),"")</f>
        <v/>
      </c>
      <c r="Q1326" s="813">
        <f>AVERAGE(M1326:P1326)</f>
        <v/>
      </c>
      <c r="R1326" s="813" t="n"/>
      <c r="S1326" s="443">
        <f>IF(Q1326&gt;=1,1,0)</f>
        <v/>
      </c>
      <c r="T1326" s="443">
        <f>IF(S1326=0,0,S1326+T1325)</f>
        <v/>
      </c>
      <c r="AS1326" s="796">
        <f>MAX(M1326:P1326)</f>
        <v/>
      </c>
      <c r="AT1326" s="266">
        <f>IF(M1326=AS1326,"#1",IF(N1326=AS1326,"#2",IF(O1326=AS1326,"#4",IF(P1326=AS1326,"#5"))))</f>
        <v/>
      </c>
    </row>
    <row r="1327" ht="17.45" customHeight="1">
      <c r="A1327" s="257">
        <f>IF(ISNUMBER(C1327),MONTH(C1327),"")</f>
        <v/>
      </c>
      <c r="B1327" s="257">
        <f>IF(ISNUMBER(C1327),YEAR(C1327),"")</f>
        <v/>
      </c>
      <c r="C1327" s="808">
        <f>C1326+1</f>
        <v/>
      </c>
      <c r="D1327" s="809" t="n"/>
      <c r="E1327" s="810" t="n">
        <v>0.9887</v>
      </c>
      <c r="F1327" s="812" t="n"/>
      <c r="G1327" s="811" t="n">
        <v>1.033</v>
      </c>
      <c r="H1327" s="837" t="n"/>
      <c r="I1327" s="809" t="n"/>
      <c r="J1327" s="810" t="n">
        <v>0.7605</v>
      </c>
      <c r="K1327" s="812" t="n"/>
      <c r="L1327" s="810" t="n">
        <v>0.9302</v>
      </c>
      <c r="M1327" s="983">
        <f>IFERROR(AVERAGE(D1327:E1327),"")</f>
        <v/>
      </c>
      <c r="N1327" s="983">
        <f>IFERROR(AVERAGE(F1327:H1327),"")</f>
        <v/>
      </c>
      <c r="O1327" s="983">
        <f>IFERROR(AVERAGE(I1327:J1327),"")</f>
        <v/>
      </c>
      <c r="P1327" s="983">
        <f>IFERROR(AVERAGE(K1327:L1327),"")</f>
        <v/>
      </c>
      <c r="Q1327" s="813">
        <f>AVERAGE(M1327:P1327)</f>
        <v/>
      </c>
      <c r="R1327" s="813" t="n"/>
      <c r="S1327" s="443">
        <f>IF(Q1327&gt;=1,1,0)</f>
        <v/>
      </c>
      <c r="T1327" s="443">
        <f>IF(S1327=0,0,S1327+T1326)</f>
        <v/>
      </c>
      <c r="AS1327" s="796">
        <f>MAX(M1327:P1327)</f>
        <v/>
      </c>
      <c r="AT1327" s="266">
        <f>IF(M1327=AS1327,"#1",IF(N1327=AS1327,"#2",IF(O1327=AS1327,"#4",IF(P1327=AS1327,"#5"))))</f>
        <v/>
      </c>
    </row>
    <row r="1328" ht="17.45" customHeight="1">
      <c r="A1328" s="257">
        <f>IF(ISNUMBER(C1328),MONTH(C1328),"")</f>
        <v/>
      </c>
      <c r="B1328" s="257">
        <f>IF(ISNUMBER(C1328),YEAR(C1328),"")</f>
        <v/>
      </c>
      <c r="C1328" s="861">
        <f>C1327+1</f>
        <v/>
      </c>
      <c r="D1328" s="803" t="n">
        <v>1.256</v>
      </c>
      <c r="E1328" s="804" t="n"/>
      <c r="F1328" s="806" t="n">
        <v>1.195</v>
      </c>
      <c r="G1328" s="805" t="n"/>
      <c r="H1328" s="838" t="n">
        <v>1.165</v>
      </c>
      <c r="I1328" s="803" t="n">
        <v>1.038</v>
      </c>
      <c r="J1328" s="804" t="n"/>
      <c r="K1328" s="806" t="n">
        <v>1.598</v>
      </c>
      <c r="L1328" s="804" t="n"/>
      <c r="M1328" s="982">
        <f>IFERROR(AVERAGE(D1328:E1328),"")</f>
        <v/>
      </c>
      <c r="N1328" s="982">
        <f>IFERROR(AVERAGE(F1328:H1328),"")</f>
        <v/>
      </c>
      <c r="O1328" s="982">
        <f>IFERROR(AVERAGE(I1328:J1328),"")</f>
        <v/>
      </c>
      <c r="P1328" s="982">
        <f>IFERROR(AVERAGE(K1328:L1328),"")</f>
        <v/>
      </c>
      <c r="R1328" s="797">
        <f>AVERAGE(M1328:P1328)</f>
        <v/>
      </c>
      <c r="S1328" s="266">
        <f>IF(R1328&gt;=1,1,0)</f>
        <v/>
      </c>
      <c r="T1328" s="266">
        <f>IF(S1328=0,0,S1328+T1327)</f>
        <v/>
      </c>
      <c r="AS1328" s="796">
        <f>MAX(M1328:P1328)</f>
        <v/>
      </c>
      <c r="AT1328" s="266">
        <f>IF(M1328=AS1328,"#1",IF(N1328=AS1328,"#2",IF(O1328=AS1328,"#4",IF(P1328=AS1328,"#5"))))</f>
        <v/>
      </c>
    </row>
    <row r="1329" ht="17.45" customHeight="1">
      <c r="A1329" s="257">
        <f>IF(ISNUMBER(C1329),MONTH(C1329),"")</f>
        <v/>
      </c>
      <c r="B1329" s="257">
        <f>IF(ISNUMBER(C1329),YEAR(C1329),"")</f>
        <v/>
      </c>
      <c r="C1329" s="791">
        <f>C1328+1</f>
        <v/>
      </c>
      <c r="D1329" s="792" t="n"/>
      <c r="E1329" s="793" t="n">
        <v>0.8836000000000001</v>
      </c>
      <c r="F1329" s="795" t="n"/>
      <c r="G1329" s="794" t="n">
        <v>0.8276</v>
      </c>
      <c r="H1329" s="836" t="n"/>
      <c r="I1329" s="792" t="n"/>
      <c r="J1329" s="793" t="n">
        <v>0.5595</v>
      </c>
      <c r="K1329" s="795" t="n"/>
      <c r="L1329" s="793" t="n">
        <v>1.079</v>
      </c>
      <c r="M1329" s="982">
        <f>IFERROR(AVERAGE(D1329:E1329),"")</f>
        <v/>
      </c>
      <c r="N1329" s="982">
        <f>IFERROR(AVERAGE(F1329:H1329),"")</f>
        <v/>
      </c>
      <c r="O1329" s="982">
        <f>IFERROR(AVERAGE(I1329:J1329),"")</f>
        <v/>
      </c>
      <c r="P1329" s="982">
        <f>IFERROR(AVERAGE(K1329:L1329),"")</f>
        <v/>
      </c>
      <c r="R1329" s="797">
        <f>AVERAGE(M1329:P1329)</f>
        <v/>
      </c>
      <c r="S1329" s="266">
        <f>IF(R1329&gt;=1,1,0)</f>
        <v/>
      </c>
      <c r="T1329" s="266">
        <f>IF(S1329=0,0,S1329+T1328)</f>
        <v/>
      </c>
      <c r="AS1329" s="796">
        <f>MAX(M1329:P1329)</f>
        <v/>
      </c>
      <c r="AT1329" s="266">
        <f>IF(M1329=AS1329,"#1",IF(N1329=AS1329,"#2",IF(O1329=AS1329,"#4",IF(P1329=AS1329,"#5"))))</f>
        <v/>
      </c>
    </row>
    <row r="1330" ht="17.45" customHeight="1">
      <c r="A1330" s="257">
        <f>IF(ISNUMBER(C1330),MONTH(C1330),"")</f>
        <v/>
      </c>
      <c r="B1330" s="257">
        <f>IF(ISNUMBER(C1330),YEAR(C1330),"")</f>
        <v/>
      </c>
      <c r="C1330" s="791">
        <f>C1329+1</f>
        <v/>
      </c>
      <c r="D1330" s="792" t="n">
        <v>0.53</v>
      </c>
      <c r="E1330" s="793" t="n"/>
      <c r="F1330" s="795" t="n">
        <v>0.432</v>
      </c>
      <c r="G1330" s="794" t="n"/>
      <c r="H1330" s="836" t="n"/>
      <c r="I1330" s="792" t="n">
        <v>0.2988</v>
      </c>
      <c r="J1330" s="793" t="n"/>
      <c r="K1330" s="795" t="n">
        <v>0.3687</v>
      </c>
      <c r="L1330" s="793" t="n"/>
      <c r="M1330" s="982">
        <f>IFERROR(AVERAGE(D1330:E1330),"")</f>
        <v/>
      </c>
      <c r="N1330" s="982">
        <f>IFERROR(AVERAGE(F1330:H1330),"")</f>
        <v/>
      </c>
      <c r="O1330" s="982">
        <f>IFERROR(AVERAGE(I1330:J1330),"")</f>
        <v/>
      </c>
      <c r="P1330" s="982">
        <f>IFERROR(AVERAGE(K1330:L1330),"")</f>
        <v/>
      </c>
      <c r="R1330" s="797">
        <f>AVERAGE(M1330:P1330)</f>
        <v/>
      </c>
      <c r="S1330" s="266">
        <f>IF(R1330&gt;=1,1,0)</f>
        <v/>
      </c>
      <c r="T1330" s="266">
        <f>IF(S1330=0,0,S1330+T1329)</f>
        <v/>
      </c>
      <c r="AS1330" s="796">
        <f>MAX(M1330:P1330)</f>
        <v/>
      </c>
      <c r="AT1330" s="266">
        <f>IF(M1330=AS1330,"#1",IF(N1330=AS1330,"#2",IF(O1330=AS1330,"#4",IF(P1330=AS1330,"#5"))))</f>
        <v/>
      </c>
    </row>
    <row r="1331" ht="17.45" customHeight="1">
      <c r="A1331" s="257">
        <f>IF(ISNUMBER(C1331),MONTH(C1331),"")</f>
        <v/>
      </c>
      <c r="B1331" s="257">
        <f>IF(ISNUMBER(C1331),YEAR(C1331),"")</f>
        <v/>
      </c>
      <c r="C1331" s="791">
        <f>C1330+1</f>
        <v/>
      </c>
      <c r="D1331" s="792" t="n"/>
      <c r="E1331" s="793" t="n">
        <v>0.7267</v>
      </c>
      <c r="F1331" s="795" t="n"/>
      <c r="G1331" s="794" t="n">
        <v>0.6087</v>
      </c>
      <c r="H1331" s="836" t="n"/>
      <c r="I1331" s="792" t="n"/>
      <c r="J1331" s="793" t="n">
        <v>0.5764</v>
      </c>
      <c r="K1331" s="795" t="n"/>
      <c r="L1331" s="793" t="n">
        <v>0.7957</v>
      </c>
      <c r="M1331" s="982">
        <f>IFERROR(AVERAGE(D1331:E1331),"")</f>
        <v/>
      </c>
      <c r="N1331" s="982">
        <f>IFERROR(AVERAGE(F1331:H1331),"")</f>
        <v/>
      </c>
      <c r="O1331" s="982">
        <f>IFERROR(AVERAGE(I1331:J1331),"")</f>
        <v/>
      </c>
      <c r="P1331" s="982">
        <f>IFERROR(AVERAGE(K1331:L1331),"")</f>
        <v/>
      </c>
      <c r="R1331" s="797">
        <f>AVERAGE(M1331:P1331)</f>
        <v/>
      </c>
      <c r="S1331" s="266">
        <f>IF(R1331&gt;=1,1,0)</f>
        <v/>
      </c>
      <c r="T1331" s="266">
        <f>IF(S1331=0,0,S1331+T1330)</f>
        <v/>
      </c>
      <c r="AS1331" s="796">
        <f>MAX(M1331:P1331)</f>
        <v/>
      </c>
      <c r="AT1331" s="266">
        <f>IF(M1331=AS1331,"#1",IF(N1331=AS1331,"#2",IF(O1331=AS1331,"#4",IF(P1331=AS1331,"#5"))))</f>
        <v/>
      </c>
    </row>
    <row r="1332" ht="17.45" customHeight="1">
      <c r="A1332" s="257">
        <f>IF(ISNUMBER(C1332),MONTH(C1332),"")</f>
        <v/>
      </c>
      <c r="B1332" s="257">
        <f>IF(ISNUMBER(C1332),YEAR(C1332),"")</f>
        <v/>
      </c>
      <c r="C1332" s="791">
        <f>C1331+1</f>
        <v/>
      </c>
      <c r="D1332" s="792" t="n">
        <v>0.6492</v>
      </c>
      <c r="E1332" s="793" t="n"/>
      <c r="F1332" s="795" t="n"/>
      <c r="G1332" s="794" t="n"/>
      <c r="H1332" s="836" t="n">
        <v>0.6601</v>
      </c>
      <c r="I1332" s="792" t="n">
        <v>0.5866</v>
      </c>
      <c r="J1332" s="793" t="n"/>
      <c r="K1332" s="795" t="n">
        <v>0.6591</v>
      </c>
      <c r="L1332" s="793" t="n"/>
      <c r="M1332" s="982">
        <f>IFERROR(AVERAGE(D1332:E1332),"")</f>
        <v/>
      </c>
      <c r="N1332" s="982">
        <f>IFERROR(AVERAGE(F1332:H1332),"")</f>
        <v/>
      </c>
      <c r="O1332" s="982">
        <f>IFERROR(AVERAGE(I1332:J1332),"")</f>
        <v/>
      </c>
      <c r="P1332" s="982">
        <f>IFERROR(AVERAGE(K1332:L1332),"")</f>
        <v/>
      </c>
      <c r="R1332" s="797">
        <f>AVERAGE(M1332:P1332)</f>
        <v/>
      </c>
      <c r="S1332" s="266">
        <f>IF(R1332&gt;=1,1,0)</f>
        <v/>
      </c>
      <c r="T1332" s="266">
        <f>IF(S1332=0,0,S1332+T1331)</f>
        <v/>
      </c>
      <c r="AS1332" s="796">
        <f>MAX(M1332:P1332)</f>
        <v/>
      </c>
      <c r="AT1332" s="266">
        <f>IF(M1332=AS1332,"#1",IF(N1332=AS1332,"#2",IF(O1332=AS1332,"#4",IF(P1332=AS1332,"#5"))))</f>
        <v/>
      </c>
    </row>
    <row r="1333" ht="17.45" customHeight="1">
      <c r="A1333" s="257">
        <f>IF(ISNUMBER(C1333),MONTH(C1333),"")</f>
        <v/>
      </c>
      <c r="B1333" s="257">
        <f>IF(ISNUMBER(C1333),YEAR(C1333),"")</f>
        <v/>
      </c>
      <c r="C1333" s="808">
        <f>C1332+1</f>
        <v/>
      </c>
      <c r="D1333" s="809" t="n"/>
      <c r="E1333" s="810" t="n">
        <v>0.5696</v>
      </c>
      <c r="F1333" s="812" t="n"/>
      <c r="G1333" s="811" t="n">
        <v>0.5062</v>
      </c>
      <c r="H1333" s="837" t="n"/>
      <c r="I1333" s="809" t="n"/>
      <c r="J1333" s="810" t="n">
        <v>0.4458</v>
      </c>
      <c r="K1333" s="812" t="n"/>
      <c r="L1333" s="810" t="n">
        <v>0.5491</v>
      </c>
      <c r="M1333" s="983">
        <f>IFERROR(AVERAGE(D1333:E1333),"")</f>
        <v/>
      </c>
      <c r="N1333" s="983">
        <f>IFERROR(AVERAGE(F1333:H1333),"")</f>
        <v/>
      </c>
      <c r="O1333" s="983">
        <f>IFERROR(AVERAGE(I1333:J1333),"")</f>
        <v/>
      </c>
      <c r="P1333" s="983">
        <f>IFERROR(AVERAGE(K1333:L1333),"")</f>
        <v/>
      </c>
      <c r="Q1333" s="813">
        <f>AVERAGE(M1333:P1333)</f>
        <v/>
      </c>
      <c r="R1333" s="813" t="n"/>
      <c r="S1333" s="443">
        <f>IF(Q1333&gt;=1,1,0)</f>
        <v/>
      </c>
      <c r="T1333" s="443">
        <f>IF(S1333=0,0,S1333+T1332)</f>
        <v/>
      </c>
      <c r="AS1333" s="796">
        <f>MAX(M1333:P1333)</f>
        <v/>
      </c>
      <c r="AT1333" s="266">
        <f>IF(M1333=AS1333,"#1",IF(N1333=AS1333,"#2",IF(O1333=AS1333,"#4",IF(P1333=AS1333,"#5"))))</f>
        <v/>
      </c>
    </row>
    <row r="1334" ht="17.45" customHeight="1">
      <c r="A1334" s="257">
        <f>IF(ISNUMBER(C1334),MONTH(C1334),"")</f>
        <v/>
      </c>
      <c r="B1334" s="257">
        <f>IF(ISNUMBER(C1334),YEAR(C1334),"")</f>
        <v/>
      </c>
      <c r="C1334" s="861">
        <f>C1333+1</f>
        <v/>
      </c>
      <c r="D1334" s="809" t="n">
        <v>0.6653</v>
      </c>
      <c r="E1334" s="810" t="n"/>
      <c r="F1334" s="812" t="n">
        <v>0.6286</v>
      </c>
      <c r="G1334" s="811" t="n"/>
      <c r="H1334" s="837" t="n">
        <v>0.6221</v>
      </c>
      <c r="I1334" s="809" t="n">
        <v>0.5044</v>
      </c>
      <c r="J1334" s="810" t="n"/>
      <c r="K1334" s="812" t="n">
        <v>0.5711000000000001</v>
      </c>
      <c r="L1334" s="810" t="n"/>
      <c r="M1334" s="983">
        <f>IFERROR(AVERAGE(D1334:E1334),"")</f>
        <v/>
      </c>
      <c r="N1334" s="983">
        <f>IFERROR(AVERAGE(F1334:H1334),"")</f>
        <v/>
      </c>
      <c r="O1334" s="983">
        <f>IFERROR(AVERAGE(I1334:J1334),"")</f>
        <v/>
      </c>
      <c r="P1334" s="983">
        <f>IFERROR(AVERAGE(K1334:L1334),"")</f>
        <v/>
      </c>
      <c r="Q1334" s="813">
        <f>AVERAGE(M1334:P1334)</f>
        <v/>
      </c>
      <c r="R1334" s="813" t="n"/>
      <c r="S1334" s="443">
        <f>IF(Q1334&gt;=1,1,0)</f>
        <v/>
      </c>
      <c r="T1334" s="443">
        <f>IF(S1334=0,0,S1334+T1333)</f>
        <v/>
      </c>
      <c r="AS1334" s="796">
        <f>MAX(M1334:P1334)</f>
        <v/>
      </c>
      <c r="AT1334" s="266">
        <f>IF(M1334=AS1334,"#1",IF(N1334=AS1334,"#2",IF(O1334=AS1334,"#4",IF(P1334=AS1334,"#5"))))</f>
        <v/>
      </c>
    </row>
    <row r="1335" ht="17.45" customHeight="1">
      <c r="A1335" s="257">
        <f>IF(ISNUMBER(C1335),MONTH(C1335),"")</f>
        <v/>
      </c>
      <c r="B1335" s="257">
        <f>IF(ISNUMBER(C1335),YEAR(C1335),"")</f>
        <v/>
      </c>
      <c r="C1335" s="791">
        <f>C1334+1</f>
        <v/>
      </c>
      <c r="D1335" s="792" t="n"/>
      <c r="E1335" s="793" t="n">
        <v>1.085</v>
      </c>
      <c r="F1335" s="795" t="n"/>
      <c r="G1335" s="794" t="n">
        <v>0.8647</v>
      </c>
      <c r="H1335" s="836" t="n"/>
      <c r="I1335" s="792" t="n"/>
      <c r="J1335" s="793" t="n">
        <v>0.7050999999999999</v>
      </c>
      <c r="K1335" s="795" t="n"/>
      <c r="L1335" s="793" t="n">
        <v>0.8129999999999999</v>
      </c>
      <c r="M1335" s="982">
        <f>IFERROR(AVERAGE(D1335:E1335),"")</f>
        <v/>
      </c>
      <c r="N1335" s="982">
        <f>IFERROR(AVERAGE(F1335:H1335),"")</f>
        <v/>
      </c>
      <c r="O1335" s="982">
        <f>IFERROR(AVERAGE(I1335:J1335),"")</f>
        <v/>
      </c>
      <c r="P1335" s="982">
        <f>IFERROR(AVERAGE(K1335:L1335),"")</f>
        <v/>
      </c>
      <c r="R1335" s="797">
        <f>AVERAGE(M1335:P1335)</f>
        <v/>
      </c>
      <c r="S1335" s="266">
        <f>IF(R1335&gt;=1,1,0)</f>
        <v/>
      </c>
      <c r="T1335" s="266">
        <f>IF(S1335=0,0,S1335+T1334)</f>
        <v/>
      </c>
      <c r="AS1335" s="796">
        <f>MAX(M1335:P1335)</f>
        <v/>
      </c>
      <c r="AT1335" s="266">
        <f>IF(M1335=AS1335,"#1",IF(N1335=AS1335,"#2",IF(O1335=AS1335,"#4",IF(P1335=AS1335,"#5"))))</f>
        <v/>
      </c>
    </row>
    <row r="1336" ht="17.45" customHeight="1">
      <c r="A1336" s="257">
        <f>IF(ISNUMBER(C1336),MONTH(C1336),"")</f>
        <v/>
      </c>
      <c r="B1336" s="257">
        <f>IF(ISNUMBER(C1336),YEAR(C1336),"")</f>
        <v/>
      </c>
      <c r="C1336" s="791">
        <f>C1335+1</f>
        <v/>
      </c>
      <c r="D1336" s="792" t="n">
        <v>0.9567</v>
      </c>
      <c r="E1336" s="793" t="n"/>
      <c r="F1336" s="795" t="n">
        <v>1.155</v>
      </c>
      <c r="G1336" s="794" t="n"/>
      <c r="H1336" s="836" t="n"/>
      <c r="I1336" s="792" t="n">
        <v>1.003</v>
      </c>
      <c r="J1336" s="793" t="n"/>
      <c r="K1336" s="795" t="n">
        <v>1.015</v>
      </c>
      <c r="L1336" s="793" t="n"/>
      <c r="M1336" s="982">
        <f>IFERROR(AVERAGE(D1336:E1336),"")</f>
        <v/>
      </c>
      <c r="N1336" s="982">
        <f>IFERROR(AVERAGE(F1336:H1336),"")</f>
        <v/>
      </c>
      <c r="O1336" s="982">
        <f>IFERROR(AVERAGE(I1336:J1336),"")</f>
        <v/>
      </c>
      <c r="P1336" s="982">
        <f>IFERROR(AVERAGE(K1336:L1336),"")</f>
        <v/>
      </c>
      <c r="R1336" s="797">
        <f>AVERAGE(M1336:P1336)</f>
        <v/>
      </c>
      <c r="S1336" s="266">
        <f>IF(R1336&gt;=1,1,0)</f>
        <v/>
      </c>
      <c r="T1336" s="266">
        <f>IF(S1336=0,0,S1336+T1335)</f>
        <v/>
      </c>
      <c r="AS1336" s="796">
        <f>MAX(M1336:P1336)</f>
        <v/>
      </c>
      <c r="AT1336" s="266">
        <f>IF(M1336=AS1336,"#1",IF(N1336=AS1336,"#2",IF(O1336=AS1336,"#4",IF(P1336=AS1336,"#5"))))</f>
        <v/>
      </c>
    </row>
    <row r="1337" ht="17.45" customHeight="1">
      <c r="A1337" s="257">
        <f>IF(ISNUMBER(C1337),MONTH(C1337),"")</f>
        <v/>
      </c>
      <c r="B1337" s="257">
        <f>IF(ISNUMBER(C1337),YEAR(C1337),"")</f>
        <v/>
      </c>
      <c r="C1337" s="791">
        <f>C1336+1</f>
        <v/>
      </c>
      <c r="D1337" s="792" t="n"/>
      <c r="E1337" s="793" t="n">
        <v>1.239</v>
      </c>
      <c r="F1337" s="795" t="n"/>
      <c r="G1337" s="794" t="n">
        <v>1.345</v>
      </c>
      <c r="H1337" s="836" t="n"/>
      <c r="I1337" s="792" t="n"/>
      <c r="J1337" s="793" t="n">
        <v>1.09</v>
      </c>
      <c r="K1337" s="795" t="n"/>
      <c r="L1337" s="793" t="n">
        <v>1.162</v>
      </c>
      <c r="M1337" s="982">
        <f>IFERROR(AVERAGE(D1337:E1337),"")</f>
        <v/>
      </c>
      <c r="N1337" s="982">
        <f>IFERROR(AVERAGE(F1337:H1337),"")</f>
        <v/>
      </c>
      <c r="O1337" s="982">
        <f>IFERROR(AVERAGE(I1337:J1337),"")</f>
        <v/>
      </c>
      <c r="P1337" s="982">
        <f>IFERROR(AVERAGE(K1337:L1337),"")</f>
        <v/>
      </c>
      <c r="R1337" s="797">
        <f>AVERAGE(M1337:P1337)</f>
        <v/>
      </c>
      <c r="S1337" s="266">
        <f>IF(R1337&gt;=1,1,0)</f>
        <v/>
      </c>
      <c r="T1337" s="266">
        <f>IF(S1337=0,0,S1337+T1336)</f>
        <v/>
      </c>
      <c r="AS1337" s="796">
        <f>MAX(M1337:P1337)</f>
        <v/>
      </c>
      <c r="AT1337" s="266">
        <f>IF(M1337=AS1337,"#1",IF(N1337=AS1337,"#2",IF(O1337=AS1337,"#4",IF(P1337=AS1337,"#5"))))</f>
        <v/>
      </c>
    </row>
    <row r="1338" ht="17.45" customHeight="1">
      <c r="A1338" s="257">
        <f>IF(ISNUMBER(C1338),MONTH(C1338),"")</f>
        <v/>
      </c>
      <c r="B1338" s="257">
        <f>IF(ISNUMBER(C1338),YEAR(C1338),"")</f>
        <v/>
      </c>
      <c r="C1338" s="791">
        <f>C1337+1</f>
        <v/>
      </c>
      <c r="D1338" s="792" t="n">
        <v>1.34</v>
      </c>
      <c r="E1338" s="793" t="n"/>
      <c r="F1338" s="795" t="n"/>
      <c r="G1338" s="794" t="n"/>
      <c r="H1338" s="836" t="n">
        <v>1.175</v>
      </c>
      <c r="I1338" s="792" t="n">
        <v>1.192</v>
      </c>
      <c r="J1338" s="793" t="n"/>
      <c r="K1338" s="795" t="n">
        <v>1.193</v>
      </c>
      <c r="L1338" s="793" t="n"/>
      <c r="M1338" s="982">
        <f>IFERROR(AVERAGE(D1338:E1338),"")</f>
        <v/>
      </c>
      <c r="N1338" s="982">
        <f>IFERROR(AVERAGE(F1338:H1338),"")</f>
        <v/>
      </c>
      <c r="O1338" s="982">
        <f>IFERROR(AVERAGE(I1338:J1338),"")</f>
        <v/>
      </c>
      <c r="P1338" s="982">
        <f>IFERROR(AVERAGE(K1338:L1338),"")</f>
        <v/>
      </c>
      <c r="R1338" s="797">
        <f>AVERAGE(M1338:P1338)</f>
        <v/>
      </c>
      <c r="S1338" s="266">
        <f>IF(R1338&gt;=1,1,0)</f>
        <v/>
      </c>
      <c r="T1338" s="266">
        <f>IF(S1338=0,0,S1338+T1337)</f>
        <v/>
      </c>
      <c r="AS1338" s="796">
        <f>MAX(M1338:P1338)</f>
        <v/>
      </c>
      <c r="AT1338" s="266">
        <f>IF(M1338=AS1338,"#1",IF(N1338=AS1338,"#2",IF(O1338=AS1338,"#4",IF(P1338=AS1338,"#5"))))</f>
        <v/>
      </c>
    </row>
    <row r="1339" ht="17.45" customHeight="1">
      <c r="A1339" s="257">
        <f>IF(ISNUMBER(C1339),MONTH(C1339),"")</f>
        <v/>
      </c>
      <c r="B1339" s="257">
        <f>IF(ISNUMBER(C1339),YEAR(C1339),"")</f>
        <v/>
      </c>
      <c r="C1339" s="791">
        <f>C1338+1</f>
        <v/>
      </c>
      <c r="D1339" s="792" t="n"/>
      <c r="E1339" s="793" t="n">
        <v>1.373</v>
      </c>
      <c r="F1339" s="795" t="n"/>
      <c r="G1339" s="794" t="n">
        <v>1.444</v>
      </c>
      <c r="H1339" s="836" t="n"/>
      <c r="I1339" s="792" t="n"/>
      <c r="J1339" s="793" t="n">
        <v>1.328</v>
      </c>
      <c r="K1339" s="795" t="n"/>
      <c r="L1339" s="793" t="n">
        <v>1.546</v>
      </c>
      <c r="M1339" s="982">
        <f>IFERROR(AVERAGE(D1339:E1339),"")</f>
        <v/>
      </c>
      <c r="N1339" s="982">
        <f>IFERROR(AVERAGE(F1339:H1339),"")</f>
        <v/>
      </c>
      <c r="O1339" s="982">
        <f>IFERROR(AVERAGE(I1339:J1339),"")</f>
        <v/>
      </c>
      <c r="P1339" s="982">
        <f>IFERROR(AVERAGE(K1339:L1339),"")</f>
        <v/>
      </c>
      <c r="R1339" s="797">
        <f>AVERAGE(M1339:P1339)</f>
        <v/>
      </c>
      <c r="S1339" s="266">
        <f>IF(R1339&gt;=1,1,0)</f>
        <v/>
      </c>
      <c r="T1339" s="266">
        <f>IF(S1339=0,0,S1339+T1338)</f>
        <v/>
      </c>
      <c r="AS1339" s="796">
        <f>MAX(M1339:P1339)</f>
        <v/>
      </c>
      <c r="AT1339" s="266">
        <f>IF(M1339=AS1339,"#1",IF(N1339=AS1339,"#2",IF(O1339=AS1339,"#4",IF(P1339=AS1339,"#5"))))</f>
        <v/>
      </c>
    </row>
    <row r="1340" ht="17.45" customHeight="1" thickBot="1">
      <c r="A1340" s="257">
        <f>IF(ISNUMBER(C1340),MONTH(C1340),"")</f>
        <v/>
      </c>
      <c r="B1340" s="257">
        <f>IF(ISNUMBER(C1340),YEAR(C1340),"")</f>
        <v/>
      </c>
      <c r="C1340" s="861">
        <f>C1339+1</f>
        <v/>
      </c>
      <c r="D1340" s="809" t="n">
        <v>1.299</v>
      </c>
      <c r="E1340" s="810" t="n"/>
      <c r="F1340" s="812" t="n">
        <v>1.366</v>
      </c>
      <c r="G1340" s="811" t="n"/>
      <c r="H1340" s="837" t="n">
        <v>1.385</v>
      </c>
      <c r="I1340" s="809" t="n">
        <v>1.346</v>
      </c>
      <c r="J1340" s="810" t="n"/>
      <c r="K1340" s="812" t="n">
        <v>1.207</v>
      </c>
      <c r="L1340" s="810" t="n"/>
      <c r="M1340" s="983">
        <f>IFERROR(AVERAGE(D1340:E1340),"")</f>
        <v/>
      </c>
      <c r="N1340" s="983">
        <f>IFERROR(AVERAGE(F1340:H1340),"")</f>
        <v/>
      </c>
      <c r="O1340" s="983">
        <f>IFERROR(AVERAGE(I1340:J1340),"")</f>
        <v/>
      </c>
      <c r="P1340" s="983">
        <f>IFERROR(AVERAGE(K1340:L1340),"")</f>
        <v/>
      </c>
      <c r="Q1340" s="813">
        <f>AVERAGE(M1340:P1340)</f>
        <v/>
      </c>
      <c r="R1340" s="813" t="n"/>
      <c r="S1340" s="443">
        <f>IF(Q1340&gt;=1,1,0)</f>
        <v/>
      </c>
      <c r="T1340" s="443">
        <f>IF(S1340=0,0,S1340+T1339)</f>
        <v/>
      </c>
      <c r="AS1340" s="796">
        <f>MAX(M1340:P1340)</f>
        <v/>
      </c>
      <c r="AT1340" s="266">
        <f>IF(M1340=AS1340,"#1",IF(N1340=AS1340,"#2",IF(O1340=AS1340,"#4",IF(P1340=AS1340,"#5"))))</f>
        <v/>
      </c>
    </row>
    <row r="1341" ht="17.45" customHeight="1" thickBot="1">
      <c r="A1341" s="257">
        <f>IF(ISNUMBER(C1341),MONTH(C1341),"")</f>
        <v/>
      </c>
      <c r="B1341" s="257">
        <f>IF(ISNUMBER(C1341),YEAR(C1341),"")</f>
        <v/>
      </c>
      <c r="C1341" s="808">
        <f>C1340+1</f>
        <v/>
      </c>
      <c r="D1341" s="809" t="n"/>
      <c r="E1341" s="810" t="n">
        <v>0.9976</v>
      </c>
      <c r="F1341" s="812" t="n"/>
      <c r="G1341" s="811" t="n">
        <v>1.055</v>
      </c>
      <c r="H1341" s="837" t="n"/>
      <c r="I1341" s="809" t="n"/>
      <c r="J1341" s="810" t="n">
        <v>0.8395</v>
      </c>
      <c r="K1341" s="812" t="n"/>
      <c r="L1341" s="810" t="n">
        <v>1.031</v>
      </c>
      <c r="M1341" s="983">
        <f>IFERROR(AVERAGE(D1341:E1341),"")</f>
        <v/>
      </c>
      <c r="N1341" s="983">
        <f>IFERROR(AVERAGE(F1341:H1341),"")</f>
        <v/>
      </c>
      <c r="O1341" s="983">
        <f>IFERROR(AVERAGE(I1341:J1341),"")</f>
        <v/>
      </c>
      <c r="P1341" s="983">
        <f>IFERROR(AVERAGE(K1341:L1341),"")</f>
        <v/>
      </c>
      <c r="Q1341" s="813">
        <f>AVERAGE(M1341:P1341)</f>
        <v/>
      </c>
      <c r="R1341" s="813" t="n"/>
      <c r="S1341" s="443">
        <f>IF(Q1341&gt;=1,1,0)</f>
        <v/>
      </c>
      <c r="T1341" s="443">
        <f>IF(S1341=0,0,S1341+T1340)</f>
        <v/>
      </c>
      <c r="U1341" s="313" t="inlineStr">
        <is>
          <t>August</t>
        </is>
      </c>
      <c r="V1341" s="299" t="n">
        <v>2021</v>
      </c>
      <c r="W1341" s="300" t="n"/>
      <c r="X1341" s="300" t="n"/>
      <c r="Y1341" s="300" t="n"/>
      <c r="AS1341" s="796">
        <f>MAX(M1341:P1341)</f>
        <v/>
      </c>
      <c r="AT1341" s="266">
        <f>IF(M1341=AS1341,"#1",IF(N1341=AS1341,"#2",IF(O1341=AS1341,"#4",IF(P1341=AS1341,"#5"))))</f>
        <v/>
      </c>
    </row>
    <row r="1342" ht="17.45" customHeight="1">
      <c r="A1342" s="257">
        <f>IF(ISNUMBER(C1342),MONTH(C1342),"")</f>
        <v/>
      </c>
      <c r="B1342" s="257">
        <f>IF(ISNUMBER(C1342),YEAR(C1342),"")</f>
        <v/>
      </c>
      <c r="C1342" s="791">
        <f>C1341+1</f>
        <v/>
      </c>
      <c r="D1342" s="792" t="n">
        <v>0.8955</v>
      </c>
      <c r="E1342" s="793" t="n"/>
      <c r="F1342" s="795" t="n">
        <v>0.7971</v>
      </c>
      <c r="G1342" s="794" t="n"/>
      <c r="H1342" s="836" t="n"/>
      <c r="I1342" s="792" t="n">
        <v>0.8163</v>
      </c>
      <c r="J1342" s="793" t="n"/>
      <c r="K1342" s="795" t="n">
        <v>0.7853</v>
      </c>
      <c r="L1342" s="793" t="n"/>
      <c r="M1342" s="982">
        <f>IFERROR(AVERAGE(D1342:E1342),"")</f>
        <v/>
      </c>
      <c r="N1342" s="982">
        <f>IFERROR(AVERAGE(F1342:H1342),"")</f>
        <v/>
      </c>
      <c r="O1342" s="982">
        <f>IFERROR(AVERAGE(I1342:J1342),"")</f>
        <v/>
      </c>
      <c r="P1342" s="982">
        <f>IFERROR(AVERAGE(K1342:L1342),"")</f>
        <v/>
      </c>
      <c r="R1342" s="797">
        <f>AVERAGE(M1342:P1342)</f>
        <v/>
      </c>
      <c r="S1342" s="266">
        <f>IF(R1342&gt;=1,1,0)</f>
        <v/>
      </c>
      <c r="T1342" s="266">
        <f>IF(S1342=0,0,S1342+T1341)</f>
        <v/>
      </c>
      <c r="U1342" s="301" t="inlineStr">
        <is>
          <t>Parameter</t>
        </is>
      </c>
      <c r="V1342" s="301" t="inlineStr">
        <is>
          <t>Station 1</t>
        </is>
      </c>
      <c r="W1342" s="301" t="inlineStr">
        <is>
          <t>Station 2</t>
        </is>
      </c>
      <c r="X1342" s="301" t="inlineStr">
        <is>
          <t>Station 4</t>
        </is>
      </c>
      <c r="Y1342" s="301" t="inlineStr">
        <is>
          <t>Station 5</t>
        </is>
      </c>
      <c r="AS1342" s="796">
        <f>MAX(M1342:P1342)</f>
        <v/>
      </c>
      <c r="AT1342" s="266">
        <f>IF(M1342=AS1342,"#1",IF(N1342=AS1342,"#2",IF(O1342=AS1342,"#4",IF(P1342=AS1342,"#5"))))</f>
        <v/>
      </c>
    </row>
    <row r="1343" ht="17.45" customHeight="1" thickBot="1">
      <c r="A1343" s="257">
        <f>IF(ISNUMBER(C1343),MONTH(C1343),"")</f>
        <v/>
      </c>
      <c r="B1343" s="257">
        <f>IF(ISNUMBER(C1343),YEAR(C1343),"")</f>
        <v/>
      </c>
      <c r="C1343" s="824">
        <f>C1342+1</f>
        <v/>
      </c>
      <c r="D1343" s="868" t="n"/>
      <c r="E1343" s="869" t="n">
        <v>0.8469</v>
      </c>
      <c r="F1343" s="870" t="n"/>
      <c r="G1343" s="871" t="n">
        <v>1.663</v>
      </c>
      <c r="H1343" s="872" t="n"/>
      <c r="I1343" s="868" t="n"/>
      <c r="J1343" s="869" t="n">
        <v>0.6258</v>
      </c>
      <c r="K1343" s="870" t="n"/>
      <c r="L1343" s="1011" t="n">
        <v>3.597</v>
      </c>
      <c r="M1343" s="988">
        <f>IFERROR(AVERAGE(D1343:E1343),"")</f>
        <v/>
      </c>
      <c r="N1343" s="988">
        <f>IFERROR(AVERAGE(F1343:H1343),"")</f>
        <v/>
      </c>
      <c r="O1343" s="988">
        <f>IFERROR(AVERAGE(I1343:J1343),"")</f>
        <v/>
      </c>
      <c r="P1343" s="1012" t="n"/>
      <c r="R1343" s="797">
        <f>AVERAGE(M1343:P1343)</f>
        <v/>
      </c>
      <c r="S1343" s="266">
        <f>IF(R1343&gt;=1,1,0)</f>
        <v/>
      </c>
      <c r="T1343" s="266">
        <f>IF(S1343=0,0,S1343+T1342)</f>
        <v/>
      </c>
      <c r="U1343" s="302" t="inlineStr">
        <is>
          <t>Average</t>
        </is>
      </c>
      <c r="V1343" s="839">
        <f>AVERAGE(D1313:E1343)</f>
        <v/>
      </c>
      <c r="W1343" s="839">
        <f>AVERAGE(F1313:H1343)</f>
        <v/>
      </c>
      <c r="X1343" s="839">
        <f>AVERAGE(I1313:J1343)</f>
        <v/>
      </c>
      <c r="Y1343" s="839">
        <f>AVERAGE(K1313:L1343)</f>
        <v/>
      </c>
      <c r="AS1343" s="796">
        <f>MAX(M1343:P1343)</f>
        <v/>
      </c>
      <c r="AT1343" s="266">
        <f>IF(M1343=AS1343,"#1",IF(N1343=AS1343,"#2",IF(O1343=AS1343,"#4",IF(P1343=AS1343,"#5"))))</f>
        <v/>
      </c>
    </row>
    <row r="1344" ht="17.45" customHeight="1">
      <c r="A1344" s="257">
        <f>IF(ISNUMBER(C1344),MONTH(C1344),"")</f>
        <v/>
      </c>
      <c r="B1344" s="257">
        <f>IF(ISNUMBER(C1344),YEAR(C1344),"")</f>
        <v/>
      </c>
      <c r="C1344" s="831">
        <f>C1343+1</f>
        <v/>
      </c>
      <c r="D1344" s="792" t="n">
        <v>0.7619</v>
      </c>
      <c r="E1344" s="793" t="n"/>
      <c r="F1344" s="795" t="n"/>
      <c r="G1344" s="794" t="n"/>
      <c r="H1344" s="836" t="n">
        <v>0.5441</v>
      </c>
      <c r="I1344" s="792" t="n">
        <v>0.5996</v>
      </c>
      <c r="J1344" s="793" t="n"/>
      <c r="K1344" s="795" t="n">
        <v>0.6372</v>
      </c>
      <c r="L1344" s="793" t="n"/>
      <c r="M1344" s="982">
        <f>IFERROR(AVERAGE(D1344:E1344),"")</f>
        <v/>
      </c>
      <c r="N1344" s="982">
        <f>IFERROR(AVERAGE(F1344:H1344),"")</f>
        <v/>
      </c>
      <c r="O1344" s="982">
        <f>IFERROR(AVERAGE(I1344:J1344),"")</f>
        <v/>
      </c>
      <c r="P1344" s="982">
        <f>IFERROR(AVERAGE(K1344:L1344),"")</f>
        <v/>
      </c>
      <c r="R1344" s="797">
        <f>AVERAGE(M1344:P1344)</f>
        <v/>
      </c>
      <c r="S1344" s="266">
        <f>IF(R1344&gt;=1,1,0)</f>
        <v/>
      </c>
      <c r="T1344" s="266">
        <f>IF(S1344=0,0,S1344+T1343)</f>
        <v/>
      </c>
      <c r="U1344" s="302" t="inlineStr">
        <is>
          <t>Maximum</t>
        </is>
      </c>
      <c r="V1344" s="839">
        <f>MAX(D1313:E1343)</f>
        <v/>
      </c>
      <c r="W1344" s="839">
        <f>MAX(F1313:H1343)</f>
        <v/>
      </c>
      <c r="X1344" s="839">
        <f>MAX(I1313:J1343)</f>
        <v/>
      </c>
      <c r="Y1344" s="839">
        <f>MAX(K1313:L1343)</f>
        <v/>
      </c>
      <c r="AS1344" s="796">
        <f>MAX(M1344:P1344)</f>
        <v/>
      </c>
      <c r="AT1344" s="266">
        <f>IF(M1344=AS1344,"#1",IF(N1344=AS1344,"#2",IF(O1344=AS1344,"#4",IF(P1344=AS1344,"#5"))))</f>
        <v/>
      </c>
    </row>
    <row r="1345" ht="17.45" customHeight="1" thickBot="1">
      <c r="A1345" s="257">
        <f>IF(ISNUMBER(C1345),MONTH(C1345),"")</f>
        <v/>
      </c>
      <c r="B1345" s="257">
        <f>IF(ISNUMBER(C1345),YEAR(C1345),"")</f>
        <v/>
      </c>
      <c r="C1345" s="791">
        <f>C1344+1</f>
        <v/>
      </c>
      <c r="D1345" s="792" t="n"/>
      <c r="E1345" s="793" t="n">
        <v>0.7319</v>
      </c>
      <c r="F1345" s="795" t="n"/>
      <c r="G1345" s="794" t="n">
        <v>0.7274</v>
      </c>
      <c r="H1345" s="836" t="n"/>
      <c r="I1345" s="792" t="n"/>
      <c r="J1345" s="793" t="n">
        <v>0.7131</v>
      </c>
      <c r="K1345" s="795" t="n"/>
      <c r="L1345" s="793" t="n">
        <v>0.9093</v>
      </c>
      <c r="M1345" s="982">
        <f>IFERROR(AVERAGE(D1345:E1345),"")</f>
        <v/>
      </c>
      <c r="N1345" s="982">
        <f>IFERROR(AVERAGE(F1345:H1345),"")</f>
        <v/>
      </c>
      <c r="O1345" s="982">
        <f>IFERROR(AVERAGE(I1345:J1345),"")</f>
        <v/>
      </c>
      <c r="P1345" s="982">
        <f>IFERROR(AVERAGE(K1345:L1345),"")</f>
        <v/>
      </c>
      <c r="R1345" s="797">
        <f>AVERAGE(M1345:P1345)</f>
        <v/>
      </c>
      <c r="S1345" s="266">
        <f>IF(R1345&gt;=1,1,0)</f>
        <v/>
      </c>
      <c r="T1345" s="266">
        <f>IF(S1345=0,0,S1345+T1344)</f>
        <v/>
      </c>
      <c r="U1345" s="304" t="inlineStr">
        <is>
          <t># DAYS &gt; 2.5</t>
        </is>
      </c>
      <c r="V1345" s="305">
        <f>COUNTIF(D1313:E1343,"&gt;=2.5")</f>
        <v/>
      </c>
      <c r="W1345" s="305">
        <f>COUNTIF(F1313:H1343,"&gt;=2.5")</f>
        <v/>
      </c>
      <c r="X1345" s="305">
        <f>COUNTIF(I1313:J1343,"&gt;=2.5")</f>
        <v/>
      </c>
      <c r="Y1345" s="305">
        <f>COUNTIF(K1313:L1343,"&gt;=2.5")</f>
        <v/>
      </c>
      <c r="AS1345" s="796">
        <f>MAX(M1345:P1345)</f>
        <v/>
      </c>
      <c r="AT1345" s="266">
        <f>IF(M1345=AS1345,"#1",IF(N1345=AS1345,"#2",IF(O1345=AS1345,"#4",IF(P1345=AS1345,"#5"))))</f>
        <v/>
      </c>
    </row>
    <row r="1346" ht="17.45" customHeight="1" thickBot="1">
      <c r="A1346" s="257">
        <f>IF(ISNUMBER(C1346),MONTH(C1346),"")</f>
        <v/>
      </c>
      <c r="B1346" s="257">
        <f>IF(ISNUMBER(C1346),YEAR(C1346),"")</f>
        <v/>
      </c>
      <c r="C1346" s="861">
        <f>C1345+1</f>
        <v/>
      </c>
      <c r="D1346" s="803" t="n">
        <v>0.904</v>
      </c>
      <c r="E1346" s="804" t="n"/>
      <c r="F1346" s="806" t="n">
        <v>0.8863</v>
      </c>
      <c r="G1346" s="805" t="n"/>
      <c r="H1346" s="838" t="n">
        <v>0.847</v>
      </c>
      <c r="I1346" s="803" t="n">
        <v>0.8495</v>
      </c>
      <c r="J1346" s="804" t="n"/>
      <c r="K1346" s="806" t="n">
        <v>0.9332</v>
      </c>
      <c r="L1346" s="804" t="n"/>
      <c r="M1346" s="982">
        <f>IFERROR(AVERAGE(D1346:E1346),"")</f>
        <v/>
      </c>
      <c r="N1346" s="982">
        <f>IFERROR(AVERAGE(F1346:H1346),"")</f>
        <v/>
      </c>
      <c r="O1346" s="982">
        <f>IFERROR(AVERAGE(I1346:J1346),"")</f>
        <v/>
      </c>
      <c r="P1346" s="982">
        <f>IFERROR(AVERAGE(K1346:L1346),"")</f>
        <v/>
      </c>
      <c r="R1346" s="797">
        <f>AVERAGE(M1346:P1346)</f>
        <v/>
      </c>
      <c r="S1346" s="266">
        <f>IF(R1346&gt;=1,1,0)</f>
        <v/>
      </c>
      <c r="T1346" s="266">
        <f>IF(S1346=0,0,S1346+T1345)</f>
        <v/>
      </c>
      <c r="Y1346" s="786">
        <f>AVERAGE(V1343:Y1343)</f>
        <v/>
      </c>
      <c r="AS1346" s="796">
        <f>MAX(M1346:P1346)</f>
        <v/>
      </c>
      <c r="AT1346" s="266">
        <f>IF(M1346=AS1346,"#1",IF(N1346=AS1346,"#2",IF(O1346=AS1346,"#4",IF(P1346=AS1346,"#5"))))</f>
        <v/>
      </c>
    </row>
    <row r="1347" ht="17.45" customHeight="1">
      <c r="A1347" s="257">
        <f>IF(ISNUMBER(C1347),MONTH(C1347),"")</f>
        <v/>
      </c>
      <c r="B1347" s="257">
        <f>IF(ISNUMBER(C1347),YEAR(C1347),"")</f>
        <v/>
      </c>
      <c r="C1347" s="808">
        <f>C1346+1</f>
        <v/>
      </c>
      <c r="D1347" s="809" t="n"/>
      <c r="E1347" s="810" t="n">
        <v>1.247</v>
      </c>
      <c r="F1347" s="812" t="n"/>
      <c r="G1347" s="811" t="n">
        <v>1.162</v>
      </c>
      <c r="H1347" s="837" t="n"/>
      <c r="I1347" s="809" t="n"/>
      <c r="J1347" s="810" t="n">
        <v>1.043</v>
      </c>
      <c r="K1347" s="812" t="n"/>
      <c r="L1347" s="810" t="n">
        <v>1.097</v>
      </c>
      <c r="M1347" s="983">
        <f>IFERROR(AVERAGE(D1347:E1347),"")</f>
        <v/>
      </c>
      <c r="N1347" s="983">
        <f>IFERROR(AVERAGE(F1347:H1347),"")</f>
        <v/>
      </c>
      <c r="O1347" s="983">
        <f>IFERROR(AVERAGE(I1347:J1347),"")</f>
        <v/>
      </c>
      <c r="P1347" s="983">
        <f>IFERROR(AVERAGE(K1347:L1347),"")</f>
        <v/>
      </c>
      <c r="Q1347" s="813">
        <f>AVERAGE(M1347:P1347)</f>
        <v/>
      </c>
      <c r="R1347" s="813" t="n"/>
      <c r="S1347" s="443">
        <f>IF(Q1347&gt;=1,1,0)</f>
        <v/>
      </c>
      <c r="T1347" s="443">
        <f>IF(S1347=0,0,S1347+T1346)</f>
        <v/>
      </c>
      <c r="AS1347" s="796">
        <f>MAX(M1347:P1347)</f>
        <v/>
      </c>
      <c r="AT1347" s="266">
        <f>IF(M1347=AS1347,"#1",IF(N1347=AS1347,"#2",IF(O1347=AS1347,"#4",IF(P1347=AS1347,"#5"))))</f>
        <v/>
      </c>
    </row>
    <row r="1348" ht="17.45" customHeight="1">
      <c r="A1348" s="257">
        <f>IF(ISNUMBER(C1348),MONTH(C1348),"")</f>
        <v/>
      </c>
      <c r="B1348" s="257">
        <f>IF(ISNUMBER(C1348),YEAR(C1348),"")</f>
        <v/>
      </c>
      <c r="C1348" s="808">
        <f>C1347+1</f>
        <v/>
      </c>
      <c r="D1348" s="809" t="n">
        <v>0.8502</v>
      </c>
      <c r="E1348" s="810" t="n"/>
      <c r="F1348" s="812" t="n">
        <v>0.806</v>
      </c>
      <c r="G1348" s="811" t="n"/>
      <c r="H1348" s="837" t="n"/>
      <c r="I1348" s="809" t="n">
        <v>0.7178</v>
      </c>
      <c r="J1348" s="810" t="n"/>
      <c r="K1348" s="812" t="n">
        <v>0.7622</v>
      </c>
      <c r="L1348" s="810" t="n"/>
      <c r="M1348" s="983">
        <f>IFERROR(AVERAGE(D1348:E1348),"")</f>
        <v/>
      </c>
      <c r="N1348" s="983">
        <f>IFERROR(AVERAGE(F1348:H1348),"")</f>
        <v/>
      </c>
      <c r="O1348" s="983">
        <f>IFERROR(AVERAGE(I1348:J1348),"")</f>
        <v/>
      </c>
      <c r="P1348" s="983">
        <f>IFERROR(AVERAGE(K1348:L1348),"")</f>
        <v/>
      </c>
      <c r="Q1348" s="813">
        <f>AVERAGE(M1348:P1348)</f>
        <v/>
      </c>
      <c r="R1348" s="813" t="n"/>
      <c r="S1348" s="443">
        <f>IF(Q1348&gt;=1,1,0)</f>
        <v/>
      </c>
      <c r="T1348" s="443">
        <f>IF(S1348=0,0,S1348+T1347)</f>
        <v/>
      </c>
      <c r="AS1348" s="796">
        <f>MAX(M1348:P1348)</f>
        <v/>
      </c>
      <c r="AT1348" s="266">
        <f>IF(M1348=AS1348,"#1",IF(N1348=AS1348,"#2",IF(O1348=AS1348,"#4",IF(P1348=AS1348,"#5"))))</f>
        <v/>
      </c>
    </row>
    <row r="1349" ht="17.45" customHeight="1">
      <c r="A1349" s="257">
        <f>IF(ISNUMBER(C1349),MONTH(C1349),"")</f>
        <v/>
      </c>
      <c r="B1349" s="257">
        <f>IF(ISNUMBER(C1349),YEAR(C1349),"")</f>
        <v/>
      </c>
      <c r="C1349" s="791">
        <f>C1348+1</f>
        <v/>
      </c>
      <c r="D1349" s="792" t="n"/>
      <c r="E1349" s="793" t="n">
        <v>0.7747000000000001</v>
      </c>
      <c r="F1349" s="795" t="n"/>
      <c r="G1349" s="794" t="n">
        <v>0.71</v>
      </c>
      <c r="H1349" s="836" t="n"/>
      <c r="I1349" s="792" t="n"/>
      <c r="J1349" s="793" t="n">
        <v>0.4948</v>
      </c>
      <c r="K1349" s="795" t="n"/>
      <c r="L1349" s="793" t="n">
        <v>0.5723</v>
      </c>
      <c r="M1349" s="982">
        <f>IFERROR(AVERAGE(D1349:E1349),"")</f>
        <v/>
      </c>
      <c r="N1349" s="982">
        <f>IFERROR(AVERAGE(F1349:H1349),"")</f>
        <v/>
      </c>
      <c r="O1349" s="982">
        <f>IFERROR(AVERAGE(I1349:J1349),"")</f>
        <v/>
      </c>
      <c r="P1349" s="982">
        <f>IFERROR(AVERAGE(K1349:L1349),"")</f>
        <v/>
      </c>
      <c r="R1349" s="797">
        <f>AVERAGE(M1349:P1349)</f>
        <v/>
      </c>
      <c r="S1349" s="266">
        <f>IF(R1349&gt;=1,1,0)</f>
        <v/>
      </c>
      <c r="T1349" s="266">
        <f>IF(S1349=0,0,S1349+T1348)</f>
        <v/>
      </c>
      <c r="AS1349" s="796">
        <f>MAX(M1349:P1349)</f>
        <v/>
      </c>
      <c r="AT1349" s="266">
        <f>IF(M1349=AS1349,"#1",IF(N1349=AS1349,"#2",IF(O1349=AS1349,"#4",IF(P1349=AS1349,"#5"))))</f>
        <v/>
      </c>
    </row>
    <row r="1350" ht="17.45" customHeight="1">
      <c r="A1350" s="257">
        <f>IF(ISNUMBER(C1350),MONTH(C1350),"")</f>
        <v/>
      </c>
      <c r="B1350" s="257">
        <f>IF(ISNUMBER(C1350),YEAR(C1350),"")</f>
        <v/>
      </c>
      <c r="C1350" s="791">
        <f>C1349+1</f>
        <v/>
      </c>
      <c r="D1350" s="792" t="n">
        <v>0.9243</v>
      </c>
      <c r="E1350" s="793" t="n"/>
      <c r="F1350" s="795" t="n"/>
      <c r="G1350" s="794" t="n"/>
      <c r="H1350" s="836" t="n">
        <v>0.9383</v>
      </c>
      <c r="I1350" s="792" t="n">
        <v>0.9651</v>
      </c>
      <c r="J1350" s="793" t="n"/>
      <c r="K1350" s="795" t="n">
        <v>0.9889</v>
      </c>
      <c r="L1350" s="793" t="n"/>
      <c r="M1350" s="982">
        <f>IFERROR(AVERAGE(D1350:E1350),"")</f>
        <v/>
      </c>
      <c r="N1350" s="982">
        <f>IFERROR(AVERAGE(F1350:H1350),"")</f>
        <v/>
      </c>
      <c r="O1350" s="982">
        <f>IFERROR(AVERAGE(I1350:J1350),"")</f>
        <v/>
      </c>
      <c r="P1350" s="982">
        <f>IFERROR(AVERAGE(K1350:L1350),"")</f>
        <v/>
      </c>
      <c r="R1350" s="797">
        <f>AVERAGE(M1350:P1350)</f>
        <v/>
      </c>
      <c r="S1350" s="266">
        <f>IF(R1350&gt;=1,1,0)</f>
        <v/>
      </c>
      <c r="T1350" s="266">
        <f>IF(S1350=0,0,S1350+T1349)</f>
        <v/>
      </c>
      <c r="AS1350" s="796">
        <f>MAX(M1350:P1350)</f>
        <v/>
      </c>
      <c r="AT1350" s="266">
        <f>IF(M1350=AS1350,"#1",IF(N1350=AS1350,"#2",IF(O1350=AS1350,"#4",IF(P1350=AS1350,"#5"))))</f>
        <v/>
      </c>
    </row>
    <row r="1351" ht="17.45" customHeight="1">
      <c r="A1351" s="257">
        <f>IF(ISNUMBER(C1351),MONTH(C1351),"")</f>
        <v/>
      </c>
      <c r="B1351" s="257">
        <f>IF(ISNUMBER(C1351),YEAR(C1351),"")</f>
        <v/>
      </c>
      <c r="C1351" s="791">
        <f>C1350+1</f>
        <v/>
      </c>
      <c r="D1351" s="792" t="n"/>
      <c r="E1351" s="793" t="n">
        <v>1.61</v>
      </c>
      <c r="F1351" s="795" t="n"/>
      <c r="G1351" s="794" t="n">
        <v>1.725</v>
      </c>
      <c r="H1351" s="836" t="n"/>
      <c r="I1351" s="792" t="n"/>
      <c r="J1351" s="793" t="n">
        <v>1.483</v>
      </c>
      <c r="K1351" s="795" t="n"/>
      <c r="L1351" s="793" t="n">
        <v>1.664</v>
      </c>
      <c r="M1351" s="982">
        <f>IFERROR(AVERAGE(D1351:E1351),"")</f>
        <v/>
      </c>
      <c r="N1351" s="982">
        <f>IFERROR(AVERAGE(F1351:H1351),"")</f>
        <v/>
      </c>
      <c r="O1351" s="982">
        <f>IFERROR(AVERAGE(I1351:J1351),"")</f>
        <v/>
      </c>
      <c r="P1351" s="982">
        <f>IFERROR(AVERAGE(K1351:L1351),"")</f>
        <v/>
      </c>
      <c r="R1351" s="797">
        <f>AVERAGE(M1351:P1351)</f>
        <v/>
      </c>
      <c r="S1351" s="266">
        <f>IF(R1351&gt;=1,1,0)</f>
        <v/>
      </c>
      <c r="T1351" s="266">
        <f>IF(S1351=0,0,S1351+T1350)</f>
        <v/>
      </c>
      <c r="AS1351" s="796">
        <f>MAX(M1351:P1351)</f>
        <v/>
      </c>
      <c r="AT1351" s="266">
        <f>IF(M1351=AS1351,"#1",IF(N1351=AS1351,"#2",IF(O1351=AS1351,"#4",IF(P1351=AS1351,"#5"))))</f>
        <v/>
      </c>
    </row>
    <row r="1352" ht="17.45" customHeight="1">
      <c r="A1352" s="257">
        <f>IF(ISNUMBER(C1352),MONTH(C1352),"")</f>
        <v/>
      </c>
      <c r="B1352" s="257">
        <f>IF(ISNUMBER(C1352),YEAR(C1352),"")</f>
        <v/>
      </c>
      <c r="C1352" s="861">
        <f>C1351+1</f>
        <v/>
      </c>
      <c r="D1352" s="803" t="n">
        <v>1.183</v>
      </c>
      <c r="E1352" s="804" t="n"/>
      <c r="F1352" s="806" t="n">
        <v>1.263</v>
      </c>
      <c r="G1352" s="805" t="n"/>
      <c r="H1352" s="838" t="n">
        <v>1.168</v>
      </c>
      <c r="I1352" s="803" t="n">
        <v>1.138</v>
      </c>
      <c r="J1352" s="804" t="n"/>
      <c r="K1352" s="806" t="n">
        <v>1.14</v>
      </c>
      <c r="L1352" s="804" t="n"/>
      <c r="M1352" s="982">
        <f>IFERROR(AVERAGE(D1352:E1352),"")</f>
        <v/>
      </c>
      <c r="N1352" s="982">
        <f>IFERROR(AVERAGE(F1352:H1352),"")</f>
        <v/>
      </c>
      <c r="O1352" s="982">
        <f>IFERROR(AVERAGE(I1352:J1352),"")</f>
        <v/>
      </c>
      <c r="P1352" s="982">
        <f>IFERROR(AVERAGE(K1352:L1352),"")</f>
        <v/>
      </c>
      <c r="R1352" s="797">
        <f>AVERAGE(M1352:P1352)</f>
        <v/>
      </c>
      <c r="S1352" s="266">
        <f>IF(R1352&gt;=1,1,0)</f>
        <v/>
      </c>
      <c r="T1352" s="266">
        <f>IF(S1352=0,0,S1352+T1351)</f>
        <v/>
      </c>
      <c r="AS1352" s="796">
        <f>MAX(M1352:P1352)</f>
        <v/>
      </c>
      <c r="AT1352" s="266">
        <f>IF(M1352=AS1352,"#1",IF(N1352=AS1352,"#2",IF(O1352=AS1352,"#4",IF(P1352=AS1352,"#5"))))</f>
        <v/>
      </c>
    </row>
    <row r="1353" ht="17.45" customHeight="1">
      <c r="A1353" s="257">
        <f>IF(ISNUMBER(C1353),MONTH(C1353),"")</f>
        <v/>
      </c>
      <c r="B1353" s="257">
        <f>IF(ISNUMBER(C1353),YEAR(C1353),"")</f>
        <v/>
      </c>
      <c r="C1353" s="791">
        <f>C1352+1</f>
        <v/>
      </c>
      <c r="D1353" s="792" t="n"/>
      <c r="E1353" s="793" t="n">
        <v>1.036</v>
      </c>
      <c r="F1353" s="795" t="n"/>
      <c r="G1353" s="794" t="n">
        <v>1.14</v>
      </c>
      <c r="H1353" s="836" t="n"/>
      <c r="I1353" s="792" t="n"/>
      <c r="J1353" s="793" t="n">
        <v>1.058</v>
      </c>
      <c r="K1353" s="795" t="n"/>
      <c r="L1353" s="793" t="n">
        <v>1.201</v>
      </c>
      <c r="M1353" s="982">
        <f>IFERROR(AVERAGE(D1353:E1353),"")</f>
        <v/>
      </c>
      <c r="N1353" s="982">
        <f>IFERROR(AVERAGE(F1353:H1353),"")</f>
        <v/>
      </c>
      <c r="O1353" s="982">
        <f>IFERROR(AVERAGE(I1353:J1353),"")</f>
        <v/>
      </c>
      <c r="P1353" s="982">
        <f>IFERROR(AVERAGE(K1353:L1353),"")</f>
        <v/>
      </c>
      <c r="R1353" s="797">
        <f>AVERAGE(M1353:P1353)</f>
        <v/>
      </c>
      <c r="S1353" s="266">
        <f>IF(R1353&gt;=1,1,0)</f>
        <v/>
      </c>
      <c r="T1353" s="266">
        <f>IF(S1353=0,0,S1353+T1352)</f>
        <v/>
      </c>
      <c r="AS1353" s="796">
        <f>MAX(M1353:P1353)</f>
        <v/>
      </c>
      <c r="AT1353" s="266">
        <f>IF(M1353=AS1353,"#1",IF(N1353=AS1353,"#2",IF(O1353=AS1353,"#4",IF(P1353=AS1353,"#5"))))</f>
        <v/>
      </c>
    </row>
    <row r="1354" ht="17.45" customHeight="1">
      <c r="A1354" s="257">
        <f>IF(ISNUMBER(C1354),MONTH(C1354),"")</f>
        <v/>
      </c>
      <c r="B1354" s="257">
        <f>IF(ISNUMBER(C1354),YEAR(C1354),"")</f>
        <v/>
      </c>
      <c r="C1354" s="808">
        <f>C1353+1</f>
        <v/>
      </c>
      <c r="D1354" s="809" t="n">
        <v>1.01</v>
      </c>
      <c r="E1354" s="810" t="n"/>
      <c r="F1354" s="812" t="n">
        <v>0.9806</v>
      </c>
      <c r="G1354" s="811" t="n"/>
      <c r="H1354" s="837" t="n"/>
      <c r="I1354" s="809" t="n">
        <v>0.8915999999999999</v>
      </c>
      <c r="J1354" s="810" t="n"/>
      <c r="K1354" s="812" t="n">
        <v>0.8647</v>
      </c>
      <c r="L1354" s="810" t="n"/>
      <c r="M1354" s="983">
        <f>IFERROR(AVERAGE(D1354:E1354),"")</f>
        <v/>
      </c>
      <c r="N1354" s="983">
        <f>IFERROR(AVERAGE(F1354:H1354),"")</f>
        <v/>
      </c>
      <c r="O1354" s="983">
        <f>IFERROR(AVERAGE(I1354:J1354),"")</f>
        <v/>
      </c>
      <c r="P1354" s="983">
        <f>IFERROR(AVERAGE(K1354:L1354),"")</f>
        <v/>
      </c>
      <c r="Q1354" s="813">
        <f>AVERAGE(M1354:P1354)</f>
        <v/>
      </c>
      <c r="R1354" s="813" t="n"/>
      <c r="S1354" s="443">
        <f>IF(Q1354&gt;=1,1,0)</f>
        <v/>
      </c>
      <c r="T1354" s="443">
        <f>IF(S1354=0,0,S1354+T1353)</f>
        <v/>
      </c>
      <c r="AS1354" s="796">
        <f>MAX(M1354:P1354)</f>
        <v/>
      </c>
      <c r="AT1354" s="266">
        <f>IF(M1354=AS1354,"#1",IF(N1354=AS1354,"#2",IF(O1354=AS1354,"#4",IF(P1354=AS1354,"#5"))))</f>
        <v/>
      </c>
    </row>
    <row r="1355" ht="17.45" customHeight="1">
      <c r="A1355" s="257">
        <f>IF(ISNUMBER(C1355),MONTH(C1355),"")</f>
        <v/>
      </c>
      <c r="B1355" s="257">
        <f>IF(ISNUMBER(C1355),YEAR(C1355),"")</f>
        <v/>
      </c>
      <c r="C1355" s="808">
        <f>C1354+1</f>
        <v/>
      </c>
      <c r="D1355" s="809" t="n"/>
      <c r="E1355" s="810" t="n">
        <v>0.9239000000000001</v>
      </c>
      <c r="F1355" s="812" t="n"/>
      <c r="G1355" s="811" t="n">
        <v>0.9638</v>
      </c>
      <c r="H1355" s="837" t="n"/>
      <c r="I1355" s="809" t="n"/>
      <c r="J1355" s="810" t="n">
        <v>0.8592</v>
      </c>
      <c r="K1355" s="812" t="n"/>
      <c r="L1355" s="810" t="n">
        <v>0.8483000000000001</v>
      </c>
      <c r="M1355" s="983">
        <f>IFERROR(AVERAGE(D1355:E1355),"")</f>
        <v/>
      </c>
      <c r="N1355" s="983">
        <f>IFERROR(AVERAGE(F1355:H1355),"")</f>
        <v/>
      </c>
      <c r="O1355" s="983">
        <f>IFERROR(AVERAGE(I1355:J1355),"")</f>
        <v/>
      </c>
      <c r="P1355" s="983">
        <f>IFERROR(AVERAGE(K1355:L1355),"")</f>
        <v/>
      </c>
      <c r="Q1355" s="813">
        <f>AVERAGE(M1355:P1355)</f>
        <v/>
      </c>
      <c r="R1355" s="813" t="n"/>
      <c r="S1355" s="443">
        <f>IF(Q1355&gt;=1,1,0)</f>
        <v/>
      </c>
      <c r="T1355" s="443">
        <f>IF(S1355=0,0,S1355+T1354)</f>
        <v/>
      </c>
      <c r="AS1355" s="796">
        <f>MAX(M1355:P1355)</f>
        <v/>
      </c>
      <c r="AT1355" s="266">
        <f>IF(M1355=AS1355,"#1",IF(N1355=AS1355,"#2",IF(O1355=AS1355,"#4",IF(P1355=AS1355,"#5"))))</f>
        <v/>
      </c>
    </row>
    <row r="1356" ht="17.45" customHeight="1">
      <c r="A1356" s="257">
        <f>IF(ISNUMBER(C1356),MONTH(C1356),"")</f>
        <v/>
      </c>
      <c r="B1356" s="257">
        <f>IF(ISNUMBER(C1356),YEAR(C1356),"")</f>
        <v/>
      </c>
      <c r="C1356" s="791">
        <f>C1355+1</f>
        <v/>
      </c>
      <c r="D1356" s="792" t="n">
        <v>1.196</v>
      </c>
      <c r="E1356" s="793" t="n"/>
      <c r="F1356" s="795" t="n"/>
      <c r="G1356" s="794" t="n"/>
      <c r="H1356" s="836" t="n">
        <v>1.302</v>
      </c>
      <c r="I1356" s="792" t="n">
        <v>1.265</v>
      </c>
      <c r="J1356" s="793" t="n"/>
      <c r="K1356" s="795" t="n">
        <v>1.25</v>
      </c>
      <c r="L1356" s="793" t="n"/>
      <c r="M1356" s="982">
        <f>IFERROR(AVERAGE(D1356:E1356),"")</f>
        <v/>
      </c>
      <c r="N1356" s="982">
        <f>IFERROR(AVERAGE(F1356:H1356),"")</f>
        <v/>
      </c>
      <c r="O1356" s="982">
        <f>IFERROR(AVERAGE(I1356:J1356),"")</f>
        <v/>
      </c>
      <c r="P1356" s="982">
        <f>IFERROR(AVERAGE(K1356:L1356),"")</f>
        <v/>
      </c>
      <c r="R1356" s="797">
        <f>AVERAGE(M1356:P1356)</f>
        <v/>
      </c>
      <c r="S1356" s="266">
        <f>IF(R1356&gt;=1,1,0)</f>
        <v/>
      </c>
      <c r="T1356" s="266">
        <f>IF(S1356=0,0,S1356+T1355)</f>
        <v/>
      </c>
      <c r="AS1356" s="796">
        <f>MAX(M1356:P1356)</f>
        <v/>
      </c>
      <c r="AT1356" s="266">
        <f>IF(M1356=AS1356,"#1",IF(N1356=AS1356,"#2",IF(O1356=AS1356,"#4",IF(P1356=AS1356,"#5"))))</f>
        <v/>
      </c>
    </row>
    <row r="1357" ht="17.45" customHeight="1">
      <c r="A1357" s="257">
        <f>IF(ISNUMBER(C1357),MONTH(C1357),"")</f>
        <v/>
      </c>
      <c r="B1357" s="257">
        <f>IF(ISNUMBER(C1357),YEAR(C1357),"")</f>
        <v/>
      </c>
      <c r="C1357" s="791">
        <f>C1356+1</f>
        <v/>
      </c>
      <c r="D1357" s="792" t="n"/>
      <c r="E1357" s="793" t="n">
        <v>1.966</v>
      </c>
      <c r="F1357" s="795" t="n"/>
      <c r="G1357" s="794" t="n">
        <v>2.083</v>
      </c>
      <c r="H1357" s="836" t="n"/>
      <c r="I1357" s="792" t="n"/>
      <c r="J1357" s="793" t="n">
        <v>1.343</v>
      </c>
      <c r="K1357" s="795" t="n"/>
      <c r="L1357" s="793" t="n">
        <v>1.297</v>
      </c>
      <c r="M1357" s="982">
        <f>IFERROR(AVERAGE(D1357:E1357),"")</f>
        <v/>
      </c>
      <c r="N1357" s="982">
        <f>IFERROR(AVERAGE(F1357:H1357),"")</f>
        <v/>
      </c>
      <c r="O1357" s="982">
        <f>IFERROR(AVERAGE(I1357:J1357),"")</f>
        <v/>
      </c>
      <c r="P1357" s="982">
        <f>IFERROR(AVERAGE(K1357:L1357),"")</f>
        <v/>
      </c>
      <c r="R1357" s="797">
        <f>AVERAGE(M1357:P1357)</f>
        <v/>
      </c>
      <c r="S1357" s="266">
        <f>IF(R1357&gt;=1,1,0)</f>
        <v/>
      </c>
      <c r="T1357" s="266">
        <f>IF(S1357=0,0,S1357+T1356)</f>
        <v/>
      </c>
      <c r="AS1357" s="796">
        <f>MAX(M1357:P1357)</f>
        <v/>
      </c>
      <c r="AT1357" s="266">
        <f>IF(M1357=AS1357,"#1",IF(N1357=AS1357,"#2",IF(O1357=AS1357,"#4",IF(P1357=AS1357,"#5"))))</f>
        <v/>
      </c>
    </row>
    <row r="1358" ht="17.45" customHeight="1">
      <c r="A1358" s="257">
        <f>IF(ISNUMBER(C1358),MONTH(C1358),"")</f>
        <v/>
      </c>
      <c r="B1358" s="257">
        <f>IF(ISNUMBER(C1358),YEAR(C1358),"")</f>
        <v/>
      </c>
      <c r="C1358" s="861">
        <f>C1357+1</f>
        <v/>
      </c>
      <c r="D1358" s="803" t="n">
        <v>0.7857</v>
      </c>
      <c r="E1358" s="804" t="n"/>
      <c r="F1358" s="806" t="n">
        <v>0.8856000000000001</v>
      </c>
      <c r="G1358" s="805" t="n"/>
      <c r="H1358" s="838" t="n">
        <v>0.8364</v>
      </c>
      <c r="I1358" s="803" t="n">
        <v>0.9194</v>
      </c>
      <c r="J1358" s="804" t="n"/>
      <c r="K1358" s="806" t="n">
        <v>0.9415</v>
      </c>
      <c r="L1358" s="804" t="n"/>
      <c r="M1358" s="982">
        <f>IFERROR(AVERAGE(D1358:E1358),"")</f>
        <v/>
      </c>
      <c r="N1358" s="982">
        <f>IFERROR(AVERAGE(F1358:H1358),"")</f>
        <v/>
      </c>
      <c r="O1358" s="982">
        <f>IFERROR(AVERAGE(I1358:J1358),"")</f>
        <v/>
      </c>
      <c r="P1358" s="982">
        <f>IFERROR(AVERAGE(K1358:L1358),"")</f>
        <v/>
      </c>
      <c r="R1358" s="797">
        <f>AVERAGE(M1358:P1358)</f>
        <v/>
      </c>
      <c r="S1358" s="266">
        <f>IF(R1358&gt;=1,1,0)</f>
        <v/>
      </c>
      <c r="T1358" s="266">
        <f>IF(S1358=0,0,S1358+T1357)</f>
        <v/>
      </c>
      <c r="AS1358" s="796">
        <f>MAX(M1358:P1358)</f>
        <v/>
      </c>
      <c r="AT1358" s="266">
        <f>IF(M1358=AS1358,"#1",IF(N1358=AS1358,"#2",IF(O1358=AS1358,"#4",IF(P1358=AS1358,"#5"))))</f>
        <v/>
      </c>
    </row>
    <row r="1359" ht="17.45" customHeight="1">
      <c r="A1359" s="257">
        <f>IF(ISNUMBER(C1359),MONTH(C1359),"")</f>
        <v/>
      </c>
      <c r="B1359" s="257">
        <f>IF(ISNUMBER(C1359),YEAR(C1359),"")</f>
        <v/>
      </c>
      <c r="C1359" s="791">
        <f>C1358+1</f>
        <v/>
      </c>
      <c r="D1359" s="792" t="n"/>
      <c r="E1359" s="793" t="n">
        <v>0.9025</v>
      </c>
      <c r="F1359" s="795" t="n"/>
      <c r="G1359" s="794" t="n">
        <v>0.8094</v>
      </c>
      <c r="H1359" s="836" t="n"/>
      <c r="I1359" s="792" t="n"/>
      <c r="J1359" s="793" t="n">
        <v>0.8362000000000001</v>
      </c>
      <c r="K1359" s="795" t="n"/>
      <c r="L1359" s="793" t="n">
        <v>0.8203</v>
      </c>
      <c r="M1359" s="982">
        <f>IFERROR(AVERAGE(D1359:E1359),"")</f>
        <v/>
      </c>
      <c r="N1359" s="982">
        <f>IFERROR(AVERAGE(F1359:H1359),"")</f>
        <v/>
      </c>
      <c r="O1359" s="982">
        <f>IFERROR(AVERAGE(I1359:J1359),"")</f>
        <v/>
      </c>
      <c r="P1359" s="982">
        <f>IFERROR(AVERAGE(K1359:L1359),"")</f>
        <v/>
      </c>
      <c r="R1359" s="797">
        <f>AVERAGE(M1359:P1359)</f>
        <v/>
      </c>
      <c r="S1359" s="266">
        <f>IF(R1359&gt;=1,1,0)</f>
        <v/>
      </c>
      <c r="T1359" s="266">
        <f>IF(S1359=0,0,S1359+T1358)</f>
        <v/>
      </c>
      <c r="AS1359" s="796">
        <f>MAX(M1359:P1359)</f>
        <v/>
      </c>
      <c r="AT1359" s="266">
        <f>IF(M1359=AS1359,"#1",IF(N1359=AS1359,"#2",IF(O1359=AS1359,"#4",IF(P1359=AS1359,"#5"))))</f>
        <v/>
      </c>
    </row>
    <row r="1360" ht="17.45" customHeight="1">
      <c r="A1360" s="257">
        <f>IF(ISNUMBER(C1360),MONTH(C1360),"")</f>
        <v/>
      </c>
      <c r="B1360" s="257">
        <f>IF(ISNUMBER(C1360),YEAR(C1360),"")</f>
        <v/>
      </c>
      <c r="C1360" s="791">
        <f>C1359+1</f>
        <v/>
      </c>
      <c r="D1360" s="792" t="n">
        <v>0.8873</v>
      </c>
      <c r="E1360" s="793" t="n"/>
      <c r="F1360" s="795" t="n">
        <v>0.7796</v>
      </c>
      <c r="G1360" s="794" t="n"/>
      <c r="H1360" s="836" t="n"/>
      <c r="I1360" s="792" t="n">
        <v>0.9504</v>
      </c>
      <c r="J1360" s="793" t="n"/>
      <c r="K1360" s="795" t="n">
        <v>0.9606</v>
      </c>
      <c r="L1360" s="793" t="n"/>
      <c r="M1360" s="982">
        <f>IFERROR(AVERAGE(D1360:E1360),"")</f>
        <v/>
      </c>
      <c r="N1360" s="982">
        <f>IFERROR(AVERAGE(F1360:H1360),"")</f>
        <v/>
      </c>
      <c r="O1360" s="982">
        <f>IFERROR(AVERAGE(I1360:J1360),"")</f>
        <v/>
      </c>
      <c r="P1360" s="982">
        <f>IFERROR(AVERAGE(K1360:L1360),"")</f>
        <v/>
      </c>
      <c r="R1360" s="797">
        <f>AVERAGE(M1360:P1360)</f>
        <v/>
      </c>
      <c r="S1360" s="266">
        <f>IF(R1360&gt;=1,1,0)</f>
        <v/>
      </c>
      <c r="T1360" s="266">
        <f>IF(S1360=0,0,S1360+T1359)</f>
        <v/>
      </c>
      <c r="AS1360" s="796">
        <f>MAX(M1360:P1360)</f>
        <v/>
      </c>
      <c r="AT1360" s="266">
        <f>IF(M1360=AS1360,"#1",IF(N1360=AS1360,"#2",IF(O1360=AS1360,"#4",IF(P1360=AS1360,"#5"))))</f>
        <v/>
      </c>
    </row>
    <row r="1361" ht="17.45" customHeight="1">
      <c r="A1361" s="257">
        <f>IF(ISNUMBER(C1361),MONTH(C1361),"")</f>
        <v/>
      </c>
      <c r="B1361" s="257">
        <f>IF(ISNUMBER(C1361),YEAR(C1361),"")</f>
        <v/>
      </c>
      <c r="C1361" s="808">
        <f>C1360+1</f>
        <v/>
      </c>
      <c r="D1361" s="809" t="n"/>
      <c r="E1361" s="810" t="n">
        <v>0.6326000000000001</v>
      </c>
      <c r="F1361" s="812" t="n"/>
      <c r="G1361" s="811" t="n">
        <v>0.675</v>
      </c>
      <c r="H1361" s="837" t="n"/>
      <c r="I1361" s="809" t="n"/>
      <c r="J1361" s="810" t="n">
        <v>0.593</v>
      </c>
      <c r="K1361" s="812" t="n"/>
      <c r="L1361" s="810" t="n">
        <v>0.6774</v>
      </c>
      <c r="M1361" s="983">
        <f>IFERROR(AVERAGE(D1361:E1361),"")</f>
        <v/>
      </c>
      <c r="N1361" s="983">
        <f>IFERROR(AVERAGE(F1361:H1361),"")</f>
        <v/>
      </c>
      <c r="O1361" s="983">
        <f>IFERROR(AVERAGE(I1361:J1361),"")</f>
        <v/>
      </c>
      <c r="P1361" s="983">
        <f>IFERROR(AVERAGE(K1361:L1361),"")</f>
        <v/>
      </c>
      <c r="Q1361" s="813">
        <f>AVERAGE(M1361:P1361)</f>
        <v/>
      </c>
      <c r="R1361" s="813" t="n"/>
      <c r="S1361" s="443">
        <f>IF(Q1361&gt;=1,1,0)</f>
        <v/>
      </c>
      <c r="T1361" s="443">
        <f>IF(S1361=0,0,S1361+T1360)</f>
        <v/>
      </c>
      <c r="AS1361" s="796">
        <f>MAX(M1361:P1361)</f>
        <v/>
      </c>
      <c r="AT1361" s="266">
        <f>IF(M1361=AS1361,"#1",IF(N1361=AS1361,"#2",IF(O1361=AS1361,"#4",IF(P1361=AS1361,"#5"))))</f>
        <v/>
      </c>
    </row>
    <row r="1362" ht="17.45" customHeight="1">
      <c r="A1362" s="257">
        <f>IF(ISNUMBER(C1362),MONTH(C1362),"")</f>
        <v/>
      </c>
      <c r="B1362" s="257">
        <f>IF(ISNUMBER(C1362),YEAR(C1362),"")</f>
        <v/>
      </c>
      <c r="C1362" s="808">
        <f>C1361+1</f>
        <v/>
      </c>
      <c r="D1362" s="809" t="n">
        <v>0.7215</v>
      </c>
      <c r="E1362" s="810" t="n"/>
      <c r="F1362" s="812" t="n"/>
      <c r="G1362" s="811" t="n"/>
      <c r="H1362" s="837" t="n">
        <v>0.6685</v>
      </c>
      <c r="I1362" s="809" t="n">
        <v>0.7024</v>
      </c>
      <c r="J1362" s="810" t="n"/>
      <c r="K1362" s="812" t="n">
        <v>0.7008</v>
      </c>
      <c r="L1362" s="810" t="n"/>
      <c r="M1362" s="983">
        <f>IFERROR(AVERAGE(D1362:E1362),"")</f>
        <v/>
      </c>
      <c r="N1362" s="983">
        <f>IFERROR(AVERAGE(F1362:H1362),"")</f>
        <v/>
      </c>
      <c r="O1362" s="983">
        <f>IFERROR(AVERAGE(I1362:J1362),"")</f>
        <v/>
      </c>
      <c r="P1362" s="983">
        <f>IFERROR(AVERAGE(K1362:L1362),"")</f>
        <v/>
      </c>
      <c r="Q1362" s="813">
        <f>AVERAGE(M1362:P1362)</f>
        <v/>
      </c>
      <c r="R1362" s="813" t="n"/>
      <c r="S1362" s="443">
        <f>IF(Q1362&gt;=1,1,0)</f>
        <v/>
      </c>
      <c r="T1362" s="443">
        <f>IF(S1362=0,0,S1362+T1361)</f>
        <v/>
      </c>
      <c r="AS1362" s="796">
        <f>MAX(M1362:P1362)</f>
        <v/>
      </c>
      <c r="AT1362" s="266">
        <f>IF(M1362=AS1362,"#1",IF(N1362=AS1362,"#2",IF(O1362=AS1362,"#4",IF(P1362=AS1362,"#5"))))</f>
        <v/>
      </c>
    </row>
    <row r="1363" ht="17.45" customHeight="1">
      <c r="A1363" s="257">
        <f>IF(ISNUMBER(C1363),MONTH(C1363),"")</f>
        <v/>
      </c>
      <c r="B1363" s="257">
        <f>IF(ISNUMBER(C1363),YEAR(C1363),"")</f>
        <v/>
      </c>
      <c r="C1363" s="791">
        <f>C1362+1</f>
        <v/>
      </c>
      <c r="D1363" s="792" t="n"/>
      <c r="E1363" s="862" t="n">
        <v>3.464</v>
      </c>
      <c r="F1363" s="795" t="n"/>
      <c r="G1363" s="794" t="n">
        <v>1.775</v>
      </c>
      <c r="H1363" s="836" t="n"/>
      <c r="I1363" s="792" t="n"/>
      <c r="J1363" s="793" t="n">
        <v>1.238</v>
      </c>
      <c r="K1363" s="795" t="n"/>
      <c r="L1363" s="793" t="n">
        <v>1.185</v>
      </c>
      <c r="M1363" s="982">
        <f>IFERROR(AVERAGE(D1363:E1363),"")</f>
        <v/>
      </c>
      <c r="N1363" s="982">
        <f>IFERROR(AVERAGE(F1363:H1363),"")</f>
        <v/>
      </c>
      <c r="O1363" s="982">
        <f>IFERROR(AVERAGE(I1363:J1363),"")</f>
        <v/>
      </c>
      <c r="P1363" s="982">
        <f>IFERROR(AVERAGE(K1363:L1363),"")</f>
        <v/>
      </c>
      <c r="R1363" s="797">
        <f>AVERAGE(M1363:P1363)</f>
        <v/>
      </c>
      <c r="S1363" s="266">
        <f>IF(R1363&gt;=1,1,0)</f>
        <v/>
      </c>
      <c r="T1363" s="266">
        <f>IF(S1363=0,0,S1363+T1362)</f>
        <v/>
      </c>
      <c r="AS1363" s="796">
        <f>MAX(M1363:P1363)</f>
        <v/>
      </c>
      <c r="AT1363" s="266">
        <f>IF(M1363=AS1363,"#1",IF(N1363=AS1363,"#2",IF(O1363=AS1363,"#4",IF(P1363=AS1363,"#5"))))</f>
        <v/>
      </c>
    </row>
    <row r="1364" ht="17.45" customHeight="1">
      <c r="A1364" s="257">
        <f>IF(ISNUMBER(C1364),MONTH(C1364),"")</f>
        <v/>
      </c>
      <c r="B1364" s="257">
        <f>IF(ISNUMBER(C1364),YEAR(C1364),"")</f>
        <v/>
      </c>
      <c r="C1364" s="861">
        <f>C1363+1</f>
        <v/>
      </c>
      <c r="D1364" s="873" t="n">
        <v>3.116</v>
      </c>
      <c r="E1364" s="804" t="n"/>
      <c r="F1364" s="806" t="n">
        <v>1.705</v>
      </c>
      <c r="G1364" s="805" t="n"/>
      <c r="H1364" s="838" t="n">
        <v>1.729</v>
      </c>
      <c r="I1364" s="803" t="n">
        <v>1.281</v>
      </c>
      <c r="J1364" s="804" t="n"/>
      <c r="K1364" s="806" t="n">
        <v>1.227</v>
      </c>
      <c r="L1364" s="804" t="n"/>
      <c r="M1364" s="982">
        <f>IFERROR(AVERAGE(D1364:E1364),"")</f>
        <v/>
      </c>
      <c r="N1364" s="982">
        <f>IFERROR(AVERAGE(F1364:H1364),"")</f>
        <v/>
      </c>
      <c r="O1364" s="982">
        <f>IFERROR(AVERAGE(I1364:J1364),"")</f>
        <v/>
      </c>
      <c r="P1364" s="982">
        <f>IFERROR(AVERAGE(K1364:L1364),"")</f>
        <v/>
      </c>
      <c r="R1364" s="797">
        <f>AVERAGE(M1364:P1364)</f>
        <v/>
      </c>
      <c r="S1364" s="266">
        <f>IF(R1364&gt;=1,1,0)</f>
        <v/>
      </c>
      <c r="T1364" s="266">
        <f>IF(S1364=0,0,S1364+T1363)</f>
        <v/>
      </c>
      <c r="AS1364" s="796">
        <f>MAX(M1364:P1364)</f>
        <v/>
      </c>
      <c r="AT1364" s="266">
        <f>IF(M1364=AS1364,"#1",IF(N1364=AS1364,"#2",IF(O1364=AS1364,"#4",IF(P1364=AS1364,"#5"))))</f>
        <v/>
      </c>
    </row>
    <row r="1365" ht="17.45" customHeight="1">
      <c r="A1365" s="257">
        <f>IF(ISNUMBER(C1365),MONTH(C1365),"")</f>
        <v/>
      </c>
      <c r="B1365" s="257">
        <f>IF(ISNUMBER(C1365),YEAR(C1365),"")</f>
        <v/>
      </c>
      <c r="C1365" s="791">
        <f>C1364+1</f>
        <v/>
      </c>
      <c r="D1365" s="792" t="n"/>
      <c r="E1365" s="862" t="n">
        <v>5.689</v>
      </c>
      <c r="F1365" s="795" t="n"/>
      <c r="G1365" s="794" t="n">
        <v>1.797</v>
      </c>
      <c r="H1365" s="836" t="n"/>
      <c r="I1365" s="792" t="n"/>
      <c r="J1365" s="793" t="n">
        <v>1.248</v>
      </c>
      <c r="K1365" s="795" t="n"/>
      <c r="L1365" s="793" t="n">
        <v>1.63</v>
      </c>
      <c r="M1365" s="982">
        <f>IFERROR(AVERAGE(D1365:E1365),"")</f>
        <v/>
      </c>
      <c r="N1365" s="982">
        <f>IFERROR(AVERAGE(F1365:H1365),"")</f>
        <v/>
      </c>
      <c r="O1365" s="982">
        <f>IFERROR(AVERAGE(I1365:J1365),"")</f>
        <v/>
      </c>
      <c r="P1365" s="982">
        <f>IFERROR(AVERAGE(K1365:L1365),"")</f>
        <v/>
      </c>
      <c r="R1365" s="797">
        <f>AVERAGE(M1365:P1365)</f>
        <v/>
      </c>
      <c r="S1365" s="266">
        <f>IF(R1365&gt;=1,1,0)</f>
        <v/>
      </c>
      <c r="T1365" s="266">
        <f>IF(S1365=0,0,S1365+T1364)</f>
        <v/>
      </c>
      <c r="AS1365" s="796">
        <f>MAX(M1365:P1365)</f>
        <v/>
      </c>
      <c r="AT1365" s="266">
        <f>IF(M1365=AS1365,"#1",IF(N1365=AS1365,"#2",IF(O1365=AS1365,"#4",IF(P1365=AS1365,"#5"))))</f>
        <v/>
      </c>
    </row>
    <row r="1366" ht="17.45" customHeight="1">
      <c r="A1366" s="257">
        <f>IF(ISNUMBER(C1366),MONTH(C1366),"")</f>
        <v/>
      </c>
      <c r="B1366" s="257">
        <f>IF(ISNUMBER(C1366),YEAR(C1366),"")</f>
        <v/>
      </c>
      <c r="C1366" s="791">
        <f>C1365+1</f>
        <v/>
      </c>
      <c r="D1366" s="792" t="n">
        <v>1.876</v>
      </c>
      <c r="E1366" s="793" t="n"/>
      <c r="F1366" s="1007" t="n">
        <v>2.527</v>
      </c>
      <c r="G1366" s="794" t="n"/>
      <c r="H1366" s="836" t="n"/>
      <c r="I1366" s="792" t="n">
        <v>1.46</v>
      </c>
      <c r="J1366" s="793" t="n"/>
      <c r="K1366" s="795" t="n">
        <v>1.33</v>
      </c>
      <c r="L1366" s="793" t="n"/>
      <c r="M1366" s="982">
        <f>IFERROR(AVERAGE(D1366:E1366),"")</f>
        <v/>
      </c>
      <c r="N1366" s="982">
        <f>IFERROR(AVERAGE(F1366:H1366),"")</f>
        <v/>
      </c>
      <c r="O1366" s="982">
        <f>IFERROR(AVERAGE(I1366:J1366),"")</f>
        <v/>
      </c>
      <c r="P1366" s="982">
        <f>IFERROR(AVERAGE(K1366:L1366),"")</f>
        <v/>
      </c>
      <c r="R1366" s="797">
        <f>AVERAGE(M1366:P1366)</f>
        <v/>
      </c>
      <c r="S1366" s="266">
        <f>IF(R1366&gt;=1,1,0)</f>
        <v/>
      </c>
      <c r="T1366" s="266">
        <f>IF(S1366=0,0,S1366+T1365)</f>
        <v/>
      </c>
      <c r="AS1366" s="796">
        <f>MAX(M1366:P1366)</f>
        <v/>
      </c>
      <c r="AT1366" s="266">
        <f>IF(M1366=AS1366,"#1",IF(N1366=AS1366,"#2",IF(O1366=AS1366,"#4",IF(P1366=AS1366,"#5"))))</f>
        <v/>
      </c>
    </row>
    <row r="1367" ht="17.45" customHeight="1">
      <c r="A1367" s="257">
        <f>IF(ISNUMBER(C1367),MONTH(C1367),"")</f>
        <v/>
      </c>
      <c r="B1367" s="257">
        <f>IF(ISNUMBER(C1367),YEAR(C1367),"")</f>
        <v/>
      </c>
      <c r="C1367" s="791">
        <f>C1366+1</f>
        <v/>
      </c>
      <c r="D1367" s="792" t="n"/>
      <c r="E1367" s="793" t="n">
        <v>1.324</v>
      </c>
      <c r="F1367" s="795" t="n"/>
      <c r="G1367" s="794" t="n">
        <v>1.79</v>
      </c>
      <c r="H1367" s="836" t="n"/>
      <c r="I1367" s="792" t="n"/>
      <c r="J1367" s="793" t="n">
        <v>1.188</v>
      </c>
      <c r="K1367" s="795" t="n"/>
      <c r="L1367" s="793" t="n">
        <v>1.386</v>
      </c>
      <c r="M1367" s="982">
        <f>IFERROR(AVERAGE(D1367:E1367),"")</f>
        <v/>
      </c>
      <c r="N1367" s="982">
        <f>IFERROR(AVERAGE(F1367:H1367),"")</f>
        <v/>
      </c>
      <c r="O1367" s="982">
        <f>IFERROR(AVERAGE(I1367:J1367),"")</f>
        <v/>
      </c>
      <c r="P1367" s="982">
        <f>IFERROR(AVERAGE(K1367:L1367),"")</f>
        <v/>
      </c>
      <c r="R1367" s="797">
        <f>AVERAGE(M1367:P1367)</f>
        <v/>
      </c>
      <c r="S1367" s="266">
        <f>IF(R1367&gt;=1,1,0)</f>
        <v/>
      </c>
      <c r="T1367" s="266">
        <f>IF(S1367=0,0,S1367+T1366)</f>
        <v/>
      </c>
      <c r="AS1367" s="796">
        <f>MAX(M1367:P1367)</f>
        <v/>
      </c>
      <c r="AT1367" s="266">
        <f>IF(M1367=AS1367,"#1",IF(N1367=AS1367,"#2",IF(O1367=AS1367,"#4",IF(P1367=AS1367,"#5"))))</f>
        <v/>
      </c>
    </row>
    <row r="1368" ht="17.45" customHeight="1">
      <c r="A1368" s="257">
        <f>IF(ISNUMBER(C1368),MONTH(C1368),"")</f>
        <v/>
      </c>
      <c r="B1368" s="257">
        <f>IF(ISNUMBER(C1368),YEAR(C1368),"")</f>
        <v/>
      </c>
      <c r="C1368" s="808">
        <f>C1367+1</f>
        <v/>
      </c>
      <c r="D1368" s="809" t="n">
        <v>0.959</v>
      </c>
      <c r="E1368" s="810" t="n"/>
      <c r="F1368" s="812" t="n"/>
      <c r="G1368" s="811" t="n"/>
      <c r="H1368" s="837" t="n">
        <v>1.054</v>
      </c>
      <c r="I1368" s="809" t="n">
        <v>0.9442</v>
      </c>
      <c r="J1368" s="810" t="n"/>
      <c r="K1368" s="812" t="n">
        <v>0.9707</v>
      </c>
      <c r="L1368" s="810" t="n"/>
      <c r="M1368" s="983">
        <f>IFERROR(AVERAGE(D1368:E1368),"")</f>
        <v/>
      </c>
      <c r="N1368" s="983">
        <f>IFERROR(AVERAGE(F1368:H1368),"")</f>
        <v/>
      </c>
      <c r="O1368" s="983">
        <f>IFERROR(AVERAGE(I1368:J1368),"")</f>
        <v/>
      </c>
      <c r="P1368" s="983">
        <f>IFERROR(AVERAGE(K1368:L1368),"")</f>
        <v/>
      </c>
      <c r="Q1368" s="813">
        <f>AVERAGE(M1368:P1368)</f>
        <v/>
      </c>
      <c r="R1368" s="813" t="n"/>
      <c r="S1368" s="443">
        <f>IF(Q1368&gt;=1,1,0)</f>
        <v/>
      </c>
      <c r="T1368" s="443">
        <f>IF(S1368=0,0,S1368+T1367)</f>
        <v/>
      </c>
      <c r="AS1368" s="796">
        <f>MAX(M1368:P1368)</f>
        <v/>
      </c>
      <c r="AT1368" s="266">
        <f>IF(M1368=AS1368,"#1",IF(N1368=AS1368,"#2",IF(O1368=AS1368,"#4",IF(P1368=AS1368,"#5"))))</f>
        <v/>
      </c>
    </row>
    <row r="1369" ht="17.45" customHeight="1">
      <c r="A1369" s="257">
        <f>IF(ISNUMBER(C1369),MONTH(C1369),"")</f>
        <v/>
      </c>
      <c r="B1369" s="257">
        <f>IF(ISNUMBER(C1369),YEAR(C1369),"")</f>
        <v/>
      </c>
      <c r="C1369" s="808">
        <f>C1368+1</f>
        <v/>
      </c>
      <c r="D1369" s="809" t="n"/>
      <c r="E1369" s="810" t="n">
        <v>0.5938</v>
      </c>
      <c r="F1369" s="812" t="n"/>
      <c r="G1369" s="811" t="n">
        <v>0.5427999999999999</v>
      </c>
      <c r="H1369" s="837" t="n"/>
      <c r="I1369" s="809" t="n"/>
      <c r="J1369" s="810" t="n">
        <v>0.4566</v>
      </c>
      <c r="K1369" s="812" t="n"/>
      <c r="L1369" s="810" t="n">
        <v>0.5674</v>
      </c>
      <c r="M1369" s="983">
        <f>IFERROR(AVERAGE(D1369:E1369),"")</f>
        <v/>
      </c>
      <c r="N1369" s="983">
        <f>IFERROR(AVERAGE(F1369:H1369),"")</f>
        <v/>
      </c>
      <c r="O1369" s="983">
        <f>IFERROR(AVERAGE(I1369:J1369),"")</f>
        <v/>
      </c>
      <c r="P1369" s="983">
        <f>IFERROR(AVERAGE(K1369:L1369),"")</f>
        <v/>
      </c>
      <c r="Q1369" s="813">
        <f>AVERAGE(M1369:P1369)</f>
        <v/>
      </c>
      <c r="R1369" s="813" t="n"/>
      <c r="S1369" s="443">
        <f>IF(Q1369&gt;=1,1,0)</f>
        <v/>
      </c>
      <c r="T1369" s="443">
        <f>IF(S1369=0,0,S1369+T1368)</f>
        <v/>
      </c>
      <c r="AS1369" s="796">
        <f>MAX(M1369:P1369)</f>
        <v/>
      </c>
      <c r="AT1369" s="266">
        <f>IF(M1369=AS1369,"#1",IF(N1369=AS1369,"#2",IF(O1369=AS1369,"#4",IF(P1369=AS1369,"#5"))))</f>
        <v/>
      </c>
    </row>
    <row r="1370" ht="17.45" customHeight="1">
      <c r="A1370" s="257">
        <f>IF(ISNUMBER(C1370),MONTH(C1370),"")</f>
        <v/>
      </c>
      <c r="B1370" s="257">
        <f>IF(ISNUMBER(C1370),YEAR(C1370),"")</f>
        <v/>
      </c>
      <c r="C1370" s="861">
        <f>C1369+1</f>
        <v/>
      </c>
      <c r="D1370" s="803" t="n">
        <v>0.5713</v>
      </c>
      <c r="E1370" s="804" t="n"/>
      <c r="F1370" s="806" t="n">
        <v>0.5115</v>
      </c>
      <c r="G1370" s="805" t="n"/>
      <c r="H1370" s="838" t="n">
        <v>0.4679</v>
      </c>
      <c r="I1370" s="803" t="n">
        <v>0.5884</v>
      </c>
      <c r="J1370" s="804" t="n"/>
      <c r="K1370" s="806" t="n">
        <v>0.6051</v>
      </c>
      <c r="L1370" s="804" t="n"/>
      <c r="M1370" s="982">
        <f>IFERROR(AVERAGE(D1370:E1370),"")</f>
        <v/>
      </c>
      <c r="N1370" s="982">
        <f>IFERROR(AVERAGE(F1370:H1370),"")</f>
        <v/>
      </c>
      <c r="O1370" s="982">
        <f>IFERROR(AVERAGE(I1370:J1370),"")</f>
        <v/>
      </c>
      <c r="P1370" s="982">
        <f>IFERROR(AVERAGE(K1370:L1370),"")</f>
        <v/>
      </c>
      <c r="R1370" s="797">
        <f>AVERAGE(M1370:P1370)</f>
        <v/>
      </c>
      <c r="S1370" s="266">
        <f>IF(R1370&gt;=1,1,0)</f>
        <v/>
      </c>
      <c r="T1370" s="266">
        <f>IF(S1370=0,0,S1370+T1369)</f>
        <v/>
      </c>
      <c r="AS1370" s="796">
        <f>MAX(M1370:P1370)</f>
        <v/>
      </c>
      <c r="AT1370" s="266">
        <f>IF(M1370=AS1370,"#1",IF(N1370=AS1370,"#2",IF(O1370=AS1370,"#4",IF(P1370=AS1370,"#5"))))</f>
        <v/>
      </c>
    </row>
    <row r="1371" ht="17.45" customHeight="1" thickBot="1">
      <c r="A1371" s="257">
        <f>IF(ISNUMBER(C1371),MONTH(C1371),"")</f>
        <v/>
      </c>
      <c r="B1371" s="257">
        <f>IF(ISNUMBER(C1371),YEAR(C1371),"")</f>
        <v/>
      </c>
      <c r="C1371" s="791">
        <f>C1370+1</f>
        <v/>
      </c>
      <c r="D1371" s="792" t="n"/>
      <c r="E1371" s="793" t="n">
        <v>0.7592</v>
      </c>
      <c r="F1371" s="795" t="n"/>
      <c r="G1371" s="794" t="n">
        <v>0.7368</v>
      </c>
      <c r="H1371" s="836" t="n"/>
      <c r="I1371" s="792" t="n"/>
      <c r="J1371" s="793" t="n">
        <v>0.7185</v>
      </c>
      <c r="K1371" s="795" t="n"/>
      <c r="L1371" s="793" t="n">
        <v>0.8038</v>
      </c>
      <c r="M1371" s="982">
        <f>IFERROR(AVERAGE(D1371:E1371),"")</f>
        <v/>
      </c>
      <c r="N1371" s="982">
        <f>IFERROR(AVERAGE(F1371:H1371),"")</f>
        <v/>
      </c>
      <c r="O1371" s="982">
        <f>IFERROR(AVERAGE(I1371:J1371),"")</f>
        <v/>
      </c>
      <c r="P1371" s="982">
        <f>IFERROR(AVERAGE(K1371:L1371),"")</f>
        <v/>
      </c>
      <c r="R1371" s="797">
        <f>AVERAGE(M1371:P1371)</f>
        <v/>
      </c>
      <c r="S1371" s="266">
        <f>IF(R1371&gt;=1,1,0)</f>
        <v/>
      </c>
      <c r="T1371" s="266">
        <f>IF(S1371=0,0,S1371+T1370)</f>
        <v/>
      </c>
      <c r="AS1371" s="796">
        <f>MAX(M1371:P1371)</f>
        <v/>
      </c>
      <c r="AT1371" s="266">
        <f>IF(M1371=AS1371,"#1",IF(N1371=AS1371,"#2",IF(O1371=AS1371,"#4",IF(P1371=AS1371,"#5"))))</f>
        <v/>
      </c>
    </row>
    <row r="1372" ht="17.45" customHeight="1" thickBot="1">
      <c r="A1372" s="257">
        <f>IF(ISNUMBER(C1372),MONTH(C1372),"")</f>
        <v/>
      </c>
      <c r="B1372" s="257">
        <f>IF(ISNUMBER(C1372),YEAR(C1372),"")</f>
        <v/>
      </c>
      <c r="C1372" s="791">
        <f>C1371+1</f>
        <v/>
      </c>
      <c r="D1372" s="792" t="n">
        <v>1.02</v>
      </c>
      <c r="E1372" s="793" t="n"/>
      <c r="F1372" s="795" t="n">
        <v>1.426</v>
      </c>
      <c r="G1372" s="794" t="n"/>
      <c r="H1372" s="836" t="n"/>
      <c r="I1372" s="792" t="n">
        <v>1.186</v>
      </c>
      <c r="J1372" s="793" t="n"/>
      <c r="K1372" s="795" t="n">
        <v>1.001</v>
      </c>
      <c r="L1372" s="793" t="n"/>
      <c r="M1372" s="982">
        <f>IFERROR(AVERAGE(D1372:E1372),"")</f>
        <v/>
      </c>
      <c r="N1372" s="982">
        <f>IFERROR(AVERAGE(F1372:H1372),"")</f>
        <v/>
      </c>
      <c r="O1372" s="982">
        <f>IFERROR(AVERAGE(I1372:J1372),"")</f>
        <v/>
      </c>
      <c r="P1372" s="982">
        <f>IFERROR(AVERAGE(K1372:L1372),"")</f>
        <v/>
      </c>
      <c r="R1372" s="797">
        <f>AVERAGE(M1372:P1372)</f>
        <v/>
      </c>
      <c r="S1372" s="266">
        <f>IF(R1372&gt;=1,1,0)</f>
        <v/>
      </c>
      <c r="T1372" s="266">
        <f>IF(S1372=0,0,S1372+T1371)</f>
        <v/>
      </c>
      <c r="U1372" s="313" t="inlineStr">
        <is>
          <t>September</t>
        </is>
      </c>
      <c r="V1372" s="299" t="n">
        <v>2021</v>
      </c>
      <c r="W1372" s="300" t="n"/>
      <c r="X1372" s="300" t="n"/>
      <c r="Y1372" s="300" t="n"/>
      <c r="AS1372" s="796">
        <f>MAX(M1372:P1372)</f>
        <v/>
      </c>
      <c r="AT1372" s="266">
        <f>IF(M1372=AS1372,"#1",IF(N1372=AS1372,"#2",IF(O1372=AS1372,"#4",IF(P1372=AS1372,"#5"))))</f>
        <v/>
      </c>
    </row>
    <row r="1373" ht="17.45" customHeight="1" thickBot="1">
      <c r="A1373" s="257">
        <f>IF(ISNUMBER(C1373),MONTH(C1373),"")</f>
        <v/>
      </c>
      <c r="B1373" s="257">
        <f>IF(ISNUMBER(C1373),YEAR(C1373),"")</f>
        <v/>
      </c>
      <c r="C1373" s="824">
        <f>C1372+1</f>
        <v/>
      </c>
      <c r="D1373" s="825" t="n"/>
      <c r="E1373" s="826" t="n">
        <v>1.472</v>
      </c>
      <c r="F1373" s="828" t="n"/>
      <c r="G1373" s="827" t="n">
        <v>1.6</v>
      </c>
      <c r="H1373" s="867" t="n"/>
      <c r="I1373" s="825" t="n"/>
      <c r="J1373" s="826" t="n">
        <v>1.439</v>
      </c>
      <c r="K1373" s="828" t="n"/>
      <c r="L1373" s="826" t="n">
        <v>1.577</v>
      </c>
      <c r="M1373" s="982">
        <f>IFERROR(AVERAGE(D1373:E1373),"")</f>
        <v/>
      </c>
      <c r="N1373" s="982">
        <f>IFERROR(AVERAGE(F1373:H1373),"")</f>
        <v/>
      </c>
      <c r="O1373" s="982">
        <f>IFERROR(AVERAGE(I1373:J1373),"")</f>
        <v/>
      </c>
      <c r="P1373" s="982">
        <f>IFERROR(AVERAGE(K1373:L1373),"")</f>
        <v/>
      </c>
      <c r="R1373" s="797">
        <f>AVERAGE(M1373:P1373)</f>
        <v/>
      </c>
      <c r="S1373" s="266">
        <f>IF(R1373&gt;=1,1,0)</f>
        <v/>
      </c>
      <c r="T1373" s="266">
        <f>IF(S1373=0,0,S1373+T1372)</f>
        <v/>
      </c>
      <c r="U1373" s="301" t="inlineStr">
        <is>
          <t>Parameter</t>
        </is>
      </c>
      <c r="V1373" s="301" t="inlineStr">
        <is>
          <t>Station 1</t>
        </is>
      </c>
      <c r="W1373" s="301" t="inlineStr">
        <is>
          <t>Station 2</t>
        </is>
      </c>
      <c r="X1373" s="301" t="inlineStr">
        <is>
          <t>Station 4</t>
        </is>
      </c>
      <c r="Y1373" s="301" t="inlineStr">
        <is>
          <t>Station 5</t>
        </is>
      </c>
      <c r="AS1373" s="796">
        <f>MAX(M1373:P1373)</f>
        <v/>
      </c>
      <c r="AT1373" s="266">
        <f>IF(M1373=AS1373,"#1",IF(N1373=AS1373,"#2",IF(O1373=AS1373,"#4",IF(P1373=AS1373,"#5"))))</f>
        <v/>
      </c>
    </row>
    <row r="1374" ht="17.45" customHeight="1">
      <c r="A1374" s="257">
        <f>IF(ISNUMBER(C1374),MONTH(C1374),"")</f>
        <v/>
      </c>
      <c r="B1374" s="257">
        <f>IF(ISNUMBER(C1374),YEAR(C1374),"")</f>
        <v/>
      </c>
      <c r="C1374" s="831">
        <f>C1373+1</f>
        <v/>
      </c>
      <c r="D1374" s="832" t="n">
        <v>1.922</v>
      </c>
      <c r="E1374" s="833" t="n"/>
      <c r="F1374" s="835" t="n"/>
      <c r="G1374" s="834" t="n"/>
      <c r="H1374" s="860" t="n">
        <v>1.167</v>
      </c>
      <c r="I1374" s="832" t="n">
        <v>1.292</v>
      </c>
      <c r="J1374" s="833" t="n"/>
      <c r="K1374" s="835" t="n">
        <v>1.291</v>
      </c>
      <c r="L1374" s="833" t="n"/>
      <c r="M1374" s="982">
        <f>IFERROR(AVERAGE(D1374:E1374),"")</f>
        <v/>
      </c>
      <c r="N1374" s="982">
        <f>IFERROR(AVERAGE(F1374:H1374),"")</f>
        <v/>
      </c>
      <c r="O1374" s="982">
        <f>IFERROR(AVERAGE(I1374:J1374),"")</f>
        <v/>
      </c>
      <c r="P1374" s="982">
        <f>IFERROR(AVERAGE(K1374:L1374),"")</f>
        <v/>
      </c>
      <c r="R1374" s="797">
        <f>AVERAGE(M1374:P1374)</f>
        <v/>
      </c>
      <c r="S1374" s="266">
        <f>IF(R1374&gt;=1,1,0)</f>
        <v/>
      </c>
      <c r="T1374" s="266">
        <f>IF(S1374=0,0,S1374+T1373)</f>
        <v/>
      </c>
      <c r="U1374" s="302" t="inlineStr">
        <is>
          <t>Average</t>
        </is>
      </c>
      <c r="V1374" s="839">
        <f>AVERAGE(D1344:E1373)</f>
        <v/>
      </c>
      <c r="W1374" s="839">
        <f>AVERAGE(F1344:H1373)</f>
        <v/>
      </c>
      <c r="X1374" s="839">
        <f>AVERAGE(I1344:J1373)</f>
        <v/>
      </c>
      <c r="Y1374" s="839">
        <f>AVERAGE(K1344:L1373)</f>
        <v/>
      </c>
      <c r="AS1374" s="796">
        <f>MAX(M1374:P1374)</f>
        <v/>
      </c>
      <c r="AT1374" s="266">
        <f>IF(M1374=AS1374,"#1",IF(N1374=AS1374,"#2",IF(O1374=AS1374,"#4",IF(P1374=AS1374,"#5"))))</f>
        <v/>
      </c>
    </row>
    <row r="1375" ht="17.45" customHeight="1">
      <c r="A1375" s="257">
        <f>IF(ISNUMBER(C1375),MONTH(C1375),"")</f>
        <v/>
      </c>
      <c r="B1375" s="257">
        <f>IF(ISNUMBER(C1375),YEAR(C1375),"")</f>
        <v/>
      </c>
      <c r="C1375" s="808">
        <f>C1374+1</f>
        <v/>
      </c>
      <c r="D1375" s="809" t="n"/>
      <c r="E1375" s="810" t="n">
        <v>1.18</v>
      </c>
      <c r="F1375" s="812" t="n"/>
      <c r="G1375" s="811" t="n">
        <v>1.055</v>
      </c>
      <c r="H1375" s="837" t="n"/>
      <c r="I1375" s="809" t="n"/>
      <c r="J1375" s="810" t="n">
        <v>0.9368</v>
      </c>
      <c r="K1375" s="812" t="n"/>
      <c r="L1375" s="810" t="n">
        <v>1.077</v>
      </c>
      <c r="M1375" s="983">
        <f>IFERROR(AVERAGE(D1375:E1375),"")</f>
        <v/>
      </c>
      <c r="N1375" s="983">
        <f>IFERROR(AVERAGE(F1375:H1375),"")</f>
        <v/>
      </c>
      <c r="O1375" s="983">
        <f>IFERROR(AVERAGE(I1375:J1375),"")</f>
        <v/>
      </c>
      <c r="P1375" s="983">
        <f>IFERROR(AVERAGE(K1375:L1375),"")</f>
        <v/>
      </c>
      <c r="Q1375" s="813">
        <f>AVERAGE(M1375:P1375)</f>
        <v/>
      </c>
      <c r="R1375" s="813" t="n"/>
      <c r="S1375" s="443">
        <f>IF(Q1375&gt;=1,1,0)</f>
        <v/>
      </c>
      <c r="T1375" s="443">
        <f>IF(S1375=0,0,S1375+T1374)</f>
        <v/>
      </c>
      <c r="U1375" s="302" t="inlineStr">
        <is>
          <t>Maximum</t>
        </is>
      </c>
      <c r="V1375" s="839">
        <f>MAX(D1344:E1373)</f>
        <v/>
      </c>
      <c r="W1375" s="839">
        <f>MAX(F1344:H1373)</f>
        <v/>
      </c>
      <c r="X1375" s="839">
        <f>MAX(I1344:J1373)</f>
        <v/>
      </c>
      <c r="Y1375" s="839">
        <f>MAX(K1344:L1373)</f>
        <v/>
      </c>
      <c r="AS1375" s="796">
        <f>MAX(M1375:P1375)</f>
        <v/>
      </c>
      <c r="AT1375" s="266">
        <f>IF(M1375=AS1375,"#1",IF(N1375=AS1375,"#2",IF(O1375=AS1375,"#4",IF(P1375=AS1375,"#5"))))</f>
        <v/>
      </c>
    </row>
    <row r="1376" ht="17.45" customHeight="1" thickBot="1">
      <c r="A1376" s="257">
        <f>IF(ISNUMBER(C1376),MONTH(C1376),"")</f>
        <v/>
      </c>
      <c r="B1376" s="257">
        <f>IF(ISNUMBER(C1376),YEAR(C1376),"")</f>
        <v/>
      </c>
      <c r="C1376" s="861">
        <f>C1375+1</f>
        <v/>
      </c>
      <c r="D1376" s="809" t="n">
        <v>0.8643</v>
      </c>
      <c r="E1376" s="810" t="n"/>
      <c r="F1376" s="812" t="n">
        <v>0.7138</v>
      </c>
      <c r="G1376" s="811" t="n"/>
      <c r="H1376" s="837" t="n">
        <v>0.7381</v>
      </c>
      <c r="I1376" s="809" t="n">
        <v>0.7392</v>
      </c>
      <c r="J1376" s="810" t="n"/>
      <c r="K1376" s="812" t="n">
        <v>0.843</v>
      </c>
      <c r="L1376" s="810" t="n"/>
      <c r="M1376" s="983">
        <f>IFERROR(AVERAGE(D1376:E1376),"")</f>
        <v/>
      </c>
      <c r="N1376" s="983">
        <f>IFERROR(AVERAGE(F1376:H1376),"")</f>
        <v/>
      </c>
      <c r="O1376" s="983">
        <f>IFERROR(AVERAGE(I1376:J1376),"")</f>
        <v/>
      </c>
      <c r="P1376" s="983">
        <f>IFERROR(AVERAGE(K1376:L1376),"")</f>
        <v/>
      </c>
      <c r="Q1376" s="813">
        <f>AVERAGE(M1376:P1376)</f>
        <v/>
      </c>
      <c r="R1376" s="813" t="n"/>
      <c r="S1376" s="443">
        <f>IF(Q1376&gt;=1,1,0)</f>
        <v/>
      </c>
      <c r="T1376" s="443">
        <f>IF(S1376=0,0,S1376+T1375)</f>
        <v/>
      </c>
      <c r="U1376" s="304" t="inlineStr">
        <is>
          <t># DAYS &gt; 2.5</t>
        </is>
      </c>
      <c r="V1376" s="305">
        <f>COUNTIF(D1344:E1373,"&gt;=2.5")</f>
        <v/>
      </c>
      <c r="W1376" s="305">
        <f>COUNTIF(F1344:H1373,"&gt;=2.5")</f>
        <v/>
      </c>
      <c r="X1376" s="305">
        <f>COUNTIF(I1344:J1373,"&gt;=2.5")</f>
        <v/>
      </c>
      <c r="Y1376" s="305">
        <f>COUNTIF(K1344:L1373,"&gt;=2.5")</f>
        <v/>
      </c>
      <c r="AS1376" s="796">
        <f>MAX(M1376:P1376)</f>
        <v/>
      </c>
      <c r="AT1376" s="266">
        <f>IF(M1376=AS1376,"#1",IF(N1376=AS1376,"#2",IF(O1376=AS1376,"#4",IF(P1376=AS1376,"#5"))))</f>
        <v/>
      </c>
    </row>
    <row r="1377" ht="17.45" customHeight="1" thickBot="1">
      <c r="A1377" s="257">
        <f>IF(ISNUMBER(C1377),MONTH(C1377),"")</f>
        <v/>
      </c>
      <c r="B1377" s="257">
        <f>IF(ISNUMBER(C1377),YEAR(C1377),"")</f>
        <v/>
      </c>
      <c r="C1377" s="791">
        <f>C1376+1</f>
        <v/>
      </c>
      <c r="D1377" s="792" t="n"/>
      <c r="E1377" s="793" t="n">
        <v>1.266</v>
      </c>
      <c r="F1377" s="795" t="n"/>
      <c r="G1377" s="794" t="n">
        <v>1.418</v>
      </c>
      <c r="H1377" s="836" t="n"/>
      <c r="I1377" s="792" t="n"/>
      <c r="J1377" s="793" t="n">
        <v>1.179</v>
      </c>
      <c r="K1377" s="795" t="n"/>
      <c r="L1377" s="793" t="n">
        <v>1.235</v>
      </c>
      <c r="M1377" s="982">
        <f>IFERROR(AVERAGE(D1377:E1377),"")</f>
        <v/>
      </c>
      <c r="N1377" s="982">
        <f>IFERROR(AVERAGE(F1377:H1377),"")</f>
        <v/>
      </c>
      <c r="O1377" s="982">
        <f>IFERROR(AVERAGE(I1377:J1377),"")</f>
        <v/>
      </c>
      <c r="P1377" s="982">
        <f>IFERROR(AVERAGE(K1377:L1377),"")</f>
        <v/>
      </c>
      <c r="R1377" s="797">
        <f>AVERAGE(M1377:P1377)</f>
        <v/>
      </c>
      <c r="S1377" s="266">
        <f>IF(R1377&gt;=1,1,0)</f>
        <v/>
      </c>
      <c r="T1377" s="266">
        <f>IF(S1377=0,0,S1377+T1376)</f>
        <v/>
      </c>
      <c r="Y1377" s="786">
        <f>AVERAGE(V1374:Y1374)</f>
        <v/>
      </c>
      <c r="AS1377" s="796">
        <f>MAX(M1377:P1377)</f>
        <v/>
      </c>
      <c r="AT1377" s="266">
        <f>IF(M1377=AS1377,"#1",IF(N1377=AS1377,"#2",IF(O1377=AS1377,"#4",IF(P1377=AS1377,"#5"))))</f>
        <v/>
      </c>
    </row>
    <row r="1378" ht="17.45" customHeight="1">
      <c r="A1378" s="257">
        <f>IF(ISNUMBER(C1378),MONTH(C1378),"")</f>
        <v/>
      </c>
      <c r="B1378" s="257">
        <f>IF(ISNUMBER(C1378),YEAR(C1378),"")</f>
        <v/>
      </c>
      <c r="C1378" s="791">
        <f>C1377+1</f>
        <v/>
      </c>
      <c r="D1378" s="792" t="n">
        <v>0.7173</v>
      </c>
      <c r="E1378" s="793" t="n"/>
      <c r="F1378" s="795" t="n">
        <v>0.4896</v>
      </c>
      <c r="G1378" s="794" t="n"/>
      <c r="H1378" s="836" t="n"/>
      <c r="I1378" s="792" t="n">
        <v>0.5538</v>
      </c>
      <c r="J1378" s="793" t="n"/>
      <c r="K1378" s="795" t="n">
        <v>0.5754</v>
      </c>
      <c r="L1378" s="793" t="n"/>
      <c r="M1378" s="982">
        <f>IFERROR(AVERAGE(D1378:E1378),"")</f>
        <v/>
      </c>
      <c r="N1378" s="982">
        <f>IFERROR(AVERAGE(F1378:H1378),"")</f>
        <v/>
      </c>
      <c r="O1378" s="982">
        <f>IFERROR(AVERAGE(I1378:J1378),"")</f>
        <v/>
      </c>
      <c r="P1378" s="982">
        <f>IFERROR(AVERAGE(K1378:L1378),"")</f>
        <v/>
      </c>
      <c r="R1378" s="797">
        <f>AVERAGE(M1378:P1378)</f>
        <v/>
      </c>
      <c r="S1378" s="266">
        <f>IF(R1378&gt;=1,1,0)</f>
        <v/>
      </c>
      <c r="T1378" s="266">
        <f>IF(S1378=0,0,S1378+T1377)</f>
        <v/>
      </c>
      <c r="AS1378" s="796">
        <f>MAX(M1378:P1378)</f>
        <v/>
      </c>
      <c r="AT1378" s="266">
        <f>IF(M1378=AS1378,"#1",IF(N1378=AS1378,"#2",IF(O1378=AS1378,"#4",IF(P1378=AS1378,"#5"))))</f>
        <v/>
      </c>
    </row>
    <row r="1379" ht="17.45" customHeight="1">
      <c r="A1379" s="257">
        <f>IF(ISNUMBER(C1379),MONTH(C1379),"")</f>
        <v/>
      </c>
      <c r="B1379" s="257">
        <f>IF(ISNUMBER(C1379),YEAR(C1379),"")</f>
        <v/>
      </c>
      <c r="C1379" s="791">
        <f>C1378+1</f>
        <v/>
      </c>
      <c r="D1379" s="792" t="n"/>
      <c r="E1379" s="793" t="n">
        <v>0.8429</v>
      </c>
      <c r="F1379" s="795" t="n"/>
      <c r="G1379" s="794" t="n">
        <v>0.8287</v>
      </c>
      <c r="H1379" s="836" t="n"/>
      <c r="I1379" s="792" t="n"/>
      <c r="J1379" s="793" t="n">
        <v>0.8118</v>
      </c>
      <c r="K1379" s="795" t="n"/>
      <c r="L1379" s="793" t="n">
        <v>1.03</v>
      </c>
      <c r="M1379" s="982">
        <f>IFERROR(AVERAGE(D1379:E1379),"")</f>
        <v/>
      </c>
      <c r="N1379" s="982">
        <f>IFERROR(AVERAGE(F1379:H1379),"")</f>
        <v/>
      </c>
      <c r="O1379" s="982">
        <f>IFERROR(AVERAGE(I1379:J1379),"")</f>
        <v/>
      </c>
      <c r="P1379" s="982">
        <f>IFERROR(AVERAGE(K1379:L1379),"")</f>
        <v/>
      </c>
      <c r="R1379" s="797">
        <f>AVERAGE(M1379:P1379)</f>
        <v/>
      </c>
      <c r="S1379" s="266">
        <f>IF(R1379&gt;=1,1,0)</f>
        <v/>
      </c>
      <c r="T1379" s="266">
        <f>IF(S1379=0,0,S1379+T1378)</f>
        <v/>
      </c>
      <c r="AS1379" s="796">
        <f>MAX(M1379:P1379)</f>
        <v/>
      </c>
      <c r="AT1379" s="266">
        <f>IF(M1379=AS1379,"#1",IF(N1379=AS1379,"#2",IF(O1379=AS1379,"#4",IF(P1379=AS1379,"#5"))))</f>
        <v/>
      </c>
    </row>
    <row r="1380" ht="17.45" customHeight="1">
      <c r="A1380" s="257">
        <f>IF(ISNUMBER(C1380),MONTH(C1380),"")</f>
        <v/>
      </c>
      <c r="B1380" s="257">
        <f>IF(ISNUMBER(C1380),YEAR(C1380),"")</f>
        <v/>
      </c>
      <c r="C1380" s="791">
        <f>C1379+1</f>
        <v/>
      </c>
      <c r="D1380" s="792" t="n">
        <v>0.7128</v>
      </c>
      <c r="E1380" s="793" t="n"/>
      <c r="F1380" s="795" t="n"/>
      <c r="G1380" s="794" t="n"/>
      <c r="H1380" s="836" t="n">
        <v>0.7336</v>
      </c>
      <c r="I1380" s="792" t="n">
        <v>0.7257</v>
      </c>
      <c r="J1380" s="793" t="n"/>
      <c r="K1380" s="795" t="n">
        <v>0.7258</v>
      </c>
      <c r="L1380" s="793" t="n"/>
      <c r="M1380" s="982">
        <f>IFERROR(AVERAGE(D1380:E1380),"")</f>
        <v/>
      </c>
      <c r="N1380" s="982">
        <f>IFERROR(AVERAGE(F1380:H1380),"")</f>
        <v/>
      </c>
      <c r="O1380" s="982">
        <f>IFERROR(AVERAGE(I1380:J1380),"")</f>
        <v/>
      </c>
      <c r="P1380" s="982">
        <f>IFERROR(AVERAGE(K1380:L1380),"")</f>
        <v/>
      </c>
      <c r="R1380" s="797">
        <f>AVERAGE(M1380:P1380)</f>
        <v/>
      </c>
      <c r="S1380" s="266">
        <f>IF(R1380&gt;=1,1,0)</f>
        <v/>
      </c>
      <c r="T1380" s="266">
        <f>IF(S1380=0,0,S1380+T1379)</f>
        <v/>
      </c>
      <c r="AS1380" s="796">
        <f>MAX(M1380:P1380)</f>
        <v/>
      </c>
      <c r="AT1380" s="266">
        <f>IF(M1380=AS1380,"#1",IF(N1380=AS1380,"#2",IF(O1380=AS1380,"#4",IF(P1380=AS1380,"#5"))))</f>
        <v/>
      </c>
    </row>
    <row r="1381" ht="17.45" customHeight="1">
      <c r="A1381" s="257">
        <f>IF(ISNUMBER(C1381),MONTH(C1381),"")</f>
        <v/>
      </c>
      <c r="B1381" s="257">
        <f>IF(ISNUMBER(C1381),YEAR(C1381),"")</f>
        <v/>
      </c>
      <c r="C1381" s="791">
        <f>C1380+1</f>
        <v/>
      </c>
      <c r="D1381" s="792" t="n"/>
      <c r="E1381" s="793" t="n">
        <v>0.0439</v>
      </c>
      <c r="F1381" s="795" t="n"/>
      <c r="G1381" s="794" t="n">
        <v>0.04139</v>
      </c>
      <c r="H1381" s="836" t="n"/>
      <c r="I1381" s="792" t="n"/>
      <c r="J1381" s="793" t="n">
        <v>0.03898</v>
      </c>
      <c r="K1381" s="795" t="n"/>
      <c r="L1381" s="793" t="n">
        <v>0.05324</v>
      </c>
      <c r="M1381" s="982">
        <f>IFERROR(AVERAGE(D1381:E1381),"")</f>
        <v/>
      </c>
      <c r="N1381" s="982">
        <f>IFERROR(AVERAGE(F1381:H1381),"")</f>
        <v/>
      </c>
      <c r="O1381" s="982">
        <f>IFERROR(AVERAGE(I1381:J1381),"")</f>
        <v/>
      </c>
      <c r="P1381" s="982">
        <f>IFERROR(AVERAGE(K1381:L1381),"")</f>
        <v/>
      </c>
      <c r="R1381" s="797">
        <f>AVERAGE(M1381:P1381)</f>
        <v/>
      </c>
      <c r="S1381" s="266">
        <f>IF(R1381&gt;=1,1,0)</f>
        <v/>
      </c>
      <c r="T1381" s="266">
        <f>IF(S1381=0,0,S1381+T1380)</f>
        <v/>
      </c>
      <c r="AS1381" s="796">
        <f>MAX(M1381:P1381)</f>
        <v/>
      </c>
      <c r="AT1381" s="266">
        <f>IF(M1381=AS1381,"#1",IF(N1381=AS1381,"#2",IF(O1381=AS1381,"#4",IF(P1381=AS1381,"#5"))))</f>
        <v/>
      </c>
    </row>
    <row r="1382" ht="17.45" customHeight="1">
      <c r="A1382" s="257">
        <f>IF(ISNUMBER(C1382),MONTH(C1382),"")</f>
        <v/>
      </c>
      <c r="B1382" s="257">
        <f>IF(ISNUMBER(C1382),YEAR(C1382),"")</f>
        <v/>
      </c>
      <c r="C1382" s="861">
        <f>C1381+1</f>
        <v/>
      </c>
      <c r="D1382" s="809" t="n">
        <v>0.5006</v>
      </c>
      <c r="E1382" s="810" t="n"/>
      <c r="F1382" s="812" t="n">
        <v>0.5132</v>
      </c>
      <c r="G1382" s="811" t="n"/>
      <c r="H1382" s="837" t="n">
        <v>0.5221</v>
      </c>
      <c r="I1382" s="809" t="n">
        <v>0.5135</v>
      </c>
      <c r="J1382" s="810" t="n"/>
      <c r="K1382" s="812" t="n">
        <v>0.6229</v>
      </c>
      <c r="L1382" s="810" t="n"/>
      <c r="M1382" s="983">
        <f>IFERROR(AVERAGE(D1382:E1382),"")</f>
        <v/>
      </c>
      <c r="N1382" s="983">
        <f>IFERROR(AVERAGE(F1382:H1382),"")</f>
        <v/>
      </c>
      <c r="O1382" s="983">
        <f>IFERROR(AVERAGE(I1382:J1382),"")</f>
        <v/>
      </c>
      <c r="P1382" s="983">
        <f>IFERROR(AVERAGE(K1382:L1382),"")</f>
        <v/>
      </c>
      <c r="Q1382" s="813">
        <f>AVERAGE(M1382:P1382)</f>
        <v/>
      </c>
      <c r="R1382" s="813" t="n"/>
      <c r="S1382" s="443">
        <f>IF(Q1382&gt;=1,1,0)</f>
        <v/>
      </c>
      <c r="T1382" s="443">
        <f>IF(S1382=0,0,S1382+T1381)</f>
        <v/>
      </c>
      <c r="AS1382" s="796">
        <f>MAX(M1382:P1382)</f>
        <v/>
      </c>
      <c r="AT1382" s="266">
        <f>IF(M1382=AS1382,"#1",IF(N1382=AS1382,"#2",IF(O1382=AS1382,"#4",IF(P1382=AS1382,"#5"))))</f>
        <v/>
      </c>
    </row>
    <row r="1383" ht="17.45" customHeight="1">
      <c r="A1383" s="257">
        <f>IF(ISNUMBER(C1383),MONTH(C1383),"")</f>
        <v/>
      </c>
      <c r="B1383" s="257">
        <f>IF(ISNUMBER(C1383),YEAR(C1383),"")</f>
        <v/>
      </c>
      <c r="C1383" s="808">
        <f>C1382+1</f>
        <v/>
      </c>
      <c r="D1383" s="809" t="n"/>
      <c r="E1383" s="810" t="n">
        <v>0.8179999999999999</v>
      </c>
      <c r="F1383" s="812" t="n"/>
      <c r="G1383" s="811" t="n">
        <v>0.6943</v>
      </c>
      <c r="H1383" s="837" t="n"/>
      <c r="I1383" s="809" t="n"/>
      <c r="J1383" s="810" t="n">
        <v>0.8053</v>
      </c>
      <c r="K1383" s="812" t="n"/>
      <c r="L1383" s="810" t="n">
        <v>0.7709</v>
      </c>
      <c r="M1383" s="983">
        <f>IFERROR(AVERAGE(D1383:E1383),"")</f>
        <v/>
      </c>
      <c r="N1383" s="983">
        <f>IFERROR(AVERAGE(F1383:H1383),"")</f>
        <v/>
      </c>
      <c r="O1383" s="983">
        <f>IFERROR(AVERAGE(I1383:J1383),"")</f>
        <v/>
      </c>
      <c r="P1383" s="983">
        <f>IFERROR(AVERAGE(K1383:L1383),"")</f>
        <v/>
      </c>
      <c r="Q1383" s="813">
        <f>AVERAGE(M1383:P1383)</f>
        <v/>
      </c>
      <c r="R1383" s="813" t="n"/>
      <c r="S1383" s="443">
        <f>IF(Q1383&gt;=1,1,0)</f>
        <v/>
      </c>
      <c r="T1383" s="443">
        <f>IF(S1383=0,0,S1383+T1382)</f>
        <v/>
      </c>
      <c r="AS1383" s="796">
        <f>MAX(M1383:P1383)</f>
        <v/>
      </c>
      <c r="AT1383" s="266">
        <f>IF(M1383=AS1383,"#1",IF(N1383=AS1383,"#2",IF(O1383=AS1383,"#4",IF(P1383=AS1383,"#5"))))</f>
        <v/>
      </c>
    </row>
    <row r="1384" ht="17.45" customHeight="1">
      <c r="A1384" s="257">
        <f>IF(ISNUMBER(C1384),MONTH(C1384),"")</f>
        <v/>
      </c>
      <c r="B1384" s="257">
        <f>IF(ISNUMBER(C1384),YEAR(C1384),"")</f>
        <v/>
      </c>
      <c r="C1384" s="791">
        <f>C1383+1</f>
        <v/>
      </c>
      <c r="D1384" s="857" t="n">
        <v>2.409</v>
      </c>
      <c r="E1384" s="793" t="n"/>
      <c r="F1384" s="1007" t="n">
        <v>2.742</v>
      </c>
      <c r="G1384" s="794" t="n"/>
      <c r="H1384" s="836" t="n"/>
      <c r="I1384" s="899" t="n">
        <v>2.812</v>
      </c>
      <c r="J1384" s="793" t="n"/>
      <c r="K1384" s="964" t="n">
        <v>3.001</v>
      </c>
      <c r="L1384" s="793" t="n"/>
      <c r="M1384" s="982">
        <f>IFERROR(AVERAGE(D1384:E1384),"")</f>
        <v/>
      </c>
      <c r="N1384" s="982">
        <f>IFERROR(AVERAGE(F1384:H1384),"")</f>
        <v/>
      </c>
      <c r="O1384" s="982">
        <f>IFERROR(AVERAGE(I1384:J1384),"")</f>
        <v/>
      </c>
      <c r="P1384" s="982">
        <f>IFERROR(AVERAGE(K1384:L1384),"")</f>
        <v/>
      </c>
      <c r="R1384" s="797">
        <f>AVERAGE(M1384:P1384)</f>
        <v/>
      </c>
      <c r="S1384" s="266">
        <f>IF(R1384&gt;=1,1,0)</f>
        <v/>
      </c>
      <c r="T1384" s="266">
        <f>IF(S1384=0,0,S1384+T1383)</f>
        <v/>
      </c>
      <c r="AS1384" s="796">
        <f>MAX(M1384:P1384)</f>
        <v/>
      </c>
      <c r="AT1384" s="266">
        <f>IF(M1384=AS1384,"#1",IF(N1384=AS1384,"#2",IF(O1384=AS1384,"#4",IF(P1384=AS1384,"#5"))))</f>
        <v/>
      </c>
    </row>
    <row r="1385" ht="17.45" customHeight="1">
      <c r="A1385" s="257">
        <f>IF(ISNUMBER(C1385),MONTH(C1385),"")</f>
        <v/>
      </c>
      <c r="B1385" s="257">
        <f>IF(ISNUMBER(C1385),YEAR(C1385),"")</f>
        <v/>
      </c>
      <c r="C1385" s="791">
        <f>C1384+1</f>
        <v/>
      </c>
      <c r="D1385" s="849" t="n"/>
      <c r="E1385" s="850" t="n">
        <v>0.9231</v>
      </c>
      <c r="F1385" s="852" t="n"/>
      <c r="G1385" s="851" t="n">
        <v>1.31</v>
      </c>
      <c r="H1385" s="853" t="n"/>
      <c r="I1385" s="849" t="n"/>
      <c r="J1385" s="850" t="n">
        <v>1.361</v>
      </c>
      <c r="K1385" s="852" t="n"/>
      <c r="L1385" s="850" t="n">
        <v>1.394</v>
      </c>
      <c r="M1385" s="982">
        <f>IFERROR(AVERAGE(D1385:E1385),"")</f>
        <v/>
      </c>
      <c r="N1385" s="982">
        <f>IFERROR(AVERAGE(F1385:H1385),"")</f>
        <v/>
      </c>
      <c r="O1385" s="982">
        <f>IFERROR(AVERAGE(I1385:J1385),"")</f>
        <v/>
      </c>
      <c r="P1385" s="982">
        <f>IFERROR(AVERAGE(K1385:L1385),"")</f>
        <v/>
      </c>
      <c r="R1385" s="797">
        <f>AVERAGE(M1385:P1385)</f>
        <v/>
      </c>
      <c r="S1385" s="266">
        <f>IF(R1385&gt;=1,1,0)</f>
        <v/>
      </c>
      <c r="T1385" s="266">
        <f>IF(S1385=0,0,S1385+T1384)</f>
        <v/>
      </c>
      <c r="AS1385" s="796">
        <f>MAX(M1385:P1385)</f>
        <v/>
      </c>
      <c r="AT1385" s="266">
        <f>IF(M1385=AS1385,"#1",IF(N1385=AS1385,"#2",IF(O1385=AS1385,"#4",IF(P1385=AS1385,"#5"))))</f>
        <v/>
      </c>
    </row>
    <row r="1386" ht="17.45" customHeight="1">
      <c r="A1386" s="257">
        <f>IF(ISNUMBER(C1386),MONTH(C1386),"")</f>
        <v/>
      </c>
      <c r="B1386" s="257">
        <f>IF(ISNUMBER(C1386),YEAR(C1386),"")</f>
        <v/>
      </c>
      <c r="C1386" s="791">
        <f>C1385+1</f>
        <v/>
      </c>
      <c r="D1386" s="792" t="n">
        <v>1.01</v>
      </c>
      <c r="E1386" s="793" t="n"/>
      <c r="F1386" s="795" t="n"/>
      <c r="G1386" s="794" t="n"/>
      <c r="H1386" s="836" t="n">
        <v>1.075</v>
      </c>
      <c r="I1386" s="792" t="n">
        <v>1.212</v>
      </c>
      <c r="J1386" s="793" t="n"/>
      <c r="K1386" s="795" t="n">
        <v>1.162</v>
      </c>
      <c r="L1386" s="793" t="n"/>
      <c r="M1386" s="982">
        <f>IFERROR(AVERAGE(D1386:E1386),"")</f>
        <v/>
      </c>
      <c r="N1386" s="982">
        <f>IFERROR(AVERAGE(F1386:H1386),"")</f>
        <v/>
      </c>
      <c r="O1386" s="982">
        <f>IFERROR(AVERAGE(I1386:J1386),"")</f>
        <v/>
      </c>
      <c r="P1386" s="982">
        <f>IFERROR(AVERAGE(K1386:L1386),"")</f>
        <v/>
      </c>
      <c r="R1386" s="797">
        <f>AVERAGE(M1386:P1386)</f>
        <v/>
      </c>
      <c r="S1386" s="266">
        <f>IF(R1386&gt;=1,1,0)</f>
        <v/>
      </c>
      <c r="T1386" s="266">
        <f>IF(S1386=0,0,S1386+T1385)</f>
        <v/>
      </c>
      <c r="AS1386" s="796">
        <f>MAX(M1386:P1386)</f>
        <v/>
      </c>
      <c r="AT1386" s="266">
        <f>IF(M1386=AS1386,"#1",IF(N1386=AS1386,"#2",IF(O1386=AS1386,"#4",IF(P1386=AS1386,"#5"))))</f>
        <v/>
      </c>
    </row>
    <row r="1387" ht="17.45" customHeight="1">
      <c r="A1387" s="257">
        <f>IF(ISNUMBER(C1387),MONTH(C1387),"")</f>
        <v/>
      </c>
      <c r="B1387" s="257">
        <f>IF(ISNUMBER(C1387),YEAR(C1387),"")</f>
        <v/>
      </c>
      <c r="C1387" s="791">
        <f>C1386+1</f>
        <v/>
      </c>
      <c r="D1387" s="792" t="n"/>
      <c r="E1387" s="793" t="n">
        <v>1.313</v>
      </c>
      <c r="F1387" s="795" t="n"/>
      <c r="G1387" s="794" t="n">
        <v>1.18</v>
      </c>
      <c r="H1387" s="836" t="n"/>
      <c r="I1387" s="792" t="n"/>
      <c r="J1387" s="793" t="n">
        <v>1.309</v>
      </c>
      <c r="K1387" s="795" t="n"/>
      <c r="L1387" s="793" t="n">
        <v>1.226</v>
      </c>
      <c r="M1387" s="982">
        <f>IFERROR(AVERAGE(D1387:E1387),"")</f>
        <v/>
      </c>
      <c r="N1387" s="982">
        <f>IFERROR(AVERAGE(F1387:H1387),"")</f>
        <v/>
      </c>
      <c r="O1387" s="982">
        <f>IFERROR(AVERAGE(I1387:J1387),"")</f>
        <v/>
      </c>
      <c r="P1387" s="982">
        <f>IFERROR(AVERAGE(K1387:L1387),"")</f>
        <v/>
      </c>
      <c r="R1387" s="797">
        <f>AVERAGE(M1387:P1387)</f>
        <v/>
      </c>
      <c r="S1387" s="266">
        <f>IF(R1387&gt;=1,1,0)</f>
        <v/>
      </c>
      <c r="T1387" s="266">
        <f>IF(S1387=0,0,S1387+T1386)</f>
        <v/>
      </c>
      <c r="AS1387" s="796">
        <f>MAX(M1387:P1387)</f>
        <v/>
      </c>
      <c r="AT1387" s="266">
        <f>IF(M1387=AS1387,"#1",IF(N1387=AS1387,"#2",IF(O1387=AS1387,"#4",IF(P1387=AS1387,"#5"))))</f>
        <v/>
      </c>
    </row>
    <row r="1388" ht="17.45" customHeight="1">
      <c r="A1388" s="257">
        <f>IF(ISNUMBER(C1388),MONTH(C1388),"")</f>
        <v/>
      </c>
      <c r="B1388" s="257">
        <f>IF(ISNUMBER(C1388),YEAR(C1388),"")</f>
        <v/>
      </c>
      <c r="C1388" s="861">
        <f>C1387+1</f>
        <v/>
      </c>
      <c r="D1388" s="803" t="n">
        <v>1.625</v>
      </c>
      <c r="E1388" s="804" t="n"/>
      <c r="F1388" s="806" t="n">
        <v>1.343</v>
      </c>
      <c r="G1388" s="805" t="n"/>
      <c r="H1388" s="838" t="n">
        <v>1.425</v>
      </c>
      <c r="I1388" s="803" t="n">
        <v>1.444</v>
      </c>
      <c r="J1388" s="804" t="n"/>
      <c r="K1388" s="806" t="n">
        <v>1.498</v>
      </c>
      <c r="L1388" s="804" t="n"/>
      <c r="M1388" s="982">
        <f>IFERROR(AVERAGE(D1388:E1388),"")</f>
        <v/>
      </c>
      <c r="N1388" s="982">
        <f>IFERROR(AVERAGE(F1388:H1388),"")</f>
        <v/>
      </c>
      <c r="O1388" s="982">
        <f>IFERROR(AVERAGE(I1388:J1388),"")</f>
        <v/>
      </c>
      <c r="P1388" s="982">
        <f>IFERROR(AVERAGE(K1388:L1388),"")</f>
        <v/>
      </c>
      <c r="R1388" s="797">
        <f>AVERAGE(M1388:P1388)</f>
        <v/>
      </c>
      <c r="S1388" s="266">
        <f>IF(R1388&gt;=1,1,0)</f>
        <v/>
      </c>
      <c r="T1388" s="266">
        <f>IF(S1388=0,0,S1388+T1387)</f>
        <v/>
      </c>
      <c r="AS1388" s="796">
        <f>MAX(M1388:P1388)</f>
        <v/>
      </c>
      <c r="AT1388" s="266">
        <f>IF(M1388=AS1388,"#1",IF(N1388=AS1388,"#2",IF(O1388=AS1388,"#4",IF(P1388=AS1388,"#5"))))</f>
        <v/>
      </c>
    </row>
    <row r="1389" ht="17.45" customHeight="1">
      <c r="A1389" s="257">
        <f>IF(ISNUMBER(C1389),MONTH(C1389),"")</f>
        <v/>
      </c>
      <c r="B1389" s="257">
        <f>IF(ISNUMBER(C1389),YEAR(C1389),"")</f>
        <v/>
      </c>
      <c r="C1389" s="808">
        <f>C1388+1</f>
        <v/>
      </c>
      <c r="D1389" s="809" t="n"/>
      <c r="E1389" s="810" t="n">
        <v>1.161</v>
      </c>
      <c r="F1389" s="812" t="n"/>
      <c r="G1389" s="811" t="n">
        <v>1.184</v>
      </c>
      <c r="H1389" s="837" t="n"/>
      <c r="I1389" s="809" t="n"/>
      <c r="J1389" s="810" t="n">
        <v>0.9663</v>
      </c>
      <c r="K1389" s="812" t="n"/>
      <c r="L1389" s="810" t="n">
        <v>1.13</v>
      </c>
      <c r="M1389" s="983">
        <f>IFERROR(AVERAGE(D1389:E1389),"")</f>
        <v/>
      </c>
      <c r="N1389" s="983">
        <f>IFERROR(AVERAGE(F1389:H1389),"")</f>
        <v/>
      </c>
      <c r="O1389" s="983">
        <f>IFERROR(AVERAGE(I1389:J1389),"")</f>
        <v/>
      </c>
      <c r="P1389" s="983">
        <f>IFERROR(AVERAGE(K1389:L1389),"")</f>
        <v/>
      </c>
      <c r="Q1389" s="813">
        <f>AVERAGE(M1389:P1389)</f>
        <v/>
      </c>
      <c r="R1389" s="813" t="n"/>
      <c r="S1389" s="443">
        <f>IF(Q1389&gt;=1,1,0)</f>
        <v/>
      </c>
      <c r="T1389" s="443">
        <f>IF(S1389=0,0,S1389+T1388)</f>
        <v/>
      </c>
      <c r="AS1389" s="796">
        <f>MAX(M1389:P1389)</f>
        <v/>
      </c>
      <c r="AT1389" s="266">
        <f>IF(M1389=AS1389,"#1",IF(N1389=AS1389,"#2",IF(O1389=AS1389,"#4",IF(P1389=AS1389,"#5"))))</f>
        <v/>
      </c>
    </row>
    <row r="1390" ht="17.45" customHeight="1">
      <c r="A1390" s="257">
        <f>IF(ISNUMBER(C1390),MONTH(C1390),"")</f>
        <v/>
      </c>
      <c r="B1390" s="257">
        <f>IF(ISNUMBER(C1390),YEAR(C1390),"")</f>
        <v/>
      </c>
      <c r="C1390" s="808">
        <f>C1389+1</f>
        <v/>
      </c>
      <c r="D1390" s="809" t="n">
        <v>0.9035</v>
      </c>
      <c r="E1390" s="810" t="n"/>
      <c r="F1390" s="812" t="n">
        <v>0.8465</v>
      </c>
      <c r="G1390" s="811" t="n"/>
      <c r="H1390" s="837" t="n"/>
      <c r="I1390" s="809" t="n">
        <v>0.8043</v>
      </c>
      <c r="J1390" s="810" t="n"/>
      <c r="K1390" s="812" t="n">
        <v>0.9362</v>
      </c>
      <c r="L1390" s="810" t="n"/>
      <c r="M1390" s="983">
        <f>IFERROR(AVERAGE(D1390:E1390),"")</f>
        <v/>
      </c>
      <c r="N1390" s="983">
        <f>IFERROR(AVERAGE(F1390:H1390),"")</f>
        <v/>
      </c>
      <c r="O1390" s="983">
        <f>IFERROR(AVERAGE(I1390:J1390),"")</f>
        <v/>
      </c>
      <c r="P1390" s="983">
        <f>IFERROR(AVERAGE(K1390:L1390),"")</f>
        <v/>
      </c>
      <c r="Q1390" s="813">
        <f>AVERAGE(M1390:P1390)</f>
        <v/>
      </c>
      <c r="R1390" s="813" t="n"/>
      <c r="S1390" s="443">
        <f>IF(Q1390&gt;=1,1,0)</f>
        <v/>
      </c>
      <c r="T1390" s="443">
        <f>IF(S1390=0,0,S1390+T1389)</f>
        <v/>
      </c>
      <c r="AS1390" s="796">
        <f>MAX(M1390:P1390)</f>
        <v/>
      </c>
      <c r="AT1390" s="266">
        <f>IF(M1390=AS1390,"#1",IF(N1390=AS1390,"#2",IF(O1390=AS1390,"#4",IF(P1390=AS1390,"#5"))))</f>
        <v/>
      </c>
    </row>
    <row r="1391" ht="17.45" customHeight="1">
      <c r="A1391" s="257">
        <f>IF(ISNUMBER(C1391),MONTH(C1391),"")</f>
        <v/>
      </c>
      <c r="B1391" s="257">
        <f>IF(ISNUMBER(C1391),YEAR(C1391),"")</f>
        <v/>
      </c>
      <c r="C1391" s="791">
        <f>C1390+1</f>
        <v/>
      </c>
      <c r="D1391" s="792" t="n"/>
      <c r="E1391" s="793" t="n">
        <v>0.4977</v>
      </c>
      <c r="F1391" s="795" t="n"/>
      <c r="G1391" s="794" t="n">
        <v>0.4644</v>
      </c>
      <c r="H1391" s="836" t="n"/>
      <c r="I1391" s="792" t="n"/>
      <c r="J1391" s="793" t="n">
        <v>0.5612</v>
      </c>
      <c r="K1391" s="795" t="n"/>
      <c r="L1391" s="793" t="n">
        <v>0.5514</v>
      </c>
      <c r="M1391" s="982">
        <f>IFERROR(AVERAGE(D1391:E1391),"")</f>
        <v/>
      </c>
      <c r="N1391" s="982">
        <f>IFERROR(AVERAGE(F1391:H1391),"")</f>
        <v/>
      </c>
      <c r="O1391" s="982">
        <f>IFERROR(AVERAGE(I1391:J1391),"")</f>
        <v/>
      </c>
      <c r="P1391" s="982">
        <f>IFERROR(AVERAGE(K1391:L1391),"")</f>
        <v/>
      </c>
      <c r="R1391" s="797">
        <f>AVERAGE(M1391:P1391)</f>
        <v/>
      </c>
      <c r="S1391" s="266">
        <f>IF(R1391&gt;=1,1,0)</f>
        <v/>
      </c>
      <c r="T1391" s="266">
        <f>IF(S1391=0,0,S1391+T1390)</f>
        <v/>
      </c>
      <c r="AS1391" s="796">
        <f>MAX(M1391:P1391)</f>
        <v/>
      </c>
      <c r="AT1391" s="266">
        <f>IF(M1391=AS1391,"#1",IF(N1391=AS1391,"#2",IF(O1391=AS1391,"#4",IF(P1391=AS1391,"#5"))))</f>
        <v/>
      </c>
    </row>
    <row r="1392" ht="17.45" customHeight="1">
      <c r="A1392" s="257">
        <f>IF(ISNUMBER(C1392),MONTH(C1392),"")</f>
        <v/>
      </c>
      <c r="B1392" s="257">
        <f>IF(ISNUMBER(C1392),YEAR(C1392),"")</f>
        <v/>
      </c>
      <c r="C1392" s="791">
        <f>C1391+1</f>
        <v/>
      </c>
      <c r="D1392" s="792" t="n">
        <v>0.7343</v>
      </c>
      <c r="E1392" s="793" t="n"/>
      <c r="F1392" s="795" t="n"/>
      <c r="G1392" s="794" t="n"/>
      <c r="H1392" s="836" t="n">
        <v>0.7489</v>
      </c>
      <c r="I1392" s="792" t="n">
        <v>0.9213</v>
      </c>
      <c r="J1392" s="793" t="n"/>
      <c r="K1392" s="795" t="n">
        <v>0.7189</v>
      </c>
      <c r="L1392" s="793" t="n"/>
      <c r="M1392" s="982">
        <f>IFERROR(AVERAGE(D1392:E1392),"")</f>
        <v/>
      </c>
      <c r="N1392" s="982">
        <f>IFERROR(AVERAGE(F1392:H1392),"")</f>
        <v/>
      </c>
      <c r="O1392" s="982">
        <f>IFERROR(AVERAGE(I1392:J1392),"")</f>
        <v/>
      </c>
      <c r="P1392" s="982">
        <f>IFERROR(AVERAGE(K1392:L1392),"")</f>
        <v/>
      </c>
      <c r="R1392" s="797">
        <f>AVERAGE(M1392:P1392)</f>
        <v/>
      </c>
      <c r="S1392" s="266">
        <f>IF(R1392&gt;=1,1,0)</f>
        <v/>
      </c>
      <c r="T1392" s="266">
        <f>IF(S1392=0,0,S1392+T1391)</f>
        <v/>
      </c>
      <c r="AS1392" s="796">
        <f>MAX(M1392:P1392)</f>
        <v/>
      </c>
      <c r="AT1392" s="266">
        <f>IF(M1392=AS1392,"#1",IF(N1392=AS1392,"#2",IF(O1392=AS1392,"#4",IF(P1392=AS1392,"#5"))))</f>
        <v/>
      </c>
    </row>
    <row r="1393" ht="17.45" customHeight="1">
      <c r="A1393" s="257">
        <f>IF(ISNUMBER(C1393),MONTH(C1393),"")</f>
        <v/>
      </c>
      <c r="B1393" s="257">
        <f>IF(ISNUMBER(C1393),YEAR(C1393),"")</f>
        <v/>
      </c>
      <c r="C1393" s="791">
        <f>C1392+1</f>
        <v/>
      </c>
      <c r="D1393" s="792" t="n"/>
      <c r="E1393" s="793" t="n">
        <v>0.9114</v>
      </c>
      <c r="F1393" s="795" t="n"/>
      <c r="G1393" s="794" t="n">
        <v>0.8819</v>
      </c>
      <c r="H1393" s="836" t="n"/>
      <c r="I1393" s="792" t="n"/>
      <c r="J1393" s="793" t="n">
        <v>0.9277</v>
      </c>
      <c r="K1393" s="795" t="n"/>
      <c r="L1393" s="793" t="n">
        <v>0.9786</v>
      </c>
      <c r="M1393" s="982">
        <f>IFERROR(AVERAGE(D1393:E1393),"")</f>
        <v/>
      </c>
      <c r="N1393" s="982">
        <f>IFERROR(AVERAGE(F1393:H1393),"")</f>
        <v/>
      </c>
      <c r="O1393" s="982">
        <f>IFERROR(AVERAGE(I1393:J1393),"")</f>
        <v/>
      </c>
      <c r="P1393" s="982">
        <f>IFERROR(AVERAGE(K1393:L1393),"")</f>
        <v/>
      </c>
      <c r="R1393" s="797">
        <f>AVERAGE(M1393:P1393)</f>
        <v/>
      </c>
      <c r="S1393" s="266">
        <f>IF(R1393&gt;=1,1,0)</f>
        <v/>
      </c>
      <c r="T1393" s="266">
        <f>IF(S1393=0,0,S1393+T1392)</f>
        <v/>
      </c>
      <c r="AS1393" s="796">
        <f>MAX(M1393:P1393)</f>
        <v/>
      </c>
      <c r="AT1393" s="266">
        <f>IF(M1393=AS1393,"#1",IF(N1393=AS1393,"#2",IF(O1393=AS1393,"#4",IF(P1393=AS1393,"#5"))))</f>
        <v/>
      </c>
    </row>
    <row r="1394" ht="17.45" customHeight="1">
      <c r="A1394" s="257">
        <f>IF(ISNUMBER(C1394),MONTH(C1394),"")</f>
        <v/>
      </c>
      <c r="B1394" s="257">
        <f>IF(ISNUMBER(C1394),YEAR(C1394),"")</f>
        <v/>
      </c>
      <c r="C1394" s="861">
        <f>C1393+1</f>
        <v/>
      </c>
      <c r="D1394" s="803" t="n">
        <v>1.223</v>
      </c>
      <c r="E1394" s="804" t="n"/>
      <c r="F1394" s="806" t="n">
        <v>1.496</v>
      </c>
      <c r="G1394" s="805" t="n"/>
      <c r="H1394" s="838" t="n">
        <v>1.404</v>
      </c>
      <c r="I1394" s="803" t="n">
        <v>1.394</v>
      </c>
      <c r="J1394" s="804" t="n"/>
      <c r="K1394" s="806" t="n">
        <v>1.307</v>
      </c>
      <c r="L1394" s="804" t="n"/>
      <c r="M1394" s="982">
        <f>IFERROR(AVERAGE(D1394:E1394),"")</f>
        <v/>
      </c>
      <c r="N1394" s="982">
        <f>IFERROR(AVERAGE(F1394:H1394),"")</f>
        <v/>
      </c>
      <c r="O1394" s="982">
        <f>IFERROR(AVERAGE(I1394:J1394),"")</f>
        <v/>
      </c>
      <c r="P1394" s="982">
        <f>IFERROR(AVERAGE(K1394:L1394),"")</f>
        <v/>
      </c>
      <c r="R1394" s="797">
        <f>AVERAGE(M1394:P1394)</f>
        <v/>
      </c>
      <c r="S1394" s="266">
        <f>IF(R1394&gt;=1,1,0)</f>
        <v/>
      </c>
      <c r="T1394" s="266">
        <f>IF(S1394=0,0,S1394+T1393)</f>
        <v/>
      </c>
      <c r="AS1394" s="796">
        <f>MAX(M1394:P1394)</f>
        <v/>
      </c>
      <c r="AT1394" s="266">
        <f>IF(M1394=AS1394,"#1",IF(N1394=AS1394,"#2",IF(O1394=AS1394,"#4",IF(P1394=AS1394,"#5"))))</f>
        <v/>
      </c>
    </row>
    <row r="1395" ht="17.45" customHeight="1">
      <c r="A1395" s="257">
        <f>IF(ISNUMBER(C1395),MONTH(C1395),"")</f>
        <v/>
      </c>
      <c r="B1395" s="257">
        <f>IF(ISNUMBER(C1395),YEAR(C1395),"")</f>
        <v/>
      </c>
      <c r="C1395" s="791">
        <f>C1394+1</f>
        <v/>
      </c>
      <c r="D1395" s="792" t="n"/>
      <c r="E1395" s="793" t="n">
        <v>0.9282</v>
      </c>
      <c r="F1395" s="795" t="n"/>
      <c r="G1395" s="794" t="n">
        <v>1.091</v>
      </c>
      <c r="H1395" s="836" t="n"/>
      <c r="I1395" s="792" t="n"/>
      <c r="J1395" s="793" t="n">
        <v>0.8732</v>
      </c>
      <c r="K1395" s="795" t="n"/>
      <c r="L1395" s="793" t="n">
        <v>0.9449</v>
      </c>
      <c r="M1395" s="982">
        <f>IFERROR(AVERAGE(D1395:E1395),"")</f>
        <v/>
      </c>
      <c r="N1395" s="982">
        <f>IFERROR(AVERAGE(F1395:H1395),"")</f>
        <v/>
      </c>
      <c r="O1395" s="982">
        <f>IFERROR(AVERAGE(I1395:J1395),"")</f>
        <v/>
      </c>
      <c r="P1395" s="982">
        <f>IFERROR(AVERAGE(K1395:L1395),"")</f>
        <v/>
      </c>
      <c r="R1395" s="797">
        <f>AVERAGE(M1395:P1395)</f>
        <v/>
      </c>
      <c r="S1395" s="266">
        <f>IF(R1395&gt;=1,1,0)</f>
        <v/>
      </c>
      <c r="T1395" s="266">
        <f>IF(S1395=0,0,S1395+T1394)</f>
        <v/>
      </c>
      <c r="AS1395" s="796">
        <f>MAX(M1395:P1395)</f>
        <v/>
      </c>
      <c r="AT1395" s="266">
        <f>IF(M1395=AS1395,"#1",IF(N1395=AS1395,"#2",IF(O1395=AS1395,"#4",IF(P1395=AS1395,"#5"))))</f>
        <v/>
      </c>
    </row>
    <row r="1396" ht="17.45" customHeight="1">
      <c r="A1396" s="298">
        <f>IF(ISNUMBER(C1396),MONTH(C1396),"")</f>
        <v/>
      </c>
      <c r="B1396" s="298">
        <f>IF(ISNUMBER(C1396),YEAR(C1396),"")</f>
        <v/>
      </c>
      <c r="C1396" s="808">
        <f>C1395+1</f>
        <v/>
      </c>
      <c r="D1396" s="809" t="n">
        <v>0.5411</v>
      </c>
      <c r="E1396" s="810" t="n"/>
      <c r="F1396" s="812" t="n">
        <v>0.439</v>
      </c>
      <c r="G1396" s="811" t="n"/>
      <c r="H1396" s="837" t="n"/>
      <c r="I1396" s="809" t="n">
        <v>0.4652</v>
      </c>
      <c r="J1396" s="810" t="n"/>
      <c r="K1396" s="812" t="n">
        <v>0.5164</v>
      </c>
      <c r="L1396" s="810" t="n"/>
      <c r="M1396" s="983">
        <f>IFERROR(AVERAGE(D1396:E1396),"")</f>
        <v/>
      </c>
      <c r="N1396" s="983">
        <f>IFERROR(AVERAGE(F1396:H1396),"")</f>
        <v/>
      </c>
      <c r="O1396" s="983">
        <f>IFERROR(AVERAGE(I1396:J1396),"")</f>
        <v/>
      </c>
      <c r="P1396" s="983">
        <f>IFERROR(AVERAGE(K1396:L1396),"")</f>
        <v/>
      </c>
      <c r="Q1396" s="813">
        <f>AVERAGE(M1396:P1396)</f>
        <v/>
      </c>
      <c r="R1396" s="813" t="n"/>
      <c r="S1396" s="443">
        <f>IF(Q1396&gt;=1,1,0)</f>
        <v/>
      </c>
      <c r="T1396" s="443">
        <f>IF(S1396=0,0,S1396+T1395)</f>
        <v/>
      </c>
      <c r="AS1396" s="796">
        <f>MAX(M1396:P1396)</f>
        <v/>
      </c>
      <c r="AT1396" s="266">
        <f>IF(M1396=AS1396,"#1",IF(N1396=AS1396,"#2",IF(O1396=AS1396,"#4",IF(P1396=AS1396,"#5"))))</f>
        <v/>
      </c>
    </row>
    <row r="1397" ht="17.45" customHeight="1">
      <c r="A1397" s="298">
        <f>IF(ISNUMBER(C1397),MONTH(C1397),"")</f>
        <v/>
      </c>
      <c r="B1397" s="298">
        <f>IF(ISNUMBER(C1397),YEAR(C1397),"")</f>
        <v/>
      </c>
      <c r="C1397" s="808">
        <f>C1396+1</f>
        <v/>
      </c>
      <c r="D1397" s="809" t="n"/>
      <c r="E1397" s="810" t="n">
        <v>0.4818</v>
      </c>
      <c r="F1397" s="812" t="n"/>
      <c r="G1397" s="811" t="n">
        <v>0.4246</v>
      </c>
      <c r="H1397" s="837" t="n"/>
      <c r="I1397" s="809" t="n"/>
      <c r="J1397" s="810" t="n">
        <v>0.388</v>
      </c>
      <c r="K1397" s="812" t="n"/>
      <c r="L1397" s="810" t="n">
        <v>0.4812</v>
      </c>
      <c r="M1397" s="983">
        <f>IFERROR(AVERAGE(D1397:E1397),"")</f>
        <v/>
      </c>
      <c r="N1397" s="983">
        <f>IFERROR(AVERAGE(F1397:H1397),"")</f>
        <v/>
      </c>
      <c r="O1397" s="983">
        <f>IFERROR(AVERAGE(I1397:J1397),"")</f>
        <v/>
      </c>
      <c r="P1397" s="983">
        <f>IFERROR(AVERAGE(K1397:L1397),"")</f>
        <v/>
      </c>
      <c r="Q1397" s="813">
        <f>AVERAGE(M1397:P1397)</f>
        <v/>
      </c>
      <c r="R1397" s="813" t="n"/>
      <c r="S1397" s="443">
        <f>IF(Q1397&gt;=1,1,0)</f>
        <v/>
      </c>
      <c r="T1397" s="443">
        <f>IF(S1397=0,0,S1397+T1396)</f>
        <v/>
      </c>
      <c r="AS1397" s="796">
        <f>MAX(M1397:P1397)</f>
        <v/>
      </c>
      <c r="AT1397" s="266">
        <f>IF(M1397=AS1397,"#1",IF(N1397=AS1397,"#2",IF(O1397=AS1397,"#4",IF(P1397=AS1397,"#5"))))</f>
        <v/>
      </c>
    </row>
    <row r="1398" ht="17.45" customHeight="1">
      <c r="A1398" s="257">
        <f>IF(ISNUMBER(C1398),MONTH(C1398),"")</f>
        <v/>
      </c>
      <c r="B1398" s="257">
        <f>IF(ISNUMBER(C1398),YEAR(C1398),"")</f>
        <v/>
      </c>
      <c r="C1398" s="791">
        <f>C1397+1</f>
        <v/>
      </c>
      <c r="D1398" s="792" t="n">
        <v>0.6379</v>
      </c>
      <c r="E1398" s="793" t="n"/>
      <c r="F1398" s="795" t="n"/>
      <c r="G1398" s="794" t="n"/>
      <c r="H1398" s="836" t="n">
        <v>0.4364</v>
      </c>
      <c r="I1398" s="792" t="n">
        <v>0.3666</v>
      </c>
      <c r="J1398" s="793" t="n"/>
      <c r="K1398" s="795" t="n">
        <v>0.6107</v>
      </c>
      <c r="L1398" s="793" t="n"/>
      <c r="M1398" s="982">
        <f>IFERROR(AVERAGE(D1398:E1398),"")</f>
        <v/>
      </c>
      <c r="N1398" s="982">
        <f>IFERROR(AVERAGE(F1398:H1398),"")</f>
        <v/>
      </c>
      <c r="O1398" s="982">
        <f>IFERROR(AVERAGE(I1398:J1398),"")</f>
        <v/>
      </c>
      <c r="P1398" s="982">
        <f>IFERROR(AVERAGE(K1398:L1398),"")</f>
        <v/>
      </c>
      <c r="R1398" s="797">
        <f>AVERAGE(M1398:P1398)</f>
        <v/>
      </c>
      <c r="S1398" s="266">
        <f>IF(R1398&gt;=1,1,0)</f>
        <v/>
      </c>
      <c r="T1398" s="266">
        <f>IF(S1398=0,0,S1398+T1397)</f>
        <v/>
      </c>
      <c r="AS1398" s="796">
        <f>MAX(M1398:P1398)</f>
        <v/>
      </c>
      <c r="AT1398" s="266">
        <f>IF(M1398=AS1398,"#1",IF(N1398=AS1398,"#2",IF(O1398=AS1398,"#4",IF(P1398=AS1398,"#5"))))</f>
        <v/>
      </c>
    </row>
    <row r="1399" ht="17.45" customHeight="1">
      <c r="A1399" s="257">
        <f>IF(ISNUMBER(C1399),MONTH(C1399),"")</f>
        <v/>
      </c>
      <c r="B1399" s="257">
        <f>IF(ISNUMBER(C1399),YEAR(C1399),"")</f>
        <v/>
      </c>
      <c r="C1399" s="791">
        <f>C1398+1</f>
        <v/>
      </c>
      <c r="D1399" s="792" t="n"/>
      <c r="E1399" s="793" t="n">
        <v>0.6302</v>
      </c>
      <c r="F1399" s="795" t="n"/>
      <c r="G1399" s="794" t="n">
        <v>0.8147</v>
      </c>
      <c r="H1399" s="836" t="n"/>
      <c r="I1399" s="792" t="n"/>
      <c r="J1399" s="793" t="n">
        <v>0.6511</v>
      </c>
      <c r="K1399" s="795" t="n"/>
      <c r="L1399" s="793" t="n">
        <v>0.6409</v>
      </c>
      <c r="M1399" s="982">
        <f>IFERROR(AVERAGE(D1399:E1399),"")</f>
        <v/>
      </c>
      <c r="N1399" s="982">
        <f>IFERROR(AVERAGE(F1399:H1399),"")</f>
        <v/>
      </c>
      <c r="O1399" s="982">
        <f>IFERROR(AVERAGE(I1399:J1399),"")</f>
        <v/>
      </c>
      <c r="P1399" s="982">
        <f>IFERROR(AVERAGE(K1399:L1399),"")</f>
        <v/>
      </c>
      <c r="R1399" s="797">
        <f>AVERAGE(M1399:P1399)</f>
        <v/>
      </c>
      <c r="S1399" s="266">
        <f>IF(R1399&gt;=1,1,0)</f>
        <v/>
      </c>
      <c r="T1399" s="266">
        <f>IF(S1399=0,0,S1399+T1398)</f>
        <v/>
      </c>
      <c r="AS1399" s="796">
        <f>MAX(M1399:P1399)</f>
        <v/>
      </c>
      <c r="AT1399" s="266">
        <f>IF(M1399=AS1399,"#1",IF(N1399=AS1399,"#2",IF(O1399=AS1399,"#4",IF(P1399=AS1399,"#5"))))</f>
        <v/>
      </c>
    </row>
    <row r="1400" ht="17.45" customHeight="1">
      <c r="A1400" s="257">
        <f>IF(ISNUMBER(C1400),MONTH(C1400),"")</f>
        <v/>
      </c>
      <c r="B1400" s="257">
        <f>IF(ISNUMBER(C1400),YEAR(C1400),"")</f>
        <v/>
      </c>
      <c r="C1400" s="861">
        <f>C1399+1</f>
        <v/>
      </c>
      <c r="D1400" s="873" t="n">
        <v>3.838</v>
      </c>
      <c r="E1400" s="804" t="n"/>
      <c r="F1400" s="806" t="n">
        <v>1.29</v>
      </c>
      <c r="G1400" s="805" t="n"/>
      <c r="H1400" s="838" t="n">
        <v>1.329</v>
      </c>
      <c r="I1400" s="803" t="n">
        <v>1.109</v>
      </c>
      <c r="J1400" s="804" t="n"/>
      <c r="K1400" s="806" t="n">
        <v>1.455</v>
      </c>
      <c r="L1400" s="804" t="n"/>
      <c r="M1400" s="982">
        <f>IFERROR(AVERAGE(D1400:E1400),"")</f>
        <v/>
      </c>
      <c r="N1400" s="982">
        <f>IFERROR(AVERAGE(F1400:H1400),"")</f>
        <v/>
      </c>
      <c r="O1400" s="982">
        <f>IFERROR(AVERAGE(I1400:J1400),"")</f>
        <v/>
      </c>
      <c r="P1400" s="982">
        <f>IFERROR(AVERAGE(K1400:L1400),"")</f>
        <v/>
      </c>
      <c r="R1400" s="797">
        <f>AVERAGE(M1400:P1400)</f>
        <v/>
      </c>
      <c r="S1400" s="266">
        <f>IF(R1400&gt;=1,1,0)</f>
        <v/>
      </c>
      <c r="T1400" s="266">
        <f>IF(S1400=0,0,S1400+T1399)</f>
        <v/>
      </c>
      <c r="AS1400" s="796">
        <f>MAX(M1400:P1400)</f>
        <v/>
      </c>
      <c r="AT1400" s="266">
        <f>IF(M1400=AS1400,"#1",IF(N1400=AS1400,"#2",IF(O1400=AS1400,"#4",IF(P1400=AS1400,"#5"))))</f>
        <v/>
      </c>
    </row>
    <row r="1401" ht="17.45" customHeight="1" thickBot="1">
      <c r="A1401" s="257">
        <f>IF(ISNUMBER(C1401),MONTH(C1401),"")</f>
        <v/>
      </c>
      <c r="B1401" s="257">
        <f>IF(ISNUMBER(C1401),YEAR(C1401),"")</f>
        <v/>
      </c>
      <c r="C1401" s="791">
        <f>C1400+1</f>
        <v/>
      </c>
      <c r="D1401" s="792" t="n"/>
      <c r="E1401" s="793" t="n">
        <v>2.034</v>
      </c>
      <c r="F1401" s="795" t="n"/>
      <c r="G1401" s="794" t="n">
        <v>1.43</v>
      </c>
      <c r="H1401" s="836" t="n"/>
      <c r="I1401" s="792" t="n"/>
      <c r="J1401" s="793" t="n">
        <v>1.182</v>
      </c>
      <c r="K1401" s="795" t="n"/>
      <c r="L1401" s="793" t="n">
        <v>1.251</v>
      </c>
      <c r="M1401" s="982">
        <f>IFERROR(AVERAGE(D1401:E1401),"")</f>
        <v/>
      </c>
      <c r="N1401" s="982">
        <f>IFERROR(AVERAGE(F1401:H1401),"")</f>
        <v/>
      </c>
      <c r="O1401" s="982">
        <f>IFERROR(AVERAGE(I1401:J1401),"")</f>
        <v/>
      </c>
      <c r="P1401" s="982">
        <f>IFERROR(AVERAGE(K1401:L1401),"")</f>
        <v/>
      </c>
      <c r="R1401" s="797">
        <f>AVERAGE(M1401:P1401)</f>
        <v/>
      </c>
      <c r="S1401" s="266">
        <f>IF(R1401&gt;=1,1,0)</f>
        <v/>
      </c>
      <c r="T1401" s="266">
        <f>IF(S1401=0,0,S1401+T1400)</f>
        <v/>
      </c>
      <c r="AS1401" s="796">
        <f>MAX(M1401:P1401)</f>
        <v/>
      </c>
      <c r="AT1401" s="266">
        <f>IF(M1401=AS1401,"#1",IF(N1401=AS1401,"#2",IF(O1401=AS1401,"#4",IF(P1401=AS1401,"#5"))))</f>
        <v/>
      </c>
    </row>
    <row r="1402" ht="17.45" customHeight="1" thickBot="1">
      <c r="A1402" s="257">
        <f>IF(ISNUMBER(C1402),MONTH(C1402),"")</f>
        <v/>
      </c>
      <c r="B1402" s="257">
        <f>IF(ISNUMBER(C1402),YEAR(C1402),"")</f>
        <v/>
      </c>
      <c r="C1402" s="791">
        <f>C1401+1</f>
        <v/>
      </c>
      <c r="D1402" s="792" t="n">
        <v>1.766</v>
      </c>
      <c r="E1402" s="793" t="n"/>
      <c r="F1402" s="795" t="n">
        <v>1.007</v>
      </c>
      <c r="G1402" s="794" t="n"/>
      <c r="H1402" s="836" t="n"/>
      <c r="I1402" s="792" t="n">
        <v>0.9516</v>
      </c>
      <c r="J1402" s="793" t="n"/>
      <c r="K1402" s="795" t="n">
        <v>1.151</v>
      </c>
      <c r="L1402" s="793" t="n"/>
      <c r="M1402" s="982">
        <f>IFERROR(AVERAGE(D1402:E1402),"")</f>
        <v/>
      </c>
      <c r="N1402" s="982">
        <f>IFERROR(AVERAGE(F1402:H1402),"")</f>
        <v/>
      </c>
      <c r="O1402" s="982">
        <f>IFERROR(AVERAGE(I1402:J1402),"")</f>
        <v/>
      </c>
      <c r="P1402" s="982">
        <f>IFERROR(AVERAGE(K1402:L1402),"")</f>
        <v/>
      </c>
      <c r="R1402" s="797">
        <f>AVERAGE(M1402:P1402)</f>
        <v/>
      </c>
      <c r="S1402" s="266">
        <f>IF(R1402&gt;=1,1,0)</f>
        <v/>
      </c>
      <c r="T1402" s="266">
        <f>IF(S1402=0,0,S1402+T1401)</f>
        <v/>
      </c>
      <c r="U1402" s="313" t="inlineStr">
        <is>
          <t>October</t>
        </is>
      </c>
      <c r="V1402" s="299" t="n">
        <v>2021</v>
      </c>
      <c r="W1402" s="300" t="n"/>
      <c r="X1402" s="300" t="n"/>
      <c r="Y1402" s="300" t="n"/>
      <c r="AS1402" s="796">
        <f>MAX(M1402:P1402)</f>
        <v/>
      </c>
      <c r="AT1402" s="266">
        <f>IF(M1402=AS1402,"#1",IF(N1402=AS1402,"#2",IF(O1402=AS1402,"#4",IF(P1402=AS1402,"#5"))))</f>
        <v/>
      </c>
    </row>
    <row r="1403" ht="17.45" customHeight="1">
      <c r="A1403" s="257">
        <f>IF(ISNUMBER(C1403),MONTH(C1403),"")</f>
        <v/>
      </c>
      <c r="B1403" s="257">
        <f>IF(ISNUMBER(C1403),YEAR(C1403),"")</f>
        <v/>
      </c>
      <c r="C1403" s="808">
        <f>C1402+1</f>
        <v/>
      </c>
      <c r="D1403" s="809" t="n"/>
      <c r="E1403" s="810" t="n">
        <v>1.302</v>
      </c>
      <c r="F1403" s="812" t="n"/>
      <c r="G1403" s="811" t="n">
        <v>1.102</v>
      </c>
      <c r="H1403" s="837" t="n"/>
      <c r="I1403" s="809" t="n"/>
      <c r="J1403" s="810" t="n">
        <v>0.9537</v>
      </c>
      <c r="K1403" s="812" t="n"/>
      <c r="L1403" s="810" t="n">
        <v>1.046</v>
      </c>
      <c r="M1403" s="983">
        <f>IFERROR(AVERAGE(D1403:E1403),"")</f>
        <v/>
      </c>
      <c r="N1403" s="983">
        <f>IFERROR(AVERAGE(F1403:H1403),"")</f>
        <v/>
      </c>
      <c r="O1403" s="983">
        <f>IFERROR(AVERAGE(I1403:J1403),"")</f>
        <v/>
      </c>
      <c r="P1403" s="983">
        <f>IFERROR(AVERAGE(K1403:L1403),"")</f>
        <v/>
      </c>
      <c r="Q1403" s="813">
        <f>AVERAGE(M1403:P1403)</f>
        <v/>
      </c>
      <c r="R1403" s="813" t="n"/>
      <c r="S1403" s="443">
        <f>IF(Q1403&gt;=1,1,0)</f>
        <v/>
      </c>
      <c r="T1403" s="443">
        <f>IF(S1403=0,0,S1403+T1402)</f>
        <v/>
      </c>
      <c r="U1403" s="301" t="inlineStr">
        <is>
          <t>Parameter</t>
        </is>
      </c>
      <c r="V1403" s="301" t="inlineStr">
        <is>
          <t>Station 1</t>
        </is>
      </c>
      <c r="W1403" s="301" t="inlineStr">
        <is>
          <t>Station 2</t>
        </is>
      </c>
      <c r="X1403" s="301" t="inlineStr">
        <is>
          <t>Station 4</t>
        </is>
      </c>
      <c r="Y1403" s="301" t="inlineStr">
        <is>
          <t>Station 5</t>
        </is>
      </c>
      <c r="AS1403" s="796">
        <f>MAX(M1403:P1403)</f>
        <v/>
      </c>
      <c r="AT1403" s="266">
        <f>IF(M1403=AS1403,"#1",IF(N1403=AS1403,"#2",IF(O1403=AS1403,"#4",IF(P1403=AS1403,"#5"))))</f>
        <v/>
      </c>
    </row>
    <row r="1404" ht="17.45" customHeight="1" thickBot="1">
      <c r="A1404" s="257">
        <f>IF(ISNUMBER(C1404),MONTH(C1404),"")</f>
        <v/>
      </c>
      <c r="B1404" s="257">
        <f>IF(ISNUMBER(C1404),YEAR(C1404),"")</f>
        <v/>
      </c>
      <c r="C1404" s="877">
        <f>C1403+1</f>
        <v/>
      </c>
      <c r="D1404" s="878" t="n">
        <v>1.088</v>
      </c>
      <c r="E1404" s="879" t="n"/>
      <c r="F1404" s="880" t="n"/>
      <c r="G1404" s="881" t="n"/>
      <c r="H1404" s="882" t="n">
        <v>0.7952</v>
      </c>
      <c r="I1404" s="878" t="n">
        <v>0.6632</v>
      </c>
      <c r="J1404" s="879" t="n"/>
      <c r="K1404" s="880" t="n">
        <v>0.6813</v>
      </c>
      <c r="L1404" s="879" t="n"/>
      <c r="M1404" s="983">
        <f>IFERROR(AVERAGE(D1404:E1404),"")</f>
        <v/>
      </c>
      <c r="N1404" s="983">
        <f>IFERROR(AVERAGE(F1404:H1404),"")</f>
        <v/>
      </c>
      <c r="O1404" s="983">
        <f>IFERROR(AVERAGE(I1404:J1404),"")</f>
        <v/>
      </c>
      <c r="P1404" s="983">
        <f>IFERROR(AVERAGE(K1404:L1404),"")</f>
        <v/>
      </c>
      <c r="Q1404" s="813">
        <f>AVERAGE(M1404:P1404)</f>
        <v/>
      </c>
      <c r="R1404" s="813" t="n"/>
      <c r="S1404" s="443">
        <f>IF(Q1404&gt;=1,1,0)</f>
        <v/>
      </c>
      <c r="T1404" s="443">
        <f>IF(S1404=0,0,S1404+T1403)</f>
        <v/>
      </c>
      <c r="U1404" s="302" t="inlineStr">
        <is>
          <t>Average</t>
        </is>
      </c>
      <c r="V1404" s="839">
        <f>AVERAGE(D1374:E1404)</f>
        <v/>
      </c>
      <c r="W1404" s="839">
        <f>AVERAGE(F1374:H1404)</f>
        <v/>
      </c>
      <c r="X1404" s="839">
        <f>AVERAGE(I1374:J1404)</f>
        <v/>
      </c>
      <c r="Y1404" s="839">
        <f>AVERAGE(K1374:L1404)</f>
        <v/>
      </c>
      <c r="AS1404" s="796">
        <f>MAX(M1404:P1404)</f>
        <v/>
      </c>
      <c r="AT1404" s="266">
        <f>IF(M1404=AS1404,"#1",IF(N1404=AS1404,"#2",IF(O1404=AS1404,"#4",IF(P1404=AS1404,"#5"))))</f>
        <v/>
      </c>
    </row>
    <row r="1405" ht="17.45" customHeight="1">
      <c r="A1405" s="257">
        <f>IF(ISNUMBER(C1405),MONTH(C1405),"")</f>
        <v/>
      </c>
      <c r="B1405" s="257">
        <f>IF(ISNUMBER(C1405),YEAR(C1405),"")</f>
        <v/>
      </c>
      <c r="C1405" s="831">
        <f>C1404+1</f>
        <v/>
      </c>
      <c r="D1405" s="832" t="n"/>
      <c r="E1405" s="833" t="n">
        <v>1.478</v>
      </c>
      <c r="F1405" s="835" t="n"/>
      <c r="G1405" s="834" t="n">
        <v>1.294</v>
      </c>
      <c r="H1405" s="860" t="n"/>
      <c r="I1405" s="832" t="n"/>
      <c r="J1405" s="833" t="n">
        <v>1.074</v>
      </c>
      <c r="K1405" s="835" t="n"/>
      <c r="L1405" s="833" t="n">
        <v>1.134</v>
      </c>
      <c r="M1405" s="982">
        <f>IFERROR(AVERAGE(D1405:E1405),"")</f>
        <v/>
      </c>
      <c r="N1405" s="982">
        <f>IFERROR(AVERAGE(F1405:H1405),"")</f>
        <v/>
      </c>
      <c r="O1405" s="982">
        <f>IFERROR(AVERAGE(I1405:J1405),"")</f>
        <v/>
      </c>
      <c r="P1405" s="982">
        <f>IFERROR(AVERAGE(K1405:L1405),"")</f>
        <v/>
      </c>
      <c r="R1405" s="797">
        <f>AVERAGE(M1405:P1405)</f>
        <v/>
      </c>
      <c r="S1405" s="266">
        <f>IF(R1405&gt;=1,1,0)</f>
        <v/>
      </c>
      <c r="T1405" s="266">
        <f>IF(S1405=0,0,S1405+T1404)</f>
        <v/>
      </c>
      <c r="U1405" s="302" t="inlineStr">
        <is>
          <t>Maximum</t>
        </is>
      </c>
      <c r="V1405" s="839">
        <f>MAX(D1374:E1404)</f>
        <v/>
      </c>
      <c r="W1405" s="839">
        <f>MAX(F1374:H1404)</f>
        <v/>
      </c>
      <c r="X1405" s="839">
        <f>MAX(I1374:J1404)</f>
        <v/>
      </c>
      <c r="Y1405" s="839">
        <f>MAX(K1374:L1404)</f>
        <v/>
      </c>
      <c r="AS1405" s="796">
        <f>MAX(M1405:P1405)</f>
        <v/>
      </c>
      <c r="AT1405" s="266">
        <f>IF(M1405=AS1405,"#1",IF(N1405=AS1405,"#2",IF(O1405=AS1405,"#4",IF(P1405=AS1405,"#5"))))</f>
        <v/>
      </c>
    </row>
    <row r="1406" ht="17.45" customHeight="1" thickBot="1">
      <c r="A1406" s="257">
        <f>IF(ISNUMBER(C1406),MONTH(C1406),"")</f>
        <v/>
      </c>
      <c r="B1406" s="257">
        <f>IF(ISNUMBER(C1406),YEAR(C1406),"")</f>
        <v/>
      </c>
      <c r="C1406" s="861">
        <f>C1405+1</f>
        <v/>
      </c>
      <c r="D1406" s="803" t="n">
        <v>0.9408</v>
      </c>
      <c r="E1406" s="804" t="n"/>
      <c r="F1406" s="806" t="n">
        <v>1.052</v>
      </c>
      <c r="G1406" s="805" t="n"/>
      <c r="H1406" s="838" t="n">
        <v>0.9876</v>
      </c>
      <c r="I1406" s="803" t="n">
        <v>1.087</v>
      </c>
      <c r="J1406" s="804" t="n"/>
      <c r="K1406" s="806" t="n">
        <v>1.083</v>
      </c>
      <c r="L1406" s="804" t="n"/>
      <c r="M1406" s="982">
        <f>IFERROR(AVERAGE(D1406:E1406),"")</f>
        <v/>
      </c>
      <c r="N1406" s="982">
        <f>IFERROR(AVERAGE(F1406:H1406),"")</f>
        <v/>
      </c>
      <c r="O1406" s="982">
        <f>IFERROR(AVERAGE(I1406:J1406),"")</f>
        <v/>
      </c>
      <c r="P1406" s="982">
        <f>IFERROR(AVERAGE(K1406:L1406),"")</f>
        <v/>
      </c>
      <c r="R1406" s="797">
        <f>AVERAGE(M1406:P1406)</f>
        <v/>
      </c>
      <c r="S1406" s="266">
        <f>IF(R1406&gt;=1,1,0)</f>
        <v/>
      </c>
      <c r="T1406" s="266">
        <f>IF(S1406=0,0,S1406+T1405)</f>
        <v/>
      </c>
      <c r="U1406" s="304" t="inlineStr">
        <is>
          <t># DAYS &gt; 2.5</t>
        </is>
      </c>
      <c r="V1406" s="305">
        <f>COUNTIF(D1374:E1404,"&gt;=2.5")</f>
        <v/>
      </c>
      <c r="W1406" s="305">
        <f>COUNTIF(F1374:H1404,"&gt;=2.5")</f>
        <v/>
      </c>
      <c r="X1406" s="305">
        <f>COUNTIF(I1374:J1404,"&gt;=2.5")</f>
        <v/>
      </c>
      <c r="Y1406" s="305">
        <f>COUNTIF(K1374:L1404,"&gt;=2.5")</f>
        <v/>
      </c>
      <c r="AS1406" s="796">
        <f>MAX(M1406:P1406)</f>
        <v/>
      </c>
      <c r="AT1406" s="266">
        <f>IF(M1406=AS1406,"#1",IF(N1406=AS1406,"#2",IF(O1406=AS1406,"#4",IF(P1406=AS1406,"#5"))))</f>
        <v/>
      </c>
    </row>
    <row r="1407" ht="17.45" customHeight="1" thickBot="1">
      <c r="A1407" s="257">
        <f>IF(ISNUMBER(C1407),MONTH(C1407),"")</f>
        <v/>
      </c>
      <c r="B1407" s="257">
        <f>IF(ISNUMBER(C1407),YEAR(C1407),"")</f>
        <v/>
      </c>
      <c r="C1407" s="791">
        <f>C1406+1</f>
        <v/>
      </c>
      <c r="D1407" s="792" t="n"/>
      <c r="E1407" s="793" t="n">
        <v>1.202</v>
      </c>
      <c r="F1407" s="795" t="n"/>
      <c r="G1407" s="794" t="n">
        <v>1.281</v>
      </c>
      <c r="H1407" s="836" t="n"/>
      <c r="I1407" s="792" t="n"/>
      <c r="J1407" s="793" t="n">
        <v>1.311</v>
      </c>
      <c r="K1407" s="795" t="n"/>
      <c r="L1407" s="793" t="n">
        <v>1.293</v>
      </c>
      <c r="M1407" s="982">
        <f>IFERROR(AVERAGE(D1407:E1407),"")</f>
        <v/>
      </c>
      <c r="N1407" s="982">
        <f>IFERROR(AVERAGE(F1407:H1407),"")</f>
        <v/>
      </c>
      <c r="O1407" s="982">
        <f>IFERROR(AVERAGE(I1407:J1407),"")</f>
        <v/>
      </c>
      <c r="P1407" s="982">
        <f>IFERROR(AVERAGE(K1407:L1407),"")</f>
        <v/>
      </c>
      <c r="R1407" s="797">
        <f>AVERAGE(M1407:P1407)</f>
        <v/>
      </c>
      <c r="S1407" s="266">
        <f>IF(R1407&gt;=1,1,0)</f>
        <v/>
      </c>
      <c r="T1407" s="266">
        <f>IF(S1407=0,0,S1407+T1406)</f>
        <v/>
      </c>
      <c r="Y1407" s="786">
        <f>AVERAGE(V1404:Y1404)</f>
        <v/>
      </c>
      <c r="AS1407" s="796">
        <f>MAX(M1407:P1407)</f>
        <v/>
      </c>
      <c r="AT1407" s="266">
        <f>IF(M1407=AS1407,"#1",IF(N1407=AS1407,"#2",IF(O1407=AS1407,"#4",IF(P1407=AS1407,"#5"))))</f>
        <v/>
      </c>
    </row>
    <row r="1408" ht="17.45" customHeight="1">
      <c r="A1408" s="257">
        <f>IF(ISNUMBER(C1408),MONTH(C1408),"")</f>
        <v/>
      </c>
      <c r="B1408" s="257">
        <f>IF(ISNUMBER(C1408),YEAR(C1408),"")</f>
        <v/>
      </c>
      <c r="C1408" s="791">
        <f>C1407+1</f>
        <v/>
      </c>
      <c r="D1408" s="792" t="n">
        <v>1.562</v>
      </c>
      <c r="E1408" s="793" t="n"/>
      <c r="F1408" s="795" t="n">
        <v>1.655</v>
      </c>
      <c r="G1408" s="794" t="n"/>
      <c r="H1408" s="836" t="n"/>
      <c r="I1408" s="792" t="n">
        <v>1.771</v>
      </c>
      <c r="J1408" s="793" t="n"/>
      <c r="K1408" s="795" t="n">
        <v>1.677</v>
      </c>
      <c r="L1408" s="793" t="n"/>
      <c r="M1408" s="982">
        <f>IFERROR(AVERAGE(D1408:E1408),"")</f>
        <v/>
      </c>
      <c r="N1408" s="982">
        <f>IFERROR(AVERAGE(F1408:H1408),"")</f>
        <v/>
      </c>
      <c r="O1408" s="982">
        <f>IFERROR(AVERAGE(I1408:J1408),"")</f>
        <v/>
      </c>
      <c r="P1408" s="982">
        <f>IFERROR(AVERAGE(K1408:L1408),"")</f>
        <v/>
      </c>
      <c r="R1408" s="797">
        <f>AVERAGE(M1408:P1408)</f>
        <v/>
      </c>
      <c r="S1408" s="266">
        <f>IF(R1408&gt;=1,1,0)</f>
        <v/>
      </c>
      <c r="T1408" s="266">
        <f>IF(S1408=0,0,S1408+T1407)</f>
        <v/>
      </c>
      <c r="AS1408" s="796">
        <f>MAX(M1408:P1408)</f>
        <v/>
      </c>
      <c r="AT1408" s="266">
        <f>IF(M1408=AS1408,"#1",IF(N1408=AS1408,"#2",IF(O1408=AS1408,"#4",IF(P1408=AS1408,"#5"))))</f>
        <v/>
      </c>
    </row>
    <row r="1409" ht="17.45" customHeight="1">
      <c r="A1409" s="257">
        <f>IF(ISNUMBER(C1409),MONTH(C1409),"")</f>
        <v/>
      </c>
      <c r="B1409" s="257">
        <f>IF(ISNUMBER(C1409),YEAR(C1409),"")</f>
        <v/>
      </c>
      <c r="C1409" s="791">
        <f>C1408+1</f>
        <v/>
      </c>
      <c r="D1409" s="792" t="n"/>
      <c r="E1409" s="793" t="n">
        <v>1.834</v>
      </c>
      <c r="F1409" s="795" t="n"/>
      <c r="G1409" s="794" t="n">
        <v>1.614</v>
      </c>
      <c r="H1409" s="836" t="n"/>
      <c r="I1409" s="792" t="n"/>
      <c r="J1409" s="793" t="n">
        <v>1.068</v>
      </c>
      <c r="K1409" s="795" t="n"/>
      <c r="L1409" s="793" t="n">
        <v>1.395</v>
      </c>
      <c r="M1409" s="982">
        <f>IFERROR(AVERAGE(D1409:E1409),"")</f>
        <v/>
      </c>
      <c r="N1409" s="982">
        <f>IFERROR(AVERAGE(F1409:H1409),"")</f>
        <v/>
      </c>
      <c r="O1409" s="982">
        <f>IFERROR(AVERAGE(I1409:J1409),"")</f>
        <v/>
      </c>
      <c r="P1409" s="982">
        <f>IFERROR(AVERAGE(K1409:L1409),"")</f>
        <v/>
      </c>
      <c r="R1409" s="797">
        <f>AVERAGE(M1409:P1409)</f>
        <v/>
      </c>
      <c r="S1409" s="266">
        <f>IF(R1409&gt;=1,1,0)</f>
        <v/>
      </c>
      <c r="T1409" s="266">
        <f>IF(S1409=0,0,S1409+T1408)</f>
        <v/>
      </c>
      <c r="AS1409" s="796">
        <f>MAX(M1409:P1409)</f>
        <v/>
      </c>
      <c r="AT1409" s="266">
        <f>IF(M1409=AS1409,"#1",IF(N1409=AS1409,"#2",IF(O1409=AS1409,"#4",IF(P1409=AS1409,"#5"))))</f>
        <v/>
      </c>
    </row>
    <row r="1410" ht="17.45" customHeight="1">
      <c r="A1410" s="298">
        <f>IF(ISNUMBER(C1410),MONTH(C1410),"")</f>
        <v/>
      </c>
      <c r="B1410" s="298">
        <f>IF(ISNUMBER(C1410),YEAR(C1410),"")</f>
        <v/>
      </c>
      <c r="C1410" s="808">
        <f>C1409+1</f>
        <v/>
      </c>
      <c r="D1410" s="809" t="n">
        <v>1.168</v>
      </c>
      <c r="E1410" s="810" t="n"/>
      <c r="F1410" s="812" t="n"/>
      <c r="G1410" s="811" t="n"/>
      <c r="H1410" s="837" t="n">
        <v>1.225</v>
      </c>
      <c r="I1410" s="809" t="n">
        <v>1.163</v>
      </c>
      <c r="J1410" s="810" t="n"/>
      <c r="K1410" s="812" t="n">
        <v>1.161</v>
      </c>
      <c r="L1410" s="810" t="n"/>
      <c r="M1410" s="983">
        <f>IFERROR(AVERAGE(D1410:E1410),"")</f>
        <v/>
      </c>
      <c r="N1410" s="983">
        <f>IFERROR(AVERAGE(F1410:H1410),"")</f>
        <v/>
      </c>
      <c r="O1410" s="983">
        <f>IFERROR(AVERAGE(I1410:J1410),"")</f>
        <v/>
      </c>
      <c r="P1410" s="983">
        <f>IFERROR(AVERAGE(K1410:L1410),"")</f>
        <v/>
      </c>
      <c r="Q1410" s="813">
        <f>AVERAGE(M1410:P1410)</f>
        <v/>
      </c>
      <c r="R1410" s="813" t="n"/>
      <c r="S1410" s="443">
        <f>IF(Q1410&gt;=1,1,0)</f>
        <v/>
      </c>
      <c r="T1410" s="443">
        <f>IF(S1410=0,0,S1410+T1409)</f>
        <v/>
      </c>
      <c r="AS1410" s="796">
        <f>MAX(M1410:P1410)</f>
        <v/>
      </c>
      <c r="AT1410" s="266">
        <f>IF(M1410=AS1410,"#1",IF(N1410=AS1410,"#2",IF(O1410=AS1410,"#4",IF(P1410=AS1410,"#5"))))</f>
        <v/>
      </c>
    </row>
    <row r="1411" ht="17.45" customHeight="1">
      <c r="A1411" s="298">
        <f>IF(ISNUMBER(C1411),MONTH(C1411),"")</f>
        <v/>
      </c>
      <c r="B1411" s="298">
        <f>IF(ISNUMBER(C1411),YEAR(C1411),"")</f>
        <v/>
      </c>
      <c r="C1411" s="808">
        <f>C1410+1</f>
        <v/>
      </c>
      <c r="D1411" s="809" t="n"/>
      <c r="E1411" s="810" t="n">
        <v>0.9584</v>
      </c>
      <c r="F1411" s="812" t="n"/>
      <c r="G1411" s="811" t="n">
        <v>0.8444</v>
      </c>
      <c r="H1411" s="837" t="n"/>
      <c r="I1411" s="809" t="n"/>
      <c r="J1411" s="810" t="n">
        <v>0.9526</v>
      </c>
      <c r="K1411" s="812" t="n"/>
      <c r="L1411" s="810" t="n">
        <v>1.776</v>
      </c>
      <c r="M1411" s="983">
        <f>IFERROR(AVERAGE(D1411:E1411),"")</f>
        <v/>
      </c>
      <c r="N1411" s="983">
        <f>IFERROR(AVERAGE(F1411:H1411),"")</f>
        <v/>
      </c>
      <c r="O1411" s="983">
        <f>IFERROR(AVERAGE(I1411:J1411),"")</f>
        <v/>
      </c>
      <c r="P1411" s="983">
        <f>IFERROR(AVERAGE(K1411:L1411),"")</f>
        <v/>
      </c>
      <c r="Q1411" s="813">
        <f>AVERAGE(M1411:P1411)</f>
        <v/>
      </c>
      <c r="R1411" s="813" t="n"/>
      <c r="S1411" s="443">
        <f>IF(Q1411&gt;=1,1,0)</f>
        <v/>
      </c>
      <c r="T1411" s="443">
        <f>IF(S1411=0,0,S1411+T1410)</f>
        <v/>
      </c>
      <c r="AS1411" s="796">
        <f>MAX(M1411:P1411)</f>
        <v/>
      </c>
      <c r="AT1411" s="266">
        <f>IF(M1411=AS1411,"#1",IF(N1411=AS1411,"#2",IF(O1411=AS1411,"#4",IF(P1411=AS1411,"#5"))))</f>
        <v/>
      </c>
    </row>
    <row r="1412" ht="17.45" customHeight="1">
      <c r="A1412" s="257">
        <f>IF(ISNUMBER(C1412),MONTH(C1412),"")</f>
        <v/>
      </c>
      <c r="B1412" s="257">
        <f>IF(ISNUMBER(C1412),YEAR(C1412),"")</f>
        <v/>
      </c>
      <c r="C1412" s="861">
        <f>C1411+1</f>
        <v/>
      </c>
      <c r="D1412" s="803" t="n">
        <v>0.7911</v>
      </c>
      <c r="E1412" s="804" t="n"/>
      <c r="F1412" s="806" t="n">
        <v>0.9532</v>
      </c>
      <c r="G1412" s="805" t="n"/>
      <c r="H1412" s="838" t="n">
        <v>0.9513</v>
      </c>
      <c r="I1412" s="803" t="n">
        <v>0.9268999999999999</v>
      </c>
      <c r="J1412" s="804" t="n"/>
      <c r="K1412" s="806" t="n">
        <v>1.012</v>
      </c>
      <c r="L1412" s="804" t="n"/>
      <c r="M1412" s="982">
        <f>IFERROR(AVERAGE(D1412:E1412),"")</f>
        <v/>
      </c>
      <c r="N1412" s="982">
        <f>IFERROR(AVERAGE(F1412:H1412),"")</f>
        <v/>
      </c>
      <c r="O1412" s="982">
        <f>IFERROR(AVERAGE(I1412:J1412),"")</f>
        <v/>
      </c>
      <c r="P1412" s="982">
        <f>IFERROR(AVERAGE(K1412:L1412),"")</f>
        <v/>
      </c>
      <c r="R1412" s="797">
        <f>AVERAGE(M1412:P1412)</f>
        <v/>
      </c>
      <c r="S1412" s="266">
        <f>IF(R1412&gt;=1,1,0)</f>
        <v/>
      </c>
      <c r="T1412" s="266">
        <f>IF(S1412=0,0,S1412+T1411)</f>
        <v/>
      </c>
      <c r="AS1412" s="796">
        <f>MAX(M1412:P1412)</f>
        <v/>
      </c>
      <c r="AT1412" s="266">
        <f>IF(M1412=AS1412,"#1",IF(N1412=AS1412,"#2",IF(O1412=AS1412,"#4",IF(P1412=AS1412,"#5"))))</f>
        <v/>
      </c>
    </row>
    <row r="1413" ht="17.45" customHeight="1">
      <c r="A1413" s="257">
        <f>IF(ISNUMBER(C1413),MONTH(C1413),"")</f>
        <v/>
      </c>
      <c r="B1413" s="257">
        <f>IF(ISNUMBER(C1413),YEAR(C1413),"")</f>
        <v/>
      </c>
      <c r="C1413" s="791">
        <f>C1412+1</f>
        <v/>
      </c>
      <c r="D1413" s="792" t="n"/>
      <c r="E1413" s="793" t="n">
        <v>0.8198</v>
      </c>
      <c r="F1413" s="795" t="n"/>
      <c r="G1413" s="794" t="n">
        <v>0.7023</v>
      </c>
      <c r="H1413" s="836" t="n"/>
      <c r="I1413" s="792" t="n"/>
      <c r="J1413" s="793" t="n">
        <v>0.7451</v>
      </c>
      <c r="K1413" s="795" t="n"/>
      <c r="L1413" s="793" t="n">
        <v>0.9202</v>
      </c>
      <c r="M1413" s="982">
        <f>IFERROR(AVERAGE(D1413:E1413),"")</f>
        <v/>
      </c>
      <c r="N1413" s="982">
        <f>IFERROR(AVERAGE(F1413:H1413),"")</f>
        <v/>
      </c>
      <c r="O1413" s="982">
        <f>IFERROR(AVERAGE(I1413:J1413),"")</f>
        <v/>
      </c>
      <c r="P1413" s="982">
        <f>IFERROR(AVERAGE(K1413:L1413),"")</f>
        <v/>
      </c>
      <c r="R1413" s="797">
        <f>AVERAGE(M1413:P1413)</f>
        <v/>
      </c>
      <c r="S1413" s="266">
        <f>IF(R1413&gt;=1,1,0)</f>
        <v/>
      </c>
      <c r="T1413" s="266">
        <f>IF(S1413=0,0,S1413+T1412)</f>
        <v/>
      </c>
      <c r="AS1413" s="796">
        <f>MAX(M1413:P1413)</f>
        <v/>
      </c>
      <c r="AT1413" s="266">
        <f>IF(M1413=AS1413,"#1",IF(N1413=AS1413,"#2",IF(O1413=AS1413,"#4",IF(P1413=AS1413,"#5"))))</f>
        <v/>
      </c>
    </row>
    <row r="1414" ht="17.45" customHeight="1">
      <c r="A1414" s="257">
        <f>IF(ISNUMBER(C1414),MONTH(C1414),"")</f>
        <v/>
      </c>
      <c r="B1414" s="257">
        <f>IF(ISNUMBER(C1414),YEAR(C1414),"")</f>
        <v/>
      </c>
      <c r="C1414" s="791">
        <f>C1413+1</f>
        <v/>
      </c>
      <c r="D1414" s="792" t="n">
        <v>1.216</v>
      </c>
      <c r="E1414" s="793" t="n"/>
      <c r="F1414" s="795" t="n">
        <v>1.108</v>
      </c>
      <c r="G1414" s="794" t="n"/>
      <c r="H1414" s="836" t="n"/>
      <c r="I1414" s="792" t="n">
        <v>1.058</v>
      </c>
      <c r="J1414" s="793" t="n"/>
      <c r="K1414" s="795" t="n">
        <v>1.188</v>
      </c>
      <c r="L1414" s="793" t="n"/>
      <c r="M1414" s="982">
        <f>IFERROR(AVERAGE(D1414:E1414),"")</f>
        <v/>
      </c>
      <c r="N1414" s="982">
        <f>IFERROR(AVERAGE(F1414:H1414),"")</f>
        <v/>
      </c>
      <c r="O1414" s="982">
        <f>IFERROR(AVERAGE(I1414:J1414),"")</f>
        <v/>
      </c>
      <c r="P1414" s="982">
        <f>IFERROR(AVERAGE(K1414:L1414),"")</f>
        <v/>
      </c>
      <c r="R1414" s="797">
        <f>AVERAGE(M1414:P1414)</f>
        <v/>
      </c>
      <c r="S1414" s="266">
        <f>IF(R1414&gt;=1,1,0)</f>
        <v/>
      </c>
      <c r="T1414" s="266">
        <f>IF(S1414=0,0,S1414+T1413)</f>
        <v/>
      </c>
      <c r="AS1414" s="796">
        <f>MAX(M1414:P1414)</f>
        <v/>
      </c>
      <c r="AT1414" s="266">
        <f>IF(M1414=AS1414,"#1",IF(N1414=AS1414,"#2",IF(O1414=AS1414,"#4",IF(P1414=AS1414,"#5"))))</f>
        <v/>
      </c>
    </row>
    <row r="1415" ht="17.45" customHeight="1">
      <c r="A1415" s="257">
        <f>IF(ISNUMBER(C1415),MONTH(C1415),"")</f>
        <v/>
      </c>
      <c r="B1415" s="257">
        <f>IF(ISNUMBER(C1415),YEAR(C1415),"")</f>
        <v/>
      </c>
      <c r="C1415" s="791">
        <f>C1414+1</f>
        <v/>
      </c>
      <c r="D1415" s="792" t="n"/>
      <c r="E1415" s="793" t="n">
        <v>1.416</v>
      </c>
      <c r="F1415" s="795" t="n"/>
      <c r="G1415" s="794" t="n">
        <v>1.294</v>
      </c>
      <c r="H1415" s="836" t="n"/>
      <c r="I1415" s="792" t="n"/>
      <c r="J1415" s="793" t="n">
        <v>0.9886</v>
      </c>
      <c r="K1415" s="795" t="n"/>
      <c r="L1415" s="793" t="n">
        <v>1.189</v>
      </c>
      <c r="M1415" s="982">
        <f>IFERROR(AVERAGE(D1415:E1415),"")</f>
        <v/>
      </c>
      <c r="N1415" s="982">
        <f>IFERROR(AVERAGE(F1415:H1415),"")</f>
        <v/>
      </c>
      <c r="O1415" s="982">
        <f>IFERROR(AVERAGE(I1415:J1415),"")</f>
        <v/>
      </c>
      <c r="P1415" s="982">
        <f>IFERROR(AVERAGE(K1415:L1415),"")</f>
        <v/>
      </c>
      <c r="R1415" s="797">
        <f>AVERAGE(M1415:P1415)</f>
        <v/>
      </c>
      <c r="S1415" s="266">
        <f>IF(R1415&gt;=1,1,0)</f>
        <v/>
      </c>
      <c r="T1415" s="266">
        <f>IF(S1415=0,0,S1415+T1414)</f>
        <v/>
      </c>
      <c r="AS1415" s="796">
        <f>MAX(M1415:P1415)</f>
        <v/>
      </c>
      <c r="AT1415" s="266">
        <f>IF(M1415=AS1415,"#1",IF(N1415=AS1415,"#2",IF(O1415=AS1415,"#4",IF(P1415=AS1415,"#5"))))</f>
        <v/>
      </c>
    </row>
    <row r="1416" ht="17.45" customHeight="1">
      <c r="A1416" s="257">
        <f>IF(ISNUMBER(C1416),MONTH(C1416),"")</f>
        <v/>
      </c>
      <c r="B1416" s="257">
        <f>IF(ISNUMBER(C1416),YEAR(C1416),"")</f>
        <v/>
      </c>
      <c r="C1416" s="791">
        <f>C1415+1</f>
        <v/>
      </c>
      <c r="D1416" s="792" t="n">
        <v>1.037</v>
      </c>
      <c r="E1416" s="793" t="n"/>
      <c r="F1416" s="795" t="n"/>
      <c r="G1416" s="794" t="n"/>
      <c r="H1416" s="836" t="n">
        <v>1.005</v>
      </c>
      <c r="I1416" s="792" t="n">
        <v>1.023</v>
      </c>
      <c r="J1416" s="793" t="n"/>
      <c r="K1416" s="795" t="n">
        <v>1.016</v>
      </c>
      <c r="L1416" s="793" t="n"/>
      <c r="M1416" s="982">
        <f>IFERROR(AVERAGE(D1416:E1416),"")</f>
        <v/>
      </c>
      <c r="N1416" s="982">
        <f>IFERROR(AVERAGE(F1416:H1416),"")</f>
        <v/>
      </c>
      <c r="O1416" s="982">
        <f>IFERROR(AVERAGE(I1416:J1416),"")</f>
        <v/>
      </c>
      <c r="P1416" s="982">
        <f>IFERROR(AVERAGE(K1416:L1416),"")</f>
        <v/>
      </c>
      <c r="R1416" s="797">
        <f>AVERAGE(M1416:P1416)</f>
        <v/>
      </c>
      <c r="S1416" s="266">
        <f>IF(R1416&gt;=1,1,0)</f>
        <v/>
      </c>
      <c r="T1416" s="266">
        <f>IF(S1416=0,0,S1416+T1415)</f>
        <v/>
      </c>
      <c r="AS1416" s="796">
        <f>MAX(M1416:P1416)</f>
        <v/>
      </c>
      <c r="AT1416" s="266">
        <f>IF(M1416=AS1416,"#1",IF(N1416=AS1416,"#2",IF(O1416=AS1416,"#4",IF(P1416=AS1416,"#5"))))</f>
        <v/>
      </c>
    </row>
    <row r="1417" ht="17.45" customHeight="1">
      <c r="A1417" s="257">
        <f>IF(ISNUMBER(C1417),MONTH(C1417),"")</f>
        <v/>
      </c>
      <c r="B1417" s="257">
        <f>IF(ISNUMBER(C1417),YEAR(C1417),"")</f>
        <v/>
      </c>
      <c r="C1417" s="808">
        <f>C1416+1</f>
        <v/>
      </c>
      <c r="D1417" s="809" t="n"/>
      <c r="E1417" s="810" t="n">
        <v>0.9535</v>
      </c>
      <c r="F1417" s="812" t="n"/>
      <c r="G1417" s="811" t="n">
        <v>0.8332000000000001</v>
      </c>
      <c r="H1417" s="837" t="n"/>
      <c r="I1417" s="809" t="n"/>
      <c r="J1417" s="810" t="n">
        <v>0.7022</v>
      </c>
      <c r="K1417" s="812" t="n"/>
      <c r="L1417" s="810" t="n">
        <v>0.9782999999999999</v>
      </c>
      <c r="M1417" s="983">
        <f>IFERROR(AVERAGE(D1417:E1417),"")</f>
        <v/>
      </c>
      <c r="N1417" s="983">
        <f>IFERROR(AVERAGE(F1417:H1417),"")</f>
        <v/>
      </c>
      <c r="O1417" s="983">
        <f>IFERROR(AVERAGE(I1417:J1417),"")</f>
        <v/>
      </c>
      <c r="P1417" s="983">
        <f>IFERROR(AVERAGE(K1417:L1417),"")</f>
        <v/>
      </c>
      <c r="Q1417" s="813">
        <f>AVERAGE(M1417:P1417)</f>
        <v/>
      </c>
      <c r="R1417" s="813" t="n"/>
      <c r="S1417" s="443">
        <f>IF(Q1417&gt;=1,1,0)</f>
        <v/>
      </c>
      <c r="T1417" s="443">
        <f>IF(S1417=0,0,S1417+T1416)</f>
        <v/>
      </c>
      <c r="AS1417" s="796">
        <f>MAX(M1417:P1417)</f>
        <v/>
      </c>
      <c r="AT1417" s="266">
        <f>IF(M1417=AS1417,"#1",IF(N1417=AS1417,"#2",IF(O1417=AS1417,"#4",IF(P1417=AS1417,"#5"))))</f>
        <v/>
      </c>
    </row>
    <row r="1418" ht="17.45" customHeight="1">
      <c r="A1418" s="257">
        <f>IF(ISNUMBER(C1418),MONTH(C1418),"")</f>
        <v/>
      </c>
      <c r="B1418" s="257">
        <f>IF(ISNUMBER(C1418),YEAR(C1418),"")</f>
        <v/>
      </c>
      <c r="C1418" s="861">
        <f>C1417+1</f>
        <v/>
      </c>
      <c r="D1418" s="809" t="n">
        <v>0.8873</v>
      </c>
      <c r="E1418" s="810" t="n"/>
      <c r="F1418" s="812" t="n">
        <v>1.568</v>
      </c>
      <c r="G1418" s="811" t="n"/>
      <c r="H1418" s="837" t="n">
        <v>1.463</v>
      </c>
      <c r="I1418" s="809" t="n">
        <v>0.7751</v>
      </c>
      <c r="J1418" s="810" t="n"/>
      <c r="K1418" s="812" t="n">
        <v>0.7763</v>
      </c>
      <c r="L1418" s="810" t="n"/>
      <c r="M1418" s="983">
        <f>IFERROR(AVERAGE(D1418:E1418),"")</f>
        <v/>
      </c>
      <c r="N1418" s="983">
        <f>IFERROR(AVERAGE(F1418:H1418),"")</f>
        <v/>
      </c>
      <c r="O1418" s="983">
        <f>IFERROR(AVERAGE(I1418:J1418),"")</f>
        <v/>
      </c>
      <c r="P1418" s="983">
        <f>IFERROR(AVERAGE(K1418:L1418),"")</f>
        <v/>
      </c>
      <c r="Q1418" s="813">
        <f>AVERAGE(M1418:P1418)</f>
        <v/>
      </c>
      <c r="R1418" s="813" t="n"/>
      <c r="S1418" s="443">
        <f>IF(Q1418&gt;=1,1,0)</f>
        <v/>
      </c>
      <c r="T1418" s="443">
        <f>IF(S1418=0,0,S1418+T1417)</f>
        <v/>
      </c>
      <c r="AS1418" s="796">
        <f>MAX(M1418:P1418)</f>
        <v/>
      </c>
      <c r="AT1418" s="266">
        <f>IF(M1418=AS1418,"#1",IF(N1418=AS1418,"#2",IF(O1418=AS1418,"#4",IF(P1418=AS1418,"#5"))))</f>
        <v/>
      </c>
    </row>
    <row r="1419" ht="17.45" customHeight="1">
      <c r="A1419" s="257">
        <f>IF(ISNUMBER(C1419),MONTH(C1419),"")</f>
        <v/>
      </c>
      <c r="B1419" s="257">
        <f>IF(ISNUMBER(C1419),YEAR(C1419),"")</f>
        <v/>
      </c>
      <c r="C1419" s="791">
        <f>C1418+1</f>
        <v/>
      </c>
      <c r="D1419" s="792" t="n"/>
      <c r="E1419" s="793" t="n">
        <v>1.323</v>
      </c>
      <c r="F1419" s="795" t="n"/>
      <c r="G1419" s="794" t="n">
        <v>1.298</v>
      </c>
      <c r="H1419" s="836" t="n"/>
      <c r="I1419" s="792" t="n"/>
      <c r="J1419" s="793" t="n">
        <v>1.284</v>
      </c>
      <c r="K1419" s="795" t="n"/>
      <c r="L1419" s="793" t="n">
        <v>1.344</v>
      </c>
      <c r="M1419" s="982">
        <f>IFERROR(AVERAGE(D1419:E1419),"")</f>
        <v/>
      </c>
      <c r="N1419" s="982">
        <f>IFERROR(AVERAGE(F1419:H1419),"")</f>
        <v/>
      </c>
      <c r="O1419" s="982">
        <f>IFERROR(AVERAGE(I1419:J1419),"")</f>
        <v/>
      </c>
      <c r="P1419" s="982">
        <f>IFERROR(AVERAGE(K1419:L1419),"")</f>
        <v/>
      </c>
      <c r="R1419" s="797">
        <f>AVERAGE(M1419:P1419)</f>
        <v/>
      </c>
      <c r="S1419" s="266">
        <f>IF(R1419&gt;=1,1,0)</f>
        <v/>
      </c>
      <c r="T1419" s="266">
        <f>IF(S1419=0,0,S1419+T1418)</f>
        <v/>
      </c>
      <c r="AS1419" s="796">
        <f>MAX(M1419:P1419)</f>
        <v/>
      </c>
      <c r="AT1419" s="266">
        <f>IF(M1419=AS1419,"#1",IF(N1419=AS1419,"#2",IF(O1419=AS1419,"#4",IF(P1419=AS1419,"#5"))))</f>
        <v/>
      </c>
    </row>
    <row r="1420" ht="17.45" customHeight="1">
      <c r="A1420" s="257">
        <f>IF(ISNUMBER(C1420),MONTH(C1420),"")</f>
        <v/>
      </c>
      <c r="B1420" s="257">
        <f>IF(ISNUMBER(C1420),YEAR(C1420),"")</f>
        <v/>
      </c>
      <c r="C1420" s="791">
        <f>C1419+1</f>
        <v/>
      </c>
      <c r="D1420" s="792" t="n">
        <v>1.189</v>
      </c>
      <c r="E1420" s="793" t="n"/>
      <c r="F1420" s="795" t="n">
        <v>1.042</v>
      </c>
      <c r="G1420" s="794" t="n"/>
      <c r="H1420" s="836" t="n"/>
      <c r="I1420" s="792" t="n">
        <v>1.154</v>
      </c>
      <c r="J1420" s="793" t="n"/>
      <c r="K1420" s="795" t="n">
        <v>1.116</v>
      </c>
      <c r="L1420" s="793" t="n"/>
      <c r="M1420" s="982">
        <f>IFERROR(AVERAGE(D1420:E1420),"")</f>
        <v/>
      </c>
      <c r="N1420" s="982">
        <f>IFERROR(AVERAGE(F1420:H1420),"")</f>
        <v/>
      </c>
      <c r="O1420" s="982">
        <f>IFERROR(AVERAGE(I1420:J1420),"")</f>
        <v/>
      </c>
      <c r="P1420" s="982">
        <f>IFERROR(AVERAGE(K1420:L1420),"")</f>
        <v/>
      </c>
      <c r="R1420" s="797">
        <f>AVERAGE(M1420:P1420)</f>
        <v/>
      </c>
      <c r="S1420" s="266">
        <f>IF(R1420&gt;=1,1,0)</f>
        <v/>
      </c>
      <c r="T1420" s="266">
        <f>IF(S1420=0,0,S1420+T1419)</f>
        <v/>
      </c>
      <c r="AS1420" s="796">
        <f>MAX(M1420:P1420)</f>
        <v/>
      </c>
      <c r="AT1420" s="266">
        <f>IF(M1420=AS1420,"#1",IF(N1420=AS1420,"#2",IF(O1420=AS1420,"#4",IF(P1420=AS1420,"#5"))))</f>
        <v/>
      </c>
    </row>
    <row r="1421" ht="17.45" customHeight="1">
      <c r="A1421" s="257">
        <f>IF(ISNUMBER(C1421),MONTH(C1421),"")</f>
        <v/>
      </c>
      <c r="B1421" s="257">
        <f>IF(ISNUMBER(C1421),YEAR(C1421),"")</f>
        <v/>
      </c>
      <c r="C1421" s="791">
        <f>C1420+1</f>
        <v/>
      </c>
      <c r="D1421" s="792" t="n"/>
      <c r="E1421" s="793" t="n">
        <v>1.249</v>
      </c>
      <c r="F1421" s="795" t="n"/>
      <c r="G1421" s="794" t="n">
        <v>1.348</v>
      </c>
      <c r="H1421" s="836" t="n"/>
      <c r="I1421" s="792" t="n"/>
      <c r="J1421" s="793" t="n">
        <v>1.404</v>
      </c>
      <c r="K1421" s="795" t="n"/>
      <c r="L1421" s="793" t="n">
        <v>1.275</v>
      </c>
      <c r="M1421" s="982">
        <f>IFERROR(AVERAGE(D1421:E1421),"")</f>
        <v/>
      </c>
      <c r="N1421" s="982">
        <f>IFERROR(AVERAGE(F1421:H1421),"")</f>
        <v/>
      </c>
      <c r="O1421" s="982">
        <f>IFERROR(AVERAGE(I1421:J1421),"")</f>
        <v/>
      </c>
      <c r="P1421" s="982">
        <f>IFERROR(AVERAGE(K1421:L1421),"")</f>
        <v/>
      </c>
      <c r="R1421" s="797">
        <f>AVERAGE(M1421:P1421)</f>
        <v/>
      </c>
      <c r="S1421" s="266">
        <f>IF(R1421&gt;=1,1,0)</f>
        <v/>
      </c>
      <c r="T1421" s="266">
        <f>IF(S1421=0,0,S1421+T1420)</f>
        <v/>
      </c>
      <c r="AS1421" s="796">
        <f>MAX(M1421:P1421)</f>
        <v/>
      </c>
      <c r="AT1421" s="266">
        <f>IF(M1421=AS1421,"#1",IF(N1421=AS1421,"#2",IF(O1421=AS1421,"#4",IF(P1421=AS1421,"#5"))))</f>
        <v/>
      </c>
    </row>
    <row r="1422" ht="17.45" customHeight="1">
      <c r="A1422" s="257">
        <f>IF(ISNUMBER(C1422),MONTH(C1422),"")</f>
        <v/>
      </c>
      <c r="B1422" s="257">
        <f>IF(ISNUMBER(C1422),YEAR(C1422),"")</f>
        <v/>
      </c>
      <c r="C1422" s="791">
        <f>C1421+1</f>
        <v/>
      </c>
      <c r="D1422" s="792" t="n">
        <v>1.451</v>
      </c>
      <c r="E1422" s="793" t="n"/>
      <c r="F1422" s="795" t="n"/>
      <c r="G1422" s="794" t="n"/>
      <c r="H1422" s="836" t="n">
        <v>1.33</v>
      </c>
      <c r="I1422" s="792" t="n">
        <v>1.403</v>
      </c>
      <c r="J1422" s="793" t="n"/>
      <c r="K1422" s="795" t="n">
        <v>1.399</v>
      </c>
      <c r="L1422" s="793" t="n"/>
      <c r="M1422" s="982">
        <f>IFERROR(AVERAGE(D1422:E1422),"")</f>
        <v/>
      </c>
      <c r="N1422" s="982">
        <f>IFERROR(AVERAGE(F1422:H1422),"")</f>
        <v/>
      </c>
      <c r="O1422" s="982">
        <f>IFERROR(AVERAGE(I1422:J1422),"")</f>
        <v/>
      </c>
      <c r="P1422" s="982">
        <f>IFERROR(AVERAGE(K1422:L1422),"")</f>
        <v/>
      </c>
      <c r="R1422" s="797">
        <f>AVERAGE(M1422:P1422)</f>
        <v/>
      </c>
      <c r="S1422" s="266">
        <f>IF(R1422&gt;=1,1,0)</f>
        <v/>
      </c>
      <c r="T1422" s="266">
        <f>IF(S1422=0,0,S1422+T1421)</f>
        <v/>
      </c>
      <c r="AS1422" s="796">
        <f>MAX(M1422:P1422)</f>
        <v/>
      </c>
      <c r="AT1422" s="266">
        <f>IF(M1422=AS1422,"#1",IF(N1422=AS1422,"#2",IF(O1422=AS1422,"#4",IF(P1422=AS1422,"#5"))))</f>
        <v/>
      </c>
    </row>
    <row r="1423" ht="17.45" customHeight="1">
      <c r="A1423" s="257">
        <f>IF(ISNUMBER(C1423),MONTH(C1423),"")</f>
        <v/>
      </c>
      <c r="B1423" s="257">
        <f>IF(ISNUMBER(C1423),YEAR(C1423),"")</f>
        <v/>
      </c>
      <c r="C1423" s="791">
        <f>C1422+1</f>
        <v/>
      </c>
      <c r="D1423" s="792" t="n"/>
      <c r="E1423" s="793" t="n">
        <v>1.622</v>
      </c>
      <c r="F1423" s="795" t="n"/>
      <c r="G1423" s="794" t="n">
        <v>1.588</v>
      </c>
      <c r="H1423" s="836" t="n"/>
      <c r="I1423" s="792" t="n"/>
      <c r="J1423" s="793" t="n">
        <v>1.21</v>
      </c>
      <c r="K1423" s="795" t="n"/>
      <c r="L1423" s="793" t="n">
        <v>1.39</v>
      </c>
      <c r="M1423" s="982">
        <f>IFERROR(AVERAGE(D1423:E1423),"")</f>
        <v/>
      </c>
      <c r="N1423" s="982">
        <f>IFERROR(AVERAGE(F1423:H1423),"")</f>
        <v/>
      </c>
      <c r="O1423" s="982">
        <f>IFERROR(AVERAGE(I1423:J1423),"")</f>
        <v/>
      </c>
      <c r="P1423" s="982">
        <f>IFERROR(AVERAGE(K1423:L1423),"")</f>
        <v/>
      </c>
      <c r="R1423" s="797">
        <f>AVERAGE(M1423:P1423)</f>
        <v/>
      </c>
      <c r="S1423" s="266">
        <f>IF(R1423&gt;=1,1,0)</f>
        <v/>
      </c>
      <c r="T1423" s="266">
        <f>IF(S1423=0,0,S1423+T1422)</f>
        <v/>
      </c>
      <c r="AS1423" s="796">
        <f>MAX(M1423:P1423)</f>
        <v/>
      </c>
      <c r="AT1423" s="266">
        <f>IF(M1423=AS1423,"#1",IF(N1423=AS1423,"#2",IF(O1423=AS1423,"#4",IF(P1423=AS1423,"#5"))))</f>
        <v/>
      </c>
    </row>
    <row r="1424" ht="17.45" customHeight="1">
      <c r="A1424" s="257">
        <f>IF(ISNUMBER(C1424),MONTH(C1424),"")</f>
        <v/>
      </c>
      <c r="B1424" s="257">
        <f>IF(ISNUMBER(C1424),YEAR(C1424),"")</f>
        <v/>
      </c>
      <c r="C1424" s="861">
        <f>C1423+1</f>
        <v/>
      </c>
      <c r="D1424" s="809" t="n">
        <v>1.403</v>
      </c>
      <c r="E1424" s="810" t="n"/>
      <c r="F1424" s="812" t="n">
        <v>1.302</v>
      </c>
      <c r="G1424" s="811" t="n"/>
      <c r="H1424" s="837" t="n">
        <v>1.187</v>
      </c>
      <c r="I1424" s="809" t="n">
        <v>1.183</v>
      </c>
      <c r="J1424" s="810" t="n"/>
      <c r="K1424" s="812" t="n">
        <v>1.558</v>
      </c>
      <c r="L1424" s="810" t="n"/>
      <c r="M1424" s="983">
        <f>IFERROR(AVERAGE(D1424:E1424),"")</f>
        <v/>
      </c>
      <c r="N1424" s="983">
        <f>IFERROR(AVERAGE(F1424:H1424),"")</f>
        <v/>
      </c>
      <c r="O1424" s="983">
        <f>IFERROR(AVERAGE(I1424:J1424),"")</f>
        <v/>
      </c>
      <c r="P1424" s="983">
        <f>IFERROR(AVERAGE(K1424:L1424),"")</f>
        <v/>
      </c>
      <c r="Q1424" s="813">
        <f>AVERAGE(M1424:P1424)</f>
        <v/>
      </c>
      <c r="R1424" s="813" t="n"/>
      <c r="S1424" s="443">
        <f>IF(Q1424&gt;=1,1,0)</f>
        <v/>
      </c>
      <c r="T1424" s="443">
        <f>IF(S1424=0,0,S1424+T1423)</f>
        <v/>
      </c>
      <c r="AS1424" s="796">
        <f>MAX(M1424:P1424)</f>
        <v/>
      </c>
      <c r="AT1424" s="266">
        <f>IF(M1424=AS1424,"#1",IF(N1424=AS1424,"#2",IF(O1424=AS1424,"#4",IF(P1424=AS1424,"#5"))))</f>
        <v/>
      </c>
    </row>
    <row r="1425" ht="17.45" customHeight="1">
      <c r="A1425" s="257">
        <f>IF(ISNUMBER(C1425),MONTH(C1425),"")</f>
        <v/>
      </c>
      <c r="B1425" s="257">
        <f>IF(ISNUMBER(C1425),YEAR(C1425),"")</f>
        <v/>
      </c>
      <c r="C1425" s="808">
        <f>C1424+1</f>
        <v/>
      </c>
      <c r="D1425" s="809" t="n"/>
      <c r="E1425" s="810" t="n">
        <v>1.189</v>
      </c>
      <c r="F1425" s="812" t="n"/>
      <c r="G1425" s="811" t="n">
        <v>1.444</v>
      </c>
      <c r="H1425" s="837" t="n"/>
      <c r="I1425" s="809" t="n"/>
      <c r="J1425" s="810" t="n">
        <v>0.8309</v>
      </c>
      <c r="K1425" s="812" t="n"/>
      <c r="L1425" s="810" t="n">
        <v>1.217</v>
      </c>
      <c r="M1425" s="983">
        <f>IFERROR(AVERAGE(D1425:E1425),"")</f>
        <v/>
      </c>
      <c r="N1425" s="983">
        <f>IFERROR(AVERAGE(F1425:H1425),"")</f>
        <v/>
      </c>
      <c r="O1425" s="983">
        <f>IFERROR(AVERAGE(I1425:J1425),"")</f>
        <v/>
      </c>
      <c r="P1425" s="983">
        <f>IFERROR(AVERAGE(K1425:L1425),"")</f>
        <v/>
      </c>
      <c r="Q1425" s="813">
        <f>AVERAGE(M1425:P1425)</f>
        <v/>
      </c>
      <c r="R1425" s="813" t="n"/>
      <c r="S1425" s="443">
        <f>IF(Q1425&gt;=1,1,0)</f>
        <v/>
      </c>
      <c r="T1425" s="443">
        <f>IF(S1425=0,0,S1425+T1424)</f>
        <v/>
      </c>
      <c r="AS1425" s="796">
        <f>MAX(M1425:P1425)</f>
        <v/>
      </c>
      <c r="AT1425" s="266">
        <f>IF(M1425=AS1425,"#1",IF(N1425=AS1425,"#2",IF(O1425=AS1425,"#4",IF(P1425=AS1425,"#5"))))</f>
        <v/>
      </c>
    </row>
    <row r="1426" ht="17.45" customHeight="1">
      <c r="A1426" s="257">
        <f>IF(ISNUMBER(C1426),MONTH(C1426),"")</f>
        <v/>
      </c>
      <c r="B1426" s="257">
        <f>IF(ISNUMBER(C1426),YEAR(C1426),"")</f>
        <v/>
      </c>
      <c r="C1426" s="791">
        <f>C1425+1</f>
        <v/>
      </c>
      <c r="D1426" s="792" t="n">
        <v>1.365</v>
      </c>
      <c r="E1426" s="793" t="n"/>
      <c r="F1426" s="795" t="n">
        <v>1.138</v>
      </c>
      <c r="G1426" s="794" t="n"/>
      <c r="H1426" s="836" t="n"/>
      <c r="I1426" s="792" t="n">
        <v>1.297</v>
      </c>
      <c r="J1426" s="793" t="n"/>
      <c r="K1426" s="795" t="n">
        <v>1.331</v>
      </c>
      <c r="L1426" s="793" t="n"/>
      <c r="M1426" s="982">
        <f>IFERROR(AVERAGE(D1426:E1426),"")</f>
        <v/>
      </c>
      <c r="N1426" s="982">
        <f>IFERROR(AVERAGE(F1426:H1426),"")</f>
        <v/>
      </c>
      <c r="O1426" s="982">
        <f>IFERROR(AVERAGE(I1426:J1426),"")</f>
        <v/>
      </c>
      <c r="P1426" s="982">
        <f>IFERROR(AVERAGE(K1426:L1426),"")</f>
        <v/>
      </c>
      <c r="R1426" s="797">
        <f>AVERAGE(M1426:P1426)</f>
        <v/>
      </c>
      <c r="S1426" s="266">
        <f>IF(R1426&gt;=1,1,0)</f>
        <v/>
      </c>
      <c r="T1426" s="266">
        <f>IF(S1426=0,0,S1426+T1425)</f>
        <v/>
      </c>
      <c r="AS1426" s="796">
        <f>MAX(M1426:P1426)</f>
        <v/>
      </c>
      <c r="AT1426" s="266">
        <f>IF(M1426=AS1426,"#1",IF(N1426=AS1426,"#2",IF(O1426=AS1426,"#4",IF(P1426=AS1426,"#5"))))</f>
        <v/>
      </c>
    </row>
    <row r="1427" ht="17.45" customHeight="1">
      <c r="A1427" s="257">
        <f>IF(ISNUMBER(C1427),MONTH(C1427),"")</f>
        <v/>
      </c>
      <c r="B1427" s="257">
        <f>IF(ISNUMBER(C1427),YEAR(C1427),"")</f>
        <v/>
      </c>
      <c r="C1427" s="791">
        <f>C1426+1</f>
        <v/>
      </c>
      <c r="D1427" s="792" t="n"/>
      <c r="E1427" s="793" t="n">
        <v>2.468</v>
      </c>
      <c r="F1427" s="795" t="n"/>
      <c r="G1427" s="794" t="n">
        <v>1.17</v>
      </c>
      <c r="H1427" s="836" t="n"/>
      <c r="I1427" s="792" t="n"/>
      <c r="J1427" s="793" t="n">
        <v>1.053</v>
      </c>
      <c r="K1427" s="795" t="n"/>
      <c r="L1427" s="793" t="n">
        <v>1.208</v>
      </c>
      <c r="M1427" s="982">
        <f>IFERROR(AVERAGE(D1427:E1427),"")</f>
        <v/>
      </c>
      <c r="N1427" s="982">
        <f>IFERROR(AVERAGE(F1427:H1427),"")</f>
        <v/>
      </c>
      <c r="O1427" s="982">
        <f>IFERROR(AVERAGE(I1427:J1427),"")</f>
        <v/>
      </c>
      <c r="P1427" s="982">
        <f>IFERROR(AVERAGE(K1427:L1427),"")</f>
        <v/>
      </c>
      <c r="R1427" s="797">
        <f>AVERAGE(M1427:P1427)</f>
        <v/>
      </c>
      <c r="S1427" s="266">
        <f>IF(R1427&gt;=1,1,0)</f>
        <v/>
      </c>
      <c r="T1427" s="266">
        <f>IF(S1427=0,0,S1427+T1426)</f>
        <v/>
      </c>
      <c r="AS1427" s="796">
        <f>MAX(M1427:P1427)</f>
        <v/>
      </c>
      <c r="AT1427" s="266">
        <f>IF(M1427=AS1427,"#1",IF(N1427=AS1427,"#2",IF(O1427=AS1427,"#4",IF(P1427=AS1427,"#5"))))</f>
        <v/>
      </c>
    </row>
    <row r="1428" ht="17.45" customHeight="1">
      <c r="A1428" s="257">
        <f>IF(ISNUMBER(C1428),MONTH(C1428),"")</f>
        <v/>
      </c>
      <c r="B1428" s="257">
        <f>IF(ISNUMBER(C1428),YEAR(C1428),"")</f>
        <v/>
      </c>
      <c r="C1428" s="791">
        <f>C1427+1</f>
        <v/>
      </c>
      <c r="D1428" s="792" t="n">
        <v>1.442</v>
      </c>
      <c r="E1428" s="793" t="n"/>
      <c r="F1428" s="795" t="n"/>
      <c r="G1428" s="794" t="n"/>
      <c r="H1428" s="836" t="n">
        <v>1.467</v>
      </c>
      <c r="I1428" s="792" t="n">
        <v>1.597</v>
      </c>
      <c r="J1428" s="793" t="n"/>
      <c r="K1428" s="795" t="n">
        <v>1.615</v>
      </c>
      <c r="L1428" s="793" t="n"/>
      <c r="M1428" s="982">
        <f>IFERROR(AVERAGE(D1428:E1428),"")</f>
        <v/>
      </c>
      <c r="N1428" s="982">
        <f>IFERROR(AVERAGE(F1428:H1428),"")</f>
        <v/>
      </c>
      <c r="O1428" s="982">
        <f>IFERROR(AVERAGE(I1428:J1428),"")</f>
        <v/>
      </c>
      <c r="P1428" s="982">
        <f>IFERROR(AVERAGE(K1428:L1428),"")</f>
        <v/>
      </c>
      <c r="R1428" s="797">
        <f>AVERAGE(M1428:P1428)</f>
        <v/>
      </c>
      <c r="S1428" s="266">
        <f>IF(R1428&gt;=1,1,0)</f>
        <v/>
      </c>
      <c r="T1428" s="266">
        <f>IF(S1428=0,0,S1428+T1427)</f>
        <v/>
      </c>
      <c r="AS1428" s="796">
        <f>MAX(M1428:P1428)</f>
        <v/>
      </c>
      <c r="AT1428" s="266">
        <f>IF(M1428=AS1428,"#1",IF(N1428=AS1428,"#2",IF(O1428=AS1428,"#4",IF(P1428=AS1428,"#5"))))</f>
        <v/>
      </c>
    </row>
    <row r="1429" ht="17.45" customHeight="1">
      <c r="A1429" s="257">
        <f>IF(ISNUMBER(C1429),MONTH(C1429),"")</f>
        <v/>
      </c>
      <c r="B1429" s="257">
        <f>IF(ISNUMBER(C1429),YEAR(C1429),"")</f>
        <v/>
      </c>
      <c r="C1429" s="791">
        <f>C1428+1</f>
        <v/>
      </c>
      <c r="D1429" s="792" t="n"/>
      <c r="E1429" s="793" t="n">
        <v>1.429</v>
      </c>
      <c r="F1429" s="795" t="n"/>
      <c r="G1429" s="794" t="n">
        <v>1.752</v>
      </c>
      <c r="H1429" s="836" t="n"/>
      <c r="I1429" s="792" t="n"/>
      <c r="J1429" s="793" t="n">
        <v>1.359</v>
      </c>
      <c r="K1429" s="795" t="n"/>
      <c r="L1429" s="793" t="n">
        <v>1.581</v>
      </c>
      <c r="M1429" s="982">
        <f>IFERROR(AVERAGE(D1429:E1429),"")</f>
        <v/>
      </c>
      <c r="N1429" s="982">
        <f>IFERROR(AVERAGE(F1429:H1429),"")</f>
        <v/>
      </c>
      <c r="O1429" s="982">
        <f>IFERROR(AVERAGE(I1429:J1429),"")</f>
        <v/>
      </c>
      <c r="P1429" s="982">
        <f>IFERROR(AVERAGE(K1429:L1429),"")</f>
        <v/>
      </c>
      <c r="R1429" s="797">
        <f>AVERAGE(M1429:P1429)</f>
        <v/>
      </c>
      <c r="S1429" s="266">
        <f>IF(R1429&gt;=1,1,0)</f>
        <v/>
      </c>
      <c r="T1429" s="266">
        <f>IF(S1429=0,0,S1429+T1428)</f>
        <v/>
      </c>
      <c r="AS1429" s="796">
        <f>MAX(M1429:P1429)</f>
        <v/>
      </c>
      <c r="AT1429" s="266">
        <f>IF(M1429=AS1429,"#1",IF(N1429=AS1429,"#2",IF(O1429=AS1429,"#4",IF(P1429=AS1429,"#5"))))</f>
        <v/>
      </c>
    </row>
    <row r="1430" ht="17.45" customHeight="1">
      <c r="A1430" s="257">
        <f>IF(ISNUMBER(C1430),MONTH(C1430),"")</f>
        <v/>
      </c>
      <c r="B1430" s="257">
        <f>IF(ISNUMBER(C1430),YEAR(C1430),"")</f>
        <v/>
      </c>
      <c r="C1430" s="861">
        <f>C1429+1</f>
        <v/>
      </c>
      <c r="D1430" s="803" t="n">
        <v>1.655</v>
      </c>
      <c r="E1430" s="804" t="n"/>
      <c r="F1430" s="806" t="n">
        <v>1.399</v>
      </c>
      <c r="G1430" s="805" t="n"/>
      <c r="H1430" s="838" t="n">
        <v>1.452</v>
      </c>
      <c r="I1430" s="803" t="n">
        <v>0.9801</v>
      </c>
      <c r="J1430" s="804" t="n"/>
      <c r="K1430" s="806" t="n">
        <v>1.482</v>
      </c>
      <c r="L1430" s="804" t="n"/>
      <c r="M1430" s="982">
        <f>IFERROR(AVERAGE(D1430:E1430),"")</f>
        <v/>
      </c>
      <c r="N1430" s="982">
        <f>IFERROR(AVERAGE(F1430:H1430),"")</f>
        <v/>
      </c>
      <c r="O1430" s="982">
        <f>IFERROR(AVERAGE(I1430:J1430),"")</f>
        <v/>
      </c>
      <c r="P1430" s="982">
        <f>IFERROR(AVERAGE(K1430:L1430),"")</f>
        <v/>
      </c>
      <c r="R1430" s="797">
        <f>AVERAGE(M1430:P1430)</f>
        <v/>
      </c>
      <c r="S1430" s="266">
        <f>IF(R1430&gt;=1,1,0)</f>
        <v/>
      </c>
      <c r="T1430" s="266">
        <f>IF(S1430=0,0,S1430+T1429)</f>
        <v/>
      </c>
      <c r="AS1430" s="796">
        <f>MAX(M1430:P1430)</f>
        <v/>
      </c>
      <c r="AT1430" s="266">
        <f>IF(M1430=AS1430,"#1",IF(N1430=AS1430,"#2",IF(O1430=AS1430,"#4",IF(P1430=AS1430,"#5"))))</f>
        <v/>
      </c>
    </row>
    <row r="1431" ht="17.45" customHeight="1">
      <c r="A1431" s="257">
        <f>IF(ISNUMBER(C1431),MONTH(C1431),"")</f>
        <v/>
      </c>
      <c r="B1431" s="257">
        <f>IF(ISNUMBER(C1431),YEAR(C1431),"")</f>
        <v/>
      </c>
      <c r="C1431" s="808">
        <f>C1430+1</f>
        <v/>
      </c>
      <c r="D1431" s="809" t="n"/>
      <c r="E1431" s="810" t="n">
        <v>1.258</v>
      </c>
      <c r="F1431" s="812" t="n"/>
      <c r="G1431" s="811" t="n">
        <v>1.065</v>
      </c>
      <c r="H1431" s="837" t="n"/>
      <c r="I1431" s="809" t="n"/>
      <c r="J1431" s="810" t="n">
        <v>1.191</v>
      </c>
      <c r="K1431" s="812" t="n"/>
      <c r="L1431" s="810" t="n">
        <v>1.191</v>
      </c>
      <c r="M1431" s="983">
        <f>IFERROR(AVERAGE(D1431:E1431),"")</f>
        <v/>
      </c>
      <c r="N1431" s="983">
        <f>IFERROR(AVERAGE(F1431:H1431),"")</f>
        <v/>
      </c>
      <c r="O1431" s="983">
        <f>IFERROR(AVERAGE(I1431:J1431),"")</f>
        <v/>
      </c>
      <c r="P1431" s="983">
        <f>IFERROR(AVERAGE(K1431:L1431),"")</f>
        <v/>
      </c>
      <c r="Q1431" s="813">
        <f>AVERAGE(M1431:P1431)</f>
        <v/>
      </c>
      <c r="R1431" s="813" t="n"/>
      <c r="S1431" s="443">
        <f>IF(Q1431&gt;=1,1,0)</f>
        <v/>
      </c>
      <c r="T1431" s="443">
        <f>IF(S1431=0,0,S1431+T1430)</f>
        <v/>
      </c>
      <c r="AS1431" s="796">
        <f>MAX(M1431:P1431)</f>
        <v/>
      </c>
      <c r="AT1431" s="266">
        <f>IF(M1431=AS1431,"#1",IF(N1431=AS1431,"#2",IF(O1431=AS1431,"#4",IF(P1431=AS1431,"#5"))))</f>
        <v/>
      </c>
    </row>
    <row r="1432" ht="17.45" customHeight="1" thickBot="1">
      <c r="A1432" s="257">
        <f>IF(ISNUMBER(C1432),MONTH(C1432),"")</f>
        <v/>
      </c>
      <c r="B1432" s="257">
        <f>IF(ISNUMBER(C1432),YEAR(C1432),"")</f>
        <v/>
      </c>
      <c r="C1432" s="808">
        <f>C1431+1</f>
        <v/>
      </c>
      <c r="D1432" s="809" t="n">
        <v>1.375</v>
      </c>
      <c r="E1432" s="810" t="n"/>
      <c r="F1432" s="812" t="n">
        <v>1.157</v>
      </c>
      <c r="G1432" s="811" t="n"/>
      <c r="H1432" s="837" t="n"/>
      <c r="I1432" s="809" t="n">
        <v>1.152</v>
      </c>
      <c r="J1432" s="810" t="n"/>
      <c r="K1432" s="812" t="n">
        <v>1.325</v>
      </c>
      <c r="L1432" s="810" t="n"/>
      <c r="M1432" s="983">
        <f>IFERROR(AVERAGE(D1432:E1432),"")</f>
        <v/>
      </c>
      <c r="N1432" s="983">
        <f>IFERROR(AVERAGE(F1432:H1432),"")</f>
        <v/>
      </c>
      <c r="O1432" s="983">
        <f>IFERROR(AVERAGE(I1432:J1432),"")</f>
        <v/>
      </c>
      <c r="P1432" s="983">
        <f>IFERROR(AVERAGE(K1432:L1432),"")</f>
        <v/>
      </c>
      <c r="Q1432" s="813">
        <f>AVERAGE(M1432:P1432)</f>
        <v/>
      </c>
      <c r="R1432" s="813" t="n"/>
      <c r="S1432" s="443">
        <f>IF(Q1432&gt;=1,1,0)</f>
        <v/>
      </c>
      <c r="T1432" s="443">
        <f>IF(S1432=0,0,S1432+T1431)</f>
        <v/>
      </c>
      <c r="AS1432" s="796">
        <f>MAX(M1432:P1432)</f>
        <v/>
      </c>
      <c r="AT1432" s="266">
        <f>IF(M1432=AS1432,"#1",IF(N1432=AS1432,"#2",IF(O1432=AS1432,"#4",IF(P1432=AS1432,"#5"))))</f>
        <v/>
      </c>
    </row>
    <row r="1433" ht="17.45" customHeight="1" thickBot="1">
      <c r="A1433" s="257">
        <f>IF(ISNUMBER(C1433),MONTH(C1433),"")</f>
        <v/>
      </c>
      <c r="B1433" s="257">
        <f>IF(ISNUMBER(C1433),YEAR(C1433),"")</f>
        <v/>
      </c>
      <c r="C1433" s="791">
        <f>C1432+1</f>
        <v/>
      </c>
      <c r="D1433" s="792" t="n"/>
      <c r="E1433" s="862" t="n">
        <v>4.364</v>
      </c>
      <c r="F1433" s="795" t="n"/>
      <c r="G1433" s="794" t="n">
        <v>2.15</v>
      </c>
      <c r="H1433" s="836" t="n"/>
      <c r="I1433" s="792" t="n"/>
      <c r="J1433" s="793" t="n">
        <v>2.041</v>
      </c>
      <c r="K1433" s="795" t="n"/>
      <c r="L1433" s="793" t="n">
        <v>2.274</v>
      </c>
      <c r="M1433" s="982">
        <f>IFERROR(AVERAGE(D1433:E1433),"")</f>
        <v/>
      </c>
      <c r="N1433" s="982">
        <f>IFERROR(AVERAGE(F1433:H1433),"")</f>
        <v/>
      </c>
      <c r="O1433" s="982">
        <f>IFERROR(AVERAGE(I1433:J1433),"")</f>
        <v/>
      </c>
      <c r="P1433" s="982">
        <f>IFERROR(AVERAGE(K1433:L1433),"")</f>
        <v/>
      </c>
      <c r="R1433" s="797">
        <f>AVERAGE(M1433:P1433)</f>
        <v/>
      </c>
      <c r="S1433" s="266">
        <f>IF(R1433&gt;=1,1,0)</f>
        <v/>
      </c>
      <c r="T1433" s="266">
        <f>IF(S1433=0,0,S1433+T1432)</f>
        <v/>
      </c>
      <c r="U1433" s="313" t="inlineStr">
        <is>
          <t>November</t>
        </is>
      </c>
      <c r="V1433" s="299" t="n">
        <v>2021</v>
      </c>
      <c r="W1433" s="300" t="n"/>
      <c r="X1433" s="300" t="n"/>
      <c r="Y1433" s="300" t="n"/>
      <c r="AS1433" s="796">
        <f>MAX(M1433:P1433)</f>
        <v/>
      </c>
      <c r="AT1433" s="266">
        <f>IF(M1433=AS1433,"#1",IF(N1433=AS1433,"#2",IF(O1433=AS1433,"#4",IF(P1433=AS1433,"#5"))))</f>
        <v/>
      </c>
    </row>
    <row r="1434" ht="17.45" customHeight="1" thickBot="1">
      <c r="A1434" s="257">
        <f>IF(ISNUMBER(C1434),MONTH(C1434),"")</f>
        <v/>
      </c>
      <c r="B1434" s="257">
        <f>IF(ISNUMBER(C1434),YEAR(C1434),"")</f>
        <v/>
      </c>
      <c r="C1434" s="824">
        <f>C1433+1</f>
        <v/>
      </c>
      <c r="D1434" s="1013" t="n">
        <v>3.731</v>
      </c>
      <c r="E1434" s="826" t="n"/>
      <c r="F1434" s="828" t="n"/>
      <c r="G1434" s="827" t="n"/>
      <c r="H1434" s="867" t="n">
        <v>2.306</v>
      </c>
      <c r="I1434" s="825" t="n">
        <v>2.219</v>
      </c>
      <c r="J1434" s="826" t="n"/>
      <c r="K1434" s="1014" t="n">
        <v>2.693</v>
      </c>
      <c r="L1434" s="826" t="n"/>
      <c r="M1434" s="982">
        <f>IFERROR(AVERAGE(D1434:E1434),"")</f>
        <v/>
      </c>
      <c r="N1434" s="982">
        <f>IFERROR(AVERAGE(F1434:H1434),"")</f>
        <v/>
      </c>
      <c r="O1434" s="982">
        <f>IFERROR(AVERAGE(I1434:J1434),"")</f>
        <v/>
      </c>
      <c r="P1434" s="982">
        <f>IFERROR(AVERAGE(K1434:L1434),"")</f>
        <v/>
      </c>
      <c r="R1434" s="797">
        <f>AVERAGE(M1434:P1434)</f>
        <v/>
      </c>
      <c r="S1434" s="266">
        <f>IF(R1434&gt;=1,1,0)</f>
        <v/>
      </c>
      <c r="T1434" s="266">
        <f>IF(S1434=0,0,S1434+T1433)</f>
        <v/>
      </c>
      <c r="U1434" s="301" t="inlineStr">
        <is>
          <t>Parameter</t>
        </is>
      </c>
      <c r="V1434" s="301" t="inlineStr">
        <is>
          <t>Station 1</t>
        </is>
      </c>
      <c r="W1434" s="301" t="inlineStr">
        <is>
          <t>Station 2</t>
        </is>
      </c>
      <c r="X1434" s="301" t="inlineStr">
        <is>
          <t>Station 4</t>
        </is>
      </c>
      <c r="Y1434" s="301" t="inlineStr">
        <is>
          <t>Station 5</t>
        </is>
      </c>
      <c r="AS1434" s="796">
        <f>MAX(M1434:P1434)</f>
        <v/>
      </c>
      <c r="AT1434" s="266">
        <f>IF(M1434=AS1434,"#1",IF(N1434=AS1434,"#2",IF(O1434=AS1434,"#4",IF(P1434=AS1434,"#5"))))</f>
        <v/>
      </c>
    </row>
    <row r="1435" ht="17.45" customHeight="1">
      <c r="A1435" s="257">
        <f>IF(ISNUMBER(C1435),MONTH(C1435),"")</f>
        <v/>
      </c>
      <c r="B1435" s="257">
        <f>IF(ISNUMBER(C1435),YEAR(C1435),"")</f>
        <v/>
      </c>
      <c r="C1435" s="831">
        <f>C1434+1</f>
        <v/>
      </c>
      <c r="D1435" s="849" t="n"/>
      <c r="E1435" s="1008" t="n">
        <v>2.78</v>
      </c>
      <c r="F1435" s="852" t="n"/>
      <c r="G1435" s="851" t="n">
        <v>2.308</v>
      </c>
      <c r="H1435" s="853" t="n"/>
      <c r="I1435" s="849" t="n"/>
      <c r="J1435" s="850" t="n">
        <v>1.92</v>
      </c>
      <c r="K1435" s="852" t="n"/>
      <c r="L1435" s="850" t="n">
        <v>2.33</v>
      </c>
      <c r="M1435" s="982">
        <f>IFERROR(AVERAGE(D1435:E1435),"")</f>
        <v/>
      </c>
      <c r="N1435" s="982">
        <f>IFERROR(AVERAGE(F1435:H1435),"")</f>
        <v/>
      </c>
      <c r="O1435" s="982">
        <f>IFERROR(AVERAGE(I1435:J1435),"")</f>
        <v/>
      </c>
      <c r="P1435" s="982">
        <f>IFERROR(AVERAGE(K1435:L1435),"")</f>
        <v/>
      </c>
      <c r="R1435" s="797">
        <f>AVERAGE(M1435:P1435)</f>
        <v/>
      </c>
      <c r="S1435" s="266">
        <f>IF(R1435&gt;=1,1,0)</f>
        <v/>
      </c>
      <c r="T1435" s="266">
        <f>IF(S1435=0,0,S1435+T1434)</f>
        <v/>
      </c>
      <c r="U1435" s="302" t="inlineStr">
        <is>
          <t>Average</t>
        </is>
      </c>
      <c r="V1435" s="839">
        <f>AVERAGE(D1405:E1434)</f>
        <v/>
      </c>
      <c r="W1435" s="839">
        <f>AVERAGE(F1405:H1434)</f>
        <v/>
      </c>
      <c r="X1435" s="839">
        <f>AVERAGE(I1405:J1434)</f>
        <v/>
      </c>
      <c r="Y1435" s="839">
        <f>AVERAGE(K1405:L1434)</f>
        <v/>
      </c>
      <c r="AS1435" s="796">
        <f>MAX(M1435:P1435)</f>
        <v/>
      </c>
      <c r="AT1435" s="266">
        <f>IF(M1435=AS1435,"#1",IF(N1435=AS1435,"#2",IF(O1435=AS1435,"#4",IF(P1435=AS1435,"#5"))))</f>
        <v/>
      </c>
    </row>
    <row r="1436" ht="17.45" customHeight="1">
      <c r="A1436" s="257">
        <f>IF(ISNUMBER(C1436),MONTH(C1436),"")</f>
        <v/>
      </c>
      <c r="B1436" s="257">
        <f>IF(ISNUMBER(C1436),YEAR(C1436),"")</f>
        <v/>
      </c>
      <c r="C1436" s="861">
        <f>C1435+1</f>
        <v/>
      </c>
      <c r="D1436" s="840" t="n">
        <v>1.273</v>
      </c>
      <c r="E1436" s="841" t="n"/>
      <c r="F1436" s="843" t="n">
        <v>1.19</v>
      </c>
      <c r="G1436" s="842" t="n"/>
      <c r="H1436" s="863" t="n">
        <v>1.286</v>
      </c>
      <c r="I1436" s="840" t="n">
        <v>1.277</v>
      </c>
      <c r="J1436" s="841" t="n"/>
      <c r="K1436" s="843" t="n">
        <v>1.306</v>
      </c>
      <c r="L1436" s="841" t="n"/>
      <c r="M1436" s="982">
        <f>IFERROR(AVERAGE(D1436:E1436),"")</f>
        <v/>
      </c>
      <c r="N1436" s="982">
        <f>IFERROR(AVERAGE(F1436:H1436),"")</f>
        <v/>
      </c>
      <c r="O1436" s="982">
        <f>IFERROR(AVERAGE(I1436:J1436),"")</f>
        <v/>
      </c>
      <c r="P1436" s="982">
        <f>IFERROR(AVERAGE(K1436:L1436),"")</f>
        <v/>
      </c>
      <c r="R1436" s="797">
        <f>AVERAGE(M1436:P1436)</f>
        <v/>
      </c>
      <c r="S1436" s="266">
        <f>IF(R1436&gt;=1,1,0)</f>
        <v/>
      </c>
      <c r="T1436" s="266">
        <f>IF(S1436=0,0,S1436+T1435)</f>
        <v/>
      </c>
      <c r="U1436" s="302" t="inlineStr">
        <is>
          <t>Maximum</t>
        </is>
      </c>
      <c r="V1436" s="839">
        <f>MAX(D1405:E1434)</f>
        <v/>
      </c>
      <c r="W1436" s="839">
        <f>MAX(F1405:H1434)</f>
        <v/>
      </c>
      <c r="X1436" s="839">
        <f>MAX(I1405:J1434)</f>
        <v/>
      </c>
      <c r="Y1436" s="839">
        <f>MAX(K1405:L1434)</f>
        <v/>
      </c>
      <c r="AS1436" s="796">
        <f>MAX(M1436:P1436)</f>
        <v/>
      </c>
      <c r="AT1436" s="266">
        <f>IF(M1436=AS1436,"#1",IF(N1436=AS1436,"#2",IF(O1436=AS1436,"#4",IF(P1436=AS1436,"#5"))))</f>
        <v/>
      </c>
    </row>
    <row r="1437" ht="17.45" customHeight="1" thickBot="1">
      <c r="A1437" s="257">
        <f>IF(ISNUMBER(C1437),MONTH(C1437),"")</f>
        <v/>
      </c>
      <c r="B1437" s="257">
        <f>IF(ISNUMBER(C1437),YEAR(C1437),"")</f>
        <v/>
      </c>
      <c r="C1437" s="791">
        <f>C1436+1</f>
        <v/>
      </c>
      <c r="D1437" s="849" t="n"/>
      <c r="E1437" s="850" t="n">
        <v>1.122</v>
      </c>
      <c r="F1437" s="852" t="n"/>
      <c r="G1437" s="851" t="n">
        <v>1.14</v>
      </c>
      <c r="H1437" s="853" t="n"/>
      <c r="I1437" s="849" t="n"/>
      <c r="J1437" s="850" t="n">
        <v>1.309</v>
      </c>
      <c r="K1437" s="852" t="n"/>
      <c r="L1437" s="850" t="n">
        <v>1.28</v>
      </c>
      <c r="M1437" s="982">
        <f>IFERROR(AVERAGE(D1437:E1437),"")</f>
        <v/>
      </c>
      <c r="N1437" s="982">
        <f>IFERROR(AVERAGE(F1437:H1437),"")</f>
        <v/>
      </c>
      <c r="O1437" s="982">
        <f>IFERROR(AVERAGE(I1437:J1437),"")</f>
        <v/>
      </c>
      <c r="P1437" s="982">
        <f>IFERROR(AVERAGE(K1437:L1437),"")</f>
        <v/>
      </c>
      <c r="R1437" s="797">
        <f>AVERAGE(M1437:P1437)</f>
        <v/>
      </c>
      <c r="S1437" s="266">
        <f>IF(R1437&gt;=1,1,0)</f>
        <v/>
      </c>
      <c r="T1437" s="266">
        <f>IF(S1437=0,0,S1437+T1436)</f>
        <v/>
      </c>
      <c r="U1437" s="304" t="inlineStr">
        <is>
          <t># DAYS &gt; 2.5</t>
        </is>
      </c>
      <c r="V1437" s="305">
        <f>COUNTIF(D1405:E1434,"&gt;=2.5")</f>
        <v/>
      </c>
      <c r="W1437" s="305">
        <f>COUNTIF(F1405:H1434,"&gt;=2.5")</f>
        <v/>
      </c>
      <c r="X1437" s="305">
        <f>COUNTIF(I1405:J1434,"&gt;=2.5")</f>
        <v/>
      </c>
      <c r="Y1437" s="305">
        <f>COUNTIF(K1405:L1434,"&gt;=2.5")</f>
        <v/>
      </c>
      <c r="AS1437" s="796">
        <f>MAX(M1437:P1437)</f>
        <v/>
      </c>
      <c r="AT1437" s="266">
        <f>IF(M1437=AS1437,"#1",IF(N1437=AS1437,"#2",IF(O1437=AS1437,"#4",IF(P1437=AS1437,"#5"))))</f>
        <v/>
      </c>
    </row>
    <row r="1438" ht="17.45" customHeight="1" thickBot="1">
      <c r="A1438" s="257">
        <f>IF(ISNUMBER(C1438),MONTH(C1438),"")</f>
        <v/>
      </c>
      <c r="B1438" s="257">
        <f>IF(ISNUMBER(C1438),YEAR(C1438),"")</f>
        <v/>
      </c>
      <c r="C1438" s="808">
        <f>C1437+1</f>
        <v/>
      </c>
      <c r="D1438" s="844" t="n">
        <v>1.197</v>
      </c>
      <c r="E1438" s="845" t="n"/>
      <c r="F1438" s="847" t="n">
        <v>1.21</v>
      </c>
      <c r="G1438" s="846" t="n"/>
      <c r="H1438" s="848" t="n"/>
      <c r="I1438" s="844" t="n">
        <v>1.025</v>
      </c>
      <c r="J1438" s="845" t="n"/>
      <c r="K1438" s="847" t="n">
        <v>1.186</v>
      </c>
      <c r="L1438" s="845" t="n"/>
      <c r="M1438" s="983">
        <f>IFERROR(AVERAGE(D1438:E1438),"")</f>
        <v/>
      </c>
      <c r="N1438" s="983">
        <f>IFERROR(AVERAGE(F1438:H1438),"")</f>
        <v/>
      </c>
      <c r="O1438" s="983">
        <f>IFERROR(AVERAGE(I1438:J1438),"")</f>
        <v/>
      </c>
      <c r="P1438" s="983">
        <f>IFERROR(AVERAGE(K1438:L1438),"")</f>
        <v/>
      </c>
      <c r="Q1438" s="813">
        <f>AVERAGE(M1438:P1438)</f>
        <v/>
      </c>
      <c r="R1438" s="813" t="n"/>
      <c r="S1438" s="443">
        <f>IF(Q1438&gt;=1,1,0)</f>
        <v/>
      </c>
      <c r="T1438" s="443">
        <f>IF(S1438=0,0,S1438+T1437)</f>
        <v/>
      </c>
      <c r="Y1438" s="786">
        <f>AVERAGE(V1435:Y1435)</f>
        <v/>
      </c>
      <c r="AS1438" s="796">
        <f>MAX(M1438:P1438)</f>
        <v/>
      </c>
      <c r="AT1438" s="266">
        <f>IF(M1438=AS1438,"#1",IF(N1438=AS1438,"#2",IF(O1438=AS1438,"#4",IF(P1438=AS1438,"#5"))))</f>
        <v/>
      </c>
    </row>
    <row r="1439" ht="17.45" customHeight="1">
      <c r="A1439" s="257">
        <f>IF(ISNUMBER(C1439),MONTH(C1439),"")</f>
        <v/>
      </c>
      <c r="B1439" s="257">
        <f>IF(ISNUMBER(C1439),YEAR(C1439),"")</f>
        <v/>
      </c>
      <c r="C1439" s="808">
        <f>C1438+1</f>
        <v/>
      </c>
      <c r="D1439" s="844" t="n"/>
      <c r="E1439" s="845" t="n">
        <v>1.081</v>
      </c>
      <c r="F1439" s="847" t="n"/>
      <c r="G1439" s="846" t="n">
        <v>1.17</v>
      </c>
      <c r="H1439" s="848" t="n"/>
      <c r="I1439" s="844" t="n"/>
      <c r="J1439" s="845" t="n">
        <v>1.1</v>
      </c>
      <c r="K1439" s="847" t="n"/>
      <c r="L1439" s="845" t="n">
        <v>1.1</v>
      </c>
      <c r="M1439" s="983">
        <f>IFERROR(AVERAGE(D1439:E1439),"")</f>
        <v/>
      </c>
      <c r="N1439" s="983">
        <f>IFERROR(AVERAGE(F1439:H1439),"")</f>
        <v/>
      </c>
      <c r="O1439" s="983">
        <f>IFERROR(AVERAGE(I1439:J1439),"")</f>
        <v/>
      </c>
      <c r="P1439" s="983">
        <f>IFERROR(AVERAGE(K1439:L1439),"")</f>
        <v/>
      </c>
      <c r="Q1439" s="813">
        <f>AVERAGE(M1439:P1439)</f>
        <v/>
      </c>
      <c r="R1439" s="813" t="n"/>
      <c r="S1439" s="443">
        <f>IF(Q1439&gt;=1,1,0)</f>
        <v/>
      </c>
      <c r="T1439" s="443">
        <f>IF(S1439=0,0,S1439+T1438)</f>
        <v/>
      </c>
      <c r="AS1439" s="796">
        <f>MAX(M1439:P1439)</f>
        <v/>
      </c>
      <c r="AT1439" s="266">
        <f>IF(M1439=AS1439,"#1",IF(N1439=AS1439,"#2",IF(O1439=AS1439,"#4",IF(P1439=AS1439,"#5"))))</f>
        <v/>
      </c>
    </row>
    <row r="1440" ht="17.45" customHeight="1">
      <c r="A1440" s="257">
        <f>IF(ISNUMBER(C1440),MONTH(C1440),"")</f>
        <v/>
      </c>
      <c r="B1440" s="257">
        <f>IF(ISNUMBER(C1440),YEAR(C1440),"")</f>
        <v/>
      </c>
      <c r="C1440" s="791">
        <f>C1439+1</f>
        <v/>
      </c>
      <c r="D1440" s="792" t="n">
        <v>1.698</v>
      </c>
      <c r="E1440" s="793" t="n"/>
      <c r="F1440" s="795" t="n"/>
      <c r="G1440" s="794" t="n"/>
      <c r="H1440" s="836" t="n">
        <v>1.29</v>
      </c>
      <c r="I1440" s="792" t="n">
        <v>1.326</v>
      </c>
      <c r="J1440" s="793" t="n"/>
      <c r="K1440" s="795" t="n">
        <v>1.467</v>
      </c>
      <c r="L1440" s="793" t="n"/>
      <c r="M1440" s="982">
        <f>IFERROR(AVERAGE(D1440:E1440),"")</f>
        <v/>
      </c>
      <c r="N1440" s="982">
        <f>IFERROR(AVERAGE(F1440:H1440),"")</f>
        <v/>
      </c>
      <c r="O1440" s="982">
        <f>IFERROR(AVERAGE(I1440:J1440),"")</f>
        <v/>
      </c>
      <c r="P1440" s="982">
        <f>IFERROR(AVERAGE(K1440:L1440),"")</f>
        <v/>
      </c>
      <c r="R1440" s="797">
        <f>AVERAGE(M1440:P1440)</f>
        <v/>
      </c>
      <c r="S1440" s="266">
        <f>IF(R1440&gt;=1,1,0)</f>
        <v/>
      </c>
      <c r="T1440" s="266">
        <f>IF(S1440=0,0,S1440+T1439)</f>
        <v/>
      </c>
      <c r="AS1440" s="796">
        <f>MAX(M1440:P1440)</f>
        <v/>
      </c>
      <c r="AT1440" s="266">
        <f>IF(M1440=AS1440,"#1",IF(N1440=AS1440,"#2",IF(O1440=AS1440,"#4",IF(P1440=AS1440,"#5"))))</f>
        <v/>
      </c>
    </row>
    <row r="1441" ht="17.45" customHeight="1">
      <c r="A1441" s="257">
        <f>IF(ISNUMBER(C1441),MONTH(C1441),"")</f>
        <v/>
      </c>
      <c r="B1441" s="257">
        <f>IF(ISNUMBER(C1441),YEAR(C1441),"")</f>
        <v/>
      </c>
      <c r="C1441" s="791">
        <f>C1440+1</f>
        <v/>
      </c>
      <c r="D1441" s="792" t="n"/>
      <c r="E1441" s="793" t="n">
        <v>1.29</v>
      </c>
      <c r="F1441" s="795" t="n"/>
      <c r="G1441" s="794" t="n">
        <v>1.21</v>
      </c>
      <c r="H1441" s="836" t="n"/>
      <c r="I1441" s="792" t="n"/>
      <c r="J1441" s="793" t="n">
        <v>1.109</v>
      </c>
      <c r="K1441" s="795" t="n"/>
      <c r="L1441" s="793" t="n">
        <v>0.9846</v>
      </c>
      <c r="M1441" s="982">
        <f>IFERROR(AVERAGE(D1441:E1441),"")</f>
        <v/>
      </c>
      <c r="N1441" s="982">
        <f>IFERROR(AVERAGE(F1441:H1441),"")</f>
        <v/>
      </c>
      <c r="O1441" s="982">
        <f>IFERROR(AVERAGE(I1441:J1441),"")</f>
        <v/>
      </c>
      <c r="P1441" s="982">
        <f>IFERROR(AVERAGE(K1441:L1441),"")</f>
        <v/>
      </c>
      <c r="R1441" s="797">
        <f>AVERAGE(M1441:P1441)</f>
        <v/>
      </c>
      <c r="S1441" s="266">
        <f>IF(R1441&gt;=1,1,0)</f>
        <v/>
      </c>
      <c r="T1441" s="266">
        <f>IF(S1441=0,0,S1441+T1440)</f>
        <v/>
      </c>
      <c r="AS1441" s="796">
        <f>MAX(M1441:P1441)</f>
        <v/>
      </c>
      <c r="AT1441" s="266">
        <f>IF(M1441=AS1441,"#1",IF(N1441=AS1441,"#2",IF(O1441=AS1441,"#4",IF(P1441=AS1441,"#5"))))</f>
        <v/>
      </c>
    </row>
    <row r="1442" ht="17.45" customHeight="1">
      <c r="A1442" s="257">
        <f>IF(ISNUMBER(C1442),MONTH(C1442),"")</f>
        <v/>
      </c>
      <c r="B1442" s="257">
        <f>IF(ISNUMBER(C1442),YEAR(C1442),"")</f>
        <v/>
      </c>
      <c r="C1442" s="861">
        <f>C1441+1</f>
        <v/>
      </c>
      <c r="D1442" s="803" t="n">
        <v>0.9947</v>
      </c>
      <c r="E1442" s="804" t="n"/>
      <c r="F1442" s="806" t="n">
        <v>1.161</v>
      </c>
      <c r="G1442" s="805" t="n"/>
      <c r="H1442" s="838" t="n">
        <v>1.168</v>
      </c>
      <c r="I1442" s="803" t="n">
        <v>1.129</v>
      </c>
      <c r="J1442" s="804" t="n"/>
      <c r="K1442" s="806" t="n">
        <v>0.9767</v>
      </c>
      <c r="L1442" s="804" t="n"/>
      <c r="M1442" s="982">
        <f>IFERROR(AVERAGE(D1442:E1442),"")</f>
        <v/>
      </c>
      <c r="N1442" s="982">
        <f>IFERROR(AVERAGE(F1442:H1442),"")</f>
        <v/>
      </c>
      <c r="O1442" s="982">
        <f>IFERROR(AVERAGE(I1442:J1442),"")</f>
        <v/>
      </c>
      <c r="P1442" s="982">
        <f>IFERROR(AVERAGE(K1442:L1442),"")</f>
        <v/>
      </c>
      <c r="R1442" s="797">
        <f>AVERAGE(M1442:P1442)</f>
        <v/>
      </c>
      <c r="S1442" s="266">
        <f>IF(R1442&gt;=1,1,0)</f>
        <v/>
      </c>
      <c r="T1442" s="266">
        <f>IF(S1442=0,0,S1442+T1441)</f>
        <v/>
      </c>
      <c r="AS1442" s="796">
        <f>MAX(M1442:P1442)</f>
        <v/>
      </c>
      <c r="AT1442" s="266">
        <f>IF(M1442=AS1442,"#1",IF(N1442=AS1442,"#2",IF(O1442=AS1442,"#4",IF(P1442=AS1442,"#5"))))</f>
        <v/>
      </c>
    </row>
    <row r="1443" ht="17.45" customHeight="1">
      <c r="A1443" s="257">
        <f>IF(ISNUMBER(C1443),MONTH(C1443),"")</f>
        <v/>
      </c>
      <c r="B1443" s="257">
        <f>IF(ISNUMBER(C1443),YEAR(C1443),"")</f>
        <v/>
      </c>
      <c r="C1443" s="791">
        <f>C1442+1</f>
        <v/>
      </c>
      <c r="D1443" s="792" t="n"/>
      <c r="E1443" s="793" t="n">
        <v>0.5158</v>
      </c>
      <c r="F1443" s="795" t="n"/>
      <c r="G1443" s="794" t="n">
        <v>0.709</v>
      </c>
      <c r="H1443" s="836" t="n"/>
      <c r="I1443" s="792" t="n"/>
      <c r="J1443" s="793" t="n">
        <v>0.3468</v>
      </c>
      <c r="K1443" s="795" t="n"/>
      <c r="L1443" s="793" t="n">
        <v>0.4497</v>
      </c>
      <c r="M1443" s="982">
        <f>IFERROR(AVERAGE(D1443:E1443),"")</f>
        <v/>
      </c>
      <c r="N1443" s="982">
        <f>IFERROR(AVERAGE(F1443:H1443),"")</f>
        <v/>
      </c>
      <c r="O1443" s="982">
        <f>IFERROR(AVERAGE(I1443:J1443),"")</f>
        <v/>
      </c>
      <c r="P1443" s="982">
        <f>IFERROR(AVERAGE(K1443:L1443),"")</f>
        <v/>
      </c>
      <c r="R1443" s="797">
        <f>AVERAGE(M1443:P1443)</f>
        <v/>
      </c>
      <c r="S1443" s="266">
        <f>IF(R1443&gt;=1,1,0)</f>
        <v/>
      </c>
      <c r="T1443" s="266">
        <f>IF(S1443=0,0,S1443+T1442)</f>
        <v/>
      </c>
      <c r="AS1443" s="796">
        <f>MAX(M1443:P1443)</f>
        <v/>
      </c>
      <c r="AT1443" s="266">
        <f>IF(M1443=AS1443,"#1",IF(N1443=AS1443,"#2",IF(O1443=AS1443,"#4",IF(P1443=AS1443,"#5"))))</f>
        <v/>
      </c>
    </row>
    <row r="1444" ht="17.45" customHeight="1">
      <c r="A1444" s="257">
        <f>IF(ISNUMBER(C1444),MONTH(C1444),"")</f>
        <v/>
      </c>
      <c r="B1444" s="257">
        <f>IF(ISNUMBER(C1444),YEAR(C1444),"")</f>
        <v/>
      </c>
      <c r="C1444" s="791">
        <f>C1443+1</f>
        <v/>
      </c>
      <c r="D1444" s="792" t="n">
        <v>0.8431</v>
      </c>
      <c r="E1444" s="793" t="n"/>
      <c r="F1444" s="795" t="n">
        <v>0.6672</v>
      </c>
      <c r="G1444" s="794" t="n"/>
      <c r="H1444" s="836" t="n"/>
      <c r="I1444" s="792" t="n">
        <v>0.8138</v>
      </c>
      <c r="J1444" s="793" t="n"/>
      <c r="K1444" s="795" t="n">
        <v>0.845</v>
      </c>
      <c r="L1444" s="793" t="n"/>
      <c r="M1444" s="982">
        <f>IFERROR(AVERAGE(D1444:E1444),"")</f>
        <v/>
      </c>
      <c r="N1444" s="982">
        <f>IFERROR(AVERAGE(F1444:H1444),"")</f>
        <v/>
      </c>
      <c r="O1444" s="982">
        <f>IFERROR(AVERAGE(I1444:J1444),"")</f>
        <v/>
      </c>
      <c r="P1444" s="982">
        <f>IFERROR(AVERAGE(K1444:L1444),"")</f>
        <v/>
      </c>
      <c r="R1444" s="797">
        <f>AVERAGE(M1444:P1444)</f>
        <v/>
      </c>
      <c r="S1444" s="266">
        <f>IF(R1444&gt;=1,1,0)</f>
        <v/>
      </c>
      <c r="T1444" s="266">
        <f>IF(S1444=0,0,S1444+T1443)</f>
        <v/>
      </c>
      <c r="AS1444" s="796">
        <f>MAX(M1444:P1444)</f>
        <v/>
      </c>
      <c r="AT1444" s="266">
        <f>IF(M1444=AS1444,"#1",IF(N1444=AS1444,"#2",IF(O1444=AS1444,"#4",IF(P1444=AS1444,"#5"))))</f>
        <v/>
      </c>
    </row>
    <row r="1445" ht="17.45" customHeight="1">
      <c r="A1445" s="257">
        <f>IF(ISNUMBER(C1445),MONTH(C1445),"")</f>
        <v/>
      </c>
      <c r="B1445" s="257">
        <f>IF(ISNUMBER(C1445),YEAR(C1445),"")</f>
        <v/>
      </c>
      <c r="C1445" s="808">
        <f>C1444+1</f>
        <v/>
      </c>
      <c r="D1445" s="809" t="n"/>
      <c r="E1445" s="810" t="n">
        <v>0.836</v>
      </c>
      <c r="F1445" s="812" t="n"/>
      <c r="G1445" s="811" t="n">
        <v>0.7964</v>
      </c>
      <c r="H1445" s="837" t="n"/>
      <c r="I1445" s="809" t="n"/>
      <c r="J1445" s="810" t="n">
        <v>0.6901</v>
      </c>
      <c r="K1445" s="812" t="n"/>
      <c r="L1445" s="810" t="n">
        <v>0.7849</v>
      </c>
      <c r="M1445" s="983">
        <f>IFERROR(AVERAGE(D1445:E1445),"")</f>
        <v/>
      </c>
      <c r="N1445" s="983">
        <f>IFERROR(AVERAGE(F1445:H1445),"")</f>
        <v/>
      </c>
      <c r="O1445" s="983">
        <f>IFERROR(AVERAGE(I1445:J1445),"")</f>
        <v/>
      </c>
      <c r="P1445" s="983">
        <f>IFERROR(AVERAGE(K1445:L1445),"")</f>
        <v/>
      </c>
      <c r="Q1445" s="813">
        <f>AVERAGE(M1445:P1445)</f>
        <v/>
      </c>
      <c r="R1445" s="813" t="n"/>
      <c r="S1445" s="443">
        <f>IF(Q1445&gt;=1,1,0)</f>
        <v/>
      </c>
      <c r="T1445" s="443">
        <f>IF(S1445=0,0,S1445+T1444)</f>
        <v/>
      </c>
      <c r="AS1445" s="796">
        <f>MAX(M1445:P1445)</f>
        <v/>
      </c>
      <c r="AT1445" s="266">
        <f>IF(M1445=AS1445,"#1",IF(N1445=AS1445,"#2",IF(O1445=AS1445,"#4",IF(P1445=AS1445,"#5"))))</f>
        <v/>
      </c>
    </row>
    <row r="1446" ht="17.45" customHeight="1">
      <c r="A1446" s="257">
        <f>IF(ISNUMBER(C1446),MONTH(C1446),"")</f>
        <v/>
      </c>
      <c r="B1446" s="257">
        <f>IF(ISNUMBER(C1446),YEAR(C1446),"")</f>
        <v/>
      </c>
      <c r="C1446" s="808">
        <f>C1445+1</f>
        <v/>
      </c>
      <c r="D1446" s="809" t="n">
        <v>0.8341</v>
      </c>
      <c r="E1446" s="810" t="n"/>
      <c r="F1446" s="812" t="n"/>
      <c r="G1446" s="811" t="n"/>
      <c r="H1446" s="837" t="n">
        <v>0.8044</v>
      </c>
      <c r="I1446" s="809" t="n">
        <v>0.7422</v>
      </c>
      <c r="J1446" s="810" t="n"/>
      <c r="K1446" s="812" t="n">
        <v>0.9046999999999999</v>
      </c>
      <c r="L1446" s="810" t="n"/>
      <c r="M1446" s="983">
        <f>IFERROR(AVERAGE(D1446:E1446),"")</f>
        <v/>
      </c>
      <c r="N1446" s="983">
        <f>IFERROR(AVERAGE(F1446:H1446),"")</f>
        <v/>
      </c>
      <c r="O1446" s="983">
        <f>IFERROR(AVERAGE(I1446:J1446),"")</f>
        <v/>
      </c>
      <c r="P1446" s="983">
        <f>IFERROR(AVERAGE(K1446:L1446),"")</f>
        <v/>
      </c>
      <c r="Q1446" s="813">
        <f>AVERAGE(M1446:P1446)</f>
        <v/>
      </c>
      <c r="R1446" s="813" t="n"/>
      <c r="S1446" s="443">
        <f>IF(Q1446&gt;=1,1,0)</f>
        <v/>
      </c>
      <c r="T1446" s="443">
        <f>IF(S1446=0,0,S1446+T1445)</f>
        <v/>
      </c>
      <c r="AS1446" s="796">
        <f>MAX(M1446:P1446)</f>
        <v/>
      </c>
      <c r="AT1446" s="266">
        <f>IF(M1446=AS1446,"#1",IF(N1446=AS1446,"#2",IF(O1446=AS1446,"#4",IF(P1446=AS1446,"#5"))))</f>
        <v/>
      </c>
    </row>
    <row r="1447" ht="17.45" customHeight="1">
      <c r="A1447" s="257">
        <f>IF(ISNUMBER(C1447),MONTH(C1447),"")</f>
        <v/>
      </c>
      <c r="B1447" s="257">
        <f>IF(ISNUMBER(C1447),YEAR(C1447),"")</f>
        <v/>
      </c>
      <c r="C1447" s="791">
        <f>C1446+1</f>
        <v/>
      </c>
      <c r="D1447" s="792" t="n"/>
      <c r="E1447" s="793" t="n">
        <v>0.7619</v>
      </c>
      <c r="F1447" s="795" t="n"/>
      <c r="G1447" s="794" t="n">
        <v>0.7128</v>
      </c>
      <c r="H1447" s="836" t="n"/>
      <c r="I1447" s="792" t="n"/>
      <c r="J1447" s="793" t="n">
        <v>0.6946</v>
      </c>
      <c r="K1447" s="795" t="n"/>
      <c r="L1447" s="793" t="n">
        <v>0.868</v>
      </c>
      <c r="M1447" s="982">
        <f>IFERROR(AVERAGE(D1447:E1447),"")</f>
        <v/>
      </c>
      <c r="N1447" s="982">
        <f>IFERROR(AVERAGE(F1447:H1447),"")</f>
        <v/>
      </c>
      <c r="O1447" s="982">
        <f>IFERROR(AVERAGE(I1447:J1447),"")</f>
        <v/>
      </c>
      <c r="P1447" s="982">
        <f>IFERROR(AVERAGE(K1447:L1447),"")</f>
        <v/>
      </c>
      <c r="R1447" s="797">
        <f>AVERAGE(M1447:P1447)</f>
        <v/>
      </c>
      <c r="S1447" s="266">
        <f>IF(R1447&gt;=1,1,0)</f>
        <v/>
      </c>
      <c r="T1447" s="266">
        <f>IF(S1447=0,0,S1447+T1446)</f>
        <v/>
      </c>
      <c r="AS1447" s="796">
        <f>MAX(M1447:P1447)</f>
        <v/>
      </c>
      <c r="AT1447" s="266">
        <f>IF(M1447=AS1447,"#1",IF(N1447=AS1447,"#2",IF(O1447=AS1447,"#4",IF(P1447=AS1447,"#5"))))</f>
        <v/>
      </c>
    </row>
    <row r="1448" ht="17.45" customHeight="1">
      <c r="A1448" s="257">
        <f>IF(ISNUMBER(C1448),MONTH(C1448),"")</f>
        <v/>
      </c>
      <c r="B1448" s="257">
        <f>IF(ISNUMBER(C1448),YEAR(C1448),"")</f>
        <v/>
      </c>
      <c r="C1448" s="861">
        <f>C1447+1</f>
        <v/>
      </c>
      <c r="D1448" s="803" t="n">
        <v>0.4976</v>
      </c>
      <c r="E1448" s="804" t="n"/>
      <c r="F1448" s="806" t="n">
        <v>0.4079</v>
      </c>
      <c r="G1448" s="805" t="n"/>
      <c r="H1448" s="838" t="n">
        <v>0.366</v>
      </c>
      <c r="I1448" s="803" t="n">
        <v>0.2003</v>
      </c>
      <c r="J1448" s="804" t="n"/>
      <c r="K1448" s="806" t="n">
        <v>1.436</v>
      </c>
      <c r="L1448" s="804" t="n"/>
      <c r="M1448" s="982">
        <f>IFERROR(AVERAGE(D1448:E1448),"")</f>
        <v/>
      </c>
      <c r="N1448" s="982">
        <f>IFERROR(AVERAGE(F1448:H1448),"")</f>
        <v/>
      </c>
      <c r="O1448" s="982">
        <f>IFERROR(AVERAGE(I1448:J1448),"")</f>
        <v/>
      </c>
      <c r="P1448" s="982">
        <f>IFERROR(AVERAGE(K1448:L1448),"")</f>
        <v/>
      </c>
      <c r="R1448" s="797">
        <f>AVERAGE(M1448:P1448)</f>
        <v/>
      </c>
      <c r="S1448" s="266">
        <f>IF(R1448&gt;=1,1,0)</f>
        <v/>
      </c>
      <c r="T1448" s="266">
        <f>IF(S1448=0,0,S1448+T1447)</f>
        <v/>
      </c>
      <c r="AS1448" s="796">
        <f>MAX(M1448:P1448)</f>
        <v/>
      </c>
      <c r="AT1448" s="266">
        <f>IF(M1448=AS1448,"#1",IF(N1448=AS1448,"#2",IF(O1448=AS1448,"#4",IF(P1448=AS1448,"#5"))))</f>
        <v/>
      </c>
    </row>
    <row r="1449" ht="17.45" customHeight="1">
      <c r="A1449" s="257">
        <f>IF(ISNUMBER(C1449),MONTH(C1449),"")</f>
        <v/>
      </c>
      <c r="B1449" s="257">
        <f>IF(ISNUMBER(C1449),YEAR(C1449),"")</f>
        <v/>
      </c>
      <c r="C1449" s="791">
        <f>C1448+1</f>
        <v/>
      </c>
      <c r="D1449" s="792" t="n"/>
      <c r="E1449" s="793" t="n">
        <v>0.6919999999999999</v>
      </c>
      <c r="F1449" s="795" t="n"/>
      <c r="G1449" s="794" t="n">
        <v>0.7040999999999999</v>
      </c>
      <c r="H1449" s="836" t="n"/>
      <c r="I1449" s="792" t="n"/>
      <c r="J1449" s="793" t="n">
        <v>0.7596000000000001</v>
      </c>
      <c r="K1449" s="795" t="n"/>
      <c r="L1449" s="793" t="n">
        <v>0.7678</v>
      </c>
      <c r="M1449" s="982">
        <f>IFERROR(AVERAGE(D1449:E1449),"")</f>
        <v/>
      </c>
      <c r="N1449" s="982">
        <f>IFERROR(AVERAGE(F1449:H1449),"")</f>
        <v/>
      </c>
      <c r="O1449" s="982">
        <f>IFERROR(AVERAGE(I1449:J1449),"")</f>
        <v/>
      </c>
      <c r="P1449" s="982">
        <f>IFERROR(AVERAGE(K1449:L1449),"")</f>
        <v/>
      </c>
      <c r="R1449" s="797">
        <f>AVERAGE(M1449:P1449)</f>
        <v/>
      </c>
      <c r="S1449" s="266">
        <f>IF(R1449&gt;=1,1,0)</f>
        <v/>
      </c>
      <c r="T1449" s="266">
        <f>IF(S1449=0,0,S1449+T1448)</f>
        <v/>
      </c>
      <c r="AS1449" s="796">
        <f>MAX(M1449:P1449)</f>
        <v/>
      </c>
      <c r="AT1449" s="266">
        <f>IF(M1449=AS1449,"#1",IF(N1449=AS1449,"#2",IF(O1449=AS1449,"#4",IF(P1449=AS1449,"#5"))))</f>
        <v/>
      </c>
    </row>
    <row r="1450" ht="17.45" customHeight="1">
      <c r="A1450" s="257">
        <f>IF(ISNUMBER(C1450),MONTH(C1450),"")</f>
        <v/>
      </c>
      <c r="B1450" s="257">
        <f>IF(ISNUMBER(C1450),YEAR(C1450),"")</f>
        <v/>
      </c>
      <c r="C1450" s="791">
        <f>C1449+1</f>
        <v/>
      </c>
      <c r="D1450" s="792" t="n">
        <v>2.436</v>
      </c>
      <c r="E1450" s="793" t="n"/>
      <c r="F1450" s="795" t="n">
        <v>1.011</v>
      </c>
      <c r="G1450" s="794" t="n"/>
      <c r="H1450" s="836" t="n"/>
      <c r="I1450" s="792" t="n">
        <v>0.9107</v>
      </c>
      <c r="J1450" s="793" t="n"/>
      <c r="K1450" s="795" t="n">
        <v>1.556</v>
      </c>
      <c r="L1450" s="793" t="n"/>
      <c r="M1450" s="982">
        <f>IFERROR(AVERAGE(D1450:E1450),"")</f>
        <v/>
      </c>
      <c r="N1450" s="982">
        <f>IFERROR(AVERAGE(F1450:H1450),"")</f>
        <v/>
      </c>
      <c r="O1450" s="982">
        <f>IFERROR(AVERAGE(I1450:J1450),"")</f>
        <v/>
      </c>
      <c r="P1450" s="982">
        <f>IFERROR(AVERAGE(K1450:L1450),"")</f>
        <v/>
      </c>
      <c r="R1450" s="797">
        <f>AVERAGE(M1450:P1450)</f>
        <v/>
      </c>
      <c r="S1450" s="266">
        <f>IF(R1450&gt;=1,1,0)</f>
        <v/>
      </c>
      <c r="T1450" s="266">
        <f>IF(S1450=0,0,S1450+T1449)</f>
        <v/>
      </c>
      <c r="AS1450" s="796">
        <f>MAX(M1450:P1450)</f>
        <v/>
      </c>
      <c r="AT1450" s="266">
        <f>IF(M1450=AS1450,"#1",IF(N1450=AS1450,"#2",IF(O1450=AS1450,"#4",IF(P1450=AS1450,"#5"))))</f>
        <v/>
      </c>
    </row>
    <row r="1451" ht="17.45" customHeight="1">
      <c r="A1451" s="257">
        <f>IF(ISNUMBER(C1451),MONTH(C1451),"")</f>
        <v/>
      </c>
      <c r="B1451" s="257">
        <f>IF(ISNUMBER(C1451),YEAR(C1451),"")</f>
        <v/>
      </c>
      <c r="C1451" s="791">
        <f>C1450+1</f>
        <v/>
      </c>
      <c r="D1451" s="792" t="n"/>
      <c r="E1451" s="793" t="n">
        <v>1.667</v>
      </c>
      <c r="F1451" s="795" t="n"/>
      <c r="G1451" s="794" t="n">
        <v>1.077</v>
      </c>
      <c r="H1451" s="836" t="n"/>
      <c r="I1451" s="792" t="n"/>
      <c r="J1451" s="793" t="n">
        <v>0.9619</v>
      </c>
      <c r="K1451" s="795" t="n"/>
      <c r="L1451" s="793" t="n">
        <v>1.089</v>
      </c>
      <c r="M1451" s="982">
        <f>IFERROR(AVERAGE(D1451:E1451),"")</f>
        <v/>
      </c>
      <c r="N1451" s="982">
        <f>IFERROR(AVERAGE(F1451:H1451),"")</f>
        <v/>
      </c>
      <c r="O1451" s="982">
        <f>IFERROR(AVERAGE(I1451:J1451),"")</f>
        <v/>
      </c>
      <c r="P1451" s="982">
        <f>IFERROR(AVERAGE(K1451:L1451),"")</f>
        <v/>
      </c>
      <c r="R1451" s="797">
        <f>AVERAGE(M1451:P1451)</f>
        <v/>
      </c>
      <c r="S1451" s="266">
        <f>IF(R1451&gt;=1,1,0)</f>
        <v/>
      </c>
      <c r="T1451" s="266">
        <f>IF(S1451=0,0,S1451+T1450)</f>
        <v/>
      </c>
      <c r="AS1451" s="796">
        <f>MAX(M1451:P1451)</f>
        <v/>
      </c>
      <c r="AT1451" s="266">
        <f>IF(M1451=AS1451,"#1",IF(N1451=AS1451,"#2",IF(O1451=AS1451,"#4",IF(P1451=AS1451,"#5"))))</f>
        <v/>
      </c>
    </row>
    <row r="1452" ht="17.45" customHeight="1">
      <c r="A1452" s="257">
        <f>IF(ISNUMBER(C1452),MONTH(C1452),"")</f>
        <v/>
      </c>
      <c r="B1452" s="257">
        <f>IF(ISNUMBER(C1452),YEAR(C1452),"")</f>
        <v/>
      </c>
      <c r="C1452" s="808">
        <f>C1451+1</f>
        <v/>
      </c>
      <c r="D1452" s="809" t="n">
        <v>0.8475</v>
      </c>
      <c r="E1452" s="810" t="n"/>
      <c r="F1452" s="812" t="n"/>
      <c r="G1452" s="811" t="n"/>
      <c r="H1452" s="837" t="n">
        <v>0.6778999999999999</v>
      </c>
      <c r="I1452" s="809" t="n">
        <v>0.7501</v>
      </c>
      <c r="J1452" s="810" t="n"/>
      <c r="K1452" s="812" t="n">
        <v>0.9043</v>
      </c>
      <c r="L1452" s="810" t="n"/>
      <c r="M1452" s="983">
        <f>IFERROR(AVERAGE(D1452:E1452),"")</f>
        <v/>
      </c>
      <c r="N1452" s="983">
        <f>IFERROR(AVERAGE(F1452:H1452),"")</f>
        <v/>
      </c>
      <c r="O1452" s="983">
        <f>IFERROR(AVERAGE(I1452:J1452),"")</f>
        <v/>
      </c>
      <c r="P1452" s="983">
        <f>IFERROR(AVERAGE(K1452:L1452),"")</f>
        <v/>
      </c>
      <c r="Q1452" s="813">
        <f>AVERAGE(M1452:P1452)</f>
        <v/>
      </c>
      <c r="R1452" s="813" t="n"/>
      <c r="S1452" s="443">
        <f>IF(Q1452&gt;=1,1,0)</f>
        <v/>
      </c>
      <c r="T1452" s="443">
        <f>IF(S1452=0,0,S1452+T1451)</f>
        <v/>
      </c>
      <c r="AS1452" s="796">
        <f>MAX(M1452:P1452)</f>
        <v/>
      </c>
      <c r="AT1452" s="266">
        <f>IF(M1452=AS1452,"#1",IF(N1452=AS1452,"#2",IF(O1452=AS1452,"#4",IF(P1452=AS1452,"#5"))))</f>
        <v/>
      </c>
    </row>
    <row r="1453" ht="17.45" customHeight="1">
      <c r="A1453" s="257">
        <f>IF(ISNUMBER(C1453),MONTH(C1453),"")</f>
        <v/>
      </c>
      <c r="B1453" s="257">
        <f>IF(ISNUMBER(C1453),YEAR(C1453),"")</f>
        <v/>
      </c>
      <c r="C1453" s="808">
        <f>C1452+1</f>
        <v/>
      </c>
      <c r="D1453" s="809" t="n"/>
      <c r="E1453" s="810" t="n">
        <v>0.8903</v>
      </c>
      <c r="F1453" s="812" t="n"/>
      <c r="G1453" s="811" t="n">
        <v>0.7876</v>
      </c>
      <c r="H1453" s="837" t="n"/>
      <c r="I1453" s="809" t="n"/>
      <c r="J1453" s="810" t="n">
        <v>0.7413</v>
      </c>
      <c r="K1453" s="812" t="n"/>
      <c r="L1453" s="810" t="n">
        <v>0.9947</v>
      </c>
      <c r="M1453" s="983">
        <f>IFERROR(AVERAGE(D1453:E1453),"")</f>
        <v/>
      </c>
      <c r="N1453" s="983">
        <f>IFERROR(AVERAGE(F1453:H1453),"")</f>
        <v/>
      </c>
      <c r="O1453" s="983">
        <f>IFERROR(AVERAGE(I1453:J1453),"")</f>
        <v/>
      </c>
      <c r="P1453" s="983">
        <f>IFERROR(AVERAGE(K1453:L1453),"")</f>
        <v/>
      </c>
      <c r="Q1453" s="813">
        <f>AVERAGE(M1453:P1453)</f>
        <v/>
      </c>
      <c r="R1453" s="813" t="n"/>
      <c r="S1453" s="443">
        <f>IF(Q1453&gt;=1,1,0)</f>
        <v/>
      </c>
      <c r="T1453" s="443">
        <f>IF(S1453=0,0,S1453+T1452)</f>
        <v/>
      </c>
      <c r="AS1453" s="796">
        <f>MAX(M1453:P1453)</f>
        <v/>
      </c>
      <c r="AT1453" s="266">
        <f>IF(M1453=AS1453,"#1",IF(N1453=AS1453,"#2",IF(O1453=AS1453,"#4",IF(P1453=AS1453,"#5"))))</f>
        <v/>
      </c>
    </row>
    <row r="1454" ht="17.45" customHeight="1">
      <c r="A1454" s="257">
        <f>IF(ISNUMBER(C1454),MONTH(C1454),"")</f>
        <v/>
      </c>
      <c r="B1454" s="257">
        <f>IF(ISNUMBER(C1454),YEAR(C1454),"")</f>
        <v/>
      </c>
      <c r="C1454" s="861">
        <f>C1453+1</f>
        <v/>
      </c>
      <c r="D1454" s="864" t="n">
        <v>3.888</v>
      </c>
      <c r="E1454" s="804" t="n"/>
      <c r="F1454" s="806" t="n">
        <v>1.547</v>
      </c>
      <c r="G1454" s="805" t="n"/>
      <c r="H1454" s="838" t="n">
        <v>1.411</v>
      </c>
      <c r="I1454" s="803" t="n">
        <v>1.42</v>
      </c>
      <c r="J1454" s="804" t="n"/>
      <c r="K1454" s="806" t="n">
        <v>1.654</v>
      </c>
      <c r="L1454" s="804" t="n"/>
      <c r="M1454" s="982">
        <f>IFERROR(AVERAGE(D1454:E1454),"")</f>
        <v/>
      </c>
      <c r="N1454" s="982">
        <f>IFERROR(AVERAGE(F1454:H1454),"")</f>
        <v/>
      </c>
      <c r="O1454" s="982">
        <f>IFERROR(AVERAGE(I1454:J1454),"")</f>
        <v/>
      </c>
      <c r="P1454" s="982">
        <f>IFERROR(AVERAGE(K1454:L1454),"")</f>
        <v/>
      </c>
      <c r="R1454" s="797">
        <f>AVERAGE(M1454:P1454)</f>
        <v/>
      </c>
      <c r="S1454" s="266">
        <f>IF(R1454&gt;=1,1,0)</f>
        <v/>
      </c>
      <c r="T1454" s="266">
        <f>IF(S1454=0,0,S1454+T1453)</f>
        <v/>
      </c>
      <c r="AS1454" s="796">
        <f>MAX(M1454:P1454)</f>
        <v/>
      </c>
      <c r="AT1454" s="266">
        <f>IF(M1454=AS1454,"#1",IF(N1454=AS1454,"#2",IF(O1454=AS1454,"#4",IF(P1454=AS1454,"#5"))))</f>
        <v/>
      </c>
    </row>
    <row r="1455" ht="17.45" customHeight="1">
      <c r="A1455" s="257">
        <f>IF(ISNUMBER(C1455),MONTH(C1455),"")</f>
        <v/>
      </c>
      <c r="B1455" s="257">
        <f>IF(ISNUMBER(C1455),YEAR(C1455),"")</f>
        <v/>
      </c>
      <c r="C1455" s="791">
        <f>C1454+1</f>
        <v/>
      </c>
      <c r="D1455" s="792" t="n"/>
      <c r="E1455" s="865" t="n">
        <v>5.751</v>
      </c>
      <c r="F1455" s="795" t="n"/>
      <c r="G1455" s="794" t="n">
        <v>2.047</v>
      </c>
      <c r="H1455" s="836" t="n"/>
      <c r="I1455" s="792" t="n"/>
      <c r="J1455" s="793" t="n">
        <v>1.789</v>
      </c>
      <c r="K1455" s="795" t="n"/>
      <c r="L1455" s="793" t="n">
        <v>1.955</v>
      </c>
      <c r="M1455" s="982">
        <f>IFERROR(AVERAGE(D1455:E1455),"")</f>
        <v/>
      </c>
      <c r="N1455" s="982">
        <f>IFERROR(AVERAGE(F1455:H1455),"")</f>
        <v/>
      </c>
      <c r="O1455" s="982">
        <f>IFERROR(AVERAGE(I1455:J1455),"")</f>
        <v/>
      </c>
      <c r="P1455" s="982">
        <f>IFERROR(AVERAGE(K1455:L1455),"")</f>
        <v/>
      </c>
      <c r="R1455" s="797">
        <f>AVERAGE(M1455:P1455)</f>
        <v/>
      </c>
      <c r="S1455" s="266">
        <f>IF(R1455&gt;=1,1,0)</f>
        <v/>
      </c>
      <c r="T1455" s="266">
        <f>IF(S1455=0,0,S1455+T1454)</f>
        <v/>
      </c>
      <c r="AS1455" s="796">
        <f>MAX(M1455:P1455)</f>
        <v/>
      </c>
      <c r="AT1455" s="266">
        <f>IF(M1455=AS1455,"#1",IF(N1455=AS1455,"#2",IF(O1455=AS1455,"#4",IF(P1455=AS1455,"#5"))))</f>
        <v/>
      </c>
    </row>
    <row r="1456" ht="17.45" customHeight="1">
      <c r="A1456" s="257">
        <f>IF(ISNUMBER(C1456),MONTH(C1456),"")</f>
        <v/>
      </c>
      <c r="B1456" s="257">
        <f>IF(ISNUMBER(C1456),YEAR(C1456),"")</f>
        <v/>
      </c>
      <c r="C1456" s="791">
        <f>C1455+1</f>
        <v/>
      </c>
      <c r="D1456" s="899" t="n">
        <v>4.817</v>
      </c>
      <c r="E1456" s="793" t="n"/>
      <c r="F1456" s="795" t="n">
        <v>2.298</v>
      </c>
      <c r="G1456" s="794" t="n"/>
      <c r="H1456" s="836" t="n"/>
      <c r="I1456" s="792" t="n">
        <v>1.504</v>
      </c>
      <c r="J1456" s="793" t="n"/>
      <c r="K1456" s="795" t="n">
        <v>2.004</v>
      </c>
      <c r="L1456" s="793" t="n"/>
      <c r="M1456" s="982">
        <f>IFERROR(AVERAGE(D1456:E1456),"")</f>
        <v/>
      </c>
      <c r="N1456" s="982">
        <f>IFERROR(AVERAGE(F1456:H1456),"")</f>
        <v/>
      </c>
      <c r="O1456" s="982">
        <f>IFERROR(AVERAGE(I1456:J1456),"")</f>
        <v/>
      </c>
      <c r="P1456" s="982">
        <f>IFERROR(AVERAGE(K1456:L1456),"")</f>
        <v/>
      </c>
      <c r="R1456" s="797">
        <f>AVERAGE(M1456:P1456)</f>
        <v/>
      </c>
      <c r="S1456" s="266">
        <f>IF(R1456&gt;=1,1,0)</f>
        <v/>
      </c>
      <c r="T1456" s="266">
        <f>IF(S1456=0,0,S1456+T1455)</f>
        <v/>
      </c>
      <c r="AS1456" s="796">
        <f>MAX(M1456:P1456)</f>
        <v/>
      </c>
      <c r="AT1456" s="266">
        <f>IF(M1456=AS1456,"#1",IF(N1456=AS1456,"#2",IF(O1456=AS1456,"#4",IF(P1456=AS1456,"#5"))))</f>
        <v/>
      </c>
    </row>
    <row r="1457" ht="17.45" customHeight="1">
      <c r="A1457" s="257">
        <f>IF(ISNUMBER(C1457),MONTH(C1457),"")</f>
        <v/>
      </c>
      <c r="B1457" s="257">
        <f>IF(ISNUMBER(C1457),YEAR(C1457),"")</f>
        <v/>
      </c>
      <c r="C1457" s="791">
        <f>C1456+1</f>
        <v/>
      </c>
      <c r="D1457" s="792" t="n"/>
      <c r="E1457" s="793" t="n">
        <v>0.9875</v>
      </c>
      <c r="F1457" s="795" t="n"/>
      <c r="G1457" s="794" t="n">
        <v>1</v>
      </c>
      <c r="H1457" s="836" t="n"/>
      <c r="I1457" s="792" t="n"/>
      <c r="J1457" s="793" t="n">
        <v>0.578</v>
      </c>
      <c r="K1457" s="795" t="n"/>
      <c r="L1457" s="793" t="n">
        <v>0.8589</v>
      </c>
      <c r="M1457" s="982">
        <f>IFERROR(AVERAGE(D1457:E1457),"")</f>
        <v/>
      </c>
      <c r="N1457" s="982">
        <f>IFERROR(AVERAGE(F1457:H1457),"")</f>
        <v/>
      </c>
      <c r="O1457" s="982">
        <f>IFERROR(AVERAGE(I1457:J1457),"")</f>
        <v/>
      </c>
      <c r="P1457" s="982">
        <f>IFERROR(AVERAGE(K1457:L1457),"")</f>
        <v/>
      </c>
      <c r="R1457" s="797">
        <f>AVERAGE(M1457:P1457)</f>
        <v/>
      </c>
      <c r="S1457" s="266">
        <f>IF(R1457&gt;=1,1,0)</f>
        <v/>
      </c>
      <c r="T1457" s="266">
        <f>IF(S1457=0,0,S1457+T1456)</f>
        <v/>
      </c>
      <c r="AS1457" s="796">
        <f>MAX(M1457:P1457)</f>
        <v/>
      </c>
      <c r="AT1457" s="266">
        <f>IF(M1457=AS1457,"#1",IF(N1457=AS1457,"#2",IF(O1457=AS1457,"#4",IF(P1457=AS1457,"#5"))))</f>
        <v/>
      </c>
    </row>
    <row r="1458" ht="17.45" customHeight="1">
      <c r="A1458" s="257">
        <f>IF(ISNUMBER(C1458),MONTH(C1458),"")</f>
        <v/>
      </c>
      <c r="B1458" s="257">
        <f>IF(ISNUMBER(C1458),YEAR(C1458),"")</f>
        <v/>
      </c>
      <c r="C1458" s="791">
        <f>C1457+1</f>
        <v/>
      </c>
      <c r="D1458" s="792" t="n">
        <v>0.4747</v>
      </c>
      <c r="E1458" s="793" t="n"/>
      <c r="F1458" s="795" t="n"/>
      <c r="G1458" s="794" t="n"/>
      <c r="H1458" s="836" t="n">
        <v>0.3746</v>
      </c>
      <c r="I1458" s="792" t="n">
        <v>0.2301</v>
      </c>
      <c r="J1458" s="793" t="n"/>
      <c r="K1458" s="795" t="n">
        <v>0.3314</v>
      </c>
      <c r="L1458" s="793" t="n"/>
      <c r="M1458" s="982">
        <f>IFERROR(AVERAGE(D1458:E1458),"")</f>
        <v/>
      </c>
      <c r="N1458" s="982">
        <f>IFERROR(AVERAGE(F1458:H1458),"")</f>
        <v/>
      </c>
      <c r="O1458" s="982">
        <f>IFERROR(AVERAGE(I1458:J1458),"")</f>
        <v/>
      </c>
      <c r="P1458" s="982">
        <f>IFERROR(AVERAGE(K1458:L1458),"")</f>
        <v/>
      </c>
      <c r="R1458" s="797">
        <f>AVERAGE(M1458:P1458)</f>
        <v/>
      </c>
      <c r="S1458" s="266">
        <f>IF(R1458&gt;=1,1,0)</f>
        <v/>
      </c>
      <c r="T1458" s="266">
        <f>IF(S1458=0,0,S1458+T1457)</f>
        <v/>
      </c>
      <c r="AS1458" s="796">
        <f>MAX(M1458:P1458)</f>
        <v/>
      </c>
      <c r="AT1458" s="266">
        <f>IF(M1458=AS1458,"#1",IF(N1458=AS1458,"#2",IF(O1458=AS1458,"#4",IF(P1458=AS1458,"#5"))))</f>
        <v/>
      </c>
    </row>
    <row r="1459" ht="17.45" customHeight="1">
      <c r="A1459" s="257">
        <f>IF(ISNUMBER(C1459),MONTH(C1459),"")</f>
        <v/>
      </c>
      <c r="B1459" s="257">
        <f>IF(ISNUMBER(C1459),YEAR(C1459),"")</f>
        <v/>
      </c>
      <c r="C1459" s="808">
        <f>C1458+1</f>
        <v/>
      </c>
      <c r="D1459" s="809" t="n"/>
      <c r="E1459" s="810" t="n">
        <v>0.4513</v>
      </c>
      <c r="F1459" s="812" t="n"/>
      <c r="G1459" s="811" t="n">
        <v>0.482</v>
      </c>
      <c r="H1459" s="837" t="n"/>
      <c r="I1459" s="809" t="n"/>
      <c r="J1459" s="810" t="n">
        <v>0.2989</v>
      </c>
      <c r="K1459" s="812" t="n"/>
      <c r="L1459" s="810" t="n">
        <v>0.3931</v>
      </c>
      <c r="M1459" s="983">
        <f>IFERROR(AVERAGE(D1459:E1459),"")</f>
        <v/>
      </c>
      <c r="N1459" s="983">
        <f>IFERROR(AVERAGE(F1459:H1459),"")</f>
        <v/>
      </c>
      <c r="O1459" s="983">
        <f>IFERROR(AVERAGE(I1459:J1459),"")</f>
        <v/>
      </c>
      <c r="P1459" s="983">
        <f>IFERROR(AVERAGE(K1459:L1459),"")</f>
        <v/>
      </c>
      <c r="Q1459" s="813">
        <f>AVERAGE(M1459:P1459)</f>
        <v/>
      </c>
      <c r="R1459" s="813" t="n"/>
      <c r="S1459" s="443">
        <f>IF(Q1459&gt;=1,1,0)</f>
        <v/>
      </c>
      <c r="T1459" s="443">
        <f>IF(S1459=0,0,S1459+T1458)</f>
        <v/>
      </c>
      <c r="AS1459" s="796">
        <f>MAX(M1459:P1459)</f>
        <v/>
      </c>
      <c r="AT1459" s="266">
        <f>IF(M1459=AS1459,"#1",IF(N1459=AS1459,"#2",IF(O1459=AS1459,"#4",IF(P1459=AS1459,"#5"))))</f>
        <v/>
      </c>
    </row>
    <row r="1460" ht="17.45" customHeight="1">
      <c r="A1460" s="257">
        <f>IF(ISNUMBER(C1460),MONTH(C1460),"")</f>
        <v/>
      </c>
      <c r="B1460" s="257">
        <f>IF(ISNUMBER(C1460),YEAR(C1460),"")</f>
        <v/>
      </c>
      <c r="C1460" s="861">
        <f>C1459+1</f>
        <v/>
      </c>
      <c r="D1460" s="809" t="n">
        <v>0.5142</v>
      </c>
      <c r="E1460" s="810" t="n"/>
      <c r="F1460" s="812" t="n">
        <v>0.4535</v>
      </c>
      <c r="G1460" s="811" t="n"/>
      <c r="H1460" s="837" t="n">
        <v>0.4246</v>
      </c>
      <c r="I1460" s="809" t="n">
        <v>0.206</v>
      </c>
      <c r="J1460" s="810" t="n"/>
      <c r="K1460" s="812" t="n">
        <v>0.5543</v>
      </c>
      <c r="L1460" s="810" t="n"/>
      <c r="M1460" s="983">
        <f>IFERROR(AVERAGE(D1460:E1460),"")</f>
        <v/>
      </c>
      <c r="N1460" s="983">
        <f>IFERROR(AVERAGE(F1460:H1460),"")</f>
        <v/>
      </c>
      <c r="O1460" s="983">
        <f>IFERROR(AVERAGE(I1460:J1460),"")</f>
        <v/>
      </c>
      <c r="P1460" s="983">
        <f>IFERROR(AVERAGE(K1460:L1460),"")</f>
        <v/>
      </c>
      <c r="Q1460" s="813">
        <f>AVERAGE(M1460:P1460)</f>
        <v/>
      </c>
      <c r="R1460" s="813" t="n"/>
      <c r="S1460" s="443">
        <f>IF(Q1460&gt;=1,1,0)</f>
        <v/>
      </c>
      <c r="T1460" s="443">
        <f>IF(S1460=0,0,S1460+T1459)</f>
        <v/>
      </c>
      <c r="AS1460" s="796">
        <f>MAX(M1460:P1460)</f>
        <v/>
      </c>
      <c r="AT1460" s="266">
        <f>IF(M1460=AS1460,"#1",IF(N1460=AS1460,"#2",IF(O1460=AS1460,"#4",IF(P1460=AS1460,"#5"))))</f>
        <v/>
      </c>
    </row>
    <row r="1461" ht="17.45" customHeight="1">
      <c r="A1461" s="257">
        <f>IF(ISNUMBER(C1461),MONTH(C1461),"")</f>
        <v/>
      </c>
      <c r="B1461" s="257">
        <f>IF(ISNUMBER(C1461),YEAR(C1461),"")</f>
        <v/>
      </c>
      <c r="C1461" s="791">
        <f>C1460+1</f>
        <v/>
      </c>
      <c r="D1461" s="792" t="n"/>
      <c r="E1461" s="793" t="n">
        <v>0.524</v>
      </c>
      <c r="F1461" s="795" t="n"/>
      <c r="G1461" s="794" t="n">
        <v>0.6889999999999999</v>
      </c>
      <c r="H1461" s="836" t="n"/>
      <c r="I1461" s="792" t="n"/>
      <c r="J1461" s="793" t="n">
        <v>0.4575</v>
      </c>
      <c r="K1461" s="795" t="n"/>
      <c r="L1461" s="793" t="n">
        <v>0.7325</v>
      </c>
      <c r="M1461" s="982">
        <f>IFERROR(AVERAGE(D1461:E1461),"")</f>
        <v/>
      </c>
      <c r="N1461" s="982">
        <f>IFERROR(AVERAGE(F1461:H1461),"")</f>
        <v/>
      </c>
      <c r="O1461" s="982">
        <f>IFERROR(AVERAGE(I1461:J1461),"")</f>
        <v/>
      </c>
      <c r="P1461" s="982">
        <f>IFERROR(AVERAGE(K1461:L1461),"")</f>
        <v/>
      </c>
      <c r="R1461" s="797">
        <f>AVERAGE(M1461:P1461)</f>
        <v/>
      </c>
      <c r="S1461" s="266">
        <f>IF(R1461&gt;=1,1,0)</f>
        <v/>
      </c>
      <c r="T1461" s="266">
        <f>IF(S1461=0,0,S1461+T1460)</f>
        <v/>
      </c>
      <c r="AS1461" s="796">
        <f>MAX(M1461:P1461)</f>
        <v/>
      </c>
      <c r="AT1461" s="266">
        <f>IF(M1461=AS1461,"#1",IF(N1461=AS1461,"#2",IF(O1461=AS1461,"#4",IF(P1461=AS1461,"#5"))))</f>
        <v/>
      </c>
    </row>
    <row r="1462" ht="17.45" customHeight="1" thickBot="1">
      <c r="A1462" s="257">
        <f>IF(ISNUMBER(C1462),MONTH(C1462),"")</f>
        <v/>
      </c>
      <c r="B1462" s="257">
        <f>IF(ISNUMBER(C1462),YEAR(C1462),"")</f>
        <v/>
      </c>
      <c r="C1462" s="791">
        <f>C1461+1</f>
        <v/>
      </c>
      <c r="D1462" s="792" t="n">
        <v>1.104</v>
      </c>
      <c r="E1462" s="793" t="n"/>
      <c r="F1462" s="795" t="n">
        <v>0.7893</v>
      </c>
      <c r="G1462" s="794" t="n"/>
      <c r="H1462" s="836" t="n"/>
      <c r="I1462" s="792" t="n">
        <v>0.3939</v>
      </c>
      <c r="J1462" s="793" t="n"/>
      <c r="K1462" s="795" t="n">
        <v>0.713</v>
      </c>
      <c r="L1462" s="793" t="n"/>
      <c r="M1462" s="982">
        <f>IFERROR(AVERAGE(D1462:E1462),"")</f>
        <v/>
      </c>
      <c r="N1462" s="982">
        <f>IFERROR(AVERAGE(F1462:H1462),"")</f>
        <v/>
      </c>
      <c r="O1462" s="982">
        <f>IFERROR(AVERAGE(I1462:J1462),"")</f>
        <v/>
      </c>
      <c r="P1462" s="982">
        <f>IFERROR(AVERAGE(K1462:L1462),"")</f>
        <v/>
      </c>
      <c r="R1462" s="797">
        <f>AVERAGE(M1462:P1462)</f>
        <v/>
      </c>
      <c r="S1462" s="266">
        <f>IF(R1462&gt;=1,1,0)</f>
        <v/>
      </c>
      <c r="T1462" s="266">
        <f>IF(S1462=0,0,S1462+T1461)</f>
        <v/>
      </c>
      <c r="AS1462" s="796">
        <f>MAX(M1462:P1462)</f>
        <v/>
      </c>
      <c r="AT1462" s="266">
        <f>IF(M1462=AS1462,"#1",IF(N1462=AS1462,"#2",IF(O1462=AS1462,"#4",IF(P1462=AS1462,"#5"))))</f>
        <v/>
      </c>
    </row>
    <row r="1463" ht="17.45" customHeight="1" thickBot="1">
      <c r="A1463" s="257">
        <f>IF(ISNUMBER(C1463),MONTH(C1463),"")</f>
        <v/>
      </c>
      <c r="B1463" s="257">
        <f>IF(ISNUMBER(C1463),YEAR(C1463),"")</f>
        <v/>
      </c>
      <c r="C1463" s="791">
        <f>C1462+1</f>
        <v/>
      </c>
      <c r="D1463" s="792" t="n"/>
      <c r="E1463" s="793" t="n">
        <v>0.7472</v>
      </c>
      <c r="F1463" s="795" t="n"/>
      <c r="G1463" s="794" t="n">
        <v>0.5074</v>
      </c>
      <c r="H1463" s="836" t="n"/>
      <c r="I1463" s="792" t="n"/>
      <c r="J1463" s="793" t="n">
        <v>0.317</v>
      </c>
      <c r="K1463" s="795" t="n"/>
      <c r="L1463" s="793" t="n">
        <v>0.4371</v>
      </c>
      <c r="M1463" s="982">
        <f>IFERROR(AVERAGE(D1463:E1463),"")</f>
        <v/>
      </c>
      <c r="N1463" s="982">
        <f>IFERROR(AVERAGE(F1463:H1463),"")</f>
        <v/>
      </c>
      <c r="O1463" s="982">
        <f>IFERROR(AVERAGE(I1463:J1463),"")</f>
        <v/>
      </c>
      <c r="P1463" s="982">
        <f>IFERROR(AVERAGE(K1463:L1463),"")</f>
        <v/>
      </c>
      <c r="R1463" s="797">
        <f>AVERAGE(M1463:P1463)</f>
        <v/>
      </c>
      <c r="S1463" s="266">
        <f>IF(R1463&gt;=1,1,0)</f>
        <v/>
      </c>
      <c r="T1463" s="266">
        <f>IF(S1463=0,0,S1463+T1462)</f>
        <v/>
      </c>
      <c r="U1463" s="313" t="inlineStr">
        <is>
          <t>December</t>
        </is>
      </c>
      <c r="V1463" s="299" t="n">
        <v>2021</v>
      </c>
      <c r="W1463" s="300" t="n"/>
      <c r="X1463" s="300" t="n"/>
      <c r="Y1463" s="300" t="n"/>
      <c r="AS1463" s="796">
        <f>MAX(M1463:P1463)</f>
        <v/>
      </c>
      <c r="AT1463" s="266">
        <f>IF(M1463=AS1463,"#1",IF(N1463=AS1463,"#2",IF(O1463=AS1463,"#4",IF(P1463=AS1463,"#5"))))</f>
        <v/>
      </c>
    </row>
    <row r="1464" ht="17.45" customHeight="1">
      <c r="A1464" s="257">
        <f>IF(ISNUMBER(C1464),MONTH(C1464),"")</f>
        <v/>
      </c>
      <c r="B1464" s="257">
        <f>IF(ISNUMBER(C1464),YEAR(C1464),"")</f>
        <v/>
      </c>
      <c r="C1464" s="791">
        <f>C1463+1</f>
        <v/>
      </c>
      <c r="D1464" s="792" t="n">
        <v>0.7286</v>
      </c>
      <c r="E1464" s="793" t="n"/>
      <c r="F1464" s="795" t="n"/>
      <c r="G1464" s="794" t="n"/>
      <c r="H1464" s="836" t="n">
        <v>0.3015</v>
      </c>
      <c r="I1464" s="792" t="n">
        <v>0.207</v>
      </c>
      <c r="J1464" s="793" t="n"/>
      <c r="K1464" s="795" t="n">
        <v>0.4772</v>
      </c>
      <c r="L1464" s="793" t="n"/>
      <c r="M1464" s="982">
        <f>IFERROR(AVERAGE(D1464:E1464),"")</f>
        <v/>
      </c>
      <c r="N1464" s="982">
        <f>IFERROR(AVERAGE(F1464:H1464),"")</f>
        <v/>
      </c>
      <c r="O1464" s="982">
        <f>IFERROR(AVERAGE(I1464:J1464),"")</f>
        <v/>
      </c>
      <c r="P1464" s="982">
        <f>IFERROR(AVERAGE(K1464:L1464),"")</f>
        <v/>
      </c>
      <c r="R1464" s="797">
        <f>AVERAGE(M1464:P1464)</f>
        <v/>
      </c>
      <c r="S1464" s="266">
        <f>IF(R1464&gt;=1,1,0)</f>
        <v/>
      </c>
      <c r="T1464" s="266">
        <f>IF(S1464=0,0,S1464+T1463)</f>
        <v/>
      </c>
      <c r="U1464" s="301" t="inlineStr">
        <is>
          <t>Parameter</t>
        </is>
      </c>
      <c r="V1464" s="301" t="inlineStr">
        <is>
          <t>Station 1</t>
        </is>
      </c>
      <c r="W1464" s="301" t="inlineStr">
        <is>
          <t>Station 2</t>
        </is>
      </c>
      <c r="X1464" s="301" t="inlineStr">
        <is>
          <t>Station 4</t>
        </is>
      </c>
      <c r="Y1464" s="301" t="inlineStr">
        <is>
          <t>Station 5</t>
        </is>
      </c>
      <c r="AS1464" s="796">
        <f>MAX(M1464:P1464)</f>
        <v/>
      </c>
      <c r="AT1464" s="266">
        <f>IF(M1464=AS1464,"#1",IF(N1464=AS1464,"#2",IF(O1464=AS1464,"#4",IF(P1464=AS1464,"#5"))))</f>
        <v/>
      </c>
    </row>
    <row r="1465" ht="17.45" customHeight="1" thickBot="1">
      <c r="A1465" s="257">
        <f>IF(ISNUMBER(C1465),MONTH(C1465),"")</f>
        <v/>
      </c>
      <c r="B1465" s="257">
        <f>IF(ISNUMBER(C1465),YEAR(C1465),"")</f>
        <v/>
      </c>
      <c r="C1465" s="824">
        <f>C1464+1</f>
        <v/>
      </c>
      <c r="D1465" s="825" t="n"/>
      <c r="E1465" s="826" t="n">
        <v>0.6874</v>
      </c>
      <c r="F1465" s="828" t="n"/>
      <c r="G1465" s="827" t="n">
        <v>0.6173999999999999</v>
      </c>
      <c r="H1465" s="867" t="n"/>
      <c r="I1465" s="825" t="n"/>
      <c r="J1465" s="826" t="n">
        <v>0.4551</v>
      </c>
      <c r="K1465" s="828" t="n"/>
      <c r="L1465" s="826" t="n">
        <v>0.5854</v>
      </c>
      <c r="M1465" s="982">
        <f>IFERROR(AVERAGE(D1465:E1465),"")</f>
        <v/>
      </c>
      <c r="N1465" s="982">
        <f>IFERROR(AVERAGE(F1465:H1465),"")</f>
        <v/>
      </c>
      <c r="O1465" s="982">
        <f>IFERROR(AVERAGE(I1465:J1465),"")</f>
        <v/>
      </c>
      <c r="P1465" s="982">
        <f>IFERROR(AVERAGE(K1465:L1465),"")</f>
        <v/>
      </c>
      <c r="R1465" s="797">
        <f>AVERAGE(M1465:P1465)</f>
        <v/>
      </c>
      <c r="S1465" s="266">
        <f>IF(R1465&gt;=1,1,0)</f>
        <v/>
      </c>
      <c r="T1465" s="266">
        <f>IF(S1465=0,0,S1465+T1464)</f>
        <v/>
      </c>
      <c r="U1465" s="302" t="inlineStr">
        <is>
          <t>Average</t>
        </is>
      </c>
      <c r="V1465" s="839">
        <f>AVERAGE(D1435:E1465)</f>
        <v/>
      </c>
      <c r="W1465" s="839">
        <f>AVERAGE(F1435:H1465)</f>
        <v/>
      </c>
      <c r="X1465" s="839">
        <f>AVERAGE(I1435:J1465)</f>
        <v/>
      </c>
      <c r="Y1465" s="839">
        <f>AVERAGE(K1435:L1465)</f>
        <v/>
      </c>
      <c r="AS1465" s="796">
        <f>MAX(M1465:P1465)</f>
        <v/>
      </c>
      <c r="AT1465" s="266">
        <f>IF(M1465=AS1465,"#1",IF(N1465=AS1465,"#2",IF(O1465=AS1465,"#4",IF(P1465=AS1465,"#5"))))</f>
        <v/>
      </c>
    </row>
    <row r="1466" ht="17.45" customHeight="1">
      <c r="A1466" s="257">
        <f>IF(ISNUMBER(C1466),MONTH(C1466),"")</f>
        <v/>
      </c>
      <c r="B1466" s="257">
        <f>IF(ISNUMBER(C1466),YEAR(C1466),"")</f>
        <v/>
      </c>
      <c r="C1466" s="886">
        <f>C1465+1</f>
        <v/>
      </c>
      <c r="D1466" s="809" t="n">
        <v>0.7569</v>
      </c>
      <c r="E1466" s="810" t="n"/>
      <c r="F1466" s="812" t="n">
        <v>0.7071</v>
      </c>
      <c r="G1466" s="811" t="n"/>
      <c r="H1466" s="837" t="n">
        <v>0.7523</v>
      </c>
      <c r="I1466" s="809" t="n">
        <v>0.5896</v>
      </c>
      <c r="J1466" s="810" t="n"/>
      <c r="K1466" s="812" t="n">
        <v>0.721</v>
      </c>
      <c r="L1466" s="810" t="n"/>
      <c r="M1466" s="983">
        <f>IFERROR(AVERAGE(D1466:E1466),"")</f>
        <v/>
      </c>
      <c r="N1466" s="983">
        <f>IFERROR(AVERAGE(F1466:H1466),"")</f>
        <v/>
      </c>
      <c r="O1466" s="983">
        <f>IFERROR(AVERAGE(I1466:J1466),"")</f>
        <v/>
      </c>
      <c r="P1466" s="983">
        <f>IFERROR(AVERAGE(K1466:L1466),"")</f>
        <v/>
      </c>
      <c r="Q1466" s="813">
        <f>AVERAGE(M1466:P1466)</f>
        <v/>
      </c>
      <c r="R1466" s="813" t="n"/>
      <c r="S1466" s="443">
        <f>IF(Q1466&gt;=1,1,0)</f>
        <v/>
      </c>
      <c r="T1466" s="443">
        <f>IF(S1466=0,0,S1466+T1465)</f>
        <v/>
      </c>
      <c r="U1466" s="302" t="inlineStr">
        <is>
          <t>Maximum</t>
        </is>
      </c>
      <c r="V1466" s="839">
        <f>MAX(D1435:E1465)</f>
        <v/>
      </c>
      <c r="W1466" s="839">
        <f>MAX(F1435:H1465)</f>
        <v/>
      </c>
      <c r="X1466" s="839">
        <f>MAX(I1435:J1465)</f>
        <v/>
      </c>
      <c r="Y1466" s="839">
        <f>MAX(K1435:L1465)</f>
        <v/>
      </c>
      <c r="AS1466" s="796">
        <f>MAX(M1466:P1466)</f>
        <v/>
      </c>
      <c r="AT1466" s="266">
        <f>IF(M1466=AS1466,"#1",IF(N1466=AS1466,"#2",IF(O1466=AS1466,"#4",IF(P1466=AS1466,"#5"))))</f>
        <v/>
      </c>
    </row>
    <row r="1467" ht="17.45" customHeight="1" thickBot="1">
      <c r="A1467" s="257">
        <f>IF(ISNUMBER(C1467),MONTH(C1467),"")</f>
        <v/>
      </c>
      <c r="B1467" s="257">
        <f>IF(ISNUMBER(C1467),YEAR(C1467),"")</f>
        <v/>
      </c>
      <c r="C1467" s="808">
        <f>C1466+1</f>
        <v/>
      </c>
      <c r="D1467" s="809" t="n"/>
      <c r="E1467" s="810" t="n">
        <v>0.6928</v>
      </c>
      <c r="F1467" s="812" t="n"/>
      <c r="G1467" s="811" t="n">
        <v>0.5384</v>
      </c>
      <c r="H1467" s="837" t="n"/>
      <c r="I1467" s="809" t="n"/>
      <c r="J1467" s="810" t="n">
        <v>0.482</v>
      </c>
      <c r="K1467" s="812" t="n"/>
      <c r="L1467" s="810" t="n">
        <v>0.604</v>
      </c>
      <c r="M1467" s="983">
        <f>IFERROR(AVERAGE(D1467:E1467),"")</f>
        <v/>
      </c>
      <c r="N1467" s="983">
        <f>IFERROR(AVERAGE(F1467:H1467),"")</f>
        <v/>
      </c>
      <c r="O1467" s="983">
        <f>IFERROR(AVERAGE(I1467:J1467),"")</f>
        <v/>
      </c>
      <c r="P1467" s="983">
        <f>IFERROR(AVERAGE(K1467:L1467),"")</f>
        <v/>
      </c>
      <c r="Q1467" s="813">
        <f>AVERAGE(M1467:P1467)</f>
        <v/>
      </c>
      <c r="R1467" s="813" t="n"/>
      <c r="S1467" s="443">
        <f>IF(Q1467&gt;=1,1,0)</f>
        <v/>
      </c>
      <c r="T1467" s="443">
        <f>IF(S1467=0,0,S1467+T1466)</f>
        <v/>
      </c>
      <c r="U1467" s="304" t="inlineStr">
        <is>
          <t># DAYS &gt; 2.5</t>
        </is>
      </c>
      <c r="V1467" s="305">
        <f>COUNTIF(D1435:E1465,"&gt;=2.5")</f>
        <v/>
      </c>
      <c r="W1467" s="305">
        <f>COUNTIF(F1435:H1465,"&gt;=2.5")</f>
        <v/>
      </c>
      <c r="X1467" s="305">
        <f>COUNTIF(I1435:J1465,"&gt;=2.5")</f>
        <v/>
      </c>
      <c r="Y1467" s="305">
        <f>COUNTIF(K1435:L1465,"&gt;=2.5")</f>
        <v/>
      </c>
      <c r="AS1467" s="796">
        <f>MAX(M1467:P1467)</f>
        <v/>
      </c>
      <c r="AT1467" s="266">
        <f>IF(M1467=AS1467,"#1",IF(N1467=AS1467,"#2",IF(O1467=AS1467,"#4",IF(P1467=AS1467,"#5"))))</f>
        <v/>
      </c>
    </row>
    <row r="1468" ht="17.45" customHeight="1" thickBot="1">
      <c r="A1468" s="257">
        <f>IF(ISNUMBER(C1468),MONTH(C1468),"")</f>
        <v/>
      </c>
      <c r="B1468" s="257">
        <f>IF(ISNUMBER(C1468),YEAR(C1468),"")</f>
        <v/>
      </c>
      <c r="C1468" s="791">
        <f>C1467+1</f>
        <v/>
      </c>
      <c r="D1468" s="899" t="n">
        <v>3.438</v>
      </c>
      <c r="E1468" s="793" t="n"/>
      <c r="F1468" s="795" t="n">
        <v>0.7679</v>
      </c>
      <c r="G1468" s="794" t="n"/>
      <c r="H1468" s="836" t="n"/>
      <c r="I1468" s="792" t="n">
        <v>0.7309</v>
      </c>
      <c r="J1468" s="793" t="n"/>
      <c r="K1468" s="795" t="n">
        <v>1.017</v>
      </c>
      <c r="L1468" s="793" t="n"/>
      <c r="M1468" s="982">
        <f>IFERROR(AVERAGE(D1468:E1468),"")</f>
        <v/>
      </c>
      <c r="N1468" s="982">
        <f>IFERROR(AVERAGE(F1468:H1468),"")</f>
        <v/>
      </c>
      <c r="O1468" s="982">
        <f>IFERROR(AVERAGE(I1468:J1468),"")</f>
        <v/>
      </c>
      <c r="P1468" s="982">
        <f>IFERROR(AVERAGE(K1468:L1468),"")</f>
        <v/>
      </c>
      <c r="R1468" s="797">
        <f>AVERAGE(M1468:P1468)</f>
        <v/>
      </c>
      <c r="S1468" s="266">
        <f>IF(R1468&gt;=1,1,0)</f>
        <v/>
      </c>
      <c r="T1468" s="266">
        <f>IF(S1468=0,0,S1468+T1467)</f>
        <v/>
      </c>
      <c r="Y1468" s="786">
        <f>AVERAGE(V1465:Y1465)</f>
        <v/>
      </c>
      <c r="AS1468" s="796">
        <f>MAX(M1468:P1468)</f>
        <v/>
      </c>
      <c r="AT1468" s="266">
        <f>IF(M1468=AS1468,"#1",IF(N1468=AS1468,"#2",IF(O1468=AS1468,"#4",IF(P1468=AS1468,"#5"))))</f>
        <v/>
      </c>
    </row>
    <row r="1469" ht="17.45" customHeight="1" thickBot="1">
      <c r="A1469" s="257">
        <f>IF(ISNUMBER(C1469),MONTH(C1469),"")</f>
        <v/>
      </c>
      <c r="B1469" s="257">
        <f>IF(ISNUMBER(C1469),YEAR(C1469),"")</f>
        <v/>
      </c>
      <c r="C1469" s="791">
        <f>C1468+1</f>
        <v/>
      </c>
      <c r="D1469" s="792" t="n"/>
      <c r="E1469" s="865" t="n">
        <v>2.438</v>
      </c>
      <c r="F1469" s="795" t="n"/>
      <c r="G1469" s="794" t="n">
        <v>1.123</v>
      </c>
      <c r="H1469" s="836" t="n"/>
      <c r="I1469" s="792" t="n"/>
      <c r="J1469" s="793" t="n">
        <v>0.8329</v>
      </c>
      <c r="K1469" s="795" t="n"/>
      <c r="L1469" s="793" t="n">
        <v>1.326</v>
      </c>
      <c r="M1469" s="982">
        <f>IFERROR(AVERAGE(D1469:E1469),"")</f>
        <v/>
      </c>
      <c r="N1469" s="982">
        <f>IFERROR(AVERAGE(F1469:H1469),"")</f>
        <v/>
      </c>
      <c r="O1469" s="982">
        <f>IFERROR(AVERAGE(I1469:J1469),"")</f>
        <v/>
      </c>
      <c r="P1469" s="982">
        <f>IFERROR(AVERAGE(K1469:L1469),"")</f>
        <v/>
      </c>
      <c r="R1469" s="797">
        <f>AVERAGE(M1469:P1469)</f>
        <v/>
      </c>
      <c r="S1469" s="266">
        <f>IF(R1469&gt;=1,1,0)</f>
        <v/>
      </c>
      <c r="T1469" s="266">
        <f>IF(S1469=0,0,S1469+T1468)</f>
        <v/>
      </c>
      <c r="AS1469" s="796">
        <f>MAX(M1469:P1469)</f>
        <v/>
      </c>
      <c r="AT1469" s="266">
        <f>IF(M1469=AS1469,"#1",IF(N1469=AS1469,"#2",IF(O1469=AS1469,"#4",IF(P1469=AS1469,"#5"))))</f>
        <v/>
      </c>
    </row>
    <row r="1470" ht="17.45" customHeight="1" thickBot="1">
      <c r="A1470" s="257">
        <f>IF(ISNUMBER(C1470),MONTH(C1470),"")</f>
        <v/>
      </c>
      <c r="B1470" s="257">
        <f>IF(ISNUMBER(C1470),YEAR(C1470),"")</f>
        <v/>
      </c>
      <c r="C1470" s="791">
        <f>C1469+1</f>
        <v/>
      </c>
      <c r="D1470" s="899" t="n">
        <v>3.122</v>
      </c>
      <c r="E1470" s="793" t="n"/>
      <c r="F1470" s="795" t="n"/>
      <c r="G1470" s="794" t="n"/>
      <c r="H1470" s="836" t="n">
        <v>1.386</v>
      </c>
      <c r="I1470" s="792" t="n">
        <v>1.382</v>
      </c>
      <c r="J1470" s="793" t="n"/>
      <c r="K1470" s="795" t="n">
        <v>1.523</v>
      </c>
      <c r="L1470" s="793" t="n"/>
      <c r="M1470" s="982">
        <f>IFERROR(AVERAGE(D1470:E1470),"")</f>
        <v/>
      </c>
      <c r="N1470" s="982">
        <f>IFERROR(AVERAGE(F1470:H1470),"")</f>
        <v/>
      </c>
      <c r="O1470" s="982">
        <f>IFERROR(AVERAGE(I1470:J1470),"")</f>
        <v/>
      </c>
      <c r="P1470" s="982">
        <f>IFERROR(AVERAGE(K1470:L1470),"")</f>
        <v/>
      </c>
      <c r="R1470" s="797">
        <f>AVERAGE(M1470:P1470)</f>
        <v/>
      </c>
      <c r="S1470" s="266">
        <f>IF(R1470&gt;=1,1,0)</f>
        <v/>
      </c>
      <c r="T1470" s="266">
        <f>IF(S1470=0,0,S1470+T1469)</f>
        <v/>
      </c>
      <c r="U1470" s="313" t="inlineStr">
        <is>
          <t>YTD</t>
        </is>
      </c>
      <c r="V1470" s="299" t="n">
        <v>2021</v>
      </c>
      <c r="W1470" s="300" t="n"/>
      <c r="X1470" s="300" t="n"/>
      <c r="Y1470" s="300" t="n"/>
      <c r="AS1470" s="796">
        <f>MAX(M1470:P1470)</f>
        <v/>
      </c>
      <c r="AT1470" s="266">
        <f>IF(M1470=AS1470,"#1",IF(N1470=AS1470,"#2",IF(O1470=AS1470,"#4",IF(P1470=AS1470,"#5"))))</f>
        <v/>
      </c>
    </row>
    <row r="1471" ht="17.45" customHeight="1">
      <c r="A1471" s="257">
        <f>IF(ISNUMBER(C1471),MONTH(C1471),"")</f>
        <v/>
      </c>
      <c r="B1471" s="257">
        <f>IF(ISNUMBER(C1471),YEAR(C1471),"")</f>
        <v/>
      </c>
      <c r="C1471" s="791">
        <f>C1470+1</f>
        <v/>
      </c>
      <c r="D1471" s="792" t="n"/>
      <c r="E1471" s="865" t="n">
        <v>3.409</v>
      </c>
      <c r="F1471" s="795" t="n"/>
      <c r="G1471" s="794" t="n">
        <v>1.675</v>
      </c>
      <c r="H1471" s="836" t="n"/>
      <c r="I1471" s="792" t="n"/>
      <c r="J1471" s="793" t="n">
        <v>1.577</v>
      </c>
      <c r="K1471" s="795" t="n"/>
      <c r="L1471" s="793" t="n">
        <v>1.869</v>
      </c>
      <c r="M1471" s="982">
        <f>IFERROR(AVERAGE(D1471:E1471),"")</f>
        <v/>
      </c>
      <c r="N1471" s="982">
        <f>IFERROR(AVERAGE(F1471:H1471),"")</f>
        <v/>
      </c>
      <c r="O1471" s="982">
        <f>IFERROR(AVERAGE(I1471:J1471),"")</f>
        <v/>
      </c>
      <c r="P1471" s="982">
        <f>IFERROR(AVERAGE(K1471:L1471),"")</f>
        <v/>
      </c>
      <c r="R1471" s="797">
        <f>AVERAGE(M1471:P1471)</f>
        <v/>
      </c>
      <c r="S1471" s="266">
        <f>IF(R1471&gt;=1,1,0)</f>
        <v/>
      </c>
      <c r="T1471" s="266">
        <f>IF(S1471=0,0,S1471+T1470)</f>
        <v/>
      </c>
      <c r="U1471" s="301" t="inlineStr">
        <is>
          <t>Parameter</t>
        </is>
      </c>
      <c r="V1471" s="301" t="inlineStr">
        <is>
          <t>Station 1</t>
        </is>
      </c>
      <c r="W1471" s="301" t="inlineStr">
        <is>
          <t>Station 2</t>
        </is>
      </c>
      <c r="X1471" s="301" t="inlineStr">
        <is>
          <t>Station 4</t>
        </is>
      </c>
      <c r="Y1471" s="301" t="inlineStr">
        <is>
          <t>Station 5</t>
        </is>
      </c>
      <c r="AS1471" s="796">
        <f>MAX(M1471:P1471)</f>
        <v/>
      </c>
      <c r="AT1471" s="266">
        <f>IF(M1471=AS1471,"#1",IF(N1471=AS1471,"#2",IF(O1471=AS1471,"#4",IF(P1471=AS1471,"#5"))))</f>
        <v/>
      </c>
      <c r="AU1471" s="338">
        <f>COUNTIF($AT$1101:$AT$1465,"=#1")</f>
        <v/>
      </c>
      <c r="AV1471" s="337" t="inlineStr">
        <is>
          <t>#1</t>
        </is>
      </c>
      <c r="AW1471" s="341">
        <f>AU1471/SUM($AU$1471:$AU$1474)</f>
        <v/>
      </c>
    </row>
    <row r="1472" ht="17.45" customHeight="1">
      <c r="A1472" s="257">
        <f>IF(ISNUMBER(C1472),MONTH(C1472),"")</f>
        <v/>
      </c>
      <c r="B1472" s="257">
        <f>IF(ISNUMBER(C1472),YEAR(C1472),"")</f>
        <v/>
      </c>
      <c r="C1472" s="861">
        <f>C1471+1</f>
        <v/>
      </c>
      <c r="D1472" s="803" t="n">
        <v>2.312</v>
      </c>
      <c r="E1472" s="804" t="n"/>
      <c r="F1472" s="806" t="n">
        <v>1.014</v>
      </c>
      <c r="G1472" s="805" t="n"/>
      <c r="H1472" s="838" t="n">
        <v>1.019</v>
      </c>
      <c r="I1472" s="803" t="n">
        <v>1.071</v>
      </c>
      <c r="J1472" s="804" t="n"/>
      <c r="K1472" s="806" t="n">
        <v>1.016</v>
      </c>
      <c r="L1472" s="804" t="n"/>
      <c r="M1472" s="982">
        <f>IFERROR(AVERAGE(D1472:E1472),"")</f>
        <v/>
      </c>
      <c r="N1472" s="982">
        <f>IFERROR(AVERAGE(F1472:H1472),"")</f>
        <v/>
      </c>
      <c r="O1472" s="982">
        <f>IFERROR(AVERAGE(I1472:J1472),"")</f>
        <v/>
      </c>
      <c r="P1472" s="982">
        <f>IFERROR(AVERAGE(K1472:L1472),"")</f>
        <v/>
      </c>
      <c r="R1472" s="797">
        <f>AVERAGE(M1472:P1472)</f>
        <v/>
      </c>
      <c r="S1472" s="266">
        <f>IF(R1472&gt;=1,1,0)</f>
        <v/>
      </c>
      <c r="T1472" s="266">
        <f>IF(S1472=0,0,S1472+T1471)</f>
        <v/>
      </c>
      <c r="U1472" s="302" t="inlineStr">
        <is>
          <t>Average</t>
        </is>
      </c>
      <c r="V1472" s="839">
        <f>AVERAGE(D1101:E1465)</f>
        <v/>
      </c>
      <c r="W1472" s="839">
        <f>AVERAGE(F1101:H1465)</f>
        <v/>
      </c>
      <c r="X1472" s="839">
        <f>AVERAGE(I1101:J1465)</f>
        <v/>
      </c>
      <c r="Y1472" s="839">
        <f>AVERAGE(K1101:L1465)</f>
        <v/>
      </c>
      <c r="AU1472" s="339">
        <f>COUNTIF($AT$1101:$AT$1465,"=#2")</f>
        <v/>
      </c>
      <c r="AV1472" s="266" t="inlineStr">
        <is>
          <t>#2</t>
        </is>
      </c>
      <c r="AW1472" s="342">
        <f>AU1472/SUM($AU$1471:$AU$1474)</f>
        <v/>
      </c>
    </row>
    <row r="1473" ht="17.45" customHeight="1">
      <c r="A1473" s="257">
        <f>IF(ISNUMBER(C1473),MONTH(C1473),"")</f>
        <v/>
      </c>
      <c r="B1473" s="257">
        <f>IF(ISNUMBER(C1473),YEAR(C1473),"")</f>
        <v/>
      </c>
      <c r="C1473" s="808">
        <f>C1472+1</f>
        <v/>
      </c>
      <c r="D1473" s="809" t="n"/>
      <c r="E1473" s="810" t="n">
        <v>0.8285</v>
      </c>
      <c r="F1473" s="812" t="n"/>
      <c r="G1473" s="811" t="n">
        <v>0.6052999999999999</v>
      </c>
      <c r="H1473" s="837" t="n"/>
      <c r="I1473" s="809" t="n"/>
      <c r="J1473" s="810" t="n">
        <v>0.511</v>
      </c>
      <c r="K1473" s="812" t="n"/>
      <c r="L1473" s="810" t="n">
        <v>0.5232</v>
      </c>
      <c r="M1473" s="983">
        <f>IFERROR(AVERAGE(D1473:E1473),"")</f>
        <v/>
      </c>
      <c r="N1473" s="983">
        <f>IFERROR(AVERAGE(F1473:H1473),"")</f>
        <v/>
      </c>
      <c r="O1473" s="983">
        <f>IFERROR(AVERAGE(I1473:J1473),"")</f>
        <v/>
      </c>
      <c r="P1473" s="983">
        <f>IFERROR(AVERAGE(K1473:L1473),"")</f>
        <v/>
      </c>
      <c r="Q1473" s="813">
        <f>AVERAGE(M1473:P1473)</f>
        <v/>
      </c>
      <c r="R1473" s="813" t="n"/>
      <c r="S1473" s="443">
        <f>IF(Q1473&gt;=1,1,0)</f>
        <v/>
      </c>
      <c r="T1473" s="443">
        <f>IF(S1473=0,0,S1473+T1472)</f>
        <v/>
      </c>
      <c r="U1473" s="302" t="inlineStr">
        <is>
          <t>Maximum</t>
        </is>
      </c>
      <c r="V1473" s="839">
        <f>MAX(D1101:E1465)</f>
        <v/>
      </c>
      <c r="W1473" s="839">
        <f>MAX(F1101:H1465)</f>
        <v/>
      </c>
      <c r="X1473" s="839">
        <f>MAX(I1101:J1465)</f>
        <v/>
      </c>
      <c r="Y1473" s="839">
        <f>MAX(K1101:L1465)</f>
        <v/>
      </c>
      <c r="AS1473" s="796">
        <f>MAX(M1473:P1473)</f>
        <v/>
      </c>
      <c r="AT1473" s="266">
        <f>IF(M1473=AS1473,"#1",IF(N1473=AS1473,"#2",IF(O1473=AS1473,"#4",IF(P1473=AS1473,"#5"))))</f>
        <v/>
      </c>
      <c r="AU1473" s="339">
        <f>COUNTIF($AT$1101:$AT$1465,"=#4")</f>
        <v/>
      </c>
      <c r="AV1473" s="266" t="inlineStr">
        <is>
          <t>#4</t>
        </is>
      </c>
      <c r="AW1473" s="342">
        <f>AU1473/SUM($AU$1471:$AU$1474)</f>
        <v/>
      </c>
    </row>
    <row r="1474" ht="17.45" customHeight="1" thickBot="1">
      <c r="A1474" s="257">
        <f>IF(ISNUMBER(C1474),MONTH(C1474),"")</f>
        <v/>
      </c>
      <c r="B1474" s="257">
        <f>IF(ISNUMBER(C1474),YEAR(C1474),"")</f>
        <v/>
      </c>
      <c r="C1474" s="808">
        <f>C1473+1</f>
        <v/>
      </c>
      <c r="D1474" s="809" t="n">
        <v>1.191</v>
      </c>
      <c r="E1474" s="810" t="n"/>
      <c r="F1474" s="812" t="n">
        <v>0.6354</v>
      </c>
      <c r="G1474" s="811" t="n"/>
      <c r="H1474" s="837" t="n"/>
      <c r="I1474" s="809" t="n">
        <v>0.5893</v>
      </c>
      <c r="J1474" s="810" t="n"/>
      <c r="K1474" s="812" t="n">
        <v>0.8492</v>
      </c>
      <c r="L1474" s="810" t="n"/>
      <c r="M1474" s="983">
        <f>IFERROR(AVERAGE(D1474:E1474),"")</f>
        <v/>
      </c>
      <c r="N1474" s="983">
        <f>IFERROR(AVERAGE(F1474:H1474),"")</f>
        <v/>
      </c>
      <c r="O1474" s="983">
        <f>IFERROR(AVERAGE(I1474:J1474),"")</f>
        <v/>
      </c>
      <c r="P1474" s="983">
        <f>IFERROR(AVERAGE(K1474:L1474),"")</f>
        <v/>
      </c>
      <c r="Q1474" s="813">
        <f>AVERAGE(M1474:P1474)</f>
        <v/>
      </c>
      <c r="R1474" s="813" t="n"/>
      <c r="S1474" s="443">
        <f>IF(Q1474&gt;=1,1,0)</f>
        <v/>
      </c>
      <c r="T1474" s="443">
        <f>IF(S1474=0,0,S1474+T1473)</f>
        <v/>
      </c>
      <c r="U1474" s="304" t="inlineStr">
        <is>
          <t># DAYS &gt; 2.5</t>
        </is>
      </c>
      <c r="V1474" s="305">
        <f>COUNTIF(D1101:E1465,"&gt;=2.5")</f>
        <v/>
      </c>
      <c r="W1474" s="305">
        <f>COUNTIF(F1101:H1465,"&gt;=2.5")</f>
        <v/>
      </c>
      <c r="X1474" s="305">
        <f>COUNTIF(I1101:J1465,"&gt;=2.5")</f>
        <v/>
      </c>
      <c r="Y1474" s="305">
        <f>COUNTIF(K1101:L1465,"&gt;=2.5")</f>
        <v/>
      </c>
      <c r="AS1474" s="796">
        <f>MAX(M1474:P1474)</f>
        <v/>
      </c>
      <c r="AT1474" s="266">
        <f>IF(M1474=AS1474,"#1",IF(N1474=AS1474,"#2",IF(O1474=AS1474,"#4",IF(P1474=AS1474,"#5"))))</f>
        <v/>
      </c>
      <c r="AU1474" s="340">
        <f>COUNTIF($AT$1101:$AT$1465,"=#5")</f>
        <v/>
      </c>
      <c r="AV1474" s="312" t="inlineStr">
        <is>
          <t>#5</t>
        </is>
      </c>
      <c r="AW1474" s="343">
        <f>AU1474/SUM($AU$1471:$AU$1474)</f>
        <v/>
      </c>
    </row>
    <row r="1475" ht="17.45" customHeight="1" thickBot="1">
      <c r="A1475" s="257">
        <f>IF(ISNUMBER(C1475),MONTH(C1475),"")</f>
        <v/>
      </c>
      <c r="B1475" s="257">
        <f>IF(ISNUMBER(C1475),YEAR(C1475),"")</f>
        <v/>
      </c>
      <c r="C1475" s="791">
        <f>C1474+1</f>
        <v/>
      </c>
      <c r="D1475" s="792" t="n"/>
      <c r="E1475" s="793" t="n">
        <v>1.027</v>
      </c>
      <c r="F1475" s="795" t="n"/>
      <c r="G1475" s="794" t="n">
        <v>1.255</v>
      </c>
      <c r="H1475" s="836" t="n"/>
      <c r="I1475" s="792" t="n"/>
      <c r="J1475" s="793" t="n">
        <v>0.9245</v>
      </c>
      <c r="K1475" s="795" t="n"/>
      <c r="L1475" s="793" t="n">
        <v>1.058</v>
      </c>
      <c r="M1475" s="982">
        <f>IFERROR(AVERAGE(D1475:E1475),"")</f>
        <v/>
      </c>
      <c r="N1475" s="982">
        <f>IFERROR(AVERAGE(F1475:H1475),"")</f>
        <v/>
      </c>
      <c r="O1475" s="982">
        <f>IFERROR(AVERAGE(I1475:J1475),"")</f>
        <v/>
      </c>
      <c r="P1475" s="982">
        <f>IFERROR(AVERAGE(K1475:L1475),"")</f>
        <v/>
      </c>
      <c r="R1475" s="797">
        <f>AVERAGE(M1475:P1475)</f>
        <v/>
      </c>
      <c r="S1475" s="266">
        <f>IF(R1475&gt;=1,1,0)</f>
        <v/>
      </c>
      <c r="T1475" s="266">
        <f>IF(S1475=0,0,S1475+T1474)</f>
        <v/>
      </c>
      <c r="V1475" s="786">
        <f>AVERAGE(D1101:L1465)</f>
        <v/>
      </c>
      <c r="Y1475" s="786">
        <f>AVERAGE(V1472:Y1472)</f>
        <v/>
      </c>
    </row>
    <row r="1476" ht="17.45" customHeight="1">
      <c r="A1476" s="257">
        <f>IF(ISNUMBER(C1476),MONTH(C1476),"")</f>
        <v/>
      </c>
      <c r="B1476" s="257">
        <f>IF(ISNUMBER(C1476),YEAR(C1476),"")</f>
        <v/>
      </c>
      <c r="C1476" s="791">
        <f>C1475+1</f>
        <v/>
      </c>
      <c r="D1476" s="792" t="n">
        <v>1.039</v>
      </c>
      <c r="E1476" s="793" t="n"/>
      <c r="F1476" s="795" t="n"/>
      <c r="G1476" s="794" t="n"/>
      <c r="H1476" s="836" t="n">
        <v>1.011</v>
      </c>
      <c r="I1476" s="792" t="n">
        <v>1.07</v>
      </c>
      <c r="J1476" s="793" t="n"/>
      <c r="K1476" s="795" t="n">
        <v>1.179</v>
      </c>
      <c r="L1476" s="793" t="n"/>
      <c r="M1476" s="982">
        <f>IFERROR(AVERAGE(D1476:E1476),"")</f>
        <v/>
      </c>
      <c r="N1476" s="982">
        <f>IFERROR(AVERAGE(F1476:H1476),"")</f>
        <v/>
      </c>
      <c r="O1476" s="982">
        <f>IFERROR(AVERAGE(I1476:J1476),"")</f>
        <v/>
      </c>
      <c r="P1476" s="982">
        <f>IFERROR(AVERAGE(K1476:L1476),"")</f>
        <v/>
      </c>
      <c r="R1476" s="797">
        <f>AVERAGE(M1476:P1476)</f>
        <v/>
      </c>
      <c r="S1476" s="266">
        <f>IF(R1476&gt;=1,1,0)</f>
        <v/>
      </c>
      <c r="T1476" s="266">
        <f>IF(S1476=0,0,S1476+T1475)</f>
        <v/>
      </c>
    </row>
    <row r="1477" ht="17.45" customHeight="1">
      <c r="A1477" s="257">
        <f>IF(ISNUMBER(C1477),MONTH(C1477),"")</f>
        <v/>
      </c>
      <c r="B1477" s="257">
        <f>IF(ISNUMBER(C1477),YEAR(C1477),"")</f>
        <v/>
      </c>
      <c r="C1477" s="791">
        <f>C1476+1</f>
        <v/>
      </c>
      <c r="D1477" s="792" t="n"/>
      <c r="E1477" s="793" t="n">
        <v>1.387</v>
      </c>
      <c r="F1477" s="795" t="n"/>
      <c r="G1477" s="794" t="n">
        <v>1.086</v>
      </c>
      <c r="H1477" s="836" t="n"/>
      <c r="I1477" s="792" t="n"/>
      <c r="J1477" s="793" t="n">
        <v>1.025</v>
      </c>
      <c r="K1477" s="795" t="n"/>
      <c r="L1477" s="793" t="n">
        <v>1.169</v>
      </c>
      <c r="M1477" s="982">
        <f>IFERROR(AVERAGE(D1477:E1477),"")</f>
        <v/>
      </c>
      <c r="N1477" s="982">
        <f>IFERROR(AVERAGE(F1477:H1477),"")</f>
        <v/>
      </c>
      <c r="O1477" s="982">
        <f>IFERROR(AVERAGE(I1477:J1477),"")</f>
        <v/>
      </c>
      <c r="P1477" s="982">
        <f>IFERROR(AVERAGE(K1477:L1477),"")</f>
        <v/>
      </c>
      <c r="R1477" s="797">
        <f>AVERAGE(M1477:P1477)</f>
        <v/>
      </c>
      <c r="S1477" s="266">
        <f>IF(R1477&gt;=1,1,0)</f>
        <v/>
      </c>
      <c r="T1477" s="266">
        <f>IF(S1477=0,0,S1477+T1476)</f>
        <v/>
      </c>
      <c r="AT1477" s="301" t="inlineStr">
        <is>
          <t>Station 1</t>
        </is>
      </c>
      <c r="AU1477" s="301" t="inlineStr">
        <is>
          <t>Station 2</t>
        </is>
      </c>
      <c r="AV1477" s="301" t="inlineStr">
        <is>
          <t>Station 4</t>
        </is>
      </c>
      <c r="AW1477" s="301" t="inlineStr">
        <is>
          <t>Station 5</t>
        </is>
      </c>
    </row>
    <row r="1478" ht="17.45" customHeight="1">
      <c r="A1478" s="257">
        <f>IF(ISNUMBER(C1478),MONTH(C1478),"")</f>
        <v/>
      </c>
      <c r="B1478" s="257">
        <f>IF(ISNUMBER(C1478),YEAR(C1478),"")</f>
        <v/>
      </c>
      <c r="C1478" s="861">
        <f>C1477+1</f>
        <v/>
      </c>
      <c r="D1478" s="864" t="n">
        <v>5.345</v>
      </c>
      <c r="E1478" s="804" t="n"/>
      <c r="F1478" s="806" t="n">
        <v>1.882</v>
      </c>
      <c r="G1478" s="805" t="n"/>
      <c r="H1478" s="838" t="n">
        <v>1.817</v>
      </c>
      <c r="I1478" s="803" t="n">
        <v>1.567</v>
      </c>
      <c r="J1478" s="804" t="n"/>
      <c r="K1478" s="806" t="n">
        <v>2.058</v>
      </c>
      <c r="L1478" s="804" t="n"/>
      <c r="M1478" s="982">
        <f>IFERROR(AVERAGE(D1478:E1478),"")</f>
        <v/>
      </c>
      <c r="N1478" s="982">
        <f>IFERROR(AVERAGE(F1478:H1478),"")</f>
        <v/>
      </c>
      <c r="O1478" s="982">
        <f>IFERROR(AVERAGE(I1478:J1478),"")</f>
        <v/>
      </c>
      <c r="P1478" s="982">
        <f>IFERROR(AVERAGE(K1478:L1478),"")</f>
        <v/>
      </c>
      <c r="R1478" s="797">
        <f>AVERAGE(M1478:P1478)</f>
        <v/>
      </c>
      <c r="S1478" s="266">
        <f>IF(R1478&gt;=1,1,0)</f>
        <v/>
      </c>
      <c r="T1478" s="266">
        <f>IF(S1478=0,0,S1478+T1477)</f>
        <v/>
      </c>
      <c r="AS1478" s="5" t="inlineStr">
        <is>
          <t>January</t>
        </is>
      </c>
      <c r="AT1478" s="785">
        <f>V1131</f>
        <v/>
      </c>
      <c r="AU1478" s="785">
        <f>W1131</f>
        <v/>
      </c>
      <c r="AV1478" s="785">
        <f>X1131</f>
        <v/>
      </c>
      <c r="AW1478" s="785">
        <f>Y1131</f>
        <v/>
      </c>
    </row>
    <row r="1479" ht="17.45" customHeight="1">
      <c r="A1479" s="257">
        <f>IF(ISNUMBER(C1479),MONTH(C1479),"")</f>
        <v/>
      </c>
      <c r="B1479" s="257">
        <f>IF(ISNUMBER(C1479),YEAR(C1479),"")</f>
        <v/>
      </c>
      <c r="C1479" s="791">
        <f>C1478+1</f>
        <v/>
      </c>
      <c r="D1479" s="792" t="n"/>
      <c r="E1479" s="865" t="n">
        <v>3.747</v>
      </c>
      <c r="F1479" s="795" t="n"/>
      <c r="G1479" s="794" t="n">
        <v>1.985</v>
      </c>
      <c r="H1479" s="836" t="n"/>
      <c r="I1479" s="792" t="n"/>
      <c r="J1479" s="793" t="n">
        <v>1.889</v>
      </c>
      <c r="K1479" s="795" t="n"/>
      <c r="L1479" s="793" t="n">
        <v>2.209</v>
      </c>
      <c r="M1479" s="982">
        <f>IFERROR(AVERAGE(D1479:E1479),"")</f>
        <v/>
      </c>
      <c r="N1479" s="982">
        <f>IFERROR(AVERAGE(F1479:H1479),"")</f>
        <v/>
      </c>
      <c r="O1479" s="982">
        <f>IFERROR(AVERAGE(I1479:J1479),"")</f>
        <v/>
      </c>
      <c r="P1479" s="982">
        <f>IFERROR(AVERAGE(K1479:L1479),"")</f>
        <v/>
      </c>
      <c r="R1479" s="797">
        <f>AVERAGE(M1479:P1479)</f>
        <v/>
      </c>
      <c r="S1479" s="266">
        <f>IF(R1479&gt;=1,1,0)</f>
        <v/>
      </c>
      <c r="T1479" s="266">
        <f>IF(S1479=0,0,S1479+T1478)</f>
        <v/>
      </c>
      <c r="AS1479" s="5" t="inlineStr">
        <is>
          <t>February</t>
        </is>
      </c>
      <c r="AT1479" s="785">
        <f>V1159</f>
        <v/>
      </c>
      <c r="AU1479" s="785">
        <f>W1159</f>
        <v/>
      </c>
      <c r="AV1479" s="785">
        <f>X1159</f>
        <v/>
      </c>
      <c r="AW1479" s="785">
        <f>Y1159</f>
        <v/>
      </c>
    </row>
    <row r="1480" ht="17.45" customHeight="1">
      <c r="A1480" s="257">
        <f>IF(ISNUMBER(C1480),MONTH(C1480),"")</f>
        <v/>
      </c>
      <c r="B1480" s="257">
        <f>IF(ISNUMBER(C1480),YEAR(C1480),"")</f>
        <v/>
      </c>
      <c r="C1480" s="808">
        <f>C1479+1</f>
        <v/>
      </c>
      <c r="D1480" s="809" t="n">
        <v>1.354</v>
      </c>
      <c r="E1480" s="810" t="n"/>
      <c r="F1480" s="812" t="n">
        <v>1.201</v>
      </c>
      <c r="G1480" s="811" t="n"/>
      <c r="H1480" s="837" t="n"/>
      <c r="I1480" s="809" t="n">
        <v>1.281</v>
      </c>
      <c r="J1480" s="810" t="n"/>
      <c r="K1480" s="812" t="n">
        <v>1.116</v>
      </c>
      <c r="L1480" s="810" t="n"/>
      <c r="M1480" s="983">
        <f>IFERROR(AVERAGE(D1480:E1480),"")</f>
        <v/>
      </c>
      <c r="N1480" s="983">
        <f>IFERROR(AVERAGE(F1480:H1480),"")</f>
        <v/>
      </c>
      <c r="O1480" s="983">
        <f>IFERROR(AVERAGE(I1480:J1480),"")</f>
        <v/>
      </c>
      <c r="P1480" s="983">
        <f>IFERROR(AVERAGE(K1480:L1480),"")</f>
        <v/>
      </c>
      <c r="Q1480" s="813">
        <f>AVERAGE(M1480:P1480)</f>
        <v/>
      </c>
      <c r="R1480" s="813" t="n"/>
      <c r="S1480" s="443">
        <f>IF(Q1480&gt;=1,1,0)</f>
        <v/>
      </c>
      <c r="T1480" s="443">
        <f>IF(S1480=0,0,S1480+T1479)</f>
        <v/>
      </c>
      <c r="AS1480" s="5" t="inlineStr">
        <is>
          <t>March</t>
        </is>
      </c>
      <c r="AT1480" s="785">
        <f>V1190</f>
        <v/>
      </c>
      <c r="AU1480" s="785">
        <f>W1190</f>
        <v/>
      </c>
      <c r="AV1480" s="785">
        <f>X1190</f>
        <v/>
      </c>
      <c r="AW1480" s="785">
        <f>Y1190</f>
        <v/>
      </c>
    </row>
    <row r="1481" ht="17.45" customHeight="1">
      <c r="A1481" s="257">
        <f>IF(ISNUMBER(C1481),MONTH(C1481),"")</f>
        <v/>
      </c>
      <c r="B1481" s="257">
        <f>IF(ISNUMBER(C1481),YEAR(C1481),"")</f>
        <v/>
      </c>
      <c r="C1481" s="808">
        <f>C1480+1</f>
        <v/>
      </c>
      <c r="D1481" s="809" t="n"/>
      <c r="E1481" s="810" t="n">
        <v>0.7594</v>
      </c>
      <c r="F1481" s="812" t="n"/>
      <c r="G1481" s="811" t="n">
        <v>0.6291</v>
      </c>
      <c r="H1481" s="837" t="n"/>
      <c r="I1481" s="809" t="n"/>
      <c r="J1481" s="810" t="n">
        <v>0.4663</v>
      </c>
      <c r="K1481" s="812" t="n"/>
      <c r="L1481" s="810" t="n">
        <v>0.6326000000000001</v>
      </c>
      <c r="M1481" s="983">
        <f>IFERROR(AVERAGE(D1481:E1481),"")</f>
        <v/>
      </c>
      <c r="N1481" s="983">
        <f>IFERROR(AVERAGE(F1481:H1481),"")</f>
        <v/>
      </c>
      <c r="O1481" s="983">
        <f>IFERROR(AVERAGE(I1481:J1481),"")</f>
        <v/>
      </c>
      <c r="P1481" s="983">
        <f>IFERROR(AVERAGE(K1481:L1481),"")</f>
        <v/>
      </c>
      <c r="Q1481" s="813">
        <f>AVERAGE(M1481:P1481)</f>
        <v/>
      </c>
      <c r="R1481" s="813" t="n"/>
      <c r="S1481" s="443">
        <f>IF(Q1481&gt;=1,1,0)</f>
        <v/>
      </c>
      <c r="T1481" s="443">
        <f>IF(S1481=0,0,S1481+T1480)</f>
        <v/>
      </c>
      <c r="AS1481" s="5" t="inlineStr">
        <is>
          <t>April</t>
        </is>
      </c>
      <c r="AT1481" s="785">
        <f>V1221</f>
        <v/>
      </c>
      <c r="AU1481" s="785">
        <f>W1221</f>
        <v/>
      </c>
      <c r="AV1481" s="785">
        <f>X1221</f>
        <v/>
      </c>
      <c r="AW1481" s="785">
        <f>Y1221</f>
        <v/>
      </c>
    </row>
    <row r="1482" ht="17.45" customHeight="1">
      <c r="A1482" s="257">
        <f>IF(ISNUMBER(C1482),MONTH(C1482),"")</f>
        <v/>
      </c>
      <c r="B1482" s="257">
        <f>IF(ISNUMBER(C1482),YEAR(C1482),"")</f>
        <v/>
      </c>
      <c r="C1482" s="791">
        <f>C1481+1</f>
        <v/>
      </c>
      <c r="D1482" s="792" t="n">
        <v>1.496</v>
      </c>
      <c r="E1482" s="793" t="n"/>
      <c r="F1482" s="795" t="n"/>
      <c r="G1482" s="794" t="n"/>
      <c r="H1482" s="836" t="n">
        <v>0.7158</v>
      </c>
      <c r="I1482" s="792" t="n">
        <v>0.6398</v>
      </c>
      <c r="J1482" s="793" t="n"/>
      <c r="K1482" s="795" t="n">
        <v>0.7409</v>
      </c>
      <c r="L1482" s="793" t="n"/>
      <c r="M1482" s="982">
        <f>IFERROR(AVERAGE(D1482:E1482),"")</f>
        <v/>
      </c>
      <c r="N1482" s="982">
        <f>IFERROR(AVERAGE(F1482:H1482),"")</f>
        <v/>
      </c>
      <c r="O1482" s="982">
        <f>IFERROR(AVERAGE(I1482:J1482),"")</f>
        <v/>
      </c>
      <c r="P1482" s="982">
        <f>IFERROR(AVERAGE(K1482:L1482),"")</f>
        <v/>
      </c>
      <c r="R1482" s="797">
        <f>AVERAGE(M1482:P1482)</f>
        <v/>
      </c>
      <c r="S1482" s="266">
        <f>IF(R1482&gt;=1,1,0)</f>
        <v/>
      </c>
      <c r="T1482" s="266">
        <f>IF(S1482=0,0,S1482+T1481)</f>
        <v/>
      </c>
      <c r="AS1482" s="5" t="inlineStr">
        <is>
          <t>May</t>
        </is>
      </c>
      <c r="AT1482" s="785">
        <f>V1251</f>
        <v/>
      </c>
      <c r="AU1482" s="785">
        <f>W1251</f>
        <v/>
      </c>
      <c r="AV1482" s="785">
        <f>X1251</f>
        <v/>
      </c>
      <c r="AW1482" s="785">
        <f>Y1251</f>
        <v/>
      </c>
    </row>
    <row r="1483" ht="17.45" customHeight="1">
      <c r="A1483" s="257">
        <f>IF(ISNUMBER(C1483),MONTH(C1483),"")</f>
        <v/>
      </c>
      <c r="B1483" s="257">
        <f>IF(ISNUMBER(C1483),YEAR(C1483),"")</f>
        <v/>
      </c>
      <c r="C1483" s="791">
        <f>C1482+1</f>
        <v/>
      </c>
      <c r="D1483" s="792" t="n"/>
      <c r="E1483" s="793" t="n">
        <v>1.178</v>
      </c>
      <c r="F1483" s="795" t="n"/>
      <c r="G1483" s="794" t="n">
        <v>0.88</v>
      </c>
      <c r="H1483" s="836" t="n"/>
      <c r="I1483" s="792" t="n"/>
      <c r="J1483" s="793" t="n">
        <v>0.8357</v>
      </c>
      <c r="K1483" s="795" t="n"/>
      <c r="L1483" s="793" t="n">
        <v>0.7534</v>
      </c>
      <c r="M1483" s="982">
        <f>IFERROR(AVERAGE(D1483:E1483),"")</f>
        <v/>
      </c>
      <c r="N1483" s="982">
        <f>IFERROR(AVERAGE(F1483:H1483),"")</f>
        <v/>
      </c>
      <c r="O1483" s="982">
        <f>IFERROR(AVERAGE(I1483:J1483),"")</f>
        <v/>
      </c>
      <c r="P1483" s="982">
        <f>IFERROR(AVERAGE(K1483:L1483),"")</f>
        <v/>
      </c>
      <c r="R1483" s="797">
        <f>AVERAGE(M1483:P1483)</f>
        <v/>
      </c>
      <c r="S1483" s="266">
        <f>IF(R1483&gt;=1,1,0)</f>
        <v/>
      </c>
      <c r="T1483" s="266">
        <f>IF(S1483=0,0,S1483+T1482)</f>
        <v/>
      </c>
      <c r="AS1483" s="5" t="inlineStr">
        <is>
          <t>June</t>
        </is>
      </c>
      <c r="AT1483" s="785">
        <f>V1282</f>
        <v/>
      </c>
      <c r="AU1483" s="785">
        <f>W1282</f>
        <v/>
      </c>
      <c r="AV1483" s="785">
        <f>X1282</f>
        <v/>
      </c>
      <c r="AW1483" s="785">
        <f>Y1282</f>
        <v/>
      </c>
    </row>
    <row r="1484" ht="17.45" customHeight="1">
      <c r="A1484" s="257">
        <f>IF(ISNUMBER(C1484),MONTH(C1484),"")</f>
        <v/>
      </c>
      <c r="B1484" s="257">
        <f>IF(ISNUMBER(C1484),YEAR(C1484),"")</f>
        <v/>
      </c>
      <c r="C1484" s="861">
        <f>C1483+1</f>
        <v/>
      </c>
      <c r="D1484" s="864" t="n">
        <v>2.427</v>
      </c>
      <c r="E1484" s="804" t="n"/>
      <c r="F1484" s="806" t="n">
        <v>0.9952</v>
      </c>
      <c r="G1484" s="805" t="n"/>
      <c r="H1484" s="838" t="n">
        <v>1.05</v>
      </c>
      <c r="I1484" s="803" t="n">
        <v>1.017</v>
      </c>
      <c r="J1484" s="804" t="n"/>
      <c r="K1484" s="806" t="n">
        <v>1.167</v>
      </c>
      <c r="L1484" s="804" t="n"/>
      <c r="M1484" s="982">
        <f>IFERROR(AVERAGE(D1484:E1484),"")</f>
        <v/>
      </c>
      <c r="N1484" s="982">
        <f>IFERROR(AVERAGE(F1484:H1484),"")</f>
        <v/>
      </c>
      <c r="O1484" s="982">
        <f>IFERROR(AVERAGE(I1484:J1484),"")</f>
        <v/>
      </c>
      <c r="P1484" s="982">
        <f>IFERROR(AVERAGE(K1484:L1484),"")</f>
        <v/>
      </c>
      <c r="R1484" s="797">
        <f>AVERAGE(M1484:P1484)</f>
        <v/>
      </c>
      <c r="S1484" s="266">
        <f>IF(R1484&gt;=1,1,0)</f>
        <v/>
      </c>
      <c r="T1484" s="266">
        <f>IF(S1484=0,0,S1484+T1483)</f>
        <v/>
      </c>
      <c r="AS1484" s="5" t="inlineStr">
        <is>
          <t>July</t>
        </is>
      </c>
      <c r="AT1484" s="785">
        <f>V1312</f>
        <v/>
      </c>
      <c r="AU1484" s="785">
        <f>W1312</f>
        <v/>
      </c>
      <c r="AV1484" s="785">
        <f>X1312</f>
        <v/>
      </c>
      <c r="AW1484" s="785">
        <f>Y1312</f>
        <v/>
      </c>
    </row>
    <row r="1485" ht="17.45" customHeight="1">
      <c r="A1485" s="257">
        <f>IF(ISNUMBER(C1485),MONTH(C1485),"")</f>
        <v/>
      </c>
      <c r="B1485" s="257">
        <f>IF(ISNUMBER(C1485),YEAR(C1485),"")</f>
        <v/>
      </c>
      <c r="C1485" s="791">
        <f>C1484+1</f>
        <v/>
      </c>
      <c r="D1485" s="792" t="n"/>
      <c r="E1485" s="865" t="n">
        <v>4.663</v>
      </c>
      <c r="F1485" s="795" t="n"/>
      <c r="G1485" s="794" t="n">
        <v>1.508</v>
      </c>
      <c r="H1485" s="836" t="n"/>
      <c r="I1485" s="792" t="n"/>
      <c r="J1485" s="793" t="n">
        <v>1.29</v>
      </c>
      <c r="K1485" s="795" t="n"/>
      <c r="L1485" s="793" t="n">
        <v>1.494</v>
      </c>
      <c r="M1485" s="982">
        <f>IFERROR(AVERAGE(D1485:E1485),"")</f>
        <v/>
      </c>
      <c r="N1485" s="982">
        <f>IFERROR(AVERAGE(F1485:H1485),"")</f>
        <v/>
      </c>
      <c r="O1485" s="982">
        <f>IFERROR(AVERAGE(I1485:J1485),"")</f>
        <v/>
      </c>
      <c r="P1485" s="982">
        <f>IFERROR(AVERAGE(K1485:L1485),"")</f>
        <v/>
      </c>
      <c r="R1485" s="797">
        <f>AVERAGE(M1485:P1485)</f>
        <v/>
      </c>
      <c r="S1485" s="266">
        <f>IF(R1485&gt;=1,1,0)</f>
        <v/>
      </c>
      <c r="T1485" s="266">
        <f>IF(S1485=0,0,S1485+T1484)</f>
        <v/>
      </c>
      <c r="AS1485" s="5" t="inlineStr">
        <is>
          <t>August</t>
        </is>
      </c>
      <c r="AT1485" s="785">
        <f>V1343</f>
        <v/>
      </c>
      <c r="AU1485" s="785">
        <f>W1343</f>
        <v/>
      </c>
      <c r="AV1485" s="785">
        <f>X1343</f>
        <v/>
      </c>
      <c r="AW1485" s="785">
        <f>Y1343</f>
        <v/>
      </c>
    </row>
    <row r="1486" ht="17.45" customHeight="1">
      <c r="A1486" s="257">
        <f>IF(ISNUMBER(C1486),MONTH(C1486),"")</f>
        <v/>
      </c>
      <c r="B1486" s="257">
        <f>IF(ISNUMBER(C1486),YEAR(C1486),"")</f>
        <v/>
      </c>
      <c r="C1486" s="791">
        <f>C1485+1</f>
        <v/>
      </c>
      <c r="D1486" s="899" t="n">
        <v>3.979</v>
      </c>
      <c r="E1486" s="793" t="n"/>
      <c r="F1486" s="964" t="n">
        <v>2.385</v>
      </c>
      <c r="G1486" s="794" t="n"/>
      <c r="H1486" s="836" t="n"/>
      <c r="I1486" s="792" t="n">
        <v>1.482</v>
      </c>
      <c r="J1486" s="793" t="n"/>
      <c r="K1486" s="795" t="n">
        <v>1.642</v>
      </c>
      <c r="L1486" s="793" t="n"/>
      <c r="M1486" s="982">
        <f>IFERROR(AVERAGE(D1486:E1486),"")</f>
        <v/>
      </c>
      <c r="N1486" s="982">
        <f>IFERROR(AVERAGE(F1486:H1486),"")</f>
        <v/>
      </c>
      <c r="O1486" s="982">
        <f>IFERROR(AVERAGE(I1486:J1486),"")</f>
        <v/>
      </c>
      <c r="P1486" s="982">
        <f>IFERROR(AVERAGE(K1486:L1486),"")</f>
        <v/>
      </c>
      <c r="R1486" s="797">
        <f>AVERAGE(M1486:P1486)</f>
        <v/>
      </c>
      <c r="S1486" s="266">
        <f>IF(R1486&gt;=1,1,0)</f>
        <v/>
      </c>
      <c r="T1486" s="266">
        <f>IF(S1486=0,0,S1486+T1485)</f>
        <v/>
      </c>
      <c r="AS1486" s="5" t="inlineStr">
        <is>
          <t>September</t>
        </is>
      </c>
      <c r="AT1486" s="785">
        <f>V1374</f>
        <v/>
      </c>
      <c r="AU1486" s="785">
        <f>W1374</f>
        <v/>
      </c>
      <c r="AV1486" s="785">
        <f>X1374</f>
        <v/>
      </c>
      <c r="AW1486" s="785">
        <f>Y1374</f>
        <v/>
      </c>
    </row>
    <row r="1487" ht="17.45" customHeight="1">
      <c r="A1487" s="298">
        <f>IF(ISNUMBER(C1487),MONTH(C1487),"")</f>
        <v/>
      </c>
      <c r="B1487" s="298">
        <f>IF(ISNUMBER(C1487),YEAR(C1487),"")</f>
        <v/>
      </c>
      <c r="C1487" s="808">
        <f>C1486+1</f>
        <v/>
      </c>
      <c r="D1487" s="809" t="n"/>
      <c r="E1487" s="810" t="n">
        <v>0.8614000000000001</v>
      </c>
      <c r="F1487" s="812" t="n"/>
      <c r="G1487" s="811" t="n">
        <v>1.362</v>
      </c>
      <c r="H1487" s="837" t="n"/>
      <c r="I1487" s="809" t="n"/>
      <c r="J1487" s="810" t="n">
        <v>0.8641</v>
      </c>
      <c r="K1487" s="812" t="n"/>
      <c r="L1487" s="810" t="n">
        <v>0.9573</v>
      </c>
      <c r="M1487" s="983">
        <f>IFERROR(AVERAGE(D1487:E1487),"")</f>
        <v/>
      </c>
      <c r="N1487" s="983">
        <f>IFERROR(AVERAGE(F1487:H1487),"")</f>
        <v/>
      </c>
      <c r="O1487" s="983">
        <f>IFERROR(AVERAGE(I1487:J1487),"")</f>
        <v/>
      </c>
      <c r="P1487" s="983">
        <f>IFERROR(AVERAGE(K1487:L1487),"")</f>
        <v/>
      </c>
      <c r="Q1487" s="813">
        <f>AVERAGE(M1487:P1487)</f>
        <v/>
      </c>
      <c r="R1487" s="813" t="n"/>
      <c r="S1487" s="443">
        <f>IF(Q1487&gt;=1,1,0)</f>
        <v/>
      </c>
      <c r="T1487" s="443">
        <f>IF(S1487=0,0,S1487+T1486)</f>
        <v/>
      </c>
      <c r="AS1487" s="5" t="inlineStr">
        <is>
          <t>October</t>
        </is>
      </c>
      <c r="AT1487" s="785">
        <f>V1404</f>
        <v/>
      </c>
      <c r="AU1487" s="785">
        <f>W1404</f>
        <v/>
      </c>
      <c r="AV1487" s="785">
        <f>X1404</f>
        <v/>
      </c>
      <c r="AW1487" s="785">
        <f>Y1404</f>
        <v/>
      </c>
    </row>
    <row r="1488" ht="17.45" customHeight="1">
      <c r="A1488" s="298">
        <f>IF(ISNUMBER(C1488),MONTH(C1488),"")</f>
        <v/>
      </c>
      <c r="B1488" s="298">
        <f>IF(ISNUMBER(C1488),YEAR(C1488),"")</f>
        <v/>
      </c>
      <c r="C1488" s="808">
        <f>C1487+1</f>
        <v/>
      </c>
      <c r="D1488" s="809" t="n">
        <v>0.6763</v>
      </c>
      <c r="E1488" s="810" t="n"/>
      <c r="F1488" s="812" t="n"/>
      <c r="G1488" s="811" t="n"/>
      <c r="H1488" s="837" t="n">
        <v>0.6247</v>
      </c>
      <c r="I1488" s="809" t="n">
        <v>0.496</v>
      </c>
      <c r="J1488" s="810" t="n"/>
      <c r="K1488" s="812" t="n">
        <v>0.5727</v>
      </c>
      <c r="L1488" s="810" t="n"/>
      <c r="M1488" s="983">
        <f>IFERROR(AVERAGE(D1488:E1488),"")</f>
        <v/>
      </c>
      <c r="N1488" s="983">
        <f>IFERROR(AVERAGE(F1488:H1488),"")</f>
        <v/>
      </c>
      <c r="O1488" s="983">
        <f>IFERROR(AVERAGE(I1488:J1488),"")</f>
        <v/>
      </c>
      <c r="P1488" s="983">
        <f>IFERROR(AVERAGE(K1488:L1488),"")</f>
        <v/>
      </c>
      <c r="Q1488" s="813">
        <f>AVERAGE(M1488:P1488)</f>
        <v/>
      </c>
      <c r="R1488" s="813" t="n"/>
      <c r="S1488" s="443">
        <f>IF(Q1488&gt;=1,1,0)</f>
        <v/>
      </c>
      <c r="T1488" s="443">
        <f>IF(S1488=0,0,S1488+T1487)</f>
        <v/>
      </c>
      <c r="AS1488" s="5" t="inlineStr">
        <is>
          <t>November</t>
        </is>
      </c>
      <c r="AT1488" s="785">
        <f>V1435</f>
        <v/>
      </c>
      <c r="AU1488" s="785">
        <f>W1435</f>
        <v/>
      </c>
      <c r="AV1488" s="785">
        <f>X1435</f>
        <v/>
      </c>
      <c r="AW1488" s="785">
        <f>Y1435</f>
        <v/>
      </c>
    </row>
    <row r="1489" ht="17.45" customHeight="1">
      <c r="A1489" s="257">
        <f>IF(ISNUMBER(C1489),MONTH(C1489),"")</f>
        <v/>
      </c>
      <c r="B1489" s="257">
        <f>IF(ISNUMBER(C1489),YEAR(C1489),"")</f>
        <v/>
      </c>
      <c r="C1489" s="791">
        <f>C1488+1</f>
        <v/>
      </c>
      <c r="D1489" s="792" t="n"/>
      <c r="E1489" s="793" t="n">
        <v>1.97</v>
      </c>
      <c r="F1489" s="795" t="n"/>
      <c r="G1489" s="794" t="n">
        <v>0.918</v>
      </c>
      <c r="H1489" s="836" t="n"/>
      <c r="I1489" s="792" t="n"/>
      <c r="J1489" s="793" t="n">
        <v>0.8891</v>
      </c>
      <c r="K1489" s="795" t="n"/>
      <c r="L1489" s="793" t="n">
        <v>0.9189000000000001</v>
      </c>
      <c r="M1489" s="982">
        <f>IFERROR(AVERAGE(D1489:E1489),"")</f>
        <v/>
      </c>
      <c r="N1489" s="982">
        <f>IFERROR(AVERAGE(F1489:H1489),"")</f>
        <v/>
      </c>
      <c r="O1489" s="982">
        <f>IFERROR(AVERAGE(I1489:J1489),"")</f>
        <v/>
      </c>
      <c r="P1489" s="982">
        <f>IFERROR(AVERAGE(K1489:L1489),"")</f>
        <v/>
      </c>
      <c r="R1489" s="797">
        <f>AVERAGE(M1489:P1489)</f>
        <v/>
      </c>
      <c r="S1489" s="266">
        <f>IF(R1489&gt;=1,1,0)</f>
        <v/>
      </c>
      <c r="T1489" s="266">
        <f>IF(S1489=0,0,S1489+T1488)</f>
        <v/>
      </c>
      <c r="AS1489" s="5" t="inlineStr">
        <is>
          <t>December</t>
        </is>
      </c>
      <c r="AT1489" s="785">
        <f>V1465</f>
        <v/>
      </c>
      <c r="AU1489" s="785">
        <f>W1465</f>
        <v/>
      </c>
      <c r="AV1489" s="785">
        <f>X1465</f>
        <v/>
      </c>
      <c r="AW1489" s="785">
        <f>Y1465</f>
        <v/>
      </c>
    </row>
    <row r="1490" ht="17.45" customHeight="1">
      <c r="A1490" s="257">
        <f>IF(ISNUMBER(C1490),MONTH(C1490),"")</f>
        <v/>
      </c>
      <c r="B1490" s="257">
        <f>IF(ISNUMBER(C1490),YEAR(C1490),"")</f>
        <v/>
      </c>
      <c r="C1490" s="861">
        <f>C1489+1</f>
        <v/>
      </c>
      <c r="D1490" s="803" t="n">
        <v>1.49</v>
      </c>
      <c r="E1490" s="804" t="n"/>
      <c r="F1490" s="806" t="n">
        <v>0.8855</v>
      </c>
      <c r="G1490" s="805" t="n"/>
      <c r="H1490" s="838" t="n">
        <v>0.9115</v>
      </c>
      <c r="I1490" s="803" t="n">
        <v>0.9804</v>
      </c>
      <c r="J1490" s="804" t="n"/>
      <c r="K1490" s="806" t="n">
        <v>1.198</v>
      </c>
      <c r="L1490" s="804" t="n"/>
      <c r="M1490" s="982">
        <f>IFERROR(AVERAGE(D1490:E1490),"")</f>
        <v/>
      </c>
      <c r="N1490" s="982">
        <f>IFERROR(AVERAGE(F1490:H1490),"")</f>
        <v/>
      </c>
      <c r="O1490" s="982">
        <f>IFERROR(AVERAGE(I1490:J1490),"")</f>
        <v/>
      </c>
      <c r="P1490" s="982">
        <f>IFERROR(AVERAGE(K1490:L1490),"")</f>
        <v/>
      </c>
      <c r="R1490" s="797">
        <f>AVERAGE(M1490:P1490)</f>
        <v/>
      </c>
      <c r="S1490" s="266">
        <f>IF(R1490&gt;=1,1,0)</f>
        <v/>
      </c>
      <c r="T1490" s="266">
        <f>IF(S1490=0,0,S1490+T1489)</f>
        <v/>
      </c>
    </row>
    <row r="1491" ht="17.45" customHeight="1">
      <c r="A1491" s="257">
        <f>IF(ISNUMBER(C1491),MONTH(C1491),"")</f>
        <v/>
      </c>
      <c r="B1491" s="257">
        <f>IF(ISNUMBER(C1491),YEAR(C1491),"")</f>
        <v/>
      </c>
      <c r="C1491" s="791">
        <f>C1490+1</f>
        <v/>
      </c>
      <c r="D1491" s="792" t="n"/>
      <c r="E1491" s="793" t="n">
        <v>1.158</v>
      </c>
      <c r="F1491" s="795" t="n"/>
      <c r="G1491" s="794" t="n">
        <v>0.9527</v>
      </c>
      <c r="H1491" s="836" t="n"/>
      <c r="I1491" s="792" t="n"/>
      <c r="J1491" s="793" t="n">
        <v>0.5822000000000001</v>
      </c>
      <c r="K1491" s="795" t="n"/>
      <c r="L1491" s="793" t="n">
        <v>0.6744</v>
      </c>
      <c r="M1491" s="982">
        <f>IFERROR(AVERAGE(D1491:E1491),"")</f>
        <v/>
      </c>
      <c r="N1491" s="982">
        <f>IFERROR(AVERAGE(F1491:H1491),"")</f>
        <v/>
      </c>
      <c r="O1491" s="982">
        <f>IFERROR(AVERAGE(I1491:J1491),"")</f>
        <v/>
      </c>
      <c r="P1491" s="982">
        <f>IFERROR(AVERAGE(K1491:L1491),"")</f>
        <v/>
      </c>
      <c r="R1491" s="797">
        <f>AVERAGE(M1491:P1491)</f>
        <v/>
      </c>
      <c r="S1491" s="266">
        <f>IF(R1491&gt;=1,1,0)</f>
        <v/>
      </c>
      <c r="T1491" s="266">
        <f>IF(S1491=0,0,S1491+T1490)</f>
        <v/>
      </c>
    </row>
    <row r="1492" ht="17.45" customHeight="1">
      <c r="A1492" s="257">
        <f>IF(ISNUMBER(C1492),MONTH(C1492),"")</f>
        <v/>
      </c>
      <c r="B1492" s="257">
        <f>IF(ISNUMBER(C1492),YEAR(C1492),"")</f>
        <v/>
      </c>
      <c r="C1492" s="791">
        <f>C1491+1</f>
        <v/>
      </c>
      <c r="D1492" s="849" t="n">
        <v>1.366</v>
      </c>
      <c r="E1492" s="850" t="n"/>
      <c r="F1492" s="852" t="n">
        <v>1.635</v>
      </c>
      <c r="G1492" s="851" t="n"/>
      <c r="H1492" s="853" t="n"/>
      <c r="I1492" s="849" t="n">
        <v>1.124</v>
      </c>
      <c r="J1492" s="850" t="n"/>
      <c r="K1492" s="852" t="n">
        <v>1.294</v>
      </c>
      <c r="L1492" s="850" t="n"/>
      <c r="M1492" s="982">
        <f>IFERROR(AVERAGE(D1492:E1492),"")</f>
        <v/>
      </c>
      <c r="N1492" s="982">
        <f>IFERROR(AVERAGE(F1492:H1492),"")</f>
        <v/>
      </c>
      <c r="O1492" s="982">
        <f>IFERROR(AVERAGE(I1492:J1492),"")</f>
        <v/>
      </c>
      <c r="P1492" s="982">
        <f>IFERROR(AVERAGE(K1492:L1492),"")</f>
        <v/>
      </c>
      <c r="R1492" s="797">
        <f>AVERAGE(M1492:P1492)</f>
        <v/>
      </c>
      <c r="S1492" s="266">
        <f>IF(R1492&gt;=1,1,0)</f>
        <v/>
      </c>
      <c r="T1492" s="266">
        <f>IF(S1492=0,0,S1492+T1491)</f>
        <v/>
      </c>
      <c r="AT1492" s="301" t="inlineStr">
        <is>
          <t>Station 1</t>
        </is>
      </c>
      <c r="AU1492" s="301" t="inlineStr">
        <is>
          <t>Station 2</t>
        </is>
      </c>
      <c r="AV1492" s="301" t="inlineStr">
        <is>
          <t>Station 4</t>
        </is>
      </c>
      <c r="AW1492" s="301" t="inlineStr">
        <is>
          <t>Station 5</t>
        </is>
      </c>
    </row>
    <row r="1493" ht="17.45" customHeight="1" thickBot="1">
      <c r="A1493" s="257">
        <f>IF(ISNUMBER(C1493),MONTH(C1493),"")</f>
        <v/>
      </c>
      <c r="B1493" s="257">
        <f>IF(ISNUMBER(C1493),YEAR(C1493),"")</f>
        <v/>
      </c>
      <c r="C1493" s="791">
        <f>C1492+1</f>
        <v/>
      </c>
      <c r="D1493" s="792" t="n"/>
      <c r="E1493" s="793" t="n">
        <v>1.112</v>
      </c>
      <c r="F1493" s="795" t="n"/>
      <c r="G1493" s="794" t="n">
        <v>1.262</v>
      </c>
      <c r="H1493" s="836" t="n"/>
      <c r="I1493" s="792" t="n"/>
      <c r="J1493" s="793" t="n">
        <v>1.093</v>
      </c>
      <c r="K1493" s="795" t="n"/>
      <c r="L1493" s="793" t="n">
        <v>1.396</v>
      </c>
      <c r="M1493" s="982">
        <f>IFERROR(AVERAGE(D1493:E1493),"")</f>
        <v/>
      </c>
      <c r="N1493" s="982">
        <f>IFERROR(AVERAGE(F1493:H1493),"")</f>
        <v/>
      </c>
      <c r="O1493" s="982">
        <f>IFERROR(AVERAGE(I1493:J1493),"")</f>
        <v/>
      </c>
      <c r="P1493" s="982">
        <f>IFERROR(AVERAGE(K1493:L1493),"")</f>
        <v/>
      </c>
      <c r="R1493" s="797">
        <f>AVERAGE(M1493:P1493)</f>
        <v/>
      </c>
      <c r="S1493" s="266">
        <f>IF(R1493&gt;=1,1,0)</f>
        <v/>
      </c>
      <c r="T1493" s="266">
        <f>IF(S1493=0,0,S1493+T1492)</f>
        <v/>
      </c>
      <c r="AS1493" s="5" t="inlineStr">
        <is>
          <t>January</t>
        </is>
      </c>
      <c r="AT1493" s="318">
        <f>V1133</f>
        <v/>
      </c>
      <c r="AU1493" s="318">
        <f>W1133</f>
        <v/>
      </c>
      <c r="AV1493" s="318">
        <f>X1133</f>
        <v/>
      </c>
      <c r="AW1493" s="318">
        <f>Y1133</f>
        <v/>
      </c>
    </row>
    <row r="1494" ht="17.45" customHeight="1" thickBot="1">
      <c r="A1494" s="257">
        <f>IF(ISNUMBER(C1494),MONTH(C1494),"")</f>
        <v/>
      </c>
      <c r="B1494" s="257">
        <f>IF(ISNUMBER(C1494),YEAR(C1494),"")</f>
        <v/>
      </c>
      <c r="C1494" s="808">
        <f>C1493+1</f>
        <v/>
      </c>
      <c r="D1494" s="809" t="n">
        <v>1.083</v>
      </c>
      <c r="E1494" s="810" t="n"/>
      <c r="F1494" s="812" t="n"/>
      <c r="G1494" s="811" t="n"/>
      <c r="H1494" s="837" t="n">
        <v>0.916</v>
      </c>
      <c r="I1494" s="809" t="n">
        <v>0.9191</v>
      </c>
      <c r="J1494" s="810" t="n"/>
      <c r="K1494" s="812" t="n">
        <v>1.046</v>
      </c>
      <c r="L1494" s="810" t="n"/>
      <c r="M1494" s="983">
        <f>IFERROR(AVERAGE(D1494:E1494),"")</f>
        <v/>
      </c>
      <c r="N1494" s="983">
        <f>IFERROR(AVERAGE(F1494:H1494),"")</f>
        <v/>
      </c>
      <c r="O1494" s="983">
        <f>IFERROR(AVERAGE(I1494:J1494),"")</f>
        <v/>
      </c>
      <c r="P1494" s="983">
        <f>IFERROR(AVERAGE(K1494:L1494),"")</f>
        <v/>
      </c>
      <c r="Q1494" s="813">
        <f>AVERAGE(M1494:P1494)</f>
        <v/>
      </c>
      <c r="R1494" s="813" t="n"/>
      <c r="S1494" s="443">
        <f>IF(Q1494&gt;=1,1,0)</f>
        <v/>
      </c>
      <c r="T1494" s="443">
        <f>IF(S1494=0,0,S1494+T1493)</f>
        <v/>
      </c>
      <c r="U1494" s="514" t="inlineStr">
        <is>
          <t>January</t>
        </is>
      </c>
      <c r="V1494" s="515" t="n">
        <v>2022</v>
      </c>
      <c r="W1494" s="516" t="n"/>
      <c r="X1494" s="516" t="n"/>
      <c r="Y1494" s="516" t="n"/>
      <c r="AS1494" s="5" t="inlineStr">
        <is>
          <t>February</t>
        </is>
      </c>
      <c r="AT1494" s="318">
        <f>V1161</f>
        <v/>
      </c>
      <c r="AU1494" s="318">
        <f>W1161</f>
        <v/>
      </c>
      <c r="AV1494" s="318">
        <f>X1161</f>
        <v/>
      </c>
      <c r="AW1494" s="318">
        <f>Y1161</f>
        <v/>
      </c>
    </row>
    <row r="1495" ht="17.45" customHeight="1">
      <c r="A1495" s="257">
        <f>IF(ISNUMBER(C1495),MONTH(C1495),"")</f>
        <v/>
      </c>
      <c r="B1495" s="257">
        <f>IF(ISNUMBER(C1495),YEAR(C1495),"")</f>
        <v/>
      </c>
      <c r="C1495" s="808">
        <f>C1494+1</f>
        <v/>
      </c>
      <c r="D1495" s="809" t="n"/>
      <c r="E1495" s="810" t="n">
        <v>0.9981</v>
      </c>
      <c r="F1495" s="812" t="n"/>
      <c r="G1495" s="811" t="n">
        <v>0.9330000000000001</v>
      </c>
      <c r="H1495" s="837" t="n"/>
      <c r="I1495" s="809" t="n"/>
      <c r="J1495" s="810" t="n">
        <v>0.7181</v>
      </c>
      <c r="K1495" s="812" t="n"/>
      <c r="L1495" s="810" t="n">
        <v>0.8995</v>
      </c>
      <c r="M1495" s="983">
        <f>IFERROR(AVERAGE(D1495:E1495),"")</f>
        <v/>
      </c>
      <c r="N1495" s="983">
        <f>IFERROR(AVERAGE(F1495:H1495),"")</f>
        <v/>
      </c>
      <c r="O1495" s="983">
        <f>IFERROR(AVERAGE(I1495:J1495),"")</f>
        <v/>
      </c>
      <c r="P1495" s="983">
        <f>IFERROR(AVERAGE(K1495:L1495),"")</f>
        <v/>
      </c>
      <c r="Q1495" s="813">
        <f>AVERAGE(M1495:P1495)</f>
        <v/>
      </c>
      <c r="R1495" s="813" t="n"/>
      <c r="S1495" s="443">
        <f>IF(Q1495&gt;=1,1,0)</f>
        <v/>
      </c>
      <c r="T1495" s="443">
        <f>IF(S1495=0,0,S1495+T1494)</f>
        <v/>
      </c>
      <c r="U1495" s="517" t="inlineStr">
        <is>
          <t>Parameter</t>
        </is>
      </c>
      <c r="V1495" s="517" t="inlineStr">
        <is>
          <t>Station 1</t>
        </is>
      </c>
      <c r="W1495" s="517" t="inlineStr">
        <is>
          <t>Station 2</t>
        </is>
      </c>
      <c r="X1495" s="517" t="inlineStr">
        <is>
          <t>Station 4</t>
        </is>
      </c>
      <c r="Y1495" s="517" t="inlineStr">
        <is>
          <t>Station 5</t>
        </is>
      </c>
      <c r="AS1495" s="5" t="inlineStr">
        <is>
          <t>March</t>
        </is>
      </c>
      <c r="AT1495" s="318">
        <f>V1192</f>
        <v/>
      </c>
      <c r="AU1495" s="318">
        <f>W1192</f>
        <v/>
      </c>
      <c r="AV1495" s="318">
        <f>X1192</f>
        <v/>
      </c>
      <c r="AW1495" s="318">
        <f>Y1192</f>
        <v/>
      </c>
    </row>
    <row r="1496" ht="17.45" customHeight="1" thickBot="1">
      <c r="A1496" s="257">
        <f>IF(ISNUMBER(C1496),MONTH(C1496),"")</f>
        <v/>
      </c>
      <c r="B1496" s="257">
        <f>IF(ISNUMBER(C1496),YEAR(C1496),"")</f>
        <v/>
      </c>
      <c r="C1496" s="887">
        <f>C1495+1</f>
        <v/>
      </c>
      <c r="D1496" s="1015" t="n">
        <v>2.359</v>
      </c>
      <c r="E1496" s="889" t="n"/>
      <c r="F1496" s="890" t="n">
        <v>1.179</v>
      </c>
      <c r="G1496" s="891" t="n"/>
      <c r="H1496" s="892" t="n">
        <v>1.079</v>
      </c>
      <c r="I1496" s="888" t="n">
        <v>1.209</v>
      </c>
      <c r="J1496" s="889" t="n"/>
      <c r="K1496" s="890" t="n">
        <v>1.246</v>
      </c>
      <c r="L1496" s="889" t="n"/>
      <c r="M1496" s="982">
        <f>IFERROR(AVERAGE(D1496:E1496),"")</f>
        <v/>
      </c>
      <c r="N1496" s="982">
        <f>IFERROR(AVERAGE(F1496:H1496),"")</f>
        <v/>
      </c>
      <c r="O1496" s="982">
        <f>IFERROR(AVERAGE(I1496:J1496),"")</f>
        <v/>
      </c>
      <c r="P1496" s="982">
        <f>IFERROR(AVERAGE(K1496:L1496),"")</f>
        <v/>
      </c>
      <c r="R1496" s="797">
        <f>AVERAGE(M1496:P1496)</f>
        <v/>
      </c>
      <c r="S1496" s="266">
        <f>IF(R1496&gt;=1,1,0)</f>
        <v/>
      </c>
      <c r="T1496" s="266">
        <f>IF(S1496=0,0,S1496+T1495)</f>
        <v/>
      </c>
      <c r="U1496" s="518" t="inlineStr">
        <is>
          <t>Average</t>
        </is>
      </c>
      <c r="V1496" s="928">
        <f>AVERAGE(D1466:E1496)</f>
        <v/>
      </c>
      <c r="W1496" s="928">
        <f>AVERAGE(F1466:H1496)</f>
        <v/>
      </c>
      <c r="X1496" s="928">
        <f>AVERAGE(I1466:J1496)</f>
        <v/>
      </c>
      <c r="Y1496" s="928">
        <f>AVERAGE(K1466:L1496)</f>
        <v/>
      </c>
      <c r="AS1496" s="5" t="inlineStr">
        <is>
          <t>April</t>
        </is>
      </c>
      <c r="AT1496" s="318">
        <f>V1223</f>
        <v/>
      </c>
      <c r="AU1496" s="433">
        <f>W1223</f>
        <v/>
      </c>
      <c r="AV1496" s="433">
        <f>X1223</f>
        <v/>
      </c>
      <c r="AW1496" s="433">
        <f>Y1223</f>
        <v/>
      </c>
    </row>
    <row r="1497" ht="17.45" customHeight="1">
      <c r="A1497" s="257">
        <f>IF(ISNUMBER(C1497),MONTH(C1497),"")</f>
        <v/>
      </c>
      <c r="B1497" s="257">
        <f>IF(ISNUMBER(C1497),YEAR(C1497),"")</f>
        <v/>
      </c>
      <c r="C1497" s="831">
        <f>C1496+1</f>
        <v/>
      </c>
      <c r="D1497" s="832" t="n"/>
      <c r="E1497" s="1016" t="n">
        <v>3.362</v>
      </c>
      <c r="F1497" s="835" t="n"/>
      <c r="G1497" s="834" t="n">
        <v>1.5</v>
      </c>
      <c r="H1497" s="860" t="n"/>
      <c r="I1497" s="832" t="n"/>
      <c r="J1497" s="833" t="n">
        <v>1.28</v>
      </c>
      <c r="K1497" s="835" t="n"/>
      <c r="L1497" s="833" t="n">
        <v>1.368</v>
      </c>
      <c r="M1497" s="982">
        <f>IFERROR(AVERAGE(D1497:E1497),"")</f>
        <v/>
      </c>
      <c r="N1497" s="982">
        <f>IFERROR(AVERAGE(F1497:H1497),"")</f>
        <v/>
      </c>
      <c r="O1497" s="982">
        <f>IFERROR(AVERAGE(I1497:J1497),"")</f>
        <v/>
      </c>
      <c r="P1497" s="982">
        <f>IFERROR(AVERAGE(K1497:L1497),"")</f>
        <v/>
      </c>
      <c r="R1497" s="797">
        <f>AVERAGE(M1497:P1497)</f>
        <v/>
      </c>
      <c r="S1497" s="266">
        <f>IF(R1497&gt;=1,1,0)</f>
        <v/>
      </c>
      <c r="T1497" s="266">
        <f>IF(S1497=0,0,S1497+T1496)</f>
        <v/>
      </c>
      <c r="U1497" s="518" t="inlineStr">
        <is>
          <t>Maximum</t>
        </is>
      </c>
      <c r="V1497" s="928">
        <f>MAX(D1466:E1496)</f>
        <v/>
      </c>
      <c r="W1497" s="928">
        <f>MAX(F1466:H1496)</f>
        <v/>
      </c>
      <c r="X1497" s="928">
        <f>MAX(I1466:J1496)</f>
        <v/>
      </c>
      <c r="Y1497" s="928">
        <f>MAX(K1466:L1496)</f>
        <v/>
      </c>
      <c r="AS1497" s="5" t="inlineStr">
        <is>
          <t>May</t>
        </is>
      </c>
      <c r="AT1497" s="318">
        <f>V1253</f>
        <v/>
      </c>
      <c r="AU1497" s="318">
        <f>W1253</f>
        <v/>
      </c>
      <c r="AV1497" s="318">
        <f>X1253</f>
        <v/>
      </c>
      <c r="AW1497" s="433">
        <f>Y1253</f>
        <v/>
      </c>
    </row>
    <row r="1498" ht="17.45" customHeight="1" thickBot="1">
      <c r="A1498" s="257">
        <f>IF(ISNUMBER(C1498),MONTH(C1498),"")</f>
        <v/>
      </c>
      <c r="B1498" s="257">
        <f>IF(ISNUMBER(C1498),YEAR(C1498),"")</f>
        <v/>
      </c>
      <c r="C1498" s="791">
        <f>C1497+1</f>
        <v/>
      </c>
      <c r="D1498" s="899" t="n">
        <v>2.859</v>
      </c>
      <c r="E1498" s="793" t="n"/>
      <c r="F1498" s="795" t="n">
        <v>1.125</v>
      </c>
      <c r="G1498" s="794" t="n"/>
      <c r="H1498" s="836" t="n"/>
      <c r="I1498" s="792" t="n">
        <v>1.049</v>
      </c>
      <c r="J1498" s="793" t="n"/>
      <c r="K1498" s="795" t="n">
        <v>1.357</v>
      </c>
      <c r="L1498" s="793" t="n"/>
      <c r="M1498" s="982">
        <f>IFERROR(AVERAGE(D1498:E1498),"")</f>
        <v/>
      </c>
      <c r="N1498" s="982">
        <f>IFERROR(AVERAGE(F1498:H1498),"")</f>
        <v/>
      </c>
      <c r="O1498" s="982">
        <f>IFERROR(AVERAGE(I1498:J1498),"")</f>
        <v/>
      </c>
      <c r="P1498" s="982">
        <f>IFERROR(AVERAGE(K1498:L1498),"")</f>
        <v/>
      </c>
      <c r="R1498" s="797">
        <f>AVERAGE(M1498:P1498)</f>
        <v/>
      </c>
      <c r="S1498" s="266">
        <f>IF(R1498&gt;=1,1,0)</f>
        <v/>
      </c>
      <c r="T1498" s="266">
        <f>IF(S1498=0,0,S1498+T1497)</f>
        <v/>
      </c>
      <c r="U1498" s="520" t="inlineStr">
        <is>
          <t># DAYS &gt; 2.5</t>
        </is>
      </c>
      <c r="V1498" s="521">
        <f>COUNTIF(D1466:E1496,"&gt;=2.5")</f>
        <v/>
      </c>
      <c r="W1498" s="521">
        <f>COUNTIF(F1466:H1496,"&gt;=2.5")</f>
        <v/>
      </c>
      <c r="X1498" s="521">
        <f>COUNTIF(I1466:J1496,"&gt;=2.5")</f>
        <v/>
      </c>
      <c r="Y1498" s="521">
        <f>COUNTIF(K1466:L1496,"&gt;=2.5")</f>
        <v/>
      </c>
      <c r="AS1498" s="5" t="inlineStr">
        <is>
          <t>June</t>
        </is>
      </c>
      <c r="AT1498" s="318">
        <f>V1284</f>
        <v/>
      </c>
      <c r="AU1498" s="318">
        <f>W1284</f>
        <v/>
      </c>
      <c r="AV1498" s="318">
        <f>X1284</f>
        <v/>
      </c>
      <c r="AW1498" s="433">
        <f>Y1284</f>
        <v/>
      </c>
    </row>
    <row r="1499" ht="17.45" customHeight="1" thickBot="1">
      <c r="A1499" s="257">
        <f>IF(ISNUMBER(C1499),MONTH(C1499),"")</f>
        <v/>
      </c>
      <c r="B1499" s="257">
        <f>IF(ISNUMBER(C1499),YEAR(C1499),"")</f>
        <v/>
      </c>
      <c r="C1499" s="791">
        <f>C1498+1</f>
        <v/>
      </c>
      <c r="D1499" s="792" t="n"/>
      <c r="E1499" s="865" t="n">
        <v>1.934</v>
      </c>
      <c r="F1499" s="795" t="n"/>
      <c r="G1499" s="794" t="n">
        <v>1.53</v>
      </c>
      <c r="H1499" s="836" t="n"/>
      <c r="I1499" s="792" t="n"/>
      <c r="J1499" s="793" t="n">
        <v>1.296</v>
      </c>
      <c r="K1499" s="795" t="n"/>
      <c r="L1499" s="793" t="n">
        <v>1.651</v>
      </c>
      <c r="M1499" s="982">
        <f>IFERROR(AVERAGE(D1499:E1499),"")</f>
        <v/>
      </c>
      <c r="N1499" s="982">
        <f>IFERROR(AVERAGE(F1499:H1499),"")</f>
        <v/>
      </c>
      <c r="O1499" s="982">
        <f>IFERROR(AVERAGE(I1499:J1499),"")</f>
        <v/>
      </c>
      <c r="P1499" s="982">
        <f>IFERROR(AVERAGE(K1499:L1499),"")</f>
        <v/>
      </c>
      <c r="R1499" s="797">
        <f>AVERAGE(M1499:P1499)</f>
        <v/>
      </c>
      <c r="S1499" s="266">
        <f>IF(R1499&gt;=1,1,0)</f>
        <v/>
      </c>
      <c r="T1499" s="266">
        <f>IF(S1499=0,0,S1499+T1498)</f>
        <v/>
      </c>
      <c r="Y1499" s="929">
        <f>AVERAGE(V1496:Y1496)</f>
        <v/>
      </c>
      <c r="AS1499" s="5" t="inlineStr">
        <is>
          <t>July</t>
        </is>
      </c>
      <c r="AT1499" s="318">
        <f>V1314</f>
        <v/>
      </c>
      <c r="AU1499" s="318">
        <f>W1314</f>
        <v/>
      </c>
      <c r="AV1499" s="318">
        <f>X1314</f>
        <v/>
      </c>
      <c r="AW1499" s="318">
        <f>Y1314</f>
        <v/>
      </c>
    </row>
    <row r="1500" ht="17.45" customHeight="1">
      <c r="A1500" s="257">
        <f>IF(ISNUMBER(C1500),MONTH(C1500),"")</f>
        <v/>
      </c>
      <c r="B1500" s="257">
        <f>IF(ISNUMBER(C1500),YEAR(C1500),"")</f>
        <v/>
      </c>
      <c r="C1500" s="791">
        <f>C1499+1</f>
        <v/>
      </c>
      <c r="D1500" s="792" t="n">
        <v>1.651</v>
      </c>
      <c r="E1500" s="793" t="n"/>
      <c r="F1500" s="795" t="n"/>
      <c r="G1500" s="794" t="n"/>
      <c r="H1500" s="836" t="n">
        <v>1.035</v>
      </c>
      <c r="I1500" s="792" t="n">
        <v>1.018</v>
      </c>
      <c r="J1500" s="793" t="n"/>
      <c r="K1500" s="795" t="n">
        <v>1.374</v>
      </c>
      <c r="L1500" s="793" t="n"/>
      <c r="M1500" s="982">
        <f>IFERROR(AVERAGE(D1500:E1500),"")</f>
        <v/>
      </c>
      <c r="N1500" s="982">
        <f>IFERROR(AVERAGE(F1500:H1500),"")</f>
        <v/>
      </c>
      <c r="O1500" s="982">
        <f>IFERROR(AVERAGE(I1500:J1500),"")</f>
        <v/>
      </c>
      <c r="P1500" s="982">
        <f>IFERROR(AVERAGE(K1500:L1500),"")</f>
        <v/>
      </c>
      <c r="R1500" s="797">
        <f>AVERAGE(M1500:P1500)</f>
        <v/>
      </c>
      <c r="S1500" s="266">
        <f>IF(R1500&gt;=1,1,0)</f>
        <v/>
      </c>
      <c r="T1500" s="266">
        <f>IF(S1500=0,0,S1500+T1499)</f>
        <v/>
      </c>
      <c r="AS1500" s="5" t="inlineStr">
        <is>
          <t>August</t>
        </is>
      </c>
      <c r="AT1500" s="318">
        <f>V1345</f>
        <v/>
      </c>
      <c r="AU1500" s="318">
        <f>W1345</f>
        <v/>
      </c>
      <c r="AV1500" s="318">
        <f>X1345</f>
        <v/>
      </c>
      <c r="AW1500" s="433">
        <f>Y1345</f>
        <v/>
      </c>
    </row>
    <row r="1501" ht="17.45" customHeight="1">
      <c r="A1501" s="257">
        <f>IF(ISNUMBER(C1501),MONTH(C1501),"")</f>
        <v/>
      </c>
      <c r="B1501" s="257">
        <f>IF(ISNUMBER(C1501),YEAR(C1501),"")</f>
        <v/>
      </c>
      <c r="C1501" s="808">
        <f>C1500+1</f>
        <v/>
      </c>
      <c r="D1501" s="809" t="n"/>
      <c r="E1501" s="810" t="n">
        <v>1.209</v>
      </c>
      <c r="F1501" s="812" t="n"/>
      <c r="G1501" s="811" t="n">
        <v>0.9942</v>
      </c>
      <c r="H1501" s="837" t="n"/>
      <c r="I1501" s="809" t="n"/>
      <c r="J1501" s="810" t="n">
        <v>0.7965</v>
      </c>
      <c r="K1501" s="812" t="n"/>
      <c r="L1501" s="810" t="n">
        <v>0.9395</v>
      </c>
      <c r="M1501" s="983">
        <f>IFERROR(AVERAGE(D1501:E1501),"")</f>
        <v/>
      </c>
      <c r="N1501" s="983">
        <f>IFERROR(AVERAGE(F1501:H1501),"")</f>
        <v/>
      </c>
      <c r="O1501" s="983">
        <f>IFERROR(AVERAGE(I1501:J1501),"")</f>
        <v/>
      </c>
      <c r="P1501" s="983">
        <f>IFERROR(AVERAGE(K1501:L1501),"")</f>
        <v/>
      </c>
      <c r="Q1501" s="813">
        <f>AVERAGE(M1501:P1501)</f>
        <v/>
      </c>
      <c r="R1501" s="813" t="n"/>
      <c r="S1501" s="443">
        <f>IF(Q1501&gt;=1,1,0)</f>
        <v/>
      </c>
      <c r="T1501" s="443">
        <f>IF(S1501=0,0,S1501+T1500)</f>
        <v/>
      </c>
      <c r="AS1501" s="5" t="inlineStr">
        <is>
          <t>September</t>
        </is>
      </c>
      <c r="AT1501" s="318">
        <f>V1376</f>
        <v/>
      </c>
      <c r="AU1501" s="433">
        <f>W1376</f>
        <v/>
      </c>
      <c r="AV1501" s="318">
        <f>X1376</f>
        <v/>
      </c>
      <c r="AW1501" s="318">
        <f>Y1376</f>
        <v/>
      </c>
    </row>
    <row r="1502" ht="17.45" customHeight="1">
      <c r="A1502" s="257">
        <f>IF(ISNUMBER(C1502),MONTH(C1502),"")</f>
        <v/>
      </c>
      <c r="B1502" s="257">
        <f>IF(ISNUMBER(C1502),YEAR(C1502),"")</f>
        <v/>
      </c>
      <c r="C1502" s="861">
        <f>C1501+1</f>
        <v/>
      </c>
      <c r="D1502" s="809" t="n">
        <v>0.8774999999999999</v>
      </c>
      <c r="E1502" s="810" t="n"/>
      <c r="F1502" s="812" t="n">
        <v>0.6861</v>
      </c>
      <c r="G1502" s="811" t="n"/>
      <c r="H1502" s="837" t="n">
        <v>0.7133</v>
      </c>
      <c r="I1502" s="809" t="n">
        <v>0.6444</v>
      </c>
      <c r="J1502" s="810" t="n"/>
      <c r="K1502" s="812" t="n">
        <v>1.006</v>
      </c>
      <c r="L1502" s="810" t="n"/>
      <c r="M1502" s="983">
        <f>IFERROR(AVERAGE(D1502:E1502),"")</f>
        <v/>
      </c>
      <c r="N1502" s="983">
        <f>IFERROR(AVERAGE(F1502:H1502),"")</f>
        <v/>
      </c>
      <c r="O1502" s="983">
        <f>IFERROR(AVERAGE(I1502:J1502),"")</f>
        <v/>
      </c>
      <c r="P1502" s="983">
        <f>IFERROR(AVERAGE(K1502:L1502),"")</f>
        <v/>
      </c>
      <c r="Q1502" s="813">
        <f>AVERAGE(M1502:P1502)</f>
        <v/>
      </c>
      <c r="R1502" s="813" t="n"/>
      <c r="S1502" s="443">
        <f>IF(Q1502&gt;=1,1,0)</f>
        <v/>
      </c>
      <c r="T1502" s="443">
        <f>IF(S1502=0,0,S1502+T1501)</f>
        <v/>
      </c>
      <c r="AS1502" s="5" t="inlineStr">
        <is>
          <t>October</t>
        </is>
      </c>
      <c r="AT1502" s="318">
        <f>V1406</f>
        <v/>
      </c>
      <c r="AU1502" s="433">
        <f>W1406</f>
        <v/>
      </c>
      <c r="AV1502" s="433">
        <f>X1406</f>
        <v/>
      </c>
      <c r="AW1502" s="433">
        <f>Y1406</f>
        <v/>
      </c>
    </row>
    <row r="1503" ht="17.45" customHeight="1">
      <c r="A1503" s="257">
        <f>IF(ISNUMBER(C1503),MONTH(C1503),"")</f>
        <v/>
      </c>
      <c r="B1503" s="257">
        <f>IF(ISNUMBER(C1503),YEAR(C1503),"")</f>
        <v/>
      </c>
      <c r="C1503" s="791">
        <f>C1502+1</f>
        <v/>
      </c>
      <c r="D1503" s="792" t="n"/>
      <c r="E1503" s="793" t="n">
        <v>1.265</v>
      </c>
      <c r="F1503" s="795" t="n"/>
      <c r="G1503" s="794" t="n">
        <v>0.9251</v>
      </c>
      <c r="H1503" s="836" t="n"/>
      <c r="I1503" s="792" t="n"/>
      <c r="J1503" s="793" t="n">
        <v>0.7383</v>
      </c>
      <c r="K1503" s="795" t="n"/>
      <c r="L1503" s="793" t="n">
        <v>0.6919</v>
      </c>
      <c r="M1503" s="982">
        <f>IFERROR(AVERAGE(D1503:E1503),"")</f>
        <v/>
      </c>
      <c r="N1503" s="982">
        <f>IFERROR(AVERAGE(F1503:H1503),"")</f>
        <v/>
      </c>
      <c r="O1503" s="982">
        <f>IFERROR(AVERAGE(I1503:J1503),"")</f>
        <v/>
      </c>
      <c r="P1503" s="982">
        <f>IFERROR(AVERAGE(K1503:L1503),"")</f>
        <v/>
      </c>
      <c r="R1503" s="797">
        <f>AVERAGE(M1503:P1503)</f>
        <v/>
      </c>
      <c r="S1503" s="266">
        <f>IF(R1503&gt;=1,1,0)</f>
        <v/>
      </c>
      <c r="T1503" s="266">
        <f>IF(S1503=0,0,S1503+T1502)</f>
        <v/>
      </c>
      <c r="AS1503" s="5" t="inlineStr">
        <is>
          <t>November</t>
        </is>
      </c>
      <c r="AT1503" s="318">
        <f>V1437</f>
        <v/>
      </c>
      <c r="AU1503" s="318">
        <f>W1437</f>
        <v/>
      </c>
      <c r="AV1503" s="318">
        <f>X1437</f>
        <v/>
      </c>
      <c r="AW1503" s="433">
        <f>Y1437</f>
        <v/>
      </c>
    </row>
    <row r="1504" ht="17.45" customHeight="1">
      <c r="A1504" s="257">
        <f>IF(ISNUMBER(C1504),MONTH(C1504),"")</f>
        <v/>
      </c>
      <c r="B1504" s="257">
        <f>IF(ISNUMBER(C1504),YEAR(C1504),"")</f>
        <v/>
      </c>
      <c r="C1504" s="791">
        <f>C1503+1</f>
        <v/>
      </c>
      <c r="D1504" s="899" t="n">
        <v>2.151</v>
      </c>
      <c r="E1504" s="793" t="n"/>
      <c r="F1504" s="795" t="n">
        <v>1.527</v>
      </c>
      <c r="G1504" s="794" t="n"/>
      <c r="H1504" s="836" t="n"/>
      <c r="I1504" s="792" t="n">
        <v>1.47</v>
      </c>
      <c r="J1504" s="793" t="n"/>
      <c r="K1504" s="795" t="n">
        <v>1.518</v>
      </c>
      <c r="L1504" s="793" t="n"/>
      <c r="M1504" s="982">
        <f>IFERROR(AVERAGE(D1504:E1504),"")</f>
        <v/>
      </c>
      <c r="N1504" s="982">
        <f>IFERROR(AVERAGE(F1504:H1504),"")</f>
        <v/>
      </c>
      <c r="O1504" s="982">
        <f>IFERROR(AVERAGE(I1504:J1504),"")</f>
        <v/>
      </c>
      <c r="P1504" s="982">
        <f>IFERROR(AVERAGE(K1504:L1504),"")</f>
        <v/>
      </c>
      <c r="R1504" s="797">
        <f>AVERAGE(M1504:P1504)</f>
        <v/>
      </c>
      <c r="S1504" s="266">
        <f>IF(R1504&gt;=1,1,0)</f>
        <v/>
      </c>
      <c r="T1504" s="266">
        <f>IF(S1504=0,0,S1504+T1503)</f>
        <v/>
      </c>
      <c r="AS1504" s="5" t="inlineStr">
        <is>
          <t>December</t>
        </is>
      </c>
      <c r="AT1504" s="318">
        <f>V1467</f>
        <v/>
      </c>
      <c r="AU1504" s="318">
        <f>W1467</f>
        <v/>
      </c>
      <c r="AV1504" s="318">
        <f>X1467</f>
        <v/>
      </c>
      <c r="AW1504" s="318">
        <f>Y1467</f>
        <v/>
      </c>
    </row>
    <row r="1505" ht="17.45" customHeight="1">
      <c r="A1505" s="257">
        <f>IF(ISNUMBER(C1505),MONTH(C1505),"")</f>
        <v/>
      </c>
      <c r="B1505" s="257">
        <f>IF(ISNUMBER(C1505),YEAR(C1505),"")</f>
        <v/>
      </c>
      <c r="C1505" s="791">
        <f>C1504+1</f>
        <v/>
      </c>
      <c r="D1505" s="792" t="n"/>
      <c r="E1505" s="865" t="n">
        <v>1.902</v>
      </c>
      <c r="F1505" s="795" t="n"/>
      <c r="G1505" s="794" t="n">
        <v>1.829</v>
      </c>
      <c r="H1505" s="836" t="n"/>
      <c r="I1505" s="792" t="n"/>
      <c r="J1505" s="793" t="n">
        <v>1.471</v>
      </c>
      <c r="K1505" s="795" t="n"/>
      <c r="L1505" s="793" t="n">
        <v>1.808</v>
      </c>
      <c r="M1505" s="982">
        <f>IFERROR(AVERAGE(D1505:E1505),"")</f>
        <v/>
      </c>
      <c r="N1505" s="982">
        <f>IFERROR(AVERAGE(F1505:H1505),"")</f>
        <v/>
      </c>
      <c r="O1505" s="982">
        <f>IFERROR(AVERAGE(I1505:J1505),"")</f>
        <v/>
      </c>
      <c r="P1505" s="982">
        <f>IFERROR(AVERAGE(K1505:L1505),"")</f>
        <v/>
      </c>
      <c r="R1505" s="797">
        <f>AVERAGE(M1505:P1505)</f>
        <v/>
      </c>
      <c r="S1505" s="266">
        <f>IF(R1505&gt;=1,1,0)</f>
        <v/>
      </c>
      <c r="T1505" s="266">
        <f>IF(S1505=0,0,S1505+T1504)</f>
        <v/>
      </c>
    </row>
    <row r="1506" ht="17.45" customHeight="1">
      <c r="A1506" s="257">
        <f>IF(ISNUMBER(C1506),MONTH(C1506),"")</f>
        <v/>
      </c>
      <c r="B1506" s="257">
        <f>IF(ISNUMBER(C1506),YEAR(C1506),"")</f>
        <v/>
      </c>
      <c r="C1506" s="791">
        <f>C1505+1</f>
        <v/>
      </c>
      <c r="D1506" s="899" t="n">
        <v>2.317</v>
      </c>
      <c r="E1506" s="793" t="n"/>
      <c r="F1506" s="795" t="n"/>
      <c r="G1506" s="794" t="n"/>
      <c r="H1506" s="836" t="n">
        <v>1.44</v>
      </c>
      <c r="I1506" s="792" t="n">
        <v>1.299</v>
      </c>
      <c r="J1506" s="793" t="n"/>
      <c r="K1506" s="795" t="n">
        <v>1.677</v>
      </c>
      <c r="L1506" s="793" t="n"/>
      <c r="M1506" s="982">
        <f>IFERROR(AVERAGE(D1506:E1506),"")</f>
        <v/>
      </c>
      <c r="N1506" s="982">
        <f>IFERROR(AVERAGE(F1506:H1506),"")</f>
        <v/>
      </c>
      <c r="O1506" s="982">
        <f>IFERROR(AVERAGE(I1506:J1506),"")</f>
        <v/>
      </c>
      <c r="P1506" s="982">
        <f>IFERROR(AVERAGE(K1506:L1506),"")</f>
        <v/>
      </c>
      <c r="R1506" s="797">
        <f>AVERAGE(M1506:P1506)</f>
        <v/>
      </c>
      <c r="S1506" s="266">
        <f>IF(R1506&gt;=1,1,0)</f>
        <v/>
      </c>
      <c r="T1506" s="266">
        <f>IF(S1506=0,0,S1506+T1505)</f>
        <v/>
      </c>
    </row>
    <row r="1507" ht="17.45" customHeight="1">
      <c r="A1507" s="257">
        <f>IF(ISNUMBER(C1507),MONTH(C1507),"")</f>
        <v/>
      </c>
      <c r="B1507" s="257">
        <f>IF(ISNUMBER(C1507),YEAR(C1507),"")</f>
        <v/>
      </c>
      <c r="C1507" s="791">
        <f>C1506+1</f>
        <v/>
      </c>
      <c r="D1507" s="849" t="n"/>
      <c r="E1507" s="901" t="n">
        <v>2.233</v>
      </c>
      <c r="F1507" s="852" t="n"/>
      <c r="G1507" s="851" t="n">
        <v>1.21</v>
      </c>
      <c r="H1507" s="853" t="n"/>
      <c r="I1507" s="849" t="n"/>
      <c r="J1507" s="850" t="n">
        <v>1.199</v>
      </c>
      <c r="K1507" s="852" t="n"/>
      <c r="L1507" s="850" t="n">
        <v>1.4</v>
      </c>
      <c r="M1507" s="982">
        <f>IFERROR(AVERAGE(D1507:E1507),"")</f>
        <v/>
      </c>
      <c r="N1507" s="982">
        <f>IFERROR(AVERAGE(F1507:H1507),"")</f>
        <v/>
      </c>
      <c r="O1507" s="982">
        <f>IFERROR(AVERAGE(I1507:J1507),"")</f>
        <v/>
      </c>
      <c r="P1507" s="982">
        <f>IFERROR(AVERAGE(K1507:L1507),"")</f>
        <v/>
      </c>
      <c r="R1507" s="797">
        <f>AVERAGE(M1507:P1507)</f>
        <v/>
      </c>
      <c r="S1507" s="266">
        <f>IF(R1507&gt;=1,1,0)</f>
        <v/>
      </c>
      <c r="T1507" s="266">
        <f>IF(S1507=0,0,S1507+T1506)</f>
        <v/>
      </c>
    </row>
    <row r="1508" ht="17.45" customHeight="1">
      <c r="A1508" s="257">
        <f>IF(ISNUMBER(C1508),MONTH(C1508),"")</f>
        <v/>
      </c>
      <c r="B1508" s="257">
        <f>IF(ISNUMBER(C1508),YEAR(C1508),"")</f>
        <v/>
      </c>
      <c r="C1508" s="861">
        <f>C1507+1</f>
        <v/>
      </c>
      <c r="D1508" s="844" t="n">
        <v>0.9685</v>
      </c>
      <c r="E1508" s="845" t="n"/>
      <c r="F1508" s="847" t="n">
        <v>0.8129</v>
      </c>
      <c r="G1508" s="846" t="n"/>
      <c r="H1508" s="848" t="n">
        <v>0.8697</v>
      </c>
      <c r="I1508" s="844" t="n">
        <v>0.8565</v>
      </c>
      <c r="J1508" s="845" t="n"/>
      <c r="K1508" s="847" t="n">
        <v>0.9172</v>
      </c>
      <c r="L1508" s="845" t="n"/>
      <c r="M1508" s="983">
        <f>IFERROR(AVERAGE(D1508:E1508),"")</f>
        <v/>
      </c>
      <c r="N1508" s="983">
        <f>IFERROR(AVERAGE(F1508:H1508),"")</f>
        <v/>
      </c>
      <c r="O1508" s="983">
        <f>IFERROR(AVERAGE(I1508:J1508),"")</f>
        <v/>
      </c>
      <c r="P1508" s="983">
        <f>IFERROR(AVERAGE(K1508:L1508),"")</f>
        <v/>
      </c>
      <c r="Q1508" s="813">
        <f>AVERAGE(M1508:P1508)</f>
        <v/>
      </c>
      <c r="R1508" s="813" t="n"/>
      <c r="S1508" s="443">
        <f>IF(Q1508&gt;=1,1,0)</f>
        <v/>
      </c>
      <c r="T1508" s="443">
        <f>IF(S1508=0,0,S1508+T1507)</f>
        <v/>
      </c>
    </row>
    <row r="1509" ht="17.45" customHeight="1">
      <c r="A1509" s="257">
        <f>IF(ISNUMBER(C1509),MONTH(C1509),"")</f>
        <v/>
      </c>
      <c r="B1509" s="257">
        <f>IF(ISNUMBER(C1509),YEAR(C1509),"")</f>
        <v/>
      </c>
      <c r="C1509" s="808">
        <f>C1508+1</f>
        <v/>
      </c>
      <c r="D1509" s="844" t="n"/>
      <c r="E1509" s="845" t="n">
        <v>0.8791</v>
      </c>
      <c r="F1509" s="847" t="n"/>
      <c r="G1509" s="846" t="n">
        <v>0.6259</v>
      </c>
      <c r="H1509" s="848" t="n"/>
      <c r="I1509" s="844" t="n"/>
      <c r="J1509" s="845" t="n">
        <v>0.4508</v>
      </c>
      <c r="K1509" s="847" t="n"/>
      <c r="L1509" s="845" t="n">
        <v>0.5987</v>
      </c>
      <c r="M1509" s="983">
        <f>IFERROR(AVERAGE(D1509:E1509),"")</f>
        <v/>
      </c>
      <c r="N1509" s="983">
        <f>IFERROR(AVERAGE(F1509:H1509),"")</f>
        <v/>
      </c>
      <c r="O1509" s="983">
        <f>IFERROR(AVERAGE(I1509:J1509),"")</f>
        <v/>
      </c>
      <c r="P1509" s="983">
        <f>IFERROR(AVERAGE(K1509:L1509),"")</f>
        <v/>
      </c>
      <c r="Q1509" s="813">
        <f>AVERAGE(M1509:P1509)</f>
        <v/>
      </c>
      <c r="R1509" s="813" t="n"/>
      <c r="S1509" s="443">
        <f>IF(Q1509&gt;=1,1,0)</f>
        <v/>
      </c>
      <c r="T1509" s="443">
        <f>IF(S1509=0,0,S1509+T1508)</f>
        <v/>
      </c>
    </row>
    <row r="1510" ht="17.45" customHeight="1">
      <c r="A1510" s="257">
        <f>IF(ISNUMBER(C1510),MONTH(C1510),"")</f>
        <v/>
      </c>
      <c r="B1510" s="257">
        <f>IF(ISNUMBER(C1510),YEAR(C1510),"")</f>
        <v/>
      </c>
      <c r="C1510" s="791">
        <f>C1509+1</f>
        <v/>
      </c>
      <c r="D1510" s="849" t="n">
        <v>1.262</v>
      </c>
      <c r="E1510" s="850" t="n"/>
      <c r="F1510" s="852" t="n">
        <v>0.8838</v>
      </c>
      <c r="G1510" s="851" t="n"/>
      <c r="H1510" s="853" t="n"/>
      <c r="I1510" s="849" t="n">
        <v>0.9408</v>
      </c>
      <c r="J1510" s="850" t="n"/>
      <c r="K1510" s="852" t="n">
        <v>0.9212</v>
      </c>
      <c r="L1510" s="850" t="n"/>
      <c r="M1510" s="982">
        <f>IFERROR(AVERAGE(D1510:E1510),"")</f>
        <v/>
      </c>
      <c r="N1510" s="982">
        <f>IFERROR(AVERAGE(F1510:H1510),"")</f>
        <v/>
      </c>
      <c r="O1510" s="982">
        <f>IFERROR(AVERAGE(I1510:J1510),"")</f>
        <v/>
      </c>
      <c r="P1510" s="982">
        <f>IFERROR(AVERAGE(K1510:L1510),"")</f>
        <v/>
      </c>
      <c r="R1510" s="797">
        <f>AVERAGE(M1510:P1510)</f>
        <v/>
      </c>
      <c r="S1510" s="266">
        <f>IF(R1510&gt;=1,1,0)</f>
        <v/>
      </c>
      <c r="T1510" s="266">
        <f>IF(S1510=0,0,S1510+T1509)</f>
        <v/>
      </c>
    </row>
    <row r="1511" ht="17.45" customHeight="1">
      <c r="A1511" s="257">
        <f>IF(ISNUMBER(C1511),MONTH(C1511),"")</f>
        <v/>
      </c>
      <c r="B1511" s="257">
        <f>IF(ISNUMBER(C1511),YEAR(C1511),"")</f>
        <v/>
      </c>
      <c r="C1511" s="791">
        <f>C1510+1</f>
        <v/>
      </c>
      <c r="D1511" s="849" t="n"/>
      <c r="E1511" s="901" t="n">
        <v>2.391</v>
      </c>
      <c r="F1511" s="852" t="n"/>
      <c r="G1511" s="851" t="n">
        <v>1.124</v>
      </c>
      <c r="H1511" s="853" t="n"/>
      <c r="I1511" s="849" t="n"/>
      <c r="J1511" s="850" t="n">
        <v>0.6522</v>
      </c>
      <c r="K1511" s="852" t="n"/>
      <c r="L1511" s="850" t="n">
        <v>1.14</v>
      </c>
      <c r="M1511" s="982">
        <f>IFERROR(AVERAGE(D1511:E1511),"")</f>
        <v/>
      </c>
      <c r="N1511" s="982">
        <f>IFERROR(AVERAGE(F1511:H1511),"")</f>
        <v/>
      </c>
      <c r="O1511" s="982">
        <f>IFERROR(AVERAGE(I1511:J1511),"")</f>
        <v/>
      </c>
      <c r="P1511" s="982">
        <f>IFERROR(AVERAGE(K1511:L1511),"")</f>
        <v/>
      </c>
      <c r="R1511" s="797">
        <f>AVERAGE(M1511:P1511)</f>
        <v/>
      </c>
      <c r="S1511" s="266">
        <f>IF(R1511&gt;=1,1,0)</f>
        <v/>
      </c>
      <c r="T1511" s="266">
        <f>IF(S1511=0,0,S1511+T1510)</f>
        <v/>
      </c>
    </row>
    <row r="1512" ht="17.45" customHeight="1">
      <c r="A1512" s="257">
        <f>IF(ISNUMBER(C1512),MONTH(C1512),"")</f>
        <v/>
      </c>
      <c r="B1512" s="257">
        <f>IF(ISNUMBER(C1512),YEAR(C1512),"")</f>
        <v/>
      </c>
      <c r="C1512" s="791">
        <f>C1511+1</f>
        <v/>
      </c>
      <c r="D1512" s="933" t="n">
        <v>1.93</v>
      </c>
      <c r="E1512" s="850" t="n"/>
      <c r="F1512" s="852" t="n"/>
      <c r="G1512" s="851" t="n"/>
      <c r="H1512" s="853" t="n">
        <v>0.6939</v>
      </c>
      <c r="I1512" s="849" t="n">
        <v>0.6444</v>
      </c>
      <c r="J1512" s="850" t="n"/>
      <c r="K1512" s="852" t="n">
        <v>0.9908</v>
      </c>
      <c r="L1512" s="850" t="n"/>
      <c r="M1512" s="982">
        <f>IFERROR(AVERAGE(D1512:E1512),"")</f>
        <v/>
      </c>
      <c r="N1512" s="982">
        <f>IFERROR(AVERAGE(F1512:H1512),"")</f>
        <v/>
      </c>
      <c r="O1512" s="982">
        <f>IFERROR(AVERAGE(I1512:J1512),"")</f>
        <v/>
      </c>
      <c r="P1512" s="982">
        <f>IFERROR(AVERAGE(K1512:L1512),"")</f>
        <v/>
      </c>
      <c r="R1512" s="797">
        <f>AVERAGE(M1512:P1512)</f>
        <v/>
      </c>
      <c r="S1512" s="266">
        <f>IF(R1512&gt;=1,1,0)</f>
        <v/>
      </c>
      <c r="T1512" s="266">
        <f>IF(S1512=0,0,S1512+T1511)</f>
        <v/>
      </c>
    </row>
    <row r="1513" ht="17.45" customHeight="1">
      <c r="A1513" s="257">
        <f>IF(ISNUMBER(C1513),MONTH(C1513),"")</f>
        <v/>
      </c>
      <c r="B1513" s="257">
        <f>IF(ISNUMBER(C1513),YEAR(C1513),"")</f>
        <v/>
      </c>
      <c r="C1513" s="791">
        <f>C1512+1</f>
        <v/>
      </c>
      <c r="D1513" s="849" t="n"/>
      <c r="E1513" s="901" t="n">
        <v>2.112</v>
      </c>
      <c r="F1513" s="852" t="n"/>
      <c r="G1513" s="851" t="n">
        <v>1.123</v>
      </c>
      <c r="H1513" s="853" t="n"/>
      <c r="I1513" s="849" t="n"/>
      <c r="J1513" s="850" t="n">
        <v>0.7857</v>
      </c>
      <c r="K1513" s="852" t="n"/>
      <c r="L1513" s="850" t="n">
        <v>1.081</v>
      </c>
      <c r="M1513" s="982">
        <f>IFERROR(AVERAGE(D1513:E1513),"")</f>
        <v/>
      </c>
      <c r="N1513" s="982">
        <f>IFERROR(AVERAGE(F1513:H1513),"")</f>
        <v/>
      </c>
      <c r="O1513" s="982">
        <f>IFERROR(AVERAGE(I1513:J1513),"")</f>
        <v/>
      </c>
      <c r="P1513" s="982">
        <f>IFERROR(AVERAGE(K1513:L1513),"")</f>
        <v/>
      </c>
      <c r="R1513" s="797">
        <f>AVERAGE(M1513:P1513)</f>
        <v/>
      </c>
      <c r="S1513" s="266">
        <f>IF(R1513&gt;=1,1,0)</f>
        <v/>
      </c>
      <c r="T1513" s="266">
        <f>IF(S1513=0,0,S1513+T1512)</f>
        <v/>
      </c>
    </row>
    <row r="1514" ht="17.45" customHeight="1">
      <c r="A1514" s="257">
        <f>IF(ISNUMBER(C1514),MONTH(C1514),"")</f>
        <v/>
      </c>
      <c r="B1514" s="257">
        <f>IF(ISNUMBER(C1514),YEAR(C1514),"")</f>
        <v/>
      </c>
      <c r="C1514" s="861">
        <f>C1513+1</f>
        <v/>
      </c>
      <c r="D1514" s="930" t="n">
        <v>2.388</v>
      </c>
      <c r="E1514" s="841" t="n"/>
      <c r="F1514" s="843" t="n">
        <v>0.9974</v>
      </c>
      <c r="G1514" s="842" t="n"/>
      <c r="H1514" s="863" t="n">
        <v>1.049</v>
      </c>
      <c r="I1514" s="840" t="n">
        <v>0.8259</v>
      </c>
      <c r="J1514" s="841" t="n"/>
      <c r="K1514" s="843" t="n">
        <v>1.125</v>
      </c>
      <c r="L1514" s="841" t="n"/>
      <c r="M1514" s="982">
        <f>IFERROR(AVERAGE(D1514:E1514),"")</f>
        <v/>
      </c>
      <c r="N1514" s="982">
        <f>IFERROR(AVERAGE(F1514:H1514),"")</f>
        <v/>
      </c>
      <c r="O1514" s="982">
        <f>IFERROR(AVERAGE(I1514:J1514),"")</f>
        <v/>
      </c>
      <c r="P1514" s="982">
        <f>IFERROR(AVERAGE(K1514:L1514),"")</f>
        <v/>
      </c>
      <c r="R1514" s="797">
        <f>AVERAGE(M1514:P1514)</f>
        <v/>
      </c>
      <c r="S1514" s="266">
        <f>IF(R1514&gt;=1,1,0)</f>
        <v/>
      </c>
      <c r="T1514" s="266">
        <f>IF(S1514=0,0,S1514+T1513)</f>
        <v/>
      </c>
    </row>
    <row r="1515" ht="17.45" customHeight="1">
      <c r="A1515" s="257">
        <f>IF(ISNUMBER(C1515),MONTH(C1515),"")</f>
        <v/>
      </c>
      <c r="B1515" s="257">
        <f>IF(ISNUMBER(C1515),YEAR(C1515),"")</f>
        <v/>
      </c>
      <c r="C1515" s="808">
        <f>C1514+1</f>
        <v/>
      </c>
      <c r="D1515" s="844" t="n"/>
      <c r="E1515" s="845" t="n">
        <v>1.931</v>
      </c>
      <c r="F1515" s="847" t="n"/>
      <c r="G1515" s="846" t="n">
        <v>0.9619</v>
      </c>
      <c r="H1515" s="848" t="n"/>
      <c r="I1515" s="844" t="n"/>
      <c r="J1515" s="845" t="n">
        <v>0.7792</v>
      </c>
      <c r="K1515" s="847" t="n"/>
      <c r="L1515" s="845" t="n">
        <v>1.057</v>
      </c>
      <c r="M1515" s="983">
        <f>IFERROR(AVERAGE(D1515:E1515),"")</f>
        <v/>
      </c>
      <c r="N1515" s="983">
        <f>IFERROR(AVERAGE(F1515:H1515),"")</f>
        <v/>
      </c>
      <c r="O1515" s="983">
        <f>IFERROR(AVERAGE(I1515:J1515),"")</f>
        <v/>
      </c>
      <c r="P1515" s="983">
        <f>IFERROR(AVERAGE(K1515:L1515),"")</f>
        <v/>
      </c>
      <c r="Q1515" s="813">
        <f>AVERAGE(M1515:P1515)</f>
        <v/>
      </c>
      <c r="R1515" s="813" t="n"/>
      <c r="S1515" s="443">
        <f>IF(Q1515&gt;=1,1,0)</f>
        <v/>
      </c>
      <c r="T1515" s="443">
        <f>IF(S1515=0,0,S1515+T1514)</f>
        <v/>
      </c>
    </row>
    <row r="1516" ht="17.45" customHeight="1">
      <c r="A1516" s="257">
        <f>IF(ISNUMBER(C1516),MONTH(C1516),"")</f>
        <v/>
      </c>
      <c r="B1516" s="257">
        <f>IF(ISNUMBER(C1516),YEAR(C1516),"")</f>
        <v/>
      </c>
      <c r="C1516" s="808">
        <f>C1515+1</f>
        <v/>
      </c>
      <c r="D1516" s="844" t="n">
        <v>0.8405</v>
      </c>
      <c r="E1516" s="845" t="n"/>
      <c r="F1516" s="847" t="n">
        <v>0.7828000000000001</v>
      </c>
      <c r="G1516" s="846" t="n"/>
      <c r="H1516" s="848" t="n"/>
      <c r="I1516" s="844" t="n">
        <v>0.6391</v>
      </c>
      <c r="J1516" s="845" t="n"/>
      <c r="K1516" s="847" t="n">
        <v>0.7603</v>
      </c>
      <c r="L1516" s="845" t="n"/>
      <c r="M1516" s="983">
        <f>IFERROR(AVERAGE(D1516:E1516),"")</f>
        <v/>
      </c>
      <c r="N1516" s="983">
        <f>IFERROR(AVERAGE(F1516:H1516),"")</f>
        <v/>
      </c>
      <c r="O1516" s="983">
        <f>IFERROR(AVERAGE(I1516:J1516),"")</f>
        <v/>
      </c>
      <c r="P1516" s="983">
        <f>IFERROR(AVERAGE(K1516:L1516),"")</f>
        <v/>
      </c>
      <c r="Q1516" s="813">
        <f>AVERAGE(M1516:P1516)</f>
        <v/>
      </c>
      <c r="R1516" s="813" t="n"/>
      <c r="S1516" s="443">
        <f>IF(Q1516&gt;=1,1,0)</f>
        <v/>
      </c>
      <c r="T1516" s="443">
        <f>IF(S1516=0,0,S1516+T1515)</f>
        <v/>
      </c>
    </row>
    <row r="1517" ht="17.45" customHeight="1">
      <c r="A1517" s="257">
        <f>IF(ISNUMBER(C1517),MONTH(C1517),"")</f>
        <v/>
      </c>
      <c r="B1517" s="257">
        <f>IF(ISNUMBER(C1517),YEAR(C1517),"")</f>
        <v/>
      </c>
      <c r="C1517" s="791">
        <f>C1516+1</f>
        <v/>
      </c>
      <c r="D1517" s="849" t="n"/>
      <c r="E1517" s="850" t="n">
        <v>1.192</v>
      </c>
      <c r="F1517" s="852" t="n"/>
      <c r="G1517" s="851" t="n">
        <v>0.824</v>
      </c>
      <c r="H1517" s="853" t="n"/>
      <c r="I1517" s="849" t="n"/>
      <c r="J1517" s="850" t="n">
        <v>0.4886</v>
      </c>
      <c r="K1517" s="852" t="n"/>
      <c r="L1517" s="850" t="n">
        <v>0.7337</v>
      </c>
      <c r="M1517" s="982">
        <f>IFERROR(AVERAGE(D1517:E1517),"")</f>
        <v/>
      </c>
      <c r="N1517" s="982">
        <f>IFERROR(AVERAGE(F1517:H1517),"")</f>
        <v/>
      </c>
      <c r="O1517" s="982">
        <f>IFERROR(AVERAGE(I1517:J1517),"")</f>
        <v/>
      </c>
      <c r="P1517" s="982">
        <f>IFERROR(AVERAGE(K1517:L1517),"")</f>
        <v/>
      </c>
      <c r="R1517" s="797">
        <f>AVERAGE(M1517:P1517)</f>
        <v/>
      </c>
      <c r="S1517" s="266">
        <f>IF(R1517&gt;=1,1,0)</f>
        <v/>
      </c>
      <c r="T1517" s="266">
        <f>IF(S1517=0,0,S1517+T1516)</f>
        <v/>
      </c>
    </row>
    <row r="1518" ht="17.45" customHeight="1">
      <c r="A1518" s="257">
        <f>IF(ISNUMBER(C1518),MONTH(C1518),"")</f>
        <v/>
      </c>
      <c r="B1518" s="257">
        <f>IF(ISNUMBER(C1518),YEAR(C1518),"")</f>
        <v/>
      </c>
      <c r="C1518" s="791">
        <f>C1517+1</f>
        <v/>
      </c>
      <c r="D1518" s="849" t="n">
        <v>0.6279</v>
      </c>
      <c r="E1518" s="850" t="n"/>
      <c r="F1518" s="852" t="n"/>
      <c r="G1518" s="851" t="n"/>
      <c r="H1518" s="853" t="n">
        <v>1.472</v>
      </c>
      <c r="I1518" s="849" t="n">
        <v>0.3795</v>
      </c>
      <c r="J1518" s="850" t="n"/>
      <c r="K1518" s="852" t="n">
        <v>0.9777</v>
      </c>
      <c r="L1518" s="850" t="n"/>
      <c r="M1518" s="982">
        <f>IFERROR(AVERAGE(D1518:E1518),"")</f>
        <v/>
      </c>
      <c r="N1518" s="982">
        <f>IFERROR(AVERAGE(F1518:H1518),"")</f>
        <v/>
      </c>
      <c r="O1518" s="982">
        <f>IFERROR(AVERAGE(I1518:J1518),"")</f>
        <v/>
      </c>
      <c r="P1518" s="982">
        <f>IFERROR(AVERAGE(K1518:L1518),"")</f>
        <v/>
      </c>
      <c r="R1518" s="797">
        <f>AVERAGE(M1518:P1518)</f>
        <v/>
      </c>
      <c r="S1518" s="266">
        <f>IF(R1518&gt;=1,1,0)</f>
        <v/>
      </c>
      <c r="T1518" s="266">
        <f>IF(S1518=0,0,S1518+T1517)</f>
        <v/>
      </c>
    </row>
    <row r="1519" ht="17.45" customHeight="1">
      <c r="A1519" s="257">
        <f>IF(ISNUMBER(C1519),MONTH(C1519),"")</f>
        <v/>
      </c>
      <c r="B1519" s="257">
        <f>IF(ISNUMBER(C1519),YEAR(C1519),"")</f>
        <v/>
      </c>
      <c r="C1519" s="791">
        <f>C1518+1</f>
        <v/>
      </c>
      <c r="D1519" s="792" t="n"/>
      <c r="E1519" s="793" t="n">
        <v>1.994</v>
      </c>
      <c r="F1519" s="795" t="n"/>
      <c r="G1519" s="794" t="n">
        <v>1.617</v>
      </c>
      <c r="H1519" s="836" t="n"/>
      <c r="I1519" s="792" t="n"/>
      <c r="J1519" s="793" t="n">
        <v>0.537</v>
      </c>
      <c r="K1519" s="795" t="n"/>
      <c r="L1519" s="793" t="n">
        <v>0.7085</v>
      </c>
      <c r="M1519" s="982">
        <f>IFERROR(AVERAGE(D1519:E1519),"")</f>
        <v/>
      </c>
      <c r="N1519" s="982">
        <f>IFERROR(AVERAGE(F1519:H1519),"")</f>
        <v/>
      </c>
      <c r="O1519" s="982">
        <f>IFERROR(AVERAGE(I1519:J1519),"")</f>
        <v/>
      </c>
      <c r="P1519" s="982">
        <f>IFERROR(AVERAGE(K1519:L1519),"")</f>
        <v/>
      </c>
      <c r="R1519" s="797">
        <f>AVERAGE(M1519:P1519)</f>
        <v/>
      </c>
      <c r="S1519" s="266">
        <f>IF(R1519&gt;=1,1,0)</f>
        <v/>
      </c>
      <c r="T1519" s="266">
        <f>IF(S1519=0,0,S1519+T1518)</f>
        <v/>
      </c>
    </row>
    <row r="1520" ht="17.45" customHeight="1">
      <c r="A1520" s="257">
        <f>IF(ISNUMBER(C1520),MONTH(C1520),"")</f>
        <v/>
      </c>
      <c r="B1520" s="257">
        <f>IF(ISNUMBER(C1520),YEAR(C1520),"")</f>
        <v/>
      </c>
      <c r="C1520" s="861">
        <f>C1519+1</f>
        <v/>
      </c>
      <c r="D1520" s="803" t="n">
        <v>0.9322</v>
      </c>
      <c r="E1520" s="804" t="n"/>
      <c r="F1520" s="806" t="n">
        <v>1.148</v>
      </c>
      <c r="G1520" s="805" t="n"/>
      <c r="H1520" s="838" t="n">
        <v>1.183</v>
      </c>
      <c r="I1520" s="803" t="n">
        <v>0.8080000000000001</v>
      </c>
      <c r="J1520" s="804" t="n"/>
      <c r="K1520" s="806" t="n">
        <v>0.8709</v>
      </c>
      <c r="L1520" s="804" t="n"/>
      <c r="M1520" s="982">
        <f>IFERROR(AVERAGE(D1520:E1520),"")</f>
        <v/>
      </c>
      <c r="N1520" s="982">
        <f>IFERROR(AVERAGE(F1520:H1520),"")</f>
        <v/>
      </c>
      <c r="O1520" s="982">
        <f>IFERROR(AVERAGE(I1520:J1520),"")</f>
        <v/>
      </c>
      <c r="P1520" s="982">
        <f>IFERROR(AVERAGE(K1520:L1520),"")</f>
        <v/>
      </c>
      <c r="R1520" s="797">
        <f>AVERAGE(M1520:P1520)</f>
        <v/>
      </c>
      <c r="S1520" s="266">
        <f>IF(R1520&gt;=1,1,0)</f>
        <v/>
      </c>
      <c r="T1520" s="266">
        <f>IF(S1520=0,0,S1520+T1519)</f>
        <v/>
      </c>
    </row>
    <row r="1521" ht="17.45" customHeight="1" thickBot="1">
      <c r="A1521" s="257">
        <f>IF(ISNUMBER(C1521),MONTH(C1521),"")</f>
        <v/>
      </c>
      <c r="B1521" s="257">
        <f>IF(ISNUMBER(C1521),YEAR(C1521),"")</f>
        <v/>
      </c>
      <c r="C1521" s="791">
        <f>C1520+1</f>
        <v/>
      </c>
      <c r="D1521" s="792" t="n"/>
      <c r="E1521" s="793" t="n">
        <v>1.276</v>
      </c>
      <c r="F1521" s="795" t="n"/>
      <c r="G1521" s="794" t="n">
        <v>1.204</v>
      </c>
      <c r="H1521" s="836" t="n"/>
      <c r="I1521" s="792" t="n"/>
      <c r="J1521" s="793" t="n">
        <v>0.8321</v>
      </c>
      <c r="K1521" s="795" t="n"/>
      <c r="L1521" s="793" t="n">
        <v>1.058</v>
      </c>
      <c r="M1521" s="982">
        <f>IFERROR(AVERAGE(D1521:E1521),"")</f>
        <v/>
      </c>
      <c r="N1521" s="982">
        <f>IFERROR(AVERAGE(F1521:H1521),"")</f>
        <v/>
      </c>
      <c r="O1521" s="982">
        <f>IFERROR(AVERAGE(I1521:J1521),"")</f>
        <v/>
      </c>
      <c r="P1521" s="982">
        <f>IFERROR(AVERAGE(K1521:L1521),"")</f>
        <v/>
      </c>
      <c r="R1521" s="797">
        <f>AVERAGE(M1521:P1521)</f>
        <v/>
      </c>
      <c r="S1521" s="266">
        <f>IF(R1521&gt;=1,1,0)</f>
        <v/>
      </c>
      <c r="T1521" s="266">
        <f>IF(S1521=0,0,S1521+T1520)</f>
        <v/>
      </c>
    </row>
    <row r="1522" ht="17.45" customHeight="1" thickBot="1">
      <c r="A1522" s="257">
        <f>IF(ISNUMBER(C1522),MONTH(C1522),"")</f>
        <v/>
      </c>
      <c r="B1522" s="257">
        <f>IF(ISNUMBER(C1522),YEAR(C1522),"")</f>
        <v/>
      </c>
      <c r="C1522" s="808">
        <f>C1521+1</f>
        <v/>
      </c>
      <c r="D1522" s="809" t="n">
        <v>0.994</v>
      </c>
      <c r="E1522" s="810" t="n"/>
      <c r="F1522" s="812" t="n">
        <v>1.143</v>
      </c>
      <c r="G1522" s="811" t="n"/>
      <c r="H1522" s="837" t="n"/>
      <c r="I1522" s="809" t="n">
        <v>0.7363</v>
      </c>
      <c r="J1522" s="810" t="n"/>
      <c r="K1522" s="812" t="n">
        <v>0.9599</v>
      </c>
      <c r="L1522" s="810" t="n"/>
      <c r="M1522" s="983">
        <f>IFERROR(AVERAGE(D1522:E1522),"")</f>
        <v/>
      </c>
      <c r="N1522" s="983">
        <f>IFERROR(AVERAGE(F1522:H1522),"")</f>
        <v/>
      </c>
      <c r="O1522" s="983">
        <f>IFERROR(AVERAGE(I1522:J1522),"")</f>
        <v/>
      </c>
      <c r="P1522" s="983">
        <f>IFERROR(AVERAGE(K1522:L1522),"")</f>
        <v/>
      </c>
      <c r="Q1522" s="813">
        <f>AVERAGE(M1522:P1522)</f>
        <v/>
      </c>
      <c r="R1522" s="813" t="n"/>
      <c r="S1522" s="443">
        <f>IF(Q1522&gt;=1,1,0)</f>
        <v/>
      </c>
      <c r="T1522" s="443">
        <f>IF(S1522=0,0,S1522+T1521)</f>
        <v/>
      </c>
      <c r="U1522" s="514" t="inlineStr">
        <is>
          <t>February</t>
        </is>
      </c>
      <c r="V1522" s="515" t="n">
        <v>2022</v>
      </c>
      <c r="W1522" s="516" t="n"/>
      <c r="X1522" s="516" t="n"/>
      <c r="Y1522" s="516" t="n"/>
    </row>
    <row r="1523" ht="17.45" customHeight="1">
      <c r="A1523" s="257">
        <f>IF(ISNUMBER(C1523),MONTH(C1523),"")</f>
        <v/>
      </c>
      <c r="B1523" s="257">
        <f>IF(ISNUMBER(C1523),YEAR(C1523),"")</f>
        <v/>
      </c>
      <c r="C1523" s="808">
        <f>C1522+1</f>
        <v/>
      </c>
      <c r="D1523" s="809" t="n"/>
      <c r="E1523" s="810" t="n">
        <v>0.8924</v>
      </c>
      <c r="F1523" s="812" t="n"/>
      <c r="G1523" s="811" t="n">
        <v>0.9715</v>
      </c>
      <c r="H1523" s="837" t="n"/>
      <c r="I1523" s="809" t="n"/>
      <c r="J1523" s="810" t="n">
        <v>0.5681</v>
      </c>
      <c r="K1523" s="812" t="n"/>
      <c r="L1523" s="810" t="n">
        <v>0.7699</v>
      </c>
      <c r="M1523" s="983">
        <f>IFERROR(AVERAGE(D1523:E1523),"")</f>
        <v/>
      </c>
      <c r="N1523" s="983">
        <f>IFERROR(AVERAGE(F1523:H1523),"")</f>
        <v/>
      </c>
      <c r="O1523" s="983">
        <f>IFERROR(AVERAGE(I1523:J1523),"")</f>
        <v/>
      </c>
      <c r="P1523" s="983">
        <f>IFERROR(AVERAGE(K1523:L1523),"")</f>
        <v/>
      </c>
      <c r="Q1523" s="813">
        <f>AVERAGE(M1523:P1523)</f>
        <v/>
      </c>
      <c r="R1523" s="813" t="n"/>
      <c r="S1523" s="443">
        <f>IF(Q1523&gt;=1,1,0)</f>
        <v/>
      </c>
      <c r="T1523" s="443">
        <f>IF(S1523=0,0,S1523+T1522)</f>
        <v/>
      </c>
      <c r="U1523" s="517" t="inlineStr">
        <is>
          <t>Parameter</t>
        </is>
      </c>
      <c r="V1523" s="517" t="inlineStr">
        <is>
          <t>Station 1</t>
        </is>
      </c>
      <c r="W1523" s="517" t="inlineStr">
        <is>
          <t>Station 2</t>
        </is>
      </c>
      <c r="X1523" s="517" t="inlineStr">
        <is>
          <t>Station 4</t>
        </is>
      </c>
      <c r="Y1523" s="517" t="inlineStr">
        <is>
          <t>Station 5</t>
        </is>
      </c>
    </row>
    <row r="1524" ht="17.45" customHeight="1" thickBot="1">
      <c r="A1524" s="257">
        <f>IF(ISNUMBER(C1524),MONTH(C1524),"")</f>
        <v/>
      </c>
      <c r="B1524" s="257">
        <f>IF(ISNUMBER(C1524),YEAR(C1524),"")</f>
        <v/>
      </c>
      <c r="C1524" s="824">
        <f>C1523+1</f>
        <v/>
      </c>
      <c r="D1524" s="825" t="n">
        <v>1.869</v>
      </c>
      <c r="E1524" s="826" t="n"/>
      <c r="F1524" s="828" t="n"/>
      <c r="G1524" s="827" t="n"/>
      <c r="H1524" s="867" t="n">
        <v>1.047</v>
      </c>
      <c r="I1524" s="825" t="n">
        <v>1.049</v>
      </c>
      <c r="J1524" s="826" t="n"/>
      <c r="K1524" s="828" t="n">
        <v>1.27</v>
      </c>
      <c r="L1524" s="826" t="n"/>
      <c r="M1524" s="982">
        <f>IFERROR(AVERAGE(D1524:E1524),"")</f>
        <v/>
      </c>
      <c r="N1524" s="982">
        <f>IFERROR(AVERAGE(F1524:H1524),"")</f>
        <v/>
      </c>
      <c r="O1524" s="982">
        <f>IFERROR(AVERAGE(I1524:J1524),"")</f>
        <v/>
      </c>
      <c r="P1524" s="982">
        <f>IFERROR(AVERAGE(K1524:L1524),"")</f>
        <v/>
      </c>
      <c r="R1524" s="797">
        <f>AVERAGE(M1524:P1524)</f>
        <v/>
      </c>
      <c r="S1524" s="266">
        <f>IF(R1524&gt;=1,1,0)</f>
        <v/>
      </c>
      <c r="T1524" s="266">
        <f>IF(S1524=0,0,S1524+T1523)</f>
        <v/>
      </c>
      <c r="U1524" s="518" t="inlineStr">
        <is>
          <t>Average</t>
        </is>
      </c>
      <c r="V1524" s="928">
        <f>AVERAGE(D1497:E1524)</f>
        <v/>
      </c>
      <c r="W1524" s="928">
        <f>AVERAGE(F1497:H1524)</f>
        <v/>
      </c>
      <c r="X1524" s="928">
        <f>AVERAGE(I1497:J1524)</f>
        <v/>
      </c>
      <c r="Y1524" s="928">
        <f>AVERAGE(K1497:L1524)</f>
        <v/>
      </c>
    </row>
    <row r="1525" ht="17.45" customHeight="1">
      <c r="A1525" s="257">
        <f>IF(ISNUMBER(C1525),MONTH(C1525),"")</f>
        <v/>
      </c>
      <c r="B1525" s="257">
        <f>IF(ISNUMBER(C1525),YEAR(C1525),"")</f>
        <v/>
      </c>
      <c r="C1525" s="831">
        <f>C1524+1</f>
        <v/>
      </c>
      <c r="D1525" s="832" t="n"/>
      <c r="E1525" s="833" t="n">
        <v>1.766</v>
      </c>
      <c r="F1525" s="835" t="n"/>
      <c r="G1525" s="834" t="n">
        <v>1.271</v>
      </c>
      <c r="H1525" s="860" t="n"/>
      <c r="I1525" s="832" t="n"/>
      <c r="J1525" s="833" t="n">
        <v>1.003</v>
      </c>
      <c r="K1525" s="835" t="n"/>
      <c r="L1525" s="833" t="n">
        <v>1.517</v>
      </c>
      <c r="M1525" s="982">
        <f>IFERROR(AVERAGE(D1525:E1525),"")</f>
        <v/>
      </c>
      <c r="N1525" s="982">
        <f>IFERROR(AVERAGE(F1525:H1525),"")</f>
        <v/>
      </c>
      <c r="O1525" s="982">
        <f>IFERROR(AVERAGE(I1525:J1525),"")</f>
        <v/>
      </c>
      <c r="P1525" s="982">
        <f>IFERROR(AVERAGE(K1525:L1525),"")</f>
        <v/>
      </c>
      <c r="R1525" s="797">
        <f>AVERAGE(M1525:P1525)</f>
        <v/>
      </c>
      <c r="S1525" s="266">
        <f>IF(R1525&gt;=1,1,0)</f>
        <v/>
      </c>
      <c r="T1525" s="266">
        <f>IF(S1525=0,0,S1525+T1524)</f>
        <v/>
      </c>
      <c r="U1525" s="518" t="inlineStr">
        <is>
          <t>Maximum</t>
        </is>
      </c>
      <c r="V1525" s="928">
        <f>MAX(D1497:E1524)</f>
        <v/>
      </c>
      <c r="W1525" s="928">
        <f>MAX(F1497:H1524)</f>
        <v/>
      </c>
      <c r="X1525" s="928">
        <f>MAX(I1497:J1524)</f>
        <v/>
      </c>
      <c r="Y1525" s="928">
        <f>MAX(K1497:L1524)</f>
        <v/>
      </c>
    </row>
    <row r="1526" ht="17.45" customHeight="1" thickBot="1">
      <c r="A1526" s="257">
        <f>IF(ISNUMBER(C1526),MONTH(C1526),"")</f>
        <v/>
      </c>
      <c r="B1526" s="257">
        <f>IF(ISNUMBER(C1526),YEAR(C1526),"")</f>
        <v/>
      </c>
      <c r="C1526" s="1017">
        <f>C1525+1</f>
        <v/>
      </c>
      <c r="D1526" s="930" t="n">
        <v>2.563</v>
      </c>
      <c r="E1526" s="841" t="n"/>
      <c r="F1526" s="843" t="n">
        <v>1.596</v>
      </c>
      <c r="G1526" s="842" t="n"/>
      <c r="H1526" s="863" t="n">
        <v>1.558</v>
      </c>
      <c r="I1526" s="840" t="n">
        <v>1.056</v>
      </c>
      <c r="J1526" s="841" t="n"/>
      <c r="K1526" s="843" t="n">
        <v>1.418</v>
      </c>
      <c r="L1526" s="841" t="n"/>
      <c r="M1526" s="982">
        <f>IFERROR(AVERAGE(D1526:E1526),"")</f>
        <v/>
      </c>
      <c r="N1526" s="982">
        <f>IFERROR(AVERAGE(F1526:H1526),"")</f>
        <v/>
      </c>
      <c r="O1526" s="982">
        <f>IFERROR(AVERAGE(I1526:J1526),"")</f>
        <v/>
      </c>
      <c r="P1526" s="982">
        <f>IFERROR(AVERAGE(K1526:L1526),"")</f>
        <v/>
      </c>
      <c r="R1526" s="797">
        <f>AVERAGE(M1526:P1526)</f>
        <v/>
      </c>
      <c r="S1526" s="266">
        <f>IF(R1526&gt;=1,1,0)</f>
        <v/>
      </c>
      <c r="T1526" s="266">
        <f>IF(S1526=0,0,S1526+T1525)</f>
        <v/>
      </c>
      <c r="U1526" s="520" t="inlineStr">
        <is>
          <t># DAYS &gt; 2.5</t>
        </is>
      </c>
      <c r="V1526" s="521">
        <f>COUNTIF(D1497:E1524,"&gt;=2.5")</f>
        <v/>
      </c>
      <c r="W1526" s="521">
        <f>COUNTIF(F1497:H1524,"&gt;=2.5")</f>
        <v/>
      </c>
      <c r="X1526" s="521">
        <f>COUNTIF(I1497:J1524,"&gt;=2.5")</f>
        <v/>
      </c>
      <c r="Y1526" s="521">
        <f>COUNTIF(K1497:L1524,"&gt;=2.5")</f>
        <v/>
      </c>
    </row>
    <row r="1527" ht="17.45" customHeight="1" thickBot="1">
      <c r="A1527" s="257">
        <f>IF(ISNUMBER(C1527),MONTH(C1527),"")</f>
        <v/>
      </c>
      <c r="B1527" s="257">
        <f>IF(ISNUMBER(C1527),YEAR(C1527),"")</f>
        <v/>
      </c>
      <c r="C1527" s="791">
        <f>C1526+1</f>
        <v/>
      </c>
      <c r="D1527" s="849" t="n"/>
      <c r="E1527" s="901" t="n">
        <v>3.771</v>
      </c>
      <c r="F1527" s="852" t="n"/>
      <c r="G1527" s="851" t="n">
        <v>1.831</v>
      </c>
      <c r="H1527" s="853" t="n"/>
      <c r="I1527" s="849" t="n"/>
      <c r="J1527" s="850" t="n">
        <v>0.9871</v>
      </c>
      <c r="K1527" s="852" t="n"/>
      <c r="L1527" s="850" t="n">
        <v>1.527</v>
      </c>
      <c r="M1527" s="982">
        <f>IFERROR(AVERAGE(D1527:E1527),"")</f>
        <v/>
      </c>
      <c r="N1527" s="982">
        <f>IFERROR(AVERAGE(F1527:H1527),"")</f>
        <v/>
      </c>
      <c r="O1527" s="982">
        <f>IFERROR(AVERAGE(I1527:J1527),"")</f>
        <v/>
      </c>
      <c r="P1527" s="982">
        <f>IFERROR(AVERAGE(K1527:L1527),"")</f>
        <v/>
      </c>
      <c r="R1527" s="797">
        <f>AVERAGE(M1527:P1527)</f>
        <v/>
      </c>
      <c r="S1527" s="266">
        <f>IF(R1527&gt;=1,1,0)</f>
        <v/>
      </c>
      <c r="T1527" s="266">
        <f>IF(S1527=0,0,S1527+T1526)</f>
        <v/>
      </c>
      <c r="Y1527" s="929">
        <f>AVERAGE(V1524:Y1524)</f>
        <v/>
      </c>
    </row>
    <row r="1528" ht="17.45" customHeight="1">
      <c r="A1528" s="257">
        <f>IF(ISNUMBER(C1528),MONTH(C1528),"")</f>
        <v/>
      </c>
      <c r="B1528" s="257">
        <f>IF(ISNUMBER(C1528),YEAR(C1528),"")</f>
        <v/>
      </c>
      <c r="C1528" s="1017">
        <f>C1527+1</f>
        <v/>
      </c>
      <c r="D1528" s="792" t="n">
        <v>1.22</v>
      </c>
      <c r="E1528" s="793" t="n"/>
      <c r="F1528" s="795" t="n">
        <v>0.9651</v>
      </c>
      <c r="G1528" s="794" t="n"/>
      <c r="H1528" s="836" t="n"/>
      <c r="I1528" s="792" t="n">
        <v>0.5987</v>
      </c>
      <c r="J1528" s="793" t="n"/>
      <c r="K1528" s="795" t="n">
        <v>0.6927</v>
      </c>
      <c r="L1528" s="793" t="n"/>
      <c r="M1528" s="982">
        <f>IFERROR(AVERAGE(D1528:E1528),"")</f>
        <v/>
      </c>
      <c r="N1528" s="982">
        <f>IFERROR(AVERAGE(F1528:H1528),"")</f>
        <v/>
      </c>
      <c r="O1528" s="982">
        <f>IFERROR(AVERAGE(I1528:J1528),"")</f>
        <v/>
      </c>
      <c r="P1528" s="982">
        <f>IFERROR(AVERAGE(K1528:L1528),"")</f>
        <v/>
      </c>
      <c r="R1528" s="797">
        <f>AVERAGE(M1528:P1528)</f>
        <v/>
      </c>
      <c r="S1528" s="266">
        <f>IF(R1528&gt;=1,1,0)</f>
        <v/>
      </c>
      <c r="T1528" s="266">
        <f>IF(S1528=0,0,S1528+T1527)</f>
        <v/>
      </c>
    </row>
    <row r="1529" ht="17.45" customHeight="1">
      <c r="A1529" s="298">
        <f>IF(ISNUMBER(C1529),MONTH(C1529),"")</f>
        <v/>
      </c>
      <c r="B1529" s="298">
        <f>IF(ISNUMBER(C1529),YEAR(C1529),"")</f>
        <v/>
      </c>
      <c r="C1529" s="1017">
        <f>C1528+1</f>
        <v/>
      </c>
      <c r="D1529" s="809" t="n"/>
      <c r="E1529" s="810" t="n">
        <v>1.207</v>
      </c>
      <c r="F1529" s="812" t="n"/>
      <c r="G1529" s="811" t="n">
        <v>1.294</v>
      </c>
      <c r="H1529" s="837" t="n"/>
      <c r="I1529" s="809" t="n"/>
      <c r="J1529" s="810" t="n">
        <v>0.5053</v>
      </c>
      <c r="K1529" s="812" t="n"/>
      <c r="L1529" s="810" t="n">
        <v>0.995</v>
      </c>
      <c r="M1529" s="983">
        <f>IFERROR(AVERAGE(D1529:E1529),"")</f>
        <v/>
      </c>
      <c r="N1529" s="983">
        <f>IFERROR(AVERAGE(F1529:H1529),"")</f>
        <v/>
      </c>
      <c r="O1529" s="983">
        <f>IFERROR(AVERAGE(I1529:J1529),"")</f>
        <v/>
      </c>
      <c r="P1529" s="983">
        <f>IFERROR(AVERAGE(K1529:L1529),"")</f>
        <v/>
      </c>
      <c r="Q1529" s="813">
        <f>AVERAGE(M1529:P1529)</f>
        <v/>
      </c>
      <c r="R1529" s="813" t="n"/>
      <c r="S1529" s="443">
        <f>IF(Q1529&gt;=1,1,0)</f>
        <v/>
      </c>
      <c r="T1529" s="443">
        <f>IF(S1529=0,0,S1529+T1528)</f>
        <v/>
      </c>
    </row>
    <row r="1530" ht="17.45" customHeight="1">
      <c r="A1530" s="298">
        <f>IF(ISNUMBER(C1530),MONTH(C1530),"")</f>
        <v/>
      </c>
      <c r="B1530" s="298">
        <f>IF(ISNUMBER(C1530),YEAR(C1530),"")</f>
        <v/>
      </c>
      <c r="C1530" s="808">
        <f>C1529+1</f>
        <v/>
      </c>
      <c r="D1530" s="809" t="n">
        <v>0.6791</v>
      </c>
      <c r="E1530" s="810" t="n"/>
      <c r="F1530" s="812" t="n"/>
      <c r="G1530" s="811" t="n"/>
      <c r="H1530" s="837" t="n">
        <v>0.6652</v>
      </c>
      <c r="I1530" s="809" t="n">
        <v>0.4984</v>
      </c>
      <c r="J1530" s="810" t="n"/>
      <c r="K1530" s="812" t="n">
        <v>0.7987</v>
      </c>
      <c r="L1530" s="810" t="n"/>
      <c r="M1530" s="983">
        <f>IFERROR(AVERAGE(D1530:E1530),"")</f>
        <v/>
      </c>
      <c r="N1530" s="983">
        <f>IFERROR(AVERAGE(F1530:H1530),"")</f>
        <v/>
      </c>
      <c r="O1530" s="983">
        <f>IFERROR(AVERAGE(I1530:J1530),"")</f>
        <v/>
      </c>
      <c r="P1530" s="983">
        <f>IFERROR(AVERAGE(K1530:L1530),"")</f>
        <v/>
      </c>
      <c r="Q1530" s="813">
        <f>AVERAGE(M1530:P1530)</f>
        <v/>
      </c>
      <c r="R1530" s="813" t="n"/>
      <c r="S1530" s="443">
        <f>IF(Q1530&gt;=1,1,0)</f>
        <v/>
      </c>
      <c r="T1530" s="443">
        <f>IF(S1530=0,0,S1530+T1529)</f>
        <v/>
      </c>
    </row>
    <row r="1531" ht="17.45" customHeight="1">
      <c r="A1531" s="257">
        <f>IF(ISNUMBER(C1531),MONTH(C1531),"")</f>
        <v/>
      </c>
      <c r="B1531" s="257">
        <f>IF(ISNUMBER(C1531),YEAR(C1531),"")</f>
        <v/>
      </c>
      <c r="C1531" s="1017">
        <f>C1530+1</f>
        <v/>
      </c>
      <c r="D1531" s="849" t="n"/>
      <c r="E1531" s="901" t="n">
        <v>2.117</v>
      </c>
      <c r="F1531" s="852" t="n"/>
      <c r="G1531" s="851" t="n">
        <v>1.094</v>
      </c>
      <c r="H1531" s="853" t="n"/>
      <c r="I1531" s="849" t="n"/>
      <c r="J1531" s="850" t="n">
        <v>0.8094</v>
      </c>
      <c r="K1531" s="852" t="n"/>
      <c r="L1531" s="850" t="n">
        <v>1.001</v>
      </c>
      <c r="M1531" s="982">
        <f>IFERROR(AVERAGE(D1531:E1531),"")</f>
        <v/>
      </c>
      <c r="N1531" s="982">
        <f>IFERROR(AVERAGE(F1531:H1531),"")</f>
        <v/>
      </c>
      <c r="O1531" s="982">
        <f>IFERROR(AVERAGE(I1531:J1531),"")</f>
        <v/>
      </c>
      <c r="P1531" s="982">
        <f>IFERROR(AVERAGE(K1531:L1531),"")</f>
        <v/>
      </c>
      <c r="R1531" s="797">
        <f>AVERAGE(M1531:P1531)</f>
        <v/>
      </c>
      <c r="S1531" s="266">
        <f>IF(R1531&gt;=1,1,0)</f>
        <v/>
      </c>
      <c r="T1531" s="266">
        <f>IF(S1531=0,0,S1531+T1530)</f>
        <v/>
      </c>
    </row>
    <row r="1532" ht="17.45" customHeight="1">
      <c r="A1532" s="257">
        <f>IF(ISNUMBER(C1532),MONTH(C1532),"")</f>
        <v/>
      </c>
      <c r="B1532" s="257">
        <f>IF(ISNUMBER(C1532),YEAR(C1532),"")</f>
        <v/>
      </c>
      <c r="C1532" s="1017">
        <f>C1531+1</f>
        <v/>
      </c>
      <c r="D1532" s="864" t="n">
        <v>2.566</v>
      </c>
      <c r="E1532" s="804" t="n"/>
      <c r="F1532" s="806" t="n">
        <v>1.149</v>
      </c>
      <c r="G1532" s="805" t="n"/>
      <c r="H1532" s="838" t="n">
        <v>1.158</v>
      </c>
      <c r="I1532" s="803" t="n">
        <v>0.9238</v>
      </c>
      <c r="J1532" s="804" t="n"/>
      <c r="K1532" s="806" t="n">
        <v>1.148</v>
      </c>
      <c r="L1532" s="804" t="n"/>
      <c r="M1532" s="982">
        <f>IFERROR(AVERAGE(D1532:E1532),"")</f>
        <v/>
      </c>
      <c r="N1532" s="982">
        <f>IFERROR(AVERAGE(F1532:H1532),"")</f>
        <v/>
      </c>
      <c r="O1532" s="982">
        <f>IFERROR(AVERAGE(I1532:J1532),"")</f>
        <v/>
      </c>
      <c r="P1532" s="982">
        <f>IFERROR(AVERAGE(K1532:L1532),"")</f>
        <v/>
      </c>
      <c r="R1532" s="797">
        <f>AVERAGE(M1532:P1532)</f>
        <v/>
      </c>
      <c r="S1532" s="266">
        <f>IF(R1532&gt;=1,1,0)</f>
        <v/>
      </c>
      <c r="T1532" s="266">
        <f>IF(S1532=0,0,S1532+T1531)</f>
        <v/>
      </c>
    </row>
    <row r="1533" ht="17.45" customHeight="1">
      <c r="A1533" s="257">
        <f>IF(ISNUMBER(C1533),MONTH(C1533),"")</f>
        <v/>
      </c>
      <c r="B1533" s="257">
        <f>IF(ISNUMBER(C1533),YEAR(C1533),"")</f>
        <v/>
      </c>
      <c r="C1533" s="1017">
        <f>C1532+1</f>
        <v/>
      </c>
      <c r="D1533" s="792" t="n"/>
      <c r="E1533" s="865" t="n">
        <v>3.648</v>
      </c>
      <c r="F1533" s="795" t="n"/>
      <c r="G1533" s="794" t="n">
        <v>0.8887</v>
      </c>
      <c r="H1533" s="836" t="n"/>
      <c r="I1533" s="792" t="n"/>
      <c r="J1533" s="793" t="n">
        <v>0.7176</v>
      </c>
      <c r="K1533" s="795" t="n"/>
      <c r="L1533" s="793" t="n">
        <v>1.343</v>
      </c>
      <c r="M1533" s="982">
        <f>IFERROR(AVERAGE(D1533:E1533),"")</f>
        <v/>
      </c>
      <c r="N1533" s="982">
        <f>IFERROR(AVERAGE(F1533:H1533),"")</f>
        <v/>
      </c>
      <c r="O1533" s="982">
        <f>IFERROR(AVERAGE(I1533:J1533),"")</f>
        <v/>
      </c>
      <c r="P1533" s="982">
        <f>IFERROR(AVERAGE(K1533:L1533),"")</f>
        <v/>
      </c>
      <c r="R1533" s="797">
        <f>AVERAGE(M1533:P1533)</f>
        <v/>
      </c>
      <c r="S1533" s="266">
        <f>IF(R1533&gt;=1,1,0)</f>
        <v/>
      </c>
      <c r="T1533" s="266">
        <f>IF(S1533=0,0,S1533+T1532)</f>
        <v/>
      </c>
    </row>
    <row r="1534" ht="17.45" customHeight="1">
      <c r="A1534" s="257">
        <f>IF(ISNUMBER(C1534),MONTH(C1534),"")</f>
        <v/>
      </c>
      <c r="B1534" s="257">
        <f>IF(ISNUMBER(C1534),YEAR(C1534),"")</f>
        <v/>
      </c>
      <c r="C1534" s="791">
        <f>C1533+1</f>
        <v/>
      </c>
      <c r="D1534" s="899" t="n">
        <v>2.946</v>
      </c>
      <c r="E1534" s="793" t="n"/>
      <c r="F1534" s="795" t="n">
        <v>0.8688</v>
      </c>
      <c r="G1534" s="794" t="n"/>
      <c r="H1534" s="836" t="n"/>
      <c r="I1534" s="792" t="n">
        <v>0.8437</v>
      </c>
      <c r="J1534" s="793" t="n"/>
      <c r="K1534" s="795" t="n">
        <v>1.113</v>
      </c>
      <c r="L1534" s="793" t="n"/>
      <c r="M1534" s="982">
        <f>IFERROR(AVERAGE(D1534:E1534),"")</f>
        <v/>
      </c>
      <c r="N1534" s="982">
        <f>IFERROR(AVERAGE(F1534:H1534),"")</f>
        <v/>
      </c>
      <c r="O1534" s="982">
        <f>IFERROR(AVERAGE(I1534:J1534),"")</f>
        <v/>
      </c>
      <c r="P1534" s="982">
        <f>IFERROR(AVERAGE(K1534:L1534),"")</f>
        <v/>
      </c>
      <c r="R1534" s="797">
        <f>AVERAGE(M1534:P1534)</f>
        <v/>
      </c>
      <c r="S1534" s="266">
        <f>IF(R1534&gt;=1,1,0)</f>
        <v/>
      </c>
      <c r="T1534" s="266">
        <f>IF(S1534=0,0,S1534+T1533)</f>
        <v/>
      </c>
    </row>
    <row r="1535" ht="17.45" customHeight="1">
      <c r="A1535" s="257">
        <f>IF(ISNUMBER(C1535),MONTH(C1535),"")</f>
        <v/>
      </c>
      <c r="B1535" s="257">
        <f>IF(ISNUMBER(C1535),YEAR(C1535),"")</f>
        <v/>
      </c>
      <c r="C1535" s="791">
        <f>C1534+1</f>
        <v/>
      </c>
      <c r="D1535" s="792" t="n"/>
      <c r="E1535" s="793" t="n">
        <v>1.154</v>
      </c>
      <c r="F1535" s="795" t="n"/>
      <c r="G1535" s="794" t="n">
        <v>1.145</v>
      </c>
      <c r="H1535" s="836" t="n"/>
      <c r="I1535" s="792" t="n"/>
      <c r="J1535" s="793" t="n">
        <v>0.9675</v>
      </c>
      <c r="K1535" s="795" t="n"/>
      <c r="L1535" s="793" t="n">
        <v>1.031</v>
      </c>
      <c r="M1535" s="982">
        <f>IFERROR(AVERAGE(D1535:E1535),"")</f>
        <v/>
      </c>
      <c r="N1535" s="982">
        <f>IFERROR(AVERAGE(F1535:H1535),"")</f>
        <v/>
      </c>
      <c r="O1535" s="982">
        <f>IFERROR(AVERAGE(I1535:J1535),"")</f>
        <v/>
      </c>
      <c r="P1535" s="982">
        <f>IFERROR(AVERAGE(K1535:L1535),"")</f>
        <v/>
      </c>
      <c r="R1535" s="797">
        <f>AVERAGE(M1535:P1535)</f>
        <v/>
      </c>
      <c r="S1535" s="266">
        <f>IF(R1535&gt;=1,1,0)</f>
        <v/>
      </c>
      <c r="T1535" s="266">
        <f>IF(S1535=0,0,S1535+T1534)</f>
        <v/>
      </c>
    </row>
    <row r="1536" ht="17.45" customHeight="1">
      <c r="A1536" s="298">
        <f>IF(ISNUMBER(C1536),MONTH(C1536),"")</f>
        <v/>
      </c>
      <c r="B1536" s="298">
        <f>IF(ISNUMBER(C1536),YEAR(C1536),"")</f>
        <v/>
      </c>
      <c r="C1536" s="808">
        <f>C1535+1</f>
        <v/>
      </c>
      <c r="D1536" s="809" t="n">
        <v>0.6555</v>
      </c>
      <c r="E1536" s="810" t="n"/>
      <c r="F1536" s="812" t="n"/>
      <c r="G1536" s="811" t="n"/>
      <c r="H1536" s="837" t="n">
        <v>0.8617</v>
      </c>
      <c r="I1536" s="809" t="n">
        <v>0.6697</v>
      </c>
      <c r="J1536" s="810" t="n"/>
      <c r="K1536" s="812" t="n">
        <v>0.7148</v>
      </c>
      <c r="L1536" s="810" t="n"/>
      <c r="M1536" s="983">
        <f>IFERROR(AVERAGE(D1536:E1536),"")</f>
        <v/>
      </c>
      <c r="N1536" s="983">
        <f>IFERROR(AVERAGE(F1536:H1536),"")</f>
        <v/>
      </c>
      <c r="O1536" s="983">
        <f>IFERROR(AVERAGE(I1536:J1536),"")</f>
        <v/>
      </c>
      <c r="P1536" s="983">
        <f>IFERROR(AVERAGE(K1536:L1536),"")</f>
        <v/>
      </c>
      <c r="Q1536" s="813">
        <f>AVERAGE(M1536:P1536)</f>
        <v/>
      </c>
      <c r="R1536" s="813" t="n"/>
      <c r="S1536" s="443">
        <f>IF(Q1536&gt;=1,1,0)</f>
        <v/>
      </c>
      <c r="T1536" s="443">
        <f>IF(S1536=0,0,S1536+T1535)</f>
        <v/>
      </c>
    </row>
    <row r="1537" ht="17.45" customHeight="1">
      <c r="A1537" s="298">
        <f>IF(ISNUMBER(C1537),MONTH(C1537),"")</f>
        <v/>
      </c>
      <c r="B1537" s="298">
        <f>IF(ISNUMBER(C1537),YEAR(C1537),"")</f>
        <v/>
      </c>
      <c r="C1537" s="808">
        <f>C1536+1</f>
        <v/>
      </c>
      <c r="D1537" s="809" t="n"/>
      <c r="E1537" s="810" t="n">
        <v>1.348</v>
      </c>
      <c r="F1537" s="812" t="n"/>
      <c r="G1537" s="811" t="n">
        <v>0.7679</v>
      </c>
      <c r="H1537" s="837" t="n"/>
      <c r="I1537" s="809" t="n"/>
      <c r="J1537" s="810" t="n">
        <v>0.5599</v>
      </c>
      <c r="K1537" s="812" t="n"/>
      <c r="L1537" s="810" t="n">
        <v>0.8280999999999999</v>
      </c>
      <c r="M1537" s="983">
        <f>IFERROR(AVERAGE(D1537:E1537),"")</f>
        <v/>
      </c>
      <c r="N1537" s="983">
        <f>IFERROR(AVERAGE(F1537:H1537),"")</f>
        <v/>
      </c>
      <c r="O1537" s="983">
        <f>IFERROR(AVERAGE(I1537:J1537),"")</f>
        <v/>
      </c>
      <c r="P1537" s="983">
        <f>IFERROR(AVERAGE(K1537:L1537),"")</f>
        <v/>
      </c>
      <c r="Q1537" s="813">
        <f>AVERAGE(M1537:P1537)</f>
        <v/>
      </c>
      <c r="R1537" s="813" t="n"/>
      <c r="S1537" s="443">
        <f>IF(Q1537&gt;=1,1,0)</f>
        <v/>
      </c>
      <c r="T1537" s="443">
        <f>IF(S1537=0,0,S1537+T1536)</f>
        <v/>
      </c>
    </row>
    <row r="1538" ht="17.45" customHeight="1">
      <c r="A1538" s="257">
        <f>IF(ISNUMBER(C1538),MONTH(C1538),"")</f>
        <v/>
      </c>
      <c r="B1538" s="257">
        <f>IF(ISNUMBER(C1538),YEAR(C1538),"")</f>
        <v/>
      </c>
      <c r="C1538" s="861">
        <f>C1537+1</f>
        <v/>
      </c>
      <c r="D1538" s="840" t="n">
        <v>1.4</v>
      </c>
      <c r="E1538" s="841" t="n"/>
      <c r="F1538" s="843" t="n">
        <v>1.34</v>
      </c>
      <c r="G1538" s="842" t="n"/>
      <c r="H1538" s="863" t="n">
        <v>1.443</v>
      </c>
      <c r="I1538" s="840" t="n">
        <v>1.165</v>
      </c>
      <c r="J1538" s="841" t="n"/>
      <c r="K1538" s="843" t="n">
        <v>1.227</v>
      </c>
      <c r="L1538" s="841" t="n"/>
      <c r="M1538" s="982">
        <f>IFERROR(AVERAGE(D1538:E1538),"")</f>
        <v/>
      </c>
      <c r="N1538" s="982">
        <f>IFERROR(AVERAGE(F1538:H1538),"")</f>
        <v/>
      </c>
      <c r="O1538" s="982">
        <f>IFERROR(AVERAGE(I1538:J1538),"")</f>
        <v/>
      </c>
      <c r="P1538" s="982">
        <f>IFERROR(AVERAGE(K1538:L1538),"")</f>
        <v/>
      </c>
      <c r="R1538" s="797">
        <f>AVERAGE(M1538:P1538)</f>
        <v/>
      </c>
      <c r="S1538" s="266">
        <f>IF(R1538&gt;=1,1,0)</f>
        <v/>
      </c>
      <c r="T1538" s="266">
        <f>IF(S1538=0,0,S1538+T1537)</f>
        <v/>
      </c>
    </row>
    <row r="1539" ht="17.45" customHeight="1">
      <c r="A1539" s="257">
        <f>IF(ISNUMBER(C1539),MONTH(C1539),"")</f>
        <v/>
      </c>
      <c r="B1539" s="257">
        <f>IF(ISNUMBER(C1539),YEAR(C1539),"")</f>
        <v/>
      </c>
      <c r="C1539" s="1017">
        <f>C1538+1</f>
        <v/>
      </c>
      <c r="D1539" s="849" t="n"/>
      <c r="E1539" s="850" t="n">
        <v>0.9489</v>
      </c>
      <c r="F1539" s="852" t="n"/>
      <c r="G1539" s="851" t="n">
        <v>1.379</v>
      </c>
      <c r="H1539" s="853" t="n"/>
      <c r="I1539" s="849" t="n"/>
      <c r="J1539" s="850" t="n">
        <v>1.16</v>
      </c>
      <c r="K1539" s="852" t="n"/>
      <c r="L1539" s="850" t="n">
        <v>1.638</v>
      </c>
      <c r="M1539" s="982">
        <f>IFERROR(AVERAGE(D1539:E1539),"")</f>
        <v/>
      </c>
      <c r="N1539" s="982">
        <f>IFERROR(AVERAGE(F1539:H1539),"")</f>
        <v/>
      </c>
      <c r="O1539" s="982">
        <f>IFERROR(AVERAGE(I1539:J1539),"")</f>
        <v/>
      </c>
      <c r="P1539" s="982">
        <f>IFERROR(AVERAGE(K1539:L1539),"")</f>
        <v/>
      </c>
      <c r="R1539" s="797">
        <f>AVERAGE(M1539:P1539)</f>
        <v/>
      </c>
      <c r="S1539" s="266">
        <f>IF(R1539&gt;=1,1,0)</f>
        <v/>
      </c>
      <c r="T1539" s="266">
        <f>IF(S1539=0,0,S1539+T1538)</f>
        <v/>
      </c>
    </row>
    <row r="1540" ht="17.45" customHeight="1">
      <c r="A1540" s="257">
        <f>IF(ISNUMBER(C1540),MONTH(C1540),"")</f>
        <v/>
      </c>
      <c r="B1540" s="257">
        <f>IF(ISNUMBER(C1540),YEAR(C1540),"")</f>
        <v/>
      </c>
      <c r="C1540" s="791">
        <f>C1539+1</f>
        <v/>
      </c>
      <c r="D1540" s="849" t="n">
        <v>1.422</v>
      </c>
      <c r="E1540" s="850" t="n"/>
      <c r="F1540" s="852" t="n">
        <v>1.21</v>
      </c>
      <c r="G1540" s="851" t="n"/>
      <c r="H1540" s="853" t="n"/>
      <c r="I1540" s="849" t="n">
        <v>1.013</v>
      </c>
      <c r="J1540" s="850" t="n"/>
      <c r="K1540" s="852" t="n">
        <v>1.486</v>
      </c>
      <c r="L1540" s="850" t="n"/>
      <c r="M1540" s="982">
        <f>IFERROR(AVERAGE(D1540:E1540),"")</f>
        <v/>
      </c>
      <c r="N1540" s="982">
        <f>IFERROR(AVERAGE(F1540:H1540),"")</f>
        <v/>
      </c>
      <c r="O1540" s="982">
        <f>IFERROR(AVERAGE(I1540:J1540),"")</f>
        <v/>
      </c>
      <c r="P1540" s="982">
        <f>IFERROR(AVERAGE(K1540:L1540),"")</f>
        <v/>
      </c>
      <c r="R1540" s="797">
        <f>AVERAGE(M1540:P1540)</f>
        <v/>
      </c>
      <c r="S1540" s="266">
        <f>IF(R1540&gt;=1,1,0)</f>
        <v/>
      </c>
      <c r="T1540" s="266">
        <f>IF(S1540=0,0,S1540+T1539)</f>
        <v/>
      </c>
    </row>
    <row r="1541" ht="17.45" customHeight="1">
      <c r="A1541" s="257">
        <f>IF(ISNUMBER(C1541),MONTH(C1541),"")</f>
        <v/>
      </c>
      <c r="B1541" s="257">
        <f>IF(ISNUMBER(C1541),YEAR(C1541),"")</f>
        <v/>
      </c>
      <c r="C1541" s="791">
        <f>C1540+1</f>
        <v/>
      </c>
      <c r="D1541" s="849" t="n"/>
      <c r="E1541" s="850" t="n">
        <v>1.008</v>
      </c>
      <c r="F1541" s="852" t="n"/>
      <c r="G1541" s="851" t="n">
        <v>1.2</v>
      </c>
      <c r="H1541" s="853" t="n"/>
      <c r="I1541" s="849" t="n"/>
      <c r="J1541" s="850" t="n">
        <v>0.894</v>
      </c>
      <c r="K1541" s="852" t="n"/>
      <c r="L1541" s="850" t="n">
        <v>1.351</v>
      </c>
      <c r="M1541" s="982">
        <f>IFERROR(AVERAGE(D1541:E1541),"")</f>
        <v/>
      </c>
      <c r="N1541" s="982">
        <f>IFERROR(AVERAGE(F1541:H1541),"")</f>
        <v/>
      </c>
      <c r="O1541" s="982">
        <f>IFERROR(AVERAGE(I1541:J1541),"")</f>
        <v/>
      </c>
      <c r="P1541" s="982">
        <f>IFERROR(AVERAGE(K1541:L1541),"")</f>
        <v/>
      </c>
      <c r="R1541" s="797">
        <f>AVERAGE(M1541:P1541)</f>
        <v/>
      </c>
      <c r="S1541" s="266">
        <f>IF(R1541&gt;=1,1,0)</f>
        <v/>
      </c>
      <c r="T1541" s="266">
        <f>IF(S1541=0,0,S1541+T1540)</f>
        <v/>
      </c>
    </row>
    <row r="1542" ht="17.45" customHeight="1">
      <c r="A1542" s="257">
        <f>IF(ISNUMBER(C1542),MONTH(C1542),"")</f>
        <v/>
      </c>
      <c r="B1542" s="257">
        <f>IF(ISNUMBER(C1542),YEAR(C1542),"")</f>
        <v/>
      </c>
      <c r="C1542" s="1017">
        <f>C1541+1</f>
        <v/>
      </c>
      <c r="D1542" s="849" t="n">
        <v>1.103</v>
      </c>
      <c r="E1542" s="850" t="n"/>
      <c r="F1542" s="852" t="n"/>
      <c r="G1542" s="851" t="n"/>
      <c r="H1542" s="853" t="n">
        <v>1.231</v>
      </c>
      <c r="I1542" s="849" t="n">
        <v>0.9953</v>
      </c>
      <c r="J1542" s="850" t="n"/>
      <c r="K1542" s="852" t="n">
        <v>1.193</v>
      </c>
      <c r="L1542" s="850" t="n"/>
      <c r="M1542" s="982">
        <f>IFERROR(AVERAGE(D1542:E1542),"")</f>
        <v/>
      </c>
      <c r="N1542" s="982">
        <f>IFERROR(AVERAGE(F1542:H1542),"")</f>
        <v/>
      </c>
      <c r="O1542" s="982">
        <f>IFERROR(AVERAGE(I1542:J1542),"")</f>
        <v/>
      </c>
      <c r="P1542" s="982">
        <f>IFERROR(AVERAGE(K1542:L1542),"")</f>
        <v/>
      </c>
      <c r="R1542" s="797">
        <f>AVERAGE(M1542:P1542)</f>
        <v/>
      </c>
      <c r="S1542" s="266">
        <f>IF(R1542&gt;=1,1,0)</f>
        <v/>
      </c>
      <c r="T1542" s="266">
        <f>IF(S1542=0,0,S1542+T1541)</f>
        <v/>
      </c>
    </row>
    <row r="1543" ht="17.45" customHeight="1">
      <c r="A1543" s="257">
        <f>IF(ISNUMBER(C1543),MONTH(C1543),"")</f>
        <v/>
      </c>
      <c r="B1543" s="257">
        <f>IF(ISNUMBER(C1543),YEAR(C1543),"")</f>
        <v/>
      </c>
      <c r="C1543" s="808">
        <f>C1542+1</f>
        <v/>
      </c>
      <c r="D1543" s="844" t="n"/>
      <c r="E1543" s="845" t="n">
        <v>0.7516</v>
      </c>
      <c r="F1543" s="847" t="n"/>
      <c r="G1543" s="846" t="n">
        <v>0.8263</v>
      </c>
      <c r="H1543" s="848" t="n"/>
      <c r="I1543" s="844" t="n"/>
      <c r="J1543" s="845" t="n">
        <v>0.5762</v>
      </c>
      <c r="K1543" s="847" t="n"/>
      <c r="L1543" s="845" t="n">
        <v>0.8067</v>
      </c>
      <c r="M1543" s="983">
        <f>IFERROR(AVERAGE(D1543:E1543),"")</f>
        <v/>
      </c>
      <c r="N1543" s="983">
        <f>IFERROR(AVERAGE(F1543:H1543),"")</f>
        <v/>
      </c>
      <c r="O1543" s="983">
        <f>IFERROR(AVERAGE(I1543:J1543),"")</f>
        <v/>
      </c>
      <c r="P1543" s="983">
        <f>IFERROR(AVERAGE(K1543:L1543),"")</f>
        <v/>
      </c>
      <c r="Q1543" s="813">
        <f>AVERAGE(M1543:P1543)</f>
        <v/>
      </c>
      <c r="R1543" s="813" t="n"/>
      <c r="S1543" s="443">
        <f>IF(Q1543&gt;=1,1,0)</f>
        <v/>
      </c>
      <c r="T1543" s="443">
        <f>IF(S1543=0,0,S1543+T1542)</f>
        <v/>
      </c>
    </row>
    <row r="1544" ht="17.45" customHeight="1">
      <c r="A1544" s="257">
        <f>IF(ISNUMBER(C1544),MONTH(C1544),"")</f>
        <v/>
      </c>
      <c r="B1544" s="257">
        <f>IF(ISNUMBER(C1544),YEAR(C1544),"")</f>
        <v/>
      </c>
      <c r="C1544" s="861">
        <f>C1543+1</f>
        <v/>
      </c>
      <c r="D1544" s="809" t="n">
        <v>0.6631</v>
      </c>
      <c r="E1544" s="810" t="n"/>
      <c r="F1544" s="812" t="n">
        <v>0.6811</v>
      </c>
      <c r="G1544" s="811" t="n"/>
      <c r="H1544" s="837" t="n">
        <v>0.6677</v>
      </c>
      <c r="I1544" s="809" t="n">
        <v>0.4174</v>
      </c>
      <c r="J1544" s="810" t="n"/>
      <c r="K1544" s="812" t="n">
        <v>0.734</v>
      </c>
      <c r="L1544" s="810" t="n"/>
      <c r="M1544" s="983">
        <f>IFERROR(AVERAGE(D1544:E1544),"")</f>
        <v/>
      </c>
      <c r="N1544" s="983">
        <f>IFERROR(AVERAGE(F1544:H1544),"")</f>
        <v/>
      </c>
      <c r="O1544" s="983">
        <f>IFERROR(AVERAGE(I1544:J1544),"")</f>
        <v/>
      </c>
      <c r="P1544" s="983">
        <f>IFERROR(AVERAGE(K1544:L1544),"")</f>
        <v/>
      </c>
      <c r="Q1544" s="813">
        <f>AVERAGE(M1544:P1544)</f>
        <v/>
      </c>
      <c r="R1544" s="813" t="n"/>
      <c r="S1544" s="443">
        <f>IF(Q1544&gt;=1,1,0)</f>
        <v/>
      </c>
      <c r="T1544" s="443">
        <f>IF(S1544=0,0,S1544+T1543)</f>
        <v/>
      </c>
    </row>
    <row r="1545" ht="17.45" customHeight="1">
      <c r="A1545" s="257">
        <f>IF(ISNUMBER(C1545),MONTH(C1545),"")</f>
        <v/>
      </c>
      <c r="B1545" s="257">
        <f>IF(ISNUMBER(C1545),YEAR(C1545),"")</f>
        <v/>
      </c>
      <c r="C1545" s="791">
        <f>C1544+1</f>
        <v/>
      </c>
      <c r="D1545" s="792" t="n"/>
      <c r="E1545" s="793" t="n">
        <v>1.284</v>
      </c>
      <c r="F1545" s="795" t="n"/>
      <c r="G1545" s="794" t="n">
        <v>0.8792</v>
      </c>
      <c r="H1545" s="836" t="n"/>
      <c r="I1545" s="792" t="n"/>
      <c r="J1545" s="793" t="n">
        <v>0.8919</v>
      </c>
      <c r="K1545" s="795" t="n"/>
      <c r="L1545" s="793" t="n">
        <v>1</v>
      </c>
      <c r="M1545" s="982">
        <f>IFERROR(AVERAGE(D1545:E1545),"")</f>
        <v/>
      </c>
      <c r="N1545" s="982">
        <f>IFERROR(AVERAGE(F1545:H1545),"")</f>
        <v/>
      </c>
      <c r="O1545" s="982">
        <f>IFERROR(AVERAGE(I1545:J1545),"")</f>
        <v/>
      </c>
      <c r="P1545" s="982">
        <f>IFERROR(AVERAGE(K1545:L1545),"")</f>
        <v/>
      </c>
      <c r="R1545" s="797">
        <f>AVERAGE(M1545:P1545)</f>
        <v/>
      </c>
      <c r="S1545" s="266">
        <f>IF(R1545&gt;=1,1,0)</f>
        <v/>
      </c>
      <c r="T1545" s="266">
        <f>IF(S1545=0,0,S1545+T1544)</f>
        <v/>
      </c>
    </row>
    <row r="1546" ht="17.45" customHeight="1">
      <c r="A1546" s="257">
        <f>IF(ISNUMBER(C1546),MONTH(C1546),"")</f>
        <v/>
      </c>
      <c r="B1546" s="257">
        <f>IF(ISNUMBER(C1546),YEAR(C1546),"")</f>
        <v/>
      </c>
      <c r="C1546" s="1017">
        <f>C1545+1</f>
        <v/>
      </c>
      <c r="D1546" s="792" t="n">
        <v>1.661</v>
      </c>
      <c r="E1546" s="793" t="n"/>
      <c r="F1546" s="795" t="n">
        <v>1.288</v>
      </c>
      <c r="G1546" s="794" t="n"/>
      <c r="H1546" s="836" t="n"/>
      <c r="I1546" s="792" t="n">
        <v>1.129</v>
      </c>
      <c r="J1546" s="793" t="n"/>
      <c r="K1546" s="795" t="n">
        <v>1.387</v>
      </c>
      <c r="L1546" s="793" t="n"/>
      <c r="M1546" s="982">
        <f>IFERROR(AVERAGE(D1546:E1546),"")</f>
        <v/>
      </c>
      <c r="N1546" s="982">
        <f>IFERROR(AVERAGE(F1546:H1546),"")</f>
        <v/>
      </c>
      <c r="O1546" s="982">
        <f>IFERROR(AVERAGE(I1546:J1546),"")</f>
        <v/>
      </c>
      <c r="P1546" s="982">
        <f>IFERROR(AVERAGE(K1546:L1546),"")</f>
        <v/>
      </c>
      <c r="R1546" s="797">
        <f>AVERAGE(M1546:P1546)</f>
        <v/>
      </c>
      <c r="S1546" s="266">
        <f>IF(R1546&gt;=1,1,0)</f>
        <v/>
      </c>
      <c r="T1546" s="266">
        <f>IF(S1546=0,0,S1546+T1545)</f>
        <v/>
      </c>
    </row>
    <row r="1547" ht="17.45" customHeight="1">
      <c r="A1547" s="257">
        <f>IF(ISNUMBER(C1547),MONTH(C1547),"")</f>
        <v/>
      </c>
      <c r="B1547" s="257">
        <f>IF(ISNUMBER(C1547),YEAR(C1547),"")</f>
        <v/>
      </c>
      <c r="C1547" s="1017">
        <f>C1546+1</f>
        <v/>
      </c>
      <c r="D1547" s="849" t="n"/>
      <c r="E1547" s="850" t="n">
        <v>1.965</v>
      </c>
      <c r="F1547" s="852" t="n"/>
      <c r="G1547" s="851" t="n">
        <v>1.314</v>
      </c>
      <c r="H1547" s="853" t="n"/>
      <c r="I1547" s="849" t="n"/>
      <c r="J1547" s="850" t="n">
        <v>0.9132</v>
      </c>
      <c r="K1547" s="852" t="n"/>
      <c r="L1547" s="850" t="n">
        <v>1.21</v>
      </c>
      <c r="M1547" s="982">
        <f>IFERROR(AVERAGE(D1547:E1547),"")</f>
        <v/>
      </c>
      <c r="N1547" s="982">
        <f>IFERROR(AVERAGE(F1547:H1547),"")</f>
        <v/>
      </c>
      <c r="O1547" s="982">
        <f>IFERROR(AVERAGE(I1547:J1547),"")</f>
        <v/>
      </c>
      <c r="P1547" s="982">
        <f>IFERROR(AVERAGE(K1547:L1547),"")</f>
        <v/>
      </c>
      <c r="R1547" s="797">
        <f>AVERAGE(M1547:P1547)</f>
        <v/>
      </c>
      <c r="S1547" s="266">
        <f>IF(R1547&gt;=1,1,0)</f>
        <v/>
      </c>
      <c r="T1547" s="266">
        <f>IF(S1547=0,0,S1547+T1546)</f>
        <v/>
      </c>
    </row>
    <row r="1548" ht="17.45" customHeight="1">
      <c r="A1548" s="257">
        <f>IF(ISNUMBER(C1548),MONTH(C1548),"")</f>
        <v/>
      </c>
      <c r="B1548" s="257">
        <f>IF(ISNUMBER(C1548),YEAR(C1548),"")</f>
        <v/>
      </c>
      <c r="C1548" s="1017">
        <f>C1547+1</f>
        <v/>
      </c>
      <c r="D1548" s="849" t="n">
        <v>0.999</v>
      </c>
      <c r="E1548" s="850" t="n"/>
      <c r="F1548" s="852" t="n"/>
      <c r="G1548" s="851" t="n"/>
      <c r="H1548" s="853" t="n">
        <v>1.02</v>
      </c>
      <c r="I1548" s="849" t="n">
        <v>0.9553</v>
      </c>
      <c r="J1548" s="850" t="n"/>
      <c r="K1548" s="852" t="n">
        <v>1.039</v>
      </c>
      <c r="L1548" s="850" t="n"/>
      <c r="M1548" s="982">
        <f>IFERROR(AVERAGE(D1548:E1548),"")</f>
        <v/>
      </c>
      <c r="N1548" s="982">
        <f>IFERROR(AVERAGE(F1548:H1548),"")</f>
        <v/>
      </c>
      <c r="O1548" s="982">
        <f>IFERROR(AVERAGE(I1548:J1548),"")</f>
        <v/>
      </c>
      <c r="P1548" s="982">
        <f>IFERROR(AVERAGE(K1548:L1548),"")</f>
        <v/>
      </c>
      <c r="R1548" s="797">
        <f>AVERAGE(M1548:P1548)</f>
        <v/>
      </c>
      <c r="S1548" s="266">
        <f>IF(R1548&gt;=1,1,0)</f>
        <v/>
      </c>
      <c r="T1548" s="266">
        <f>IF(S1548=0,0,S1548+T1547)</f>
        <v/>
      </c>
    </row>
    <row r="1549" ht="17.45" customHeight="1">
      <c r="A1549" s="257">
        <f>IF(ISNUMBER(C1549),MONTH(C1549),"")</f>
        <v/>
      </c>
      <c r="B1549" s="257">
        <f>IF(ISNUMBER(C1549),YEAR(C1549),"")</f>
        <v/>
      </c>
      <c r="C1549" s="1017">
        <f>C1548+1</f>
        <v/>
      </c>
      <c r="D1549" s="792" t="n"/>
      <c r="E1549" s="793" t="n">
        <v>1.824</v>
      </c>
      <c r="F1549" s="795" t="n"/>
      <c r="G1549" s="794" t="n">
        <v>2.061</v>
      </c>
      <c r="H1549" s="836" t="n"/>
      <c r="I1549" s="792" t="n"/>
      <c r="J1549" s="793" t="n">
        <v>1.562</v>
      </c>
      <c r="K1549" s="795" t="n"/>
      <c r="L1549" s="793" t="n">
        <v>1.735</v>
      </c>
      <c r="M1549" s="982">
        <f>IFERROR(AVERAGE(D1549:E1549),"")</f>
        <v/>
      </c>
      <c r="N1549" s="982">
        <f>IFERROR(AVERAGE(F1549:H1549),"")</f>
        <v/>
      </c>
      <c r="O1549" s="982">
        <f>IFERROR(AVERAGE(I1549:J1549),"")</f>
        <v/>
      </c>
      <c r="P1549" s="982">
        <f>IFERROR(AVERAGE(K1549:L1549),"")</f>
        <v/>
      </c>
      <c r="R1549" s="797">
        <f>AVERAGE(M1549:P1549)</f>
        <v/>
      </c>
      <c r="S1549" s="266">
        <f>IF(R1549&gt;=1,1,0)</f>
        <v/>
      </c>
      <c r="T1549" s="266">
        <f>IF(S1549=0,0,S1549+T1548)</f>
        <v/>
      </c>
    </row>
    <row r="1550" ht="17.45" customHeight="1">
      <c r="A1550" s="257">
        <f>IF(ISNUMBER(C1550),MONTH(C1550),"")</f>
        <v/>
      </c>
      <c r="B1550" s="257">
        <f>IF(ISNUMBER(C1550),YEAR(C1550),"")</f>
        <v/>
      </c>
      <c r="C1550" s="861">
        <f>C1549+1</f>
        <v/>
      </c>
      <c r="D1550" s="809" t="n">
        <v>0.9592000000000001</v>
      </c>
      <c r="E1550" s="810" t="n"/>
      <c r="F1550" s="812" t="n">
        <v>0.7688</v>
      </c>
      <c r="G1550" s="811" t="n"/>
      <c r="H1550" s="837" t="n">
        <v>0.7845</v>
      </c>
      <c r="I1550" s="809" t="n">
        <v>0.7768</v>
      </c>
      <c r="J1550" s="810" t="n"/>
      <c r="K1550" s="812" t="n">
        <v>0.9752</v>
      </c>
      <c r="L1550" s="810" t="n"/>
      <c r="M1550" s="983">
        <f>IFERROR(AVERAGE(D1550:E1550),"")</f>
        <v/>
      </c>
      <c r="N1550" s="983">
        <f>IFERROR(AVERAGE(F1550:H1550),"")</f>
        <v/>
      </c>
      <c r="O1550" s="983">
        <f>IFERROR(AVERAGE(I1550:J1550),"")</f>
        <v/>
      </c>
      <c r="P1550" s="983">
        <f>IFERROR(AVERAGE(K1550:L1550),"")</f>
        <v/>
      </c>
      <c r="Q1550" s="813">
        <f>AVERAGE(M1550:P1550)</f>
        <v/>
      </c>
      <c r="R1550" s="813" t="n"/>
      <c r="S1550" s="443">
        <f>IF(Q1550&gt;=1,1,0)</f>
        <v/>
      </c>
      <c r="T1550" s="443">
        <f>IF(S1550=0,0,S1550+T1549)</f>
        <v/>
      </c>
    </row>
    <row r="1551" ht="17.45" customHeight="1">
      <c r="A1551" s="257">
        <f>IF(ISNUMBER(C1551),MONTH(C1551),"")</f>
        <v/>
      </c>
      <c r="B1551" s="257">
        <f>IF(ISNUMBER(C1551),YEAR(C1551),"")</f>
        <v/>
      </c>
      <c r="C1551" s="808">
        <f>C1550+1</f>
        <v/>
      </c>
      <c r="D1551" s="809" t="n"/>
      <c r="E1551" s="810" t="n">
        <v>0.4718</v>
      </c>
      <c r="F1551" s="812" t="n"/>
      <c r="G1551" s="811" t="n">
        <v>0.2812</v>
      </c>
      <c r="H1551" s="837" t="n"/>
      <c r="I1551" s="809" t="n"/>
      <c r="J1551" s="810" t="n">
        <v>0.2747</v>
      </c>
      <c r="K1551" s="812" t="n"/>
      <c r="L1551" s="810" t="n">
        <v>0.4704</v>
      </c>
      <c r="M1551" s="983">
        <f>IFERROR(AVERAGE(D1551:E1551),"")</f>
        <v/>
      </c>
      <c r="N1551" s="983">
        <f>IFERROR(AVERAGE(F1551:H1551),"")</f>
        <v/>
      </c>
      <c r="O1551" s="983">
        <f>IFERROR(AVERAGE(I1551:J1551),"")</f>
        <v/>
      </c>
      <c r="P1551" s="983">
        <f>IFERROR(AVERAGE(K1551:L1551),"")</f>
        <v/>
      </c>
      <c r="Q1551" s="813">
        <f>AVERAGE(M1551:P1551)</f>
        <v/>
      </c>
      <c r="R1551" s="813" t="n"/>
      <c r="S1551" s="443">
        <f>IF(Q1551&gt;=1,1,0)</f>
        <v/>
      </c>
      <c r="T1551" s="443">
        <f>IF(S1551=0,0,S1551+T1550)</f>
        <v/>
      </c>
    </row>
    <row r="1552" ht="17.45" customHeight="1" thickBot="1">
      <c r="A1552" s="257">
        <f>IF(ISNUMBER(C1552),MONTH(C1552),"")</f>
        <v/>
      </c>
      <c r="B1552" s="257">
        <f>IF(ISNUMBER(C1552),YEAR(C1552),"")</f>
        <v/>
      </c>
      <c r="C1552" s="1017">
        <f>C1551+1</f>
        <v/>
      </c>
      <c r="D1552" s="792" t="n">
        <v>0.6</v>
      </c>
      <c r="E1552" s="793" t="n"/>
      <c r="F1552" s="795" t="n">
        <v>0.3404</v>
      </c>
      <c r="G1552" s="794" t="n"/>
      <c r="H1552" s="836" t="n"/>
      <c r="I1552" s="792" t="n">
        <v>0.2545</v>
      </c>
      <c r="J1552" s="793" t="n"/>
      <c r="K1552" s="795" t="n">
        <v>0.4354</v>
      </c>
      <c r="L1552" s="793" t="n"/>
      <c r="M1552" s="982">
        <f>IFERROR(AVERAGE(D1552:E1552),"")</f>
        <v/>
      </c>
      <c r="N1552" s="982">
        <f>IFERROR(AVERAGE(F1552:H1552),"")</f>
        <v/>
      </c>
      <c r="O1552" s="982">
        <f>IFERROR(AVERAGE(I1552:J1552),"")</f>
        <v/>
      </c>
      <c r="P1552" s="982">
        <f>IFERROR(AVERAGE(K1552:L1552),"")</f>
        <v/>
      </c>
      <c r="R1552" s="797">
        <f>AVERAGE(M1552:P1552)</f>
        <v/>
      </c>
      <c r="S1552" s="266">
        <f>IF(R1552&gt;=1,1,0)</f>
        <v/>
      </c>
      <c r="T1552" s="266">
        <f>IF(S1552=0,0,S1552+T1551)</f>
        <v/>
      </c>
    </row>
    <row r="1553" ht="17.45" customHeight="1" thickBot="1">
      <c r="A1553" s="257">
        <f>IF(ISNUMBER(C1553),MONTH(C1553),"")</f>
        <v/>
      </c>
      <c r="B1553" s="257">
        <f>IF(ISNUMBER(C1553),YEAR(C1553),"")</f>
        <v/>
      </c>
      <c r="C1553" s="1017">
        <f>C1552+1</f>
        <v/>
      </c>
      <c r="D1553" s="792" t="n"/>
      <c r="E1553" s="793" t="n">
        <v>0.6148</v>
      </c>
      <c r="F1553" s="795" t="n"/>
      <c r="G1553" s="794" t="n">
        <v>0.6238</v>
      </c>
      <c r="H1553" s="836" t="n"/>
      <c r="I1553" s="792" t="n"/>
      <c r="J1553" s="793" t="n">
        <v>0.4992</v>
      </c>
      <c r="K1553" s="795" t="n"/>
      <c r="L1553" s="793" t="n">
        <v>0.5951</v>
      </c>
      <c r="M1553" s="982">
        <f>IFERROR(AVERAGE(D1553:E1553),"")</f>
        <v/>
      </c>
      <c r="N1553" s="982">
        <f>IFERROR(AVERAGE(F1553:H1553),"")</f>
        <v/>
      </c>
      <c r="O1553" s="982">
        <f>IFERROR(AVERAGE(I1553:J1553),"")</f>
        <v/>
      </c>
      <c r="P1553" s="982">
        <f>IFERROR(AVERAGE(K1553:L1553),"")</f>
        <v/>
      </c>
      <c r="R1553" s="797">
        <f>AVERAGE(M1553:P1553)</f>
        <v/>
      </c>
      <c r="S1553" s="266">
        <f>IF(R1553&gt;=1,1,0)</f>
        <v/>
      </c>
      <c r="T1553" s="266">
        <f>IF(S1553=0,0,S1553+T1552)</f>
        <v/>
      </c>
      <c r="U1553" s="514" t="inlineStr">
        <is>
          <t>March</t>
        </is>
      </c>
      <c r="V1553" s="515" t="n">
        <v>2022</v>
      </c>
      <c r="W1553" s="516" t="n"/>
      <c r="X1553" s="516" t="n"/>
      <c r="Y1553" s="516" t="n"/>
    </row>
    <row r="1554" ht="17.45" customHeight="1">
      <c r="A1554" s="257">
        <f>IF(ISNUMBER(C1554),MONTH(C1554),"")</f>
        <v/>
      </c>
      <c r="B1554" s="257">
        <f>IF(ISNUMBER(C1554),YEAR(C1554),"")</f>
        <v/>
      </c>
      <c r="C1554" s="1017">
        <f>C1553+1</f>
        <v/>
      </c>
      <c r="D1554" s="899" t="n">
        <v>3.249</v>
      </c>
      <c r="E1554" s="793" t="n"/>
      <c r="F1554" s="795" t="n"/>
      <c r="G1554" s="794" t="n"/>
      <c r="H1554" s="836" t="n">
        <v>1.338</v>
      </c>
      <c r="I1554" s="792" t="n">
        <v>0.7265</v>
      </c>
      <c r="J1554" s="793" t="n"/>
      <c r="K1554" s="795" t="n">
        <v>0.8044</v>
      </c>
      <c r="L1554" s="793" t="n"/>
      <c r="M1554" s="982">
        <f>IFERROR(AVERAGE(D1554:E1554),"")</f>
        <v/>
      </c>
      <c r="N1554" s="982">
        <f>IFERROR(AVERAGE(F1554:H1554),"")</f>
        <v/>
      </c>
      <c r="O1554" s="982">
        <f>IFERROR(AVERAGE(I1554:J1554),"")</f>
        <v/>
      </c>
      <c r="P1554" s="982">
        <f>IFERROR(AVERAGE(K1554:L1554),"")</f>
        <v/>
      </c>
      <c r="R1554" s="797">
        <f>AVERAGE(M1554:P1554)</f>
        <v/>
      </c>
      <c r="S1554" s="266">
        <f>IF(R1554&gt;=1,1,0)</f>
        <v/>
      </c>
      <c r="T1554" s="266">
        <f>IF(S1554=0,0,S1554+T1553)</f>
        <v/>
      </c>
      <c r="U1554" s="517" t="inlineStr">
        <is>
          <t>Parameter</t>
        </is>
      </c>
      <c r="V1554" s="517" t="inlineStr">
        <is>
          <t>Station 1</t>
        </is>
      </c>
      <c r="W1554" s="517" t="inlineStr">
        <is>
          <t>Station 2</t>
        </is>
      </c>
      <c r="X1554" s="517" t="inlineStr">
        <is>
          <t>Station 4</t>
        </is>
      </c>
      <c r="Y1554" s="517" t="inlineStr">
        <is>
          <t>Station 5</t>
        </is>
      </c>
    </row>
    <row r="1555" ht="17.45" customHeight="1" thickBot="1">
      <c r="A1555" s="257">
        <f>IF(ISNUMBER(C1555),MONTH(C1555),"")</f>
        <v/>
      </c>
      <c r="B1555" s="257">
        <f>IF(ISNUMBER(C1555),YEAR(C1555),"")</f>
        <v/>
      </c>
      <c r="C1555" s="1018">
        <f>C1554+1</f>
        <v/>
      </c>
      <c r="D1555" s="868" t="n"/>
      <c r="E1555" s="1019" t="n">
        <v>2.883</v>
      </c>
      <c r="F1555" s="870" t="n"/>
      <c r="G1555" s="871" t="n">
        <v>0.5463</v>
      </c>
      <c r="H1555" s="872" t="n"/>
      <c r="I1555" s="868" t="n"/>
      <c r="J1555" s="869" t="n">
        <v>0.4749</v>
      </c>
      <c r="K1555" s="870" t="n"/>
      <c r="L1555" s="869" t="n">
        <v>0.6401</v>
      </c>
      <c r="M1555" s="982">
        <f>IFERROR(AVERAGE(D1555:E1555),"")</f>
        <v/>
      </c>
      <c r="N1555" s="982">
        <f>IFERROR(AVERAGE(F1555:H1555),"")</f>
        <v/>
      </c>
      <c r="O1555" s="982">
        <f>IFERROR(AVERAGE(I1555:J1555),"")</f>
        <v/>
      </c>
      <c r="P1555" s="982">
        <f>IFERROR(AVERAGE(K1555:L1555),"")</f>
        <v/>
      </c>
      <c r="R1555" s="797">
        <f>AVERAGE(M1555:P1555)</f>
        <v/>
      </c>
      <c r="S1555" s="266">
        <f>IF(R1555&gt;=1,1,0)</f>
        <v/>
      </c>
      <c r="T1555" s="266">
        <f>IF(S1555=0,0,S1555+T1554)</f>
        <v/>
      </c>
      <c r="U1555" s="518" t="inlineStr">
        <is>
          <t>Average</t>
        </is>
      </c>
      <c r="V1555" s="928">
        <f>AVERAGE(D1525:E1555)</f>
        <v/>
      </c>
      <c r="W1555" s="928">
        <f>AVERAGE(F1525:H1555)</f>
        <v/>
      </c>
      <c r="X1555" s="928">
        <f>AVERAGE(I1525:J1555)</f>
        <v/>
      </c>
      <c r="Y1555" s="928">
        <f>AVERAGE(K1525:L1555)</f>
        <v/>
      </c>
    </row>
    <row r="1556" ht="17.45" customHeight="1">
      <c r="A1556" s="257">
        <f>IF(ISNUMBER(C1556),MONTH(C1556),"")</f>
        <v/>
      </c>
      <c r="B1556" s="257">
        <f>IF(ISNUMBER(C1556),YEAR(C1556),"")</f>
        <v/>
      </c>
      <c r="C1556" s="1020">
        <f>C1555+1</f>
        <v/>
      </c>
      <c r="D1556" s="803" t="n">
        <v>0.7076</v>
      </c>
      <c r="E1556" s="804" t="n"/>
      <c r="F1556" s="806" t="n">
        <v>0.9932</v>
      </c>
      <c r="G1556" s="805" t="n"/>
      <c r="H1556" s="838" t="n">
        <v>1.04</v>
      </c>
      <c r="I1556" s="803" t="n">
        <v>0.6693</v>
      </c>
      <c r="J1556" s="804" t="n"/>
      <c r="K1556" s="806" t="n">
        <v>0.7184</v>
      </c>
      <c r="L1556" s="804" t="n"/>
      <c r="M1556" s="982">
        <f>IFERROR(AVERAGE(D1556:E1556),"")</f>
        <v/>
      </c>
      <c r="N1556" s="982">
        <f>IFERROR(AVERAGE(F1556:H1556),"")</f>
        <v/>
      </c>
      <c r="O1556" s="982">
        <f>IFERROR(AVERAGE(I1556:J1556),"")</f>
        <v/>
      </c>
      <c r="P1556" s="982">
        <f>IFERROR(AVERAGE(K1556:L1556),"")</f>
        <v/>
      </c>
      <c r="R1556" s="797">
        <f>AVERAGE(M1556:P1556)</f>
        <v/>
      </c>
      <c r="S1556" s="266">
        <f>IF(R1556&gt;=1,1,0)</f>
        <v/>
      </c>
      <c r="T1556" s="266">
        <f>IF(S1556=0,0,S1556+T1555)</f>
        <v/>
      </c>
      <c r="U1556" s="518" t="inlineStr">
        <is>
          <t>Maximum</t>
        </is>
      </c>
      <c r="V1556" s="928">
        <f>MAX(D1525:E1555)</f>
        <v/>
      </c>
      <c r="W1556" s="928">
        <f>MAX(F1525:H1555)</f>
        <v/>
      </c>
      <c r="X1556" s="928">
        <f>MAX(I1525:J1555)</f>
        <v/>
      </c>
      <c r="Y1556" s="928">
        <f>MAX(K1525:L1555)</f>
        <v/>
      </c>
    </row>
    <row r="1557" ht="17.45" customHeight="1" thickBot="1">
      <c r="A1557" s="257">
        <f>IF(ISNUMBER(C1557),MONTH(C1557),"")</f>
        <v/>
      </c>
      <c r="B1557" s="257">
        <f>IF(ISNUMBER(C1557),YEAR(C1557),"")</f>
        <v/>
      </c>
      <c r="C1557" s="808">
        <f>C1556+1</f>
        <v/>
      </c>
      <c r="D1557" s="809" t="n"/>
      <c r="E1557" s="810" t="n">
        <v>0.6701</v>
      </c>
      <c r="F1557" s="812" t="n"/>
      <c r="G1557" s="811" t="n">
        <v>0.6064000000000001</v>
      </c>
      <c r="H1557" s="837" t="n"/>
      <c r="I1557" s="809" t="n"/>
      <c r="J1557" s="810" t="n">
        <v>0.4384</v>
      </c>
      <c r="K1557" s="812" t="n"/>
      <c r="L1557" s="810" t="n">
        <v>0.5377</v>
      </c>
      <c r="M1557" s="983">
        <f>IFERROR(AVERAGE(D1557:E1557),"")</f>
        <v/>
      </c>
      <c r="N1557" s="983">
        <f>IFERROR(AVERAGE(F1557:H1557),"")</f>
        <v/>
      </c>
      <c r="O1557" s="983">
        <f>IFERROR(AVERAGE(I1557:J1557),"")</f>
        <v/>
      </c>
      <c r="P1557" s="983">
        <f>IFERROR(AVERAGE(K1557:L1557),"")</f>
        <v/>
      </c>
      <c r="Q1557" s="813">
        <f>AVERAGE(M1557:P1557)</f>
        <v/>
      </c>
      <c r="R1557" s="813" t="n"/>
      <c r="S1557" s="443">
        <f>IF(Q1557&gt;=1,1,0)</f>
        <v/>
      </c>
      <c r="T1557" s="443">
        <f>IF(S1557=0,0,S1557+T1556)</f>
        <v/>
      </c>
      <c r="U1557" s="520" t="inlineStr">
        <is>
          <t># DAYS &gt; 2.5</t>
        </is>
      </c>
      <c r="V1557" s="521">
        <f>COUNTIF(D1525:E1555,"&gt;=2.5")</f>
        <v/>
      </c>
      <c r="W1557" s="521">
        <f>COUNTIF(F1525:H1555,"&gt;=2.5")</f>
        <v/>
      </c>
      <c r="X1557" s="521">
        <f>COUNTIF(I1525:J1555,"&gt;=2.5")</f>
        <v/>
      </c>
      <c r="Y1557" s="521">
        <f>COUNTIF(K1525:L1555,"&gt;=2.5")</f>
        <v/>
      </c>
    </row>
    <row r="1558" ht="17.45" customHeight="1" thickBot="1">
      <c r="A1558" s="257">
        <f>IF(ISNUMBER(C1558),MONTH(C1558),"")</f>
        <v/>
      </c>
      <c r="B1558" s="257">
        <f>IF(ISNUMBER(C1558),YEAR(C1558),"")</f>
        <v/>
      </c>
      <c r="C1558" s="808">
        <f>C1557+1</f>
        <v/>
      </c>
      <c r="D1558" s="809" t="n">
        <v>0.35</v>
      </c>
      <c r="E1558" s="810" t="n"/>
      <c r="F1558" s="812" t="n">
        <v>0.5138</v>
      </c>
      <c r="G1558" s="811" t="n"/>
      <c r="H1558" s="837" t="n"/>
      <c r="I1558" s="809" t="n">
        <v>0.3101</v>
      </c>
      <c r="J1558" s="810" t="n"/>
      <c r="K1558" s="812" t="n">
        <v>0.4745</v>
      </c>
      <c r="L1558" s="810" t="n"/>
      <c r="M1558" s="983">
        <f>IFERROR(AVERAGE(D1558:E1558),"")</f>
        <v/>
      </c>
      <c r="N1558" s="983">
        <f>IFERROR(AVERAGE(F1558:H1558),"")</f>
        <v/>
      </c>
      <c r="O1558" s="983">
        <f>IFERROR(AVERAGE(I1558:J1558),"")</f>
        <v/>
      </c>
      <c r="P1558" s="983">
        <f>IFERROR(AVERAGE(K1558:L1558),"")</f>
        <v/>
      </c>
      <c r="Q1558" s="813">
        <f>AVERAGE(M1558:P1558)</f>
        <v/>
      </c>
      <c r="R1558" s="813" t="n"/>
      <c r="S1558" s="443">
        <f>IF(Q1558&gt;=1,1,0)</f>
        <v/>
      </c>
      <c r="T1558" s="443">
        <f>IF(S1558=0,0,S1558+T1557)</f>
        <v/>
      </c>
      <c r="Y1558" s="929">
        <f>AVERAGE(V1555:Y1555)</f>
        <v/>
      </c>
    </row>
    <row r="1559" ht="17.45" customHeight="1">
      <c r="A1559" s="257">
        <f>IF(ISNUMBER(C1559),MONTH(C1559),"")</f>
        <v/>
      </c>
      <c r="B1559" s="257">
        <f>IF(ISNUMBER(C1559),YEAR(C1559),"")</f>
        <v/>
      </c>
      <c r="C1559" s="1017">
        <f>C1558+1</f>
        <v/>
      </c>
      <c r="D1559" s="792" t="n"/>
      <c r="E1559" s="793" t="n">
        <v>1.365</v>
      </c>
      <c r="F1559" s="795" t="n"/>
      <c r="G1559" s="794" t="n">
        <v>1.008</v>
      </c>
      <c r="H1559" s="836" t="n"/>
      <c r="I1559" s="792" t="n"/>
      <c r="J1559" s="793" t="n">
        <v>0.6738</v>
      </c>
      <c r="K1559" s="795" t="n"/>
      <c r="L1559" s="793" t="n">
        <v>1.016</v>
      </c>
      <c r="M1559" s="982">
        <f>IFERROR(AVERAGE(D1559:E1559),"")</f>
        <v/>
      </c>
      <c r="N1559" s="982">
        <f>IFERROR(AVERAGE(F1559:H1559),"")</f>
        <v/>
      </c>
      <c r="O1559" s="982">
        <f>IFERROR(AVERAGE(I1559:J1559),"")</f>
        <v/>
      </c>
      <c r="P1559" s="982">
        <f>IFERROR(AVERAGE(K1559:L1559),"")</f>
        <v/>
      </c>
      <c r="R1559" s="797">
        <f>AVERAGE(M1559:P1559)</f>
        <v/>
      </c>
      <c r="S1559" s="266">
        <f>IF(R1559&gt;=1,1,0)</f>
        <v/>
      </c>
      <c r="T1559" s="266">
        <f>IF(S1559=0,0,S1559+T1558)</f>
        <v/>
      </c>
    </row>
    <row r="1560" ht="17.45" customHeight="1">
      <c r="A1560" s="257">
        <f>IF(ISNUMBER(C1560),MONTH(C1560),"")</f>
        <v/>
      </c>
      <c r="B1560" s="257">
        <f>IF(ISNUMBER(C1560),YEAR(C1560),"")</f>
        <v/>
      </c>
      <c r="C1560" s="1017">
        <f>C1559+1</f>
        <v/>
      </c>
      <c r="D1560" s="899" t="n">
        <v>2.888</v>
      </c>
      <c r="E1560" s="793" t="n"/>
      <c r="F1560" s="795" t="n"/>
      <c r="G1560" s="794" t="n"/>
      <c r="H1560" s="836" t="n">
        <v>1.327</v>
      </c>
      <c r="I1560" s="792" t="n">
        <v>1.098</v>
      </c>
      <c r="J1560" s="793" t="n"/>
      <c r="K1560" s="795" t="n">
        <v>1.197</v>
      </c>
      <c r="L1560" s="793" t="n"/>
      <c r="M1560" s="982">
        <f>IFERROR(AVERAGE(D1560:E1560),"")</f>
        <v/>
      </c>
      <c r="N1560" s="982">
        <f>IFERROR(AVERAGE(F1560:H1560),"")</f>
        <v/>
      </c>
      <c r="O1560" s="982">
        <f>IFERROR(AVERAGE(I1560:J1560),"")</f>
        <v/>
      </c>
      <c r="P1560" s="982">
        <f>IFERROR(AVERAGE(K1560:L1560),"")</f>
        <v/>
      </c>
      <c r="R1560" s="797">
        <f>AVERAGE(M1560:P1560)</f>
        <v/>
      </c>
      <c r="S1560" s="266">
        <f>IF(R1560&gt;=1,1,0)</f>
        <v/>
      </c>
      <c r="T1560" s="266">
        <f>IF(S1560=0,0,S1560+T1559)</f>
        <v/>
      </c>
    </row>
    <row r="1561" ht="17.45" customHeight="1">
      <c r="A1561" s="257">
        <f>IF(ISNUMBER(C1561),MONTH(C1561),"")</f>
        <v/>
      </c>
      <c r="B1561" s="257">
        <f>IF(ISNUMBER(C1561),YEAR(C1561),"")</f>
        <v/>
      </c>
      <c r="C1561" s="1017">
        <f>C1560+1</f>
        <v/>
      </c>
      <c r="D1561" s="849" t="n"/>
      <c r="E1561" s="901" t="n">
        <v>2.404</v>
      </c>
      <c r="F1561" s="852" t="n"/>
      <c r="G1561" s="851" t="n">
        <v>1.459</v>
      </c>
      <c r="H1561" s="853" t="n"/>
      <c r="I1561" s="849" t="n"/>
      <c r="J1561" s="850" t="n">
        <v>1.256</v>
      </c>
      <c r="K1561" s="852" t="n"/>
      <c r="L1561" s="850" t="n">
        <v>1.386</v>
      </c>
      <c r="M1561" s="982">
        <f>IFERROR(AVERAGE(D1561:E1561),"")</f>
        <v/>
      </c>
      <c r="N1561" s="982">
        <f>IFERROR(AVERAGE(F1561:H1561),"")</f>
        <v/>
      </c>
      <c r="O1561" s="982">
        <f>IFERROR(AVERAGE(I1561:J1561),"")</f>
        <v/>
      </c>
      <c r="P1561" s="982">
        <f>IFERROR(AVERAGE(K1561:L1561),"")</f>
        <v/>
      </c>
      <c r="R1561" s="797">
        <f>AVERAGE(M1561:P1561)</f>
        <v/>
      </c>
      <c r="S1561" s="266">
        <f>IF(R1561&gt;=1,1,0)</f>
        <v/>
      </c>
      <c r="T1561" s="266">
        <f>IF(S1561=0,0,S1561+T1560)</f>
        <v/>
      </c>
    </row>
    <row r="1562" ht="17.45" customHeight="1">
      <c r="A1562" s="257">
        <f>IF(ISNUMBER(C1562),MONTH(C1562),"")</f>
        <v/>
      </c>
      <c r="B1562" s="257">
        <f>IF(ISNUMBER(C1562),YEAR(C1562),"")</f>
        <v/>
      </c>
      <c r="C1562" s="1017">
        <f>C1561+1</f>
        <v/>
      </c>
      <c r="D1562" s="930" t="n">
        <v>2.099</v>
      </c>
      <c r="E1562" s="841" t="n"/>
      <c r="F1562" s="843" t="n">
        <v>1.269</v>
      </c>
      <c r="G1562" s="842" t="n"/>
      <c r="H1562" s="863" t="n">
        <v>1.19</v>
      </c>
      <c r="I1562" s="840" t="n">
        <v>1.135</v>
      </c>
      <c r="J1562" s="841" t="n"/>
      <c r="K1562" s="843" t="n">
        <v>1.517</v>
      </c>
      <c r="L1562" s="841" t="n"/>
      <c r="M1562" s="982">
        <f>IFERROR(AVERAGE(D1562:E1562),"")</f>
        <v/>
      </c>
      <c r="N1562" s="982">
        <f>IFERROR(AVERAGE(F1562:H1562),"")</f>
        <v/>
      </c>
      <c r="O1562" s="982">
        <f>IFERROR(AVERAGE(I1562:J1562),"")</f>
        <v/>
      </c>
      <c r="P1562" s="982">
        <f>IFERROR(AVERAGE(K1562:L1562),"")</f>
        <v/>
      </c>
      <c r="R1562" s="797">
        <f>AVERAGE(M1562:P1562)</f>
        <v/>
      </c>
      <c r="S1562" s="266">
        <f>IF(R1562&gt;=1,1,0)</f>
        <v/>
      </c>
      <c r="T1562" s="266">
        <f>IF(S1562=0,0,S1562+T1561)</f>
        <v/>
      </c>
    </row>
    <row r="1563" ht="17.45" customHeight="1">
      <c r="A1563" s="257">
        <f>IF(ISNUMBER(C1563),MONTH(C1563),"")</f>
        <v/>
      </c>
      <c r="B1563" s="257">
        <f>IF(ISNUMBER(C1563),YEAR(C1563),"")</f>
        <v/>
      </c>
      <c r="C1563" s="1017">
        <f>C1562+1</f>
        <v/>
      </c>
      <c r="D1563" s="849" t="n"/>
      <c r="E1563" s="901" t="n">
        <v>6.778</v>
      </c>
      <c r="F1563" s="852" t="n"/>
      <c r="G1563" s="926" t="n">
        <v>2.227</v>
      </c>
      <c r="H1563" s="853" t="n"/>
      <c r="I1563" s="849" t="n"/>
      <c r="J1563" s="901" t="n">
        <v>1.545</v>
      </c>
      <c r="K1563" s="852" t="n"/>
      <c r="L1563" s="901" t="n">
        <v>2.394</v>
      </c>
      <c r="M1563" s="982">
        <f>IFERROR(AVERAGE(D1563:E1563),"")</f>
        <v/>
      </c>
      <c r="N1563" s="982">
        <f>IFERROR(AVERAGE(F1563:H1563),"")</f>
        <v/>
      </c>
      <c r="O1563" s="982">
        <f>IFERROR(AVERAGE(I1563:J1563),"")</f>
        <v/>
      </c>
      <c r="P1563" s="982">
        <f>IFERROR(AVERAGE(K1563:L1563),"")</f>
        <v/>
      </c>
      <c r="R1563" s="797">
        <f>AVERAGE(M1563:P1563)</f>
        <v/>
      </c>
      <c r="S1563" s="266">
        <f>IF(R1563&gt;=1,1,0)</f>
        <v/>
      </c>
      <c r="T1563" s="266">
        <f>IF(S1563=0,0,S1563+T1562)</f>
        <v/>
      </c>
    </row>
    <row r="1564" ht="17.45" customHeight="1">
      <c r="A1564" s="257">
        <f>IF(ISNUMBER(C1564),MONTH(C1564),"")</f>
        <v/>
      </c>
      <c r="B1564" s="257">
        <f>IF(ISNUMBER(C1564),YEAR(C1564),"")</f>
        <v/>
      </c>
      <c r="C1564" s="808">
        <f>C1563+1</f>
        <v/>
      </c>
      <c r="D1564" s="1021" t="n">
        <v>2.006</v>
      </c>
      <c r="E1564" s="845" t="n"/>
      <c r="F1564" s="847" t="n">
        <v>0.9995000000000001</v>
      </c>
      <c r="G1564" s="846" t="n"/>
      <c r="H1564" s="848" t="n"/>
      <c r="I1564" s="844" t="n">
        <v>0.9036999999999999</v>
      </c>
      <c r="J1564" s="845" t="n"/>
      <c r="K1564" s="847" t="n">
        <v>1.387</v>
      </c>
      <c r="L1564" s="845" t="n"/>
      <c r="M1564" s="983">
        <f>IFERROR(AVERAGE(D1564:E1564),"")</f>
        <v/>
      </c>
      <c r="N1564" s="983">
        <f>IFERROR(AVERAGE(F1564:H1564),"")</f>
        <v/>
      </c>
      <c r="O1564" s="983">
        <f>IFERROR(AVERAGE(I1564:J1564),"")</f>
        <v/>
      </c>
      <c r="P1564" s="983">
        <f>IFERROR(AVERAGE(K1564:L1564),"")</f>
        <v/>
      </c>
      <c r="Q1564" s="813">
        <f>AVERAGE(M1564:P1564)</f>
        <v/>
      </c>
      <c r="R1564" s="813" t="n"/>
      <c r="S1564" s="443">
        <f>IF(Q1564&gt;=1,1,0)</f>
        <v/>
      </c>
      <c r="T1564" s="443">
        <f>IF(S1564=0,0,S1564+T1563)</f>
        <v/>
      </c>
    </row>
    <row r="1565" ht="17.45" customHeight="1">
      <c r="A1565" s="257">
        <f>IF(ISNUMBER(C1565),MONTH(C1565),"")</f>
        <v/>
      </c>
      <c r="B1565" s="257">
        <f>IF(ISNUMBER(C1565),YEAR(C1565),"")</f>
        <v/>
      </c>
      <c r="C1565" s="808">
        <f>C1564+1</f>
        <v/>
      </c>
      <c r="D1565" s="844" t="n"/>
      <c r="E1565" s="845" t="n">
        <v>0.6554</v>
      </c>
      <c r="F1565" s="847" t="n"/>
      <c r="G1565" s="846" t="n">
        <v>0.4717</v>
      </c>
      <c r="H1565" s="848" t="n"/>
      <c r="I1565" s="844" t="n"/>
      <c r="J1565" s="845" t="n">
        <v>0.397</v>
      </c>
      <c r="K1565" s="847" t="n"/>
      <c r="L1565" s="845" t="n">
        <v>0.5911</v>
      </c>
      <c r="M1565" s="983">
        <f>IFERROR(AVERAGE(D1565:E1565),"")</f>
        <v/>
      </c>
      <c r="N1565" s="983">
        <f>IFERROR(AVERAGE(F1565:H1565),"")</f>
        <v/>
      </c>
      <c r="O1565" s="983">
        <f>IFERROR(AVERAGE(I1565:J1565),"")</f>
        <v/>
      </c>
      <c r="P1565" s="983">
        <f>IFERROR(AVERAGE(K1565:L1565),"")</f>
        <v/>
      </c>
      <c r="Q1565" s="813">
        <f>AVERAGE(M1565:P1565)</f>
        <v/>
      </c>
      <c r="R1565" s="813" t="n"/>
      <c r="S1565" s="443">
        <f>IF(Q1565&gt;=1,1,0)</f>
        <v/>
      </c>
      <c r="T1565" s="443">
        <f>IF(S1565=0,0,S1565+T1564)</f>
        <v/>
      </c>
    </row>
    <row r="1566" ht="17.45" customHeight="1">
      <c r="A1566" s="257">
        <f>IF(ISNUMBER(C1566),MONTH(C1566),"")</f>
        <v/>
      </c>
      <c r="B1566" s="257">
        <f>IF(ISNUMBER(C1566),YEAR(C1566),"")</f>
        <v/>
      </c>
      <c r="C1566" s="791">
        <f>C1565+1</f>
        <v/>
      </c>
      <c r="D1566" s="849" t="n">
        <v>1.522</v>
      </c>
      <c r="E1566" s="850" t="n"/>
      <c r="F1566" s="852" t="n"/>
      <c r="G1566" s="851" t="n"/>
      <c r="H1566" s="853" t="n">
        <v>0.6719000000000001</v>
      </c>
      <c r="I1566" s="849" t="n">
        <v>0.4736</v>
      </c>
      <c r="J1566" s="850" t="n"/>
      <c r="K1566" s="852" t="n">
        <v>0.6696</v>
      </c>
      <c r="L1566" s="850" t="n"/>
      <c r="M1566" s="982">
        <f>IFERROR(AVERAGE(D1566:E1566),"")</f>
        <v/>
      </c>
      <c r="N1566" s="982">
        <f>IFERROR(AVERAGE(F1566:H1566),"")</f>
        <v/>
      </c>
      <c r="O1566" s="982">
        <f>IFERROR(AVERAGE(I1566:J1566),"")</f>
        <v/>
      </c>
      <c r="P1566" s="982">
        <f>IFERROR(AVERAGE(K1566:L1566),"")</f>
        <v/>
      </c>
      <c r="R1566" s="797">
        <f>AVERAGE(M1566:P1566)</f>
        <v/>
      </c>
      <c r="S1566" s="266">
        <f>IF(R1566&gt;=1,1,0)</f>
        <v/>
      </c>
      <c r="T1566" s="266">
        <f>IF(S1566=0,0,S1566+T1565)</f>
        <v/>
      </c>
    </row>
    <row r="1567" ht="17.45" customHeight="1">
      <c r="A1567" s="257">
        <f>IF(ISNUMBER(C1567),MONTH(C1567),"")</f>
        <v/>
      </c>
      <c r="B1567" s="257">
        <f>IF(ISNUMBER(C1567),YEAR(C1567),"")</f>
        <v/>
      </c>
      <c r="C1567" s="1017">
        <f>C1566+1</f>
        <v/>
      </c>
      <c r="D1567" s="792" t="n"/>
      <c r="E1567" s="793" t="n">
        <v>1.178</v>
      </c>
      <c r="F1567" s="795" t="n"/>
      <c r="G1567" s="794" t="n">
        <v>0.8821</v>
      </c>
      <c r="H1567" s="836" t="n"/>
      <c r="I1567" s="792" t="n"/>
      <c r="J1567" s="793" t="n">
        <v>0.5266</v>
      </c>
      <c r="K1567" s="795" t="n"/>
      <c r="L1567" s="793" t="n">
        <v>0.8262</v>
      </c>
      <c r="M1567" s="982">
        <f>IFERROR(AVERAGE(D1567:E1567),"")</f>
        <v/>
      </c>
      <c r="N1567" s="982">
        <f>IFERROR(AVERAGE(F1567:H1567),"")</f>
        <v/>
      </c>
      <c r="O1567" s="982">
        <f>IFERROR(AVERAGE(I1567:J1567),"")</f>
        <v/>
      </c>
      <c r="P1567" s="982">
        <f>IFERROR(AVERAGE(K1567:L1567),"")</f>
        <v/>
      </c>
      <c r="R1567" s="797">
        <f>AVERAGE(M1567:P1567)</f>
        <v/>
      </c>
      <c r="S1567" s="266">
        <f>IF(R1567&gt;=1,1,0)</f>
        <v/>
      </c>
      <c r="T1567" s="266">
        <f>IF(S1567=0,0,S1567+T1566)</f>
        <v/>
      </c>
    </row>
    <row r="1568" ht="17.45" customHeight="1">
      <c r="A1568" s="257">
        <f>IF(ISNUMBER(C1568),MONTH(C1568),"")</f>
        <v/>
      </c>
      <c r="B1568" s="257">
        <f>IF(ISNUMBER(C1568),YEAR(C1568),"")</f>
        <v/>
      </c>
      <c r="C1568" s="1017">
        <f>C1567+1</f>
        <v/>
      </c>
      <c r="D1568" s="803" t="n">
        <v>1.56</v>
      </c>
      <c r="E1568" s="804" t="n"/>
      <c r="F1568" s="806" t="n">
        <v>0.8434</v>
      </c>
      <c r="G1568" s="805" t="n"/>
      <c r="H1568" s="838" t="n">
        <v>0.8637</v>
      </c>
      <c r="I1568" s="803" t="n">
        <v>0.7094</v>
      </c>
      <c r="J1568" s="804" t="n"/>
      <c r="K1568" s="806" t="n">
        <v>0.8746</v>
      </c>
      <c r="L1568" s="804" t="n"/>
      <c r="M1568" s="982">
        <f>IFERROR(AVERAGE(D1568:E1568),"")</f>
        <v/>
      </c>
      <c r="N1568" s="982">
        <f>IFERROR(AVERAGE(F1568:H1568),"")</f>
        <v/>
      </c>
      <c r="O1568" s="982">
        <f>IFERROR(AVERAGE(I1568:J1568),"")</f>
        <v/>
      </c>
      <c r="P1568" s="982">
        <f>IFERROR(AVERAGE(K1568:L1568),"")</f>
        <v/>
      </c>
      <c r="R1568" s="797">
        <f>AVERAGE(M1568:P1568)</f>
        <v/>
      </c>
      <c r="S1568" s="266">
        <f>IF(R1568&gt;=1,1,0)</f>
        <v/>
      </c>
      <c r="T1568" s="266">
        <f>IF(S1568=0,0,S1568+T1567)</f>
        <v/>
      </c>
    </row>
    <row r="1569" ht="17.45" customHeight="1">
      <c r="A1569" s="257">
        <f>IF(ISNUMBER(C1569),MONTH(C1569),"")</f>
        <v/>
      </c>
      <c r="B1569" s="257">
        <f>IF(ISNUMBER(C1569),YEAR(C1569),"")</f>
        <v/>
      </c>
      <c r="C1569" s="1017">
        <f>C1568+1</f>
        <v/>
      </c>
      <c r="D1569" s="792" t="n"/>
      <c r="E1569" s="865" t="n">
        <v>2.364</v>
      </c>
      <c r="F1569" s="795" t="n"/>
      <c r="G1569" s="794" t="n">
        <v>1.224</v>
      </c>
      <c r="H1569" s="836" t="n"/>
      <c r="I1569" s="792" t="n"/>
      <c r="J1569" s="793" t="n">
        <v>0.6866</v>
      </c>
      <c r="K1569" s="795" t="n"/>
      <c r="L1569" s="793" t="n">
        <v>0.8923</v>
      </c>
      <c r="M1569" s="982">
        <f>IFERROR(AVERAGE(D1569:E1569),"")</f>
        <v/>
      </c>
      <c r="N1569" s="982">
        <f>IFERROR(AVERAGE(F1569:H1569),"")</f>
        <v/>
      </c>
      <c r="O1569" s="982">
        <f>IFERROR(AVERAGE(I1569:J1569),"")</f>
        <v/>
      </c>
      <c r="P1569" s="982">
        <f>IFERROR(AVERAGE(K1569:L1569),"")</f>
        <v/>
      </c>
      <c r="R1569" s="797">
        <f>AVERAGE(M1569:P1569)</f>
        <v/>
      </c>
      <c r="S1569" s="266">
        <f>IF(R1569&gt;=1,1,0)</f>
        <v/>
      </c>
      <c r="T1569" s="266">
        <f>IF(S1569=0,0,S1569+T1568)</f>
        <v/>
      </c>
    </row>
    <row r="1570" ht="17.45" customHeight="1">
      <c r="A1570" s="257">
        <f>IF(ISNUMBER(C1570),MONTH(C1570),"")</f>
        <v/>
      </c>
      <c r="B1570" s="257">
        <f>IF(ISNUMBER(C1570),YEAR(C1570),"")</f>
        <v/>
      </c>
      <c r="C1570" s="1017">
        <f>C1569+1</f>
        <v/>
      </c>
      <c r="D1570" s="792" t="n">
        <v>0.7765</v>
      </c>
      <c r="E1570" s="793" t="n"/>
      <c r="F1570" s="795" t="n">
        <v>0.7523</v>
      </c>
      <c r="G1570" s="794" t="n"/>
      <c r="H1570" s="836" t="n"/>
      <c r="I1570" s="792" t="n">
        <v>0.7252999999999999</v>
      </c>
      <c r="J1570" s="793" t="n"/>
      <c r="K1570" s="795" t="n">
        <v>0.7405</v>
      </c>
      <c r="L1570" s="793" t="n"/>
      <c r="M1570" s="982">
        <f>IFERROR(AVERAGE(D1570:E1570),"")</f>
        <v/>
      </c>
      <c r="N1570" s="982">
        <f>IFERROR(AVERAGE(F1570:H1570),"")</f>
        <v/>
      </c>
      <c r="O1570" s="982">
        <f>IFERROR(AVERAGE(I1570:J1570),"")</f>
        <v/>
      </c>
      <c r="P1570" s="982">
        <f>IFERROR(AVERAGE(K1570:L1570),"")</f>
        <v/>
      </c>
      <c r="R1570" s="797">
        <f>AVERAGE(M1570:P1570)</f>
        <v/>
      </c>
      <c r="S1570" s="266">
        <f>IF(R1570&gt;=1,1,0)</f>
        <v/>
      </c>
      <c r="T1570" s="266">
        <f>IF(S1570=0,0,S1570+T1569)</f>
        <v/>
      </c>
    </row>
    <row r="1571" ht="17.45" customHeight="1">
      <c r="A1571" s="257">
        <f>IF(ISNUMBER(C1571),MONTH(C1571),"")</f>
        <v/>
      </c>
      <c r="B1571" s="257">
        <f>IF(ISNUMBER(C1571),YEAR(C1571),"")</f>
        <v/>
      </c>
      <c r="C1571" s="808">
        <f>C1570+1</f>
        <v/>
      </c>
      <c r="D1571" s="809" t="n"/>
      <c r="E1571" s="810" t="n">
        <v>0.8001</v>
      </c>
      <c r="F1571" s="812" t="n"/>
      <c r="G1571" s="811" t="n">
        <v>0.5264</v>
      </c>
      <c r="H1571" s="837" t="n"/>
      <c r="I1571" s="809" t="n"/>
      <c r="J1571" s="810" t="n">
        <v>0.349</v>
      </c>
      <c r="K1571" s="812" t="n"/>
      <c r="L1571" s="810" t="n">
        <v>0.3741</v>
      </c>
      <c r="M1571" s="983">
        <f>IFERROR(AVERAGE(D1571:E1571),"")</f>
        <v/>
      </c>
      <c r="N1571" s="983">
        <f>IFERROR(AVERAGE(F1571:H1571),"")</f>
        <v/>
      </c>
      <c r="O1571" s="983">
        <f>IFERROR(AVERAGE(I1571:J1571),"")</f>
        <v/>
      </c>
      <c r="P1571" s="983">
        <f>IFERROR(AVERAGE(K1571:L1571),"")</f>
        <v/>
      </c>
      <c r="Q1571" s="813">
        <f>AVERAGE(M1571:P1571)</f>
        <v/>
      </c>
      <c r="R1571" s="813" t="n"/>
      <c r="S1571" s="443">
        <f>IF(Q1571&gt;=1,1,0)</f>
        <v/>
      </c>
      <c r="T1571" s="443">
        <f>IF(S1571=0,0,S1571+T1570)</f>
        <v/>
      </c>
    </row>
    <row r="1572" ht="17.45" customHeight="1">
      <c r="A1572" s="257">
        <f>IF(ISNUMBER(C1572),MONTH(C1572),"")</f>
        <v/>
      </c>
      <c r="B1572" s="257">
        <f>IF(ISNUMBER(C1572),YEAR(C1572),"")</f>
        <v/>
      </c>
      <c r="C1572" s="808">
        <f>C1571+1</f>
        <v/>
      </c>
      <c r="D1572" s="809" t="n">
        <v>0.3354</v>
      </c>
      <c r="E1572" s="810" t="n"/>
      <c r="F1572" s="812" t="n"/>
      <c r="G1572" s="811" t="n"/>
      <c r="H1572" s="837" t="n">
        <v>0.4325</v>
      </c>
      <c r="I1572" s="809" t="n">
        <v>0.3285</v>
      </c>
      <c r="J1572" s="810" t="n"/>
      <c r="K1572" s="812" t="n">
        <v>0.4129</v>
      </c>
      <c r="L1572" s="810" t="n"/>
      <c r="M1572" s="983">
        <f>IFERROR(AVERAGE(D1572:E1572),"")</f>
        <v/>
      </c>
      <c r="N1572" s="983">
        <f>IFERROR(AVERAGE(F1572:H1572),"")</f>
        <v/>
      </c>
      <c r="O1572" s="983">
        <f>IFERROR(AVERAGE(I1572:J1572),"")</f>
        <v/>
      </c>
      <c r="P1572" s="983">
        <f>IFERROR(AVERAGE(K1572:L1572),"")</f>
        <v/>
      </c>
      <c r="Q1572" s="813">
        <f>AVERAGE(M1572:P1572)</f>
        <v/>
      </c>
      <c r="R1572" s="813" t="n"/>
      <c r="S1572" s="443">
        <f>IF(Q1572&gt;=1,1,0)</f>
        <v/>
      </c>
      <c r="T1572" s="443">
        <f>IF(S1572=0,0,S1572+T1571)</f>
        <v/>
      </c>
    </row>
    <row r="1573" ht="17.45" customHeight="1">
      <c r="A1573" s="257">
        <f>IF(ISNUMBER(C1573),MONTH(C1573),"")</f>
        <v/>
      </c>
      <c r="B1573" s="257">
        <f>IF(ISNUMBER(C1573),YEAR(C1573),"")</f>
        <v/>
      </c>
      <c r="C1573" s="791">
        <f>C1572+1</f>
        <v/>
      </c>
      <c r="D1573" s="792" t="n"/>
      <c r="E1573" s="793" t="n">
        <v>1.356</v>
      </c>
      <c r="F1573" s="795" t="n"/>
      <c r="G1573" s="794" t="n">
        <v>1.097</v>
      </c>
      <c r="H1573" s="836" t="n"/>
      <c r="I1573" s="792" t="n"/>
      <c r="J1573" s="793" t="n">
        <v>0.8793</v>
      </c>
      <c r="K1573" s="795" t="n"/>
      <c r="L1573" s="793" t="n">
        <v>0.8462</v>
      </c>
      <c r="M1573" s="982">
        <f>IFERROR(AVERAGE(D1573:E1573),"")</f>
        <v/>
      </c>
      <c r="N1573" s="982">
        <f>IFERROR(AVERAGE(F1573:H1573),"")</f>
        <v/>
      </c>
      <c r="O1573" s="982">
        <f>IFERROR(AVERAGE(I1573:J1573),"")</f>
        <v/>
      </c>
      <c r="P1573" s="982">
        <f>IFERROR(AVERAGE(K1573:L1573),"")</f>
        <v/>
      </c>
      <c r="R1573" s="797">
        <f>AVERAGE(M1573:P1573)</f>
        <v/>
      </c>
      <c r="S1573" s="266">
        <f>IF(R1573&gt;=1,1,0)</f>
        <v/>
      </c>
      <c r="T1573" s="266">
        <f>IF(S1573=0,0,S1573+T1572)</f>
        <v/>
      </c>
    </row>
    <row r="1574" ht="17.45" customHeight="1">
      <c r="A1574" s="257">
        <f>IF(ISNUMBER(C1574),MONTH(C1574),"")</f>
        <v/>
      </c>
      <c r="B1574" s="257">
        <f>IF(ISNUMBER(C1574),YEAR(C1574),"")</f>
        <v/>
      </c>
      <c r="C1574" s="861">
        <f>C1573+1</f>
        <v/>
      </c>
      <c r="D1574" s="803" t="n">
        <v>1.103</v>
      </c>
      <c r="E1574" s="804" t="n"/>
      <c r="F1574" s="806" t="n">
        <v>0.6942</v>
      </c>
      <c r="G1574" s="805" t="n"/>
      <c r="H1574" s="838" t="n">
        <v>0.6545</v>
      </c>
      <c r="I1574" s="803" t="n">
        <v>0.7222</v>
      </c>
      <c r="J1574" s="804" t="n"/>
      <c r="K1574" s="806" t="n">
        <v>1.013</v>
      </c>
      <c r="L1574" s="804" t="n"/>
      <c r="M1574" s="982">
        <f>IFERROR(AVERAGE(D1574:E1574),"")</f>
        <v/>
      </c>
      <c r="N1574" s="982">
        <f>IFERROR(AVERAGE(F1574:H1574),"")</f>
        <v/>
      </c>
      <c r="O1574" s="982">
        <f>IFERROR(AVERAGE(I1574:J1574),"")</f>
        <v/>
      </c>
      <c r="P1574" s="982">
        <f>IFERROR(AVERAGE(K1574:L1574),"")</f>
        <v/>
      </c>
      <c r="R1574" s="797">
        <f>AVERAGE(M1574:P1574)</f>
        <v/>
      </c>
      <c r="S1574" s="266">
        <f>IF(R1574&gt;=1,1,0)</f>
        <v/>
      </c>
      <c r="T1574" s="266">
        <f>IF(S1574=0,0,S1574+T1573)</f>
        <v/>
      </c>
    </row>
    <row r="1575" ht="17.45" customHeight="1">
      <c r="A1575" s="257">
        <f>IF(ISNUMBER(C1575),MONTH(C1575),"")</f>
        <v/>
      </c>
      <c r="B1575" s="257">
        <f>IF(ISNUMBER(C1575),YEAR(C1575),"")</f>
        <v/>
      </c>
      <c r="C1575" s="791">
        <f>C1574+1</f>
        <v/>
      </c>
      <c r="D1575" s="792" t="n"/>
      <c r="E1575" s="793" t="n">
        <v>1.899</v>
      </c>
      <c r="F1575" s="795" t="n"/>
      <c r="G1575" s="794" t="n">
        <v>0.819</v>
      </c>
      <c r="H1575" s="836" t="n"/>
      <c r="I1575" s="792" t="n"/>
      <c r="J1575" s="793" t="n">
        <v>0.356</v>
      </c>
      <c r="K1575" s="795" t="n"/>
      <c r="L1575" s="793" t="n">
        <v>0.7315</v>
      </c>
      <c r="M1575" s="982">
        <f>IFERROR(AVERAGE(D1575:E1575),"")</f>
        <v/>
      </c>
      <c r="N1575" s="982">
        <f>IFERROR(AVERAGE(F1575:H1575),"")</f>
        <v/>
      </c>
      <c r="O1575" s="982">
        <f>IFERROR(AVERAGE(I1575:J1575),"")</f>
        <v/>
      </c>
      <c r="P1575" s="982">
        <f>IFERROR(AVERAGE(K1575:L1575),"")</f>
        <v/>
      </c>
      <c r="R1575" s="797">
        <f>AVERAGE(M1575:P1575)</f>
        <v/>
      </c>
      <c r="S1575" s="266">
        <f>IF(R1575&gt;=1,1,0)</f>
        <v/>
      </c>
      <c r="T1575" s="266">
        <f>IF(S1575=0,0,S1575+T1574)</f>
        <v/>
      </c>
    </row>
    <row r="1576" ht="17.45" customHeight="1">
      <c r="A1576" s="257">
        <f>IF(ISNUMBER(C1576),MONTH(C1576),"")</f>
        <v/>
      </c>
      <c r="B1576" s="257">
        <f>IF(ISNUMBER(C1576),YEAR(C1576),"")</f>
        <v/>
      </c>
      <c r="C1576" s="1017">
        <f>C1575+1</f>
        <v/>
      </c>
      <c r="D1576" s="792" t="n">
        <v>1.952</v>
      </c>
      <c r="E1576" s="793" t="n"/>
      <c r="F1576" s="795" t="n">
        <v>1.121</v>
      </c>
      <c r="G1576" s="794" t="n"/>
      <c r="H1576" s="836" t="n"/>
      <c r="I1576" s="792" t="n">
        <v>0.6456</v>
      </c>
      <c r="J1576" s="793" t="n"/>
      <c r="K1576" s="795" t="n">
        <v>0.7922</v>
      </c>
      <c r="L1576" s="793" t="n"/>
      <c r="M1576" s="982">
        <f>IFERROR(AVERAGE(D1576:E1576),"")</f>
        <v/>
      </c>
      <c r="N1576" s="982">
        <f>IFERROR(AVERAGE(F1576:H1576),"")</f>
        <v/>
      </c>
      <c r="O1576" s="982">
        <f>IFERROR(AVERAGE(I1576:J1576),"")</f>
        <v/>
      </c>
      <c r="P1576" s="982">
        <f>IFERROR(AVERAGE(K1576:L1576),"")</f>
        <v/>
      </c>
      <c r="R1576" s="797">
        <f>AVERAGE(M1576:P1576)</f>
        <v/>
      </c>
      <c r="S1576" s="266">
        <f>IF(R1576&gt;=1,1,0)</f>
        <v/>
      </c>
      <c r="T1576" s="266">
        <f>IF(S1576=0,0,S1576+T1575)</f>
        <v/>
      </c>
    </row>
    <row r="1577" ht="17.45" customHeight="1">
      <c r="A1577" s="257">
        <f>IF(ISNUMBER(C1577),MONTH(C1577),"")</f>
        <v/>
      </c>
      <c r="B1577" s="257">
        <f>IF(ISNUMBER(C1577),YEAR(C1577),"")</f>
        <v/>
      </c>
      <c r="C1577" s="791">
        <f>C1576+1</f>
        <v/>
      </c>
      <c r="D1577" s="792" t="n"/>
      <c r="E1577" s="793" t="n">
        <v>1.891</v>
      </c>
      <c r="F1577" s="795" t="n"/>
      <c r="G1577" s="794" t="n">
        <v>1.167</v>
      </c>
      <c r="H1577" s="836" t="n"/>
      <c r="I1577" s="792" t="n"/>
      <c r="J1577" s="793" t="n">
        <v>0.4153</v>
      </c>
      <c r="K1577" s="795" t="n"/>
      <c r="L1577" s="793" t="n">
        <v>0.9303</v>
      </c>
      <c r="M1577" s="982">
        <f>IFERROR(AVERAGE(D1577:E1577),"")</f>
        <v/>
      </c>
      <c r="N1577" s="982">
        <f>IFERROR(AVERAGE(F1577:H1577),"")</f>
        <v/>
      </c>
      <c r="O1577" s="982">
        <f>IFERROR(AVERAGE(I1577:J1577),"")</f>
        <v/>
      </c>
      <c r="P1577" s="982">
        <f>IFERROR(AVERAGE(K1577:L1577),"")</f>
        <v/>
      </c>
      <c r="R1577" s="797">
        <f>AVERAGE(M1577:P1577)</f>
        <v/>
      </c>
      <c r="S1577" s="266">
        <f>IF(R1577&gt;=1,1,0)</f>
        <v/>
      </c>
      <c r="T1577" s="266">
        <f>IF(S1577=0,0,S1577+T1576)</f>
        <v/>
      </c>
    </row>
    <row r="1578" ht="17.45" customHeight="1">
      <c r="A1578" s="257">
        <f>IF(ISNUMBER(C1578),MONTH(C1578),"")</f>
        <v/>
      </c>
      <c r="B1578" s="257">
        <f>IF(ISNUMBER(C1578),YEAR(C1578),"")</f>
        <v/>
      </c>
      <c r="C1578" s="808">
        <f>C1577+1</f>
        <v/>
      </c>
      <c r="D1578" s="809" t="n">
        <v>0.8918</v>
      </c>
      <c r="E1578" s="810" t="n"/>
      <c r="F1578" s="812" t="n"/>
      <c r="G1578" s="811" t="n"/>
      <c r="H1578" s="837" t="n">
        <v>0.8163</v>
      </c>
      <c r="I1578" s="809" t="n">
        <v>0.5757</v>
      </c>
      <c r="J1578" s="810" t="n"/>
      <c r="K1578" s="812" t="n">
        <v>0.5835</v>
      </c>
      <c r="L1578" s="810" t="n"/>
      <c r="M1578" s="983">
        <f>IFERROR(AVERAGE(D1578:E1578),"")</f>
        <v/>
      </c>
      <c r="N1578" s="983">
        <f>IFERROR(AVERAGE(F1578:H1578),"")</f>
        <v/>
      </c>
      <c r="O1578" s="983">
        <f>IFERROR(AVERAGE(I1578:J1578),"")</f>
        <v/>
      </c>
      <c r="P1578" s="983">
        <f>IFERROR(AVERAGE(K1578:L1578),"")</f>
        <v/>
      </c>
      <c r="Q1578" s="813">
        <f>AVERAGE(M1578:P1578)</f>
        <v/>
      </c>
      <c r="R1578" s="813" t="n"/>
      <c r="S1578" s="443">
        <f>IF(Q1578&gt;=1,1,0)</f>
        <v/>
      </c>
      <c r="T1578" s="443">
        <f>IF(S1578=0,0,S1578+T1577)</f>
        <v/>
      </c>
    </row>
    <row r="1579" ht="17.45" customHeight="1">
      <c r="A1579" s="257">
        <f>IF(ISNUMBER(C1579),MONTH(C1579),"")</f>
        <v/>
      </c>
      <c r="B1579" s="257">
        <f>IF(ISNUMBER(C1579),YEAR(C1579),"")</f>
        <v/>
      </c>
      <c r="C1579" s="808">
        <f>C1578+1</f>
        <v/>
      </c>
      <c r="D1579" s="809" t="n"/>
      <c r="E1579" s="810" t="n">
        <v>0.7189</v>
      </c>
      <c r="F1579" s="812" t="n"/>
      <c r="G1579" s="811" t="n">
        <v>0.6439</v>
      </c>
      <c r="H1579" s="837" t="n"/>
      <c r="I1579" s="809" t="n"/>
      <c r="J1579" s="810" t="n">
        <v>0.5367</v>
      </c>
      <c r="K1579" s="812" t="n"/>
      <c r="L1579" s="810" t="n">
        <v>0.6529</v>
      </c>
      <c r="M1579" s="983">
        <f>IFERROR(AVERAGE(D1579:E1579),"")</f>
        <v/>
      </c>
      <c r="N1579" s="983">
        <f>IFERROR(AVERAGE(F1579:H1579),"")</f>
        <v/>
      </c>
      <c r="O1579" s="983">
        <f>IFERROR(AVERAGE(I1579:J1579),"")</f>
        <v/>
      </c>
      <c r="P1579" s="983">
        <f>IFERROR(AVERAGE(K1579:L1579),"")</f>
        <v/>
      </c>
      <c r="Q1579" s="813">
        <f>AVERAGE(M1579:P1579)</f>
        <v/>
      </c>
      <c r="R1579" s="813" t="n"/>
      <c r="S1579" s="443">
        <f>IF(Q1579&gt;=1,1,0)</f>
        <v/>
      </c>
      <c r="T1579" s="443">
        <f>IF(S1579=0,0,S1579+T1578)</f>
        <v/>
      </c>
    </row>
    <row r="1580" ht="17.45" customHeight="1">
      <c r="A1580" s="257">
        <f>IF(ISNUMBER(C1580),MONTH(C1580),"")</f>
        <v/>
      </c>
      <c r="B1580" s="257">
        <f>IF(ISNUMBER(C1580),YEAR(C1580),"")</f>
        <v/>
      </c>
      <c r="C1580" s="1017">
        <f>C1579+1</f>
        <v/>
      </c>
      <c r="D1580" s="803" t="n">
        <v>1.432</v>
      </c>
      <c r="E1580" s="804" t="n"/>
      <c r="F1580" s="806" t="n">
        <v>1.07</v>
      </c>
      <c r="G1580" s="805" t="n"/>
      <c r="H1580" s="838" t="n">
        <v>1.046</v>
      </c>
      <c r="I1580" s="803" t="n">
        <v>0.799</v>
      </c>
      <c r="J1580" s="804" t="n"/>
      <c r="K1580" s="806" t="n">
        <v>1.067</v>
      </c>
      <c r="L1580" s="804" t="n"/>
      <c r="M1580" s="982">
        <f>IFERROR(AVERAGE(D1580:E1580),"")</f>
        <v/>
      </c>
      <c r="N1580" s="982">
        <f>IFERROR(AVERAGE(F1580:H1580),"")</f>
        <v/>
      </c>
      <c r="O1580" s="982">
        <f>IFERROR(AVERAGE(I1580:J1580),"")</f>
        <v/>
      </c>
      <c r="P1580" s="982">
        <f>IFERROR(AVERAGE(K1580:L1580),"")</f>
        <v/>
      </c>
      <c r="R1580" s="797">
        <f>AVERAGE(M1580:P1580)</f>
        <v/>
      </c>
      <c r="S1580" s="266">
        <f>IF(R1580&gt;=1,1,0)</f>
        <v/>
      </c>
      <c r="T1580" s="266">
        <f>IF(S1580=0,0,S1580+T1579)</f>
        <v/>
      </c>
    </row>
    <row r="1581" ht="17.45" customHeight="1">
      <c r="A1581" s="257">
        <f>IF(ISNUMBER(C1581),MONTH(C1581),"")</f>
        <v/>
      </c>
      <c r="B1581" s="257">
        <f>IF(ISNUMBER(C1581),YEAR(C1581),"")</f>
        <v/>
      </c>
      <c r="C1581" s="1017">
        <f>C1580+1</f>
        <v/>
      </c>
      <c r="D1581" s="792" t="n"/>
      <c r="E1581" s="865" t="n">
        <v>3.005</v>
      </c>
      <c r="F1581" s="795" t="n"/>
      <c r="G1581" s="794" t="n">
        <v>1.667</v>
      </c>
      <c r="H1581" s="836" t="n"/>
      <c r="I1581" s="792" t="n"/>
      <c r="J1581" s="793" t="n">
        <v>1.273</v>
      </c>
      <c r="K1581" s="795" t="n"/>
      <c r="L1581" s="793" t="n">
        <v>1.24</v>
      </c>
      <c r="M1581" s="982">
        <f>IFERROR(AVERAGE(D1581:E1581),"")</f>
        <v/>
      </c>
      <c r="N1581" s="982">
        <f>IFERROR(AVERAGE(F1581:H1581),"")</f>
        <v/>
      </c>
      <c r="O1581" s="982">
        <f>IFERROR(AVERAGE(I1581:J1581),"")</f>
        <v/>
      </c>
      <c r="P1581" s="982">
        <f>IFERROR(AVERAGE(K1581:L1581),"")</f>
        <v/>
      </c>
      <c r="R1581" s="797">
        <f>AVERAGE(M1581:P1581)</f>
        <v/>
      </c>
      <c r="S1581" s="266">
        <f>IF(R1581&gt;=1,1,0)</f>
        <v/>
      </c>
      <c r="T1581" s="266">
        <f>IF(S1581=0,0,S1581+T1580)</f>
        <v/>
      </c>
    </row>
    <row r="1582" ht="17.45" customHeight="1">
      <c r="A1582" s="257">
        <f>IF(ISNUMBER(C1582),MONTH(C1582),"")</f>
        <v/>
      </c>
      <c r="B1582" s="257">
        <f>IF(ISNUMBER(C1582),YEAR(C1582),"")</f>
        <v/>
      </c>
      <c r="C1582" s="1017">
        <f>C1581+1</f>
        <v/>
      </c>
      <c r="D1582" s="792" t="n">
        <v>4.007</v>
      </c>
      <c r="E1582" s="793" t="n"/>
      <c r="F1582" s="795" t="n">
        <v>1.216</v>
      </c>
      <c r="G1582" s="794" t="n"/>
      <c r="H1582" s="836" t="n"/>
      <c r="I1582" s="792" t="n">
        <v>1.034</v>
      </c>
      <c r="J1582" s="793" t="n"/>
      <c r="K1582" s="795" t="n">
        <v>1.287</v>
      </c>
      <c r="L1582" s="793" t="n"/>
      <c r="M1582" s="982">
        <f>IFERROR(AVERAGE(D1582:E1582),"")</f>
        <v/>
      </c>
      <c r="N1582" s="982">
        <f>IFERROR(AVERAGE(F1582:H1582),"")</f>
        <v/>
      </c>
      <c r="O1582" s="982">
        <f>IFERROR(AVERAGE(I1582:J1582),"")</f>
        <v/>
      </c>
      <c r="P1582" s="982">
        <f>IFERROR(AVERAGE(K1582:L1582),"")</f>
        <v/>
      </c>
      <c r="R1582" s="797">
        <f>AVERAGE(M1582:P1582)</f>
        <v/>
      </c>
      <c r="S1582" s="266">
        <f>IF(R1582&gt;=1,1,0)</f>
        <v/>
      </c>
      <c r="T1582" s="266">
        <f>IF(S1582=0,0,S1582+T1581)</f>
        <v/>
      </c>
      <c r="V1582" s="785" t="n"/>
    </row>
    <row r="1583" ht="17.45" customHeight="1" thickBot="1">
      <c r="A1583" s="257">
        <f>IF(ISNUMBER(C1583),MONTH(C1583),"")</f>
        <v/>
      </c>
      <c r="B1583" s="257">
        <f>IF(ISNUMBER(C1583),YEAR(C1583),"")</f>
        <v/>
      </c>
      <c r="C1583" s="1017">
        <f>C1582+1</f>
        <v/>
      </c>
      <c r="D1583" s="792" t="n"/>
      <c r="E1583" s="793" t="n">
        <v>1.196</v>
      </c>
      <c r="F1583" s="795" t="n"/>
      <c r="G1583" s="794" t="n">
        <v>0.9003</v>
      </c>
      <c r="H1583" s="836" t="n"/>
      <c r="I1583" s="792" t="n"/>
      <c r="J1583" s="793" t="n">
        <v>0.7812</v>
      </c>
      <c r="K1583" s="795" t="n"/>
      <c r="L1583" s="793" t="n">
        <v>0.9484</v>
      </c>
      <c r="M1583" s="982">
        <f>IFERROR(AVERAGE(D1583:E1583),"")</f>
        <v/>
      </c>
      <c r="N1583" s="982">
        <f>IFERROR(AVERAGE(F1583:H1583),"")</f>
        <v/>
      </c>
      <c r="O1583" s="982">
        <f>IFERROR(AVERAGE(I1583:J1583),"")</f>
        <v/>
      </c>
      <c r="P1583" s="982">
        <f>IFERROR(AVERAGE(K1583:L1583),"")</f>
        <v/>
      </c>
      <c r="R1583" s="797">
        <f>AVERAGE(M1583:P1583)</f>
        <v/>
      </c>
      <c r="S1583" s="266">
        <f>IF(R1583&gt;=1,1,0)</f>
        <v/>
      </c>
      <c r="T1583" s="266">
        <f>IF(S1583=0,0,S1583+T1582)</f>
        <v/>
      </c>
    </row>
    <row r="1584" ht="17.45" customHeight="1" thickBot="1">
      <c r="A1584" s="257">
        <f>IF(ISNUMBER(C1584),MONTH(C1584),"")</f>
        <v/>
      </c>
      <c r="B1584" s="257">
        <f>IF(ISNUMBER(C1584),YEAR(C1584),"")</f>
        <v/>
      </c>
      <c r="C1584" s="1017">
        <f>C1583+1</f>
        <v/>
      </c>
      <c r="D1584" s="899" t="n">
        <v>2.395</v>
      </c>
      <c r="E1584" s="793" t="n"/>
      <c r="F1584" s="795" t="n"/>
      <c r="G1584" s="794" t="n"/>
      <c r="H1584" s="836" t="n">
        <v>1.312</v>
      </c>
      <c r="I1584" s="792" t="n">
        <v>1.191</v>
      </c>
      <c r="J1584" s="793" t="n"/>
      <c r="K1584" s="795" t="n">
        <v>1.329</v>
      </c>
      <c r="L1584" s="793" t="n"/>
      <c r="M1584" s="982">
        <f>IFERROR(AVERAGE(D1584:E1584),"")</f>
        <v/>
      </c>
      <c r="N1584" s="982">
        <f>IFERROR(AVERAGE(F1584:H1584),"")</f>
        <v/>
      </c>
      <c r="O1584" s="982">
        <f>IFERROR(AVERAGE(I1584:J1584),"")</f>
        <v/>
      </c>
      <c r="P1584" s="982">
        <f>IFERROR(AVERAGE(K1584:L1584),"")</f>
        <v/>
      </c>
      <c r="R1584" s="797">
        <f>AVERAGE(M1584:P1584)</f>
        <v/>
      </c>
      <c r="S1584" s="266">
        <f>IF(R1584&gt;=1,1,0)</f>
        <v/>
      </c>
      <c r="T1584" s="266">
        <f>IF(S1584=0,0,S1584+T1583)</f>
        <v/>
      </c>
      <c r="U1584" s="523" t="inlineStr">
        <is>
          <t>April</t>
        </is>
      </c>
      <c r="V1584" s="515" t="n">
        <v>2022</v>
      </c>
      <c r="W1584" s="516" t="n"/>
      <c r="X1584" s="516" t="n"/>
      <c r="Y1584" s="516" t="n"/>
    </row>
    <row r="1585" ht="17.45" customHeight="1" thickBot="1">
      <c r="A1585" s="257">
        <f>IF(ISNUMBER(C1585),MONTH(C1585),"")</f>
        <v/>
      </c>
      <c r="B1585" s="257">
        <f>IF(ISNUMBER(C1585),YEAR(C1585),"")</f>
        <v/>
      </c>
      <c r="C1585" s="877">
        <f>C1584+1</f>
        <v/>
      </c>
      <c r="D1585" s="878" t="n"/>
      <c r="E1585" s="879" t="n">
        <v>1.2</v>
      </c>
      <c r="F1585" s="880" t="n"/>
      <c r="G1585" s="881" t="n">
        <v>1.047</v>
      </c>
      <c r="H1585" s="882" t="n"/>
      <c r="I1585" s="878" t="n"/>
      <c r="J1585" s="879" t="n">
        <v>0.9046999999999999</v>
      </c>
      <c r="K1585" s="880" t="n"/>
      <c r="L1585" s="879" t="n">
        <v>1.039</v>
      </c>
      <c r="M1585" s="983">
        <f>IFERROR(AVERAGE(D1585:E1585),"")</f>
        <v/>
      </c>
      <c r="N1585" s="983">
        <f>IFERROR(AVERAGE(F1585:H1585),"")</f>
        <v/>
      </c>
      <c r="O1585" s="983">
        <f>IFERROR(AVERAGE(I1585:J1585),"")</f>
        <v/>
      </c>
      <c r="P1585" s="983">
        <f>IFERROR(AVERAGE(K1585:L1585),"")</f>
        <v/>
      </c>
      <c r="Q1585" s="813">
        <f>AVERAGE(M1585:P1585)</f>
        <v/>
      </c>
      <c r="R1585" s="813" t="n"/>
      <c r="S1585" s="443">
        <f>IF(Q1585&gt;=1,1,0)</f>
        <v/>
      </c>
      <c r="T1585" s="443">
        <f>IF(S1585=0,0,S1585+T1584)</f>
        <v/>
      </c>
      <c r="U1585" s="517" t="inlineStr">
        <is>
          <t>Parameter</t>
        </is>
      </c>
      <c r="V1585" s="517" t="inlineStr">
        <is>
          <t>Station 1</t>
        </is>
      </c>
      <c r="W1585" s="517" t="inlineStr">
        <is>
          <t>Station 2</t>
        </is>
      </c>
      <c r="X1585" s="517" t="inlineStr">
        <is>
          <t>Station 4</t>
        </is>
      </c>
      <c r="Y1585" s="517" t="inlineStr">
        <is>
          <t>Station 5</t>
        </is>
      </c>
    </row>
    <row r="1586" ht="17.45" customHeight="1">
      <c r="A1586" s="257">
        <f>IF(ISNUMBER(C1586),MONTH(C1586),"")</f>
        <v/>
      </c>
      <c r="B1586" s="257">
        <f>IF(ISNUMBER(C1586),YEAR(C1586),"")</f>
        <v/>
      </c>
      <c r="C1586" s="886">
        <f>C1585+1</f>
        <v/>
      </c>
      <c r="D1586" s="809" t="n">
        <v>0.7565</v>
      </c>
      <c r="E1586" s="810" t="n"/>
      <c r="F1586" s="812" t="n">
        <v>0.6129</v>
      </c>
      <c r="G1586" s="811" t="n"/>
      <c r="H1586" s="837" t="n">
        <v>0.65</v>
      </c>
      <c r="I1586" s="809" t="n">
        <v>0.7591</v>
      </c>
      <c r="J1586" s="810" t="n"/>
      <c r="K1586" s="812" t="n">
        <v>0.6569</v>
      </c>
      <c r="L1586" s="810" t="n"/>
      <c r="M1586" s="983">
        <f>IFERROR(AVERAGE(D1586:E1586),"")</f>
        <v/>
      </c>
      <c r="N1586" s="983">
        <f>IFERROR(AVERAGE(F1586:H1586),"")</f>
        <v/>
      </c>
      <c r="O1586" s="983">
        <f>IFERROR(AVERAGE(I1586:J1586),"")</f>
        <v/>
      </c>
      <c r="P1586" s="983">
        <f>IFERROR(AVERAGE(K1586:L1586),"")</f>
        <v/>
      </c>
      <c r="Q1586" s="813">
        <f>AVERAGE(M1586:P1586)</f>
        <v/>
      </c>
      <c r="R1586" s="813" t="n"/>
      <c r="S1586" s="443">
        <f>IF(Q1586&gt;=1,1,0)</f>
        <v/>
      </c>
      <c r="T1586" s="443">
        <f>IF(S1586=0,0,S1586+T1585)</f>
        <v/>
      </c>
      <c r="U1586" s="518" t="inlineStr">
        <is>
          <t>Average</t>
        </is>
      </c>
      <c r="V1586" s="928">
        <f>AVERAGE(D1556:E1585)</f>
        <v/>
      </c>
      <c r="W1586" s="928">
        <f>AVERAGE(F1556:H1585)</f>
        <v/>
      </c>
      <c r="X1586" s="928">
        <f>AVERAGE(I1556:J1585)</f>
        <v/>
      </c>
      <c r="Y1586" s="928">
        <f>AVERAGE(K1556:L1585)</f>
        <v/>
      </c>
    </row>
    <row r="1587" ht="17.45" customHeight="1">
      <c r="A1587" s="257">
        <f>IF(ISNUMBER(C1587),MONTH(C1587),"")</f>
        <v/>
      </c>
      <c r="B1587" s="257">
        <f>IF(ISNUMBER(C1587),YEAR(C1587),"")</f>
        <v/>
      </c>
      <c r="C1587" s="791">
        <f>C1586+1</f>
        <v/>
      </c>
      <c r="D1587" s="792" t="n"/>
      <c r="E1587" s="865" t="n">
        <v>3.248</v>
      </c>
      <c r="F1587" s="795" t="n"/>
      <c r="G1587" s="794" t="n">
        <v>0.7814</v>
      </c>
      <c r="H1587" s="836" t="n"/>
      <c r="I1587" s="792" t="n"/>
      <c r="J1587" s="793" t="n">
        <v>0.791</v>
      </c>
      <c r="K1587" s="795" t="n"/>
      <c r="L1587" s="793" t="n">
        <v>0.8064</v>
      </c>
      <c r="M1587" s="982">
        <f>IFERROR(AVERAGE(D1587:E1587),"")</f>
        <v/>
      </c>
      <c r="N1587" s="982">
        <f>IFERROR(AVERAGE(F1587:H1587),"")</f>
        <v/>
      </c>
      <c r="O1587" s="982">
        <f>IFERROR(AVERAGE(I1587:J1587),"")</f>
        <v/>
      </c>
      <c r="P1587" s="982">
        <f>IFERROR(AVERAGE(K1587:L1587),"")</f>
        <v/>
      </c>
      <c r="R1587" s="797">
        <f>AVERAGE(M1587:P1587)</f>
        <v/>
      </c>
      <c r="S1587" s="266">
        <f>IF(R1587&gt;=1,1,0)</f>
        <v/>
      </c>
      <c r="T1587" s="266">
        <f>IF(S1587=0,0,S1587+T1586)</f>
        <v/>
      </c>
      <c r="U1587" s="518" t="inlineStr">
        <is>
          <t>Maximum</t>
        </is>
      </c>
      <c r="V1587" s="928">
        <f>MAX(D1556:E1585)</f>
        <v/>
      </c>
      <c r="W1587" s="928">
        <f>MAX(F1556:H1585)</f>
        <v/>
      </c>
      <c r="X1587" s="928">
        <f>MAX(I1556:J1585)</f>
        <v/>
      </c>
      <c r="Y1587" s="928">
        <f>MAX(K1556:L1585)</f>
        <v/>
      </c>
    </row>
    <row r="1588" ht="17.45" customHeight="1" thickBot="1">
      <c r="A1588" s="257">
        <f>IF(ISNUMBER(C1588),MONTH(C1588),"")</f>
        <v/>
      </c>
      <c r="B1588" s="257">
        <f>IF(ISNUMBER(C1588),YEAR(C1588),"")</f>
        <v/>
      </c>
      <c r="C1588" s="791">
        <f>C1587+1</f>
        <v/>
      </c>
      <c r="D1588" s="792" t="n">
        <v>1.191</v>
      </c>
      <c r="E1588" s="793" t="n"/>
      <c r="F1588" s="795" t="n">
        <v>0.6916</v>
      </c>
      <c r="G1588" s="794" t="n"/>
      <c r="H1588" s="836" t="n"/>
      <c r="I1588" s="792" t="n">
        <v>0.663</v>
      </c>
      <c r="J1588" s="793" t="n"/>
      <c r="K1588" s="795" t="n">
        <v>0.6972</v>
      </c>
      <c r="L1588" s="793" t="n"/>
      <c r="M1588" s="982">
        <f>IFERROR(AVERAGE(D1588:E1588),"")</f>
        <v/>
      </c>
      <c r="N1588" s="982">
        <f>IFERROR(AVERAGE(F1588:H1588),"")</f>
        <v/>
      </c>
      <c r="O1588" s="982">
        <f>IFERROR(AVERAGE(I1588:J1588),"")</f>
        <v/>
      </c>
      <c r="P1588" s="982">
        <f>IFERROR(AVERAGE(K1588:L1588),"")</f>
        <v/>
      </c>
      <c r="R1588" s="797">
        <f>AVERAGE(M1588:P1588)</f>
        <v/>
      </c>
      <c r="S1588" s="266">
        <f>IF(R1588&gt;=1,1,0)</f>
        <v/>
      </c>
      <c r="T1588" s="266">
        <f>IF(S1588=0,0,S1588+T1587)</f>
        <v/>
      </c>
      <c r="U1588" s="520" t="inlineStr">
        <is>
          <t># DAYS &gt; 2.5</t>
        </is>
      </c>
      <c r="V1588" s="521">
        <f>COUNTIF(D1556:E1585,"&gt;=2.5")</f>
        <v/>
      </c>
      <c r="W1588" s="521">
        <f>COUNTIF(F1556:H1585,"&gt;=2.5")</f>
        <v/>
      </c>
      <c r="X1588" s="521">
        <f>COUNTIF(I1556:J1585,"&gt;=2.5")</f>
        <v/>
      </c>
      <c r="Y1588" s="521">
        <f>COUNTIF(K1556:L1585,"&gt;=2.5")</f>
        <v/>
      </c>
    </row>
    <row r="1589" ht="17.45" customHeight="1" thickBot="1">
      <c r="A1589" s="257">
        <f>IF(ISNUMBER(C1589),MONTH(C1589),"")</f>
        <v/>
      </c>
      <c r="B1589" s="257">
        <f>IF(ISNUMBER(C1589),YEAR(C1589),"")</f>
        <v/>
      </c>
      <c r="C1589" s="791">
        <f>C1588+1</f>
        <v/>
      </c>
      <c r="D1589" s="792" t="n"/>
      <c r="E1589" s="793" t="n">
        <v>1.279</v>
      </c>
      <c r="F1589" s="795" t="n"/>
      <c r="G1589" s="794" t="n">
        <v>1.278</v>
      </c>
      <c r="H1589" s="836" t="n"/>
      <c r="I1589" s="792" t="n"/>
      <c r="J1589" s="793" t="n">
        <v>1.162</v>
      </c>
      <c r="K1589" s="795" t="n"/>
      <c r="L1589" s="793" t="n">
        <v>1.082</v>
      </c>
      <c r="M1589" s="982">
        <f>IFERROR(AVERAGE(D1589:E1589),"")</f>
        <v/>
      </c>
      <c r="N1589" s="982">
        <f>IFERROR(AVERAGE(F1589:H1589),"")</f>
        <v/>
      </c>
      <c r="O1589" s="982">
        <f>IFERROR(AVERAGE(I1589:J1589),"")</f>
        <v/>
      </c>
      <c r="P1589" s="982">
        <f>IFERROR(AVERAGE(K1589:L1589),"")</f>
        <v/>
      </c>
      <c r="R1589" s="797">
        <f>AVERAGE(M1589:P1589)</f>
        <v/>
      </c>
      <c r="S1589" s="266">
        <f>IF(R1589&gt;=1,1,0)</f>
        <v/>
      </c>
      <c r="T1589" s="266">
        <f>IF(S1589=0,0,S1589+T1588)</f>
        <v/>
      </c>
      <c r="Y1589" s="929">
        <f>AVERAGE(V1586:Y1586)</f>
        <v/>
      </c>
    </row>
    <row r="1590" ht="17.45" customHeight="1">
      <c r="A1590" s="257">
        <f>IF(ISNUMBER(C1590),MONTH(C1590),"")</f>
        <v/>
      </c>
      <c r="B1590" s="257">
        <f>IF(ISNUMBER(C1590),YEAR(C1590),"")</f>
        <v/>
      </c>
      <c r="C1590" s="791">
        <f>C1589+1</f>
        <v/>
      </c>
      <c r="D1590" s="792" t="n">
        <v>1.287</v>
      </c>
      <c r="E1590" s="793" t="n"/>
      <c r="F1590" s="795" t="n"/>
      <c r="G1590" s="794" t="n"/>
      <c r="H1590" s="836" t="n">
        <v>1.167</v>
      </c>
      <c r="I1590" s="792" t="n">
        <v>0.9656</v>
      </c>
      <c r="J1590" s="793" t="n"/>
      <c r="K1590" s="795" t="n">
        <v>0.9666</v>
      </c>
      <c r="L1590" s="793" t="n"/>
      <c r="M1590" s="982">
        <f>IFERROR(AVERAGE(D1590:E1590),"")</f>
        <v/>
      </c>
      <c r="N1590" s="982">
        <f>IFERROR(AVERAGE(F1590:H1590),"")</f>
        <v/>
      </c>
      <c r="O1590" s="982">
        <f>IFERROR(AVERAGE(I1590:J1590),"")</f>
        <v/>
      </c>
      <c r="P1590" s="982">
        <f>IFERROR(AVERAGE(K1590:L1590),"")</f>
        <v/>
      </c>
      <c r="R1590" s="797">
        <f>AVERAGE(M1590:P1590)</f>
        <v/>
      </c>
      <c r="S1590" s="266">
        <f>IF(R1590&gt;=1,1,0)</f>
        <v/>
      </c>
      <c r="T1590" s="266">
        <f>IF(S1590=0,0,S1590+T1589)</f>
        <v/>
      </c>
    </row>
    <row r="1591" ht="17.45" customHeight="1">
      <c r="A1591" s="257">
        <f>IF(ISNUMBER(C1591),MONTH(C1591),"")</f>
        <v/>
      </c>
      <c r="B1591" s="257">
        <f>IF(ISNUMBER(C1591),YEAR(C1591),"")</f>
        <v/>
      </c>
      <c r="C1591" s="791">
        <f>C1590+1</f>
        <v/>
      </c>
      <c r="D1591" s="792" t="n"/>
      <c r="E1591" s="793" t="n">
        <v>1.347</v>
      </c>
      <c r="F1591" s="795" t="n"/>
      <c r="G1591" s="794" t="n">
        <v>0.9833</v>
      </c>
      <c r="H1591" s="836" t="n"/>
      <c r="I1591" s="792" t="n"/>
      <c r="J1591" s="793" t="n">
        <v>0.9524</v>
      </c>
      <c r="K1591" s="795" t="n"/>
      <c r="L1591" s="793" t="n">
        <v>1.261</v>
      </c>
      <c r="M1591" s="982">
        <f>IFERROR(AVERAGE(D1591:E1591),"")</f>
        <v/>
      </c>
      <c r="N1591" s="982">
        <f>IFERROR(AVERAGE(F1591:H1591),"")</f>
        <v/>
      </c>
      <c r="O1591" s="982">
        <f>IFERROR(AVERAGE(I1591:J1591),"")</f>
        <v/>
      </c>
      <c r="P1591" s="982">
        <f>IFERROR(AVERAGE(K1591:L1591),"")</f>
        <v/>
      </c>
      <c r="R1591" s="797">
        <f>AVERAGE(M1591:P1591)</f>
        <v/>
      </c>
      <c r="S1591" s="266">
        <f>IF(R1591&gt;=1,1,0)</f>
        <v/>
      </c>
      <c r="T1591" s="266">
        <f>IF(S1591=0,0,S1591+T1590)</f>
        <v/>
      </c>
    </row>
    <row r="1592" ht="17.45" customHeight="1">
      <c r="A1592" s="257">
        <f>IF(ISNUMBER(C1592),MONTH(C1592),"")</f>
        <v/>
      </c>
      <c r="B1592" s="257">
        <f>IF(ISNUMBER(C1592),YEAR(C1592),"")</f>
        <v/>
      </c>
      <c r="C1592" s="861">
        <f>C1591+1</f>
        <v/>
      </c>
      <c r="D1592" s="809" t="n">
        <v>1.299</v>
      </c>
      <c r="E1592" s="810" t="n"/>
      <c r="F1592" s="812" t="n">
        <v>0.738</v>
      </c>
      <c r="G1592" s="811" t="n"/>
      <c r="H1592" s="837" t="n">
        <v>0.68</v>
      </c>
      <c r="I1592" s="809" t="n">
        <v>0.6358</v>
      </c>
      <c r="J1592" s="810" t="n"/>
      <c r="K1592" s="812" t="n">
        <v>0.8299</v>
      </c>
      <c r="L1592" s="810" t="n"/>
      <c r="M1592" s="983">
        <f>IFERROR(AVERAGE(D1592:E1592),"")</f>
        <v/>
      </c>
      <c r="N1592" s="983">
        <f>IFERROR(AVERAGE(F1592:H1592),"")</f>
        <v/>
      </c>
      <c r="O1592" s="983">
        <f>IFERROR(AVERAGE(I1592:J1592),"")</f>
        <v/>
      </c>
      <c r="P1592" s="983">
        <f>IFERROR(AVERAGE(K1592:L1592),"")</f>
        <v/>
      </c>
      <c r="Q1592" s="813">
        <f>AVERAGE(M1592:P1592)</f>
        <v/>
      </c>
      <c r="R1592" s="813" t="n"/>
      <c r="S1592" s="443">
        <f>IF(Q1592&gt;=1,1,0)</f>
        <v/>
      </c>
      <c r="T1592" s="443">
        <f>IF(S1592=0,0,S1592+T1591)</f>
        <v/>
      </c>
    </row>
    <row r="1593" ht="17.45" customHeight="1">
      <c r="A1593" s="257">
        <f>IF(ISNUMBER(C1593),MONTH(C1593),"")</f>
        <v/>
      </c>
      <c r="B1593" s="257">
        <f>IF(ISNUMBER(C1593),YEAR(C1593),"")</f>
        <v/>
      </c>
      <c r="C1593" s="808">
        <f>C1592+1</f>
        <v/>
      </c>
      <c r="D1593" s="809" t="n"/>
      <c r="E1593" s="810" t="n">
        <v>0.6087</v>
      </c>
      <c r="F1593" s="812" t="n"/>
      <c r="G1593" s="811" t="n">
        <v>0.5878</v>
      </c>
      <c r="H1593" s="837" t="n"/>
      <c r="I1593" s="809" t="n"/>
      <c r="J1593" s="810" t="n">
        <v>0.2787</v>
      </c>
      <c r="K1593" s="812" t="n"/>
      <c r="L1593" s="810" t="n">
        <v>0.717</v>
      </c>
      <c r="M1593" s="983">
        <f>IFERROR(AVERAGE(D1593:E1593),"")</f>
        <v/>
      </c>
      <c r="N1593" s="983">
        <f>IFERROR(AVERAGE(F1593:H1593),"")</f>
        <v/>
      </c>
      <c r="O1593" s="983">
        <f>IFERROR(AVERAGE(I1593:J1593),"")</f>
        <v/>
      </c>
      <c r="P1593" s="983">
        <f>IFERROR(AVERAGE(K1593:L1593),"")</f>
        <v/>
      </c>
      <c r="Q1593" s="813">
        <f>AVERAGE(M1593:P1593)</f>
        <v/>
      </c>
      <c r="R1593" s="813" t="n"/>
      <c r="S1593" s="443">
        <f>IF(Q1593&gt;=1,1,0)</f>
        <v/>
      </c>
      <c r="T1593" s="443">
        <f>IF(S1593=0,0,S1593+T1592)</f>
        <v/>
      </c>
    </row>
    <row r="1594" ht="17.45" customHeight="1">
      <c r="A1594" s="257">
        <f>IF(ISNUMBER(C1594),MONTH(C1594),"")</f>
        <v/>
      </c>
      <c r="B1594" s="257">
        <f>IF(ISNUMBER(C1594),YEAR(C1594),"")</f>
        <v/>
      </c>
      <c r="C1594" s="791">
        <f>C1593+1</f>
        <v/>
      </c>
      <c r="D1594" s="792" t="n">
        <v>1.553</v>
      </c>
      <c r="E1594" s="793" t="n"/>
      <c r="F1594" s="795" t="n">
        <v>0.8967000000000001</v>
      </c>
      <c r="G1594" s="794" t="n"/>
      <c r="H1594" s="836" t="n"/>
      <c r="I1594" s="792" t="n">
        <v>0.8528</v>
      </c>
      <c r="J1594" s="793" t="n"/>
      <c r="K1594" s="795" t="n">
        <v>1.283</v>
      </c>
      <c r="L1594" s="793" t="n"/>
      <c r="M1594" s="982">
        <f>IFERROR(AVERAGE(D1594:E1594),"")</f>
        <v/>
      </c>
      <c r="N1594" s="982">
        <f>IFERROR(AVERAGE(F1594:H1594),"")</f>
        <v/>
      </c>
      <c r="O1594" s="982">
        <f>IFERROR(AVERAGE(I1594:J1594),"")</f>
        <v/>
      </c>
      <c r="P1594" s="982">
        <f>IFERROR(AVERAGE(K1594:L1594),"")</f>
        <v/>
      </c>
      <c r="R1594" s="797">
        <f>AVERAGE(M1594:P1594)</f>
        <v/>
      </c>
      <c r="S1594" s="266">
        <f>IF(R1594&gt;=1,1,0)</f>
        <v/>
      </c>
      <c r="T1594" s="266">
        <f>IF(S1594=0,0,S1594+T1593)</f>
        <v/>
      </c>
    </row>
    <row r="1595" ht="17.45" customHeight="1">
      <c r="A1595" s="257">
        <f>IF(ISNUMBER(C1595),MONTH(C1595),"")</f>
        <v/>
      </c>
      <c r="B1595" s="257">
        <f>IF(ISNUMBER(C1595),YEAR(C1595),"")</f>
        <v/>
      </c>
      <c r="C1595" s="1022">
        <f>C1594+1</f>
        <v/>
      </c>
      <c r="D1595" s="792" t="n"/>
      <c r="E1595" s="865" t="n">
        <v>2.722</v>
      </c>
      <c r="F1595" s="795" t="n"/>
      <c r="G1595" s="794" t="n">
        <v>1.276</v>
      </c>
      <c r="H1595" s="836" t="n"/>
      <c r="I1595" s="792" t="n"/>
      <c r="J1595" s="793" t="n">
        <v>0.7265</v>
      </c>
      <c r="K1595" s="795" t="n"/>
      <c r="L1595" s="793" t="n">
        <v>1.559</v>
      </c>
      <c r="M1595" s="982">
        <f>IFERROR(AVERAGE(D1595:E1595),"")</f>
        <v/>
      </c>
      <c r="N1595" s="982">
        <f>IFERROR(AVERAGE(F1595:H1595),"")</f>
        <v/>
      </c>
      <c r="O1595" s="982">
        <f>IFERROR(AVERAGE(I1595:J1595),"")</f>
        <v/>
      </c>
      <c r="P1595" s="982">
        <f>IFERROR(AVERAGE(K1595:L1595),"")</f>
        <v/>
      </c>
      <c r="R1595" s="797">
        <f>AVERAGE(M1595:P1595)</f>
        <v/>
      </c>
      <c r="S1595" s="266">
        <f>IF(R1595&gt;=1,1,0)</f>
        <v/>
      </c>
      <c r="T1595" s="266">
        <f>IF(S1595=0,0,S1595+T1594)</f>
        <v/>
      </c>
      <c r="U1595" s="418" t="inlineStr">
        <is>
          <t>WESP Source Test done</t>
        </is>
      </c>
      <c r="V1595" s="419" t="n"/>
    </row>
    <row r="1596" ht="17.45" customHeight="1">
      <c r="A1596" s="257">
        <f>IF(ISNUMBER(C1596),MONTH(C1596),"")</f>
        <v/>
      </c>
      <c r="B1596" s="257">
        <f>IF(ISNUMBER(C1596),YEAR(C1596),"")</f>
        <v/>
      </c>
      <c r="C1596" s="1022">
        <f>C1595+1</f>
        <v/>
      </c>
      <c r="D1596" s="933" t="n">
        <v>2.933</v>
      </c>
      <c r="E1596" s="850" t="n"/>
      <c r="F1596" s="852" t="n"/>
      <c r="G1596" s="851" t="n"/>
      <c r="H1596" s="853" t="n">
        <v>1.337</v>
      </c>
      <c r="I1596" s="849" t="n">
        <v>1.138</v>
      </c>
      <c r="J1596" s="850" t="n"/>
      <c r="K1596" s="852" t="n">
        <v>1.668</v>
      </c>
      <c r="L1596" s="850" t="n"/>
      <c r="M1596" s="982">
        <f>IFERROR(AVERAGE(D1596:E1596),"")</f>
        <v/>
      </c>
      <c r="N1596" s="982">
        <f>IFERROR(AVERAGE(F1596:H1596),"")</f>
        <v/>
      </c>
      <c r="O1596" s="982">
        <f>IFERROR(AVERAGE(I1596:J1596),"")</f>
        <v/>
      </c>
      <c r="P1596" s="982">
        <f>IFERROR(AVERAGE(K1596:L1596),"")</f>
        <v/>
      </c>
      <c r="R1596" s="797">
        <f>AVERAGE(M1596:P1596)</f>
        <v/>
      </c>
      <c r="S1596" s="266">
        <f>IF(R1596&gt;=1,1,0)</f>
        <v/>
      </c>
      <c r="T1596" s="266">
        <f>IF(S1596=0,0,S1596+T1595)</f>
        <v/>
      </c>
      <c r="U1596" s="418" t="inlineStr">
        <is>
          <t>WESP Source Test done</t>
        </is>
      </c>
      <c r="V1596" s="419" t="n"/>
    </row>
    <row r="1597" ht="17.45" customHeight="1">
      <c r="A1597" s="257">
        <f>IF(ISNUMBER(C1597),MONTH(C1597),"")</f>
        <v/>
      </c>
      <c r="B1597" s="257">
        <f>IF(ISNUMBER(C1597),YEAR(C1597),"")</f>
        <v/>
      </c>
      <c r="C1597" s="1022">
        <f>C1596+1</f>
        <v/>
      </c>
      <c r="D1597" s="792" t="n"/>
      <c r="E1597" s="865" t="n">
        <v>2.679</v>
      </c>
      <c r="F1597" s="795" t="n"/>
      <c r="G1597" s="932" t="n">
        <v>2.032</v>
      </c>
      <c r="H1597" s="836" t="n"/>
      <c r="I1597" s="792" t="n"/>
      <c r="J1597" s="793" t="n">
        <v>0.7141</v>
      </c>
      <c r="K1597" s="795" t="n"/>
      <c r="L1597" s="793" t="n">
        <v>1.216</v>
      </c>
      <c r="M1597" s="982">
        <f>IFERROR(AVERAGE(D1597:E1597),"")</f>
        <v/>
      </c>
      <c r="N1597" s="982">
        <f>IFERROR(AVERAGE(F1597:H1597),"")</f>
        <v/>
      </c>
      <c r="O1597" s="982">
        <f>IFERROR(AVERAGE(I1597:J1597),"")</f>
        <v/>
      </c>
      <c r="P1597" s="982">
        <f>IFERROR(AVERAGE(K1597:L1597),"")</f>
        <v/>
      </c>
      <c r="R1597" s="797">
        <f>AVERAGE(M1597:P1597)</f>
        <v/>
      </c>
      <c r="S1597" s="266">
        <f>IF(R1597&gt;=1,1,0)</f>
        <v/>
      </c>
      <c r="T1597" s="266">
        <f>IF(S1597=0,0,S1597+T1596)</f>
        <v/>
      </c>
      <c r="U1597" s="418" t="inlineStr">
        <is>
          <t>WESP Source Test done</t>
        </is>
      </c>
      <c r="V1597" s="419" t="n"/>
    </row>
    <row r="1598" ht="17.45" customHeight="1">
      <c r="A1598" s="257">
        <f>IF(ISNUMBER(C1598),MONTH(C1598),"")</f>
        <v/>
      </c>
      <c r="B1598" s="257">
        <f>IF(ISNUMBER(C1598),YEAR(C1598),"")</f>
        <v/>
      </c>
      <c r="C1598" s="861">
        <f>C1597+1</f>
        <v/>
      </c>
      <c r="D1598" s="803" t="n">
        <v>2.327</v>
      </c>
      <c r="E1598" s="804" t="n"/>
      <c r="F1598" s="806" t="n">
        <v>1.567</v>
      </c>
      <c r="G1598" s="805" t="n"/>
      <c r="H1598" s="838" t="n">
        <v>1.455</v>
      </c>
      <c r="I1598" s="803" t="n">
        <v>1.372</v>
      </c>
      <c r="J1598" s="804" t="n"/>
      <c r="K1598" s="806" t="n">
        <v>1.184</v>
      </c>
      <c r="L1598" s="804" t="n"/>
      <c r="M1598" s="982">
        <f>IFERROR(AVERAGE(D1598:E1598),"")</f>
        <v/>
      </c>
      <c r="N1598" s="982">
        <f>IFERROR(AVERAGE(F1598:H1598),"")</f>
        <v/>
      </c>
      <c r="O1598" s="982">
        <f>IFERROR(AVERAGE(I1598:J1598),"")</f>
        <v/>
      </c>
      <c r="P1598" s="982">
        <f>IFERROR(AVERAGE(K1598:L1598),"")</f>
        <v/>
      </c>
      <c r="R1598" s="797">
        <f>AVERAGE(M1598:P1598)</f>
        <v/>
      </c>
      <c r="S1598" s="266">
        <f>IF(R1598&gt;=1,1,0)</f>
        <v/>
      </c>
      <c r="T1598" s="266">
        <f>IF(S1598=0,0,S1598+T1597)</f>
        <v/>
      </c>
    </row>
    <row r="1599" ht="17.45" customHeight="1">
      <c r="A1599" s="257">
        <f>IF(ISNUMBER(C1599),MONTH(C1599),"")</f>
        <v/>
      </c>
      <c r="B1599" s="257">
        <f>IF(ISNUMBER(C1599),YEAR(C1599),"")</f>
        <v/>
      </c>
      <c r="C1599" s="808">
        <f>C1598+1</f>
        <v/>
      </c>
      <c r="D1599" s="809" t="n"/>
      <c r="E1599" s="810" t="n">
        <v>1.506</v>
      </c>
      <c r="F1599" s="812" t="n"/>
      <c r="G1599" s="811" t="n">
        <v>1.237</v>
      </c>
      <c r="H1599" s="837" t="n"/>
      <c r="I1599" s="809" t="n"/>
      <c r="J1599" s="810" t="n">
        <v>0.9641</v>
      </c>
      <c r="K1599" s="812" t="n"/>
      <c r="L1599" s="810" t="n">
        <v>1.053</v>
      </c>
      <c r="M1599" s="983">
        <f>IFERROR(AVERAGE(D1599:E1599),"")</f>
        <v/>
      </c>
      <c r="N1599" s="983">
        <f>IFERROR(AVERAGE(F1599:H1599),"")</f>
        <v/>
      </c>
      <c r="O1599" s="983">
        <f>IFERROR(AVERAGE(I1599:J1599),"")</f>
        <v/>
      </c>
      <c r="P1599" s="983">
        <f>IFERROR(AVERAGE(K1599:L1599),"")</f>
        <v/>
      </c>
      <c r="Q1599" s="813">
        <f>AVERAGE(M1599:P1599)</f>
        <v/>
      </c>
      <c r="R1599" s="813" t="n"/>
      <c r="S1599" s="443">
        <f>IF(Q1599&gt;=1,1,0)</f>
        <v/>
      </c>
      <c r="T1599" s="443">
        <f>IF(S1599=0,0,S1599+T1598)</f>
        <v/>
      </c>
    </row>
    <row r="1600" ht="17.45" customHeight="1">
      <c r="A1600" s="257">
        <f>IF(ISNUMBER(C1600),MONTH(C1600),"")</f>
        <v/>
      </c>
      <c r="B1600" s="257">
        <f>IF(ISNUMBER(C1600),YEAR(C1600),"")</f>
        <v/>
      </c>
      <c r="C1600" s="808">
        <f>C1599+1</f>
        <v/>
      </c>
      <c r="D1600" s="809" t="n">
        <v>1.113</v>
      </c>
      <c r="E1600" s="810" t="n"/>
      <c r="F1600" s="812" t="n">
        <v>1.077</v>
      </c>
      <c r="G1600" s="811" t="n"/>
      <c r="H1600" s="837" t="n"/>
      <c r="I1600" s="809" t="n">
        <v>0.7136</v>
      </c>
      <c r="J1600" s="810" t="n"/>
      <c r="K1600" s="812" t="n">
        <v>0.8605</v>
      </c>
      <c r="L1600" s="810" t="n"/>
      <c r="M1600" s="983">
        <f>IFERROR(AVERAGE(D1600:E1600),"")</f>
        <v/>
      </c>
      <c r="N1600" s="983">
        <f>IFERROR(AVERAGE(F1600:H1600),"")</f>
        <v/>
      </c>
      <c r="O1600" s="983">
        <f>IFERROR(AVERAGE(I1600:J1600),"")</f>
        <v/>
      </c>
      <c r="P1600" s="983">
        <f>IFERROR(AVERAGE(K1600:L1600),"")</f>
        <v/>
      </c>
      <c r="Q1600" s="813">
        <f>AVERAGE(M1600:P1600)</f>
        <v/>
      </c>
      <c r="R1600" s="813" t="n"/>
      <c r="S1600" s="443">
        <f>IF(Q1600&gt;=1,1,0)</f>
        <v/>
      </c>
      <c r="T1600" s="443">
        <f>IF(S1600=0,0,S1600+T1599)</f>
        <v/>
      </c>
    </row>
    <row r="1601" ht="17.45" customHeight="1">
      <c r="A1601" s="257">
        <f>IF(ISNUMBER(C1601),MONTH(C1601),"")</f>
        <v/>
      </c>
      <c r="B1601" s="257">
        <f>IF(ISNUMBER(C1601),YEAR(C1601),"")</f>
        <v/>
      </c>
      <c r="C1601" s="791">
        <f>C1600+1</f>
        <v/>
      </c>
      <c r="D1601" s="792" t="n"/>
      <c r="E1601" s="793" t="n">
        <v>1.083</v>
      </c>
      <c r="F1601" s="795" t="n"/>
      <c r="G1601" s="794" t="n">
        <v>1.007</v>
      </c>
      <c r="H1601" s="836" t="n"/>
      <c r="I1601" s="792" t="n"/>
      <c r="J1601" s="793" t="n">
        <v>0.8077</v>
      </c>
      <c r="K1601" s="795" t="n"/>
      <c r="L1601" s="793" t="n">
        <v>0.9288</v>
      </c>
      <c r="M1601" s="982">
        <f>IFERROR(AVERAGE(D1601:E1601),"")</f>
        <v/>
      </c>
      <c r="N1601" s="982">
        <f>IFERROR(AVERAGE(F1601:H1601),"")</f>
        <v/>
      </c>
      <c r="O1601" s="982">
        <f>IFERROR(AVERAGE(I1601:J1601),"")</f>
        <v/>
      </c>
      <c r="P1601" s="982">
        <f>IFERROR(AVERAGE(K1601:L1601),"")</f>
        <v/>
      </c>
      <c r="R1601" s="797">
        <f>AVERAGE(M1601:P1601)</f>
        <v/>
      </c>
      <c r="S1601" s="266">
        <f>IF(R1601&gt;=1,1,0)</f>
        <v/>
      </c>
      <c r="T1601" s="266">
        <f>IF(S1601=0,0,S1601+T1600)</f>
        <v/>
      </c>
    </row>
    <row r="1602" ht="17.45" customHeight="1">
      <c r="A1602" s="257">
        <f>IF(ISNUMBER(C1602),MONTH(C1602),"")</f>
        <v/>
      </c>
      <c r="B1602" s="257">
        <f>IF(ISNUMBER(C1602),YEAR(C1602),"")</f>
        <v/>
      </c>
      <c r="C1602" s="791">
        <f>C1601+1</f>
        <v/>
      </c>
      <c r="D1602" s="792" t="n">
        <v>0.8826000000000001</v>
      </c>
      <c r="E1602" s="793" t="n"/>
      <c r="F1602" s="795" t="n"/>
      <c r="G1602" s="794" t="n"/>
      <c r="H1602" s="836" t="n">
        <v>0.9704</v>
      </c>
      <c r="I1602" s="792" t="n">
        <v>0.6768</v>
      </c>
      <c r="J1602" s="793" t="n"/>
      <c r="K1602" s="795" t="n">
        <v>0.7050999999999999</v>
      </c>
      <c r="L1602" s="793" t="n"/>
      <c r="M1602" s="982">
        <f>IFERROR(AVERAGE(D1602:E1602),"")</f>
        <v/>
      </c>
      <c r="N1602" s="982">
        <f>IFERROR(AVERAGE(F1602:H1602),"")</f>
        <v/>
      </c>
      <c r="O1602" s="982">
        <f>IFERROR(AVERAGE(I1602:J1602),"")</f>
        <v/>
      </c>
      <c r="P1602" s="982">
        <f>IFERROR(AVERAGE(K1602:L1602),"")</f>
        <v/>
      </c>
      <c r="R1602" s="797">
        <f>AVERAGE(M1602:P1602)</f>
        <v/>
      </c>
      <c r="S1602" s="266">
        <f>IF(R1602&gt;=1,1,0)</f>
        <v/>
      </c>
      <c r="T1602" s="266">
        <f>IF(S1602=0,0,S1602+T1601)</f>
        <v/>
      </c>
    </row>
    <row r="1603" ht="17.45" customHeight="1">
      <c r="A1603" s="257">
        <f>IF(ISNUMBER(C1603),MONTH(C1603),"")</f>
        <v/>
      </c>
      <c r="B1603" s="257">
        <f>IF(ISNUMBER(C1603),YEAR(C1603),"")</f>
        <v/>
      </c>
      <c r="C1603" s="791">
        <f>C1602+1</f>
        <v/>
      </c>
      <c r="D1603" s="792" t="n"/>
      <c r="E1603" s="793" t="n">
        <v>1.336</v>
      </c>
      <c r="F1603" s="795" t="n"/>
      <c r="G1603" s="794" t="n">
        <v>0.7892</v>
      </c>
      <c r="H1603" s="836" t="n"/>
      <c r="I1603" s="792" t="n"/>
      <c r="J1603" s="793" t="n">
        <v>0.7862</v>
      </c>
      <c r="K1603" s="795" t="n"/>
      <c r="L1603" s="793" t="n">
        <v>0.7019</v>
      </c>
      <c r="M1603" s="982">
        <f>IFERROR(AVERAGE(D1603:E1603),"")</f>
        <v/>
      </c>
      <c r="N1603" s="982">
        <f>IFERROR(AVERAGE(F1603:H1603),"")</f>
        <v/>
      </c>
      <c r="O1603" s="982">
        <f>IFERROR(AVERAGE(I1603:J1603),"")</f>
        <v/>
      </c>
      <c r="P1603" s="982">
        <f>IFERROR(AVERAGE(K1603:L1603),"")</f>
        <v/>
      </c>
      <c r="R1603" s="797">
        <f>AVERAGE(M1603:P1603)</f>
        <v/>
      </c>
      <c r="S1603" s="266">
        <f>IF(R1603&gt;=1,1,0)</f>
        <v/>
      </c>
      <c r="T1603" s="266">
        <f>IF(S1603=0,0,S1603+T1602)</f>
        <v/>
      </c>
    </row>
    <row r="1604" ht="17.45" customHeight="1">
      <c r="A1604" s="257">
        <f>IF(ISNUMBER(C1604),MONTH(C1604),"")</f>
        <v/>
      </c>
      <c r="B1604" s="257">
        <f>IF(ISNUMBER(C1604),YEAR(C1604),"")</f>
        <v/>
      </c>
      <c r="C1604" s="861">
        <f>C1603+1</f>
        <v/>
      </c>
      <c r="D1604" s="803" t="n">
        <v>1.151</v>
      </c>
      <c r="E1604" s="804" t="n"/>
      <c r="F1604" s="806" t="n">
        <v>0.7194</v>
      </c>
      <c r="G1604" s="805" t="n"/>
      <c r="H1604" s="838" t="n">
        <v>0.8501</v>
      </c>
      <c r="I1604" s="803" t="n">
        <v>0.7329</v>
      </c>
      <c r="J1604" s="804" t="n"/>
      <c r="K1604" s="806" t="n">
        <v>0.8308</v>
      </c>
      <c r="L1604" s="804" t="n"/>
      <c r="M1604" s="982">
        <f>IFERROR(AVERAGE(D1604:E1604),"")</f>
        <v/>
      </c>
      <c r="N1604" s="982">
        <f>IFERROR(AVERAGE(F1604:H1604),"")</f>
        <v/>
      </c>
      <c r="O1604" s="982">
        <f>IFERROR(AVERAGE(I1604:J1604),"")</f>
        <v/>
      </c>
      <c r="P1604" s="982">
        <f>IFERROR(AVERAGE(K1604:L1604),"")</f>
        <v/>
      </c>
      <c r="R1604" s="797">
        <f>AVERAGE(M1604:P1604)</f>
        <v/>
      </c>
      <c r="S1604" s="266">
        <f>IF(R1604&gt;=1,1,0)</f>
        <v/>
      </c>
      <c r="T1604" s="266">
        <f>IF(S1604=0,0,S1604+T1603)</f>
        <v/>
      </c>
    </row>
    <row r="1605" ht="17.45" customHeight="1">
      <c r="A1605" s="257">
        <f>IF(ISNUMBER(C1605),MONTH(C1605),"")</f>
        <v/>
      </c>
      <c r="B1605" s="257">
        <f>IF(ISNUMBER(C1605),YEAR(C1605),"")</f>
        <v/>
      </c>
      <c r="C1605" s="791">
        <f>C1604+1</f>
        <v/>
      </c>
      <c r="D1605" s="792" t="n"/>
      <c r="E1605" s="793" t="n">
        <v>0.8881</v>
      </c>
      <c r="F1605" s="795" t="n"/>
      <c r="G1605" s="794" t="n">
        <v>0.4501</v>
      </c>
      <c r="H1605" s="836" t="n"/>
      <c r="I1605" s="792" t="n"/>
      <c r="J1605" s="793" t="n">
        <v>0.312</v>
      </c>
      <c r="K1605" s="795" t="n"/>
      <c r="L1605" s="793" t="n">
        <v>0.6022999999999999</v>
      </c>
      <c r="M1605" s="982">
        <f>IFERROR(AVERAGE(D1605:E1605),"")</f>
        <v/>
      </c>
      <c r="N1605" s="982">
        <f>IFERROR(AVERAGE(F1605:H1605),"")</f>
        <v/>
      </c>
      <c r="O1605" s="982">
        <f>IFERROR(AVERAGE(I1605:J1605),"")</f>
        <v/>
      </c>
      <c r="P1605" s="982">
        <f>IFERROR(AVERAGE(K1605:L1605),"")</f>
        <v/>
      </c>
      <c r="R1605" s="797">
        <f>AVERAGE(M1605:P1605)</f>
        <v/>
      </c>
      <c r="S1605" s="266">
        <f>IF(R1605&gt;=1,1,0)</f>
        <v/>
      </c>
      <c r="T1605" s="266">
        <f>IF(S1605=0,0,S1605+T1604)</f>
        <v/>
      </c>
    </row>
    <row r="1606" ht="17.45" customHeight="1">
      <c r="A1606" s="257">
        <f>IF(ISNUMBER(C1606),MONTH(C1606),"")</f>
        <v/>
      </c>
      <c r="B1606" s="257">
        <f>IF(ISNUMBER(C1606),YEAR(C1606),"")</f>
        <v/>
      </c>
      <c r="C1606" s="808">
        <f>C1605+1</f>
        <v/>
      </c>
      <c r="D1606" s="809" t="n">
        <v>0.5620000000000001</v>
      </c>
      <c r="E1606" s="810" t="n"/>
      <c r="F1606" s="812" t="n">
        <v>0.588</v>
      </c>
      <c r="G1606" s="811" t="n"/>
      <c r="H1606" s="837" t="n"/>
      <c r="I1606" s="809" t="n">
        <v>0.5043</v>
      </c>
      <c r="J1606" s="810" t="n"/>
      <c r="K1606" s="812" t="n">
        <v>0.5138</v>
      </c>
      <c r="L1606" s="810" t="n"/>
      <c r="M1606" s="983">
        <f>IFERROR(AVERAGE(D1606:E1606),"")</f>
        <v/>
      </c>
      <c r="N1606" s="983">
        <f>IFERROR(AVERAGE(F1606:H1606),"")</f>
        <v/>
      </c>
      <c r="O1606" s="983">
        <f>IFERROR(AVERAGE(I1606:J1606),"")</f>
        <v/>
      </c>
      <c r="P1606" s="983">
        <f>IFERROR(AVERAGE(K1606:L1606),"")</f>
        <v/>
      </c>
      <c r="Q1606" s="813">
        <f>AVERAGE(M1606:P1606)</f>
        <v/>
      </c>
      <c r="R1606" s="813" t="n"/>
      <c r="S1606" s="443">
        <f>IF(Q1606&gt;=1,1,0)</f>
        <v/>
      </c>
      <c r="T1606" s="443">
        <f>IF(S1606=0,0,S1606+T1605)</f>
        <v/>
      </c>
    </row>
    <row r="1607" ht="17.45" customHeight="1">
      <c r="A1607" s="257">
        <f>IF(ISNUMBER(C1607),MONTH(C1607),"")</f>
        <v/>
      </c>
      <c r="B1607" s="257">
        <f>IF(ISNUMBER(C1607),YEAR(C1607),"")</f>
        <v/>
      </c>
      <c r="C1607" s="808">
        <f>C1606+1</f>
        <v/>
      </c>
      <c r="D1607" s="809" t="n"/>
      <c r="E1607" s="810" t="n">
        <v>1.013</v>
      </c>
      <c r="F1607" s="812" t="n"/>
      <c r="G1607" s="811" t="n">
        <v>1.115</v>
      </c>
      <c r="H1607" s="837" t="n"/>
      <c r="I1607" s="809" t="n"/>
      <c r="J1607" s="810" t="n">
        <v>0.702</v>
      </c>
      <c r="K1607" s="812" t="n"/>
      <c r="L1607" s="810" t="n">
        <v>0.8615</v>
      </c>
      <c r="M1607" s="983">
        <f>IFERROR(AVERAGE(D1607:E1607),"")</f>
        <v/>
      </c>
      <c r="N1607" s="983">
        <f>IFERROR(AVERAGE(F1607:H1607),"")</f>
        <v/>
      </c>
      <c r="O1607" s="983">
        <f>IFERROR(AVERAGE(I1607:J1607),"")</f>
        <v/>
      </c>
      <c r="P1607" s="983">
        <f>IFERROR(AVERAGE(K1607:L1607),"")</f>
        <v/>
      </c>
      <c r="Q1607" s="813">
        <f>AVERAGE(M1607:P1607)</f>
        <v/>
      </c>
      <c r="R1607" s="813" t="n"/>
      <c r="S1607" s="443">
        <f>IF(Q1607&gt;=1,1,0)</f>
        <v/>
      </c>
      <c r="T1607" s="443">
        <f>IF(S1607=0,0,S1607+T1606)</f>
        <v/>
      </c>
    </row>
    <row r="1608" ht="17.45" customHeight="1">
      <c r="A1608" s="257">
        <f>IF(ISNUMBER(C1608),MONTH(C1608),"")</f>
        <v/>
      </c>
      <c r="B1608" s="257">
        <f>IF(ISNUMBER(C1608),YEAR(C1608),"")</f>
        <v/>
      </c>
      <c r="C1608" s="791">
        <f>C1607+1</f>
        <v/>
      </c>
      <c r="D1608" s="849" t="n">
        <v>1.291</v>
      </c>
      <c r="E1608" s="850" t="n"/>
      <c r="F1608" s="852" t="n"/>
      <c r="G1608" s="851" t="n"/>
      <c r="H1608" s="853" t="n">
        <v>0.6674</v>
      </c>
      <c r="I1608" s="849" t="n">
        <v>0.7215</v>
      </c>
      <c r="J1608" s="850" t="n"/>
      <c r="K1608" s="852" t="n">
        <v>0.7481</v>
      </c>
      <c r="L1608" s="850" t="n"/>
      <c r="M1608" s="982">
        <f>IFERROR(AVERAGE(D1608:E1608),"")</f>
        <v/>
      </c>
      <c r="N1608" s="982">
        <f>IFERROR(AVERAGE(F1608:H1608),"")</f>
        <v/>
      </c>
      <c r="O1608" s="982">
        <f>IFERROR(AVERAGE(I1608:J1608),"")</f>
        <v/>
      </c>
      <c r="P1608" s="982">
        <f>IFERROR(AVERAGE(K1608:L1608),"")</f>
        <v/>
      </c>
      <c r="R1608" s="797">
        <f>AVERAGE(M1608:P1608)</f>
        <v/>
      </c>
      <c r="S1608" s="266">
        <f>IF(R1608&gt;=1,1,0)</f>
        <v/>
      </c>
      <c r="T1608" s="266">
        <f>IF(S1608=0,0,S1608+T1607)</f>
        <v/>
      </c>
    </row>
    <row r="1609" ht="17.45" customHeight="1">
      <c r="A1609" s="257">
        <f>IF(ISNUMBER(C1609),MONTH(C1609),"")</f>
        <v/>
      </c>
      <c r="B1609" s="257">
        <f>IF(ISNUMBER(C1609),YEAR(C1609),"")</f>
        <v/>
      </c>
      <c r="C1609" s="791">
        <f>C1608+1</f>
        <v/>
      </c>
      <c r="D1609" s="849" t="n"/>
      <c r="E1609" s="850" t="n">
        <v>1.292</v>
      </c>
      <c r="F1609" s="852" t="n"/>
      <c r="G1609" s="851" t="n">
        <v>1.407</v>
      </c>
      <c r="H1609" s="853" t="n"/>
      <c r="I1609" s="849" t="n"/>
      <c r="J1609" s="850" t="n">
        <v>1.076</v>
      </c>
      <c r="K1609" s="852" t="n"/>
      <c r="L1609" s="850" t="n">
        <v>1.12</v>
      </c>
      <c r="M1609" s="982">
        <f>IFERROR(AVERAGE(D1609:E1609),"")</f>
        <v/>
      </c>
      <c r="N1609" s="982">
        <f>IFERROR(AVERAGE(F1609:H1609),"")</f>
        <v/>
      </c>
      <c r="O1609" s="982">
        <f>IFERROR(AVERAGE(I1609:J1609),"")</f>
        <v/>
      </c>
      <c r="P1609" s="982">
        <f>IFERROR(AVERAGE(K1609:L1609),"")</f>
        <v/>
      </c>
      <c r="R1609" s="797">
        <f>AVERAGE(M1609:P1609)</f>
        <v/>
      </c>
      <c r="S1609" s="266">
        <f>IF(R1609&gt;=1,1,0)</f>
        <v/>
      </c>
      <c r="T1609" s="266">
        <f>IF(S1609=0,0,S1609+T1608)</f>
        <v/>
      </c>
    </row>
    <row r="1610" ht="17.45" customHeight="1">
      <c r="A1610" s="257">
        <f>IF(ISNUMBER(C1610),MONTH(C1610),"")</f>
        <v/>
      </c>
      <c r="B1610" s="257">
        <f>IF(ISNUMBER(C1610),YEAR(C1610),"")</f>
        <v/>
      </c>
      <c r="C1610" s="861">
        <f>C1609+1</f>
        <v/>
      </c>
      <c r="D1610" s="840" t="n">
        <v>1.347</v>
      </c>
      <c r="E1610" s="841" t="n"/>
      <c r="F1610" s="843" t="n">
        <v>1.078</v>
      </c>
      <c r="G1610" s="842" t="n"/>
      <c r="H1610" s="863" t="n">
        <v>1.017</v>
      </c>
      <c r="I1610" s="840" t="n">
        <v>1.09</v>
      </c>
      <c r="J1610" s="841" t="n"/>
      <c r="K1610" s="843" t="n">
        <v>1.046</v>
      </c>
      <c r="L1610" s="841" t="n"/>
      <c r="M1610" s="982">
        <f>IFERROR(AVERAGE(D1610:E1610),"")</f>
        <v/>
      </c>
      <c r="N1610" s="982">
        <f>IFERROR(AVERAGE(F1610:H1610),"")</f>
        <v/>
      </c>
      <c r="O1610" s="982">
        <f>IFERROR(AVERAGE(I1610:J1610),"")</f>
        <v/>
      </c>
      <c r="P1610" s="982">
        <f>IFERROR(AVERAGE(K1610:L1610),"")</f>
        <v/>
      </c>
      <c r="R1610" s="797">
        <f>AVERAGE(M1610:P1610)</f>
        <v/>
      </c>
      <c r="S1610" s="266">
        <f>IF(R1610&gt;=1,1,0)</f>
        <v/>
      </c>
      <c r="T1610" s="266">
        <f>IF(S1610=0,0,S1610+T1609)</f>
        <v/>
      </c>
    </row>
    <row r="1611" ht="17.45" customHeight="1">
      <c r="A1611" s="257">
        <f>IF(ISNUMBER(C1611),MONTH(C1611),"")</f>
        <v/>
      </c>
      <c r="B1611" s="257">
        <f>IF(ISNUMBER(C1611),YEAR(C1611),"")</f>
        <v/>
      </c>
      <c r="C1611" s="791">
        <f>C1610+1</f>
        <v/>
      </c>
      <c r="D1611" s="792" t="n"/>
      <c r="E1611" s="793" t="n">
        <v>1.229</v>
      </c>
      <c r="F1611" s="795" t="n"/>
      <c r="G1611" s="794" t="n">
        <v>1.21</v>
      </c>
      <c r="H1611" s="836" t="n"/>
      <c r="I1611" s="792" t="n"/>
      <c r="J1611" s="793" t="n">
        <v>1.015</v>
      </c>
      <c r="K1611" s="795" t="n"/>
      <c r="L1611" s="793" t="n">
        <v>1.149</v>
      </c>
      <c r="M1611" s="982">
        <f>IFERROR(AVERAGE(D1611:E1611),"")</f>
        <v/>
      </c>
      <c r="N1611" s="982">
        <f>IFERROR(AVERAGE(F1611:H1611),"")</f>
        <v/>
      </c>
      <c r="O1611" s="982">
        <f>IFERROR(AVERAGE(I1611:J1611),"")</f>
        <v/>
      </c>
      <c r="P1611" s="982">
        <f>IFERROR(AVERAGE(K1611:L1611),"")</f>
        <v/>
      </c>
      <c r="R1611" s="797">
        <f>AVERAGE(M1611:P1611)</f>
        <v/>
      </c>
      <c r="S1611" s="266">
        <f>IF(R1611&gt;=1,1,0)</f>
        <v/>
      </c>
      <c r="T1611" s="266">
        <f>IF(S1611=0,0,S1611+T1610)</f>
        <v/>
      </c>
    </row>
    <row r="1612" ht="17.45" customHeight="1">
      <c r="A1612" s="257">
        <f>IF(ISNUMBER(C1612),MONTH(C1612),"")</f>
        <v/>
      </c>
      <c r="B1612" s="257">
        <f>IF(ISNUMBER(C1612),YEAR(C1612),"")</f>
        <v/>
      </c>
      <c r="C1612" s="791">
        <f>C1611+1</f>
        <v/>
      </c>
      <c r="D1612" s="792" t="n">
        <v>1.33</v>
      </c>
      <c r="E1612" s="793" t="n"/>
      <c r="F1612" s="795" t="n">
        <v>1.297</v>
      </c>
      <c r="G1612" s="794" t="n"/>
      <c r="H1612" s="836" t="n"/>
      <c r="I1612" s="792" t="n">
        <v>0.9464</v>
      </c>
      <c r="J1612" s="793" t="n"/>
      <c r="K1612" s="795" t="n">
        <v>0.8661</v>
      </c>
      <c r="L1612" s="793" t="n"/>
      <c r="M1612" s="982">
        <f>IFERROR(AVERAGE(D1612:E1612),"")</f>
        <v/>
      </c>
      <c r="N1612" s="982">
        <f>IFERROR(AVERAGE(F1612:H1612),"")</f>
        <v/>
      </c>
      <c r="O1612" s="982">
        <f>IFERROR(AVERAGE(I1612:J1612),"")</f>
        <v/>
      </c>
      <c r="P1612" s="982">
        <f>IFERROR(AVERAGE(K1612:L1612),"")</f>
        <v/>
      </c>
      <c r="R1612" s="797">
        <f>AVERAGE(M1612:P1612)</f>
        <v/>
      </c>
      <c r="S1612" s="266">
        <f>IF(R1612&gt;=1,1,0)</f>
        <v/>
      </c>
      <c r="T1612" s="266">
        <f>IF(S1612=0,0,S1612+T1611)</f>
        <v/>
      </c>
    </row>
    <row r="1613" ht="17.45" customHeight="1" thickBot="1">
      <c r="A1613" s="257">
        <f>IF(ISNUMBER(C1613),MONTH(C1613),"")</f>
        <v/>
      </c>
      <c r="B1613" s="257">
        <f>IF(ISNUMBER(C1613),YEAR(C1613),"")</f>
        <v/>
      </c>
      <c r="C1613" s="808">
        <f>C1612+1</f>
        <v/>
      </c>
      <c r="D1613" s="809" t="n"/>
      <c r="E1613" s="810" t="n">
        <v>0.6461</v>
      </c>
      <c r="F1613" s="812" t="n"/>
      <c r="G1613" s="811" t="n">
        <v>0.6382</v>
      </c>
      <c r="H1613" s="837" t="n"/>
      <c r="I1613" s="809" t="n"/>
      <c r="J1613" s="810" t="n">
        <v>0.446</v>
      </c>
      <c r="K1613" s="812" t="n"/>
      <c r="L1613" s="810" t="n">
        <v>0.536</v>
      </c>
      <c r="M1613" s="983">
        <f>IFERROR(AVERAGE(D1613:E1613),"")</f>
        <v/>
      </c>
      <c r="N1613" s="983">
        <f>IFERROR(AVERAGE(F1613:H1613),"")</f>
        <v/>
      </c>
      <c r="O1613" s="983">
        <f>IFERROR(AVERAGE(I1613:J1613),"")</f>
        <v/>
      </c>
      <c r="P1613" s="983">
        <f>IFERROR(AVERAGE(K1613:L1613),"")</f>
        <v/>
      </c>
      <c r="Q1613" s="813">
        <f>AVERAGE(M1613:P1613)</f>
        <v/>
      </c>
      <c r="R1613" s="813" t="n"/>
      <c r="S1613" s="443">
        <f>IF(Q1613&gt;=1,1,0)</f>
        <v/>
      </c>
      <c r="T1613" s="443">
        <f>IF(S1613=0,0,S1613+T1612)</f>
        <v/>
      </c>
    </row>
    <row r="1614" ht="17.45" customHeight="1" thickBot="1">
      <c r="A1614" s="257">
        <f>IF(ISNUMBER(C1614),MONTH(C1614),"")</f>
        <v/>
      </c>
      <c r="B1614" s="257">
        <f>IF(ISNUMBER(C1614),YEAR(C1614),"")</f>
        <v/>
      </c>
      <c r="C1614" s="808">
        <f>C1613+1</f>
        <v/>
      </c>
      <c r="D1614" s="809" t="n">
        <v>0.6987</v>
      </c>
      <c r="E1614" s="810" t="n"/>
      <c r="F1614" s="812" t="n"/>
      <c r="G1614" s="811" t="n"/>
      <c r="H1614" s="837" t="n">
        <v>0.4888</v>
      </c>
      <c r="I1614" s="809" t="n">
        <v>0.4965</v>
      </c>
      <c r="J1614" s="810" t="n"/>
      <c r="K1614" s="812" t="n">
        <v>0.5417</v>
      </c>
      <c r="L1614" s="810" t="n"/>
      <c r="M1614" s="983">
        <f>IFERROR(AVERAGE(D1614:E1614),"")</f>
        <v/>
      </c>
      <c r="N1614" s="983">
        <f>IFERROR(AVERAGE(F1614:H1614),"")</f>
        <v/>
      </c>
      <c r="O1614" s="983">
        <f>IFERROR(AVERAGE(I1614:J1614),"")</f>
        <v/>
      </c>
      <c r="P1614" s="983">
        <f>IFERROR(AVERAGE(K1614:L1614),"")</f>
        <v/>
      </c>
      <c r="Q1614" s="813">
        <f>AVERAGE(M1614:P1614)</f>
        <v/>
      </c>
      <c r="R1614" s="813" t="n"/>
      <c r="S1614" s="443">
        <f>IF(Q1614&gt;=1,1,0)</f>
        <v/>
      </c>
      <c r="T1614" s="443">
        <f>IF(S1614=0,0,S1614+T1613)</f>
        <v/>
      </c>
      <c r="U1614" s="514" t="inlineStr">
        <is>
          <t>May</t>
        </is>
      </c>
      <c r="V1614" s="515" t="n">
        <v>2022</v>
      </c>
      <c r="W1614" s="516" t="n"/>
      <c r="X1614" s="516" t="n"/>
      <c r="Y1614" s="516" t="n"/>
    </row>
    <row r="1615" ht="17.45" customHeight="1">
      <c r="A1615" s="257">
        <f>IF(ISNUMBER(C1615),MONTH(C1615),"")</f>
        <v/>
      </c>
      <c r="B1615" s="257">
        <f>IF(ISNUMBER(C1615),YEAR(C1615),"")</f>
        <v/>
      </c>
      <c r="C1615" s="791">
        <f>C1614+1</f>
        <v/>
      </c>
      <c r="D1615" s="792" t="n"/>
      <c r="E1615" s="793" t="n">
        <v>0.6417</v>
      </c>
      <c r="F1615" s="795" t="n"/>
      <c r="G1615" s="794" t="n">
        <v>0.6877</v>
      </c>
      <c r="H1615" s="836" t="n"/>
      <c r="I1615" s="792" t="n"/>
      <c r="J1615" s="793" t="n">
        <v>0.5543</v>
      </c>
      <c r="K1615" s="795" t="n"/>
      <c r="L1615" s="793" t="n">
        <v>0.5897</v>
      </c>
      <c r="M1615" s="982">
        <f>IFERROR(AVERAGE(D1615:E1615),"")</f>
        <v/>
      </c>
      <c r="N1615" s="982">
        <f>IFERROR(AVERAGE(F1615:H1615),"")</f>
        <v/>
      </c>
      <c r="O1615" s="982">
        <f>IFERROR(AVERAGE(I1615:J1615),"")</f>
        <v/>
      </c>
      <c r="P1615" s="982">
        <f>IFERROR(AVERAGE(K1615:L1615),"")</f>
        <v/>
      </c>
      <c r="R1615" s="797">
        <f>AVERAGE(M1615:P1615)</f>
        <v/>
      </c>
      <c r="S1615" s="266">
        <f>IF(R1615&gt;=1,1,0)</f>
        <v/>
      </c>
      <c r="T1615" s="266">
        <f>IF(S1615=0,0,S1615+T1614)</f>
        <v/>
      </c>
      <c r="U1615" s="517" t="inlineStr">
        <is>
          <t>Parameter</t>
        </is>
      </c>
      <c r="V1615" s="517" t="inlineStr">
        <is>
          <t>Station 1</t>
        </is>
      </c>
      <c r="W1615" s="517" t="inlineStr">
        <is>
          <t>Station 2</t>
        </is>
      </c>
      <c r="X1615" s="517" t="inlineStr">
        <is>
          <t>Station 4</t>
        </is>
      </c>
      <c r="Y1615" s="517" t="inlineStr">
        <is>
          <t>Station 5</t>
        </is>
      </c>
    </row>
    <row r="1616" ht="17.45" customHeight="1" thickBot="1">
      <c r="A1616" s="257">
        <f>IF(ISNUMBER(C1616),MONTH(C1616),"")</f>
        <v/>
      </c>
      <c r="B1616" s="257">
        <f>IF(ISNUMBER(C1616),YEAR(C1616),"")</f>
        <v/>
      </c>
      <c r="C1616" s="887">
        <f>C1615+1</f>
        <v/>
      </c>
      <c r="D1616" s="888" t="n">
        <v>0.827</v>
      </c>
      <c r="E1616" s="889" t="n"/>
      <c r="F1616" s="890" t="n">
        <v>0.9124</v>
      </c>
      <c r="G1616" s="891" t="n"/>
      <c r="H1616" s="892" t="n">
        <v>0.8154</v>
      </c>
      <c r="I1616" s="888" t="n">
        <v>0.4009</v>
      </c>
      <c r="J1616" s="889" t="n"/>
      <c r="K1616" s="890" t="n">
        <v>0.6860000000000001</v>
      </c>
      <c r="L1616" s="889" t="n"/>
      <c r="M1616" s="982">
        <f>IFERROR(AVERAGE(D1616:E1616),"")</f>
        <v/>
      </c>
      <c r="N1616" s="982">
        <f>IFERROR(AVERAGE(F1616:H1616),"")</f>
        <v/>
      </c>
      <c r="O1616" s="982">
        <f>IFERROR(AVERAGE(I1616:J1616),"")</f>
        <v/>
      </c>
      <c r="P1616" s="982">
        <f>IFERROR(AVERAGE(K1616:L1616),"")</f>
        <v/>
      </c>
      <c r="R1616" s="797">
        <f>AVERAGE(M1616:P1616)</f>
        <v/>
      </c>
      <c r="S1616" s="266">
        <f>IF(R1616&gt;=1,1,0)</f>
        <v/>
      </c>
      <c r="T1616" s="266">
        <f>IF(S1616=0,0,S1616+T1615)</f>
        <v/>
      </c>
      <c r="U1616" s="518" t="inlineStr">
        <is>
          <t>Average</t>
        </is>
      </c>
      <c r="V1616" s="928">
        <f>AVERAGE(D1586:E1616)</f>
        <v/>
      </c>
      <c r="W1616" s="928">
        <f>AVERAGE(F1586:H1616)</f>
        <v/>
      </c>
      <c r="X1616" s="928">
        <f>AVERAGE(I1586:J1616)</f>
        <v/>
      </c>
      <c r="Y1616" s="928">
        <f>AVERAGE(K1586:L1616)</f>
        <v/>
      </c>
    </row>
    <row r="1617" ht="17.45" customHeight="1">
      <c r="A1617" s="257">
        <f>IF(ISNUMBER(C1617),MONTH(C1617),"")</f>
        <v/>
      </c>
      <c r="B1617" s="257">
        <f>IF(ISNUMBER(C1617),YEAR(C1617),"")</f>
        <v/>
      </c>
      <c r="C1617" s="831">
        <f>C1616+1</f>
        <v/>
      </c>
      <c r="D1617" s="832" t="n"/>
      <c r="E1617" s="833" t="n">
        <v>1.441</v>
      </c>
      <c r="F1617" s="835" t="n"/>
      <c r="G1617" s="834" t="n">
        <v>1.003</v>
      </c>
      <c r="H1617" s="860" t="n"/>
      <c r="I1617" s="832" t="n"/>
      <c r="J1617" s="833" t="n">
        <v>0.9382</v>
      </c>
      <c r="K1617" s="835" t="n"/>
      <c r="L1617" s="833" t="n">
        <v>0.9133</v>
      </c>
      <c r="M1617" s="982">
        <f>IFERROR(AVERAGE(D1617:E1617),"")</f>
        <v/>
      </c>
      <c r="N1617" s="982">
        <f>IFERROR(AVERAGE(F1617:H1617),"")</f>
        <v/>
      </c>
      <c r="O1617" s="982">
        <f>IFERROR(AVERAGE(I1617:J1617),"")</f>
        <v/>
      </c>
      <c r="P1617" s="982">
        <f>IFERROR(AVERAGE(K1617:L1617),"")</f>
        <v/>
      </c>
      <c r="R1617" s="797">
        <f>AVERAGE(M1617:P1617)</f>
        <v/>
      </c>
      <c r="S1617" s="266">
        <f>IF(R1617&gt;=1,1,0)</f>
        <v/>
      </c>
      <c r="T1617" s="266">
        <f>IF(S1617=0,0,S1617+T1616)</f>
        <v/>
      </c>
      <c r="U1617" s="518" t="inlineStr">
        <is>
          <t>Maximum</t>
        </is>
      </c>
      <c r="V1617" s="928">
        <f>MAX(D1586:E1616)</f>
        <v/>
      </c>
      <c r="W1617" s="928">
        <f>MAX(F1586:H1616)</f>
        <v/>
      </c>
      <c r="X1617" s="928">
        <f>MAX(I1586:J1616)</f>
        <v/>
      </c>
      <c r="Y1617" s="928">
        <f>MAX(K1586:L1616)</f>
        <v/>
      </c>
    </row>
    <row r="1618" ht="17.45" customHeight="1" thickBot="1">
      <c r="A1618" s="257">
        <f>IF(ISNUMBER(C1618),MONTH(C1618),"")</f>
        <v/>
      </c>
      <c r="B1618" s="257">
        <f>IF(ISNUMBER(C1618),YEAR(C1618),"")</f>
        <v/>
      </c>
      <c r="C1618" s="791">
        <f>C1617+1</f>
        <v/>
      </c>
      <c r="D1618" s="792" t="n">
        <v>0.6562</v>
      </c>
      <c r="E1618" s="793" t="n"/>
      <c r="F1618" s="964" t="n">
        <v>3.174</v>
      </c>
      <c r="G1618" s="794" t="n"/>
      <c r="H1618" s="836" t="n"/>
      <c r="I1618" s="792" t="n">
        <v>1.64</v>
      </c>
      <c r="J1618" s="793" t="n"/>
      <c r="K1618" s="795" t="n">
        <v>1.01</v>
      </c>
      <c r="L1618" s="793" t="n"/>
      <c r="M1618" s="982">
        <f>IFERROR(AVERAGE(D1618:E1618),"")</f>
        <v/>
      </c>
      <c r="N1618" s="982">
        <f>IFERROR(AVERAGE(F1618:H1618),"")</f>
        <v/>
      </c>
      <c r="O1618" s="982">
        <f>IFERROR(AVERAGE(I1618:J1618),"")</f>
        <v/>
      </c>
      <c r="P1618" s="982">
        <f>IFERROR(AVERAGE(K1618:L1618),"")</f>
        <v/>
      </c>
      <c r="R1618" s="797">
        <f>AVERAGE(M1618:P1618)</f>
        <v/>
      </c>
      <c r="S1618" s="266">
        <f>IF(R1618&gt;=1,1,0)</f>
        <v/>
      </c>
      <c r="T1618" s="266">
        <f>IF(S1618=0,0,S1618+T1617)</f>
        <v/>
      </c>
      <c r="U1618" s="520" t="inlineStr">
        <is>
          <t># DAYS &gt; 2.5</t>
        </is>
      </c>
      <c r="V1618" s="521">
        <f>COUNTIF(D1586:E1616,"&gt;=2.5")</f>
        <v/>
      </c>
      <c r="W1618" s="521">
        <f>COUNTIF(F1586:H1616,"&gt;=2.5")</f>
        <v/>
      </c>
      <c r="X1618" s="521">
        <f>COUNTIF(I1586:J1616,"&gt;=2.5")</f>
        <v/>
      </c>
      <c r="Y1618" s="521">
        <f>COUNTIF(K1586:L1616,"&gt;=2.5")</f>
        <v/>
      </c>
    </row>
    <row r="1619" ht="17.45" customHeight="1" thickBot="1">
      <c r="A1619" s="257">
        <f>IF(ISNUMBER(C1619),MONTH(C1619),"")</f>
        <v/>
      </c>
      <c r="B1619" s="257">
        <f>IF(ISNUMBER(C1619),YEAR(C1619),"")</f>
        <v/>
      </c>
      <c r="C1619" s="791">
        <f>C1618+1</f>
        <v/>
      </c>
      <c r="D1619" s="792" t="n"/>
      <c r="E1619" s="865" t="n">
        <v>2.4</v>
      </c>
      <c r="F1619" s="795" t="n"/>
      <c r="G1619" s="794" t="n">
        <v>1.003</v>
      </c>
      <c r="H1619" s="836" t="n"/>
      <c r="I1619" s="792" t="n"/>
      <c r="J1619" s="793" t="n">
        <v>0.8139</v>
      </c>
      <c r="K1619" s="795" t="n"/>
      <c r="L1619" s="793" t="n">
        <v>0.9058</v>
      </c>
      <c r="M1619" s="982">
        <f>IFERROR(AVERAGE(D1619:E1619),"")</f>
        <v/>
      </c>
      <c r="N1619" s="982">
        <f>IFERROR(AVERAGE(F1619:H1619),"")</f>
        <v/>
      </c>
      <c r="O1619" s="982">
        <f>IFERROR(AVERAGE(I1619:J1619),"")</f>
        <v/>
      </c>
      <c r="P1619" s="982">
        <f>IFERROR(AVERAGE(K1619:L1619),"")</f>
        <v/>
      </c>
      <c r="R1619" s="797">
        <f>AVERAGE(M1619:P1619)</f>
        <v/>
      </c>
      <c r="S1619" s="266">
        <f>IF(R1619&gt;=1,1,0)</f>
        <v/>
      </c>
      <c r="T1619" s="266">
        <f>IF(S1619=0,0,S1619+T1618)</f>
        <v/>
      </c>
      <c r="Y1619" s="929">
        <f>AVERAGE(V1616:Y1616)</f>
        <v/>
      </c>
    </row>
    <row r="1620" ht="17.45" customHeight="1">
      <c r="A1620" s="257">
        <f>IF(ISNUMBER(C1620),MONTH(C1620),"")</f>
        <v/>
      </c>
      <c r="B1620" s="257">
        <f>IF(ISNUMBER(C1620),YEAR(C1620),"")</f>
        <v/>
      </c>
      <c r="C1620" s="808">
        <f>C1619+1</f>
        <v/>
      </c>
      <c r="D1620" s="809" t="n">
        <v>1.124</v>
      </c>
      <c r="E1620" s="810" t="n"/>
      <c r="F1620" s="812" t="n"/>
      <c r="G1620" s="811" t="n"/>
      <c r="H1620" s="837" t="n">
        <v>0.7052</v>
      </c>
      <c r="I1620" s="809" t="n">
        <v>0.5984</v>
      </c>
      <c r="J1620" s="810" t="n"/>
      <c r="K1620" s="812" t="n">
        <v>0.6581</v>
      </c>
      <c r="L1620" s="810" t="n"/>
      <c r="M1620" s="983">
        <f>IFERROR(AVERAGE(D1620:E1620),"")</f>
        <v/>
      </c>
      <c r="N1620" s="983">
        <f>IFERROR(AVERAGE(F1620:H1620),"")</f>
        <v/>
      </c>
      <c r="O1620" s="983">
        <f>IFERROR(AVERAGE(I1620:J1620),"")</f>
        <v/>
      </c>
      <c r="P1620" s="983">
        <f>IFERROR(AVERAGE(K1620:L1620),"")</f>
        <v/>
      </c>
      <c r="Q1620" s="813">
        <f>AVERAGE(M1620:P1620)</f>
        <v/>
      </c>
      <c r="R1620" s="813" t="n"/>
      <c r="S1620" s="443">
        <f>IF(Q1620&gt;=1,1,0)</f>
        <v/>
      </c>
      <c r="T1620" s="443">
        <f>IF(S1620=0,0,S1620+T1619)</f>
        <v/>
      </c>
    </row>
    <row r="1621" ht="17.45" customHeight="1">
      <c r="A1621" s="257">
        <f>IF(ISNUMBER(C1621),MONTH(C1621),"")</f>
        <v/>
      </c>
      <c r="B1621" s="257">
        <f>IF(ISNUMBER(C1621),YEAR(C1621),"")</f>
        <v/>
      </c>
      <c r="C1621" s="808">
        <f>C1620+1</f>
        <v/>
      </c>
      <c r="D1621" s="809" t="n"/>
      <c r="E1621" s="810" t="n">
        <v>0.6306</v>
      </c>
      <c r="F1621" s="812" t="n"/>
      <c r="G1621" s="811" t="n">
        <v>0.5024999999999999</v>
      </c>
      <c r="H1621" s="837" t="n"/>
      <c r="I1621" s="809" t="n"/>
      <c r="J1621" s="810" t="n">
        <v>0.4995</v>
      </c>
      <c r="K1621" s="812" t="n"/>
      <c r="L1621" s="810" t="n">
        <v>0.5704</v>
      </c>
      <c r="M1621" s="983">
        <f>IFERROR(AVERAGE(D1621:E1621),"")</f>
        <v/>
      </c>
      <c r="N1621" s="983">
        <f>IFERROR(AVERAGE(F1621:H1621),"")</f>
        <v/>
      </c>
      <c r="O1621" s="983">
        <f>IFERROR(AVERAGE(I1621:J1621),"")</f>
        <v/>
      </c>
      <c r="P1621" s="983">
        <f>IFERROR(AVERAGE(K1621:L1621),"")</f>
        <v/>
      </c>
      <c r="Q1621" s="813">
        <f>AVERAGE(M1621:P1621)</f>
        <v/>
      </c>
      <c r="R1621" s="813" t="n"/>
      <c r="S1621" s="443">
        <f>IF(Q1621&gt;=1,1,0)</f>
        <v/>
      </c>
      <c r="T1621" s="443">
        <f>IF(S1621=0,0,S1621+T1620)</f>
        <v/>
      </c>
    </row>
    <row r="1622" ht="17.45" customHeight="1">
      <c r="A1622" s="257">
        <f>IF(ISNUMBER(C1622),MONTH(C1622),"")</f>
        <v/>
      </c>
      <c r="B1622" s="257">
        <f>IF(ISNUMBER(C1622),YEAR(C1622),"")</f>
        <v/>
      </c>
      <c r="C1622" s="861">
        <f>C1621+1</f>
        <v/>
      </c>
      <c r="D1622" s="803" t="n">
        <v>0.963</v>
      </c>
      <c r="E1622" s="804" t="n"/>
      <c r="F1622" s="806" t="n">
        <v>0.6191</v>
      </c>
      <c r="G1622" s="805" t="n"/>
      <c r="H1622" s="838" t="n">
        <v>0.5558999999999999</v>
      </c>
      <c r="I1622" s="803" t="n">
        <v>0.7076</v>
      </c>
      <c r="J1622" s="804" t="n"/>
      <c r="K1622" s="806" t="n">
        <v>0.6337</v>
      </c>
      <c r="L1622" s="804" t="n"/>
      <c r="M1622" s="982">
        <f>IFERROR(AVERAGE(D1622:E1622),"")</f>
        <v/>
      </c>
      <c r="N1622" s="982">
        <f>IFERROR(AVERAGE(F1622:H1622),"")</f>
        <v/>
      </c>
      <c r="O1622" s="982">
        <f>IFERROR(AVERAGE(I1622:J1622),"")</f>
        <v/>
      </c>
      <c r="P1622" s="982">
        <f>IFERROR(AVERAGE(K1622:L1622),"")</f>
        <v/>
      </c>
      <c r="R1622" s="797">
        <f>AVERAGE(M1622:P1622)</f>
        <v/>
      </c>
      <c r="S1622" s="266">
        <f>IF(R1622&gt;=1,1,0)</f>
        <v/>
      </c>
      <c r="T1622" s="266">
        <f>IF(S1622=0,0,S1622+T1621)</f>
        <v/>
      </c>
    </row>
    <row r="1623" ht="17.45" customHeight="1">
      <c r="A1623" s="257">
        <f>IF(ISNUMBER(C1623),MONTH(C1623),"")</f>
        <v/>
      </c>
      <c r="B1623" s="257">
        <f>IF(ISNUMBER(C1623),YEAR(C1623),"")</f>
        <v/>
      </c>
      <c r="C1623" s="791">
        <f>C1622+1</f>
        <v/>
      </c>
      <c r="D1623" s="792" t="n"/>
      <c r="E1623" s="793" t="n">
        <v>1.85</v>
      </c>
      <c r="F1623" s="795" t="n"/>
      <c r="G1623" s="794" t="n">
        <v>1.184</v>
      </c>
      <c r="H1623" s="836" t="n"/>
      <c r="I1623" s="792" t="n"/>
      <c r="J1623" s="793" t="n">
        <v>0.8113</v>
      </c>
      <c r="K1623" s="795" t="n"/>
      <c r="L1623" s="793" t="n">
        <v>0.8539</v>
      </c>
      <c r="M1623" s="982">
        <f>IFERROR(AVERAGE(D1623:E1623),"")</f>
        <v/>
      </c>
      <c r="N1623" s="982">
        <f>IFERROR(AVERAGE(F1623:H1623),"")</f>
        <v/>
      </c>
      <c r="O1623" s="982">
        <f>IFERROR(AVERAGE(I1623:J1623),"")</f>
        <v/>
      </c>
      <c r="P1623" s="982">
        <f>IFERROR(AVERAGE(K1623:L1623),"")</f>
        <v/>
      </c>
      <c r="R1623" s="797">
        <f>AVERAGE(M1623:P1623)</f>
        <v/>
      </c>
      <c r="S1623" s="266">
        <f>IF(R1623&gt;=1,1,0)</f>
        <v/>
      </c>
      <c r="T1623" s="266">
        <f>IF(S1623=0,0,S1623+T1622)</f>
        <v/>
      </c>
    </row>
    <row r="1624" ht="17.45" customHeight="1">
      <c r="A1624" s="257">
        <f>IF(ISNUMBER(C1624),MONTH(C1624),"")</f>
        <v/>
      </c>
      <c r="B1624" s="257">
        <f>IF(ISNUMBER(C1624),YEAR(C1624),"")</f>
        <v/>
      </c>
      <c r="C1624" s="791">
        <f>C1623+1</f>
        <v/>
      </c>
      <c r="D1624" s="792" t="n">
        <v>1.58</v>
      </c>
      <c r="E1624" s="793" t="n"/>
      <c r="F1624" s="795" t="n">
        <v>1.053</v>
      </c>
      <c r="G1624" s="794" t="n"/>
      <c r="H1624" s="836" t="n"/>
      <c r="I1624" s="792" t="n">
        <v>0.9605</v>
      </c>
      <c r="J1624" s="793" t="n"/>
      <c r="K1624" s="795" t="n">
        <v>1.03</v>
      </c>
      <c r="L1624" s="793" t="n"/>
      <c r="M1624" s="982">
        <f>IFERROR(AVERAGE(D1624:E1624),"")</f>
        <v/>
      </c>
      <c r="N1624" s="982">
        <f>IFERROR(AVERAGE(F1624:H1624),"")</f>
        <v/>
      </c>
      <c r="O1624" s="982">
        <f>IFERROR(AVERAGE(I1624:J1624),"")</f>
        <v/>
      </c>
      <c r="P1624" s="982">
        <f>IFERROR(AVERAGE(K1624:L1624),"")</f>
        <v/>
      </c>
      <c r="R1624" s="797">
        <f>AVERAGE(M1624:P1624)</f>
        <v/>
      </c>
      <c r="S1624" s="266">
        <f>IF(R1624&gt;=1,1,0)</f>
        <v/>
      </c>
      <c r="T1624" s="266">
        <f>IF(S1624=0,0,S1624+T1623)</f>
        <v/>
      </c>
    </row>
    <row r="1625" ht="17.45" customHeight="1">
      <c r="A1625" s="257">
        <f>IF(ISNUMBER(C1625),MONTH(C1625),"")</f>
        <v/>
      </c>
      <c r="B1625" s="257">
        <f>IF(ISNUMBER(C1625),YEAR(C1625),"")</f>
        <v/>
      </c>
      <c r="C1625" s="791">
        <f>C1624+1</f>
        <v/>
      </c>
      <c r="D1625" s="792" t="n"/>
      <c r="E1625" s="793" t="n">
        <v>1.98</v>
      </c>
      <c r="F1625" s="795" t="n"/>
      <c r="G1625" s="794" t="n">
        <v>0.9768</v>
      </c>
      <c r="H1625" s="836" t="n"/>
      <c r="I1625" s="792" t="n"/>
      <c r="J1625" s="793" t="n">
        <v>1.015</v>
      </c>
      <c r="K1625" s="795" t="n"/>
      <c r="L1625" s="793" t="n">
        <v>1.022</v>
      </c>
      <c r="M1625" s="982">
        <f>IFERROR(AVERAGE(D1625:E1625),"")</f>
        <v/>
      </c>
      <c r="N1625" s="982">
        <f>IFERROR(AVERAGE(F1625:H1625),"")</f>
        <v/>
      </c>
      <c r="O1625" s="982">
        <f>IFERROR(AVERAGE(I1625:J1625),"")</f>
        <v/>
      </c>
      <c r="P1625" s="982">
        <f>IFERROR(AVERAGE(K1625:L1625),"")</f>
        <v/>
      </c>
      <c r="R1625" s="797">
        <f>AVERAGE(M1625:P1625)</f>
        <v/>
      </c>
      <c r="S1625" s="266">
        <f>IF(R1625&gt;=1,1,0)</f>
        <v/>
      </c>
      <c r="T1625" s="266">
        <f>IF(S1625=0,0,S1625+T1624)</f>
        <v/>
      </c>
    </row>
    <row r="1626" ht="17.45" customHeight="1">
      <c r="A1626" s="257">
        <f>IF(ISNUMBER(C1626),MONTH(C1626),"")</f>
        <v/>
      </c>
      <c r="B1626" s="257">
        <f>IF(ISNUMBER(C1626),YEAR(C1626),"")</f>
        <v/>
      </c>
      <c r="C1626" s="791">
        <f>C1625+1</f>
        <v/>
      </c>
      <c r="D1626" s="792" t="n">
        <v>1.285</v>
      </c>
      <c r="E1626" s="793" t="n"/>
      <c r="F1626" s="795" t="n"/>
      <c r="G1626" s="794" t="n"/>
      <c r="H1626" s="836" t="n">
        <v>0.8879</v>
      </c>
      <c r="I1626" s="792" t="n">
        <v>1.195</v>
      </c>
      <c r="J1626" s="793" t="n"/>
      <c r="K1626" s="795" t="n">
        <v>1.157</v>
      </c>
      <c r="L1626" s="793" t="n"/>
      <c r="M1626" s="982">
        <f>IFERROR(AVERAGE(D1626:E1626),"")</f>
        <v/>
      </c>
      <c r="N1626" s="982">
        <f>IFERROR(AVERAGE(F1626:H1626),"")</f>
        <v/>
      </c>
      <c r="O1626" s="982">
        <f>IFERROR(AVERAGE(I1626:J1626),"")</f>
        <v/>
      </c>
      <c r="P1626" s="982">
        <f>IFERROR(AVERAGE(K1626:L1626),"")</f>
        <v/>
      </c>
      <c r="R1626" s="797">
        <f>AVERAGE(M1626:P1626)</f>
        <v/>
      </c>
      <c r="S1626" s="266">
        <f>IF(R1626&gt;=1,1,0)</f>
        <v/>
      </c>
      <c r="T1626" s="266">
        <f>IF(S1626=0,0,S1626+T1625)</f>
        <v/>
      </c>
    </row>
    <row r="1627" ht="17.45" customHeight="1">
      <c r="A1627" s="257">
        <f>IF(ISNUMBER(C1627),MONTH(C1627),"")</f>
        <v/>
      </c>
      <c r="B1627" s="257">
        <f>IF(ISNUMBER(C1627),YEAR(C1627),"")</f>
        <v/>
      </c>
      <c r="C1627" s="808">
        <f>C1626+1</f>
        <v/>
      </c>
      <c r="D1627" s="809" t="n"/>
      <c r="E1627" s="810" t="n">
        <v>0.9054</v>
      </c>
      <c r="F1627" s="812" t="n"/>
      <c r="G1627" s="811" t="n">
        <v>0.9619</v>
      </c>
      <c r="H1627" s="837" t="n"/>
      <c r="I1627" s="809" t="n"/>
      <c r="J1627" s="810" t="n">
        <v>0.8257</v>
      </c>
      <c r="K1627" s="812" t="n"/>
      <c r="L1627" s="810" t="n">
        <v>0.8299</v>
      </c>
      <c r="M1627" s="983">
        <f>IFERROR(AVERAGE(D1627:E1627),"")</f>
        <v/>
      </c>
      <c r="N1627" s="983">
        <f>IFERROR(AVERAGE(F1627:H1627),"")</f>
        <v/>
      </c>
      <c r="O1627" s="983">
        <f>IFERROR(AVERAGE(I1627:J1627),"")</f>
        <v/>
      </c>
      <c r="P1627" s="983">
        <f>IFERROR(AVERAGE(K1627:L1627),"")</f>
        <v/>
      </c>
      <c r="Q1627" s="813">
        <f>AVERAGE(M1627:P1627)</f>
        <v/>
      </c>
      <c r="R1627" s="813" t="n"/>
      <c r="S1627" s="443">
        <f>IF(Q1627&gt;=1,1,0)</f>
        <v/>
      </c>
      <c r="T1627" s="443">
        <f>IF(S1627=0,0,S1627+T1626)</f>
        <v/>
      </c>
    </row>
    <row r="1628" ht="17.45" customHeight="1">
      <c r="A1628" s="257">
        <f>IF(ISNUMBER(C1628),MONTH(C1628),"")</f>
        <v/>
      </c>
      <c r="B1628" s="257">
        <f>IF(ISNUMBER(C1628),YEAR(C1628),"")</f>
        <v/>
      </c>
      <c r="C1628" s="861">
        <f>C1627+1</f>
        <v/>
      </c>
      <c r="D1628" s="809" t="n">
        <v>0.6453</v>
      </c>
      <c r="E1628" s="810" t="n"/>
      <c r="F1628" s="812" t="n">
        <v>0.5725</v>
      </c>
      <c r="G1628" s="811" t="n"/>
      <c r="H1628" s="837" t="n">
        <v>0.5777</v>
      </c>
      <c r="I1628" s="809" t="n">
        <v>0.5032</v>
      </c>
      <c r="J1628" s="810" t="n"/>
      <c r="K1628" s="812" t="n">
        <v>0.5456</v>
      </c>
      <c r="L1628" s="810" t="n"/>
      <c r="M1628" s="983">
        <f>IFERROR(AVERAGE(D1628:E1628),"")</f>
        <v/>
      </c>
      <c r="N1628" s="983">
        <f>IFERROR(AVERAGE(F1628:H1628),"")</f>
        <v/>
      </c>
      <c r="O1628" s="983">
        <f>IFERROR(AVERAGE(I1628:J1628),"")</f>
        <v/>
      </c>
      <c r="P1628" s="983">
        <f>IFERROR(AVERAGE(K1628:L1628),"")</f>
        <v/>
      </c>
      <c r="Q1628" s="813">
        <f>AVERAGE(M1628:P1628)</f>
        <v/>
      </c>
      <c r="R1628" s="813" t="n"/>
      <c r="S1628" s="443">
        <f>IF(Q1628&gt;=1,1,0)</f>
        <v/>
      </c>
      <c r="T1628" s="443">
        <f>IF(S1628=0,0,S1628+T1627)</f>
        <v/>
      </c>
    </row>
    <row r="1629" ht="17.45" customHeight="1">
      <c r="A1629" s="257">
        <f>IF(ISNUMBER(C1629),MONTH(C1629),"")</f>
        <v/>
      </c>
      <c r="B1629" s="257">
        <f>IF(ISNUMBER(C1629),YEAR(C1629),"")</f>
        <v/>
      </c>
      <c r="C1629" s="791">
        <f>C1628+1</f>
        <v/>
      </c>
      <c r="D1629" s="792" t="n"/>
      <c r="E1629" s="793" t="n">
        <v>0.7112000000000001</v>
      </c>
      <c r="F1629" s="795" t="n"/>
      <c r="G1629" s="794" t="n">
        <v>0.3434</v>
      </c>
      <c r="H1629" s="836" t="n"/>
      <c r="I1629" s="792" t="n"/>
      <c r="J1629" s="793" t="n">
        <v>0.3815</v>
      </c>
      <c r="K1629" s="795" t="n"/>
      <c r="L1629" s="793" t="n">
        <v>0.4543</v>
      </c>
      <c r="M1629" s="982">
        <f>IFERROR(AVERAGE(D1629:E1629),"")</f>
        <v/>
      </c>
      <c r="N1629" s="982">
        <f>IFERROR(AVERAGE(F1629:H1629),"")</f>
        <v/>
      </c>
      <c r="O1629" s="982">
        <f>IFERROR(AVERAGE(I1629:J1629),"")</f>
        <v/>
      </c>
      <c r="P1629" s="982">
        <f>IFERROR(AVERAGE(K1629:L1629),"")</f>
        <v/>
      </c>
      <c r="R1629" s="797">
        <f>AVERAGE(M1629:P1629)</f>
        <v/>
      </c>
      <c r="S1629" s="266">
        <f>IF(R1629&gt;=1,1,0)</f>
        <v/>
      </c>
      <c r="T1629" s="266">
        <f>IF(S1629=0,0,S1629+T1628)</f>
        <v/>
      </c>
    </row>
    <row r="1630" ht="17.45" customHeight="1">
      <c r="A1630" s="257">
        <f>IF(ISNUMBER(C1630),MONTH(C1630),"")</f>
        <v/>
      </c>
      <c r="B1630" s="257">
        <f>IF(ISNUMBER(C1630),YEAR(C1630),"")</f>
        <v/>
      </c>
      <c r="C1630" s="791">
        <f>C1629+1</f>
        <v/>
      </c>
      <c r="D1630" s="792" t="n">
        <v>0.7855</v>
      </c>
      <c r="E1630" s="793" t="n"/>
      <c r="F1630" s="795" t="n">
        <v>0.6059</v>
      </c>
      <c r="G1630" s="794" t="n"/>
      <c r="H1630" s="836" t="n"/>
      <c r="I1630" s="792" t="n">
        <v>0.7117</v>
      </c>
      <c r="J1630" s="793" t="n"/>
      <c r="K1630" s="795" t="n">
        <v>0.621</v>
      </c>
      <c r="L1630" s="793" t="n"/>
      <c r="M1630" s="982">
        <f>IFERROR(AVERAGE(D1630:E1630),"")</f>
        <v/>
      </c>
      <c r="N1630" s="982">
        <f>IFERROR(AVERAGE(F1630:H1630),"")</f>
        <v/>
      </c>
      <c r="O1630" s="982">
        <f>IFERROR(AVERAGE(I1630:J1630),"")</f>
        <v/>
      </c>
      <c r="P1630" s="982">
        <f>IFERROR(AVERAGE(K1630:L1630),"")</f>
        <v/>
      </c>
      <c r="R1630" s="797">
        <f>AVERAGE(M1630:P1630)</f>
        <v/>
      </c>
      <c r="S1630" s="266">
        <f>IF(R1630&gt;=1,1,0)</f>
        <v/>
      </c>
      <c r="T1630" s="266">
        <f>IF(S1630=0,0,S1630+T1629)</f>
        <v/>
      </c>
    </row>
    <row r="1631" ht="17.45" customHeight="1">
      <c r="A1631" s="257">
        <f>IF(ISNUMBER(C1631),MONTH(C1631),"")</f>
        <v/>
      </c>
      <c r="B1631" s="257">
        <f>IF(ISNUMBER(C1631),YEAR(C1631),"")</f>
        <v/>
      </c>
      <c r="C1631" s="791">
        <f>C1630+1</f>
        <v/>
      </c>
      <c r="D1631" s="792" t="n"/>
      <c r="E1631" s="793" t="n">
        <v>1.528</v>
      </c>
      <c r="F1631" s="795" t="n"/>
      <c r="G1631" s="794" t="n">
        <v>1.038</v>
      </c>
      <c r="H1631" s="836" t="n"/>
      <c r="I1631" s="792" t="n"/>
      <c r="J1631" s="793" t="n">
        <v>1.037</v>
      </c>
      <c r="K1631" s="795" t="n"/>
      <c r="L1631" s="793" t="n">
        <v>1.155</v>
      </c>
      <c r="M1631" s="982">
        <f>IFERROR(AVERAGE(D1631:E1631),"")</f>
        <v/>
      </c>
      <c r="N1631" s="982">
        <f>IFERROR(AVERAGE(F1631:H1631),"")</f>
        <v/>
      </c>
      <c r="O1631" s="982">
        <f>IFERROR(AVERAGE(I1631:J1631),"")</f>
        <v/>
      </c>
      <c r="P1631" s="982">
        <f>IFERROR(AVERAGE(K1631:L1631),"")</f>
        <v/>
      </c>
      <c r="R1631" s="797">
        <f>AVERAGE(M1631:P1631)</f>
        <v/>
      </c>
      <c r="S1631" s="266">
        <f>IF(R1631&gt;=1,1,0)</f>
        <v/>
      </c>
      <c r="T1631" s="266">
        <f>IF(S1631=0,0,S1631+T1630)</f>
        <v/>
      </c>
    </row>
    <row r="1632" ht="17.45" customHeight="1">
      <c r="A1632" s="257">
        <f>IF(ISNUMBER(C1632),MONTH(C1632),"")</f>
        <v/>
      </c>
      <c r="B1632" s="257">
        <f>IF(ISNUMBER(C1632),YEAR(C1632),"")</f>
        <v/>
      </c>
      <c r="C1632" s="791">
        <f>C1631+1</f>
        <v/>
      </c>
      <c r="D1632" s="792" t="n">
        <v>1.121</v>
      </c>
      <c r="E1632" s="793" t="n"/>
      <c r="F1632" s="795" t="n"/>
      <c r="G1632" s="794" t="n"/>
      <c r="H1632" s="836" t="n">
        <v>0.957</v>
      </c>
      <c r="I1632" s="792" t="n">
        <v>1.027</v>
      </c>
      <c r="J1632" s="793" t="n"/>
      <c r="K1632" s="795" t="n">
        <v>0.9328</v>
      </c>
      <c r="L1632" s="793" t="n"/>
      <c r="M1632" s="982">
        <f>IFERROR(AVERAGE(D1632:E1632),"")</f>
        <v/>
      </c>
      <c r="N1632" s="982">
        <f>IFERROR(AVERAGE(F1632:H1632),"")</f>
        <v/>
      </c>
      <c r="O1632" s="982">
        <f>IFERROR(AVERAGE(I1632:J1632),"")</f>
        <v/>
      </c>
      <c r="P1632" s="982">
        <f>IFERROR(AVERAGE(K1632:L1632),"")</f>
        <v/>
      </c>
      <c r="R1632" s="797">
        <f>AVERAGE(M1632:P1632)</f>
        <v/>
      </c>
      <c r="S1632" s="266">
        <f>IF(R1632&gt;=1,1,0)</f>
        <v/>
      </c>
      <c r="T1632" s="266">
        <f>IF(S1632=0,0,S1632+T1631)</f>
        <v/>
      </c>
    </row>
    <row r="1633" ht="17.45" customHeight="1">
      <c r="A1633" s="257">
        <f>IF(ISNUMBER(C1633),MONTH(C1633),"")</f>
        <v/>
      </c>
      <c r="B1633" s="257">
        <f>IF(ISNUMBER(C1633),YEAR(C1633),"")</f>
        <v/>
      </c>
      <c r="C1633" s="791">
        <f>C1632+1</f>
        <v/>
      </c>
      <c r="D1633" s="792" t="n"/>
      <c r="E1633" s="793" t="n">
        <v>1.599</v>
      </c>
      <c r="F1633" s="795" t="n"/>
      <c r="G1633" s="794" t="n">
        <v>1.304</v>
      </c>
      <c r="H1633" s="836" t="n"/>
      <c r="I1633" s="792" t="n"/>
      <c r="J1633" s="793" t="n">
        <v>0.6829</v>
      </c>
      <c r="K1633" s="795" t="n"/>
      <c r="L1633" s="793" t="n">
        <v>0.786</v>
      </c>
      <c r="M1633" s="982">
        <f>IFERROR(AVERAGE(D1633:E1633),"")</f>
        <v/>
      </c>
      <c r="N1633" s="982">
        <f>IFERROR(AVERAGE(F1633:H1633),"")</f>
        <v/>
      </c>
      <c r="O1633" s="982">
        <f>IFERROR(AVERAGE(I1633:J1633),"")</f>
        <v/>
      </c>
      <c r="P1633" s="982">
        <f>IFERROR(AVERAGE(K1633:L1633),"")</f>
        <v/>
      </c>
      <c r="R1633" s="797">
        <f>AVERAGE(M1633:P1633)</f>
        <v/>
      </c>
      <c r="S1633" s="266">
        <f>IF(R1633&gt;=1,1,0)</f>
        <v/>
      </c>
      <c r="T1633" s="266">
        <f>IF(S1633=0,0,S1633+T1632)</f>
        <v/>
      </c>
    </row>
    <row r="1634" ht="17.45" customHeight="1">
      <c r="A1634" s="257">
        <f>IF(ISNUMBER(C1634),MONTH(C1634),"")</f>
        <v/>
      </c>
      <c r="B1634" s="257">
        <f>IF(ISNUMBER(C1634),YEAR(C1634),"")</f>
        <v/>
      </c>
      <c r="C1634" s="861">
        <f>C1633+1</f>
        <v/>
      </c>
      <c r="D1634" s="809" t="n">
        <v>0.6309</v>
      </c>
      <c r="E1634" s="810" t="n"/>
      <c r="F1634" s="812" t="n">
        <v>0.5525</v>
      </c>
      <c r="G1634" s="811" t="n"/>
      <c r="H1634" s="837" t="n">
        <v>0.5413</v>
      </c>
      <c r="I1634" s="809" t="n">
        <v>0.5221</v>
      </c>
      <c r="J1634" s="810" t="n"/>
      <c r="K1634" s="812" t="n">
        <v>0.5736</v>
      </c>
      <c r="L1634" s="810" t="n"/>
      <c r="M1634" s="983">
        <f>IFERROR(AVERAGE(D1634:E1634),"")</f>
        <v/>
      </c>
      <c r="N1634" s="983">
        <f>IFERROR(AVERAGE(F1634:H1634),"")</f>
        <v/>
      </c>
      <c r="O1634" s="983">
        <f>IFERROR(AVERAGE(I1634:J1634),"")</f>
        <v/>
      </c>
      <c r="P1634" s="983">
        <f>IFERROR(AVERAGE(K1634:L1634),"")</f>
        <v/>
      </c>
      <c r="Q1634" s="813">
        <f>AVERAGE(M1634:P1634)</f>
        <v/>
      </c>
      <c r="R1634" s="813" t="n"/>
      <c r="S1634" s="443">
        <f>IF(Q1634&gt;=1,1,0)</f>
        <v/>
      </c>
      <c r="T1634" s="443">
        <f>IF(S1634=0,0,S1634+T1633)</f>
        <v/>
      </c>
    </row>
    <row r="1635" ht="17.45" customHeight="1">
      <c r="A1635" s="257">
        <f>IF(ISNUMBER(C1635),MONTH(C1635),"")</f>
        <v/>
      </c>
      <c r="B1635" s="257">
        <f>IF(ISNUMBER(C1635),YEAR(C1635),"")</f>
        <v/>
      </c>
      <c r="C1635" s="808">
        <f>C1634+1</f>
        <v/>
      </c>
      <c r="D1635" s="809" t="n"/>
      <c r="E1635" s="810" t="n">
        <v>0.748</v>
      </c>
      <c r="F1635" s="812" t="n"/>
      <c r="G1635" s="811" t="n">
        <v>0.6365</v>
      </c>
      <c r="H1635" s="837" t="n"/>
      <c r="I1635" s="809" t="n"/>
      <c r="J1635" s="810" t="n">
        <v>0.5769</v>
      </c>
      <c r="K1635" s="812" t="n"/>
      <c r="L1635" s="810" t="n">
        <v>0.5366</v>
      </c>
      <c r="M1635" s="983">
        <f>IFERROR(AVERAGE(D1635:E1635),"")</f>
        <v/>
      </c>
      <c r="N1635" s="983">
        <f>IFERROR(AVERAGE(F1635:H1635),"")</f>
        <v/>
      </c>
      <c r="O1635" s="983">
        <f>IFERROR(AVERAGE(I1635:J1635),"")</f>
        <v/>
      </c>
      <c r="P1635" s="983">
        <f>IFERROR(AVERAGE(K1635:L1635),"")</f>
        <v/>
      </c>
      <c r="Q1635" s="813">
        <f>AVERAGE(M1635:P1635)</f>
        <v/>
      </c>
      <c r="R1635" s="813" t="n"/>
      <c r="S1635" s="443">
        <f>IF(Q1635&gt;=1,1,0)</f>
        <v/>
      </c>
      <c r="T1635" s="443">
        <f>IF(S1635=0,0,S1635+T1634)</f>
        <v/>
      </c>
    </row>
    <row r="1636" ht="17.45" customHeight="1">
      <c r="A1636" s="257">
        <f>IF(ISNUMBER(C1636),MONTH(C1636),"")</f>
        <v/>
      </c>
      <c r="B1636" s="257">
        <f>IF(ISNUMBER(C1636),YEAR(C1636),"")</f>
        <v/>
      </c>
      <c r="C1636" s="791">
        <f>C1635+1</f>
        <v/>
      </c>
      <c r="D1636" s="792" t="n">
        <v>1.145</v>
      </c>
      <c r="E1636" s="793" t="n"/>
      <c r="F1636" s="795" t="n">
        <v>0.8759</v>
      </c>
      <c r="G1636" s="794" t="n"/>
      <c r="H1636" s="836" t="n"/>
      <c r="I1636" s="792" t="n">
        <v>0.9547</v>
      </c>
      <c r="J1636" s="793" t="n"/>
      <c r="K1636" s="795" t="n">
        <v>0.8184</v>
      </c>
      <c r="L1636" s="793" t="n"/>
      <c r="M1636" s="982">
        <f>IFERROR(AVERAGE(D1636:E1636),"")</f>
        <v/>
      </c>
      <c r="N1636" s="982">
        <f>IFERROR(AVERAGE(F1636:H1636),"")</f>
        <v/>
      </c>
      <c r="O1636" s="982">
        <f>IFERROR(AVERAGE(I1636:J1636),"")</f>
        <v/>
      </c>
      <c r="P1636" s="982">
        <f>IFERROR(AVERAGE(K1636:L1636),"")</f>
        <v/>
      </c>
      <c r="R1636" s="797">
        <f>AVERAGE(M1636:P1636)</f>
        <v/>
      </c>
      <c r="S1636" s="266">
        <f>IF(R1636&gt;=1,1,0)</f>
        <v/>
      </c>
      <c r="T1636" s="266">
        <f>IF(S1636=0,0,S1636+T1635)</f>
        <v/>
      </c>
    </row>
    <row r="1637" ht="17.45" customHeight="1">
      <c r="A1637" s="257">
        <f>IF(ISNUMBER(C1637),MONTH(C1637),"")</f>
        <v/>
      </c>
      <c r="B1637" s="257">
        <f>IF(ISNUMBER(C1637),YEAR(C1637),"")</f>
        <v/>
      </c>
      <c r="C1637" s="791">
        <f>C1636+1</f>
        <v/>
      </c>
      <c r="D1637" s="792" t="n"/>
      <c r="E1637" s="865" t="n">
        <v>2.725</v>
      </c>
      <c r="F1637" s="795" t="n"/>
      <c r="G1637" s="794" t="n">
        <v>1.189</v>
      </c>
      <c r="H1637" s="836" t="n"/>
      <c r="I1637" s="792" t="n"/>
      <c r="J1637" s="793" t="n">
        <v>0.8264</v>
      </c>
      <c r="K1637" s="795" t="n"/>
      <c r="L1637" s="793" t="n">
        <v>0.9004</v>
      </c>
      <c r="M1637" s="982">
        <f>IFERROR(AVERAGE(D1637:E1637),"")</f>
        <v/>
      </c>
      <c r="N1637" s="982">
        <f>IFERROR(AVERAGE(F1637:H1637),"")</f>
        <v/>
      </c>
      <c r="O1637" s="982">
        <f>IFERROR(AVERAGE(I1637:J1637),"")</f>
        <v/>
      </c>
      <c r="P1637" s="982">
        <f>IFERROR(AVERAGE(K1637:L1637),"")</f>
        <v/>
      </c>
      <c r="R1637" s="797">
        <f>AVERAGE(M1637:P1637)</f>
        <v/>
      </c>
      <c r="S1637" s="266">
        <f>IF(R1637&gt;=1,1,0)</f>
        <v/>
      </c>
      <c r="T1637" s="266">
        <f>IF(S1637=0,0,S1637+T1636)</f>
        <v/>
      </c>
    </row>
    <row r="1638" ht="17.45" customHeight="1">
      <c r="A1638" s="257">
        <f>IF(ISNUMBER(C1638),MONTH(C1638),"")</f>
        <v/>
      </c>
      <c r="B1638" s="257">
        <f>IF(ISNUMBER(C1638),YEAR(C1638),"")</f>
        <v/>
      </c>
      <c r="C1638" s="791">
        <f>C1637+1</f>
        <v/>
      </c>
      <c r="D1638" s="792" t="n">
        <v>1.833</v>
      </c>
      <c r="E1638" s="793" t="n"/>
      <c r="F1638" s="795" t="n"/>
      <c r="G1638" s="794" t="n"/>
      <c r="H1638" s="1023" t="n">
        <v>2.566</v>
      </c>
      <c r="I1638" s="792" t="n">
        <v>1.434</v>
      </c>
      <c r="J1638" s="793" t="n"/>
      <c r="K1638" s="795" t="n">
        <v>1.513</v>
      </c>
      <c r="L1638" s="793" t="n"/>
      <c r="M1638" s="982">
        <f>IFERROR(AVERAGE(D1638:E1638),"")</f>
        <v/>
      </c>
      <c r="N1638" s="982">
        <f>IFERROR(AVERAGE(F1638:H1638),"")</f>
        <v/>
      </c>
      <c r="O1638" s="982">
        <f>IFERROR(AVERAGE(I1638:J1638),"")</f>
        <v/>
      </c>
      <c r="P1638" s="982">
        <f>IFERROR(AVERAGE(K1638:L1638),"")</f>
        <v/>
      </c>
      <c r="R1638" s="797">
        <f>AVERAGE(M1638:P1638)</f>
        <v/>
      </c>
      <c r="S1638" s="266">
        <f>IF(R1638&gt;=1,1,0)</f>
        <v/>
      </c>
      <c r="T1638" s="266">
        <f>IF(S1638=0,0,S1638+T1637)</f>
        <v/>
      </c>
    </row>
    <row r="1639" ht="17.45" customHeight="1">
      <c r="A1639" s="257">
        <f>IF(ISNUMBER(C1639),MONTH(C1639),"")</f>
        <v/>
      </c>
      <c r="B1639" s="257">
        <f>IF(ISNUMBER(C1639),YEAR(C1639),"")</f>
        <v/>
      </c>
      <c r="C1639" s="791">
        <f>C1638+1</f>
        <v/>
      </c>
      <c r="D1639" s="792" t="n"/>
      <c r="E1639" s="793" t="n">
        <v>1.116</v>
      </c>
      <c r="F1639" s="795" t="n"/>
      <c r="G1639" s="794" t="n">
        <v>1.546</v>
      </c>
      <c r="H1639" s="836" t="n"/>
      <c r="I1639" s="792" t="n"/>
      <c r="J1639" s="793" t="n">
        <v>1.017</v>
      </c>
      <c r="K1639" s="795" t="n"/>
      <c r="L1639" s="793" t="n">
        <v>1.276</v>
      </c>
      <c r="M1639" s="982">
        <f>IFERROR(AVERAGE(D1639:E1639),"")</f>
        <v/>
      </c>
      <c r="N1639" s="982">
        <f>IFERROR(AVERAGE(F1639:H1639),"")</f>
        <v/>
      </c>
      <c r="O1639" s="982">
        <f>IFERROR(AVERAGE(I1639:J1639),"")</f>
        <v/>
      </c>
      <c r="P1639" s="982">
        <f>IFERROR(AVERAGE(K1639:L1639),"")</f>
        <v/>
      </c>
      <c r="R1639" s="797">
        <f>AVERAGE(M1639:P1639)</f>
        <v/>
      </c>
      <c r="S1639" s="266">
        <f>IF(R1639&gt;=1,1,0)</f>
        <v/>
      </c>
      <c r="T1639" s="266">
        <f>IF(S1639=0,0,S1639+T1638)</f>
        <v/>
      </c>
    </row>
    <row r="1640" ht="17.45" customHeight="1">
      <c r="A1640" s="257">
        <f>IF(ISNUMBER(C1640),MONTH(C1640),"")</f>
        <v/>
      </c>
      <c r="B1640" s="257">
        <f>IF(ISNUMBER(C1640),YEAR(C1640),"")</f>
        <v/>
      </c>
      <c r="C1640" s="861">
        <f>C1639+1</f>
        <v/>
      </c>
      <c r="D1640" s="803" t="n">
        <v>1.04</v>
      </c>
      <c r="E1640" s="804" t="n"/>
      <c r="F1640" s="806" t="n">
        <v>1.647</v>
      </c>
      <c r="G1640" s="805" t="n"/>
      <c r="H1640" s="838" t="n">
        <v>1.751</v>
      </c>
      <c r="I1640" s="803" t="n">
        <v>0.8721</v>
      </c>
      <c r="J1640" s="804" t="n"/>
      <c r="K1640" s="806" t="n">
        <v>0.9555</v>
      </c>
      <c r="L1640" s="804" t="n"/>
      <c r="M1640" s="982">
        <f>IFERROR(AVERAGE(D1640:E1640),"")</f>
        <v/>
      </c>
      <c r="N1640" s="982">
        <f>IFERROR(AVERAGE(F1640:H1640),"")</f>
        <v/>
      </c>
      <c r="O1640" s="982">
        <f>IFERROR(AVERAGE(I1640:J1640),"")</f>
        <v/>
      </c>
      <c r="P1640" s="982">
        <f>IFERROR(AVERAGE(K1640:L1640),"")</f>
        <v/>
      </c>
      <c r="R1640" s="797">
        <f>AVERAGE(M1640:P1640)</f>
        <v/>
      </c>
      <c r="S1640" s="266">
        <f>IF(R1640&gt;=1,1,0)</f>
        <v/>
      </c>
      <c r="T1640" s="266">
        <f>IF(S1640=0,0,S1640+T1639)</f>
        <v/>
      </c>
    </row>
    <row r="1641" ht="17.45" customHeight="1">
      <c r="A1641" s="257">
        <f>IF(ISNUMBER(C1641),MONTH(C1641),"")</f>
        <v/>
      </c>
      <c r="B1641" s="257">
        <f>IF(ISNUMBER(C1641),YEAR(C1641),"")</f>
        <v/>
      </c>
      <c r="C1641" s="808">
        <f>C1640+1</f>
        <v/>
      </c>
      <c r="D1641" s="809" t="n"/>
      <c r="E1641" s="810" t="n">
        <v>1.274</v>
      </c>
      <c r="F1641" s="812" t="n"/>
      <c r="G1641" s="811" t="n">
        <v>1.272</v>
      </c>
      <c r="H1641" s="837" t="n"/>
      <c r="I1641" s="809" t="n"/>
      <c r="J1641" s="810" t="n">
        <v>0.7958</v>
      </c>
      <c r="K1641" s="812" t="n"/>
      <c r="L1641" s="810" t="n">
        <v>0.8645</v>
      </c>
      <c r="M1641" s="983">
        <f>IFERROR(AVERAGE(D1641:E1641),"")</f>
        <v/>
      </c>
      <c r="N1641" s="983">
        <f>IFERROR(AVERAGE(F1641:H1641),"")</f>
        <v/>
      </c>
      <c r="O1641" s="983">
        <f>IFERROR(AVERAGE(I1641:J1641),"")</f>
        <v/>
      </c>
      <c r="P1641" s="983">
        <f>IFERROR(AVERAGE(K1641:L1641),"")</f>
        <v/>
      </c>
      <c r="Q1641" s="813">
        <f>AVERAGE(M1641:P1641)</f>
        <v/>
      </c>
      <c r="R1641" s="813" t="n"/>
      <c r="S1641" s="443">
        <f>IF(Q1641&gt;=1,1,0)</f>
        <v/>
      </c>
      <c r="T1641" s="443">
        <f>IF(S1641=0,0,S1641+T1640)</f>
        <v/>
      </c>
    </row>
    <row r="1642" ht="17.45" customHeight="1">
      <c r="A1642" s="257">
        <f>IF(ISNUMBER(C1642),MONTH(C1642),"")</f>
        <v/>
      </c>
      <c r="B1642" s="257">
        <f>IF(ISNUMBER(C1642),YEAR(C1642),"")</f>
        <v/>
      </c>
      <c r="C1642" s="808">
        <f>C1641+1</f>
        <v/>
      </c>
      <c r="D1642" s="809" t="n">
        <v>0.9247</v>
      </c>
      <c r="E1642" s="810" t="n"/>
      <c r="F1642" s="812" t="n">
        <v>1.149</v>
      </c>
      <c r="G1642" s="811" t="n"/>
      <c r="H1642" s="837" t="n"/>
      <c r="I1642" s="809" t="n">
        <v>0.8189</v>
      </c>
      <c r="J1642" s="810" t="n"/>
      <c r="K1642" s="812" t="n">
        <v>0.8041</v>
      </c>
      <c r="L1642" s="810" t="n"/>
      <c r="M1642" s="983">
        <f>IFERROR(AVERAGE(D1642:E1642),"")</f>
        <v/>
      </c>
      <c r="N1642" s="983">
        <f>IFERROR(AVERAGE(F1642:H1642),"")</f>
        <v/>
      </c>
      <c r="O1642" s="983">
        <f>IFERROR(AVERAGE(I1642:J1642),"")</f>
        <v/>
      </c>
      <c r="P1642" s="983">
        <f>IFERROR(AVERAGE(K1642:L1642),"")</f>
        <v/>
      </c>
      <c r="Q1642" s="813">
        <f>AVERAGE(M1642:P1642)</f>
        <v/>
      </c>
      <c r="R1642" s="813" t="n"/>
      <c r="S1642" s="443">
        <f>IF(Q1642&gt;=1,1,0)</f>
        <v/>
      </c>
      <c r="T1642" s="443">
        <f>IF(S1642=0,0,S1642+T1641)</f>
        <v/>
      </c>
    </row>
    <row r="1643" ht="17.45" customHeight="1">
      <c r="A1643" s="257">
        <f>IF(ISNUMBER(C1643),MONTH(C1643),"")</f>
        <v/>
      </c>
      <c r="B1643" s="257">
        <f>IF(ISNUMBER(C1643),YEAR(C1643),"")</f>
        <v/>
      </c>
      <c r="C1643" s="791">
        <f>C1642+1</f>
        <v/>
      </c>
      <c r="D1643" s="792" t="n"/>
      <c r="E1643" s="793" t="n">
        <v>1.07</v>
      </c>
      <c r="F1643" s="795" t="n"/>
      <c r="G1643" s="794" t="n">
        <v>1.225</v>
      </c>
      <c r="H1643" s="836" t="n"/>
      <c r="I1643" s="792" t="n"/>
      <c r="J1643" s="793" t="n">
        <v>1.036</v>
      </c>
      <c r="K1643" s="795" t="n"/>
      <c r="L1643" s="793" t="n">
        <v>1.183</v>
      </c>
      <c r="M1643" s="982">
        <f>IFERROR(AVERAGE(D1643:E1643),"")</f>
        <v/>
      </c>
      <c r="N1643" s="982">
        <f>IFERROR(AVERAGE(F1643:H1643),"")</f>
        <v/>
      </c>
      <c r="O1643" s="982">
        <f>IFERROR(AVERAGE(I1643:J1643),"")</f>
        <v/>
      </c>
      <c r="P1643" s="982">
        <f>IFERROR(AVERAGE(K1643:L1643),"")</f>
        <v/>
      </c>
      <c r="R1643" s="797">
        <f>AVERAGE(M1643:P1643)</f>
        <v/>
      </c>
      <c r="S1643" s="266">
        <f>IF(R1643&gt;=1,1,0)</f>
        <v/>
      </c>
      <c r="T1643" s="266">
        <f>IF(S1643=0,0,S1643+T1642)</f>
        <v/>
      </c>
    </row>
    <row r="1644" ht="17.45" customHeight="1" thickBot="1">
      <c r="A1644" s="257">
        <f>IF(ISNUMBER(C1644),MONTH(C1644),"")</f>
        <v/>
      </c>
      <c r="B1644" s="257">
        <f>IF(ISNUMBER(C1644),YEAR(C1644),"")</f>
        <v/>
      </c>
      <c r="C1644" s="791">
        <f>C1643+1</f>
        <v/>
      </c>
      <c r="D1644" s="792" t="n">
        <v>1.437</v>
      </c>
      <c r="E1644" s="793" t="n"/>
      <c r="F1644" s="795" t="n"/>
      <c r="G1644" s="794" t="n"/>
      <c r="H1644" s="836" t="n">
        <v>1.02</v>
      </c>
      <c r="I1644" s="792" t="n">
        <v>1.107</v>
      </c>
      <c r="J1644" s="793" t="n"/>
      <c r="K1644" s="795" t="n">
        <v>0.9734</v>
      </c>
      <c r="L1644" s="793" t="n"/>
      <c r="M1644" s="982">
        <f>IFERROR(AVERAGE(D1644:E1644),"")</f>
        <v/>
      </c>
      <c r="N1644" s="982">
        <f>IFERROR(AVERAGE(F1644:H1644),"")</f>
        <v/>
      </c>
      <c r="O1644" s="982">
        <f>IFERROR(AVERAGE(I1644:J1644),"")</f>
        <v/>
      </c>
      <c r="P1644" s="982">
        <f>IFERROR(AVERAGE(K1644:L1644),"")</f>
        <v/>
      </c>
      <c r="R1644" s="797">
        <f>AVERAGE(M1644:P1644)</f>
        <v/>
      </c>
      <c r="S1644" s="266">
        <f>IF(R1644&gt;=1,1,0)</f>
        <v/>
      </c>
      <c r="T1644" s="266">
        <f>IF(S1644=0,0,S1644+T1643)</f>
        <v/>
      </c>
    </row>
    <row r="1645" ht="17.45" customHeight="1" thickBot="1">
      <c r="A1645" s="257">
        <f>IF(ISNUMBER(C1645),MONTH(C1645),"")</f>
        <v/>
      </c>
      <c r="B1645" s="257">
        <f>IF(ISNUMBER(C1645),YEAR(C1645),"")</f>
        <v/>
      </c>
      <c r="C1645" s="791">
        <f>C1644+1</f>
        <v/>
      </c>
      <c r="D1645" s="792" t="n"/>
      <c r="E1645" s="793" t="n">
        <v>1.536</v>
      </c>
      <c r="F1645" s="795" t="n"/>
      <c r="G1645" s="794" t="n">
        <v>1.236</v>
      </c>
      <c r="H1645" s="836" t="n"/>
      <c r="I1645" s="792" t="n"/>
      <c r="J1645" s="793" t="n">
        <v>1.101</v>
      </c>
      <c r="K1645" s="795" t="n"/>
      <c r="L1645" s="793" t="n">
        <v>0.96</v>
      </c>
      <c r="M1645" s="982">
        <f>IFERROR(AVERAGE(D1645:E1645),"")</f>
        <v/>
      </c>
      <c r="N1645" s="982">
        <f>IFERROR(AVERAGE(F1645:H1645),"")</f>
        <v/>
      </c>
      <c r="O1645" s="982">
        <f>IFERROR(AVERAGE(I1645:J1645),"")</f>
        <v/>
      </c>
      <c r="P1645" s="982">
        <f>IFERROR(AVERAGE(K1645:L1645),"")</f>
        <v/>
      </c>
      <c r="R1645" s="797">
        <f>AVERAGE(M1645:P1645)</f>
        <v/>
      </c>
      <c r="S1645" s="266">
        <f>IF(R1645&gt;=1,1,0)</f>
        <v/>
      </c>
      <c r="T1645" s="266">
        <f>IF(S1645=0,0,S1645+T1644)</f>
        <v/>
      </c>
      <c r="U1645" s="514" t="inlineStr">
        <is>
          <t>June</t>
        </is>
      </c>
      <c r="V1645" s="515" t="n">
        <v>2022</v>
      </c>
      <c r="W1645" s="516" t="n"/>
      <c r="X1645" s="516" t="n"/>
      <c r="Y1645" s="516" t="n"/>
    </row>
    <row r="1646" ht="17.45" customHeight="1" thickBot="1">
      <c r="A1646" s="257">
        <f>IF(ISNUMBER(C1646),MONTH(C1646),"")</f>
        <v/>
      </c>
      <c r="B1646" s="257">
        <f>IF(ISNUMBER(C1646),YEAR(C1646),"")</f>
        <v/>
      </c>
      <c r="C1646" s="887">
        <f>C1645+1</f>
        <v/>
      </c>
      <c r="D1646" s="1015" t="n">
        <v>4.521</v>
      </c>
      <c r="E1646" s="889" t="n"/>
      <c r="F1646" s="1024" t="n">
        <v>2.097</v>
      </c>
      <c r="G1646" s="891" t="n"/>
      <c r="H1646" s="1025" t="n">
        <v>1.973</v>
      </c>
      <c r="I1646" s="888" t="n">
        <v>1.031</v>
      </c>
      <c r="J1646" s="889" t="n"/>
      <c r="K1646" s="890" t="n">
        <v>1.186</v>
      </c>
      <c r="L1646" s="889" t="n"/>
      <c r="M1646" s="982">
        <f>IFERROR(AVERAGE(D1646:E1646),"")</f>
        <v/>
      </c>
      <c r="N1646" s="982">
        <f>IFERROR(AVERAGE(F1646:H1646),"")</f>
        <v/>
      </c>
      <c r="O1646" s="982">
        <f>IFERROR(AVERAGE(I1646:J1646),"")</f>
        <v/>
      </c>
      <c r="P1646" s="982">
        <f>IFERROR(AVERAGE(K1646:L1646),"")</f>
        <v/>
      </c>
      <c r="R1646" s="797">
        <f>AVERAGE(M1646:P1646)</f>
        <v/>
      </c>
      <c r="S1646" s="266">
        <f>IF(R1646&gt;=1,1,0)</f>
        <v/>
      </c>
      <c r="T1646" s="266">
        <f>IF(S1646=0,0,S1646+T1645)</f>
        <v/>
      </c>
      <c r="U1646" s="517" t="inlineStr">
        <is>
          <t>Parameter</t>
        </is>
      </c>
      <c r="V1646" s="517" t="inlineStr">
        <is>
          <t>Station 1</t>
        </is>
      </c>
      <c r="W1646" s="517" t="inlineStr">
        <is>
          <t>Station 2</t>
        </is>
      </c>
      <c r="X1646" s="517" t="inlineStr">
        <is>
          <t>Station 4</t>
        </is>
      </c>
      <c r="Y1646" s="517" t="inlineStr">
        <is>
          <t>Station 5</t>
        </is>
      </c>
    </row>
    <row r="1647" ht="17.45" customHeight="1">
      <c r="A1647" s="257">
        <f>IF(ISNUMBER(C1647),MONTH(C1647),"")</f>
        <v/>
      </c>
      <c r="B1647" s="257">
        <f>IF(ISNUMBER(C1647),YEAR(C1647),"")</f>
        <v/>
      </c>
      <c r="C1647" s="831">
        <f>C1646+1</f>
        <v/>
      </c>
      <c r="D1647" s="832" t="n"/>
      <c r="E1647" s="833" t="n">
        <v>1.219</v>
      </c>
      <c r="F1647" s="835" t="n"/>
      <c r="G1647" s="834" t="n">
        <v>1.249</v>
      </c>
      <c r="H1647" s="860" t="n"/>
      <c r="I1647" s="832" t="n"/>
      <c r="J1647" s="833" t="n">
        <v>0.8065</v>
      </c>
      <c r="K1647" s="835" t="n"/>
      <c r="L1647" s="833" t="n">
        <v>0.9613</v>
      </c>
      <c r="M1647" s="982">
        <f>IFERROR(AVERAGE(D1647:E1647),"")</f>
        <v/>
      </c>
      <c r="N1647" s="982">
        <f>IFERROR(AVERAGE(F1647:H1647),"")</f>
        <v/>
      </c>
      <c r="O1647" s="982">
        <f>IFERROR(AVERAGE(I1647:J1647),"")</f>
        <v/>
      </c>
      <c r="P1647" s="982">
        <f>IFERROR(AVERAGE(K1647:L1647),"")</f>
        <v/>
      </c>
      <c r="R1647" s="797">
        <f>AVERAGE(M1647:P1647)</f>
        <v/>
      </c>
      <c r="S1647" s="266">
        <f>IF(R1647&gt;=1,1,0)</f>
        <v/>
      </c>
      <c r="T1647" s="266">
        <f>IF(S1647=0,0,S1647+T1646)</f>
        <v/>
      </c>
      <c r="U1647" s="518" t="inlineStr">
        <is>
          <t>Average</t>
        </is>
      </c>
      <c r="V1647" s="928">
        <f>AVERAGE(D1617:E1646)</f>
        <v/>
      </c>
      <c r="W1647" s="928">
        <f>AVERAGE(F1617:H1646)</f>
        <v/>
      </c>
      <c r="X1647" s="928">
        <f>AVERAGE(I1617:J1646)</f>
        <v/>
      </c>
      <c r="Y1647" s="928">
        <f>AVERAGE(K1617:L1646)</f>
        <v/>
      </c>
    </row>
    <row r="1648" ht="17.45" customHeight="1">
      <c r="A1648" s="257">
        <f>IF(ISNUMBER(C1648),MONTH(C1648),"")</f>
        <v/>
      </c>
      <c r="B1648" s="257">
        <f>IF(ISNUMBER(C1648),YEAR(C1648),"")</f>
        <v/>
      </c>
      <c r="C1648" s="808">
        <f>C1647+1</f>
        <v/>
      </c>
      <c r="D1648" s="809" t="n">
        <v>0.9833</v>
      </c>
      <c r="E1648" s="810" t="n"/>
      <c r="F1648" s="812" t="n">
        <v>0.9102</v>
      </c>
      <c r="G1648" s="811" t="n"/>
      <c r="H1648" s="837" t="n"/>
      <c r="I1648" s="809" t="n">
        <v>0.7010999999999999</v>
      </c>
      <c r="J1648" s="810" t="n"/>
      <c r="K1648" s="812" t="n">
        <v>0.7076</v>
      </c>
      <c r="L1648" s="810" t="n"/>
      <c r="M1648" s="983">
        <f>IFERROR(AVERAGE(D1648:E1648),"")</f>
        <v/>
      </c>
      <c r="N1648" s="983">
        <f>IFERROR(AVERAGE(F1648:H1648),"")</f>
        <v/>
      </c>
      <c r="O1648" s="983">
        <f>IFERROR(AVERAGE(I1648:J1648),"")</f>
        <v/>
      </c>
      <c r="P1648" s="983">
        <f>IFERROR(AVERAGE(K1648:L1648),"")</f>
        <v/>
      </c>
      <c r="Q1648" s="813">
        <f>AVERAGE(M1648:P1648)</f>
        <v/>
      </c>
      <c r="R1648" s="813" t="n"/>
      <c r="S1648" s="443">
        <f>IF(Q1648&gt;=1,1,0)</f>
        <v/>
      </c>
      <c r="T1648" s="443">
        <f>IF(S1648=0,0,S1648+T1647)</f>
        <v/>
      </c>
      <c r="U1648" s="518" t="inlineStr">
        <is>
          <t>Maximum</t>
        </is>
      </c>
      <c r="V1648" s="928">
        <f>MAX(D1617:E1646)</f>
        <v/>
      </c>
      <c r="W1648" s="928">
        <f>MAX(F1617:H1646)</f>
        <v/>
      </c>
      <c r="X1648" s="928">
        <f>MAX(I1617:J1646)</f>
        <v/>
      </c>
      <c r="Y1648" s="928">
        <f>MAX(K1617:L1646)</f>
        <v/>
      </c>
    </row>
    <row r="1649" ht="17.45" customHeight="1" thickBot="1">
      <c r="A1649" s="257">
        <f>IF(ISNUMBER(C1649),MONTH(C1649),"")</f>
        <v/>
      </c>
      <c r="B1649" s="257">
        <f>IF(ISNUMBER(C1649),YEAR(C1649),"")</f>
        <v/>
      </c>
      <c r="C1649" s="808">
        <f>C1648+1</f>
        <v/>
      </c>
      <c r="D1649" s="809" t="n"/>
      <c r="E1649" s="810" t="n">
        <v>0.835</v>
      </c>
      <c r="F1649" s="812" t="n"/>
      <c r="G1649" s="811" t="n">
        <v>0.7564</v>
      </c>
      <c r="H1649" s="837" t="n"/>
      <c r="I1649" s="809" t="n"/>
      <c r="J1649" s="810" t="n">
        <v>0.5008</v>
      </c>
      <c r="K1649" s="812" t="n"/>
      <c r="L1649" s="810" t="n">
        <v>0.6011</v>
      </c>
      <c r="M1649" s="983">
        <f>IFERROR(AVERAGE(D1649:E1649),"")</f>
        <v/>
      </c>
      <c r="N1649" s="983">
        <f>IFERROR(AVERAGE(F1649:H1649),"")</f>
        <v/>
      </c>
      <c r="O1649" s="983">
        <f>IFERROR(AVERAGE(I1649:J1649),"")</f>
        <v/>
      </c>
      <c r="P1649" s="983">
        <f>IFERROR(AVERAGE(K1649:L1649),"")</f>
        <v/>
      </c>
      <c r="Q1649" s="813">
        <f>AVERAGE(M1649:P1649)</f>
        <v/>
      </c>
      <c r="R1649" s="813" t="n"/>
      <c r="S1649" s="443">
        <f>IF(Q1649&gt;=1,1,0)</f>
        <v/>
      </c>
      <c r="T1649" s="443">
        <f>IF(S1649=0,0,S1649+T1648)</f>
        <v/>
      </c>
      <c r="U1649" s="520" t="inlineStr">
        <is>
          <t># DAYS &gt; 2.5</t>
        </is>
      </c>
      <c r="V1649" s="521">
        <f>COUNTIF(D1617:E1646,"&gt;=2.5")</f>
        <v/>
      </c>
      <c r="W1649" s="521">
        <f>COUNTIF(F1617:H1646,"&gt;=2.5")</f>
        <v/>
      </c>
      <c r="X1649" s="521">
        <f>COUNTIF(I1617:J1646,"&gt;=2.5")</f>
        <v/>
      </c>
      <c r="Y1649" s="521">
        <f>COUNTIF(K1617:L1646,"&gt;=2.5")</f>
        <v/>
      </c>
    </row>
    <row r="1650" ht="17.45" customHeight="1" thickBot="1">
      <c r="A1650" s="257">
        <f>IF(ISNUMBER(C1650),MONTH(C1650),"")</f>
        <v/>
      </c>
      <c r="B1650" s="257">
        <f>IF(ISNUMBER(C1650),YEAR(C1650),"")</f>
        <v/>
      </c>
      <c r="C1650" s="791">
        <f>C1649+1</f>
        <v/>
      </c>
      <c r="D1650" s="792" t="n">
        <v>0.925</v>
      </c>
      <c r="E1650" s="793" t="n"/>
      <c r="F1650" s="795" t="n"/>
      <c r="G1650" s="794" t="n"/>
      <c r="H1650" s="836" t="n">
        <v>0.9552</v>
      </c>
      <c r="I1650" s="792" t="n">
        <v>0.6016</v>
      </c>
      <c r="J1650" s="793" t="n"/>
      <c r="K1650" s="795" t="n">
        <v>0.6877</v>
      </c>
      <c r="L1650" s="793" t="n"/>
      <c r="M1650" s="982">
        <f>IFERROR(AVERAGE(D1650:E1650),"")</f>
        <v/>
      </c>
      <c r="N1650" s="982">
        <f>IFERROR(AVERAGE(F1650:H1650),"")</f>
        <v/>
      </c>
      <c r="O1650" s="982">
        <f>IFERROR(AVERAGE(I1650:J1650),"")</f>
        <v/>
      </c>
      <c r="P1650" s="982">
        <f>IFERROR(AVERAGE(K1650:L1650),"")</f>
        <v/>
      </c>
      <c r="R1650" s="797">
        <f>AVERAGE(M1650:P1650)</f>
        <v/>
      </c>
      <c r="S1650" s="266">
        <f>IF(R1650&gt;=1,1,0)</f>
        <v/>
      </c>
      <c r="T1650" s="266">
        <f>IF(S1650=0,0,S1650+T1649)</f>
        <v/>
      </c>
      <c r="Y1650" s="929">
        <f>AVERAGE(V1647:Y1647)</f>
        <v/>
      </c>
    </row>
    <row r="1651" ht="17.45" customHeight="1">
      <c r="A1651" s="257">
        <f>IF(ISNUMBER(C1651),MONTH(C1651),"")</f>
        <v/>
      </c>
      <c r="B1651" s="257">
        <f>IF(ISNUMBER(C1651),YEAR(C1651),"")</f>
        <v/>
      </c>
      <c r="C1651" s="791">
        <f>C1650+1</f>
        <v/>
      </c>
      <c r="D1651" s="792" t="n"/>
      <c r="E1651" s="793" t="n">
        <v>1.197</v>
      </c>
      <c r="F1651" s="795" t="n"/>
      <c r="G1651" s="794" t="n">
        <v>1.366</v>
      </c>
      <c r="H1651" s="836" t="n"/>
      <c r="I1651" s="792" t="n"/>
      <c r="J1651" s="793" t="n">
        <v>1.083</v>
      </c>
      <c r="K1651" s="795" t="n"/>
      <c r="L1651" s="793" t="n">
        <v>1.136</v>
      </c>
      <c r="M1651" s="982">
        <f>IFERROR(AVERAGE(D1651:E1651),"")</f>
        <v/>
      </c>
      <c r="N1651" s="982">
        <f>IFERROR(AVERAGE(F1651:H1651),"")</f>
        <v/>
      </c>
      <c r="O1651" s="982">
        <f>IFERROR(AVERAGE(I1651:J1651),"")</f>
        <v/>
      </c>
      <c r="P1651" s="982">
        <f>IFERROR(AVERAGE(K1651:L1651),"")</f>
        <v/>
      </c>
      <c r="R1651" s="797">
        <f>AVERAGE(M1651:P1651)</f>
        <v/>
      </c>
      <c r="S1651" s="266">
        <f>IF(R1651&gt;=1,1,0)</f>
        <v/>
      </c>
      <c r="T1651" s="266">
        <f>IF(S1651=0,0,S1651+T1650)</f>
        <v/>
      </c>
    </row>
    <row r="1652" ht="17.45" customHeight="1">
      <c r="A1652" s="257">
        <f>IF(ISNUMBER(C1652),MONTH(C1652),"")</f>
        <v/>
      </c>
      <c r="B1652" s="257">
        <f>IF(ISNUMBER(C1652),YEAR(C1652),"")</f>
        <v/>
      </c>
      <c r="C1652" s="861">
        <f>C1651+1</f>
        <v/>
      </c>
      <c r="D1652" s="840" t="n">
        <v>1.05</v>
      </c>
      <c r="E1652" s="841" t="n"/>
      <c r="F1652" s="843" t="n">
        <v>0.6634</v>
      </c>
      <c r="G1652" s="842" t="n"/>
      <c r="H1652" s="863" t="n">
        <v>0.6768</v>
      </c>
      <c r="I1652" s="840" t="n">
        <v>0.6459</v>
      </c>
      <c r="J1652" s="841" t="n"/>
      <c r="K1652" s="843" t="n">
        <v>0.5971</v>
      </c>
      <c r="L1652" s="841" t="n"/>
      <c r="M1652" s="982">
        <f>IFERROR(AVERAGE(D1652:E1652),"")</f>
        <v/>
      </c>
      <c r="N1652" s="982">
        <f>IFERROR(AVERAGE(F1652:H1652),"")</f>
        <v/>
      </c>
      <c r="O1652" s="982">
        <f>IFERROR(AVERAGE(I1652:J1652),"")</f>
        <v/>
      </c>
      <c r="P1652" s="982">
        <f>IFERROR(AVERAGE(K1652:L1652),"")</f>
        <v/>
      </c>
      <c r="R1652" s="797">
        <f>AVERAGE(M1652:P1652)</f>
        <v/>
      </c>
      <c r="S1652" s="266">
        <f>IF(R1652&gt;=1,1,0)</f>
        <v/>
      </c>
      <c r="T1652" s="266">
        <f>IF(S1652=0,0,S1652+T1651)</f>
        <v/>
      </c>
    </row>
    <row r="1653" ht="17.45" customHeight="1">
      <c r="A1653" s="257">
        <f>IF(ISNUMBER(C1653),MONTH(C1653),"")</f>
        <v/>
      </c>
      <c r="B1653" s="257">
        <f>IF(ISNUMBER(C1653),YEAR(C1653),"")</f>
        <v/>
      </c>
      <c r="C1653" s="791">
        <f>C1652+1</f>
        <v/>
      </c>
      <c r="D1653" s="849" t="n"/>
      <c r="E1653" s="850" t="n">
        <v>2.009</v>
      </c>
      <c r="F1653" s="852" t="n"/>
      <c r="G1653" s="851" t="n">
        <v>1.696</v>
      </c>
      <c r="H1653" s="853" t="n"/>
      <c r="I1653" s="849" t="n"/>
      <c r="J1653" s="850" t="n">
        <v>0.9009</v>
      </c>
      <c r="K1653" s="852" t="n"/>
      <c r="L1653" s="850" t="n">
        <v>0.9883999999999999</v>
      </c>
      <c r="M1653" s="982">
        <f>IFERROR(AVERAGE(D1653:E1653),"")</f>
        <v/>
      </c>
      <c r="N1653" s="982">
        <f>IFERROR(AVERAGE(F1653:H1653),"")</f>
        <v/>
      </c>
      <c r="O1653" s="982">
        <f>IFERROR(AVERAGE(I1653:J1653),"")</f>
        <v/>
      </c>
      <c r="P1653" s="982">
        <f>IFERROR(AVERAGE(K1653:L1653),"")</f>
        <v/>
      </c>
      <c r="R1653" s="797">
        <f>AVERAGE(M1653:P1653)</f>
        <v/>
      </c>
      <c r="S1653" s="266">
        <f>IF(R1653&gt;=1,1,0)</f>
        <v/>
      </c>
      <c r="T1653" s="266">
        <f>IF(S1653=0,0,S1653+T1652)</f>
        <v/>
      </c>
    </row>
    <row r="1654" ht="17.45" customHeight="1">
      <c r="A1654" s="257">
        <f>IF(ISNUMBER(C1654),MONTH(C1654),"")</f>
        <v/>
      </c>
      <c r="B1654" s="257">
        <f>IF(ISNUMBER(C1654),YEAR(C1654),"")</f>
        <v/>
      </c>
      <c r="C1654" s="791">
        <f>C1653+1</f>
        <v/>
      </c>
      <c r="D1654" s="792" t="n">
        <v>2.213</v>
      </c>
      <c r="E1654" s="793" t="n"/>
      <c r="F1654" s="795" t="n">
        <v>1.236</v>
      </c>
      <c r="G1654" s="794" t="n"/>
      <c r="H1654" s="836" t="n"/>
      <c r="I1654" s="792" t="n">
        <v>0.8717</v>
      </c>
      <c r="J1654" s="793" t="n"/>
      <c r="K1654" s="795" t="n">
        <v>0.8506</v>
      </c>
      <c r="L1654" s="793" t="n"/>
      <c r="M1654" s="982">
        <f>IFERROR(AVERAGE(D1654:E1654),"")</f>
        <v/>
      </c>
      <c r="N1654" s="982">
        <f>IFERROR(AVERAGE(F1654:H1654),"")</f>
        <v/>
      </c>
      <c r="O1654" s="982">
        <f>IFERROR(AVERAGE(I1654:J1654),"")</f>
        <v/>
      </c>
      <c r="P1654" s="982">
        <f>IFERROR(AVERAGE(K1654:L1654),"")</f>
        <v/>
      </c>
      <c r="R1654" s="797">
        <f>AVERAGE(M1654:P1654)</f>
        <v/>
      </c>
      <c r="S1654" s="266">
        <f>IF(R1654&gt;=1,1,0)</f>
        <v/>
      </c>
      <c r="T1654" s="266">
        <f>IF(S1654=0,0,S1654+T1653)</f>
        <v/>
      </c>
    </row>
    <row r="1655" ht="17.45" customHeight="1">
      <c r="A1655" s="298">
        <f>IF(ISNUMBER(C1655),MONTH(C1655),"")</f>
        <v/>
      </c>
      <c r="B1655" s="298">
        <f>IF(ISNUMBER(C1655),YEAR(C1655),"")</f>
        <v/>
      </c>
      <c r="C1655" s="808">
        <f>C1654+1</f>
        <v/>
      </c>
      <c r="D1655" s="809" t="n"/>
      <c r="E1655" s="810" t="n">
        <v>0.9350000000000001</v>
      </c>
      <c r="F1655" s="812" t="n"/>
      <c r="G1655" s="811" t="n">
        <v>0.7342</v>
      </c>
      <c r="H1655" s="837" t="n"/>
      <c r="I1655" s="809" t="n"/>
      <c r="J1655" s="810" t="n">
        <v>1.014</v>
      </c>
      <c r="K1655" s="812" t="n"/>
      <c r="L1655" s="810" t="n">
        <v>0.8474</v>
      </c>
      <c r="M1655" s="983">
        <f>IFERROR(AVERAGE(D1655:E1655),"")</f>
        <v/>
      </c>
      <c r="N1655" s="983">
        <f>IFERROR(AVERAGE(F1655:H1655),"")</f>
        <v/>
      </c>
      <c r="O1655" s="983">
        <f>IFERROR(AVERAGE(I1655:J1655),"")</f>
        <v/>
      </c>
      <c r="P1655" s="983">
        <f>IFERROR(AVERAGE(K1655:L1655),"")</f>
        <v/>
      </c>
      <c r="Q1655" s="813">
        <f>AVERAGE(M1655:P1655)</f>
        <v/>
      </c>
      <c r="R1655" s="813" t="n"/>
      <c r="S1655" s="443">
        <f>IF(Q1655&gt;=1,1,0)</f>
        <v/>
      </c>
      <c r="T1655" s="443">
        <f>IF(S1655=0,0,S1655+T1654)</f>
        <v/>
      </c>
    </row>
    <row r="1656" ht="17.45" customHeight="1">
      <c r="A1656" s="298">
        <f>IF(ISNUMBER(C1656),MONTH(C1656),"")</f>
        <v/>
      </c>
      <c r="B1656" s="298">
        <f>IF(ISNUMBER(C1656),YEAR(C1656),"")</f>
        <v/>
      </c>
      <c r="C1656" s="808">
        <f>C1655+1</f>
        <v/>
      </c>
      <c r="D1656" s="809" t="n">
        <v>0.7975</v>
      </c>
      <c r="E1656" s="810" t="n"/>
      <c r="F1656" s="812" t="n"/>
      <c r="G1656" s="811" t="n"/>
      <c r="H1656" s="837" t="n">
        <v>0.8038</v>
      </c>
      <c r="I1656" s="809" t="n">
        <v>0.7050999999999999</v>
      </c>
      <c r="J1656" s="810" t="n"/>
      <c r="K1656" s="812" t="n">
        <v>0.8056</v>
      </c>
      <c r="L1656" s="810" t="n"/>
      <c r="M1656" s="983">
        <f>IFERROR(AVERAGE(D1656:E1656),"")</f>
        <v/>
      </c>
      <c r="N1656" s="983">
        <f>IFERROR(AVERAGE(F1656:H1656),"")</f>
        <v/>
      </c>
      <c r="O1656" s="983">
        <f>IFERROR(AVERAGE(I1656:J1656),"")</f>
        <v/>
      </c>
      <c r="P1656" s="983">
        <f>IFERROR(AVERAGE(K1656:L1656),"")</f>
        <v/>
      </c>
      <c r="Q1656" s="813">
        <f>AVERAGE(M1656:P1656)</f>
        <v/>
      </c>
      <c r="R1656" s="813" t="n"/>
      <c r="S1656" s="443">
        <f>IF(Q1656&gt;=1,1,0)</f>
        <v/>
      </c>
      <c r="T1656" s="443">
        <f>IF(S1656=0,0,S1656+T1655)</f>
        <v/>
      </c>
    </row>
    <row r="1657" ht="17.45" customHeight="1">
      <c r="A1657" s="257">
        <f>IF(ISNUMBER(C1657),MONTH(C1657),"")</f>
        <v/>
      </c>
      <c r="B1657" s="257">
        <f>IF(ISNUMBER(C1657),YEAR(C1657),"")</f>
        <v/>
      </c>
      <c r="C1657" s="791">
        <f>C1656+1</f>
        <v/>
      </c>
      <c r="D1657" s="792" t="n"/>
      <c r="E1657" s="793" t="n"/>
      <c r="F1657" s="795" t="n"/>
      <c r="G1657" s="794" t="n">
        <v>1.018</v>
      </c>
      <c r="H1657" s="836" t="n"/>
      <c r="I1657" s="792" t="n"/>
      <c r="J1657" s="793" t="n">
        <v>1.001</v>
      </c>
      <c r="K1657" s="795" t="n"/>
      <c r="L1657" s="793" t="n">
        <v>1.371</v>
      </c>
      <c r="M1657" s="815">
        <f>IFERROR(AVERAGE(#REF!),"")</f>
        <v/>
      </c>
      <c r="N1657" s="982">
        <f>IFERROR(AVERAGE(F1657:H1657),"")</f>
        <v/>
      </c>
      <c r="O1657" s="982">
        <f>IFERROR(AVERAGE(I1657:J1657),"")</f>
        <v/>
      </c>
      <c r="P1657" s="982">
        <f>IFERROR(AVERAGE(K1657:L1657),"")</f>
        <v/>
      </c>
      <c r="R1657" s="797">
        <f>AVERAGE(M1657:P1657)</f>
        <v/>
      </c>
      <c r="S1657" s="266">
        <f>IF(R1657&gt;=1,1,0)</f>
        <v/>
      </c>
      <c r="T1657" s="266">
        <f>IF(S1657=0,0,S1657+T1656)</f>
        <v/>
      </c>
    </row>
    <row r="1658" ht="17.45" customHeight="1">
      <c r="A1658" s="257">
        <f>IF(ISNUMBER(C1658),MONTH(C1658),"")</f>
        <v/>
      </c>
      <c r="B1658" s="257">
        <f>IF(ISNUMBER(C1658),YEAR(C1658),"")</f>
        <v/>
      </c>
      <c r="C1658" s="861">
        <f>C1657+1</f>
        <v/>
      </c>
      <c r="D1658" s="803" t="n">
        <v>1.025</v>
      </c>
      <c r="E1658" s="804" t="n"/>
      <c r="F1658" s="806" t="n">
        <v>0.8591</v>
      </c>
      <c r="G1658" s="805" t="n"/>
      <c r="H1658" s="838" t="n">
        <v>0.8441</v>
      </c>
      <c r="I1658" s="803" t="n">
        <v>0.8673999999999999</v>
      </c>
      <c r="J1658" s="804" t="n"/>
      <c r="K1658" s="965" t="n">
        <v>2.259</v>
      </c>
      <c r="L1658" s="804" t="n"/>
      <c r="M1658" s="982">
        <f>IFERROR(AVERAGE(D1658:E1658),"")</f>
        <v/>
      </c>
      <c r="N1658" s="982">
        <f>IFERROR(AVERAGE(F1658:H1658),"")</f>
        <v/>
      </c>
      <c r="O1658" s="982">
        <f>IFERROR(AVERAGE(I1658:J1658),"")</f>
        <v/>
      </c>
      <c r="P1658" s="982">
        <f>IFERROR(AVERAGE(K1658:L1658),"")</f>
        <v/>
      </c>
      <c r="R1658" s="797">
        <f>AVERAGE(M1658:P1658)</f>
        <v/>
      </c>
      <c r="S1658" s="266">
        <f>IF(R1658&gt;=1,1,0)</f>
        <v/>
      </c>
      <c r="T1658" s="266">
        <f>IF(S1658=0,0,S1658+T1657)</f>
        <v/>
      </c>
    </row>
    <row r="1659" ht="17.45" customHeight="1">
      <c r="A1659" s="257">
        <f>IF(ISNUMBER(C1659),MONTH(C1659),"")</f>
        <v/>
      </c>
      <c r="B1659" s="257">
        <f>IF(ISNUMBER(C1659),YEAR(C1659),"")</f>
        <v/>
      </c>
      <c r="C1659" s="791">
        <f>C1658+1</f>
        <v/>
      </c>
      <c r="D1659" s="792" t="n"/>
      <c r="E1659" s="793" t="n">
        <v>1.05</v>
      </c>
      <c r="F1659" s="795" t="n"/>
      <c r="G1659" s="794" t="n">
        <v>0.897</v>
      </c>
      <c r="H1659" s="836" t="n"/>
      <c r="I1659" s="792" t="n"/>
      <c r="J1659" s="793" t="n">
        <v>1.144</v>
      </c>
      <c r="K1659" s="795" t="n"/>
      <c r="L1659" s="865" t="n">
        <v>2.575</v>
      </c>
      <c r="M1659" s="982">
        <f>IFERROR(AVERAGE(D1659:E1659),"")</f>
        <v/>
      </c>
      <c r="N1659" s="982">
        <f>IFERROR(AVERAGE(F1659:H1659),"")</f>
        <v/>
      </c>
      <c r="O1659" s="982">
        <f>IFERROR(AVERAGE(I1659:J1659),"")</f>
        <v/>
      </c>
      <c r="P1659" s="982">
        <f>IFERROR(AVERAGE(K1659:L1659),"")</f>
        <v/>
      </c>
      <c r="R1659" s="797">
        <f>AVERAGE(M1659:P1659)</f>
        <v/>
      </c>
      <c r="S1659" s="266">
        <f>IF(R1659&gt;=1,1,0)</f>
        <v/>
      </c>
      <c r="T1659" s="266">
        <f>IF(S1659=0,0,S1659+T1658)</f>
        <v/>
      </c>
    </row>
    <row r="1660" ht="17.45" customHeight="1">
      <c r="A1660" s="257">
        <f>IF(ISNUMBER(C1660),MONTH(C1660),"")</f>
        <v/>
      </c>
      <c r="B1660" s="257">
        <f>IF(ISNUMBER(C1660),YEAR(C1660),"")</f>
        <v/>
      </c>
      <c r="C1660" s="791">
        <f>C1659+1</f>
        <v/>
      </c>
      <c r="D1660" s="792" t="n">
        <v>1.24</v>
      </c>
      <c r="E1660" s="793" t="n"/>
      <c r="F1660" s="795" t="n">
        <v>1.147</v>
      </c>
      <c r="G1660" s="794" t="n"/>
      <c r="H1660" s="836" t="n"/>
      <c r="I1660" s="792" t="n">
        <v>1.227</v>
      </c>
      <c r="J1660" s="793" t="n"/>
      <c r="K1660" s="964" t="n">
        <v>2.413</v>
      </c>
      <c r="L1660" s="793" t="n"/>
      <c r="M1660" s="982">
        <f>IFERROR(AVERAGE(D1660:E1660),"")</f>
        <v/>
      </c>
      <c r="N1660" s="982">
        <f>IFERROR(AVERAGE(F1660:H1660),"")</f>
        <v/>
      </c>
      <c r="O1660" s="982">
        <f>IFERROR(AVERAGE(I1660:J1660),"")</f>
        <v/>
      </c>
      <c r="P1660" s="982">
        <f>IFERROR(AVERAGE(K1660:L1660),"")</f>
        <v/>
      </c>
      <c r="R1660" s="797">
        <f>AVERAGE(M1660:P1660)</f>
        <v/>
      </c>
      <c r="S1660" s="266">
        <f>IF(R1660&gt;=1,1,0)</f>
        <v/>
      </c>
      <c r="T1660" s="266">
        <f>IF(S1660=0,0,S1660+T1659)</f>
        <v/>
      </c>
    </row>
    <row r="1661" ht="17.45" customHeight="1">
      <c r="A1661" s="257">
        <f>IF(ISNUMBER(C1661),MONTH(C1661),"")</f>
        <v/>
      </c>
      <c r="B1661" s="257">
        <f>IF(ISNUMBER(C1661),YEAR(C1661),"")</f>
        <v/>
      </c>
      <c r="C1661" s="791">
        <f>C1660+1</f>
        <v/>
      </c>
      <c r="D1661" s="792" t="n"/>
      <c r="E1661" s="793" t="n">
        <v>1.083</v>
      </c>
      <c r="F1661" s="795" t="n"/>
      <c r="G1661" s="794" t="n">
        <v>1.22</v>
      </c>
      <c r="H1661" s="836" t="n"/>
      <c r="I1661" s="792" t="n"/>
      <c r="J1661" s="793" t="n">
        <v>1.057</v>
      </c>
      <c r="K1661" s="795" t="n"/>
      <c r="L1661" s="793" t="n">
        <v>1.552</v>
      </c>
      <c r="M1661" s="982">
        <f>IFERROR(AVERAGE(D1661:E1661),"")</f>
        <v/>
      </c>
      <c r="N1661" s="982">
        <f>IFERROR(AVERAGE(F1661:H1661),"")</f>
        <v/>
      </c>
      <c r="O1661" s="982">
        <f>IFERROR(AVERAGE(I1661:J1661),"")</f>
        <v/>
      </c>
      <c r="P1661" s="982">
        <f>IFERROR(AVERAGE(K1661:L1661),"")</f>
        <v/>
      </c>
      <c r="R1661" s="797">
        <f>AVERAGE(M1661:P1661)</f>
        <v/>
      </c>
      <c r="S1661" s="266">
        <f>IF(R1661&gt;=1,1,0)</f>
        <v/>
      </c>
      <c r="T1661" s="266">
        <f>IF(S1661=0,0,S1661+T1660)</f>
        <v/>
      </c>
    </row>
    <row r="1662" ht="17.45" customHeight="1">
      <c r="A1662" s="298">
        <f>IF(ISNUMBER(C1662),MONTH(C1662),"")</f>
        <v/>
      </c>
      <c r="B1662" s="298">
        <f>IF(ISNUMBER(C1662),YEAR(C1662),"")</f>
        <v/>
      </c>
      <c r="C1662" s="808">
        <f>C1661+1</f>
        <v/>
      </c>
      <c r="D1662" s="809" t="n">
        <v>1.251</v>
      </c>
      <c r="E1662" s="810" t="n"/>
      <c r="F1662" s="812" t="n"/>
      <c r="G1662" s="811" t="n"/>
      <c r="H1662" s="837" t="n">
        <v>1.145</v>
      </c>
      <c r="I1662" s="809" t="n">
        <v>0.9874000000000001</v>
      </c>
      <c r="J1662" s="810" t="n"/>
      <c r="K1662" s="812" t="n">
        <v>1.278</v>
      </c>
      <c r="L1662" s="810" t="n"/>
      <c r="M1662" s="983">
        <f>IFERROR(AVERAGE(D1662:E1662),"")</f>
        <v/>
      </c>
      <c r="N1662" s="983">
        <f>IFERROR(AVERAGE(F1662:H1662),"")</f>
        <v/>
      </c>
      <c r="O1662" s="983">
        <f>IFERROR(AVERAGE(I1662:J1662),"")</f>
        <v/>
      </c>
      <c r="P1662" s="983">
        <f>IFERROR(AVERAGE(K1662:L1662),"")</f>
        <v/>
      </c>
      <c r="Q1662" s="813">
        <f>AVERAGE(M1662:P1662)</f>
        <v/>
      </c>
      <c r="R1662" s="813" t="n"/>
      <c r="S1662" s="443">
        <f>IF(Q1662&gt;=1,1,0)</f>
        <v/>
      </c>
      <c r="T1662" s="443">
        <f>IF(S1662=0,0,S1662+T1661)</f>
        <v/>
      </c>
    </row>
    <row r="1663" ht="17.45" customHeight="1">
      <c r="A1663" s="298">
        <f>IF(ISNUMBER(C1663),MONTH(C1663),"")</f>
        <v/>
      </c>
      <c r="B1663" s="298">
        <f>IF(ISNUMBER(C1663),YEAR(C1663),"")</f>
        <v/>
      </c>
      <c r="C1663" s="808">
        <f>C1662+1</f>
        <v/>
      </c>
      <c r="D1663" s="809" t="n"/>
      <c r="E1663" s="810" t="n">
        <v>1.098</v>
      </c>
      <c r="F1663" s="812" t="n"/>
      <c r="G1663" s="811" t="n">
        <v>1.024</v>
      </c>
      <c r="H1663" s="837" t="n"/>
      <c r="I1663" s="809" t="n"/>
      <c r="J1663" s="810" t="n">
        <v>0.8485</v>
      </c>
      <c r="K1663" s="812" t="n"/>
      <c r="L1663" s="810" t="n">
        <v>1.012</v>
      </c>
      <c r="M1663" s="983">
        <f>IFERROR(AVERAGE(D1663:E1663),"")</f>
        <v/>
      </c>
      <c r="N1663" s="983">
        <f>IFERROR(AVERAGE(F1663:H1663),"")</f>
        <v/>
      </c>
      <c r="O1663" s="983">
        <f>IFERROR(AVERAGE(I1663:J1663),"")</f>
        <v/>
      </c>
      <c r="P1663" s="983">
        <f>IFERROR(AVERAGE(K1663:L1663),"")</f>
        <v/>
      </c>
      <c r="Q1663" s="813">
        <f>AVERAGE(M1663:P1663)</f>
        <v/>
      </c>
      <c r="R1663" s="813" t="n"/>
      <c r="S1663" s="443">
        <f>IF(Q1663&gt;=1,1,0)</f>
        <v/>
      </c>
      <c r="T1663" s="443">
        <f>IF(S1663=0,0,S1663+T1662)</f>
        <v/>
      </c>
    </row>
    <row r="1664" ht="17.45" customHeight="1">
      <c r="A1664" s="257">
        <f>IF(ISNUMBER(C1664),MONTH(C1664),"")</f>
        <v/>
      </c>
      <c r="B1664" s="257">
        <f>IF(ISNUMBER(C1664),YEAR(C1664),"")</f>
        <v/>
      </c>
      <c r="C1664" s="861">
        <f>C1663+1</f>
        <v/>
      </c>
      <c r="D1664" s="803" t="n">
        <v>1.53</v>
      </c>
      <c r="E1664" s="804" t="n"/>
      <c r="F1664" s="806" t="n">
        <v>1.693</v>
      </c>
      <c r="G1664" s="805" t="n"/>
      <c r="H1664" s="838" t="n">
        <v>1.705</v>
      </c>
      <c r="I1664" s="803" t="n">
        <v>1.13</v>
      </c>
      <c r="J1664" s="804" t="n"/>
      <c r="K1664" s="806" t="n">
        <v>1.334</v>
      </c>
      <c r="L1664" s="804" t="n"/>
      <c r="M1664" s="982">
        <f>IFERROR(AVERAGE(D1664:E1664),"")</f>
        <v/>
      </c>
      <c r="N1664" s="982">
        <f>IFERROR(AVERAGE(F1664:H1664),"")</f>
        <v/>
      </c>
      <c r="O1664" s="982">
        <f>IFERROR(AVERAGE(I1664:J1664),"")</f>
        <v/>
      </c>
      <c r="P1664" s="982">
        <f>IFERROR(AVERAGE(K1664:L1664),"")</f>
        <v/>
      </c>
      <c r="R1664" s="797">
        <f>AVERAGE(M1664:P1664)</f>
        <v/>
      </c>
      <c r="S1664" s="266">
        <f>IF(R1664&gt;=1,1,0)</f>
        <v/>
      </c>
      <c r="T1664" s="266">
        <f>IF(S1664=0,0,S1664+T1663)</f>
        <v/>
      </c>
    </row>
    <row r="1665" ht="17.45" customHeight="1">
      <c r="A1665" s="257">
        <f>IF(ISNUMBER(C1665),MONTH(C1665),"")</f>
        <v/>
      </c>
      <c r="B1665" s="257">
        <f>IF(ISNUMBER(C1665),YEAR(C1665),"")</f>
        <v/>
      </c>
      <c r="C1665" s="791">
        <f>C1664+1</f>
        <v/>
      </c>
      <c r="D1665" s="792" t="n"/>
      <c r="E1665" s="793" t="n">
        <v>1.54</v>
      </c>
      <c r="F1665" s="795" t="n"/>
      <c r="G1665" s="794" t="n">
        <v>1.442</v>
      </c>
      <c r="H1665" s="836" t="n"/>
      <c r="I1665" s="792" t="n"/>
      <c r="J1665" s="793" t="n">
        <v>1.168</v>
      </c>
      <c r="K1665" s="795" t="n"/>
      <c r="L1665" s="793" t="n">
        <v>1.307</v>
      </c>
      <c r="M1665" s="982">
        <f>IFERROR(AVERAGE(D1665:E1665),"")</f>
        <v/>
      </c>
      <c r="N1665" s="982">
        <f>IFERROR(AVERAGE(F1665:H1665),"")</f>
        <v/>
      </c>
      <c r="O1665" s="982">
        <f>IFERROR(AVERAGE(I1665:J1665),"")</f>
        <v/>
      </c>
      <c r="P1665" s="982">
        <f>IFERROR(AVERAGE(K1665:L1665),"")</f>
        <v/>
      </c>
      <c r="R1665" s="797">
        <f>AVERAGE(M1665:P1665)</f>
        <v/>
      </c>
      <c r="S1665" s="266">
        <f>IF(R1665&gt;=1,1,0)</f>
        <v/>
      </c>
      <c r="T1665" s="266">
        <f>IF(S1665=0,0,S1665+T1664)</f>
        <v/>
      </c>
    </row>
    <row r="1666" ht="17.45" customHeight="1">
      <c r="A1666" s="257">
        <f>IF(ISNUMBER(C1666),MONTH(C1666),"")</f>
        <v/>
      </c>
      <c r="B1666" s="257">
        <f>IF(ISNUMBER(C1666),YEAR(C1666),"")</f>
        <v/>
      </c>
      <c r="C1666" s="791">
        <f>C1665+1</f>
        <v/>
      </c>
      <c r="D1666" s="792" t="n">
        <v>1.346</v>
      </c>
      <c r="E1666" s="793" t="n"/>
      <c r="F1666" s="795" t="n">
        <v>1.423</v>
      </c>
      <c r="G1666" s="794" t="n"/>
      <c r="H1666" s="836" t="n"/>
      <c r="I1666" s="792" t="n">
        <v>1.161</v>
      </c>
      <c r="J1666" s="793" t="n"/>
      <c r="K1666" s="795" t="n">
        <v>0.9572000000000001</v>
      </c>
      <c r="L1666" s="793" t="n"/>
      <c r="M1666" s="982">
        <f>IFERROR(AVERAGE(D1666:E1666),"")</f>
        <v/>
      </c>
      <c r="N1666" s="982">
        <f>IFERROR(AVERAGE(F1666:H1666),"")</f>
        <v/>
      </c>
      <c r="O1666" s="982">
        <f>IFERROR(AVERAGE(I1666:J1666),"")</f>
        <v/>
      </c>
      <c r="P1666" s="982">
        <f>IFERROR(AVERAGE(K1666:L1666),"")</f>
        <v/>
      </c>
      <c r="R1666" s="797">
        <f>AVERAGE(M1666:P1666)</f>
        <v/>
      </c>
      <c r="S1666" s="266">
        <f>IF(R1666&gt;=1,1,0)</f>
        <v/>
      </c>
      <c r="T1666" s="266">
        <f>IF(S1666=0,0,S1666+T1665)</f>
        <v/>
      </c>
    </row>
    <row r="1667" ht="17.45" customHeight="1">
      <c r="A1667" s="257">
        <f>IF(ISNUMBER(C1667),MONTH(C1667),"")</f>
        <v/>
      </c>
      <c r="B1667" s="257">
        <f>IF(ISNUMBER(C1667),YEAR(C1667),"")</f>
        <v/>
      </c>
      <c r="C1667" s="791">
        <f>C1666+1</f>
        <v/>
      </c>
      <c r="D1667" s="792" t="n"/>
      <c r="E1667" s="793" t="n">
        <v>1.848</v>
      </c>
      <c r="F1667" s="795" t="n"/>
      <c r="G1667" s="794" t="n">
        <v>0.9177999999999999</v>
      </c>
      <c r="H1667" s="836" t="n"/>
      <c r="I1667" s="792" t="n"/>
      <c r="J1667" s="793" t="n">
        <v>1.153</v>
      </c>
      <c r="K1667" s="795" t="n"/>
      <c r="L1667" s="793" t="n">
        <v>0.9529</v>
      </c>
      <c r="M1667" s="982">
        <f>IFERROR(AVERAGE(D1667:E1667),"")</f>
        <v/>
      </c>
      <c r="N1667" s="982">
        <f>IFERROR(AVERAGE(F1667:H1667),"")</f>
        <v/>
      </c>
      <c r="O1667" s="982">
        <f>IFERROR(AVERAGE(I1667:J1667),"")</f>
        <v/>
      </c>
      <c r="P1667" s="982">
        <f>IFERROR(AVERAGE(K1667:L1667),"")</f>
        <v/>
      </c>
      <c r="R1667" s="797">
        <f>AVERAGE(M1667:P1667)</f>
        <v/>
      </c>
      <c r="S1667" s="266">
        <f>IF(R1667&gt;=1,1,0)</f>
        <v/>
      </c>
      <c r="T1667" s="266">
        <f>IF(S1667=0,0,S1667+T1666)</f>
        <v/>
      </c>
    </row>
    <row r="1668" ht="17.45" customHeight="1">
      <c r="A1668" s="257">
        <f>IF(ISNUMBER(C1668),MONTH(C1668),"")</f>
        <v/>
      </c>
      <c r="B1668" s="257">
        <f>IF(ISNUMBER(C1668),YEAR(C1668),"")</f>
        <v/>
      </c>
      <c r="C1668" s="791">
        <f>C1667+1</f>
        <v/>
      </c>
      <c r="D1668" s="899" t="n">
        <v>2.622</v>
      </c>
      <c r="E1668" s="793" t="n"/>
      <c r="F1668" s="795" t="n"/>
      <c r="G1668" s="794" t="n"/>
      <c r="H1668" s="836" t="n">
        <v>0.9102</v>
      </c>
      <c r="I1668" s="792" t="n">
        <v>0.7363</v>
      </c>
      <c r="J1668" s="793" t="n"/>
      <c r="K1668" s="795" t="n">
        <v>0.806</v>
      </c>
      <c r="L1668" s="793" t="n"/>
      <c r="M1668" s="982">
        <f>IFERROR(AVERAGE(D1668:E1668),"")</f>
        <v/>
      </c>
      <c r="N1668" s="982">
        <f>IFERROR(AVERAGE(F1668:H1668),"")</f>
        <v/>
      </c>
      <c r="O1668" s="982">
        <f>IFERROR(AVERAGE(I1668:J1668),"")</f>
        <v/>
      </c>
      <c r="P1668" s="982">
        <f>IFERROR(AVERAGE(K1668:L1668),"")</f>
        <v/>
      </c>
      <c r="R1668" s="797">
        <f>AVERAGE(M1668:P1668)</f>
        <v/>
      </c>
      <c r="S1668" s="266">
        <f>IF(R1668&gt;=1,1,0)</f>
        <v/>
      </c>
      <c r="T1668" s="266">
        <f>IF(S1668=0,0,S1668+T1667)</f>
        <v/>
      </c>
    </row>
    <row r="1669" ht="17.45" customHeight="1">
      <c r="A1669" s="257">
        <f>IF(ISNUMBER(C1669),MONTH(C1669),"")</f>
        <v/>
      </c>
      <c r="B1669" s="257">
        <f>IF(ISNUMBER(C1669),YEAR(C1669),"")</f>
        <v/>
      </c>
      <c r="C1669" s="808">
        <f>C1668+1</f>
        <v/>
      </c>
      <c r="D1669" s="809" t="n"/>
      <c r="E1669" s="810" t="n">
        <v>0.9316</v>
      </c>
      <c r="F1669" s="812" t="n"/>
      <c r="G1669" s="811" t="n">
        <v>0.7532</v>
      </c>
      <c r="H1669" s="837" t="n"/>
      <c r="I1669" s="809" t="n"/>
      <c r="J1669" s="810" t="n">
        <v>0.6211</v>
      </c>
      <c r="K1669" s="812" t="n"/>
      <c r="L1669" s="810" t="n">
        <v>0.7207</v>
      </c>
      <c r="M1669" s="983">
        <f>IFERROR(AVERAGE(D1669:E1669),"")</f>
        <v/>
      </c>
      <c r="N1669" s="983">
        <f>IFERROR(AVERAGE(F1669:H1669),"")</f>
        <v/>
      </c>
      <c r="O1669" s="983">
        <f>IFERROR(AVERAGE(I1669:J1669),"")</f>
        <v/>
      </c>
      <c r="P1669" s="983">
        <f>IFERROR(AVERAGE(K1669:L1669),"")</f>
        <v/>
      </c>
      <c r="Q1669" s="813">
        <f>AVERAGE(M1669:P1669)</f>
        <v/>
      </c>
      <c r="R1669" s="813" t="n"/>
      <c r="S1669" s="443">
        <f>IF(Q1669&gt;=1,1,0)</f>
        <v/>
      </c>
      <c r="T1669" s="443">
        <f>IF(S1669=0,0,S1669+T1668)</f>
        <v/>
      </c>
    </row>
    <row r="1670" ht="17.45" customHeight="1">
      <c r="A1670" s="257">
        <f>IF(ISNUMBER(C1670),MONTH(C1670),"")</f>
        <v/>
      </c>
      <c r="B1670" s="257">
        <f>IF(ISNUMBER(C1670),YEAR(C1670),"")</f>
        <v/>
      </c>
      <c r="C1670" s="861">
        <f>C1669+1</f>
        <v/>
      </c>
      <c r="D1670" s="809" t="n">
        <v>0.8209</v>
      </c>
      <c r="E1670" s="810" t="n"/>
      <c r="F1670" s="812" t="n">
        <v>0.8294</v>
      </c>
      <c r="G1670" s="811" t="n"/>
      <c r="H1670" s="837" t="n">
        <v>0.7771</v>
      </c>
      <c r="I1670" s="809" t="n">
        <v>0.5891999999999999</v>
      </c>
      <c r="J1670" s="810" t="n"/>
      <c r="K1670" s="812" t="n">
        <v>0.697</v>
      </c>
      <c r="L1670" s="810" t="n"/>
      <c r="M1670" s="983">
        <f>IFERROR(AVERAGE(D1670:E1670),"")</f>
        <v/>
      </c>
      <c r="N1670" s="983">
        <f>IFERROR(AVERAGE(F1670:H1670),"")</f>
        <v/>
      </c>
      <c r="O1670" s="983">
        <f>IFERROR(AVERAGE(I1670:J1670),"")</f>
        <v/>
      </c>
      <c r="P1670" s="983">
        <f>IFERROR(AVERAGE(K1670:L1670),"")</f>
        <v/>
      </c>
      <c r="Q1670" s="813">
        <f>AVERAGE(M1670:P1670)</f>
        <v/>
      </c>
      <c r="R1670" s="813" t="n"/>
      <c r="S1670" s="443">
        <f>IF(Q1670&gt;=1,1,0)</f>
        <v/>
      </c>
      <c r="T1670" s="443">
        <f>IF(S1670=0,0,S1670+T1669)</f>
        <v/>
      </c>
    </row>
    <row r="1671" ht="17.45" customHeight="1">
      <c r="A1671" s="257">
        <f>IF(ISNUMBER(C1671),MONTH(C1671),"")</f>
        <v/>
      </c>
      <c r="B1671" s="257">
        <f>IF(ISNUMBER(C1671),YEAR(C1671),"")</f>
        <v/>
      </c>
      <c r="C1671" s="791">
        <f>C1670+1</f>
        <v/>
      </c>
      <c r="D1671" s="792" t="n"/>
      <c r="E1671" s="793" t="n">
        <v>1.51</v>
      </c>
      <c r="F1671" s="795" t="n"/>
      <c r="G1671" s="794" t="n">
        <v>1.068</v>
      </c>
      <c r="H1671" s="836" t="n"/>
      <c r="I1671" s="792" t="n"/>
      <c r="J1671" s="793" t="n">
        <v>0.8364</v>
      </c>
      <c r="K1671" s="795" t="n"/>
      <c r="L1671" s="793" t="n">
        <v>0.8272</v>
      </c>
      <c r="M1671" s="982">
        <f>IFERROR(AVERAGE(D1671:E1671),"")</f>
        <v/>
      </c>
      <c r="N1671" s="982">
        <f>IFERROR(AVERAGE(F1671:H1671),"")</f>
        <v/>
      </c>
      <c r="O1671" s="982">
        <f>IFERROR(AVERAGE(I1671:J1671),"")</f>
        <v/>
      </c>
      <c r="P1671" s="982">
        <f>IFERROR(AVERAGE(K1671:L1671),"")</f>
        <v/>
      </c>
      <c r="R1671" s="797">
        <f>AVERAGE(M1671:P1671)</f>
        <v/>
      </c>
      <c r="S1671" s="266">
        <f>IF(R1671&gt;=1,1,0)</f>
        <v/>
      </c>
      <c r="T1671" s="266">
        <f>IF(S1671=0,0,S1671+T1670)</f>
        <v/>
      </c>
    </row>
    <row r="1672" ht="17.45" customHeight="1">
      <c r="A1672" s="257">
        <f>IF(ISNUMBER(C1672),MONTH(C1672),"")</f>
        <v/>
      </c>
      <c r="B1672" s="257">
        <f>IF(ISNUMBER(C1672),YEAR(C1672),"")</f>
        <v/>
      </c>
      <c r="C1672" s="791">
        <f>C1671+1</f>
        <v/>
      </c>
      <c r="D1672" s="792" t="n">
        <v>1.026</v>
      </c>
      <c r="E1672" s="793" t="n"/>
      <c r="F1672" s="795" t="n">
        <v>1.281</v>
      </c>
      <c r="G1672" s="794" t="n"/>
      <c r="H1672" s="836" t="n"/>
      <c r="I1672" s="792" t="n">
        <v>1.09</v>
      </c>
      <c r="J1672" s="793" t="n"/>
      <c r="K1672" s="795" t="n">
        <v>1.088</v>
      </c>
      <c r="L1672" s="793" t="n"/>
      <c r="M1672" s="982">
        <f>IFERROR(AVERAGE(D1672:E1672),"")</f>
        <v/>
      </c>
      <c r="N1672" s="982">
        <f>IFERROR(AVERAGE(F1672:H1672),"")</f>
        <v/>
      </c>
      <c r="O1672" s="982">
        <f>IFERROR(AVERAGE(I1672:J1672),"")</f>
        <v/>
      </c>
      <c r="P1672" s="982">
        <f>IFERROR(AVERAGE(K1672:L1672),"")</f>
        <v/>
      </c>
      <c r="R1672" s="797">
        <f>AVERAGE(M1672:P1672)</f>
        <v/>
      </c>
      <c r="S1672" s="266">
        <f>IF(R1672&gt;=1,1,0)</f>
        <v/>
      </c>
      <c r="T1672" s="266">
        <f>IF(S1672=0,0,S1672+T1671)</f>
        <v/>
      </c>
    </row>
    <row r="1673" ht="17.45" customHeight="1">
      <c r="A1673" s="257">
        <f>IF(ISNUMBER(C1673),MONTH(C1673),"")</f>
        <v/>
      </c>
      <c r="B1673" s="257">
        <f>IF(ISNUMBER(C1673),YEAR(C1673),"")</f>
        <v/>
      </c>
      <c r="C1673" s="791">
        <f>C1672+1</f>
        <v/>
      </c>
      <c r="D1673" s="792" t="n"/>
      <c r="E1673" s="793" t="n">
        <v>0.9589</v>
      </c>
      <c r="F1673" s="795" t="n"/>
      <c r="G1673" s="794" t="n">
        <v>1.154</v>
      </c>
      <c r="H1673" s="836" t="n"/>
      <c r="I1673" s="792" t="n"/>
      <c r="J1673" s="793" t="n">
        <v>0.9805</v>
      </c>
      <c r="K1673" s="795" t="n"/>
      <c r="L1673" s="793" t="n">
        <v>1.03</v>
      </c>
      <c r="M1673" s="982">
        <f>IFERROR(AVERAGE(D1673:E1673),"")</f>
        <v/>
      </c>
      <c r="N1673" s="982">
        <f>IFERROR(AVERAGE(F1673:H1673),"")</f>
        <v/>
      </c>
      <c r="O1673" s="982">
        <f>IFERROR(AVERAGE(I1673:J1673),"")</f>
        <v/>
      </c>
      <c r="P1673" s="982">
        <f>IFERROR(AVERAGE(K1673:L1673),"")</f>
        <v/>
      </c>
      <c r="R1673" s="797">
        <f>AVERAGE(M1673:P1673)</f>
        <v/>
      </c>
      <c r="S1673" s="266">
        <f>IF(R1673&gt;=1,1,0)</f>
        <v/>
      </c>
      <c r="T1673" s="266">
        <f>IF(S1673=0,0,S1673+T1672)</f>
        <v/>
      </c>
    </row>
    <row r="1674" ht="17.45" customHeight="1" thickBot="1">
      <c r="A1674" s="257">
        <f>IF(ISNUMBER(C1674),MONTH(C1674),"")</f>
        <v/>
      </c>
      <c r="B1674" s="257">
        <f>IF(ISNUMBER(C1674),YEAR(C1674),"")</f>
        <v/>
      </c>
      <c r="C1674" s="791">
        <f>C1673+1</f>
        <v/>
      </c>
      <c r="D1674" s="792" t="n">
        <v>1.124</v>
      </c>
      <c r="E1674" s="793" t="n"/>
      <c r="F1674" s="795" t="n"/>
      <c r="G1674" s="794" t="n"/>
      <c r="H1674" s="836" t="n">
        <v>0.8522</v>
      </c>
      <c r="I1674" s="792" t="n">
        <v>0.8648</v>
      </c>
      <c r="J1674" s="793" t="n"/>
      <c r="K1674" s="795" t="n">
        <v>0.8248</v>
      </c>
      <c r="L1674" s="793" t="n"/>
      <c r="M1674" s="982">
        <f>IFERROR(AVERAGE(D1674:E1674),"")</f>
        <v/>
      </c>
      <c r="N1674" s="982">
        <f>IFERROR(AVERAGE(F1674:H1674),"")</f>
        <v/>
      </c>
      <c r="O1674" s="982">
        <f>IFERROR(AVERAGE(I1674:J1674),"")</f>
        <v/>
      </c>
      <c r="P1674" s="982">
        <f>IFERROR(AVERAGE(K1674:L1674),"")</f>
        <v/>
      </c>
      <c r="R1674" s="797">
        <f>AVERAGE(M1674:P1674)</f>
        <v/>
      </c>
      <c r="S1674" s="266">
        <f>IF(R1674&gt;=1,1,0)</f>
        <v/>
      </c>
      <c r="T1674" s="266">
        <f>IF(S1674=0,0,S1674+T1673)</f>
        <v/>
      </c>
    </row>
    <row r="1675" ht="17.45" customHeight="1" thickBot="1">
      <c r="A1675" s="257">
        <f>IF(ISNUMBER(C1675),MONTH(C1675),"")</f>
        <v/>
      </c>
      <c r="B1675" s="257">
        <f>IF(ISNUMBER(C1675),YEAR(C1675),"")</f>
        <v/>
      </c>
      <c r="C1675" s="791">
        <f>C1674+1</f>
        <v/>
      </c>
      <c r="D1675" s="849" t="n"/>
      <c r="E1675" s="901" t="n">
        <v>2.393</v>
      </c>
      <c r="F1675" s="852" t="n"/>
      <c r="G1675" s="851" t="n">
        <v>1.39</v>
      </c>
      <c r="H1675" s="853" t="n"/>
      <c r="I1675" s="849" t="n"/>
      <c r="J1675" s="850" t="n">
        <v>0.9577</v>
      </c>
      <c r="K1675" s="852" t="n"/>
      <c r="L1675" s="850" t="n">
        <v>0.8978</v>
      </c>
      <c r="M1675" s="982">
        <f>IFERROR(AVERAGE(D1675:E1675),"")</f>
        <v/>
      </c>
      <c r="N1675" s="982">
        <f>IFERROR(AVERAGE(F1675:H1675),"")</f>
        <v/>
      </c>
      <c r="O1675" s="982">
        <f>IFERROR(AVERAGE(I1675:J1675),"")</f>
        <v/>
      </c>
      <c r="P1675" s="982">
        <f>IFERROR(AVERAGE(K1675:L1675),"")</f>
        <v/>
      </c>
      <c r="R1675" s="797">
        <f>AVERAGE(M1675:P1675)</f>
        <v/>
      </c>
      <c r="S1675" s="266">
        <f>IF(R1675&gt;=1,1,0)</f>
        <v/>
      </c>
      <c r="T1675" s="266">
        <f>IF(S1675=0,0,S1675+T1674)</f>
        <v/>
      </c>
      <c r="U1675" s="514" t="inlineStr">
        <is>
          <t>July</t>
        </is>
      </c>
      <c r="V1675" s="515" t="n">
        <v>2022</v>
      </c>
      <c r="W1675" s="516" t="n"/>
      <c r="X1675" s="516" t="n"/>
      <c r="Y1675" s="516" t="n"/>
    </row>
    <row r="1676" ht="17.45" customHeight="1">
      <c r="A1676" s="257">
        <f>IF(ISNUMBER(C1676),MONTH(C1676),"")</f>
        <v/>
      </c>
      <c r="B1676" s="257">
        <f>IF(ISNUMBER(C1676),YEAR(C1676),"")</f>
        <v/>
      </c>
      <c r="C1676" s="861">
        <f>C1675+1</f>
        <v/>
      </c>
      <c r="D1676" s="844" t="n">
        <v>0.8293</v>
      </c>
      <c r="E1676" s="845" t="n"/>
      <c r="F1676" s="847" t="n">
        <v>0.9423</v>
      </c>
      <c r="G1676" s="846" t="n"/>
      <c r="H1676" s="848" t="n">
        <v>0.8453000000000001</v>
      </c>
      <c r="I1676" s="844" t="n">
        <v>0.7383999999999999</v>
      </c>
      <c r="J1676" s="845" t="n"/>
      <c r="K1676" s="847" t="n">
        <v>0.894</v>
      </c>
      <c r="L1676" s="845" t="n"/>
      <c r="M1676" s="983">
        <f>IFERROR(AVERAGE(D1676:E1676),"")</f>
        <v/>
      </c>
      <c r="N1676" s="983">
        <f>IFERROR(AVERAGE(F1676:H1676),"")</f>
        <v/>
      </c>
      <c r="O1676" s="983">
        <f>IFERROR(AVERAGE(I1676:J1676),"")</f>
        <v/>
      </c>
      <c r="P1676" s="983">
        <f>IFERROR(AVERAGE(K1676:L1676),"")</f>
        <v/>
      </c>
      <c r="Q1676" s="813">
        <f>AVERAGE(M1676:P1676)</f>
        <v/>
      </c>
      <c r="R1676" s="813" t="n"/>
      <c r="S1676" s="443">
        <f>IF(Q1676&gt;=1,1,0)</f>
        <v/>
      </c>
      <c r="T1676" s="443">
        <f>IF(S1676=0,0,S1676+T1675)</f>
        <v/>
      </c>
      <c r="U1676" s="517" t="inlineStr">
        <is>
          <t>Parameter</t>
        </is>
      </c>
      <c r="V1676" s="517" t="inlineStr">
        <is>
          <t>Station 1</t>
        </is>
      </c>
      <c r="W1676" s="517" t="inlineStr">
        <is>
          <t>Station 2</t>
        </is>
      </c>
      <c r="X1676" s="517" t="inlineStr">
        <is>
          <t>Station 4</t>
        </is>
      </c>
      <c r="Y1676" s="517" t="inlineStr">
        <is>
          <t>Station 5</t>
        </is>
      </c>
    </row>
    <row r="1677" ht="17.45" customHeight="1" thickBot="1">
      <c r="A1677" s="257">
        <f>IF(ISNUMBER(C1677),MONTH(C1677),"")</f>
        <v/>
      </c>
      <c r="B1677" s="257">
        <f>IF(ISNUMBER(C1677),YEAR(C1677),"")</f>
        <v/>
      </c>
      <c r="C1677" s="877">
        <f>C1676+1</f>
        <v/>
      </c>
      <c r="D1677" s="934" t="n"/>
      <c r="E1677" s="935" t="n">
        <v>0.6572</v>
      </c>
      <c r="F1677" s="974" t="n"/>
      <c r="G1677" s="936" t="n">
        <v>0.6494</v>
      </c>
      <c r="H1677" s="1026" t="n"/>
      <c r="I1677" s="934" t="n"/>
      <c r="J1677" s="935" t="n">
        <v>0.491</v>
      </c>
      <c r="K1677" s="974" t="n"/>
      <c r="L1677" s="935" t="n">
        <v>0.5486</v>
      </c>
      <c r="M1677" s="983">
        <f>IFERROR(AVERAGE(D1677:E1677),"")</f>
        <v/>
      </c>
      <c r="N1677" s="983">
        <f>IFERROR(AVERAGE(F1677:H1677),"")</f>
        <v/>
      </c>
      <c r="O1677" s="983">
        <f>IFERROR(AVERAGE(I1677:J1677),"")</f>
        <v/>
      </c>
      <c r="P1677" s="983">
        <f>IFERROR(AVERAGE(K1677:L1677),"")</f>
        <v/>
      </c>
      <c r="Q1677" s="813">
        <f>AVERAGE(M1677:P1677)</f>
        <v/>
      </c>
      <c r="R1677" s="813" t="n"/>
      <c r="S1677" s="443">
        <f>IF(Q1677&gt;=1,1,0)</f>
        <v/>
      </c>
      <c r="T1677" s="443">
        <f>IF(S1677=0,0,S1677+T1676)</f>
        <v/>
      </c>
      <c r="U1677" s="518" t="inlineStr">
        <is>
          <t>Average</t>
        </is>
      </c>
      <c r="V1677" s="928">
        <f>AVERAGE(D1647:E1677)</f>
        <v/>
      </c>
      <c r="W1677" s="928">
        <f>AVERAGE(F1647:H1677)</f>
        <v/>
      </c>
      <c r="X1677" s="928">
        <f>AVERAGE(I1647:J1677)</f>
        <v/>
      </c>
      <c r="Y1677" s="928">
        <f>AVERAGE(K1647:L1677)</f>
        <v/>
      </c>
    </row>
    <row r="1678" ht="17.45" customHeight="1">
      <c r="A1678" s="257">
        <f>IF(ISNUMBER(C1678),MONTH(C1678),"")</f>
        <v/>
      </c>
      <c r="B1678" s="257">
        <f>IF(ISNUMBER(C1678),YEAR(C1678),"")</f>
        <v/>
      </c>
      <c r="C1678" s="831">
        <f>C1677+1</f>
        <v/>
      </c>
      <c r="D1678" s="937" t="n">
        <v>0.9137</v>
      </c>
      <c r="E1678" s="938" t="n"/>
      <c r="F1678" s="975" t="n">
        <v>1.409</v>
      </c>
      <c r="G1678" s="940" t="n"/>
      <c r="H1678" s="1027" t="n"/>
      <c r="I1678" s="937" t="n">
        <v>0.8614000000000001</v>
      </c>
      <c r="J1678" s="938" t="n"/>
      <c r="K1678" s="975" t="n">
        <v>0.8322000000000001</v>
      </c>
      <c r="L1678" s="938" t="n"/>
      <c r="M1678" s="982">
        <f>IFERROR(AVERAGE(D1678:E1678),"")</f>
        <v/>
      </c>
      <c r="N1678" s="982">
        <f>IFERROR(AVERAGE(F1678:H1678),"")</f>
        <v/>
      </c>
      <c r="O1678" s="982">
        <f>IFERROR(AVERAGE(I1678:J1678),"")</f>
        <v/>
      </c>
      <c r="P1678" s="982">
        <f>IFERROR(AVERAGE(K1678:L1678),"")</f>
        <v/>
      </c>
      <c r="R1678" s="797">
        <f>AVERAGE(M1678:P1678)</f>
        <v/>
      </c>
      <c r="S1678" s="266">
        <f>IF(R1678&gt;=1,1,0)</f>
        <v/>
      </c>
      <c r="T1678" s="266">
        <f>IF(S1678=0,0,S1678+T1677)</f>
        <v/>
      </c>
      <c r="U1678" s="518" t="inlineStr">
        <is>
          <t>Maximum</t>
        </is>
      </c>
      <c r="V1678" s="928">
        <f>MAX(D1647:E1677)</f>
        <v/>
      </c>
      <c r="W1678" s="928">
        <f>MAX(F1647:H1677)</f>
        <v/>
      </c>
      <c r="X1678" s="928">
        <f>MAX(I1647:J1677)</f>
        <v/>
      </c>
      <c r="Y1678" s="928">
        <f>MAX(K1647:L1677)</f>
        <v/>
      </c>
    </row>
    <row r="1679" ht="17.45" customHeight="1" thickBot="1">
      <c r="A1679" s="257">
        <f>IF(ISNUMBER(C1679),MONTH(C1679),"")</f>
        <v/>
      </c>
      <c r="B1679" s="257">
        <f>IF(ISNUMBER(C1679),YEAR(C1679),"")</f>
        <v/>
      </c>
      <c r="C1679" s="791">
        <f>C1678+1</f>
        <v/>
      </c>
      <c r="D1679" s="792" t="n"/>
      <c r="E1679" s="793" t="n">
        <v>0.7952</v>
      </c>
      <c r="F1679" s="795" t="n"/>
      <c r="G1679" s="794" t="n">
        <v>1.059</v>
      </c>
      <c r="H1679" s="836" t="n"/>
      <c r="I1679" s="792" t="n"/>
      <c r="J1679" s="793" t="n">
        <v>0.9409999999999999</v>
      </c>
      <c r="K1679" s="795" t="n"/>
      <c r="L1679" s="793" t="n">
        <v>0.9107</v>
      </c>
      <c r="M1679" s="982">
        <f>IFERROR(AVERAGE(D1679:E1679),"")</f>
        <v/>
      </c>
      <c r="N1679" s="982">
        <f>IFERROR(AVERAGE(F1679:H1679),"")</f>
        <v/>
      </c>
      <c r="O1679" s="982">
        <f>IFERROR(AVERAGE(I1679:J1679),"")</f>
        <v/>
      </c>
      <c r="P1679" s="982">
        <f>IFERROR(AVERAGE(K1679:L1679),"")</f>
        <v/>
      </c>
      <c r="R1679" s="797">
        <f>AVERAGE(M1679:P1679)</f>
        <v/>
      </c>
      <c r="S1679" s="266">
        <f>IF(R1679&gt;=1,1,0)</f>
        <v/>
      </c>
      <c r="T1679" s="266">
        <f>IF(S1679=0,0,S1679+T1678)</f>
        <v/>
      </c>
      <c r="U1679" s="520" t="inlineStr">
        <is>
          <t># DAYS &gt; 2.5</t>
        </is>
      </c>
      <c r="V1679" s="521">
        <f>COUNTIF(D1647:E1677,"&gt;=2.5")</f>
        <v/>
      </c>
      <c r="W1679" s="521">
        <f>COUNTIF(F1647:H1677,"&gt;=2.5")</f>
        <v/>
      </c>
      <c r="X1679" s="521">
        <f>COUNTIF(I1647:J1677,"&gt;=2.5")</f>
        <v/>
      </c>
      <c r="Y1679" s="521">
        <f>COUNTIF(K1647:L1677,"&gt;=2.5")</f>
        <v/>
      </c>
    </row>
    <row r="1680" ht="17.45" customHeight="1" thickBot="1">
      <c r="A1680" s="257">
        <f>IF(ISNUMBER(C1680),MONTH(C1680),"")</f>
        <v/>
      </c>
      <c r="B1680" s="257">
        <f>IF(ISNUMBER(C1680),YEAR(C1680),"")</f>
        <v/>
      </c>
      <c r="C1680" s="791">
        <f>C1679+1</f>
        <v/>
      </c>
      <c r="D1680" s="792" t="n">
        <v>1.772</v>
      </c>
      <c r="E1680" s="793" t="n"/>
      <c r="F1680" s="795" t="n"/>
      <c r="G1680" s="794" t="n"/>
      <c r="H1680" s="836" t="n">
        <v>1.256</v>
      </c>
      <c r="I1680" s="792" t="n">
        <v>0.9788</v>
      </c>
      <c r="J1680" s="793" t="n"/>
      <c r="K1680" s="795" t="n">
        <v>0.8772</v>
      </c>
      <c r="L1680" s="793" t="n"/>
      <c r="M1680" s="982">
        <f>IFERROR(AVERAGE(D1680:E1680),"")</f>
        <v/>
      </c>
      <c r="N1680" s="982">
        <f>IFERROR(AVERAGE(F1680:H1680),"")</f>
        <v/>
      </c>
      <c r="O1680" s="982">
        <f>IFERROR(AVERAGE(I1680:J1680),"")</f>
        <v/>
      </c>
      <c r="P1680" s="982">
        <f>IFERROR(AVERAGE(K1680:L1680),"")</f>
        <v/>
      </c>
      <c r="R1680" s="797">
        <f>AVERAGE(M1680:P1680)</f>
        <v/>
      </c>
      <c r="S1680" s="266">
        <f>IF(R1680&gt;=1,1,0)</f>
        <v/>
      </c>
      <c r="T1680" s="266">
        <f>IF(S1680=0,0,S1680+T1679)</f>
        <v/>
      </c>
      <c r="Y1680" s="929">
        <f>AVERAGE(V1677:Y1677)</f>
        <v/>
      </c>
    </row>
    <row r="1681" ht="17.45" customHeight="1">
      <c r="A1681" s="257">
        <f>IF(ISNUMBER(C1681),MONTH(C1681),"")</f>
        <v/>
      </c>
      <c r="B1681" s="257">
        <f>IF(ISNUMBER(C1681),YEAR(C1681),"")</f>
        <v/>
      </c>
      <c r="C1681" s="791">
        <f>C1680+1</f>
        <v/>
      </c>
      <c r="D1681" s="792" t="n"/>
      <c r="E1681" s="793" t="n">
        <v>1.045</v>
      </c>
      <c r="F1681" s="795" t="n"/>
      <c r="G1681" s="794" t="n">
        <v>1.342</v>
      </c>
      <c r="H1681" s="836" t="n"/>
      <c r="I1681" s="792" t="n"/>
      <c r="J1681" s="793" t="n">
        <v>0.9936</v>
      </c>
      <c r="K1681" s="795" t="n"/>
      <c r="L1681" s="793" t="n">
        <v>0.8607</v>
      </c>
      <c r="M1681" s="982">
        <f>IFERROR(AVERAGE(D1681:E1681),"")</f>
        <v/>
      </c>
      <c r="N1681" s="982">
        <f>IFERROR(AVERAGE(F1681:H1681),"")</f>
        <v/>
      </c>
      <c r="O1681" s="982">
        <f>IFERROR(AVERAGE(I1681:J1681),"")</f>
        <v/>
      </c>
      <c r="P1681" s="982">
        <f>IFERROR(AVERAGE(K1681:L1681),"")</f>
        <v/>
      </c>
      <c r="R1681" s="797">
        <f>AVERAGE(M1681:P1681)</f>
        <v/>
      </c>
      <c r="S1681" s="266">
        <f>IF(R1681&gt;=1,1,0)</f>
        <v/>
      </c>
      <c r="T1681" s="266">
        <f>IF(S1681=0,0,S1681+T1680)</f>
        <v/>
      </c>
    </row>
    <row r="1682" ht="17.45" customHeight="1">
      <c r="A1682" s="257">
        <f>IF(ISNUMBER(C1682),MONTH(C1682),"")</f>
        <v/>
      </c>
      <c r="B1682" s="257">
        <f>IF(ISNUMBER(C1682),YEAR(C1682),"")</f>
        <v/>
      </c>
      <c r="C1682" s="861">
        <f>C1681+1</f>
        <v/>
      </c>
      <c r="D1682" s="803" t="n">
        <v>1.708</v>
      </c>
      <c r="E1682" s="804" t="n"/>
      <c r="F1682" s="806" t="n">
        <v>1.414</v>
      </c>
      <c r="G1682" s="805" t="n"/>
      <c r="H1682" s="838" t="n">
        <v>1.254</v>
      </c>
      <c r="I1682" s="803" t="n">
        <v>0.8883</v>
      </c>
      <c r="J1682" s="804" t="n"/>
      <c r="K1682" s="806" t="n">
        <v>0.7682</v>
      </c>
      <c r="L1682" s="804" t="n"/>
      <c r="M1682" s="982">
        <f>IFERROR(AVERAGE(D1682:E1682),"")</f>
        <v/>
      </c>
      <c r="N1682" s="982">
        <f>IFERROR(AVERAGE(F1682:H1682),"")</f>
        <v/>
      </c>
      <c r="O1682" s="982">
        <f>IFERROR(AVERAGE(I1682:J1682),"")</f>
        <v/>
      </c>
      <c r="P1682" s="982">
        <f>IFERROR(AVERAGE(K1682:L1682),"")</f>
        <v/>
      </c>
      <c r="R1682" s="797">
        <f>AVERAGE(M1682:P1682)</f>
        <v/>
      </c>
      <c r="S1682" s="266">
        <f>IF(R1682&gt;=1,1,0)</f>
        <v/>
      </c>
      <c r="T1682" s="266">
        <f>IF(S1682=0,0,S1682+T1681)</f>
        <v/>
      </c>
    </row>
    <row r="1683" ht="17.45" customHeight="1">
      <c r="A1683" s="257">
        <f>IF(ISNUMBER(C1683),MONTH(C1683),"")</f>
        <v/>
      </c>
      <c r="B1683" s="257">
        <f>IF(ISNUMBER(C1683),YEAR(C1683),"")</f>
        <v/>
      </c>
      <c r="C1683" s="808">
        <f>C1682+1</f>
        <v/>
      </c>
      <c r="D1683" s="809" t="n"/>
      <c r="E1683" s="810" t="n">
        <v>1.018</v>
      </c>
      <c r="F1683" s="812" t="n"/>
      <c r="G1683" s="811" t="n">
        <v>1.048</v>
      </c>
      <c r="H1683" s="837" t="n"/>
      <c r="I1683" s="809" t="n"/>
      <c r="J1683" s="810" t="n">
        <v>0.6371</v>
      </c>
      <c r="K1683" s="812" t="n"/>
      <c r="L1683" s="810" t="n">
        <v>0.7113</v>
      </c>
      <c r="M1683" s="983">
        <f>IFERROR(AVERAGE(D1683:E1683),"")</f>
        <v/>
      </c>
      <c r="N1683" s="983">
        <f>IFERROR(AVERAGE(F1683:H1683),"")</f>
        <v/>
      </c>
      <c r="O1683" s="983">
        <f>IFERROR(AVERAGE(I1683:J1683),"")</f>
        <v/>
      </c>
      <c r="P1683" s="983">
        <f>IFERROR(AVERAGE(K1683:L1683),"")</f>
        <v/>
      </c>
      <c r="Q1683" s="813">
        <f>AVERAGE(M1683:P1683)</f>
        <v/>
      </c>
      <c r="R1683" s="813" t="n"/>
      <c r="S1683" s="443">
        <f>IF(Q1683&gt;=1,1,0)</f>
        <v/>
      </c>
      <c r="T1683" s="443">
        <f>IF(S1683=0,0,S1683+T1682)</f>
        <v/>
      </c>
    </row>
    <row r="1684" ht="17.45" customHeight="1">
      <c r="A1684" s="257">
        <f>IF(ISNUMBER(C1684),MONTH(C1684),"")</f>
        <v/>
      </c>
      <c r="B1684" s="257">
        <f>IF(ISNUMBER(C1684),YEAR(C1684),"")</f>
        <v/>
      </c>
      <c r="C1684" s="808">
        <f>C1683+1</f>
        <v/>
      </c>
      <c r="D1684" s="809" t="n">
        <v>0.7934</v>
      </c>
      <c r="E1684" s="810" t="n"/>
      <c r="F1684" s="812" t="n">
        <v>0.7834</v>
      </c>
      <c r="G1684" s="811" t="n"/>
      <c r="H1684" s="837" t="n"/>
      <c r="I1684" s="809" t="n">
        <v>0.6511</v>
      </c>
      <c r="J1684" s="810" t="n"/>
      <c r="K1684" s="812" t="n">
        <v>0.7784</v>
      </c>
      <c r="L1684" s="810" t="n"/>
      <c r="M1684" s="983">
        <f>IFERROR(AVERAGE(D1684:E1684),"")</f>
        <v/>
      </c>
      <c r="N1684" s="983">
        <f>IFERROR(AVERAGE(F1684:H1684),"")</f>
        <v/>
      </c>
      <c r="O1684" s="983">
        <f>IFERROR(AVERAGE(I1684:J1684),"")</f>
        <v/>
      </c>
      <c r="P1684" s="983">
        <f>IFERROR(AVERAGE(K1684:L1684),"")</f>
        <v/>
      </c>
      <c r="Q1684" s="813">
        <f>AVERAGE(M1684:P1684)</f>
        <v/>
      </c>
      <c r="R1684" s="813" t="n"/>
      <c r="S1684" s="443">
        <f>IF(Q1684&gt;=1,1,0)</f>
        <v/>
      </c>
      <c r="T1684" s="443">
        <f>IF(S1684=0,0,S1684+T1683)</f>
        <v/>
      </c>
    </row>
    <row r="1685" ht="17.45" customHeight="1">
      <c r="A1685" s="257">
        <f>IF(ISNUMBER(C1685),MONTH(C1685),"")</f>
        <v/>
      </c>
      <c r="B1685" s="257">
        <f>IF(ISNUMBER(C1685),YEAR(C1685),"")</f>
        <v/>
      </c>
      <c r="C1685" s="791">
        <f>C1684+1</f>
        <v/>
      </c>
      <c r="D1685" s="792" t="n"/>
      <c r="E1685" s="793" t="n">
        <v>1.979</v>
      </c>
      <c r="F1685" s="795" t="n"/>
      <c r="G1685" s="794" t="n">
        <v>0.8536</v>
      </c>
      <c r="H1685" s="836" t="n"/>
      <c r="I1685" s="792" t="n"/>
      <c r="J1685" s="793" t="n">
        <v>0.8603</v>
      </c>
      <c r="K1685" s="795" t="n"/>
      <c r="L1685" s="793" t="n">
        <v>0.8714</v>
      </c>
      <c r="M1685" s="982">
        <f>IFERROR(AVERAGE(D1685:E1685),"")</f>
        <v/>
      </c>
      <c r="N1685" s="982">
        <f>IFERROR(AVERAGE(F1685:H1685),"")</f>
        <v/>
      </c>
      <c r="O1685" s="982">
        <f>IFERROR(AVERAGE(I1685:J1685),"")</f>
        <v/>
      </c>
      <c r="P1685" s="982">
        <f>IFERROR(AVERAGE(K1685:L1685),"")</f>
        <v/>
      </c>
      <c r="R1685" s="797">
        <f>AVERAGE(M1685:P1685)</f>
        <v/>
      </c>
      <c r="S1685" s="266">
        <f>IF(R1685&gt;=1,1,0)</f>
        <v/>
      </c>
      <c r="T1685" s="266">
        <f>IF(S1685=0,0,S1685+T1684)</f>
        <v/>
      </c>
    </row>
    <row r="1686" ht="17.45" customHeight="1">
      <c r="A1686" s="257">
        <f>IF(ISNUMBER(C1686),MONTH(C1686),"")</f>
        <v/>
      </c>
      <c r="B1686" s="257">
        <f>IF(ISNUMBER(C1686),YEAR(C1686),"")</f>
        <v/>
      </c>
      <c r="C1686" s="791">
        <f>C1685+1</f>
        <v/>
      </c>
      <c r="D1686" s="792" t="n">
        <v>1.06</v>
      </c>
      <c r="E1686" s="793" t="n"/>
      <c r="F1686" s="795" t="n"/>
      <c r="G1686" s="794" t="n"/>
      <c r="H1686" s="836" t="n">
        <v>0.8164</v>
      </c>
      <c r="I1686" s="792" t="n">
        <v>0.8097</v>
      </c>
      <c r="J1686" s="793" t="n"/>
      <c r="K1686" s="795" t="n">
        <v>0.89</v>
      </c>
      <c r="L1686" s="793" t="n"/>
      <c r="M1686" s="982">
        <f>IFERROR(AVERAGE(D1686:E1686),"")</f>
        <v/>
      </c>
      <c r="N1686" s="982">
        <f>IFERROR(AVERAGE(F1686:H1686),"")</f>
        <v/>
      </c>
      <c r="O1686" s="982">
        <f>IFERROR(AVERAGE(I1686:J1686),"")</f>
        <v/>
      </c>
      <c r="P1686" s="982">
        <f>IFERROR(AVERAGE(K1686:L1686),"")</f>
        <v/>
      </c>
      <c r="R1686" s="797">
        <f>AVERAGE(M1686:P1686)</f>
        <v/>
      </c>
      <c r="S1686" s="266">
        <f>IF(R1686&gt;=1,1,0)</f>
        <v/>
      </c>
      <c r="T1686" s="266">
        <f>IF(S1686=0,0,S1686+T1685)</f>
        <v/>
      </c>
    </row>
    <row r="1687" ht="17.45" customHeight="1">
      <c r="A1687" s="257">
        <f>IF(ISNUMBER(C1687),MONTH(C1687),"")</f>
        <v/>
      </c>
      <c r="B1687" s="257">
        <f>IF(ISNUMBER(C1687),YEAR(C1687),"")</f>
        <v/>
      </c>
      <c r="C1687" s="791">
        <f>C1686+1</f>
        <v/>
      </c>
      <c r="D1687" s="849" t="n"/>
      <c r="E1687" s="901" t="n">
        <v>3.036</v>
      </c>
      <c r="F1687" s="852" t="n"/>
      <c r="G1687" s="851" t="n">
        <v>1.482</v>
      </c>
      <c r="H1687" s="853" t="n"/>
      <c r="I1687" s="849" t="n"/>
      <c r="J1687" s="850" t="n">
        <v>1.231</v>
      </c>
      <c r="K1687" s="852" t="n"/>
      <c r="L1687" s="850" t="n">
        <v>1.153</v>
      </c>
      <c r="M1687" s="1028">
        <f>IFERROR(AVERAGE(D1687:E1687),"")</f>
        <v/>
      </c>
      <c r="N1687" s="982">
        <f>IFERROR(AVERAGE(F1687:H1687),"")</f>
        <v/>
      </c>
      <c r="O1687" s="982">
        <f>IFERROR(AVERAGE(I1687:J1687),"")</f>
        <v/>
      </c>
      <c r="P1687" s="982">
        <f>IFERROR(AVERAGE(K1687:L1687),"")</f>
        <v/>
      </c>
      <c r="R1687" s="797">
        <f>AVERAGE(M1687:P1687)</f>
        <v/>
      </c>
      <c r="S1687" s="266">
        <f>IF(R1687&gt;=1,1,0)</f>
        <v/>
      </c>
      <c r="T1687" s="266">
        <f>IF(S1687=0,0,S1687+T1686)</f>
        <v/>
      </c>
    </row>
    <row r="1688" ht="17.45" customHeight="1">
      <c r="A1688" s="257">
        <f>IF(ISNUMBER(C1688),MONTH(C1688),"")</f>
        <v/>
      </c>
      <c r="B1688" s="257">
        <f>IF(ISNUMBER(C1688),YEAR(C1688),"")</f>
        <v/>
      </c>
      <c r="C1688" s="861">
        <f>C1687+1</f>
        <v/>
      </c>
      <c r="D1688" s="930" t="n">
        <v>1.966</v>
      </c>
      <c r="E1688" s="841" t="n"/>
      <c r="F1688" s="1029" t="n">
        <v>2.275</v>
      </c>
      <c r="G1688" s="962" t="n"/>
      <c r="H1688" s="1030" t="n">
        <v>2.173</v>
      </c>
      <c r="I1688" s="840" t="n">
        <v>1.152</v>
      </c>
      <c r="J1688" s="841" t="n"/>
      <c r="K1688" s="843" t="n">
        <v>1.193</v>
      </c>
      <c r="L1688" s="841" t="n"/>
      <c r="M1688" s="982">
        <f>IFERROR(AVERAGE(D1688:E1688),"")</f>
        <v/>
      </c>
      <c r="N1688" s="1028">
        <f>IFERROR(AVERAGE(F1688:H1688),"")</f>
        <v/>
      </c>
      <c r="O1688" s="982">
        <f>IFERROR(AVERAGE(I1688:J1688),"")</f>
        <v/>
      </c>
      <c r="P1688" s="982">
        <f>IFERROR(AVERAGE(K1688:L1688),"")</f>
        <v/>
      </c>
      <c r="R1688" s="797">
        <f>AVERAGE(M1688:P1688)</f>
        <v/>
      </c>
      <c r="S1688" s="266">
        <f>IF(R1688&gt;=1,1,0)</f>
        <v/>
      </c>
      <c r="T1688" s="266">
        <f>IF(S1688=0,0,S1688+T1687)</f>
        <v/>
      </c>
    </row>
    <row r="1689" ht="17.45" customHeight="1">
      <c r="A1689" s="257">
        <f>IF(ISNUMBER(C1689),MONTH(C1689),"")</f>
        <v/>
      </c>
      <c r="B1689" s="257">
        <f>IF(ISNUMBER(C1689),YEAR(C1689),"")</f>
        <v/>
      </c>
      <c r="C1689" s="791">
        <f>C1688+1</f>
        <v/>
      </c>
      <c r="D1689" s="849" t="n"/>
      <c r="E1689" s="901" t="n">
        <v>2.307</v>
      </c>
      <c r="F1689" s="852" t="n"/>
      <c r="G1689" s="851" t="n">
        <v>1.652</v>
      </c>
      <c r="H1689" s="853" t="n"/>
      <c r="I1689" s="849" t="n"/>
      <c r="J1689" s="850" t="n">
        <v>1.178</v>
      </c>
      <c r="K1689" s="852" t="n"/>
      <c r="L1689" s="850" t="n">
        <v>1.256</v>
      </c>
      <c r="M1689" s="1028">
        <f>IFERROR(AVERAGE(D1689:E1689),"")</f>
        <v/>
      </c>
      <c r="N1689" s="982">
        <f>IFERROR(AVERAGE(F1689:H1689),"")</f>
        <v/>
      </c>
      <c r="O1689" s="982">
        <f>IFERROR(AVERAGE(I1689:J1689),"")</f>
        <v/>
      </c>
      <c r="P1689" s="982">
        <f>IFERROR(AVERAGE(K1689:L1689),"")</f>
        <v/>
      </c>
      <c r="R1689" s="797">
        <f>AVERAGE(M1689:P1689)</f>
        <v/>
      </c>
      <c r="S1689" s="266">
        <f>IF(R1689&gt;=1,1,0)</f>
        <v/>
      </c>
      <c r="T1689" s="266">
        <f>IF(S1689=0,0,S1689+T1688)</f>
        <v/>
      </c>
    </row>
    <row r="1690" ht="17.45" customHeight="1">
      <c r="A1690" s="257">
        <f>IF(ISNUMBER(C1690),MONTH(C1690),"")</f>
        <v/>
      </c>
      <c r="B1690" s="257">
        <f>IF(ISNUMBER(C1690),YEAR(C1690),"")</f>
        <v/>
      </c>
      <c r="C1690" s="808">
        <f>C1689+1</f>
        <v/>
      </c>
      <c r="D1690" s="1021" t="n">
        <v>1.895</v>
      </c>
      <c r="E1690" s="845" t="n"/>
      <c r="F1690" s="847" t="n">
        <v>1.283</v>
      </c>
      <c r="G1690" s="846" t="n"/>
      <c r="H1690" s="848" t="n"/>
      <c r="I1690" s="844" t="n">
        <v>1.17</v>
      </c>
      <c r="J1690" s="845" t="n"/>
      <c r="K1690" s="847" t="n">
        <v>1.22</v>
      </c>
      <c r="L1690" s="845" t="n"/>
      <c r="M1690" s="983">
        <f>IFERROR(AVERAGE(D1690:E1690),"")</f>
        <v/>
      </c>
      <c r="N1690" s="983">
        <f>IFERROR(AVERAGE(F1690:H1690),"")</f>
        <v/>
      </c>
      <c r="O1690" s="983">
        <f>IFERROR(AVERAGE(I1690:J1690),"")</f>
        <v/>
      </c>
      <c r="P1690" s="983">
        <f>IFERROR(AVERAGE(K1690:L1690),"")</f>
        <v/>
      </c>
      <c r="Q1690" s="813">
        <f>AVERAGE(M1690:P1690)</f>
        <v/>
      </c>
      <c r="R1690" s="813" t="n"/>
      <c r="S1690" s="443">
        <f>IF(Q1690&gt;=1,1,0)</f>
        <v/>
      </c>
      <c r="T1690" s="443">
        <f>IF(S1690=0,0,S1690+T1689)</f>
        <v/>
      </c>
    </row>
    <row r="1691" ht="17.45" customHeight="1">
      <c r="A1691" s="257">
        <f>IF(ISNUMBER(C1691),MONTH(C1691),"")</f>
        <v/>
      </c>
      <c r="B1691" s="257">
        <f>IF(ISNUMBER(C1691),YEAR(C1691),"")</f>
        <v/>
      </c>
      <c r="C1691" s="808">
        <f>C1690+1</f>
        <v/>
      </c>
      <c r="D1691" s="844" t="n"/>
      <c r="E1691" s="845" t="n">
        <v>1.286</v>
      </c>
      <c r="F1691" s="847" t="n"/>
      <c r="G1691" s="846" t="n">
        <v>1.384</v>
      </c>
      <c r="H1691" s="848" t="n"/>
      <c r="I1691" s="844" t="n"/>
      <c r="J1691" s="845" t="n">
        <v>1.072</v>
      </c>
      <c r="K1691" s="847" t="n"/>
      <c r="L1691" s="845" t="n">
        <v>1.096</v>
      </c>
      <c r="M1691" s="983">
        <f>IFERROR(AVERAGE(D1691:E1691),"")</f>
        <v/>
      </c>
      <c r="N1691" s="983">
        <f>IFERROR(AVERAGE(F1691:H1691),"")</f>
        <v/>
      </c>
      <c r="O1691" s="983">
        <f>IFERROR(AVERAGE(I1691:J1691),"")</f>
        <v/>
      </c>
      <c r="P1691" s="983">
        <f>IFERROR(AVERAGE(K1691:L1691),"")</f>
        <v/>
      </c>
      <c r="Q1691" s="813">
        <f>AVERAGE(M1691:P1691)</f>
        <v/>
      </c>
      <c r="R1691" s="813" t="n"/>
      <c r="S1691" s="443">
        <f>IF(Q1691&gt;=1,1,0)</f>
        <v/>
      </c>
      <c r="T1691" s="443">
        <f>IF(S1691=0,0,S1691+T1690)</f>
        <v/>
      </c>
    </row>
    <row r="1692" ht="17.45" customHeight="1">
      <c r="A1692" s="257">
        <f>IF(ISNUMBER(C1692),MONTH(C1692),"")</f>
        <v/>
      </c>
      <c r="B1692" s="257">
        <f>IF(ISNUMBER(C1692),YEAR(C1692),"")</f>
        <v/>
      </c>
      <c r="C1692" s="791">
        <f>C1691+1</f>
        <v/>
      </c>
      <c r="D1692" s="792" t="n">
        <v>1.581</v>
      </c>
      <c r="E1692" s="793" t="n"/>
      <c r="F1692" s="795" t="n"/>
      <c r="G1692" s="794" t="n"/>
      <c r="H1692" s="836" t="n">
        <v>1.906</v>
      </c>
      <c r="I1692" s="792" t="n">
        <v>1.214</v>
      </c>
      <c r="J1692" s="793" t="n"/>
      <c r="K1692" s="795" t="n">
        <v>1.22</v>
      </c>
      <c r="L1692" s="793" t="n"/>
      <c r="M1692" s="982">
        <f>IFERROR(AVERAGE(D1692:E1692),"")</f>
        <v/>
      </c>
      <c r="N1692" s="982">
        <f>IFERROR(AVERAGE(F1692:H1692),"")</f>
        <v/>
      </c>
      <c r="O1692" s="982">
        <f>IFERROR(AVERAGE(I1692:J1692),"")</f>
        <v/>
      </c>
      <c r="P1692" s="982">
        <f>IFERROR(AVERAGE(K1692:L1692),"")</f>
        <v/>
      </c>
      <c r="R1692" s="797">
        <f>AVERAGE(M1692:P1692)</f>
        <v/>
      </c>
      <c r="S1692" s="266">
        <f>IF(R1692&gt;=1,1,0)</f>
        <v/>
      </c>
      <c r="T1692" s="266">
        <f>IF(S1692=0,0,S1692+T1691)</f>
        <v/>
      </c>
    </row>
    <row r="1693" ht="17.45" customHeight="1">
      <c r="A1693" s="257">
        <f>IF(ISNUMBER(C1693),MONTH(C1693),"")</f>
        <v/>
      </c>
      <c r="B1693" s="257">
        <f>IF(ISNUMBER(C1693),YEAR(C1693),"")</f>
        <v/>
      </c>
      <c r="C1693" s="791">
        <f>C1692+1</f>
        <v/>
      </c>
      <c r="D1693" s="792" t="n"/>
      <c r="E1693" s="793" t="n">
        <v>1.711</v>
      </c>
      <c r="F1693" s="795" t="n"/>
      <c r="G1693" s="794" t="n">
        <v>1.418</v>
      </c>
      <c r="H1693" s="836" t="n"/>
      <c r="I1693" s="792" t="n"/>
      <c r="J1693" s="793" t="n">
        <v>1.153</v>
      </c>
      <c r="K1693" s="795" t="n"/>
      <c r="L1693" s="793" t="n">
        <v>1.237</v>
      </c>
      <c r="M1693" s="982">
        <f>IFERROR(AVERAGE(D1693:E1693),"")</f>
        <v/>
      </c>
      <c r="N1693" s="982">
        <f>IFERROR(AVERAGE(F1693:H1693),"")</f>
        <v/>
      </c>
      <c r="O1693" s="982">
        <f>IFERROR(AVERAGE(I1693:J1693),"")</f>
        <v/>
      </c>
      <c r="P1693" s="982">
        <f>IFERROR(AVERAGE(K1693:L1693),"")</f>
        <v/>
      </c>
      <c r="R1693" s="797">
        <f>AVERAGE(M1693:P1693)</f>
        <v/>
      </c>
      <c r="S1693" s="266">
        <f>IF(R1693&gt;=1,1,0)</f>
        <v/>
      </c>
      <c r="T1693" s="266">
        <f>IF(S1693=0,0,S1693+T1692)</f>
        <v/>
      </c>
    </row>
    <row r="1694" ht="17.45" customHeight="1">
      <c r="A1694" s="257">
        <f>IF(ISNUMBER(C1694),MONTH(C1694),"")</f>
        <v/>
      </c>
      <c r="B1694" s="257">
        <f>IF(ISNUMBER(C1694),YEAR(C1694),"")</f>
        <v/>
      </c>
      <c r="C1694" s="861">
        <f>C1693+1</f>
        <v/>
      </c>
      <c r="D1694" s="840" t="n">
        <v>1.652</v>
      </c>
      <c r="E1694" s="841" t="n"/>
      <c r="F1694" s="1029" t="n">
        <v>2.59</v>
      </c>
      <c r="G1694" s="842" t="n"/>
      <c r="H1694" s="1030" t="n">
        <v>2.516</v>
      </c>
      <c r="I1694" s="840" t="n">
        <v>1.505</v>
      </c>
      <c r="J1694" s="841" t="n"/>
      <c r="K1694" s="843" t="n">
        <v>1.497</v>
      </c>
      <c r="L1694" s="841" t="n"/>
      <c r="M1694" s="982">
        <f>IFERROR(AVERAGE(D1694:E1694),"")</f>
        <v/>
      </c>
      <c r="N1694" s="982">
        <f>IFERROR(AVERAGE(F1694:H1694),"")</f>
        <v/>
      </c>
      <c r="O1694" s="982">
        <f>IFERROR(AVERAGE(I1694:J1694),"")</f>
        <v/>
      </c>
      <c r="P1694" s="982">
        <f>IFERROR(AVERAGE(K1694:L1694),"")</f>
        <v/>
      </c>
      <c r="R1694" s="797">
        <f>AVERAGE(M1694:P1694)</f>
        <v/>
      </c>
      <c r="S1694" s="266">
        <f>IF(R1694&gt;=1,1,0)</f>
        <v/>
      </c>
      <c r="T1694" s="266">
        <f>IF(S1694=0,0,S1694+T1693)</f>
        <v/>
      </c>
    </row>
    <row r="1695" ht="17.45" customHeight="1">
      <c r="A1695" s="257">
        <f>IF(ISNUMBER(C1695),MONTH(C1695),"")</f>
        <v/>
      </c>
      <c r="B1695" s="257">
        <f>IF(ISNUMBER(C1695),YEAR(C1695),"")</f>
        <v/>
      </c>
      <c r="C1695" s="791">
        <f>C1694+1</f>
        <v/>
      </c>
      <c r="D1695" s="849" t="n"/>
      <c r="E1695" s="850" t="n">
        <v>1.077</v>
      </c>
      <c r="F1695" s="852" t="n"/>
      <c r="G1695" s="851" t="n">
        <v>1.453</v>
      </c>
      <c r="H1695" s="853" t="n"/>
      <c r="I1695" s="849" t="n"/>
      <c r="J1695" s="850" t="n">
        <v>1.173</v>
      </c>
      <c r="K1695" s="852" t="n"/>
      <c r="L1695" s="850" t="n">
        <v>1.169</v>
      </c>
      <c r="M1695" s="982">
        <f>IFERROR(AVERAGE(D1695:E1695),"")</f>
        <v/>
      </c>
      <c r="N1695" s="982">
        <f>IFERROR(AVERAGE(F1695:H1695),"")</f>
        <v/>
      </c>
      <c r="O1695" s="982">
        <f>IFERROR(AVERAGE(I1695:J1695),"")</f>
        <v/>
      </c>
      <c r="P1695" s="982">
        <f>IFERROR(AVERAGE(K1695:L1695),"")</f>
        <v/>
      </c>
      <c r="R1695" s="797">
        <f>AVERAGE(M1695:P1695)</f>
        <v/>
      </c>
      <c r="S1695" s="266">
        <f>IF(R1695&gt;=1,1,0)</f>
        <v/>
      </c>
      <c r="T1695" s="266">
        <f>IF(S1695=0,0,S1695+T1694)</f>
        <v/>
      </c>
    </row>
    <row r="1696" ht="17.45" customHeight="1">
      <c r="A1696" s="257">
        <f>IF(ISNUMBER(C1696),MONTH(C1696),"")</f>
        <v/>
      </c>
      <c r="B1696" s="257">
        <f>IF(ISNUMBER(C1696),YEAR(C1696),"")</f>
        <v/>
      </c>
      <c r="C1696" s="791">
        <f>C1695+1</f>
        <v/>
      </c>
      <c r="D1696" s="849" t="n">
        <v>1.582</v>
      </c>
      <c r="E1696" s="850" t="n"/>
      <c r="F1696" s="852" t="n">
        <v>1.29</v>
      </c>
      <c r="G1696" s="851" t="n"/>
      <c r="H1696" s="853" t="n"/>
      <c r="I1696" s="849" t="n">
        <v>1.175</v>
      </c>
      <c r="J1696" s="850" t="n"/>
      <c r="K1696" s="852" t="n">
        <v>1.32</v>
      </c>
      <c r="L1696" s="850" t="n"/>
      <c r="M1696" s="982">
        <f>IFERROR(AVERAGE(D1696:E1696),"")</f>
        <v/>
      </c>
      <c r="N1696" s="982">
        <f>IFERROR(AVERAGE(F1696:H1696),"")</f>
        <v/>
      </c>
      <c r="O1696" s="982">
        <f>IFERROR(AVERAGE(I1696:J1696),"")</f>
        <v/>
      </c>
      <c r="P1696" s="982">
        <f>IFERROR(AVERAGE(K1696:L1696),"")</f>
        <v/>
      </c>
      <c r="R1696" s="797">
        <f>AVERAGE(M1696:P1696)</f>
        <v/>
      </c>
      <c r="S1696" s="266">
        <f>IF(R1696&gt;=1,1,0)</f>
        <v/>
      </c>
      <c r="T1696" s="266">
        <f>IF(S1696=0,0,S1696+T1695)</f>
        <v/>
      </c>
    </row>
    <row r="1697" ht="17.45" customHeight="1">
      <c r="A1697" s="257">
        <f>IF(ISNUMBER(C1697),MONTH(C1697),"")</f>
        <v/>
      </c>
      <c r="B1697" s="257">
        <f>IF(ISNUMBER(C1697),YEAR(C1697),"")</f>
        <v/>
      </c>
      <c r="C1697" s="808">
        <f>C1696+1</f>
        <v/>
      </c>
      <c r="D1697" s="844" t="n"/>
      <c r="E1697" s="845" t="n">
        <v>0.9042</v>
      </c>
      <c r="F1697" s="847" t="n"/>
      <c r="G1697" s="846" t="n">
        <v>0.6504</v>
      </c>
      <c r="H1697" s="848" t="n"/>
      <c r="I1697" s="844" t="n"/>
      <c r="J1697" s="845" t="n">
        <v>0.5464</v>
      </c>
      <c r="K1697" s="847" t="n"/>
      <c r="L1697" s="845" t="n">
        <v>0.6189</v>
      </c>
      <c r="M1697" s="983">
        <f>IFERROR(AVERAGE(D1697:E1697),"")</f>
        <v/>
      </c>
      <c r="N1697" s="983">
        <f>IFERROR(AVERAGE(F1697:H1697),"")</f>
        <v/>
      </c>
      <c r="O1697" s="983">
        <f>IFERROR(AVERAGE(I1697:J1697),"")</f>
        <v/>
      </c>
      <c r="P1697" s="983">
        <f>IFERROR(AVERAGE(K1697:L1697),"")</f>
        <v/>
      </c>
      <c r="Q1697" s="813">
        <f>AVERAGE(M1697:P1697)</f>
        <v/>
      </c>
      <c r="R1697" s="813" t="n"/>
      <c r="S1697" s="443">
        <f>IF(Q1697&gt;=1,1,0)</f>
        <v/>
      </c>
      <c r="T1697" s="443">
        <f>IF(S1697=0,0,S1697+T1696)</f>
        <v/>
      </c>
    </row>
    <row r="1698" ht="17.45" customHeight="1">
      <c r="A1698" s="257">
        <f>IF(ISNUMBER(C1698),MONTH(C1698),"")</f>
        <v/>
      </c>
      <c r="B1698" s="257">
        <f>IF(ISNUMBER(C1698),YEAR(C1698),"")</f>
        <v/>
      </c>
      <c r="C1698" s="808">
        <f>C1697+1</f>
        <v/>
      </c>
      <c r="D1698" s="844" t="n">
        <v>1.048</v>
      </c>
      <c r="E1698" s="845" t="n"/>
      <c r="F1698" s="847" t="n"/>
      <c r="G1698" s="846" t="n"/>
      <c r="H1698" s="848" t="n">
        <v>0.8646</v>
      </c>
      <c r="I1698" s="844" t="n">
        <v>0.4688</v>
      </c>
      <c r="J1698" s="845" t="n"/>
      <c r="K1698" s="847" t="n">
        <v>0.5175</v>
      </c>
      <c r="L1698" s="845" t="n"/>
      <c r="M1698" s="983">
        <f>IFERROR(AVERAGE(D1698:E1698),"")</f>
        <v/>
      </c>
      <c r="N1698" s="983">
        <f>IFERROR(AVERAGE(F1698:H1698),"")</f>
        <v/>
      </c>
      <c r="O1698" s="983">
        <f>IFERROR(AVERAGE(I1698:J1698),"")</f>
        <v/>
      </c>
      <c r="P1698" s="983">
        <f>IFERROR(AVERAGE(K1698:L1698),"")</f>
        <v/>
      </c>
      <c r="Q1698" s="813">
        <f>AVERAGE(M1698:P1698)</f>
        <v/>
      </c>
      <c r="R1698" s="813" t="n"/>
      <c r="S1698" s="443">
        <f>IF(Q1698&gt;=1,1,0)</f>
        <v/>
      </c>
      <c r="T1698" s="443">
        <f>IF(S1698=0,0,S1698+T1697)</f>
        <v/>
      </c>
    </row>
    <row r="1699" ht="17.45" customHeight="1">
      <c r="A1699" s="257">
        <f>IF(ISNUMBER(C1699),MONTH(C1699),"")</f>
        <v/>
      </c>
      <c r="B1699" s="257">
        <f>IF(ISNUMBER(C1699),YEAR(C1699),"")</f>
        <v/>
      </c>
      <c r="C1699" s="791">
        <f>C1698+1</f>
        <v/>
      </c>
      <c r="D1699" s="792" t="n"/>
      <c r="E1699" s="793" t="n">
        <v>0.853</v>
      </c>
      <c r="F1699" s="795" t="n"/>
      <c r="G1699" s="794" t="n">
        <v>0.9755</v>
      </c>
      <c r="H1699" s="836" t="n"/>
      <c r="I1699" s="792" t="n"/>
      <c r="J1699" s="793" t="n">
        <v>0.7171999999999999</v>
      </c>
      <c r="K1699" s="795" t="n"/>
      <c r="L1699" s="793" t="n">
        <v>0.821</v>
      </c>
      <c r="M1699" s="982">
        <f>IFERROR(AVERAGE(D1699:E1699),"")</f>
        <v/>
      </c>
      <c r="N1699" s="982">
        <f>IFERROR(AVERAGE(F1699:H1699),"")</f>
        <v/>
      </c>
      <c r="O1699" s="982">
        <f>IFERROR(AVERAGE(I1699:J1699),"")</f>
        <v/>
      </c>
      <c r="P1699" s="982">
        <f>IFERROR(AVERAGE(K1699:L1699),"")</f>
        <v/>
      </c>
      <c r="R1699" s="797">
        <f>AVERAGE(M1699:P1699)</f>
        <v/>
      </c>
      <c r="S1699" s="266">
        <f>IF(R1699&gt;=1,1,0)</f>
        <v/>
      </c>
      <c r="T1699" s="266">
        <f>IF(S1699=0,0,S1699+T1698)</f>
        <v/>
      </c>
    </row>
    <row r="1700" ht="17.45" customHeight="1">
      <c r="A1700" s="257">
        <f>IF(ISNUMBER(C1700),MONTH(C1700),"")</f>
        <v/>
      </c>
      <c r="B1700" s="257">
        <f>IF(ISNUMBER(C1700),YEAR(C1700),"")</f>
        <v/>
      </c>
      <c r="C1700" s="861">
        <f>C1699+1</f>
        <v/>
      </c>
      <c r="D1700" s="864" t="n">
        <v>3.621</v>
      </c>
      <c r="E1700" s="804" t="n"/>
      <c r="F1700" s="806" t="n">
        <v>1.702</v>
      </c>
      <c r="G1700" s="805" t="n"/>
      <c r="H1700" s="838" t="n">
        <v>1.43</v>
      </c>
      <c r="I1700" s="803" t="n">
        <v>1.195</v>
      </c>
      <c r="J1700" s="804" t="n"/>
      <c r="K1700" s="806" t="n">
        <v>1.142</v>
      </c>
      <c r="L1700" s="804" t="n"/>
      <c r="M1700" s="1028">
        <f>IFERROR(AVERAGE(D1700:E1700),"")</f>
        <v/>
      </c>
      <c r="N1700" s="982">
        <f>IFERROR(AVERAGE(F1700:H1700),"")</f>
        <v/>
      </c>
      <c r="O1700" s="982">
        <f>IFERROR(AVERAGE(I1700:J1700),"")</f>
        <v/>
      </c>
      <c r="P1700" s="982">
        <f>IFERROR(AVERAGE(K1700:L1700),"")</f>
        <v/>
      </c>
      <c r="R1700" s="797">
        <f>AVERAGE(M1700:P1700)</f>
        <v/>
      </c>
      <c r="S1700" s="266">
        <f>IF(R1700&gt;=1,1,0)</f>
        <v/>
      </c>
      <c r="T1700" s="266">
        <f>IF(S1700=0,0,S1700+T1699)</f>
        <v/>
      </c>
    </row>
    <row r="1701" ht="17.45" customHeight="1">
      <c r="A1701" s="257">
        <f>IF(ISNUMBER(C1701),MONTH(C1701),"")</f>
        <v/>
      </c>
      <c r="B1701" s="257">
        <f>IF(ISNUMBER(C1701),YEAR(C1701),"")</f>
        <v/>
      </c>
      <c r="C1701" s="791">
        <f>C1700+1</f>
        <v/>
      </c>
      <c r="D1701" s="792" t="n"/>
      <c r="E1701" s="865" t="n">
        <v>2.334</v>
      </c>
      <c r="F1701" s="795" t="n"/>
      <c r="G1701" s="794" t="n">
        <v>1.568</v>
      </c>
      <c r="H1701" s="836" t="n"/>
      <c r="I1701" s="792" t="n"/>
      <c r="J1701" s="793" t="n">
        <v>1.194</v>
      </c>
      <c r="K1701" s="795" t="n"/>
      <c r="L1701" s="793" t="n">
        <v>1.107</v>
      </c>
      <c r="M1701" s="1028">
        <f>IFERROR(AVERAGE(D1701:E1701),"")</f>
        <v/>
      </c>
      <c r="N1701" s="982">
        <f>IFERROR(AVERAGE(F1701:H1701),"")</f>
        <v/>
      </c>
      <c r="O1701" s="982">
        <f>IFERROR(AVERAGE(I1701:J1701),"")</f>
        <v/>
      </c>
      <c r="P1701" s="982">
        <f>IFERROR(AVERAGE(K1701:L1701),"")</f>
        <v/>
      </c>
      <c r="R1701" s="797">
        <f>AVERAGE(M1701:P1701)</f>
        <v/>
      </c>
      <c r="S1701" s="266">
        <f>IF(R1701&gt;=1,1,0)</f>
        <v/>
      </c>
      <c r="T1701" s="266">
        <f>IF(S1701=0,0,S1701+T1700)</f>
        <v/>
      </c>
    </row>
    <row r="1702" ht="17.45" customHeight="1">
      <c r="A1702" s="257">
        <f>IF(ISNUMBER(C1702),MONTH(C1702),"")</f>
        <v/>
      </c>
      <c r="B1702" s="257">
        <f>IF(ISNUMBER(C1702),YEAR(C1702),"")</f>
        <v/>
      </c>
      <c r="C1702" s="791">
        <f>C1701+1</f>
        <v/>
      </c>
      <c r="D1702" s="792" t="n">
        <v>1.491</v>
      </c>
      <c r="E1702" s="793" t="n"/>
      <c r="F1702" s="795" t="n">
        <v>1.452</v>
      </c>
      <c r="G1702" s="794" t="n"/>
      <c r="H1702" s="836" t="n"/>
      <c r="I1702" s="792" t="n">
        <v>1.055</v>
      </c>
      <c r="J1702" s="793" t="n"/>
      <c r="K1702" s="795" t="n">
        <v>1.083</v>
      </c>
      <c r="L1702" s="793" t="n"/>
      <c r="M1702" s="982">
        <f>IFERROR(AVERAGE(D1702:E1702),"")</f>
        <v/>
      </c>
      <c r="N1702" s="982">
        <f>IFERROR(AVERAGE(F1702:H1702),"")</f>
        <v/>
      </c>
      <c r="O1702" s="982">
        <f>IFERROR(AVERAGE(I1702:J1702),"")</f>
        <v/>
      </c>
      <c r="P1702" s="982">
        <f>IFERROR(AVERAGE(K1702:L1702),"")</f>
        <v/>
      </c>
      <c r="R1702" s="797">
        <f>AVERAGE(M1702:P1702)</f>
        <v/>
      </c>
      <c r="S1702" s="266">
        <f>IF(R1702&gt;=1,1,0)</f>
        <v/>
      </c>
      <c r="T1702" s="266">
        <f>IF(S1702=0,0,S1702+T1701)</f>
        <v/>
      </c>
    </row>
    <row r="1703" ht="17.45" customHeight="1">
      <c r="A1703" s="257">
        <f>IF(ISNUMBER(C1703),MONTH(C1703),"")</f>
        <v/>
      </c>
      <c r="B1703" s="257">
        <f>IF(ISNUMBER(C1703),YEAR(C1703),"")</f>
        <v/>
      </c>
      <c r="C1703" s="791">
        <f>C1702+1</f>
        <v/>
      </c>
      <c r="D1703" s="792" t="n"/>
      <c r="E1703" s="793" t="n">
        <v>1.41</v>
      </c>
      <c r="F1703" s="795" t="n"/>
      <c r="G1703" s="794" t="n">
        <v>2.074</v>
      </c>
      <c r="H1703" s="836" t="n"/>
      <c r="I1703" s="792" t="n"/>
      <c r="J1703" s="793" t="n">
        <v>1.264</v>
      </c>
      <c r="K1703" s="795" t="n"/>
      <c r="L1703" s="793" t="n">
        <v>1.381</v>
      </c>
      <c r="M1703" s="982">
        <f>IFERROR(AVERAGE(D1703:E1703),"")</f>
        <v/>
      </c>
      <c r="N1703" s="982">
        <f>IFERROR(AVERAGE(F1703:H1703),"")</f>
        <v/>
      </c>
      <c r="O1703" s="982">
        <f>IFERROR(AVERAGE(I1703:J1703),"")</f>
        <v/>
      </c>
      <c r="P1703" s="982">
        <f>IFERROR(AVERAGE(K1703:L1703),"")</f>
        <v/>
      </c>
      <c r="R1703" s="797">
        <f>AVERAGE(M1703:P1703)</f>
        <v/>
      </c>
      <c r="S1703" s="266">
        <f>IF(R1703&gt;=1,1,0)</f>
        <v/>
      </c>
      <c r="T1703" s="266">
        <f>IF(S1703=0,0,S1703+T1702)</f>
        <v/>
      </c>
    </row>
    <row r="1704" ht="17.45" customHeight="1">
      <c r="A1704" s="298">
        <f>IF(ISNUMBER(C1704),MONTH(C1704),"")</f>
        <v/>
      </c>
      <c r="B1704" s="298">
        <f>IF(ISNUMBER(C1704),YEAR(C1704),"")</f>
        <v/>
      </c>
      <c r="C1704" s="808">
        <f>C1703+1</f>
        <v/>
      </c>
      <c r="D1704" s="809" t="n">
        <v>1.212</v>
      </c>
      <c r="E1704" s="810" t="n"/>
      <c r="F1704" s="812" t="n"/>
      <c r="G1704" s="811" t="n"/>
      <c r="H1704" s="837" t="n">
        <v>1.362</v>
      </c>
      <c r="I1704" s="809" t="n">
        <v>0.8999</v>
      </c>
      <c r="J1704" s="810" t="n"/>
      <c r="K1704" s="812" t="n">
        <v>1.004</v>
      </c>
      <c r="L1704" s="810" t="n"/>
      <c r="M1704" s="983">
        <f>IFERROR(AVERAGE(D1704:E1704),"")</f>
        <v/>
      </c>
      <c r="N1704" s="983">
        <f>IFERROR(AVERAGE(F1704:H1704),"")</f>
        <v/>
      </c>
      <c r="O1704" s="983">
        <f>IFERROR(AVERAGE(I1704:J1704),"")</f>
        <v/>
      </c>
      <c r="P1704" s="983">
        <f>IFERROR(AVERAGE(K1704:L1704),"")</f>
        <v/>
      </c>
      <c r="Q1704" s="813">
        <f>AVERAGE(M1704:P1704)</f>
        <v/>
      </c>
      <c r="R1704" s="813" t="n"/>
      <c r="S1704" s="443">
        <f>IF(Q1704&gt;=1,1,0)</f>
        <v/>
      </c>
      <c r="T1704" s="443">
        <f>IF(S1704=0,0,S1704+T1703)</f>
        <v/>
      </c>
    </row>
    <row r="1705" ht="17.45" customHeight="1" thickBot="1">
      <c r="A1705" s="298">
        <f>IF(ISNUMBER(C1705),MONTH(C1705),"")</f>
        <v/>
      </c>
      <c r="B1705" s="298">
        <f>IF(ISNUMBER(C1705),YEAR(C1705),"")</f>
        <v/>
      </c>
      <c r="C1705" s="808">
        <f>C1704+1</f>
        <v/>
      </c>
      <c r="D1705" s="809" t="n"/>
      <c r="E1705" s="810" t="n">
        <v>0.829</v>
      </c>
      <c r="F1705" s="812" t="n"/>
      <c r="G1705" s="811" t="n">
        <v>1.809</v>
      </c>
      <c r="H1705" s="837" t="n"/>
      <c r="I1705" s="809" t="n"/>
      <c r="J1705" s="810" t="n">
        <v>0.6104000000000001</v>
      </c>
      <c r="K1705" s="812" t="n"/>
      <c r="L1705" s="810" t="n">
        <v>0.6463</v>
      </c>
      <c r="M1705" s="983">
        <f>IFERROR(AVERAGE(D1705:E1705),"")</f>
        <v/>
      </c>
      <c r="N1705" s="983">
        <f>IFERROR(AVERAGE(F1705:H1705),"")</f>
        <v/>
      </c>
      <c r="O1705" s="983">
        <f>IFERROR(AVERAGE(I1705:J1705),"")</f>
        <v/>
      </c>
      <c r="P1705" s="983">
        <f>IFERROR(AVERAGE(K1705:L1705),"")</f>
        <v/>
      </c>
      <c r="Q1705" s="813">
        <f>AVERAGE(M1705:P1705)</f>
        <v/>
      </c>
      <c r="R1705" s="813" t="n"/>
      <c r="S1705" s="443">
        <f>IF(Q1705&gt;=1,1,0)</f>
        <v/>
      </c>
      <c r="T1705" s="443">
        <f>IF(S1705=0,0,S1705+T1704)</f>
        <v/>
      </c>
    </row>
    <row r="1706" ht="17.45" customHeight="1" thickBot="1">
      <c r="A1706" s="257">
        <f>IF(ISNUMBER(C1706),MONTH(C1706),"")</f>
        <v/>
      </c>
      <c r="B1706" s="257">
        <f>IF(ISNUMBER(C1706),YEAR(C1706),"")</f>
        <v/>
      </c>
      <c r="C1706" s="861">
        <f>C1705+1</f>
        <v/>
      </c>
      <c r="D1706" s="803" t="n">
        <v>0.6465</v>
      </c>
      <c r="E1706" s="804" t="n"/>
      <c r="F1706" s="806" t="n">
        <v>0.7238</v>
      </c>
      <c r="G1706" s="805" t="n"/>
      <c r="H1706" s="838" t="n">
        <v>0.7619</v>
      </c>
      <c r="I1706" s="803" t="n">
        <v>0.7707000000000001</v>
      </c>
      <c r="J1706" s="804" t="n"/>
      <c r="K1706" s="806" t="n">
        <v>0.7506</v>
      </c>
      <c r="L1706" s="804" t="n"/>
      <c r="M1706" s="982">
        <f>IFERROR(AVERAGE(D1706:E1706),"")</f>
        <v/>
      </c>
      <c r="N1706" s="982">
        <f>IFERROR(AVERAGE(F1706:H1706),"")</f>
        <v/>
      </c>
      <c r="O1706" s="982">
        <f>IFERROR(AVERAGE(I1706:J1706),"")</f>
        <v/>
      </c>
      <c r="P1706" s="982">
        <f>IFERROR(AVERAGE(K1706:L1706),"")</f>
        <v/>
      </c>
      <c r="R1706" s="797">
        <f>AVERAGE(M1706:P1706)</f>
        <v/>
      </c>
      <c r="S1706" s="266">
        <f>IF(R1706&gt;=1,1,0)</f>
        <v/>
      </c>
      <c r="T1706" s="266">
        <f>IF(S1706=0,0,S1706+T1705)</f>
        <v/>
      </c>
      <c r="U1706" s="514" t="inlineStr">
        <is>
          <t>August</t>
        </is>
      </c>
      <c r="V1706" s="515" t="n">
        <v>2022</v>
      </c>
      <c r="W1706" s="516" t="n"/>
      <c r="X1706" s="516" t="n"/>
      <c r="Y1706" s="516" t="n"/>
    </row>
    <row r="1707" ht="17.45" customHeight="1">
      <c r="A1707" s="257">
        <f>IF(ISNUMBER(C1707),MONTH(C1707),"")</f>
        <v/>
      </c>
      <c r="B1707" s="257">
        <f>IF(ISNUMBER(C1707),YEAR(C1707),"")</f>
        <v/>
      </c>
      <c r="C1707" s="791">
        <f>C1706+1</f>
        <v/>
      </c>
      <c r="D1707" s="792" t="n"/>
      <c r="E1707" s="793" t="n">
        <v>1.104</v>
      </c>
      <c r="F1707" s="795" t="n"/>
      <c r="G1707" s="794" t="n">
        <v>1.148</v>
      </c>
      <c r="H1707" s="836" t="n"/>
      <c r="I1707" s="792" t="n"/>
      <c r="J1707" s="793" t="n">
        <v>0.9832</v>
      </c>
      <c r="K1707" s="795" t="n"/>
      <c r="L1707" s="793" t="n">
        <v>0.8927</v>
      </c>
      <c r="M1707" s="982">
        <f>IFERROR(AVERAGE(D1707:E1707),"")</f>
        <v/>
      </c>
      <c r="N1707" s="982">
        <f>IFERROR(AVERAGE(F1707:H1707),"")</f>
        <v/>
      </c>
      <c r="O1707" s="982">
        <f>IFERROR(AVERAGE(I1707:J1707),"")</f>
        <v/>
      </c>
      <c r="P1707" s="982">
        <f>IFERROR(AVERAGE(K1707:L1707),"")</f>
        <v/>
      </c>
      <c r="R1707" s="797">
        <f>AVERAGE(M1707:P1707)</f>
        <v/>
      </c>
      <c r="S1707" s="266">
        <f>IF(R1707&gt;=1,1,0)</f>
        <v/>
      </c>
      <c r="T1707" s="266">
        <f>IF(S1707=0,0,S1707+T1706)</f>
        <v/>
      </c>
      <c r="U1707" s="517" t="inlineStr">
        <is>
          <t>Parameter</t>
        </is>
      </c>
      <c r="V1707" s="517" t="inlineStr">
        <is>
          <t>Station 1</t>
        </is>
      </c>
      <c r="W1707" s="517" t="inlineStr">
        <is>
          <t>Station 2</t>
        </is>
      </c>
      <c r="X1707" s="517" t="inlineStr">
        <is>
          <t>Station 4</t>
        </is>
      </c>
      <c r="Y1707" s="517" t="inlineStr">
        <is>
          <t>Station 5</t>
        </is>
      </c>
    </row>
    <row r="1708" ht="17.45" customHeight="1" thickBot="1">
      <c r="A1708" s="257">
        <f>IF(ISNUMBER(C1708),MONTH(C1708),"")</f>
        <v/>
      </c>
      <c r="B1708" s="257">
        <f>IF(ISNUMBER(C1708),YEAR(C1708),"")</f>
        <v/>
      </c>
      <c r="C1708" s="824">
        <f>C1707+1</f>
        <v/>
      </c>
      <c r="D1708" s="825" t="n">
        <v>2.312</v>
      </c>
      <c r="E1708" s="826" t="n"/>
      <c r="F1708" s="828" t="n">
        <v>1.579</v>
      </c>
      <c r="G1708" s="827" t="n"/>
      <c r="H1708" s="867" t="n"/>
      <c r="I1708" s="825" t="n">
        <v>1.295</v>
      </c>
      <c r="J1708" s="826" t="n"/>
      <c r="K1708" s="828" t="n">
        <v>1.49</v>
      </c>
      <c r="L1708" s="826" t="n"/>
      <c r="M1708" s="982">
        <f>IFERROR(AVERAGE(D1708:E1708),"")</f>
        <v/>
      </c>
      <c r="N1708" s="982">
        <f>IFERROR(AVERAGE(F1708:H1708),"")</f>
        <v/>
      </c>
      <c r="O1708" s="982">
        <f>IFERROR(AVERAGE(I1708:J1708),"")</f>
        <v/>
      </c>
      <c r="P1708" s="982">
        <f>IFERROR(AVERAGE(K1708:L1708),"")</f>
        <v/>
      </c>
      <c r="R1708" s="797">
        <f>AVERAGE(M1708:P1708)</f>
        <v/>
      </c>
      <c r="S1708" s="266">
        <f>IF(R1708&gt;=1,1,0)</f>
        <v/>
      </c>
      <c r="T1708" s="266">
        <f>IF(S1708=0,0,S1708+T1707)</f>
        <v/>
      </c>
      <c r="U1708" s="518" t="inlineStr">
        <is>
          <t>Average</t>
        </is>
      </c>
      <c r="V1708" s="928">
        <f>AVERAGE(D1678:E1708)</f>
        <v/>
      </c>
      <c r="W1708" s="928">
        <f>AVERAGE(F1678:H1708)</f>
        <v/>
      </c>
      <c r="X1708" s="928">
        <f>AVERAGE(I1678:J1708)</f>
        <v/>
      </c>
      <c r="Y1708" s="928">
        <f>AVERAGE(K1678:L1708)</f>
        <v/>
      </c>
    </row>
    <row r="1709" ht="17.45" customHeight="1">
      <c r="A1709" s="257">
        <f>IF(ISNUMBER(C1709),MONTH(C1709),"")</f>
        <v/>
      </c>
      <c r="B1709" s="257">
        <f>IF(ISNUMBER(C1709),YEAR(C1709),"")</f>
        <v/>
      </c>
      <c r="C1709" s="831">
        <f>C1708+1</f>
        <v/>
      </c>
      <c r="D1709" s="792" t="n"/>
      <c r="E1709" s="793" t="n">
        <v>2.304</v>
      </c>
      <c r="F1709" s="795" t="n"/>
      <c r="G1709" s="794" t="n">
        <v>1.346</v>
      </c>
      <c r="H1709" s="836" t="n"/>
      <c r="I1709" s="792" t="n"/>
      <c r="J1709" s="793" t="n">
        <v>1.119</v>
      </c>
      <c r="K1709" s="795" t="n"/>
      <c r="L1709" s="793" t="n">
        <v>1.201</v>
      </c>
      <c r="M1709" s="982">
        <f>IFERROR(AVERAGE(D1709:E1709),"")</f>
        <v/>
      </c>
      <c r="N1709" s="982">
        <f>IFERROR(AVERAGE(F1709:H1709),"")</f>
        <v/>
      </c>
      <c r="O1709" s="982">
        <f>IFERROR(AVERAGE(I1709:J1709),"")</f>
        <v/>
      </c>
      <c r="P1709" s="982">
        <f>IFERROR(AVERAGE(K1709:L1709),"")</f>
        <v/>
      </c>
      <c r="R1709" s="797">
        <f>AVERAGE(M1709:P1709)</f>
        <v/>
      </c>
      <c r="S1709" s="266">
        <f>IF(R1709&gt;=1,1,0)</f>
        <v/>
      </c>
      <c r="T1709" s="266">
        <f>IF(S1709=0,0,S1709+T1708)</f>
        <v/>
      </c>
      <c r="U1709" s="518" t="inlineStr">
        <is>
          <t>Maximum</t>
        </is>
      </c>
      <c r="V1709" s="928">
        <f>MAX(D1678:E1708)</f>
        <v/>
      </c>
      <c r="W1709" s="928">
        <f>MAX(F1678:H1708)</f>
        <v/>
      </c>
      <c r="X1709" s="928">
        <f>MAX(I1678:J1708)</f>
        <v/>
      </c>
      <c r="Y1709" s="928">
        <f>MAX(K1678:L1708)</f>
        <v/>
      </c>
    </row>
    <row r="1710" ht="17.45" customHeight="1" thickBot="1">
      <c r="A1710" s="257">
        <f>IF(ISNUMBER(C1710),MONTH(C1710),"")</f>
        <v/>
      </c>
      <c r="B1710" s="257">
        <f>IF(ISNUMBER(C1710),YEAR(C1710),"")</f>
        <v/>
      </c>
      <c r="C1710" s="791">
        <f>C1709+1</f>
        <v/>
      </c>
      <c r="D1710" s="792" t="n">
        <v>2.212</v>
      </c>
      <c r="E1710" s="793" t="n"/>
      <c r="F1710" s="795" t="n"/>
      <c r="G1710" s="794" t="n"/>
      <c r="H1710" s="836" t="n">
        <v>1.54</v>
      </c>
      <c r="I1710" s="792" t="n">
        <v>1.577</v>
      </c>
      <c r="J1710" s="793" t="n"/>
      <c r="K1710" s="795" t="n">
        <v>1.557</v>
      </c>
      <c r="L1710" s="793" t="n"/>
      <c r="M1710" s="982">
        <f>IFERROR(AVERAGE(D1710:E1710),"")</f>
        <v/>
      </c>
      <c r="N1710" s="982">
        <f>IFERROR(AVERAGE(F1710:H1710),"")</f>
        <v/>
      </c>
      <c r="O1710" s="982">
        <f>IFERROR(AVERAGE(I1710:J1710),"")</f>
        <v/>
      </c>
      <c r="P1710" s="982">
        <f>IFERROR(AVERAGE(K1710:L1710),"")</f>
        <v/>
      </c>
      <c r="R1710" s="797">
        <f>AVERAGE(M1710:P1710)</f>
        <v/>
      </c>
      <c r="S1710" s="266">
        <f>IF(R1710&gt;=1,1,0)</f>
        <v/>
      </c>
      <c r="T1710" s="266">
        <f>IF(S1710=0,0,S1710+T1709)</f>
        <v/>
      </c>
      <c r="U1710" s="520" t="inlineStr">
        <is>
          <t># DAYS &gt; 2.5</t>
        </is>
      </c>
      <c r="V1710" s="521">
        <f>COUNTIF(D1678:E1708,"&gt;=2.5")</f>
        <v/>
      </c>
      <c r="W1710" s="521">
        <f>COUNTIF(F1678:H1708,"&gt;=2.5")</f>
        <v/>
      </c>
      <c r="X1710" s="521">
        <f>COUNTIF(I1678:J1708,"&gt;=2.5")</f>
        <v/>
      </c>
      <c r="Y1710" s="521">
        <f>COUNTIF(K1678:L1708,"&gt;=2.5")</f>
        <v/>
      </c>
    </row>
    <row r="1711" ht="17.45" customHeight="1" thickBot="1">
      <c r="A1711" s="257">
        <f>IF(ISNUMBER(C1711),MONTH(C1711),"")</f>
        <v/>
      </c>
      <c r="B1711" s="257">
        <f>IF(ISNUMBER(C1711),YEAR(C1711),"")</f>
        <v/>
      </c>
      <c r="C1711" s="808">
        <f>C1710+1</f>
        <v/>
      </c>
      <c r="D1711" s="809" t="n"/>
      <c r="E1711" s="810" t="n">
        <v>1.801</v>
      </c>
      <c r="F1711" s="812" t="n"/>
      <c r="G1711" s="811" t="n">
        <v>1.54</v>
      </c>
      <c r="H1711" s="837" t="n"/>
      <c r="I1711" s="809" t="n"/>
      <c r="J1711" s="810" t="n">
        <v>1.278</v>
      </c>
      <c r="K1711" s="812" t="n"/>
      <c r="L1711" s="810" t="n">
        <v>1.403</v>
      </c>
      <c r="M1711" s="983">
        <f>IFERROR(AVERAGE(D1711:E1711),"")</f>
        <v/>
      </c>
      <c r="N1711" s="983">
        <f>IFERROR(AVERAGE(F1711:H1711),"")</f>
        <v/>
      </c>
      <c r="O1711" s="983">
        <f>IFERROR(AVERAGE(I1711:J1711),"")</f>
        <v/>
      </c>
      <c r="P1711" s="983">
        <f>IFERROR(AVERAGE(K1711:L1711),"")</f>
        <v/>
      </c>
      <c r="Q1711" s="813">
        <f>AVERAGE(M1711:P1711)</f>
        <v/>
      </c>
      <c r="R1711" s="813" t="n"/>
      <c r="S1711" s="443">
        <f>IF(Q1711&gt;=1,1,0)</f>
        <v/>
      </c>
      <c r="T1711" s="443">
        <f>IF(S1711=0,0,S1711+T1710)</f>
        <v/>
      </c>
      <c r="Y1711" s="929">
        <f>AVERAGE(V1708:Y1708)</f>
        <v/>
      </c>
    </row>
    <row r="1712" ht="17.45" customHeight="1">
      <c r="A1712" s="257">
        <f>IF(ISNUMBER(C1712),MONTH(C1712),"")</f>
        <v/>
      </c>
      <c r="B1712" s="257">
        <f>IF(ISNUMBER(C1712),YEAR(C1712),"")</f>
        <v/>
      </c>
      <c r="C1712" s="861">
        <f>C1711+1</f>
        <v/>
      </c>
      <c r="D1712" s="844" t="n">
        <v>1.41</v>
      </c>
      <c r="E1712" s="845" t="n"/>
      <c r="F1712" s="847" t="n">
        <v>0.9998</v>
      </c>
      <c r="G1712" s="846" t="n"/>
      <c r="H1712" s="848" t="n">
        <v>0.09823</v>
      </c>
      <c r="I1712" s="844" t="n">
        <v>0.9046999999999999</v>
      </c>
      <c r="J1712" s="845" t="n"/>
      <c r="K1712" s="847" t="n">
        <v>0.9123</v>
      </c>
      <c r="L1712" s="845" t="n"/>
      <c r="M1712" s="983">
        <f>IFERROR(AVERAGE(D1712:E1712),"")</f>
        <v/>
      </c>
      <c r="N1712" s="983">
        <f>IFERROR(AVERAGE(F1712:H1712),"")</f>
        <v/>
      </c>
      <c r="O1712" s="983">
        <f>IFERROR(AVERAGE(I1712:J1712),"")</f>
        <v/>
      </c>
      <c r="P1712" s="983">
        <f>IFERROR(AVERAGE(K1712:L1712),"")</f>
        <v/>
      </c>
      <c r="Q1712" s="813">
        <f>AVERAGE(M1712:P1712)</f>
        <v/>
      </c>
      <c r="R1712" s="813" t="n"/>
      <c r="S1712" s="443">
        <f>IF(Q1712&gt;=1,1,0)</f>
        <v/>
      </c>
      <c r="T1712" s="443">
        <f>IF(S1712=0,0,S1712+T1711)</f>
        <v/>
      </c>
    </row>
    <row r="1713" ht="17.45" customHeight="1">
      <c r="A1713" s="257">
        <f>IF(ISNUMBER(C1713),MONTH(C1713),"")</f>
        <v/>
      </c>
      <c r="B1713" s="257">
        <f>IF(ISNUMBER(C1713),YEAR(C1713),"")</f>
        <v/>
      </c>
      <c r="C1713" s="791">
        <f>C1712+1</f>
        <v/>
      </c>
      <c r="D1713" s="849" t="n"/>
      <c r="E1713" s="850" t="n">
        <v>1.872</v>
      </c>
      <c r="F1713" s="852" t="n"/>
      <c r="G1713" s="851" t="n">
        <v>1.587</v>
      </c>
      <c r="H1713" s="853" t="n"/>
      <c r="I1713" s="849" t="n"/>
      <c r="J1713" s="850" t="n">
        <v>1.282</v>
      </c>
      <c r="K1713" s="852" t="n"/>
      <c r="L1713" s="850" t="n">
        <v>1.241</v>
      </c>
      <c r="M1713" s="982">
        <f>IFERROR(AVERAGE(D1713:E1713),"")</f>
        <v/>
      </c>
      <c r="N1713" s="982">
        <f>IFERROR(AVERAGE(F1713:H1713),"")</f>
        <v/>
      </c>
      <c r="O1713" s="982">
        <f>IFERROR(AVERAGE(I1713:J1713),"")</f>
        <v/>
      </c>
      <c r="P1713" s="982">
        <f>IFERROR(AVERAGE(K1713:L1713),"")</f>
        <v/>
      </c>
      <c r="R1713" s="797">
        <f>AVERAGE(M1713:P1713)</f>
        <v/>
      </c>
      <c r="S1713" s="266">
        <f>IF(R1713&gt;=1,1,0)</f>
        <v/>
      </c>
      <c r="T1713" s="266">
        <f>IF(S1713=0,0,S1713+T1712)</f>
        <v/>
      </c>
    </row>
    <row r="1714" ht="17.45" customHeight="1">
      <c r="A1714" s="257">
        <f>IF(ISNUMBER(C1714),MONTH(C1714),"")</f>
        <v/>
      </c>
      <c r="B1714" s="257">
        <f>IF(ISNUMBER(C1714),YEAR(C1714),"")</f>
        <v/>
      </c>
      <c r="C1714" s="791">
        <f>C1713+1</f>
        <v/>
      </c>
      <c r="D1714" s="849" t="n">
        <v>1.571</v>
      </c>
      <c r="E1714" s="850" t="n"/>
      <c r="F1714" s="852" t="n">
        <v>1.459</v>
      </c>
      <c r="G1714" s="851" t="n"/>
      <c r="H1714" s="853" t="n"/>
      <c r="I1714" s="849" t="n">
        <v>1.121</v>
      </c>
      <c r="J1714" s="850" t="n"/>
      <c r="K1714" s="852" t="n">
        <v>1.059</v>
      </c>
      <c r="L1714" s="850" t="n"/>
      <c r="M1714" s="982">
        <f>IFERROR(AVERAGE(D1714:E1714),"")</f>
        <v/>
      </c>
      <c r="N1714" s="982">
        <f>IFERROR(AVERAGE(F1714:H1714),"")</f>
        <v/>
      </c>
      <c r="O1714" s="982">
        <f>IFERROR(AVERAGE(I1714:J1714),"")</f>
        <v/>
      </c>
      <c r="P1714" s="982">
        <f>IFERROR(AVERAGE(K1714:L1714),"")</f>
        <v/>
      </c>
      <c r="R1714" s="797">
        <f>AVERAGE(M1714:P1714)</f>
        <v/>
      </c>
      <c r="S1714" s="266">
        <f>IF(R1714&gt;=1,1,0)</f>
        <v/>
      </c>
      <c r="T1714" s="266">
        <f>IF(S1714=0,0,S1714+T1713)</f>
        <v/>
      </c>
    </row>
    <row r="1715" ht="17.45" customHeight="1">
      <c r="A1715" s="257">
        <f>IF(ISNUMBER(C1715),MONTH(C1715),"")</f>
        <v/>
      </c>
      <c r="B1715" s="257">
        <f>IF(ISNUMBER(C1715),YEAR(C1715),"")</f>
        <v/>
      </c>
      <c r="C1715" s="791">
        <f>C1714+1</f>
        <v/>
      </c>
      <c r="D1715" s="792" t="n"/>
      <c r="E1715" s="793" t="n">
        <v>1.35</v>
      </c>
      <c r="F1715" s="795" t="n"/>
      <c r="G1715" s="794" t="n">
        <v>1.417</v>
      </c>
      <c r="H1715" s="836" t="n"/>
      <c r="I1715" s="792" t="n"/>
      <c r="J1715" s="793" t="n">
        <v>1.187</v>
      </c>
      <c r="K1715" s="795" t="n"/>
      <c r="L1715" s="793" t="n">
        <v>1.284</v>
      </c>
      <c r="M1715" s="982">
        <f>IFERROR(AVERAGE(D1715:E1715),"")</f>
        <v/>
      </c>
      <c r="N1715" s="982">
        <f>IFERROR(AVERAGE(F1715:H1715),"")</f>
        <v/>
      </c>
      <c r="O1715" s="982">
        <f>IFERROR(AVERAGE(I1715:J1715),"")</f>
        <v/>
      </c>
      <c r="P1715" s="982">
        <f>IFERROR(AVERAGE(K1715:L1715),"")</f>
        <v/>
      </c>
      <c r="R1715" s="797">
        <f>AVERAGE(M1715:P1715)</f>
        <v/>
      </c>
      <c r="S1715" s="266">
        <f>IF(R1715&gt;=1,1,0)</f>
        <v/>
      </c>
      <c r="T1715" s="266">
        <f>IF(S1715=0,0,S1715+T1714)</f>
        <v/>
      </c>
    </row>
    <row r="1716" ht="17.45" customHeight="1">
      <c r="A1716" s="257">
        <f>IF(ISNUMBER(C1716),MONTH(C1716),"")</f>
        <v/>
      </c>
      <c r="B1716" s="257">
        <f>IF(ISNUMBER(C1716),YEAR(C1716),"")</f>
        <v/>
      </c>
      <c r="C1716" s="791">
        <f>C1715+1</f>
        <v/>
      </c>
      <c r="D1716" s="899" t="n">
        <v>2.118</v>
      </c>
      <c r="E1716" s="793" t="n"/>
      <c r="F1716" s="795" t="n"/>
      <c r="G1716" s="794" t="n"/>
      <c r="H1716" s="1023" t="n">
        <v>2.367</v>
      </c>
      <c r="I1716" s="792" t="n">
        <v>1.662</v>
      </c>
      <c r="J1716" s="793" t="n"/>
      <c r="K1716" s="795" t="n">
        <v>1.613</v>
      </c>
      <c r="L1716" s="793" t="n"/>
      <c r="M1716" s="1028">
        <f>IFERROR(AVERAGE(D1716:E1716),"")</f>
        <v/>
      </c>
      <c r="N1716" s="1028">
        <f>IFERROR(AVERAGE(F1716:H1716),"")</f>
        <v/>
      </c>
      <c r="O1716" s="982">
        <f>IFERROR(AVERAGE(I1716:J1716),"")</f>
        <v/>
      </c>
      <c r="P1716" s="982">
        <f>IFERROR(AVERAGE(K1716:L1716),"")</f>
        <v/>
      </c>
      <c r="R1716" s="797">
        <f>AVERAGE(M1716:P1716)</f>
        <v/>
      </c>
      <c r="S1716" s="266">
        <f>IF(R1716&gt;=1,1,0)</f>
        <v/>
      </c>
      <c r="T1716" s="266">
        <f>IF(S1716=0,0,S1716+T1715)</f>
        <v/>
      </c>
    </row>
    <row r="1717" ht="17.45" customHeight="1">
      <c r="A1717" s="257">
        <f>IF(ISNUMBER(C1717),MONTH(C1717),"")</f>
        <v/>
      </c>
      <c r="B1717" s="257">
        <f>IF(ISNUMBER(C1717),YEAR(C1717),"")</f>
        <v/>
      </c>
      <c r="C1717" s="791">
        <f>C1716+1</f>
        <v/>
      </c>
      <c r="D1717" s="849" t="n"/>
      <c r="E1717" s="901" t="n">
        <v>4.496</v>
      </c>
      <c r="F1717" s="852" t="n"/>
      <c r="G1717" s="926" t="n">
        <v>2.355</v>
      </c>
      <c r="H1717" s="853" t="n"/>
      <c r="I1717" s="849" t="n"/>
      <c r="J1717" s="901" t="n">
        <v>1.513</v>
      </c>
      <c r="K1717" s="852" t="n"/>
      <c r="L1717" s="901" t="n">
        <v>1.925</v>
      </c>
      <c r="M1717" s="1028">
        <f>IFERROR(AVERAGE(D1717:E1717),"")</f>
        <v/>
      </c>
      <c r="N1717" s="1028">
        <f>IFERROR(AVERAGE(F1717:H1717),"")</f>
        <v/>
      </c>
      <c r="O1717" s="982">
        <f>IFERROR(AVERAGE(I1717:J1717),"")</f>
        <v/>
      </c>
      <c r="P1717" s="982">
        <f>IFERROR(AVERAGE(K1717:L1717),"")</f>
        <v/>
      </c>
      <c r="R1717" s="797">
        <f>AVERAGE(M1717:P1717)</f>
        <v/>
      </c>
      <c r="S1717" s="266">
        <f>IF(R1717&gt;=1,1,0)</f>
        <v/>
      </c>
      <c r="T1717" s="266">
        <f>IF(S1717=0,0,S1717+T1716)</f>
        <v/>
      </c>
    </row>
    <row r="1718" ht="17.45" customHeight="1">
      <c r="A1718" s="257">
        <f>IF(ISNUMBER(C1718),MONTH(C1718),"")</f>
        <v/>
      </c>
      <c r="B1718" s="257">
        <f>IF(ISNUMBER(C1718),YEAR(C1718),"")</f>
        <v/>
      </c>
      <c r="C1718" s="861">
        <f>C1717+1</f>
        <v/>
      </c>
      <c r="D1718" s="809" t="n">
        <v>1.58</v>
      </c>
      <c r="E1718" s="810" t="n"/>
      <c r="F1718" s="812" t="n">
        <v>1.129</v>
      </c>
      <c r="G1718" s="811" t="n"/>
      <c r="H1718" s="837" t="n">
        <v>1.05</v>
      </c>
      <c r="I1718" s="809" t="n">
        <v>0.5769</v>
      </c>
      <c r="J1718" s="810" t="n"/>
      <c r="K1718" s="812" t="n">
        <v>0.6548</v>
      </c>
      <c r="L1718" s="810" t="n"/>
      <c r="M1718" s="983">
        <f>IFERROR(AVERAGE(D1718:E1718),"")</f>
        <v/>
      </c>
      <c r="N1718" s="983">
        <f>IFERROR(AVERAGE(F1718:H1718),"")</f>
        <v/>
      </c>
      <c r="O1718" s="983">
        <f>IFERROR(AVERAGE(I1718:J1718),"")</f>
        <v/>
      </c>
      <c r="P1718" s="983">
        <f>IFERROR(AVERAGE(K1718:L1718),"")</f>
        <v/>
      </c>
      <c r="Q1718" s="813">
        <f>AVERAGE(M1718:P1718)</f>
        <v/>
      </c>
      <c r="R1718" s="813" t="n"/>
      <c r="S1718" s="443">
        <f>IF(Q1718&gt;=1,1,0)</f>
        <v/>
      </c>
      <c r="T1718" s="443">
        <f>IF(S1718=0,0,S1718+T1717)</f>
        <v/>
      </c>
    </row>
    <row r="1719" ht="17.45" customHeight="1">
      <c r="A1719" s="257">
        <f>IF(ISNUMBER(C1719),MONTH(C1719),"")</f>
        <v/>
      </c>
      <c r="B1719" s="257">
        <f>IF(ISNUMBER(C1719),YEAR(C1719),"")</f>
        <v/>
      </c>
      <c r="C1719" s="808">
        <f>C1718+1</f>
        <v/>
      </c>
      <c r="D1719" s="844" t="n"/>
      <c r="E1719" s="1031" t="n">
        <v>2.637</v>
      </c>
      <c r="F1719" s="847" t="n"/>
      <c r="G1719" s="1032" t="n">
        <v>1.525</v>
      </c>
      <c r="H1719" s="848" t="n"/>
      <c r="I1719" s="844" t="n"/>
      <c r="J1719" s="845" t="n">
        <v>0.5059</v>
      </c>
      <c r="K1719" s="847" t="n"/>
      <c r="L1719" s="845" t="n">
        <v>0.5732</v>
      </c>
      <c r="M1719" s="1033">
        <f>IFERROR(AVERAGE(D1719:E1719),"")</f>
        <v/>
      </c>
      <c r="N1719" s="983">
        <f>IFERROR(AVERAGE(F1719:H1719),"")</f>
        <v/>
      </c>
      <c r="O1719" s="983">
        <f>IFERROR(AVERAGE(I1719:J1719),"")</f>
        <v/>
      </c>
      <c r="P1719" s="983">
        <f>IFERROR(AVERAGE(K1719:L1719),"")</f>
        <v/>
      </c>
      <c r="Q1719" s="813">
        <f>AVERAGE(M1719:P1719)</f>
        <v/>
      </c>
      <c r="R1719" s="813" t="n"/>
      <c r="S1719" s="443">
        <f>IF(Q1719&gt;=1,1,0)</f>
        <v/>
      </c>
      <c r="T1719" s="443">
        <f>IF(S1719=0,0,S1719+T1718)</f>
        <v/>
      </c>
    </row>
    <row r="1720" ht="17.45" customHeight="1">
      <c r="A1720" s="257">
        <f>IF(ISNUMBER(C1720),MONTH(C1720),"")</f>
        <v/>
      </c>
      <c r="B1720" s="257">
        <f>IF(ISNUMBER(C1720),YEAR(C1720),"")</f>
        <v/>
      </c>
      <c r="C1720" s="791">
        <f>C1719+1</f>
        <v/>
      </c>
      <c r="D1720" s="792" t="n">
        <v>1.303</v>
      </c>
      <c r="E1720" s="793" t="n"/>
      <c r="F1720" s="795" t="n">
        <v>1.084</v>
      </c>
      <c r="G1720" s="794" t="n"/>
      <c r="H1720" s="836" t="n"/>
      <c r="I1720" s="792" t="n">
        <v>0.6237</v>
      </c>
      <c r="J1720" s="793" t="n"/>
      <c r="K1720" s="795" t="n">
        <v>0.7663</v>
      </c>
      <c r="L1720" s="793" t="n"/>
      <c r="M1720" s="982">
        <f>IFERROR(AVERAGE(D1720:E1720),"")</f>
        <v/>
      </c>
      <c r="N1720" s="982">
        <f>IFERROR(AVERAGE(F1720:H1720),"")</f>
        <v/>
      </c>
      <c r="O1720" s="982">
        <f>IFERROR(AVERAGE(I1720:J1720),"")</f>
        <v/>
      </c>
      <c r="P1720" s="982">
        <f>IFERROR(AVERAGE(K1720:L1720),"")</f>
        <v/>
      </c>
      <c r="R1720" s="797">
        <f>AVERAGE(M1720:P1720)</f>
        <v/>
      </c>
      <c r="S1720" s="266">
        <f>IF(R1720&gt;=1,1,0)</f>
        <v/>
      </c>
      <c r="T1720" s="266">
        <f>IF(S1720=0,0,S1720+T1719)</f>
        <v/>
      </c>
    </row>
    <row r="1721" ht="17.45" customHeight="1">
      <c r="A1721" s="257">
        <f>IF(ISNUMBER(C1721),MONTH(C1721),"")</f>
        <v/>
      </c>
      <c r="B1721" s="257">
        <f>IF(ISNUMBER(C1721),YEAR(C1721),"")</f>
        <v/>
      </c>
      <c r="C1721" s="791">
        <f>C1720+1</f>
        <v/>
      </c>
      <c r="D1721" s="792" t="n"/>
      <c r="E1721" s="793" t="n">
        <v>0.9833</v>
      </c>
      <c r="F1721" s="795" t="n"/>
      <c r="G1721" s="794" t="n">
        <v>0.6873</v>
      </c>
      <c r="H1721" s="836" t="n"/>
      <c r="I1721" s="792" t="n"/>
      <c r="J1721" s="793" t="n">
        <v>0.6616</v>
      </c>
      <c r="K1721" s="795" t="n"/>
      <c r="L1721" s="793" t="n">
        <v>0.6553</v>
      </c>
      <c r="M1721" s="982">
        <f>IFERROR(AVERAGE(D1721:E1721),"")</f>
        <v/>
      </c>
      <c r="N1721" s="982">
        <f>IFERROR(AVERAGE(F1721:H1721),"")</f>
        <v/>
      </c>
      <c r="O1721" s="982">
        <f>IFERROR(AVERAGE(I1721:J1721),"")</f>
        <v/>
      </c>
      <c r="P1721" s="982">
        <f>IFERROR(AVERAGE(K1721:L1721),"")</f>
        <v/>
      </c>
      <c r="R1721" s="797">
        <f>AVERAGE(M1721:P1721)</f>
        <v/>
      </c>
      <c r="S1721" s="266">
        <f>IF(R1721&gt;=1,1,0)</f>
        <v/>
      </c>
      <c r="T1721" s="266">
        <f>IF(S1721=0,0,S1721+T1720)</f>
        <v/>
      </c>
    </row>
    <row r="1722" ht="17.45" customHeight="1">
      <c r="A1722" s="257">
        <f>IF(ISNUMBER(C1722),MONTH(C1722),"")</f>
        <v/>
      </c>
      <c r="B1722" s="257">
        <f>IF(ISNUMBER(C1722),YEAR(C1722),"")</f>
        <v/>
      </c>
      <c r="C1722" s="791">
        <f>C1721+1</f>
        <v/>
      </c>
      <c r="D1722" s="899" t="n">
        <v>2.394</v>
      </c>
      <c r="E1722" s="793" t="n"/>
      <c r="F1722" s="795" t="n"/>
      <c r="G1722" s="794" t="n"/>
      <c r="H1722" s="836" t="n">
        <v>0.9412</v>
      </c>
      <c r="I1722" s="792" t="n">
        <v>0.4994</v>
      </c>
      <c r="J1722" s="793" t="n"/>
      <c r="K1722" s="795" t="n">
        <v>0.7238</v>
      </c>
      <c r="L1722" s="793" t="n"/>
      <c r="M1722" s="1028">
        <f>IFERROR(AVERAGE(D1722:E1722),"")</f>
        <v/>
      </c>
      <c r="N1722" s="982">
        <f>IFERROR(AVERAGE(F1722:H1722),"")</f>
        <v/>
      </c>
      <c r="O1722" s="982">
        <f>IFERROR(AVERAGE(I1722:J1722),"")</f>
        <v/>
      </c>
      <c r="P1722" s="982">
        <f>IFERROR(AVERAGE(K1722:L1722),"")</f>
        <v/>
      </c>
      <c r="R1722" s="797">
        <f>AVERAGE(M1722:P1722)</f>
        <v/>
      </c>
      <c r="S1722" s="266">
        <f>IF(R1722&gt;=1,1,0)</f>
        <v/>
      </c>
      <c r="T1722" s="266">
        <f>IF(S1722=0,0,S1722+T1721)</f>
        <v/>
      </c>
    </row>
    <row r="1723" ht="17.45" customHeight="1">
      <c r="A1723" s="257">
        <f>IF(ISNUMBER(C1723),MONTH(C1723),"")</f>
        <v/>
      </c>
      <c r="B1723" s="257">
        <f>IF(ISNUMBER(C1723),YEAR(C1723),"")</f>
        <v/>
      </c>
      <c r="C1723" s="791">
        <f>C1722+1</f>
        <v/>
      </c>
      <c r="D1723" s="792" t="n"/>
      <c r="E1723" s="793" t="n">
        <v>1.124</v>
      </c>
      <c r="F1723" s="795" t="n"/>
      <c r="G1723" s="794" t="n">
        <v>0.5911</v>
      </c>
      <c r="H1723" s="836" t="n"/>
      <c r="I1723" s="792" t="n"/>
      <c r="J1723" s="793" t="n">
        <v>0.5833</v>
      </c>
      <c r="K1723" s="795" t="n"/>
      <c r="L1723" s="793" t="n">
        <v>0.6222</v>
      </c>
      <c r="M1723" s="982">
        <f>IFERROR(AVERAGE(D1723:E1723),"")</f>
        <v/>
      </c>
      <c r="N1723" s="982">
        <f>IFERROR(AVERAGE(F1723:H1723),"")</f>
        <v/>
      </c>
      <c r="O1723" s="982">
        <f>IFERROR(AVERAGE(I1723:J1723),"")</f>
        <v/>
      </c>
      <c r="P1723" s="982">
        <f>IFERROR(AVERAGE(K1723:L1723),"")</f>
        <v/>
      </c>
      <c r="R1723" s="797">
        <f>AVERAGE(M1723:P1723)</f>
        <v/>
      </c>
      <c r="S1723" s="266">
        <f>IF(R1723&gt;=1,1,0)</f>
        <v/>
      </c>
      <c r="T1723" s="266">
        <f>IF(S1723=0,0,S1723+T1722)</f>
        <v/>
      </c>
    </row>
    <row r="1724" ht="17.45" customHeight="1">
      <c r="A1724" s="257">
        <f>IF(ISNUMBER(C1724),MONTH(C1724),"")</f>
        <v/>
      </c>
      <c r="B1724" s="257">
        <f>IF(ISNUMBER(C1724),YEAR(C1724),"")</f>
        <v/>
      </c>
      <c r="C1724" s="861">
        <f>C1723+1</f>
        <v/>
      </c>
      <c r="D1724" s="840" t="n">
        <v>1.275</v>
      </c>
      <c r="E1724" s="841" t="n"/>
      <c r="F1724" s="843" t="n">
        <v>2.412</v>
      </c>
      <c r="G1724" s="842" t="n"/>
      <c r="H1724" s="863" t="n">
        <v>2.278</v>
      </c>
      <c r="I1724" s="840" t="n">
        <v>0.8149</v>
      </c>
      <c r="J1724" s="841" t="n"/>
      <c r="K1724" s="843" t="n">
        <v>0.7222</v>
      </c>
      <c r="L1724" s="841" t="n"/>
      <c r="M1724" s="982">
        <f>IFERROR(AVERAGE(D1724:E1724),"")</f>
        <v/>
      </c>
      <c r="N1724" s="1028">
        <f>IFERROR(AVERAGE(F1724:H1724),"")</f>
        <v/>
      </c>
      <c r="O1724" s="982">
        <f>IFERROR(AVERAGE(I1724:J1724),"")</f>
        <v/>
      </c>
      <c r="P1724" s="982">
        <f>IFERROR(AVERAGE(K1724:L1724),"")</f>
        <v/>
      </c>
      <c r="R1724" s="797">
        <f>AVERAGE(M1724:P1724)</f>
        <v/>
      </c>
      <c r="S1724" s="266">
        <f>IF(R1724&gt;=1,1,0)</f>
        <v/>
      </c>
      <c r="T1724" s="266">
        <f>IF(S1724=0,0,S1724+T1723)</f>
        <v/>
      </c>
    </row>
    <row r="1725" ht="17.45" customHeight="1">
      <c r="A1725" s="257">
        <f>IF(ISNUMBER(C1725),MONTH(C1725),"")</f>
        <v/>
      </c>
      <c r="B1725" s="257">
        <f>IF(ISNUMBER(C1725),YEAR(C1725),"")</f>
        <v/>
      </c>
      <c r="C1725" s="808">
        <f>C1724+1</f>
        <v/>
      </c>
      <c r="D1725" s="844" t="n"/>
      <c r="E1725" s="845" t="n">
        <v>1.764</v>
      </c>
      <c r="F1725" s="847" t="n"/>
      <c r="G1725" s="846" t="n">
        <v>0.7584</v>
      </c>
      <c r="H1725" s="848" t="n"/>
      <c r="I1725" s="844" t="n"/>
      <c r="J1725" s="845" t="n">
        <v>0.5447</v>
      </c>
      <c r="K1725" s="847" t="n"/>
      <c r="L1725" s="845" t="n">
        <v>0.6202</v>
      </c>
      <c r="M1725" s="983">
        <f>IFERROR(AVERAGE(D1725:E1725),"")</f>
        <v/>
      </c>
      <c r="N1725" s="983">
        <f>IFERROR(AVERAGE(F1725:H1725),"")</f>
        <v/>
      </c>
      <c r="O1725" s="983">
        <f>IFERROR(AVERAGE(I1725:J1725),"")</f>
        <v/>
      </c>
      <c r="P1725" s="983">
        <f>IFERROR(AVERAGE(K1725:L1725),"")</f>
        <v/>
      </c>
      <c r="Q1725" s="813">
        <f>AVERAGE(M1725:P1725)</f>
        <v/>
      </c>
      <c r="R1725" s="813" t="n"/>
      <c r="S1725" s="443">
        <f>IF(Q1725&gt;=1,1,0)</f>
        <v/>
      </c>
      <c r="T1725" s="443">
        <f>IF(S1725=0,0,S1725+T1724)</f>
        <v/>
      </c>
    </row>
    <row r="1726" ht="17.45" customHeight="1">
      <c r="A1726" s="257">
        <f>IF(ISNUMBER(C1726),MONTH(C1726),"")</f>
        <v/>
      </c>
      <c r="B1726" s="257">
        <f>IF(ISNUMBER(C1726),YEAR(C1726),"")</f>
        <v/>
      </c>
      <c r="C1726" s="808">
        <f>C1725+1</f>
        <v/>
      </c>
      <c r="D1726" s="844" t="n">
        <v>0.45</v>
      </c>
      <c r="E1726" s="845" t="n"/>
      <c r="F1726" s="847" t="n">
        <v>0.4558</v>
      </c>
      <c r="G1726" s="846" t="n"/>
      <c r="H1726" s="848" t="n"/>
      <c r="I1726" s="844" t="n">
        <v>0.3816</v>
      </c>
      <c r="J1726" s="845" t="n"/>
      <c r="K1726" s="847" t="n">
        <v>0.3909</v>
      </c>
      <c r="L1726" s="845" t="n"/>
      <c r="M1726" s="983">
        <f>IFERROR(AVERAGE(D1726:E1726),"")</f>
        <v/>
      </c>
      <c r="N1726" s="983">
        <f>IFERROR(AVERAGE(F1726:H1726),"")</f>
        <v/>
      </c>
      <c r="O1726" s="983">
        <f>IFERROR(AVERAGE(I1726:J1726),"")</f>
        <v/>
      </c>
      <c r="P1726" s="983">
        <f>IFERROR(AVERAGE(K1726:L1726),"")</f>
        <v/>
      </c>
      <c r="Q1726" s="813">
        <f>AVERAGE(M1726:P1726)</f>
        <v/>
      </c>
      <c r="R1726" s="813" t="n"/>
      <c r="S1726" s="443">
        <f>IF(Q1726&gt;=1,1,0)</f>
        <v/>
      </c>
      <c r="T1726" s="443">
        <f>IF(S1726=0,0,S1726+T1725)</f>
        <v/>
      </c>
    </row>
    <row r="1727" ht="17.45" customHeight="1">
      <c r="A1727" s="257">
        <f>IF(ISNUMBER(C1727),MONTH(C1727),"")</f>
        <v/>
      </c>
      <c r="B1727" s="257">
        <f>IF(ISNUMBER(C1727),YEAR(C1727),"")</f>
        <v/>
      </c>
      <c r="C1727" s="791">
        <f>C1726+1</f>
        <v/>
      </c>
      <c r="D1727" s="849" t="n"/>
      <c r="E1727" s="850" t="n">
        <v>0.6477000000000001</v>
      </c>
      <c r="F1727" s="852" t="n"/>
      <c r="G1727" s="851" t="n">
        <v>1.081</v>
      </c>
      <c r="H1727" s="853" t="n"/>
      <c r="I1727" s="849" t="n"/>
      <c r="J1727" s="850" t="n">
        <v>0.5558999999999999</v>
      </c>
      <c r="K1727" s="852" t="n"/>
      <c r="L1727" s="850" t="n">
        <v>0.5895</v>
      </c>
      <c r="M1727" s="982">
        <f>IFERROR(AVERAGE(D1727:E1727),"")</f>
        <v/>
      </c>
      <c r="N1727" s="982">
        <f>IFERROR(AVERAGE(F1727:H1727),"")</f>
        <v/>
      </c>
      <c r="O1727" s="982">
        <f>IFERROR(AVERAGE(I1727:J1727),"")</f>
        <v/>
      </c>
      <c r="P1727" s="982">
        <f>IFERROR(AVERAGE(K1727:L1727),"")</f>
        <v/>
      </c>
      <c r="R1727" s="797">
        <f>AVERAGE(M1727:P1727)</f>
        <v/>
      </c>
      <c r="S1727" s="266">
        <f>IF(R1727&gt;=1,1,0)</f>
        <v/>
      </c>
      <c r="T1727" s="266">
        <f>IF(S1727=0,0,S1727+T1726)</f>
        <v/>
      </c>
    </row>
    <row r="1728" ht="17.45" customHeight="1">
      <c r="A1728" s="257">
        <f>IF(ISNUMBER(C1728),MONTH(C1728),"")</f>
        <v/>
      </c>
      <c r="B1728" s="257">
        <f>IF(ISNUMBER(C1728),YEAR(C1728),"")</f>
        <v/>
      </c>
      <c r="C1728" s="791">
        <f>C1727+1</f>
        <v/>
      </c>
      <c r="D1728" s="792" t="n">
        <v>0.5245</v>
      </c>
      <c r="E1728" s="793" t="n"/>
      <c r="F1728" s="795" t="n"/>
      <c r="G1728" s="794" t="n"/>
      <c r="H1728" s="836" t="n">
        <v>0.5585</v>
      </c>
      <c r="I1728" s="792" t="n">
        <v>0.5464</v>
      </c>
      <c r="J1728" s="793" t="n"/>
      <c r="K1728" s="795" t="n">
        <v>0.5029</v>
      </c>
      <c r="L1728" s="793" t="n"/>
      <c r="M1728" s="982">
        <f>IFERROR(AVERAGE(D1728:E1728),"")</f>
        <v/>
      </c>
      <c r="N1728" s="982">
        <f>IFERROR(AVERAGE(F1728:H1728),"")</f>
        <v/>
      </c>
      <c r="O1728" s="982">
        <f>IFERROR(AVERAGE(I1728:J1728),"")</f>
        <v/>
      </c>
      <c r="P1728" s="982">
        <f>IFERROR(AVERAGE(K1728:L1728),"")</f>
        <v/>
      </c>
      <c r="R1728" s="797">
        <f>AVERAGE(M1728:P1728)</f>
        <v/>
      </c>
      <c r="S1728" s="266">
        <f>IF(R1728&gt;=1,1,0)</f>
        <v/>
      </c>
      <c r="T1728" s="266">
        <f>IF(S1728=0,0,S1728+T1727)</f>
        <v/>
      </c>
    </row>
    <row r="1729" ht="17.45" customHeight="1">
      <c r="A1729" s="257">
        <f>IF(ISNUMBER(C1729),MONTH(C1729),"")</f>
        <v/>
      </c>
      <c r="B1729" s="257">
        <f>IF(ISNUMBER(C1729),YEAR(C1729),"")</f>
        <v/>
      </c>
      <c r="C1729" s="791">
        <f>C1728+1</f>
        <v/>
      </c>
      <c r="D1729" s="792" t="n"/>
      <c r="E1729" s="793" t="n">
        <v>0.7706</v>
      </c>
      <c r="F1729" s="795" t="n"/>
      <c r="G1729" s="794" t="n">
        <v>0.6239</v>
      </c>
      <c r="H1729" s="836" t="n"/>
      <c r="I1729" s="792" t="n"/>
      <c r="J1729" s="793" t="n">
        <v>0.6084000000000001</v>
      </c>
      <c r="K1729" s="795" t="n"/>
      <c r="L1729" s="793" t="n">
        <v>0.5969</v>
      </c>
      <c r="M1729" s="982">
        <f>IFERROR(AVERAGE(D1729:E1729),"")</f>
        <v/>
      </c>
      <c r="N1729" s="982">
        <f>IFERROR(AVERAGE(F1729:H1729),"")</f>
        <v/>
      </c>
      <c r="O1729" s="982">
        <f>IFERROR(AVERAGE(I1729:J1729),"")</f>
        <v/>
      </c>
      <c r="P1729" s="982">
        <f>IFERROR(AVERAGE(K1729:L1729),"")</f>
        <v/>
      </c>
      <c r="R1729" s="797">
        <f>AVERAGE(M1729:P1729)</f>
        <v/>
      </c>
      <c r="S1729" s="266">
        <f>IF(R1729&gt;=1,1,0)</f>
        <v/>
      </c>
      <c r="T1729" s="266">
        <f>IF(S1729=0,0,S1729+T1728)</f>
        <v/>
      </c>
    </row>
    <row r="1730" ht="17.45" customHeight="1">
      <c r="A1730" s="257">
        <f>IF(ISNUMBER(C1730),MONTH(C1730),"")</f>
        <v/>
      </c>
      <c r="B1730" s="257">
        <f>IF(ISNUMBER(C1730),YEAR(C1730),"")</f>
        <v/>
      </c>
      <c r="C1730" s="861">
        <f>C1729+1</f>
        <v/>
      </c>
      <c r="D1730" s="864" t="n">
        <v>2.508</v>
      </c>
      <c r="E1730" s="804" t="n"/>
      <c r="F1730" s="965" t="n">
        <v>1.981</v>
      </c>
      <c r="G1730" s="1034" t="n"/>
      <c r="H1730" s="1035" t="n">
        <v>1.776</v>
      </c>
      <c r="I1730" s="803" t="n">
        <v>0.9693000000000001</v>
      </c>
      <c r="J1730" s="804" t="n"/>
      <c r="K1730" s="806" t="n">
        <v>0.9469</v>
      </c>
      <c r="L1730" s="804" t="n"/>
      <c r="M1730" s="1028">
        <f>IFERROR(AVERAGE(D1730:E1730),"")</f>
        <v/>
      </c>
      <c r="N1730" s="1028">
        <f>IFERROR(AVERAGE(F1730:H1730),"")</f>
        <v/>
      </c>
      <c r="O1730" s="982">
        <f>IFERROR(AVERAGE(I1730:J1730),"")</f>
        <v/>
      </c>
      <c r="P1730" s="982">
        <f>IFERROR(AVERAGE(K1730:L1730),"")</f>
        <v/>
      </c>
      <c r="R1730" s="797">
        <f>AVERAGE(M1730:P1730)</f>
        <v/>
      </c>
      <c r="S1730" s="266">
        <f>IF(R1730&gt;=1,1,0)</f>
        <v/>
      </c>
      <c r="T1730" s="266">
        <f>IF(S1730=0,0,S1730+T1729)</f>
        <v/>
      </c>
    </row>
    <row r="1731" ht="17.45" customHeight="1">
      <c r="A1731" s="257">
        <f>IF(ISNUMBER(C1731),MONTH(C1731),"")</f>
        <v/>
      </c>
      <c r="B1731" s="257">
        <f>IF(ISNUMBER(C1731),YEAR(C1731),"")</f>
        <v/>
      </c>
      <c r="C1731" s="791">
        <f>C1730+1</f>
        <v/>
      </c>
      <c r="D1731" s="792" t="n"/>
      <c r="E1731" s="865" t="n">
        <v>2.297</v>
      </c>
      <c r="F1731" s="795" t="n"/>
      <c r="G1731" s="794" t="n">
        <v>1.468</v>
      </c>
      <c r="H1731" s="836" t="n"/>
      <c r="I1731" s="792" t="n"/>
      <c r="J1731" s="793" t="n">
        <v>1.312</v>
      </c>
      <c r="K1731" s="795" t="n"/>
      <c r="L1731" s="793" t="n">
        <v>1.364</v>
      </c>
      <c r="M1731" s="1028">
        <f>IFERROR(AVERAGE(D1731:E1731),"")</f>
        <v/>
      </c>
      <c r="N1731" s="982">
        <f>IFERROR(AVERAGE(F1731:H1731),"")</f>
        <v/>
      </c>
      <c r="O1731" s="982">
        <f>IFERROR(AVERAGE(I1731:J1731),"")</f>
        <v/>
      </c>
      <c r="P1731" s="982">
        <f>IFERROR(AVERAGE(K1731:L1731),"")</f>
        <v/>
      </c>
      <c r="R1731" s="797">
        <f>AVERAGE(M1731:P1731)</f>
        <v/>
      </c>
      <c r="S1731" s="266">
        <f>IF(R1731&gt;=1,1,0)</f>
        <v/>
      </c>
      <c r="T1731" s="266">
        <f>IF(S1731=0,0,S1731+T1730)</f>
        <v/>
      </c>
    </row>
    <row r="1732" ht="17.45" customHeight="1">
      <c r="A1732" s="257">
        <f>IF(ISNUMBER(C1732),MONTH(C1732),"")</f>
        <v/>
      </c>
      <c r="B1732" s="257">
        <f>IF(ISNUMBER(C1732),YEAR(C1732),"")</f>
        <v/>
      </c>
      <c r="C1732" s="808">
        <f>C1731+1</f>
        <v/>
      </c>
      <c r="D1732" s="809" t="n">
        <v>1.483</v>
      </c>
      <c r="E1732" s="810" t="n"/>
      <c r="F1732" s="1036" t="n">
        <v>1.972</v>
      </c>
      <c r="G1732" s="811" t="n"/>
      <c r="H1732" s="837" t="n"/>
      <c r="I1732" s="809" t="n">
        <v>1.177</v>
      </c>
      <c r="J1732" s="810" t="n"/>
      <c r="K1732" s="812" t="n">
        <v>1.16</v>
      </c>
      <c r="L1732" s="810" t="n"/>
      <c r="M1732" s="983">
        <f>IFERROR(AVERAGE(D1732:E1732),"")</f>
        <v/>
      </c>
      <c r="N1732" s="1033">
        <f>IFERROR(AVERAGE(F1732:H1732),"")</f>
        <v/>
      </c>
      <c r="O1732" s="983">
        <f>IFERROR(AVERAGE(I1732:J1732),"")</f>
        <v/>
      </c>
      <c r="P1732" s="983">
        <f>IFERROR(AVERAGE(K1732:L1732),"")</f>
        <v/>
      </c>
      <c r="Q1732" s="813">
        <f>AVERAGE(M1732:P1732)</f>
        <v/>
      </c>
      <c r="R1732" s="813" t="n"/>
      <c r="S1732" s="443">
        <f>IF(Q1732&gt;=1,1,0)</f>
        <v/>
      </c>
      <c r="T1732" s="443">
        <f>IF(S1732=0,0,S1732+T1731)</f>
        <v/>
      </c>
    </row>
    <row r="1733" ht="17.45" customHeight="1">
      <c r="A1733" s="257">
        <f>IF(ISNUMBER(C1733),MONTH(C1733),"")</f>
        <v/>
      </c>
      <c r="B1733" s="257">
        <f>IF(ISNUMBER(C1733),YEAR(C1733),"")</f>
        <v/>
      </c>
      <c r="C1733" s="808">
        <f>C1732+1</f>
        <v/>
      </c>
      <c r="D1733" s="809" t="n"/>
      <c r="E1733" s="810" t="n">
        <v>1.098</v>
      </c>
      <c r="F1733" s="812" t="n"/>
      <c r="G1733" s="811" t="n">
        <v>1.199</v>
      </c>
      <c r="H1733" s="837" t="n"/>
      <c r="I1733" s="809" t="n"/>
      <c r="J1733" s="810" t="n">
        <v>0.7806999999999999</v>
      </c>
      <c r="K1733" s="812" t="n"/>
      <c r="L1733" s="810" t="n">
        <v>1.238</v>
      </c>
      <c r="M1733" s="983">
        <f>IFERROR(AVERAGE(D1733:E1733),"")</f>
        <v/>
      </c>
      <c r="N1733" s="983">
        <f>IFERROR(AVERAGE(F1733:H1733),"")</f>
        <v/>
      </c>
      <c r="O1733" s="983">
        <f>IFERROR(AVERAGE(I1733:J1733),"")</f>
        <v/>
      </c>
      <c r="P1733" s="983">
        <f>IFERROR(AVERAGE(K1733:L1733),"")</f>
        <v/>
      </c>
      <c r="Q1733" s="813">
        <f>AVERAGE(M1733:P1733)</f>
        <v/>
      </c>
      <c r="R1733" s="813" t="n"/>
      <c r="S1733" s="443">
        <f>IF(Q1733&gt;=1,1,0)</f>
        <v/>
      </c>
      <c r="T1733" s="443">
        <f>IF(S1733=0,0,S1733+T1732)</f>
        <v/>
      </c>
    </row>
    <row r="1734" ht="17.45" customHeight="1">
      <c r="A1734" s="257">
        <f>IF(ISNUMBER(C1734),MONTH(C1734),"")</f>
        <v/>
      </c>
      <c r="B1734" s="257">
        <f>IF(ISNUMBER(C1734),YEAR(C1734),"")</f>
        <v/>
      </c>
      <c r="C1734" s="791">
        <f>C1733+1</f>
        <v/>
      </c>
      <c r="D1734" s="792" t="n">
        <v>1.311</v>
      </c>
      <c r="E1734" s="793" t="n"/>
      <c r="F1734" s="795" t="n"/>
      <c r="G1734" s="794" t="n"/>
      <c r="H1734" s="836" t="n">
        <v>1.435</v>
      </c>
      <c r="I1734" s="792" t="n">
        <v>1.1</v>
      </c>
      <c r="J1734" s="793" t="n"/>
      <c r="K1734" s="795" t="n">
        <v>1.131</v>
      </c>
      <c r="L1734" s="793" t="n"/>
      <c r="M1734" s="982">
        <f>IFERROR(AVERAGE(D1734:E1734),"")</f>
        <v/>
      </c>
      <c r="N1734" s="982">
        <f>IFERROR(AVERAGE(F1734:H1734),"")</f>
        <v/>
      </c>
      <c r="O1734" s="982">
        <f>IFERROR(AVERAGE(I1734:J1734),"")</f>
        <v/>
      </c>
      <c r="P1734" s="982">
        <f>IFERROR(AVERAGE(K1734:L1734),"")</f>
        <v/>
      </c>
      <c r="R1734" s="797">
        <f>AVERAGE(M1734:P1734)</f>
        <v/>
      </c>
      <c r="S1734" s="266">
        <f>IF(R1734&gt;=1,1,0)</f>
        <v/>
      </c>
      <c r="T1734" s="266">
        <f>IF(S1734=0,0,S1734+T1733)</f>
        <v/>
      </c>
    </row>
    <row r="1735" ht="17.45" customHeight="1">
      <c r="A1735" s="257">
        <f>IF(ISNUMBER(C1735),MONTH(C1735),"")</f>
        <v/>
      </c>
      <c r="B1735" s="257">
        <f>IF(ISNUMBER(C1735),YEAR(C1735),"")</f>
        <v/>
      </c>
      <c r="C1735" s="791">
        <f>C1734+1</f>
        <v/>
      </c>
      <c r="D1735" s="792" t="n"/>
      <c r="E1735" s="865" t="n">
        <v>2.507</v>
      </c>
      <c r="F1735" s="795" t="n"/>
      <c r="G1735" s="932" t="n">
        <v>2.367</v>
      </c>
      <c r="H1735" s="836" t="n"/>
      <c r="I1735" s="792" t="n"/>
      <c r="J1735" s="793" t="n">
        <v>1.634</v>
      </c>
      <c r="K1735" s="795" t="n"/>
      <c r="L1735" s="793" t="n">
        <v>1.615</v>
      </c>
      <c r="M1735" s="1028">
        <f>IFERROR(AVERAGE(D1735:E1735),"")</f>
        <v/>
      </c>
      <c r="N1735" s="1028">
        <f>IFERROR(AVERAGE(F1735:H1735),"")</f>
        <v/>
      </c>
      <c r="O1735" s="982">
        <f>IFERROR(AVERAGE(I1735:J1735),"")</f>
        <v/>
      </c>
      <c r="P1735" s="982">
        <f>IFERROR(AVERAGE(K1735:L1735),"")</f>
        <v/>
      </c>
      <c r="R1735" s="797">
        <f>AVERAGE(M1735:P1735)</f>
        <v/>
      </c>
      <c r="S1735" s="266">
        <f>IF(R1735&gt;=1,1,0)</f>
        <v/>
      </c>
      <c r="T1735" s="266">
        <f>IF(S1735=0,0,S1735+T1734)</f>
        <v/>
      </c>
    </row>
    <row r="1736" ht="17.45" customHeight="1" thickBot="1">
      <c r="A1736" s="257">
        <f>IF(ISNUMBER(C1736),MONTH(C1736),"")</f>
        <v/>
      </c>
      <c r="B1736" s="257">
        <f>IF(ISNUMBER(C1736),YEAR(C1736),"")</f>
        <v/>
      </c>
      <c r="C1736" s="861">
        <f>C1735+1</f>
        <v/>
      </c>
      <c r="D1736" s="803" t="n">
        <v>2.071</v>
      </c>
      <c r="E1736" s="804" t="n"/>
      <c r="F1736" s="806" t="n">
        <v>1.87</v>
      </c>
      <c r="G1736" s="805" t="n"/>
      <c r="H1736" s="838" t="n">
        <v>1.866</v>
      </c>
      <c r="I1736" s="803" t="n">
        <v>1.762</v>
      </c>
      <c r="J1736" s="804" t="n"/>
      <c r="K1736" s="806" t="n">
        <v>1.819</v>
      </c>
      <c r="L1736" s="804" t="n"/>
      <c r="M1736" s="982">
        <f>IFERROR(AVERAGE(D1736:E1736),"")</f>
        <v/>
      </c>
      <c r="N1736" s="982">
        <f>IFERROR(AVERAGE(F1736:H1736),"")</f>
        <v/>
      </c>
      <c r="O1736" s="982">
        <f>IFERROR(AVERAGE(I1736:J1736),"")</f>
        <v/>
      </c>
      <c r="P1736" s="982">
        <f>IFERROR(AVERAGE(K1736:L1736),"")</f>
        <v/>
      </c>
      <c r="R1736" s="797">
        <f>AVERAGE(M1736:P1736)</f>
        <v/>
      </c>
      <c r="S1736" s="266">
        <f>IF(R1736&gt;=1,1,0)</f>
        <v/>
      </c>
      <c r="T1736" s="266">
        <f>IF(S1736=0,0,S1736+T1735)</f>
        <v/>
      </c>
    </row>
    <row r="1737" ht="17.45" customHeight="1" thickBot="1">
      <c r="A1737" s="257">
        <f>IF(ISNUMBER(C1737),MONTH(C1737),"")</f>
        <v/>
      </c>
      <c r="B1737" s="257">
        <f>IF(ISNUMBER(C1737),YEAR(C1737),"")</f>
        <v/>
      </c>
      <c r="C1737" s="791">
        <f>C1736+1</f>
        <v/>
      </c>
      <c r="D1737" s="792" t="n"/>
      <c r="E1737" s="793" t="n">
        <v>1.223</v>
      </c>
      <c r="F1737" s="795" t="n"/>
      <c r="G1737" s="794" t="n">
        <v>1.55</v>
      </c>
      <c r="H1737" s="836" t="n"/>
      <c r="I1737" s="792" t="n"/>
      <c r="J1737" s="793" t="n">
        <v>0.999</v>
      </c>
      <c r="K1737" s="795" t="n"/>
      <c r="L1737" s="793" t="n">
        <v>1.107</v>
      </c>
      <c r="M1737" s="982">
        <f>IFERROR(AVERAGE(D1737:E1737),"")</f>
        <v/>
      </c>
      <c r="N1737" s="982">
        <f>IFERROR(AVERAGE(F1737:H1737),"")</f>
        <v/>
      </c>
      <c r="O1737" s="982">
        <f>IFERROR(AVERAGE(I1737:J1737),"")</f>
        <v/>
      </c>
      <c r="P1737" s="982">
        <f>IFERROR(AVERAGE(K1737:L1737),"")</f>
        <v/>
      </c>
      <c r="R1737" s="797">
        <f>AVERAGE(M1737:P1737)</f>
        <v/>
      </c>
      <c r="S1737" s="266">
        <f>IF(R1737&gt;=1,1,0)</f>
        <v/>
      </c>
      <c r="T1737" s="266">
        <f>IF(S1737=0,0,S1737+T1736)</f>
        <v/>
      </c>
      <c r="U1737" s="514" t="inlineStr">
        <is>
          <t>September</t>
        </is>
      </c>
      <c r="V1737" s="515" t="n">
        <v>2022</v>
      </c>
      <c r="W1737" s="516" t="n"/>
      <c r="X1737" s="516" t="n"/>
      <c r="Y1737" s="516" t="n"/>
    </row>
    <row r="1738" ht="17.45" customHeight="1" thickBot="1">
      <c r="A1738" s="257">
        <f>IF(ISNUMBER(C1738),MONTH(C1738),"")</f>
        <v/>
      </c>
      <c r="B1738" s="257">
        <f>IF(ISNUMBER(C1738),YEAR(C1738),"")</f>
        <v/>
      </c>
      <c r="C1738" s="824">
        <f>C1737+1</f>
        <v/>
      </c>
      <c r="D1738" s="868" t="n">
        <v>0.9669</v>
      </c>
      <c r="E1738" s="869" t="n"/>
      <c r="F1738" s="870" t="n">
        <v>0.5921</v>
      </c>
      <c r="G1738" s="871" t="n"/>
      <c r="H1738" s="872" t="n"/>
      <c r="I1738" s="868" t="n">
        <v>0.6505</v>
      </c>
      <c r="J1738" s="869" t="n"/>
      <c r="K1738" s="870" t="n">
        <v>0.672</v>
      </c>
      <c r="L1738" s="869" t="n"/>
      <c r="M1738" s="982">
        <f>IFERROR(AVERAGE(D1738:E1738),"")</f>
        <v/>
      </c>
      <c r="N1738" s="982">
        <f>IFERROR(AVERAGE(F1738:H1738),"")</f>
        <v/>
      </c>
      <c r="O1738" s="982">
        <f>IFERROR(AVERAGE(I1738:J1738),"")</f>
        <v/>
      </c>
      <c r="P1738" s="982">
        <f>IFERROR(AVERAGE(K1738:L1738),"")</f>
        <v/>
      </c>
      <c r="R1738" s="797">
        <f>AVERAGE(M1738:P1738)</f>
        <v/>
      </c>
      <c r="S1738" s="266">
        <f>IF(R1738&gt;=1,1,0)</f>
        <v/>
      </c>
      <c r="T1738" s="266">
        <f>IF(S1738=0,0,S1738+T1737)</f>
        <v/>
      </c>
      <c r="U1738" s="517" t="inlineStr">
        <is>
          <t>Parameter</t>
        </is>
      </c>
      <c r="V1738" s="517" t="inlineStr">
        <is>
          <t>Station 1</t>
        </is>
      </c>
      <c r="W1738" s="517" t="inlineStr">
        <is>
          <t>Station 2</t>
        </is>
      </c>
      <c r="X1738" s="517" t="inlineStr">
        <is>
          <t>Station 4</t>
        </is>
      </c>
      <c r="Y1738" s="517" t="inlineStr">
        <is>
          <t>Station 5</t>
        </is>
      </c>
    </row>
    <row r="1739" ht="17.45" customHeight="1">
      <c r="A1739" s="298">
        <f>IF(ISNUMBER(C1739),MONTH(C1739),"")</f>
        <v/>
      </c>
      <c r="B1739" s="298">
        <f>IF(ISNUMBER(C1739),YEAR(C1739),"")</f>
        <v/>
      </c>
      <c r="C1739" s="885">
        <f>C1738+1</f>
        <v/>
      </c>
      <c r="D1739" s="944" t="n"/>
      <c r="E1739" s="945" t="n">
        <v>0.8139</v>
      </c>
      <c r="F1739" s="1037" t="n"/>
      <c r="G1739" s="946" t="n">
        <v>0.4445</v>
      </c>
      <c r="H1739" s="1038" t="n"/>
      <c r="I1739" s="944" t="n"/>
      <c r="J1739" s="945" t="n">
        <v>0.3336</v>
      </c>
      <c r="K1739" s="1037" t="n"/>
      <c r="L1739" s="945" t="n">
        <v>0.4462</v>
      </c>
      <c r="M1739" s="983">
        <f>IFERROR(AVERAGE(D1739:E1739),"")</f>
        <v/>
      </c>
      <c r="N1739" s="983">
        <f>IFERROR(AVERAGE(F1739:H1739),"")</f>
        <v/>
      </c>
      <c r="O1739" s="983">
        <f>IFERROR(AVERAGE(I1739:J1739),"")</f>
        <v/>
      </c>
      <c r="P1739" s="983">
        <f>IFERROR(AVERAGE(K1739:L1739),"")</f>
        <v/>
      </c>
      <c r="Q1739" s="813">
        <f>AVERAGE(M1739:P1739)</f>
        <v/>
      </c>
      <c r="R1739" s="813" t="n"/>
      <c r="S1739" s="443">
        <f>IF(Q1739&gt;=1,1,0)</f>
        <v/>
      </c>
      <c r="T1739" s="443">
        <f>IF(S1739=0,0,S1739+T1738)</f>
        <v/>
      </c>
      <c r="U1739" s="518" t="inlineStr">
        <is>
          <t>Average</t>
        </is>
      </c>
      <c r="V1739" s="928">
        <f>AVERAGE(D1709:E1738)</f>
        <v/>
      </c>
      <c r="W1739" s="928">
        <f>AVERAGE(F1709:H1738)</f>
        <v/>
      </c>
      <c r="X1739" s="928">
        <f>AVERAGE(I1709:J1738)</f>
        <v/>
      </c>
      <c r="Y1739" s="928">
        <f>AVERAGE(K1709:L1738)</f>
        <v/>
      </c>
    </row>
    <row r="1740" ht="17.45" customHeight="1">
      <c r="A1740" s="298">
        <f>IF(ISNUMBER(C1740),MONTH(C1740),"")</f>
        <v/>
      </c>
      <c r="B1740" s="298">
        <f>IF(ISNUMBER(C1740),YEAR(C1740),"")</f>
        <v/>
      </c>
      <c r="C1740" s="808">
        <f>C1739+1</f>
        <v/>
      </c>
      <c r="D1740" s="844" t="n">
        <v>0.4856</v>
      </c>
      <c r="E1740" s="845" t="n"/>
      <c r="F1740" s="847" t="n"/>
      <c r="G1740" s="846" t="n"/>
      <c r="H1740" s="848" t="n">
        <v>0.5836</v>
      </c>
      <c r="I1740" s="844" t="n">
        <v>0.4426</v>
      </c>
      <c r="J1740" s="845" t="n"/>
      <c r="K1740" s="847" t="n">
        <v>0.4444</v>
      </c>
      <c r="L1740" s="845" t="n"/>
      <c r="M1740" s="983">
        <f>IFERROR(AVERAGE(D1740:E1740),"")</f>
        <v/>
      </c>
      <c r="N1740" s="983">
        <f>IFERROR(AVERAGE(F1740:H1740),"")</f>
        <v/>
      </c>
      <c r="O1740" s="983">
        <f>IFERROR(AVERAGE(I1740:J1740),"")</f>
        <v/>
      </c>
      <c r="P1740" s="983">
        <f>IFERROR(AVERAGE(K1740:L1740),"")</f>
        <v/>
      </c>
      <c r="Q1740" s="813">
        <f>AVERAGE(M1740:P1740)</f>
        <v/>
      </c>
      <c r="R1740" s="813" t="n"/>
      <c r="S1740" s="443">
        <f>IF(Q1740&gt;=1,1,0)</f>
        <v/>
      </c>
      <c r="T1740" s="443">
        <f>IF(S1740=0,0,S1740+T1739)</f>
        <v/>
      </c>
      <c r="U1740" s="518" t="inlineStr">
        <is>
          <t>Maximum</t>
        </is>
      </c>
      <c r="V1740" s="928">
        <f>MAX(D1709:E1738)</f>
        <v/>
      </c>
      <c r="W1740" s="928">
        <f>MAX(F1709:H1738)</f>
        <v/>
      </c>
      <c r="X1740" s="928">
        <f>MAX(I1709:J1738)</f>
        <v/>
      </c>
      <c r="Y1740" s="928">
        <f>MAX(K1709:L1738)</f>
        <v/>
      </c>
    </row>
    <row r="1741" ht="17.45" customHeight="1" thickBot="1">
      <c r="A1741" s="257">
        <f>IF(ISNUMBER(C1741),MONTH(C1741),"")</f>
        <v/>
      </c>
      <c r="B1741" s="257">
        <f>IF(ISNUMBER(C1741),YEAR(C1741),"")</f>
        <v/>
      </c>
      <c r="C1741" s="791">
        <f>C1740+1</f>
        <v/>
      </c>
      <c r="D1741" s="792" t="n"/>
      <c r="E1741" s="793" t="n">
        <v>0.6528</v>
      </c>
      <c r="F1741" s="795" t="n"/>
      <c r="G1741" s="794" t="n">
        <v>0.7423999999999999</v>
      </c>
      <c r="H1741" s="836" t="n"/>
      <c r="I1741" s="792" t="n"/>
      <c r="J1741" s="793" t="n">
        <v>0.7161999999999999</v>
      </c>
      <c r="K1741" s="795" t="n"/>
      <c r="L1741" s="793" t="n">
        <v>0.6724</v>
      </c>
      <c r="M1741" s="982">
        <f>IFERROR(AVERAGE(D1741:E1741),"")</f>
        <v/>
      </c>
      <c r="N1741" s="982">
        <f>IFERROR(AVERAGE(F1741:H1741),"")</f>
        <v/>
      </c>
      <c r="O1741" s="982">
        <f>IFERROR(AVERAGE(I1741:J1741),"")</f>
        <v/>
      </c>
      <c r="P1741" s="982">
        <f>IFERROR(AVERAGE(K1741:L1741),"")</f>
        <v/>
      </c>
      <c r="R1741" s="797">
        <f>AVERAGE(M1741:P1741)</f>
        <v/>
      </c>
      <c r="S1741" s="266">
        <f>IF(R1741&gt;=1,1,0)</f>
        <v/>
      </c>
      <c r="T1741" s="266">
        <f>IF(S1741=0,0,S1741+T1740)</f>
        <v/>
      </c>
      <c r="U1741" s="520" t="inlineStr">
        <is>
          <t># DAYS &gt; 2.5</t>
        </is>
      </c>
      <c r="V1741" s="521">
        <f>COUNTIF(D1709:E1738,"&gt;=2.5")</f>
        <v/>
      </c>
      <c r="W1741" s="521">
        <f>COUNTIF(F1709:H1738,"&gt;=2.5")</f>
        <v/>
      </c>
      <c r="X1741" s="521">
        <f>COUNTIF(I1709:J1738,"&gt;=2.5")</f>
        <v/>
      </c>
      <c r="Y1741" s="521">
        <f>COUNTIF(K1709:L1738,"&gt;=2.5")</f>
        <v/>
      </c>
    </row>
    <row r="1742" ht="17.45" customHeight="1" thickBot="1">
      <c r="A1742" s="257">
        <f>IF(ISNUMBER(C1742),MONTH(C1742),"")</f>
        <v/>
      </c>
      <c r="B1742" s="257">
        <f>IF(ISNUMBER(C1742),YEAR(C1742),"")</f>
        <v/>
      </c>
      <c r="C1742" s="861">
        <f>C1741+1</f>
        <v/>
      </c>
      <c r="D1742" s="803" t="n">
        <v>1.318</v>
      </c>
      <c r="E1742" s="804" t="n"/>
      <c r="F1742" s="806" t="n">
        <v>1.062</v>
      </c>
      <c r="G1742" s="805" t="n"/>
      <c r="H1742" s="838" t="n">
        <v>1.079</v>
      </c>
      <c r="I1742" s="803" t="n">
        <v>1.068</v>
      </c>
      <c r="J1742" s="804" t="n"/>
      <c r="K1742" s="806" t="n">
        <v>1.089</v>
      </c>
      <c r="L1742" s="804" t="n"/>
      <c r="M1742" s="982">
        <f>IFERROR(AVERAGE(D1742:E1742),"")</f>
        <v/>
      </c>
      <c r="N1742" s="982">
        <f>IFERROR(AVERAGE(F1742:H1742),"")</f>
        <v/>
      </c>
      <c r="O1742" s="982">
        <f>IFERROR(AVERAGE(I1742:J1742),"")</f>
        <v/>
      </c>
      <c r="P1742" s="982">
        <f>IFERROR(AVERAGE(K1742:L1742),"")</f>
        <v/>
      </c>
      <c r="R1742" s="797">
        <f>AVERAGE(M1742:P1742)</f>
        <v/>
      </c>
      <c r="S1742" s="266">
        <f>IF(R1742&gt;=1,1,0)</f>
        <v/>
      </c>
      <c r="T1742" s="266">
        <f>IF(S1742=0,0,S1742+T1741)</f>
        <v/>
      </c>
      <c r="Y1742" s="929">
        <f>AVERAGE(V1739:Y1739)</f>
        <v/>
      </c>
    </row>
    <row r="1743" ht="17.45" customHeight="1">
      <c r="A1743" s="257">
        <f>IF(ISNUMBER(C1743),MONTH(C1743),"")</f>
        <v/>
      </c>
      <c r="B1743" s="257">
        <f>IF(ISNUMBER(C1743),YEAR(C1743),"")</f>
        <v/>
      </c>
      <c r="C1743" s="791">
        <f>C1742+1</f>
        <v/>
      </c>
      <c r="D1743" s="792" t="n"/>
      <c r="E1743" s="793" t="n">
        <v>0.9959</v>
      </c>
      <c r="F1743" s="795" t="n"/>
      <c r="G1743" s="794" t="n">
        <v>1.138</v>
      </c>
      <c r="H1743" s="836" t="n"/>
      <c r="I1743" s="792" t="n"/>
      <c r="J1743" s="793" t="n">
        <v>0.9507</v>
      </c>
      <c r="K1743" s="795" t="n"/>
      <c r="L1743" s="793" t="n">
        <v>1.116</v>
      </c>
      <c r="M1743" s="982">
        <f>IFERROR(AVERAGE(D1743:E1743),"")</f>
        <v/>
      </c>
      <c r="N1743" s="982">
        <f>IFERROR(AVERAGE(F1743:H1743),"")</f>
        <v/>
      </c>
      <c r="O1743" s="982">
        <f>IFERROR(AVERAGE(I1743:J1743),"")</f>
        <v/>
      </c>
      <c r="P1743" s="982">
        <f>IFERROR(AVERAGE(K1743:L1743),"")</f>
        <v/>
      </c>
      <c r="R1743" s="797">
        <f>AVERAGE(M1743:P1743)</f>
        <v/>
      </c>
      <c r="S1743" s="266">
        <f>IF(R1743&gt;=1,1,0)</f>
        <v/>
      </c>
      <c r="T1743" s="266">
        <f>IF(S1743=0,0,S1743+T1742)</f>
        <v/>
      </c>
    </row>
    <row r="1744" ht="17.45" customHeight="1" thickBot="1">
      <c r="A1744" s="257">
        <f>IF(ISNUMBER(C1744),MONTH(C1744),"")</f>
        <v/>
      </c>
      <c r="B1744" s="257">
        <f>IF(ISNUMBER(C1744),YEAR(C1744),"")</f>
        <v/>
      </c>
      <c r="C1744" s="791">
        <f>C1743+1</f>
        <v/>
      </c>
      <c r="D1744" s="792" t="n">
        <v>1.528</v>
      </c>
      <c r="E1744" s="793" t="n"/>
      <c r="F1744" s="795" t="n">
        <v>1.039</v>
      </c>
      <c r="G1744" s="794" t="n"/>
      <c r="H1744" s="836" t="n"/>
      <c r="I1744" s="792" t="n">
        <v>0.98</v>
      </c>
      <c r="J1744" s="793" t="n"/>
      <c r="K1744" s="795" t="n">
        <v>1.079</v>
      </c>
      <c r="L1744" s="793" t="n"/>
      <c r="M1744" s="982">
        <f>IFERROR(AVERAGE(D1744:E1744),"")</f>
        <v/>
      </c>
      <c r="N1744" s="982">
        <f>IFERROR(AVERAGE(F1744:H1744),"")</f>
        <v/>
      </c>
      <c r="O1744" s="982">
        <f>IFERROR(AVERAGE(I1744:J1744),"")</f>
        <v/>
      </c>
      <c r="P1744" s="982">
        <f>IFERROR(AVERAGE(K1744:L1744),"")</f>
        <v/>
      </c>
      <c r="R1744" s="797">
        <f>AVERAGE(M1744:P1744)</f>
        <v/>
      </c>
      <c r="S1744" s="266">
        <f>IF(R1744&gt;=1,1,0)</f>
        <v/>
      </c>
      <c r="T1744" s="266">
        <f>IF(S1744=0,0,S1744+T1743)</f>
        <v/>
      </c>
    </row>
    <row r="1745" ht="17.45" customHeight="1">
      <c r="A1745" s="257">
        <f>IF(ISNUMBER(C1745),MONTH(C1745),"")</f>
        <v/>
      </c>
      <c r="B1745" s="257">
        <f>IF(ISNUMBER(C1745),YEAR(C1745),"")</f>
        <v/>
      </c>
      <c r="C1745" s="791">
        <f>C1744+1</f>
        <v/>
      </c>
      <c r="D1745" s="792" t="n"/>
      <c r="E1745" s="793" t="n">
        <v>2.1</v>
      </c>
      <c r="F1745" s="795" t="n"/>
      <c r="G1745" s="794" t="n">
        <v>1.913</v>
      </c>
      <c r="H1745" s="836" t="n"/>
      <c r="I1745" s="792" t="n"/>
      <c r="J1745" s="793" t="n">
        <v>1.764</v>
      </c>
      <c r="K1745" s="795" t="n"/>
      <c r="L1745" s="793" t="n">
        <v>1.784</v>
      </c>
      <c r="M1745" s="982">
        <f>IFERROR(AVERAGE(D1745:E1745),"")</f>
        <v/>
      </c>
      <c r="N1745" s="982">
        <f>IFERROR(AVERAGE(F1745:H1745),"")</f>
        <v/>
      </c>
      <c r="O1745" s="982">
        <f>IFERROR(AVERAGE(I1745:J1745),"")</f>
        <v/>
      </c>
      <c r="P1745" s="982">
        <f>IFERROR(AVERAGE(K1745:L1745),"")</f>
        <v/>
      </c>
      <c r="R1745" s="1039">
        <f>AVERAGE(M1745:P1745)</f>
        <v/>
      </c>
      <c r="S1745" s="266">
        <f>IF(R1745&gt;=1,1,0)</f>
        <v/>
      </c>
      <c r="T1745" s="266">
        <f>IF(S1745=0,0,S1745+T1744)</f>
        <v/>
      </c>
    </row>
    <row r="1746" ht="17.45" customHeight="1">
      <c r="A1746" s="257">
        <f>IF(ISNUMBER(C1746),MONTH(C1746),"")</f>
        <v/>
      </c>
      <c r="B1746" s="257">
        <f>IF(ISNUMBER(C1746),YEAR(C1746),"")</f>
        <v/>
      </c>
      <c r="C1746" s="808">
        <f>C1745+1</f>
        <v/>
      </c>
      <c r="D1746" s="809" t="n">
        <v>1.998</v>
      </c>
      <c r="E1746" s="810" t="n"/>
      <c r="F1746" s="812" t="n"/>
      <c r="G1746" s="811" t="n"/>
      <c r="H1746" s="837" t="n">
        <v>1.89</v>
      </c>
      <c r="I1746" s="809" t="n">
        <v>2.027</v>
      </c>
      <c r="J1746" s="810" t="n"/>
      <c r="K1746" s="812" t="n">
        <v>1.869</v>
      </c>
      <c r="L1746" s="810" t="n"/>
      <c r="M1746" s="983">
        <f>IFERROR(AVERAGE(D1746:E1746),"")</f>
        <v/>
      </c>
      <c r="N1746" s="983">
        <f>IFERROR(AVERAGE(F1746:H1746),"")</f>
        <v/>
      </c>
      <c r="O1746" s="983">
        <f>IFERROR(AVERAGE(I1746:J1746),"")</f>
        <v/>
      </c>
      <c r="P1746" s="983">
        <f>IFERROR(AVERAGE(K1746:L1746),"")</f>
        <v/>
      </c>
      <c r="Q1746" s="813">
        <f>AVERAGE(M1746:P1746)</f>
        <v/>
      </c>
      <c r="R1746" s="1040">
        <f>AVERAGE(M1746:P1746)</f>
        <v/>
      </c>
      <c r="S1746" s="443">
        <f>IF(Q1746&gt;=1,1,0)</f>
        <v/>
      </c>
      <c r="T1746" s="443">
        <f>IF(S1746=0,0,S1746+T1745)</f>
        <v/>
      </c>
    </row>
    <row r="1747" ht="17.45" customHeight="1" thickBot="1">
      <c r="A1747" s="257">
        <f>IF(ISNUMBER(C1747),MONTH(C1747),"")</f>
        <v/>
      </c>
      <c r="B1747" s="257">
        <f>IF(ISNUMBER(C1747),YEAR(C1747),"")</f>
        <v/>
      </c>
      <c r="C1747" s="808">
        <f>C1746+1</f>
        <v/>
      </c>
      <c r="D1747" s="809" t="n"/>
      <c r="E1747" s="810" t="n">
        <v>1.809</v>
      </c>
      <c r="F1747" s="812" t="n"/>
      <c r="G1747" s="811" t="n">
        <v>1.694</v>
      </c>
      <c r="H1747" s="837" t="n"/>
      <c r="I1747" s="809" t="n"/>
      <c r="J1747" s="810" t="n">
        <v>1.408</v>
      </c>
      <c r="K1747" s="812" t="n"/>
      <c r="L1747" s="810" t="n">
        <v>1.515</v>
      </c>
      <c r="M1747" s="983">
        <f>IFERROR(AVERAGE(D1747:E1747),"")</f>
        <v/>
      </c>
      <c r="N1747" s="983">
        <f>IFERROR(AVERAGE(F1747:H1747),"")</f>
        <v/>
      </c>
      <c r="O1747" s="983">
        <f>IFERROR(AVERAGE(I1747:J1747),"")</f>
        <v/>
      </c>
      <c r="P1747" s="983">
        <f>IFERROR(AVERAGE(K1747:L1747),"")</f>
        <v/>
      </c>
      <c r="Q1747" s="813">
        <f>AVERAGE(M1747:P1747)</f>
        <v/>
      </c>
      <c r="R1747" s="1041">
        <f>AVERAGE(M1747:P1747)</f>
        <v/>
      </c>
      <c r="S1747" s="443">
        <f>IF(Q1747&gt;=1,1,0)</f>
        <v/>
      </c>
      <c r="T1747" s="443">
        <f>IF(S1747=0,0,S1747+T1746)</f>
        <v/>
      </c>
    </row>
    <row r="1748" ht="17.45" customHeight="1">
      <c r="A1748" s="257">
        <f>IF(ISNUMBER(C1748),MONTH(C1748),"")</f>
        <v/>
      </c>
      <c r="B1748" s="257">
        <f>IF(ISNUMBER(C1748),YEAR(C1748),"")</f>
        <v/>
      </c>
      <c r="C1748" s="861">
        <f>C1747+1</f>
        <v/>
      </c>
      <c r="D1748" s="803" t="n">
        <v>1.8</v>
      </c>
      <c r="E1748" s="804" t="n"/>
      <c r="F1748" s="806" t="n">
        <v>1.861</v>
      </c>
      <c r="G1748" s="805" t="n"/>
      <c r="H1748" s="838" t="n">
        <v>1.735</v>
      </c>
      <c r="I1748" s="803" t="n">
        <v>1.424</v>
      </c>
      <c r="J1748" s="804" t="n"/>
      <c r="K1748" s="806" t="n">
        <v>1.392</v>
      </c>
      <c r="L1748" s="804" t="n"/>
      <c r="M1748" s="982">
        <f>IFERROR(AVERAGE(D1748:E1748),"")</f>
        <v/>
      </c>
      <c r="N1748" s="982">
        <f>IFERROR(AVERAGE(F1748:H1748),"")</f>
        <v/>
      </c>
      <c r="O1748" s="982">
        <f>IFERROR(AVERAGE(I1748:J1748),"")</f>
        <v/>
      </c>
      <c r="P1748" s="982">
        <f>IFERROR(AVERAGE(K1748:L1748),"")</f>
        <v/>
      </c>
      <c r="R1748" s="797">
        <f>AVERAGE(M1748:P1748)</f>
        <v/>
      </c>
      <c r="S1748" s="266">
        <f>IF(R1748&gt;=1,1,0)</f>
        <v/>
      </c>
      <c r="T1748" s="266">
        <f>IF(S1748=0,0,S1748+T1747)</f>
        <v/>
      </c>
    </row>
    <row r="1749" ht="17.45" customHeight="1">
      <c r="A1749" s="257">
        <f>IF(ISNUMBER(C1749),MONTH(C1749),"")</f>
        <v/>
      </c>
      <c r="B1749" s="257">
        <f>IF(ISNUMBER(C1749),YEAR(C1749),"")</f>
        <v/>
      </c>
      <c r="C1749" s="791">
        <f>C1748+1</f>
        <v/>
      </c>
      <c r="D1749" s="792" t="n"/>
      <c r="E1749" s="793" t="n">
        <v>1.999</v>
      </c>
      <c r="F1749" s="795" t="n"/>
      <c r="G1749" s="794" t="n">
        <v>1.228</v>
      </c>
      <c r="H1749" s="836" t="n"/>
      <c r="I1749" s="792" t="n"/>
      <c r="J1749" s="793" t="n">
        <v>0.7689</v>
      </c>
      <c r="K1749" s="795" t="n"/>
      <c r="L1749" s="793" t="n">
        <v>0.8901</v>
      </c>
      <c r="M1749" s="982">
        <f>IFERROR(AVERAGE(D1749:E1749),"")</f>
        <v/>
      </c>
      <c r="N1749" s="982">
        <f>IFERROR(AVERAGE(F1749:H1749),"")</f>
        <v/>
      </c>
      <c r="O1749" s="982">
        <f>IFERROR(AVERAGE(I1749:J1749),"")</f>
        <v/>
      </c>
      <c r="P1749" s="982">
        <f>IFERROR(AVERAGE(K1749:L1749),"")</f>
        <v/>
      </c>
      <c r="R1749" s="797">
        <f>AVERAGE(M1749:P1749)</f>
        <v/>
      </c>
      <c r="S1749" s="266">
        <f>IF(R1749&gt;=1,1,0)</f>
        <v/>
      </c>
      <c r="T1749" s="266">
        <f>IF(S1749=0,0,S1749+T1748)</f>
        <v/>
      </c>
    </row>
    <row r="1750" ht="17.45" customHeight="1">
      <c r="A1750" s="257">
        <f>IF(ISNUMBER(C1750),MONTH(C1750),"")</f>
        <v/>
      </c>
      <c r="B1750" s="257">
        <f>IF(ISNUMBER(C1750),YEAR(C1750),"")</f>
        <v/>
      </c>
      <c r="C1750" s="791">
        <f>C1749+1</f>
        <v/>
      </c>
      <c r="D1750" s="792" t="n">
        <v>1.333</v>
      </c>
      <c r="E1750" s="793" t="n"/>
      <c r="F1750" s="795" t="n">
        <v>0.9054</v>
      </c>
      <c r="G1750" s="794" t="n"/>
      <c r="H1750" s="836" t="n"/>
      <c r="I1750" s="792" t="n">
        <v>0.7747000000000001</v>
      </c>
      <c r="J1750" s="793" t="n"/>
      <c r="K1750" s="795" t="n">
        <v>0.8737</v>
      </c>
      <c r="L1750" s="793" t="n"/>
      <c r="M1750" s="982">
        <f>IFERROR(AVERAGE(D1750:E1750),"")</f>
        <v/>
      </c>
      <c r="N1750" s="982">
        <f>IFERROR(AVERAGE(F1750:H1750),"")</f>
        <v/>
      </c>
      <c r="O1750" s="982">
        <f>IFERROR(AVERAGE(I1750:J1750),"")</f>
        <v/>
      </c>
      <c r="P1750" s="982">
        <f>IFERROR(AVERAGE(K1750:L1750),"")</f>
        <v/>
      </c>
      <c r="R1750" s="797">
        <f>AVERAGE(M1750:P1750)</f>
        <v/>
      </c>
      <c r="S1750" s="266">
        <f>IF(R1750&gt;=1,1,0)</f>
        <v/>
      </c>
      <c r="T1750" s="266">
        <f>IF(S1750=0,0,S1750+T1749)</f>
        <v/>
      </c>
    </row>
    <row r="1751" ht="17.45" customHeight="1">
      <c r="A1751" s="257">
        <f>IF(ISNUMBER(C1751),MONTH(C1751),"")</f>
        <v/>
      </c>
      <c r="B1751" s="257">
        <f>IF(ISNUMBER(C1751),YEAR(C1751),"")</f>
        <v/>
      </c>
      <c r="C1751" s="791">
        <f>C1750+1</f>
        <v/>
      </c>
      <c r="D1751" s="792" t="n"/>
      <c r="E1751" s="793" t="n">
        <v>1.689</v>
      </c>
      <c r="F1751" s="795" t="n"/>
      <c r="G1751" s="794" t="n">
        <v>0.9674</v>
      </c>
      <c r="H1751" s="836" t="n"/>
      <c r="I1751" s="792" t="n"/>
      <c r="J1751" s="793" t="n">
        <v>1.036</v>
      </c>
      <c r="K1751" s="795" t="n"/>
      <c r="L1751" s="793" t="n">
        <v>1.011</v>
      </c>
      <c r="M1751" s="982">
        <f>IFERROR(AVERAGE(D1751:E1751),"")</f>
        <v/>
      </c>
      <c r="N1751" s="982">
        <f>IFERROR(AVERAGE(F1751:H1751),"")</f>
        <v/>
      </c>
      <c r="O1751" s="982">
        <f>IFERROR(AVERAGE(I1751:J1751),"")</f>
        <v/>
      </c>
      <c r="P1751" s="982">
        <f>IFERROR(AVERAGE(K1751:L1751),"")</f>
        <v/>
      </c>
      <c r="R1751" s="797">
        <f>AVERAGE(M1751:P1751)</f>
        <v/>
      </c>
      <c r="S1751" s="266">
        <f>IF(R1751&gt;=1,1,0)</f>
        <v/>
      </c>
      <c r="T1751" s="266">
        <f>IF(S1751=0,0,S1751+T1750)</f>
        <v/>
      </c>
    </row>
    <row r="1752" ht="17.45" customHeight="1">
      <c r="A1752" s="257">
        <f>IF(ISNUMBER(C1752),MONTH(C1752),"")</f>
        <v/>
      </c>
      <c r="B1752" s="257">
        <f>IF(ISNUMBER(C1752),YEAR(C1752),"")</f>
        <v/>
      </c>
      <c r="C1752" s="791">
        <f>C1751+1</f>
        <v/>
      </c>
      <c r="D1752" s="792" t="n">
        <v>1.545</v>
      </c>
      <c r="E1752" s="793" t="n"/>
      <c r="F1752" s="795" t="n"/>
      <c r="G1752" s="794" t="n"/>
      <c r="H1752" s="836" t="n">
        <v>0.4442</v>
      </c>
      <c r="I1752" s="792" t="n">
        <v>0.6034</v>
      </c>
      <c r="J1752" s="793" t="n"/>
      <c r="K1752" s="795" t="n">
        <v>0.5537</v>
      </c>
      <c r="L1752" s="793" t="n"/>
      <c r="M1752" s="982">
        <f>IFERROR(AVERAGE(D1752:E1752),"")</f>
        <v/>
      </c>
      <c r="N1752" s="982">
        <f>IFERROR(AVERAGE(F1752:H1752),"")</f>
        <v/>
      </c>
      <c r="O1752" s="982">
        <f>IFERROR(AVERAGE(I1752:J1752),"")</f>
        <v/>
      </c>
      <c r="P1752" s="982">
        <f>IFERROR(AVERAGE(K1752:L1752),"")</f>
        <v/>
      </c>
      <c r="R1752" s="797">
        <f>AVERAGE(M1752:P1752)</f>
        <v/>
      </c>
      <c r="S1752" s="266">
        <f>IF(R1752&gt;=1,1,0)</f>
        <v/>
      </c>
      <c r="T1752" s="266">
        <f>IF(S1752=0,0,S1752+T1751)</f>
        <v/>
      </c>
    </row>
    <row r="1753" ht="17.45" customHeight="1">
      <c r="A1753" s="257">
        <f>IF(ISNUMBER(C1753),MONTH(C1753),"")</f>
        <v/>
      </c>
      <c r="B1753" s="257">
        <f>IF(ISNUMBER(C1753),YEAR(C1753),"")</f>
        <v/>
      </c>
      <c r="C1753" s="808">
        <f>C1752+1</f>
        <v/>
      </c>
      <c r="D1753" s="809" t="n"/>
      <c r="E1753" s="810" t="n">
        <v>0.5723</v>
      </c>
      <c r="F1753" s="812" t="n"/>
      <c r="G1753" s="811" t="n">
        <v>0.5855</v>
      </c>
      <c r="H1753" s="837" t="n"/>
      <c r="I1753" s="809" t="n"/>
      <c r="J1753" s="810" t="n">
        <v>0.3618</v>
      </c>
      <c r="K1753" s="812" t="n"/>
      <c r="L1753" s="810" t="n">
        <v>0.4339</v>
      </c>
      <c r="M1753" s="983">
        <f>IFERROR(AVERAGE(D1753:E1753),"")</f>
        <v/>
      </c>
      <c r="N1753" s="983">
        <f>IFERROR(AVERAGE(F1753:H1753),"")</f>
        <v/>
      </c>
      <c r="O1753" s="983">
        <f>IFERROR(AVERAGE(I1753:J1753),"")</f>
        <v/>
      </c>
      <c r="P1753" s="983">
        <f>IFERROR(AVERAGE(K1753:L1753),"")</f>
        <v/>
      </c>
      <c r="Q1753" s="813">
        <f>AVERAGE(M1753:P1753)</f>
        <v/>
      </c>
      <c r="R1753" s="813" t="n"/>
      <c r="S1753" s="443">
        <f>IF(Q1753&gt;=1,1,0)</f>
        <v/>
      </c>
      <c r="T1753" s="443">
        <f>IF(S1753=0,0,S1753+T1752)</f>
        <v/>
      </c>
    </row>
    <row r="1754" ht="17.45" customHeight="1">
      <c r="A1754" s="257">
        <f>IF(ISNUMBER(C1754),MONTH(C1754),"")</f>
        <v/>
      </c>
      <c r="B1754" s="257">
        <f>IF(ISNUMBER(C1754),YEAR(C1754),"")</f>
        <v/>
      </c>
      <c r="C1754" s="861">
        <f>C1753+1</f>
        <v/>
      </c>
      <c r="D1754" s="809" t="n">
        <v>0.6493</v>
      </c>
      <c r="E1754" s="810" t="n"/>
      <c r="F1754" s="812" t="n">
        <v>0.7109</v>
      </c>
      <c r="G1754" s="811" t="n"/>
      <c r="H1754" s="837" t="n">
        <v>0.7409</v>
      </c>
      <c r="I1754" s="809" t="n">
        <v>0.4774</v>
      </c>
      <c r="J1754" s="810" t="n"/>
      <c r="K1754" s="812" t="n">
        <v>0.6326000000000001</v>
      </c>
      <c r="L1754" s="810" t="n"/>
      <c r="M1754" s="983">
        <f>IFERROR(AVERAGE(D1754:E1754),"")</f>
        <v/>
      </c>
      <c r="N1754" s="983">
        <f>IFERROR(AVERAGE(F1754:H1754),"")</f>
        <v/>
      </c>
      <c r="O1754" s="983">
        <f>IFERROR(AVERAGE(I1754:J1754),"")</f>
        <v/>
      </c>
      <c r="P1754" s="983">
        <f>IFERROR(AVERAGE(K1754:L1754),"")</f>
        <v/>
      </c>
      <c r="Q1754" s="813">
        <f>AVERAGE(M1754:P1754)</f>
        <v/>
      </c>
      <c r="R1754" s="813" t="n"/>
      <c r="S1754" s="443">
        <f>IF(Q1754&gt;=1,1,0)</f>
        <v/>
      </c>
      <c r="T1754" s="443">
        <f>IF(S1754=0,0,S1754+T1753)</f>
        <v/>
      </c>
    </row>
    <row r="1755" ht="17.45" customHeight="1">
      <c r="A1755" s="257">
        <f>IF(ISNUMBER(C1755),MONTH(C1755),"")</f>
        <v/>
      </c>
      <c r="B1755" s="257">
        <f>IF(ISNUMBER(C1755),YEAR(C1755),"")</f>
        <v/>
      </c>
      <c r="C1755" s="791">
        <f>C1754+1</f>
        <v/>
      </c>
      <c r="D1755" s="792" t="n"/>
      <c r="E1755" s="793" t="n">
        <v>1.685</v>
      </c>
      <c r="F1755" s="795" t="n"/>
      <c r="G1755" s="794" t="n">
        <v>1.115</v>
      </c>
      <c r="H1755" s="836" t="n"/>
      <c r="I1755" s="792" t="n"/>
      <c r="J1755" s="793" t="n">
        <v>0.8633999999999999</v>
      </c>
      <c r="K1755" s="795" t="n"/>
      <c r="L1755" s="793" t="n">
        <v>1.049</v>
      </c>
      <c r="M1755" s="982">
        <f>IFERROR(AVERAGE(D1755:E1755),"")</f>
        <v/>
      </c>
      <c r="N1755" s="982">
        <f>IFERROR(AVERAGE(F1755:H1755),"")</f>
        <v/>
      </c>
      <c r="O1755" s="982">
        <f>IFERROR(AVERAGE(I1755:J1755),"")</f>
        <v/>
      </c>
      <c r="P1755" s="982">
        <f>IFERROR(AVERAGE(K1755:L1755),"")</f>
        <v/>
      </c>
      <c r="R1755" s="797">
        <f>AVERAGE(M1755:P1755)</f>
        <v/>
      </c>
      <c r="S1755" s="266">
        <f>IF(R1755&gt;=1,1,0)</f>
        <v/>
      </c>
      <c r="T1755" s="266">
        <f>IF(S1755=0,0,S1755+T1754)</f>
        <v/>
      </c>
    </row>
    <row r="1756" ht="17.45" customHeight="1">
      <c r="A1756" s="257">
        <f>IF(ISNUMBER(C1756),MONTH(C1756),"")</f>
        <v/>
      </c>
      <c r="B1756" s="257">
        <f>IF(ISNUMBER(C1756),YEAR(C1756),"")</f>
        <v/>
      </c>
      <c r="C1756" s="791">
        <f>C1755+1</f>
        <v/>
      </c>
      <c r="D1756" s="899" t="n">
        <v>2.768</v>
      </c>
      <c r="E1756" s="793" t="n"/>
      <c r="F1756" s="795" t="n">
        <v>1.453</v>
      </c>
      <c r="G1756" s="794" t="n"/>
      <c r="H1756" s="836" t="n"/>
      <c r="I1756" s="792" t="n">
        <v>1.12</v>
      </c>
      <c r="J1756" s="793" t="n"/>
      <c r="K1756" s="795" t="n">
        <v>1.208</v>
      </c>
      <c r="L1756" s="793" t="n"/>
      <c r="M1756" s="1028">
        <f>IFERROR(AVERAGE(D1756:E1756),"")</f>
        <v/>
      </c>
      <c r="N1756" s="982">
        <f>IFERROR(AVERAGE(F1756:H1756),"")</f>
        <v/>
      </c>
      <c r="O1756" s="982">
        <f>IFERROR(AVERAGE(I1756:J1756),"")</f>
        <v/>
      </c>
      <c r="P1756" s="982">
        <f>IFERROR(AVERAGE(K1756:L1756),"")</f>
        <v/>
      </c>
      <c r="R1756" s="797">
        <f>AVERAGE(M1756:P1756)</f>
        <v/>
      </c>
      <c r="S1756" s="266">
        <f>IF(R1756&gt;=1,1,0)</f>
        <v/>
      </c>
      <c r="T1756" s="266">
        <f>IF(S1756=0,0,S1756+T1755)</f>
        <v/>
      </c>
    </row>
    <row r="1757" ht="17.45" customHeight="1">
      <c r="A1757" s="257">
        <f>IF(ISNUMBER(C1757),MONTH(C1757),"")</f>
        <v/>
      </c>
      <c r="B1757" s="257">
        <f>IF(ISNUMBER(C1757),YEAR(C1757),"")</f>
        <v/>
      </c>
      <c r="C1757" s="791">
        <f>C1756+1</f>
        <v/>
      </c>
      <c r="D1757" s="792" t="n"/>
      <c r="E1757" s="865" t="n">
        <v>3.774</v>
      </c>
      <c r="F1757" s="795" t="n"/>
      <c r="G1757" s="794" t="n">
        <v>1.446</v>
      </c>
      <c r="H1757" s="836" t="n"/>
      <c r="I1757" s="792" t="n"/>
      <c r="J1757" s="793" t="n">
        <v>0.8006</v>
      </c>
      <c r="K1757" s="795" t="n"/>
      <c r="L1757" s="793" t="n">
        <v>1.407</v>
      </c>
      <c r="M1757" s="1028">
        <f>IFERROR(AVERAGE(D1757:E1757),"")</f>
        <v/>
      </c>
      <c r="N1757" s="982">
        <f>IFERROR(AVERAGE(F1757:H1757),"")</f>
        <v/>
      </c>
      <c r="O1757" s="982">
        <f>IFERROR(AVERAGE(I1757:J1757),"")</f>
        <v/>
      </c>
      <c r="P1757" s="982">
        <f>IFERROR(AVERAGE(K1757:L1757),"")</f>
        <v/>
      </c>
      <c r="R1757" s="797">
        <f>AVERAGE(M1757:P1757)</f>
        <v/>
      </c>
      <c r="S1757" s="266">
        <f>IF(R1757&gt;=1,1,0)</f>
        <v/>
      </c>
      <c r="T1757" s="266">
        <f>IF(S1757=0,0,S1757+T1756)</f>
        <v/>
      </c>
    </row>
    <row r="1758" ht="17.45" customHeight="1">
      <c r="A1758" s="257">
        <f>IF(ISNUMBER(C1758),MONTH(C1758),"")</f>
        <v/>
      </c>
      <c r="B1758" s="257">
        <f>IF(ISNUMBER(C1758),YEAR(C1758),"")</f>
        <v/>
      </c>
      <c r="C1758" s="791">
        <f>C1757+1</f>
        <v/>
      </c>
      <c r="D1758" s="899" t="n">
        <v>2.446</v>
      </c>
      <c r="E1758" s="793" t="n"/>
      <c r="F1758" s="795" t="n"/>
      <c r="G1758" s="794" t="n"/>
      <c r="H1758" s="836" t="n">
        <v>0.9708</v>
      </c>
      <c r="I1758" s="792" t="n">
        <v>0.8897</v>
      </c>
      <c r="J1758" s="793" t="n"/>
      <c r="K1758" s="795" t="n">
        <v>1.069</v>
      </c>
      <c r="L1758" s="793" t="n"/>
      <c r="M1758" s="1028">
        <f>IFERROR(AVERAGE(D1758:E1758),"")</f>
        <v/>
      </c>
      <c r="N1758" s="982">
        <f>IFERROR(AVERAGE(F1758:H1758),"")</f>
        <v/>
      </c>
      <c r="O1758" s="982">
        <f>IFERROR(AVERAGE(I1758:J1758),"")</f>
        <v/>
      </c>
      <c r="P1758" s="982">
        <f>IFERROR(AVERAGE(K1758:L1758),"")</f>
        <v/>
      </c>
      <c r="R1758" s="797">
        <f>AVERAGE(M1758:P1758)</f>
        <v/>
      </c>
      <c r="S1758" s="266">
        <f>IF(R1758&gt;=1,1,0)</f>
        <v/>
      </c>
      <c r="T1758" s="266">
        <f>IF(S1758=0,0,S1758+T1757)</f>
        <v/>
      </c>
    </row>
    <row r="1759" ht="17.45" customHeight="1">
      <c r="A1759" s="257">
        <f>IF(ISNUMBER(C1759),MONTH(C1759),"")</f>
        <v/>
      </c>
      <c r="B1759" s="257">
        <f>IF(ISNUMBER(C1759),YEAR(C1759),"")</f>
        <v/>
      </c>
      <c r="C1759" s="791">
        <f>C1758+1</f>
        <v/>
      </c>
      <c r="D1759" s="792" t="n"/>
      <c r="E1759" s="865" t="n">
        <v>1.774</v>
      </c>
      <c r="F1759" s="795" t="n"/>
      <c r="G1759" s="794" t="n">
        <v>1.173</v>
      </c>
      <c r="H1759" s="836" t="n"/>
      <c r="I1759" s="792" t="n"/>
      <c r="J1759" s="793" t="n">
        <v>0.9257</v>
      </c>
      <c r="K1759" s="795" t="n"/>
      <c r="L1759" s="793" t="n">
        <v>0.9831</v>
      </c>
      <c r="M1759" s="1028">
        <f>IFERROR(AVERAGE(D1759:E1759),"")</f>
        <v/>
      </c>
      <c r="N1759" s="982">
        <f>IFERROR(AVERAGE(F1759:H1759),"")</f>
        <v/>
      </c>
      <c r="O1759" s="982">
        <f>IFERROR(AVERAGE(I1759:J1759),"")</f>
        <v/>
      </c>
      <c r="P1759" s="982">
        <f>IFERROR(AVERAGE(K1759:L1759),"")</f>
        <v/>
      </c>
      <c r="R1759" s="797">
        <f>AVERAGE(M1759:P1759)</f>
        <v/>
      </c>
      <c r="S1759" s="266">
        <f>IF(R1759&gt;=1,1,0)</f>
        <v/>
      </c>
      <c r="T1759" s="266">
        <f>IF(S1759=0,0,S1759+T1758)</f>
        <v/>
      </c>
    </row>
    <row r="1760" ht="17.45" customHeight="1">
      <c r="A1760" s="257">
        <f>IF(ISNUMBER(C1760),MONTH(C1760),"")</f>
        <v/>
      </c>
      <c r="B1760" s="257">
        <f>IF(ISNUMBER(C1760),YEAR(C1760),"")</f>
        <v/>
      </c>
      <c r="C1760" s="861">
        <f>C1759+1</f>
        <v/>
      </c>
      <c r="D1760" s="953" t="n">
        <v>1.931</v>
      </c>
      <c r="E1760" s="810" t="n"/>
      <c r="F1760" s="812" t="n">
        <v>0.4791</v>
      </c>
      <c r="G1760" s="811" t="n"/>
      <c r="H1760" s="837" t="n">
        <v>0.5023</v>
      </c>
      <c r="I1760" s="809" t="n">
        <v>0.4361</v>
      </c>
      <c r="J1760" s="810" t="n"/>
      <c r="K1760" s="812" t="n">
        <v>0.6271</v>
      </c>
      <c r="L1760" s="810" t="n"/>
      <c r="M1760" s="1033">
        <f>IFERROR(AVERAGE(D1760:E1760),"")</f>
        <v/>
      </c>
      <c r="N1760" s="983">
        <f>IFERROR(AVERAGE(F1760:H1760),"")</f>
        <v/>
      </c>
      <c r="O1760" s="983">
        <f>IFERROR(AVERAGE(I1760:J1760),"")</f>
        <v/>
      </c>
      <c r="P1760" s="983">
        <f>IFERROR(AVERAGE(K1760:L1760),"")</f>
        <v/>
      </c>
      <c r="Q1760" s="813">
        <f>AVERAGE(M1760:P1760)</f>
        <v/>
      </c>
      <c r="R1760" s="813" t="n"/>
      <c r="S1760" s="443">
        <f>IF(Q1760&gt;=1,1,0)</f>
        <v/>
      </c>
      <c r="T1760" s="443">
        <f>IF(S1760=0,0,S1760+T1759)</f>
        <v/>
      </c>
    </row>
    <row r="1761" ht="17.45" customHeight="1">
      <c r="A1761" s="257">
        <f>IF(ISNUMBER(C1761),MONTH(C1761),"")</f>
        <v/>
      </c>
      <c r="B1761" s="257">
        <f>IF(ISNUMBER(C1761),YEAR(C1761),"")</f>
        <v/>
      </c>
      <c r="C1761" s="808">
        <f>C1760+1</f>
        <v/>
      </c>
      <c r="D1761" s="809" t="n"/>
      <c r="E1761" s="810" t="n">
        <v>0.7965</v>
      </c>
      <c r="F1761" s="812" t="n"/>
      <c r="G1761" s="811" t="n">
        <v>0.4351</v>
      </c>
      <c r="H1761" s="837" t="n"/>
      <c r="I1761" s="809" t="n"/>
      <c r="J1761" s="810" t="n">
        <v>0.2924</v>
      </c>
      <c r="K1761" s="812" t="n"/>
      <c r="L1761" s="810" t="n">
        <v>0.4583</v>
      </c>
      <c r="M1761" s="983">
        <f>IFERROR(AVERAGE(D1761:E1761),"")</f>
        <v/>
      </c>
      <c r="N1761" s="983">
        <f>IFERROR(AVERAGE(F1761:H1761),"")</f>
        <v/>
      </c>
      <c r="O1761" s="983">
        <f>IFERROR(AVERAGE(I1761:J1761),"")</f>
        <v/>
      </c>
      <c r="P1761" s="983">
        <f>IFERROR(AVERAGE(K1761:L1761),"")</f>
        <v/>
      </c>
      <c r="Q1761" s="813">
        <f>AVERAGE(M1761:P1761)</f>
        <v/>
      </c>
      <c r="R1761" s="813" t="n"/>
      <c r="S1761" s="443">
        <f>IF(Q1761&gt;=1,1,0)</f>
        <v/>
      </c>
      <c r="T1761" s="443">
        <f>IF(S1761=0,0,S1761+T1760)</f>
        <v/>
      </c>
    </row>
    <row r="1762" ht="17.45" customHeight="1">
      <c r="A1762" s="257">
        <f>IF(ISNUMBER(C1762),MONTH(C1762),"")</f>
        <v/>
      </c>
      <c r="B1762" s="257">
        <f>IF(ISNUMBER(C1762),YEAR(C1762),"")</f>
        <v/>
      </c>
      <c r="C1762" s="791">
        <f>C1761+1</f>
        <v/>
      </c>
      <c r="D1762" s="899" t="n">
        <v>2.43</v>
      </c>
      <c r="E1762" s="793" t="n"/>
      <c r="F1762" s="795" t="n">
        <v>1.592</v>
      </c>
      <c r="G1762" s="794" t="n"/>
      <c r="H1762" s="836" t="n"/>
      <c r="I1762" s="792" t="n">
        <v>0.8423</v>
      </c>
      <c r="J1762" s="793" t="n"/>
      <c r="K1762" s="795" t="n">
        <v>1.123</v>
      </c>
      <c r="L1762" s="793" t="n"/>
      <c r="M1762" s="1028">
        <f>IFERROR(AVERAGE(D1762:E1762),"")</f>
        <v/>
      </c>
      <c r="N1762" s="982">
        <f>IFERROR(AVERAGE(F1762:H1762),"")</f>
        <v/>
      </c>
      <c r="O1762" s="982">
        <f>IFERROR(AVERAGE(I1762:J1762),"")</f>
        <v/>
      </c>
      <c r="P1762" s="982">
        <f>IFERROR(AVERAGE(K1762:L1762),"")</f>
        <v/>
      </c>
      <c r="R1762" s="797">
        <f>AVERAGE(M1762:P1762)</f>
        <v/>
      </c>
      <c r="S1762" s="266">
        <f>IF(R1762&gt;=1,1,0)</f>
        <v/>
      </c>
      <c r="T1762" s="266">
        <f>IF(S1762=0,0,S1762+T1761)</f>
        <v/>
      </c>
    </row>
    <row r="1763" ht="17.45" customHeight="1">
      <c r="A1763" s="257">
        <f>IF(ISNUMBER(C1763),MONTH(C1763),"")</f>
        <v/>
      </c>
      <c r="B1763" s="257">
        <f>IF(ISNUMBER(C1763),YEAR(C1763),"")</f>
        <v/>
      </c>
      <c r="C1763" s="791">
        <f>C1762+1</f>
        <v/>
      </c>
      <c r="D1763" s="792" t="n"/>
      <c r="E1763" s="865" t="n">
        <v>4.376</v>
      </c>
      <c r="F1763" s="795" t="n"/>
      <c r="G1763" s="794" t="n">
        <v>1.07</v>
      </c>
      <c r="H1763" s="836" t="n"/>
      <c r="I1763" s="792" t="n"/>
      <c r="J1763" s="793" t="n">
        <v>0.8364</v>
      </c>
      <c r="K1763" s="795" t="n"/>
      <c r="L1763" s="793" t="n">
        <v>1.665</v>
      </c>
      <c r="M1763" s="1028">
        <f>IFERROR(AVERAGE(D1763:E1763),"")</f>
        <v/>
      </c>
      <c r="N1763" s="982">
        <f>IFERROR(AVERAGE(F1763:H1763),"")</f>
        <v/>
      </c>
      <c r="O1763" s="982">
        <f>IFERROR(AVERAGE(I1763:J1763),"")</f>
        <v/>
      </c>
      <c r="P1763" s="982">
        <f>IFERROR(AVERAGE(K1763:L1763),"")</f>
        <v/>
      </c>
      <c r="R1763" s="797">
        <f>AVERAGE(M1763:P1763)</f>
        <v/>
      </c>
      <c r="S1763" s="266">
        <f>IF(R1763&gt;=1,1,0)</f>
        <v/>
      </c>
      <c r="T1763" s="266">
        <f>IF(S1763=0,0,S1763+T1762)</f>
        <v/>
      </c>
    </row>
    <row r="1764" ht="17.45" customHeight="1">
      <c r="A1764" s="257">
        <f>IF(ISNUMBER(C1764),MONTH(C1764),"")</f>
        <v/>
      </c>
      <c r="B1764" s="257">
        <f>IF(ISNUMBER(C1764),YEAR(C1764),"")</f>
        <v/>
      </c>
      <c r="C1764" s="791">
        <f>C1763+1</f>
        <v/>
      </c>
      <c r="D1764" s="899" t="n">
        <v>3.84</v>
      </c>
      <c r="E1764" s="793" t="n"/>
      <c r="F1764" s="795" t="n"/>
      <c r="G1764" s="794" t="n"/>
      <c r="H1764" s="836" t="n">
        <v>1.304</v>
      </c>
      <c r="I1764" s="792" t="n">
        <v>0.9476</v>
      </c>
      <c r="J1764" s="793" t="n"/>
      <c r="K1764" s="795" t="n">
        <v>1.47</v>
      </c>
      <c r="L1764" s="793" t="n"/>
      <c r="M1764" s="1028">
        <f>IFERROR(AVERAGE(D1764:E1764),"")</f>
        <v/>
      </c>
      <c r="N1764" s="982">
        <f>IFERROR(AVERAGE(F1764:H1764),"")</f>
        <v/>
      </c>
      <c r="O1764" s="982">
        <f>IFERROR(AVERAGE(I1764:J1764),"")</f>
        <v/>
      </c>
      <c r="P1764" s="982">
        <f>IFERROR(AVERAGE(K1764:L1764),"")</f>
        <v/>
      </c>
      <c r="R1764" s="797">
        <f>AVERAGE(M1764:P1764)</f>
        <v/>
      </c>
      <c r="S1764" s="266">
        <f>IF(R1764&gt;=1,1,0)</f>
        <v/>
      </c>
      <c r="T1764" s="266">
        <f>IF(S1764=0,0,S1764+T1763)</f>
        <v/>
      </c>
    </row>
    <row r="1765" ht="17.45" customHeight="1">
      <c r="A1765" s="257">
        <f>IF(ISNUMBER(C1765),MONTH(C1765),"")</f>
        <v/>
      </c>
      <c r="B1765" s="257">
        <f>IF(ISNUMBER(C1765),YEAR(C1765),"")</f>
        <v/>
      </c>
      <c r="C1765" s="791">
        <f>C1764+1</f>
        <v/>
      </c>
      <c r="D1765" s="792" t="n"/>
      <c r="E1765" s="865" t="n">
        <v>3.234</v>
      </c>
      <c r="F1765" s="795" t="n"/>
      <c r="G1765" s="794" t="n">
        <v>1.722</v>
      </c>
      <c r="H1765" s="836" t="n"/>
      <c r="I1765" s="792" t="n"/>
      <c r="J1765" s="793" t="n">
        <v>0.9923</v>
      </c>
      <c r="K1765" s="795" t="n"/>
      <c r="L1765" s="793" t="n">
        <v>1.26</v>
      </c>
      <c r="M1765" s="1028">
        <f>IFERROR(AVERAGE(D1765:E1765),"")</f>
        <v/>
      </c>
      <c r="N1765" s="982">
        <f>IFERROR(AVERAGE(F1765:H1765),"")</f>
        <v/>
      </c>
      <c r="O1765" s="982">
        <f>IFERROR(AVERAGE(I1765:J1765),"")</f>
        <v/>
      </c>
      <c r="P1765" s="982">
        <f>IFERROR(AVERAGE(K1765:L1765),"")</f>
        <v/>
      </c>
      <c r="R1765" s="797">
        <f>AVERAGE(M1765:P1765)</f>
        <v/>
      </c>
      <c r="S1765" s="266">
        <f>IF(R1765&gt;=1,1,0)</f>
        <v/>
      </c>
      <c r="T1765" s="266">
        <f>IF(S1765=0,0,S1765+T1764)</f>
        <v/>
      </c>
    </row>
    <row r="1766" ht="17.45" customHeight="1" thickBot="1">
      <c r="A1766" s="257">
        <f>IF(ISNUMBER(C1766),MONTH(C1766),"")</f>
        <v/>
      </c>
      <c r="B1766" s="257">
        <f>IF(ISNUMBER(C1766),YEAR(C1766),"")</f>
        <v/>
      </c>
      <c r="C1766" s="861">
        <f>C1765+1</f>
        <v/>
      </c>
      <c r="D1766" s="864" t="n">
        <v>3.159</v>
      </c>
      <c r="E1766" s="804" t="n"/>
      <c r="F1766" s="806" t="n">
        <v>1.754</v>
      </c>
      <c r="G1766" s="805" t="n"/>
      <c r="H1766" s="838" t="n">
        <v>1.513</v>
      </c>
      <c r="I1766" s="803" t="n">
        <v>1.284</v>
      </c>
      <c r="J1766" s="804" t="n"/>
      <c r="K1766" s="806" t="n">
        <v>1.382</v>
      </c>
      <c r="L1766" s="804" t="n"/>
      <c r="M1766" s="1028">
        <f>IFERROR(AVERAGE(D1766:E1766),"")</f>
        <v/>
      </c>
      <c r="N1766" s="982">
        <f>IFERROR(AVERAGE(F1766:H1766),"")</f>
        <v/>
      </c>
      <c r="O1766" s="982">
        <f>IFERROR(AVERAGE(I1766:J1766),"")</f>
        <v/>
      </c>
      <c r="P1766" s="982">
        <f>IFERROR(AVERAGE(K1766:L1766),"")</f>
        <v/>
      </c>
      <c r="R1766" s="797">
        <f>AVERAGE(M1766:P1766)</f>
        <v/>
      </c>
      <c r="S1766" s="266">
        <f>IF(R1766&gt;=1,1,0)</f>
        <v/>
      </c>
      <c r="T1766" s="266">
        <f>IF(S1766=0,0,S1766+T1765)</f>
        <v/>
      </c>
      <c r="AS1766" s="427" t="inlineStr">
        <is>
          <t>Monitor #1</t>
        </is>
      </c>
    </row>
    <row r="1767" ht="17.45" customHeight="1" thickBot="1">
      <c r="A1767" s="257">
        <f>IF(ISNUMBER(C1767),MONTH(C1767),"")</f>
        <v/>
      </c>
      <c r="B1767" s="257">
        <f>IF(ISNUMBER(C1767),YEAR(C1767),"")</f>
        <v/>
      </c>
      <c r="C1767" s="808">
        <f>C1766+1</f>
        <v/>
      </c>
      <c r="D1767" s="809" t="n"/>
      <c r="E1767" s="810" t="n">
        <v>1.461</v>
      </c>
      <c r="F1767" s="812" t="n"/>
      <c r="G1767" s="811" t="n">
        <v>1.174</v>
      </c>
      <c r="H1767" s="837" t="n"/>
      <c r="I1767" s="809" t="n"/>
      <c r="J1767" s="810" t="n">
        <v>1.014</v>
      </c>
      <c r="K1767" s="812" t="n"/>
      <c r="L1767" s="810" t="n">
        <v>1.141</v>
      </c>
      <c r="M1767" s="983">
        <f>IFERROR(AVERAGE(D1767:E1767),"")</f>
        <v/>
      </c>
      <c r="N1767" s="983">
        <f>IFERROR(AVERAGE(F1767:H1767),"")</f>
        <v/>
      </c>
      <c r="O1767" s="983">
        <f>IFERROR(AVERAGE(I1767:J1767),"")</f>
        <v/>
      </c>
      <c r="P1767" s="983">
        <f>IFERROR(AVERAGE(K1767:L1767),"")</f>
        <v/>
      </c>
      <c r="Q1767" s="813">
        <f>AVERAGE(M1767:P1767)</f>
        <v/>
      </c>
      <c r="R1767" s="813" t="n"/>
      <c r="S1767" s="443">
        <f>IF(Q1767&gt;=1,1,0)</f>
        <v/>
      </c>
      <c r="T1767" s="443">
        <f>IF(S1767=0,0,S1767+T1766)</f>
        <v/>
      </c>
      <c r="U1767" s="514" t="inlineStr">
        <is>
          <t>October</t>
        </is>
      </c>
      <c r="V1767" s="515" t="n">
        <v>2022</v>
      </c>
      <c r="W1767" s="516" t="n"/>
      <c r="X1767" s="516" t="n"/>
      <c r="Y1767" s="516" t="n"/>
      <c r="AS1767" s="287" t="inlineStr">
        <is>
          <t>Year</t>
        </is>
      </c>
      <c r="AT1767" s="287" t="inlineStr">
        <is>
          <t>Average</t>
        </is>
      </c>
      <c r="AU1767" s="287" t="inlineStr">
        <is>
          <t>Count</t>
        </is>
      </c>
      <c r="AV1767" s="287" t="inlineStr">
        <is>
          <t># Days &lt;1</t>
        </is>
      </c>
      <c r="AW1767" s="287" t="inlineStr">
        <is>
          <t># Days 1-2</t>
        </is>
      </c>
      <c r="AX1767" s="287" t="inlineStr">
        <is>
          <t># Days &gt;2</t>
        </is>
      </c>
      <c r="AZ1767" s="287" t="inlineStr">
        <is>
          <t># Days &gt;3</t>
        </is>
      </c>
    </row>
    <row r="1768" ht="17.45" customHeight="1">
      <c r="A1768" s="257">
        <f>IF(ISNUMBER(C1768),MONTH(C1768),"")</f>
        <v/>
      </c>
      <c r="B1768" s="257">
        <f>IF(ISNUMBER(C1768),YEAR(C1768),"")</f>
        <v/>
      </c>
      <c r="C1768" s="808">
        <f>C1767+1</f>
        <v/>
      </c>
      <c r="D1768" s="809" t="n">
        <v>1.237</v>
      </c>
      <c r="E1768" s="810" t="n"/>
      <c r="F1768" s="812" t="n">
        <v>1.104</v>
      </c>
      <c r="G1768" s="811" t="n"/>
      <c r="H1768" s="837" t="n"/>
      <c r="I1768" s="809" t="n">
        <v>0.9414</v>
      </c>
      <c r="J1768" s="810" t="n"/>
      <c r="K1768" s="812" t="n">
        <v>1.018</v>
      </c>
      <c r="L1768" s="810" t="n"/>
      <c r="M1768" s="983">
        <f>IFERROR(AVERAGE(D1768:E1768),"")</f>
        <v/>
      </c>
      <c r="N1768" s="983">
        <f>IFERROR(AVERAGE(F1768:H1768),"")</f>
        <v/>
      </c>
      <c r="O1768" s="983">
        <f>IFERROR(AVERAGE(I1768:J1768),"")</f>
        <v/>
      </c>
      <c r="P1768" s="983">
        <f>IFERROR(AVERAGE(K1768:L1768),"")</f>
        <v/>
      </c>
      <c r="Q1768" s="813">
        <f>AVERAGE(M1768:P1768)</f>
        <v/>
      </c>
      <c r="R1768" s="813" t="n"/>
      <c r="S1768" s="443">
        <f>IF(Q1768&gt;=1,1,0)</f>
        <v/>
      </c>
      <c r="T1768" s="443">
        <f>IF(S1768=0,0,S1768+T1767)</f>
        <v/>
      </c>
      <c r="U1768" s="517" t="inlineStr">
        <is>
          <t>Parameter</t>
        </is>
      </c>
      <c r="V1768" s="517" t="inlineStr">
        <is>
          <t>Station 1</t>
        </is>
      </c>
      <c r="W1768" s="517" t="inlineStr">
        <is>
          <t>Station 2</t>
        </is>
      </c>
      <c r="X1768" s="517" t="inlineStr">
        <is>
          <t>Station 4</t>
        </is>
      </c>
      <c r="Y1768" s="517" t="inlineStr">
        <is>
          <t>Station 5</t>
        </is>
      </c>
      <c r="AS1768" s="5" t="n">
        <v>2018</v>
      </c>
      <c r="AT1768" s="785">
        <f>AVERAGE($D$5:$E$369)</f>
        <v/>
      </c>
      <c r="AU1768" s="318">
        <f>COUNT($D$5:$E$369)</f>
        <v/>
      </c>
      <c r="AV1768" s="318">
        <f>COUNTIF($D$5:$E$369,"&lt;1")</f>
        <v/>
      </c>
      <c r="AW1768" s="318">
        <f>COUNTIFS($D$5:$E$369,"&gt;=1",$D$5:$E$369,"&lt;2")</f>
        <v/>
      </c>
      <c r="AX1768" s="318">
        <f>COUNTIF($D$5:$E$369,"&gt;=2")</f>
        <v/>
      </c>
      <c r="AZ1768" s="318">
        <f>COUNTIF($D$5:$E$369,"&gt;=3")</f>
        <v/>
      </c>
      <c r="BA1768" s="318">
        <f>AV1768+AW1768+AX1768</f>
        <v/>
      </c>
    </row>
    <row r="1769" ht="17.45" customHeight="1" thickBot="1">
      <c r="A1769" s="257">
        <f>IF(ISNUMBER(C1769),MONTH(C1769),"")</f>
        <v/>
      </c>
      <c r="B1769" s="257">
        <f>IF(ISNUMBER(C1769),YEAR(C1769),"")</f>
        <v/>
      </c>
      <c r="C1769" s="824">
        <f>C1768+1</f>
        <v/>
      </c>
      <c r="D1769" s="868" t="n"/>
      <c r="E1769" s="1019" t="n">
        <v>2.675</v>
      </c>
      <c r="F1769" s="870" t="n"/>
      <c r="G1769" s="871" t="n">
        <v>1.392</v>
      </c>
      <c r="H1769" s="872" t="n"/>
      <c r="I1769" s="868" t="n"/>
      <c r="J1769" s="869" t="n">
        <v>1.281</v>
      </c>
      <c r="K1769" s="870" t="n"/>
      <c r="L1769" s="869" t="n">
        <v>1.479</v>
      </c>
      <c r="M1769" s="1028">
        <f>IFERROR(AVERAGE(D1769:E1769),"")</f>
        <v/>
      </c>
      <c r="N1769" s="982">
        <f>IFERROR(AVERAGE(F1769:H1769),"")</f>
        <v/>
      </c>
      <c r="O1769" s="982">
        <f>IFERROR(AVERAGE(I1769:J1769),"")</f>
        <v/>
      </c>
      <c r="P1769" s="982">
        <f>IFERROR(AVERAGE(K1769:L1769),"")</f>
        <v/>
      </c>
      <c r="R1769" s="797">
        <f>AVERAGE(M1769:P1769)</f>
        <v/>
      </c>
      <c r="S1769" s="266">
        <f>IF(R1769&gt;=1,1,0)</f>
        <v/>
      </c>
      <c r="T1769" s="266">
        <f>IF(S1769=0,0,S1769+T1768)</f>
        <v/>
      </c>
      <c r="U1769" s="518" t="inlineStr">
        <is>
          <t>Average</t>
        </is>
      </c>
      <c r="V1769" s="928">
        <f>AVERAGE(D1739:E1769)</f>
        <v/>
      </c>
      <c r="W1769" s="928">
        <f>AVERAGE(F1739:H1769)</f>
        <v/>
      </c>
      <c r="X1769" s="928">
        <f>AVERAGE(I1739:J1769)</f>
        <v/>
      </c>
      <c r="Y1769" s="928">
        <f>AVERAGE(K1739:L1769)</f>
        <v/>
      </c>
      <c r="AS1769" s="5" t="n">
        <v>2019</v>
      </c>
      <c r="AT1769" s="785">
        <f>AVERAGE($D$370:$E$734)</f>
        <v/>
      </c>
      <c r="AU1769" s="318">
        <f>COUNT($D$370:$E$734)</f>
        <v/>
      </c>
      <c r="AV1769" s="318">
        <f>COUNTIF($D$370:$E$734,"&lt;1")</f>
        <v/>
      </c>
      <c r="AW1769" s="318">
        <f>COUNTIFS($D$370:$E$734,"&gt;=1",$D$370:$E$734,"&lt;2")</f>
        <v/>
      </c>
      <c r="AX1769" s="318">
        <f>COUNTIF($D$370:$E$734,"&gt;=2")</f>
        <v/>
      </c>
      <c r="AZ1769" s="318">
        <f>COUNTIF($D$370:$E$734,"&gt;=3")</f>
        <v/>
      </c>
      <c r="BA1769" s="318">
        <f>AV1769+AW1769+AX1769</f>
        <v/>
      </c>
    </row>
    <row r="1770" ht="17.45" customHeight="1">
      <c r="A1770" s="257">
        <f>IF(ISNUMBER(C1770),MONTH(C1770),"")</f>
        <v/>
      </c>
      <c r="B1770" s="257">
        <f>IF(ISNUMBER(C1770),YEAR(C1770),"")</f>
        <v/>
      </c>
      <c r="C1770" s="831">
        <f>C1769+1</f>
        <v/>
      </c>
      <c r="D1770" s="933" t="n">
        <v>3.376</v>
      </c>
      <c r="E1770" s="850" t="n"/>
      <c r="F1770" s="852" t="n"/>
      <c r="G1770" s="851" t="n"/>
      <c r="H1770" s="853" t="n">
        <v>1.53</v>
      </c>
      <c r="I1770" s="849" t="n">
        <v>1.398</v>
      </c>
      <c r="J1770" s="850" t="n"/>
      <c r="K1770" s="852" t="n">
        <v>1.472</v>
      </c>
      <c r="L1770" s="850" t="n"/>
      <c r="M1770" s="1028">
        <f>IFERROR(AVERAGE(D1770:E1770),"")</f>
        <v/>
      </c>
      <c r="N1770" s="982">
        <f>IFERROR(AVERAGE(F1770:H1770),"")</f>
        <v/>
      </c>
      <c r="O1770" s="982">
        <f>IFERROR(AVERAGE(I1770:J1770),"")</f>
        <v/>
      </c>
      <c r="P1770" s="982">
        <f>IFERROR(AVERAGE(K1770:L1770),"")</f>
        <v/>
      </c>
      <c r="R1770" s="797">
        <f>AVERAGE(M1770:P1770)</f>
        <v/>
      </c>
      <c r="S1770" s="266">
        <f>IF(R1770&gt;=1,1,0)</f>
        <v/>
      </c>
      <c r="T1770" s="266">
        <f>IF(S1770=0,0,S1770+T1769)</f>
        <v/>
      </c>
      <c r="U1770" s="518" t="inlineStr">
        <is>
          <t>Maximum</t>
        </is>
      </c>
      <c r="V1770" s="928">
        <f>MAX(D1739:E1769)</f>
        <v/>
      </c>
      <c r="W1770" s="928">
        <f>MAX(F1739:H1769)</f>
        <v/>
      </c>
      <c r="X1770" s="928">
        <f>MAX(I1739:J1769)</f>
        <v/>
      </c>
      <c r="Y1770" s="928">
        <f>MAX(K1739:L1769)</f>
        <v/>
      </c>
      <c r="AS1770" s="5" t="n">
        <v>2020</v>
      </c>
      <c r="AT1770" s="785">
        <f>AVERAGE($D$735:$E$1100)</f>
        <v/>
      </c>
      <c r="AU1770" s="318">
        <f>COUNT($D$735:$E$1100)</f>
        <v/>
      </c>
      <c r="AV1770" s="318">
        <f>COUNTIF($D$735:$E$1100,"&lt;1")</f>
        <v/>
      </c>
      <c r="AW1770" s="318">
        <f>COUNTIFS($D$735:$E$1100,"&gt;=1",$D$735:$E$1100,"&lt;2")</f>
        <v/>
      </c>
      <c r="AX1770" s="318">
        <f>COUNTIF($D$735:$E$1100,"&gt;=2")</f>
        <v/>
      </c>
      <c r="AZ1770" s="318">
        <f>COUNTIF($D$735:$E$1100,"&gt;=3")</f>
        <v/>
      </c>
      <c r="BA1770" s="318">
        <f>AV1770+AW1770+AX1770</f>
        <v/>
      </c>
    </row>
    <row r="1771" ht="17.45" customHeight="1" thickBot="1">
      <c r="A1771" s="257">
        <f>IF(ISNUMBER(C1771),MONTH(C1771),"")</f>
        <v/>
      </c>
      <c r="B1771" s="257">
        <f>IF(ISNUMBER(C1771),YEAR(C1771),"")</f>
        <v/>
      </c>
      <c r="C1771" s="791">
        <f>C1770+1</f>
        <v/>
      </c>
      <c r="D1771" s="792" t="n"/>
      <c r="E1771" s="865" t="n">
        <v>2.365</v>
      </c>
      <c r="F1771" s="795" t="n"/>
      <c r="G1771" s="794" t="n">
        <v>0.5623</v>
      </c>
      <c r="H1771" s="836" t="n"/>
      <c r="I1771" s="792" t="n"/>
      <c r="J1771" s="793" t="n">
        <v>0.4602</v>
      </c>
      <c r="K1771" s="795" t="n"/>
      <c r="L1771" s="793" t="n">
        <v>0.7857</v>
      </c>
      <c r="M1771" s="1028">
        <f>IFERROR(AVERAGE(D1771:E1771),"")</f>
        <v/>
      </c>
      <c r="N1771" s="982">
        <f>IFERROR(AVERAGE(F1771:H1771),"")</f>
        <v/>
      </c>
      <c r="O1771" s="982">
        <f>IFERROR(AVERAGE(I1771:J1771),"")</f>
        <v/>
      </c>
      <c r="P1771" s="982">
        <f>IFERROR(AVERAGE(K1771:L1771),"")</f>
        <v/>
      </c>
      <c r="R1771" s="797">
        <f>AVERAGE(M1771:P1771)</f>
        <v/>
      </c>
      <c r="S1771" s="266">
        <f>IF(R1771&gt;=1,1,0)</f>
        <v/>
      </c>
      <c r="T1771" s="266">
        <f>IF(S1771=0,0,S1771+T1770)</f>
        <v/>
      </c>
      <c r="U1771" s="520" t="inlineStr">
        <is>
          <t># DAYS &gt; 2.5</t>
        </is>
      </c>
      <c r="V1771" s="521">
        <f>COUNTIF(D1739:E1769,"&gt;=2.5")</f>
        <v/>
      </c>
      <c r="W1771" s="521">
        <f>COUNTIF(F1739:H1769,"&gt;=2.5")</f>
        <v/>
      </c>
      <c r="X1771" s="521">
        <f>COUNTIF(I1739:J1769,"&gt;=2.5")</f>
        <v/>
      </c>
      <c r="Y1771" s="521">
        <f>COUNTIF(K1739:L1769,"&gt;=2.5")</f>
        <v/>
      </c>
      <c r="AS1771" s="5" t="n">
        <v>2021</v>
      </c>
      <c r="AT1771" s="785">
        <f>AVERAGE($D$1101:$E$1465)</f>
        <v/>
      </c>
      <c r="AU1771" s="318">
        <f>COUNT($D$1101:$E$1465)</f>
        <v/>
      </c>
      <c r="AV1771" s="318">
        <f>COUNTIF($D$1101:$E$1465,"&lt;1")</f>
        <v/>
      </c>
      <c r="AW1771" s="318">
        <f>COUNTIFS($D$1101:$E$1465,"&gt;=1",$D$1101:$E$1465,"&lt;2")</f>
        <v/>
      </c>
      <c r="AX1771" s="318">
        <f>COUNTIF($D$1101:$E$1465,"&gt;=2")</f>
        <v/>
      </c>
      <c r="AZ1771" s="318">
        <f>COUNTIF($D$1101:$E$1465,"&gt;=3")</f>
        <v/>
      </c>
      <c r="BA1771" s="318">
        <f>AV1771+AW1771+AX1771</f>
        <v/>
      </c>
    </row>
    <row r="1772" ht="17.45" customHeight="1" thickBot="1">
      <c r="A1772" s="257">
        <f>IF(ISNUMBER(C1772),MONTH(C1772),"")</f>
        <v/>
      </c>
      <c r="B1772" s="257">
        <f>IF(ISNUMBER(C1772),YEAR(C1772),"")</f>
        <v/>
      </c>
      <c r="C1772" s="861">
        <f>C1771+1</f>
        <v/>
      </c>
      <c r="D1772" s="803" t="n">
        <v>1.604</v>
      </c>
      <c r="E1772" s="804" t="n"/>
      <c r="F1772" s="806" t="n">
        <v>0.8149</v>
      </c>
      <c r="G1772" s="805" t="n"/>
      <c r="H1772" s="838" t="n">
        <v>0.8088</v>
      </c>
      <c r="I1772" s="803" t="n">
        <v>0.5079</v>
      </c>
      <c r="J1772" s="804" t="n"/>
      <c r="K1772" s="806" t="n">
        <v>0.6227</v>
      </c>
      <c r="L1772" s="804" t="n"/>
      <c r="M1772" s="982">
        <f>IFERROR(AVERAGE(D1772:E1772),"")</f>
        <v/>
      </c>
      <c r="N1772" s="982">
        <f>IFERROR(AVERAGE(F1772:H1772),"")</f>
        <v/>
      </c>
      <c r="O1772" s="982">
        <f>IFERROR(AVERAGE(I1772:J1772),"")</f>
        <v/>
      </c>
      <c r="P1772" s="982">
        <f>IFERROR(AVERAGE(K1772:L1772),"")</f>
        <v/>
      </c>
      <c r="R1772" s="797">
        <f>AVERAGE(M1772:P1772)</f>
        <v/>
      </c>
      <c r="S1772" s="266">
        <f>IF(R1772&gt;=1,1,0)</f>
        <v/>
      </c>
      <c r="T1772" s="266">
        <f>IF(S1772=0,0,S1772+T1771)</f>
        <v/>
      </c>
      <c r="Y1772" s="929">
        <f>AVERAGE(V1769:Y1769)</f>
        <v/>
      </c>
      <c r="AS1772" s="5" t="n">
        <v>2022</v>
      </c>
      <c r="AT1772" s="785">
        <f>AVERAGE($D$1466:$E$1830)</f>
        <v/>
      </c>
      <c r="AU1772" s="318">
        <f>COUNT($D$1466:$E$1830)</f>
        <v/>
      </c>
      <c r="AV1772" s="318">
        <f>COUNTIF($D$1466:$E$1830,"&lt;1")</f>
        <v/>
      </c>
      <c r="AW1772" s="318">
        <f>COUNTIFS($D$1466:$E$1830,"&gt;=1",$D$1466:$E$1830,"&lt;2")</f>
        <v/>
      </c>
      <c r="AX1772" s="318">
        <f>COUNTIF($D$1466:$E$1830,"&gt;=2")</f>
        <v/>
      </c>
      <c r="AZ1772" s="318">
        <f>COUNTIF($D$1466:$E$1830,"&gt;=3")</f>
        <v/>
      </c>
      <c r="BA1772" s="318">
        <f>AV1772+AW1772+AX1772</f>
        <v/>
      </c>
    </row>
    <row r="1773" ht="17.45" customHeight="1">
      <c r="A1773" s="257">
        <f>IF(ISNUMBER(C1773),MONTH(C1773),"")</f>
        <v/>
      </c>
      <c r="B1773" s="257">
        <f>IF(ISNUMBER(C1773),YEAR(C1773),"")</f>
        <v/>
      </c>
      <c r="C1773" s="791">
        <f>C1772+1</f>
        <v/>
      </c>
      <c r="D1773" s="792" t="n"/>
      <c r="E1773" s="865" t="n">
        <v>2.852</v>
      </c>
      <c r="F1773" s="795" t="n"/>
      <c r="G1773" s="794" t="n">
        <v>1.375</v>
      </c>
      <c r="H1773" s="836" t="n"/>
      <c r="I1773" s="792" t="n"/>
      <c r="J1773" s="793" t="n">
        <v>0.9258999999999999</v>
      </c>
      <c r="K1773" s="795" t="n"/>
      <c r="L1773" s="793" t="n">
        <v>1.232</v>
      </c>
      <c r="M1773" s="1028">
        <f>IFERROR(AVERAGE(D1773:E1773),"")</f>
        <v/>
      </c>
      <c r="N1773" s="982">
        <f>IFERROR(AVERAGE(F1773:H1773),"")</f>
        <v/>
      </c>
      <c r="O1773" s="982">
        <f>IFERROR(AVERAGE(I1773:J1773),"")</f>
        <v/>
      </c>
      <c r="P1773" s="982">
        <f>IFERROR(AVERAGE(K1773:L1773),"")</f>
        <v/>
      </c>
      <c r="R1773" s="797">
        <f>AVERAGE(M1773:P1773)</f>
        <v/>
      </c>
      <c r="S1773" s="266">
        <f>IF(R1773&gt;=1,1,0)</f>
        <v/>
      </c>
      <c r="T1773" s="266">
        <f>IF(S1773=0,0,S1773+T1772)</f>
        <v/>
      </c>
    </row>
    <row r="1774" ht="17.45" customHeight="1">
      <c r="A1774" s="257">
        <f>IF(ISNUMBER(C1774),MONTH(C1774),"")</f>
        <v/>
      </c>
      <c r="B1774" s="257">
        <f>IF(ISNUMBER(C1774),YEAR(C1774),"")</f>
        <v/>
      </c>
      <c r="C1774" s="808">
        <f>C1773+1</f>
        <v/>
      </c>
      <c r="D1774" s="953" t="n">
        <v>2.874</v>
      </c>
      <c r="E1774" s="810" t="n"/>
      <c r="F1774" s="812" t="n">
        <v>0.9824000000000001</v>
      </c>
      <c r="G1774" s="811" t="n"/>
      <c r="H1774" s="837" t="n"/>
      <c r="I1774" s="809" t="n">
        <v>0.7373</v>
      </c>
      <c r="J1774" s="810" t="n"/>
      <c r="K1774" s="812" t="n">
        <v>1.003</v>
      </c>
      <c r="L1774" s="810" t="n"/>
      <c r="M1774" s="1033">
        <f>IFERROR(AVERAGE(D1774:E1774),"")</f>
        <v/>
      </c>
      <c r="N1774" s="983">
        <f>IFERROR(AVERAGE(F1774:H1774),"")</f>
        <v/>
      </c>
      <c r="O1774" s="983">
        <f>IFERROR(AVERAGE(I1774:J1774),"")</f>
        <v/>
      </c>
      <c r="P1774" s="983">
        <f>IFERROR(AVERAGE(K1774:L1774),"")</f>
        <v/>
      </c>
      <c r="Q1774" s="813">
        <f>AVERAGE(M1774:P1774)</f>
        <v/>
      </c>
      <c r="R1774" s="813" t="n"/>
      <c r="S1774" s="443">
        <f>IF(Q1774&gt;=1,1,0)</f>
        <v/>
      </c>
      <c r="T1774" s="443">
        <f>IF(S1774=0,0,S1774+T1773)</f>
        <v/>
      </c>
      <c r="AZ1774" s="427" t="inlineStr">
        <is>
          <t># Days &gt;2</t>
        </is>
      </c>
    </row>
    <row r="1775" ht="17.45" customHeight="1">
      <c r="A1775" s="257">
        <f>IF(ISNUMBER(C1775),MONTH(C1775),"")</f>
        <v/>
      </c>
      <c r="B1775" s="257">
        <f>IF(ISNUMBER(C1775),YEAR(C1775),"")</f>
        <v/>
      </c>
      <c r="C1775" s="808">
        <f>C1774+1</f>
        <v/>
      </c>
      <c r="D1775" s="809" t="n"/>
      <c r="E1775" s="810" t="n">
        <v>0.9497</v>
      </c>
      <c r="F1775" s="812" t="n"/>
      <c r="G1775" s="811" t="n">
        <v>0.9418</v>
      </c>
      <c r="H1775" s="837" t="n"/>
      <c r="I1775" s="809" t="n"/>
      <c r="J1775" s="810" t="n">
        <v>0.5458</v>
      </c>
      <c r="K1775" s="812" t="n"/>
      <c r="L1775" s="810" t="n">
        <v>0.8052</v>
      </c>
      <c r="M1775" s="983">
        <f>IFERROR(AVERAGE(D1775:E1775),"")</f>
        <v/>
      </c>
      <c r="N1775" s="983">
        <f>IFERROR(AVERAGE(F1775:H1775),"")</f>
        <v/>
      </c>
      <c r="O1775" s="983">
        <f>IFERROR(AVERAGE(I1775:J1775),"")</f>
        <v/>
      </c>
      <c r="P1775" s="983">
        <f>IFERROR(AVERAGE(K1775:L1775),"")</f>
        <v/>
      </c>
      <c r="Q1775" s="813">
        <f>AVERAGE(M1775:P1775)</f>
        <v/>
      </c>
      <c r="R1775" s="813" t="n"/>
      <c r="S1775" s="443">
        <f>IF(Q1775&gt;=1,1,0)</f>
        <v/>
      </c>
      <c r="T1775" s="443">
        <f>IF(S1775=0,0,S1775+T1774)</f>
        <v/>
      </c>
      <c r="AS1775" s="287" t="inlineStr">
        <is>
          <t>Year</t>
        </is>
      </c>
      <c r="AT1775" s="427" t="inlineStr">
        <is>
          <t>Monitor #2</t>
        </is>
      </c>
      <c r="AU1775" s="427" t="inlineStr">
        <is>
          <t>Monitor #4</t>
        </is>
      </c>
      <c r="AV1775" s="427" t="inlineStr">
        <is>
          <t>Monitor #5</t>
        </is>
      </c>
      <c r="AZ1775" s="427" t="inlineStr">
        <is>
          <t>Monitor #2</t>
        </is>
      </c>
      <c r="BA1775" s="427" t="inlineStr">
        <is>
          <t>Monitor #4</t>
        </is>
      </c>
      <c r="BB1775" s="427" t="inlineStr">
        <is>
          <t>Monitor #5</t>
        </is>
      </c>
    </row>
    <row r="1776" ht="17.45" customHeight="1">
      <c r="A1776" s="257">
        <f>IF(ISNUMBER(C1776),MONTH(C1776),"")</f>
        <v/>
      </c>
      <c r="B1776" s="257">
        <f>IF(ISNUMBER(C1776),YEAR(C1776),"")</f>
        <v/>
      </c>
      <c r="C1776" s="791">
        <f>C1775+1</f>
        <v/>
      </c>
      <c r="D1776" s="792" t="n">
        <v>0.5137</v>
      </c>
      <c r="E1776" s="793" t="n"/>
      <c r="F1776" s="795" t="n"/>
      <c r="G1776" s="794" t="n"/>
      <c r="H1776" s="836" t="n">
        <v>0.5757</v>
      </c>
      <c r="I1776" s="792" t="n">
        <v>0.3368</v>
      </c>
      <c r="J1776" s="793" t="n"/>
      <c r="K1776" s="795" t="n">
        <v>0.6369</v>
      </c>
      <c r="L1776" s="793" t="n"/>
      <c r="M1776" s="982">
        <f>IFERROR(AVERAGE(D1776:E1776),"")</f>
        <v/>
      </c>
      <c r="N1776" s="982">
        <f>IFERROR(AVERAGE(F1776:H1776),"")</f>
        <v/>
      </c>
      <c r="O1776" s="982">
        <f>IFERROR(AVERAGE(I1776:J1776),"")</f>
        <v/>
      </c>
      <c r="P1776" s="982">
        <f>IFERROR(AVERAGE(K1776:L1776),"")</f>
        <v/>
      </c>
      <c r="R1776" s="797">
        <f>AVERAGE(M1776:P1776)</f>
        <v/>
      </c>
      <c r="S1776" s="266">
        <f>IF(R1776&gt;=1,1,0)</f>
        <v/>
      </c>
      <c r="T1776" s="266">
        <f>IF(S1776=0,0,S1776+T1775)</f>
        <v/>
      </c>
      <c r="AS1776" s="5" t="n">
        <v>2018</v>
      </c>
      <c r="AT1776" s="785">
        <f>AVERAGE($F$5:$H$369)</f>
        <v/>
      </c>
      <c r="AU1776" s="785">
        <f>AVERAGE($I$5:$J$369)</f>
        <v/>
      </c>
      <c r="AV1776" s="785">
        <f>AVERAGE($K$5:$L$369)</f>
        <v/>
      </c>
      <c r="AZ1776" s="318">
        <f>COUNTIF($F$5:$H$369,"&gt;=2")</f>
        <v/>
      </c>
      <c r="BA1776" s="318">
        <f>COUNTIF($I$5:$J$369,"&gt;=2")</f>
        <v/>
      </c>
      <c r="BB1776" s="318">
        <f>COUNTIF($K$5:$L$369,"&gt;=2")</f>
        <v/>
      </c>
    </row>
    <row r="1777" ht="17.45" customHeight="1">
      <c r="A1777" s="257">
        <f>IF(ISNUMBER(C1777),MONTH(C1777),"")</f>
        <v/>
      </c>
      <c r="B1777" s="257">
        <f>IF(ISNUMBER(C1777),YEAR(C1777),"")</f>
        <v/>
      </c>
      <c r="C1777" s="791">
        <f>C1776+1</f>
        <v/>
      </c>
      <c r="D1777" s="792" t="n"/>
      <c r="E1777" s="793" t="n">
        <v>0.5391</v>
      </c>
      <c r="F1777" s="795" t="n"/>
      <c r="G1777" s="794" t="n">
        <v>0.5007</v>
      </c>
      <c r="H1777" s="836" t="n"/>
      <c r="I1777" s="792" t="n"/>
      <c r="J1777" s="793" t="n">
        <v>0.23</v>
      </c>
      <c r="K1777" s="795" t="n"/>
      <c r="L1777" s="793" t="n">
        <v>0.4888</v>
      </c>
      <c r="M1777" s="982">
        <f>IFERROR(AVERAGE(D1777:E1777),"")</f>
        <v/>
      </c>
      <c r="N1777" s="982">
        <f>IFERROR(AVERAGE(F1777:H1777),"")</f>
        <v/>
      </c>
      <c r="O1777" s="982">
        <f>IFERROR(AVERAGE(I1777:J1777),"")</f>
        <v/>
      </c>
      <c r="P1777" s="982">
        <f>IFERROR(AVERAGE(K1777:L1777),"")</f>
        <v/>
      </c>
      <c r="R1777" s="797">
        <f>AVERAGE(M1777:P1777)</f>
        <v/>
      </c>
      <c r="S1777" s="266">
        <f>IF(R1777&gt;=1,1,0)</f>
        <v/>
      </c>
      <c r="T1777" s="266">
        <f>IF(S1777=0,0,S1777+T1776)</f>
        <v/>
      </c>
      <c r="AS1777" s="5" t="n">
        <v>2019</v>
      </c>
      <c r="AT1777" s="785">
        <f>AVERAGE($F$370:$H$734)</f>
        <v/>
      </c>
      <c r="AU1777" s="785">
        <f>AVERAGE($I$370:$J$734)</f>
        <v/>
      </c>
      <c r="AV1777" s="785">
        <f>AVERAGE($K$370:$L$734)</f>
        <v/>
      </c>
      <c r="AZ1777" s="318">
        <f>COUNTIF($F$370:$H$734,"&gt;=2")</f>
        <v/>
      </c>
      <c r="BA1777" s="318">
        <f>COUNTIF($I$370:$J$734,"&gt;=2")</f>
        <v/>
      </c>
      <c r="BB1777" s="318">
        <f>COUNTIF($K$370:$L$734,"&gt;=2")</f>
        <v/>
      </c>
    </row>
    <row r="1778" ht="17.45" customHeight="1">
      <c r="A1778" s="257">
        <f>IF(ISNUMBER(C1778),MONTH(C1778),"")</f>
        <v/>
      </c>
      <c r="B1778" s="257">
        <f>IF(ISNUMBER(C1778),YEAR(C1778),"")</f>
        <v/>
      </c>
      <c r="C1778" s="861">
        <f>C1777+1</f>
        <v/>
      </c>
      <c r="D1778" s="840" t="n">
        <v>0.7552</v>
      </c>
      <c r="E1778" s="841" t="n"/>
      <c r="F1778" s="843" t="n">
        <v>0.8033</v>
      </c>
      <c r="G1778" s="842" t="n"/>
      <c r="H1778" s="863" t="n">
        <v>0.5963000000000001</v>
      </c>
      <c r="I1778" s="840" t="n">
        <v>0.4552</v>
      </c>
      <c r="J1778" s="841" t="n"/>
      <c r="K1778" s="843" t="n">
        <v>0.8373</v>
      </c>
      <c r="L1778" s="841" t="n"/>
      <c r="M1778" s="982">
        <f>IFERROR(AVERAGE(D1778:E1778),"")</f>
        <v/>
      </c>
      <c r="N1778" s="982">
        <f>IFERROR(AVERAGE(F1778:H1778),"")</f>
        <v/>
      </c>
      <c r="O1778" s="982">
        <f>IFERROR(AVERAGE(I1778:J1778),"")</f>
        <v/>
      </c>
      <c r="P1778" s="982">
        <f>IFERROR(AVERAGE(K1778:L1778),"")</f>
        <v/>
      </c>
      <c r="R1778" s="797">
        <f>AVERAGE(M1778:P1778)</f>
        <v/>
      </c>
      <c r="S1778" s="266">
        <f>IF(R1778&gt;=1,1,0)</f>
        <v/>
      </c>
      <c r="T1778" s="266">
        <f>IF(S1778=0,0,S1778+T1777)</f>
        <v/>
      </c>
      <c r="AS1778" s="5" t="n">
        <v>2020</v>
      </c>
      <c r="AT1778" s="785">
        <f>AVERAGE($F$735:$H$1100)</f>
        <v/>
      </c>
      <c r="AU1778" s="785">
        <f>AVERAGE($I$735:$J$1100)</f>
        <v/>
      </c>
      <c r="AV1778" s="785">
        <f>AVERAGE($K$735:$L$1100)</f>
        <v/>
      </c>
      <c r="AZ1778" s="318">
        <f>COUNTIF($F$735:$H$1100,"&gt;=2")</f>
        <v/>
      </c>
      <c r="BA1778" s="318">
        <f>COUNTIF($I$735:$J$1100,"&gt;=2")</f>
        <v/>
      </c>
      <c r="BB1778" s="318">
        <f>COUNTIF($K$735:$L$1100,"&gt;=2")</f>
        <v/>
      </c>
    </row>
    <row r="1779" ht="17.45" customHeight="1">
      <c r="A1779" s="257">
        <f>IF(ISNUMBER(C1779),MONTH(C1779),"")</f>
        <v/>
      </c>
      <c r="B1779" s="257">
        <f>IF(ISNUMBER(C1779),YEAR(C1779),"")</f>
        <v/>
      </c>
      <c r="C1779" s="791">
        <f>C1778+1</f>
        <v/>
      </c>
      <c r="D1779" s="849" t="n"/>
      <c r="E1779" s="850" t="n">
        <v>1.745</v>
      </c>
      <c r="F1779" s="852" t="n"/>
      <c r="G1779" s="851" t="n">
        <v>1.664</v>
      </c>
      <c r="H1779" s="853" t="n"/>
      <c r="I1779" s="849" t="n"/>
      <c r="J1779" s="850" t="n">
        <v>0.8911</v>
      </c>
      <c r="K1779" s="852" t="n"/>
      <c r="L1779" s="850" t="n">
        <v>1.206</v>
      </c>
      <c r="M1779" s="982">
        <f>IFERROR(AVERAGE(D1779:E1779),"")</f>
        <v/>
      </c>
      <c r="N1779" s="982">
        <f>IFERROR(AVERAGE(F1779:H1779),"")</f>
        <v/>
      </c>
      <c r="O1779" s="982">
        <f>IFERROR(AVERAGE(I1779:J1779),"")</f>
        <v/>
      </c>
      <c r="P1779" s="982">
        <f>IFERROR(AVERAGE(K1779:L1779),"")</f>
        <v/>
      </c>
      <c r="R1779" s="797">
        <f>AVERAGE(M1779:P1779)</f>
        <v/>
      </c>
      <c r="S1779" s="266">
        <f>IF(R1779&gt;=1,1,0)</f>
        <v/>
      </c>
      <c r="T1779" s="266">
        <f>IF(S1779=0,0,S1779+T1778)</f>
        <v/>
      </c>
      <c r="AS1779" s="5" t="n">
        <v>2021</v>
      </c>
      <c r="AT1779" s="785">
        <f>AVERAGE($F$1101:$H$1465)</f>
        <v/>
      </c>
      <c r="AU1779" s="785">
        <f>AVERAGE($I$1101:$J$1465)</f>
        <v/>
      </c>
      <c r="AV1779" s="785">
        <f>AVERAGE($K$1101:$L$1465)</f>
        <v/>
      </c>
      <c r="AZ1779" s="318">
        <f>COUNTIF($F$1101:$H$1465,"&gt;=2")</f>
        <v/>
      </c>
      <c r="BA1779" s="318">
        <f>COUNTIF($I$1101:$J$1465,"&gt;=2")</f>
        <v/>
      </c>
      <c r="BB1779" s="318">
        <f>COUNTIF($K$1101:$L$1465,"&gt;=2")</f>
        <v/>
      </c>
    </row>
    <row r="1780" ht="17.45" customHeight="1">
      <c r="A1780" s="257">
        <f>IF(ISNUMBER(C1780),MONTH(C1780),"")</f>
        <v/>
      </c>
      <c r="B1780" s="257">
        <f>IF(ISNUMBER(C1780),YEAR(C1780),"")</f>
        <v/>
      </c>
      <c r="C1780" s="791">
        <f>C1779+1</f>
        <v/>
      </c>
      <c r="D1780" s="792" t="n">
        <v>1.3</v>
      </c>
      <c r="E1780" s="793" t="n"/>
      <c r="F1780" s="795" t="n">
        <v>0.9283</v>
      </c>
      <c r="G1780" s="794" t="n"/>
      <c r="H1780" s="836" t="n"/>
      <c r="I1780" s="792" t="n">
        <v>0.833</v>
      </c>
      <c r="J1780" s="793" t="n"/>
      <c r="K1780" s="795" t="n">
        <v>0.8612</v>
      </c>
      <c r="L1780" s="793" t="n"/>
      <c r="M1780" s="982">
        <f>IFERROR(AVERAGE(D1780:E1780),"")</f>
        <v/>
      </c>
      <c r="N1780" s="982">
        <f>IFERROR(AVERAGE(F1780:H1780),"")</f>
        <v/>
      </c>
      <c r="O1780" s="982">
        <f>IFERROR(AVERAGE(I1780:J1780),"")</f>
        <v/>
      </c>
      <c r="P1780" s="982">
        <f>IFERROR(AVERAGE(K1780:L1780),"")</f>
        <v/>
      </c>
      <c r="R1780" s="797">
        <f>AVERAGE(M1780:P1780)</f>
        <v/>
      </c>
      <c r="S1780" s="266">
        <f>IF(R1780&gt;=1,1,0)</f>
        <v/>
      </c>
      <c r="T1780" s="266">
        <f>IF(S1780=0,0,S1780+T1779)</f>
        <v/>
      </c>
      <c r="AS1780" s="5" t="n">
        <v>2022</v>
      </c>
      <c r="AT1780" s="785">
        <f>AVERAGE($F$1466:$H$1830)</f>
        <v/>
      </c>
      <c r="AU1780" s="785">
        <f>AVERAGE($I$1466:$J$1830)</f>
        <v/>
      </c>
      <c r="AV1780" s="785">
        <f>AVERAGE($K$1466:$L$1830)</f>
        <v/>
      </c>
      <c r="AZ1780" s="318">
        <f>COUNTIF($F$1466:$H$1830,"&gt;=2")</f>
        <v/>
      </c>
      <c r="BA1780" s="318">
        <f>COUNTIF($I$1466:$J$1830,"&gt;=2")</f>
        <v/>
      </c>
      <c r="BB1780" s="318">
        <f>COUNTIF($K$1466:$L$1830,"&gt;=2")</f>
        <v/>
      </c>
    </row>
    <row r="1781" ht="17.45" customHeight="1">
      <c r="A1781" s="257">
        <f>IF(ISNUMBER(C1781),MONTH(C1781),"")</f>
        <v/>
      </c>
      <c r="B1781" s="257">
        <f>IF(ISNUMBER(C1781),YEAR(C1781),"")</f>
        <v/>
      </c>
      <c r="C1781" s="808">
        <f>C1780+1</f>
        <v/>
      </c>
      <c r="D1781" s="809" t="n"/>
      <c r="E1781" s="810" t="n">
        <v>1.346</v>
      </c>
      <c r="F1781" s="812" t="n"/>
      <c r="G1781" s="811" t="n">
        <v>0.9104</v>
      </c>
      <c r="H1781" s="837" t="n"/>
      <c r="I1781" s="809" t="n"/>
      <c r="J1781" s="810" t="n">
        <v>0.749</v>
      </c>
      <c r="K1781" s="812" t="n"/>
      <c r="L1781" s="810" t="n">
        <v>0.8531</v>
      </c>
      <c r="M1781" s="983">
        <f>IFERROR(AVERAGE(D1781:E1781),"")</f>
        <v/>
      </c>
      <c r="N1781" s="983">
        <f>IFERROR(AVERAGE(F1781:H1781),"")</f>
        <v/>
      </c>
      <c r="O1781" s="983">
        <f>IFERROR(AVERAGE(I1781:J1781),"")</f>
        <v/>
      </c>
      <c r="P1781" s="983">
        <f>IFERROR(AVERAGE(K1781:L1781),"")</f>
        <v/>
      </c>
      <c r="Q1781" s="813">
        <f>AVERAGE(M1781:P1781)</f>
        <v/>
      </c>
      <c r="R1781" s="813" t="n"/>
      <c r="S1781" s="443">
        <f>IF(Q1781&gt;=1,1,0)</f>
        <v/>
      </c>
      <c r="T1781" s="443">
        <f>IF(S1781=0,0,S1781+T1780)</f>
        <v/>
      </c>
    </row>
    <row r="1782" ht="17.45" customHeight="1">
      <c r="A1782" s="257">
        <f>IF(ISNUMBER(C1782),MONTH(C1782),"")</f>
        <v/>
      </c>
      <c r="B1782" s="257">
        <f>IF(ISNUMBER(C1782),YEAR(C1782),"")</f>
        <v/>
      </c>
      <c r="C1782" s="808">
        <f>C1781+1</f>
        <v/>
      </c>
      <c r="D1782" s="809" t="n">
        <v>1.093</v>
      </c>
      <c r="E1782" s="810" t="n"/>
      <c r="F1782" s="812" t="n"/>
      <c r="G1782" s="811" t="n"/>
      <c r="H1782" s="837" t="n">
        <v>0.8023</v>
      </c>
      <c r="I1782" s="809" t="n">
        <v>0.6393</v>
      </c>
      <c r="J1782" s="810" t="n"/>
      <c r="K1782" s="812" t="n">
        <v>0.8254</v>
      </c>
      <c r="L1782" s="810" t="n"/>
      <c r="M1782" s="983">
        <f>IFERROR(AVERAGE(D1782:E1782),"")</f>
        <v/>
      </c>
      <c r="N1782" s="983">
        <f>IFERROR(AVERAGE(F1782:H1782),"")</f>
        <v/>
      </c>
      <c r="O1782" s="983">
        <f>IFERROR(AVERAGE(I1782:J1782),"")</f>
        <v/>
      </c>
      <c r="P1782" s="983">
        <f>IFERROR(AVERAGE(K1782:L1782),"")</f>
        <v/>
      </c>
      <c r="Q1782" s="813">
        <f>AVERAGE(M1782:P1782)</f>
        <v/>
      </c>
      <c r="R1782" s="813" t="n"/>
      <c r="S1782" s="443">
        <f>IF(Q1782&gt;=1,1,0)</f>
        <v/>
      </c>
      <c r="T1782" s="443">
        <f>IF(S1782=0,0,S1782+T1781)</f>
        <v/>
      </c>
      <c r="AZ1782" s="427" t="inlineStr">
        <is>
          <t># Days &gt;3</t>
        </is>
      </c>
    </row>
    <row r="1783" ht="17.45" customHeight="1">
      <c r="A1783" s="257">
        <f>IF(ISNUMBER(C1783),MONTH(C1783),"")</f>
        <v/>
      </c>
      <c r="B1783" s="257">
        <f>IF(ISNUMBER(C1783),YEAR(C1783),"")</f>
        <v/>
      </c>
      <c r="C1783" s="791">
        <f>C1782+1</f>
        <v/>
      </c>
      <c r="D1783" s="792" t="n"/>
      <c r="E1783" s="793" t="n">
        <v>1.99</v>
      </c>
      <c r="F1783" s="795" t="n"/>
      <c r="G1783" s="794" t="n">
        <v>1.023</v>
      </c>
      <c r="H1783" s="836" t="n"/>
      <c r="I1783" s="792" t="n"/>
      <c r="J1783" s="793" t="n">
        <v>0.8346</v>
      </c>
      <c r="K1783" s="795" t="n"/>
      <c r="L1783" s="793" t="n">
        <v>1.171</v>
      </c>
      <c r="M1783" s="982">
        <f>IFERROR(AVERAGE(D1783:E1783),"")</f>
        <v/>
      </c>
      <c r="N1783" s="982">
        <f>IFERROR(AVERAGE(F1783:H1783),"")</f>
        <v/>
      </c>
      <c r="O1783" s="982">
        <f>IFERROR(AVERAGE(I1783:J1783),"")</f>
        <v/>
      </c>
      <c r="P1783" s="982">
        <f>IFERROR(AVERAGE(K1783:L1783),"")</f>
        <v/>
      </c>
      <c r="R1783" s="797">
        <f>AVERAGE(M1783:P1783)</f>
        <v/>
      </c>
      <c r="S1783" s="266">
        <f>IF(R1783&gt;=1,1,0)</f>
        <v/>
      </c>
      <c r="T1783" s="266">
        <f>IF(S1783=0,0,S1783+T1782)</f>
        <v/>
      </c>
      <c r="AZ1783" s="427" t="inlineStr">
        <is>
          <t>Monitor #2</t>
        </is>
      </c>
      <c r="BA1783" s="427" t="inlineStr">
        <is>
          <t>Monitor #4</t>
        </is>
      </c>
      <c r="BB1783" s="427" t="inlineStr">
        <is>
          <t>Monitor #5</t>
        </is>
      </c>
    </row>
    <row r="1784" ht="17.45" customHeight="1">
      <c r="A1784" s="257">
        <f>IF(ISNUMBER(C1784),MONTH(C1784),"")</f>
        <v/>
      </c>
      <c r="B1784" s="257">
        <f>IF(ISNUMBER(C1784),YEAR(C1784),"")</f>
        <v/>
      </c>
      <c r="C1784" s="861">
        <f>C1783+1</f>
        <v/>
      </c>
      <c r="D1784" s="864" t="n">
        <v>2.469</v>
      </c>
      <c r="E1784" s="804" t="n"/>
      <c r="F1784" s="806" t="n">
        <v>1.215</v>
      </c>
      <c r="G1784" s="805" t="n"/>
      <c r="H1784" s="838" t="n">
        <v>1.288</v>
      </c>
      <c r="I1784" s="803" t="n">
        <v>1.347</v>
      </c>
      <c r="J1784" s="804" t="n"/>
      <c r="K1784" s="806" t="n">
        <v>1.308</v>
      </c>
      <c r="L1784" s="804" t="n"/>
      <c r="M1784" s="1028">
        <f>IFERROR(AVERAGE(D1784:E1784),"")</f>
        <v/>
      </c>
      <c r="N1784" s="982">
        <f>IFERROR(AVERAGE(F1784:H1784),"")</f>
        <v/>
      </c>
      <c r="O1784" s="982">
        <f>IFERROR(AVERAGE(I1784:J1784),"")</f>
        <v/>
      </c>
      <c r="P1784" s="982">
        <f>IFERROR(AVERAGE(K1784:L1784),"")</f>
        <v/>
      </c>
      <c r="R1784" s="797">
        <f>AVERAGE(M1784:P1784)</f>
        <v/>
      </c>
      <c r="S1784" s="266">
        <f>IF(R1784&gt;=1,1,0)</f>
        <v/>
      </c>
      <c r="T1784" s="266">
        <f>IF(S1784=0,0,S1784+T1783)</f>
        <v/>
      </c>
      <c r="AZ1784" s="318">
        <f>COUNTIF($F$5:$H$369,"&gt;=3")</f>
        <v/>
      </c>
      <c r="BA1784" s="318">
        <f>COUNTIF($I$5:$J$369,"&gt;=3")</f>
        <v/>
      </c>
      <c r="BB1784" s="318">
        <f>COUNTIF($K$5:$L$369,"&gt;=3")</f>
        <v/>
      </c>
    </row>
    <row r="1785" ht="17.45" customHeight="1">
      <c r="A1785" s="257">
        <f>IF(ISNUMBER(C1785),MONTH(C1785),"")</f>
        <v/>
      </c>
      <c r="B1785" s="257">
        <f>IF(ISNUMBER(C1785),YEAR(C1785),"")</f>
        <v/>
      </c>
      <c r="C1785" s="791">
        <f>C1784+1</f>
        <v/>
      </c>
      <c r="D1785" s="792" t="n"/>
      <c r="E1785" s="865" t="n">
        <v>2.76</v>
      </c>
      <c r="F1785" s="795" t="n"/>
      <c r="G1785" s="794" t="n">
        <v>1.325</v>
      </c>
      <c r="H1785" s="836" t="n"/>
      <c r="I1785" s="792" t="n"/>
      <c r="J1785" s="793" t="n">
        <v>1.07</v>
      </c>
      <c r="K1785" s="795" t="n"/>
      <c r="L1785" s="793" t="n">
        <v>1.447</v>
      </c>
      <c r="M1785" s="1028">
        <f>IFERROR(AVERAGE(D1785:E1785),"")</f>
        <v/>
      </c>
      <c r="N1785" s="982">
        <f>IFERROR(AVERAGE(F1785:H1785),"")</f>
        <v/>
      </c>
      <c r="O1785" s="982">
        <f>IFERROR(AVERAGE(I1785:J1785),"")</f>
        <v/>
      </c>
      <c r="P1785" s="982">
        <f>IFERROR(AVERAGE(K1785:L1785),"")</f>
        <v/>
      </c>
      <c r="R1785" s="797">
        <f>AVERAGE(M1785:P1785)</f>
        <v/>
      </c>
      <c r="S1785" s="266">
        <f>IF(R1785&gt;=1,1,0)</f>
        <v/>
      </c>
      <c r="T1785" s="266">
        <f>IF(S1785=0,0,S1785+T1784)</f>
        <v/>
      </c>
      <c r="AZ1785" s="318">
        <f>COUNTIF($F$370:$H$734,"&gt;=3")</f>
        <v/>
      </c>
      <c r="BA1785" s="318">
        <f>COUNTIF($I$370:$J$734,"&gt;=3")</f>
        <v/>
      </c>
      <c r="BB1785" s="318">
        <f>COUNTIF($K$370:$L$734,"&gt;=3")</f>
        <v/>
      </c>
      <c r="BE1785" s="785">
        <f>AVERAGE(N1785:P1785)</f>
        <v/>
      </c>
    </row>
    <row r="1786" ht="17.45" customHeight="1">
      <c r="A1786" s="257">
        <f>IF(ISNUMBER(C1786),MONTH(C1786),"")</f>
        <v/>
      </c>
      <c r="B1786" s="257">
        <f>IF(ISNUMBER(C1786),YEAR(C1786),"")</f>
        <v/>
      </c>
      <c r="C1786" s="791">
        <f>C1785+1</f>
        <v/>
      </c>
      <c r="D1786" s="792" t="n">
        <v>1.799</v>
      </c>
      <c r="E1786" s="793" t="n"/>
      <c r="F1786" s="795" t="n">
        <v>1.103</v>
      </c>
      <c r="G1786" s="794" t="n"/>
      <c r="H1786" s="836" t="n"/>
      <c r="I1786" s="792" t="n">
        <v>1.119</v>
      </c>
      <c r="J1786" s="793" t="n"/>
      <c r="K1786" s="795" t="n">
        <v>1.175</v>
      </c>
      <c r="L1786" s="793" t="n"/>
      <c r="M1786" s="982">
        <f>IFERROR(AVERAGE(D1786:E1786),"")</f>
        <v/>
      </c>
      <c r="N1786" s="982">
        <f>IFERROR(AVERAGE(F1786:H1786),"")</f>
        <v/>
      </c>
      <c r="O1786" s="982">
        <f>IFERROR(AVERAGE(I1786:J1786),"")</f>
        <v/>
      </c>
      <c r="P1786" s="982">
        <f>IFERROR(AVERAGE(K1786:L1786),"")</f>
        <v/>
      </c>
      <c r="R1786" s="797">
        <f>AVERAGE(M1786:P1786)</f>
        <v/>
      </c>
      <c r="S1786" s="266">
        <f>IF(R1786&gt;=1,1,0)</f>
        <v/>
      </c>
      <c r="T1786" s="266">
        <f>IF(S1786=0,0,S1786+T1785)</f>
        <v/>
      </c>
      <c r="AZ1786" s="318">
        <f>COUNTIF($F$735:$H$1100,"&gt;=3")</f>
        <v/>
      </c>
      <c r="BA1786" s="318">
        <f>COUNTIF($I$735:$J$1100,"&gt;=3")</f>
        <v/>
      </c>
      <c r="BB1786" s="318">
        <f>COUNTIF($K$735:$L$1100,"&gt;=3")</f>
        <v/>
      </c>
      <c r="BE1786" s="785">
        <f>AVERAGE(N1786:P1786)</f>
        <v/>
      </c>
    </row>
    <row r="1787" ht="17.45" customHeight="1">
      <c r="A1787" s="257">
        <f>IF(ISNUMBER(C1787),MONTH(C1787),"")</f>
        <v/>
      </c>
      <c r="B1787" s="257">
        <f>IF(ISNUMBER(C1787),YEAR(C1787),"")</f>
        <v/>
      </c>
      <c r="C1787" s="791">
        <f>C1786+1</f>
        <v/>
      </c>
      <c r="D1787" s="792" t="n"/>
      <c r="E1787" s="793" t="n">
        <v>2.229</v>
      </c>
      <c r="F1787" s="795" t="n"/>
      <c r="G1787" s="794" t="n">
        <v>1.228</v>
      </c>
      <c r="H1787" s="836" t="n"/>
      <c r="I1787" s="792" t="n"/>
      <c r="J1787" s="793" t="n">
        <v>1.185</v>
      </c>
      <c r="K1787" s="795" t="n"/>
      <c r="L1787" s="793" t="n">
        <v>1.612</v>
      </c>
      <c r="M1787" s="982">
        <f>IFERROR(AVERAGE(D1787:E1787),"")</f>
        <v/>
      </c>
      <c r="N1787" s="982">
        <f>IFERROR(AVERAGE(F1787:H1787),"")</f>
        <v/>
      </c>
      <c r="O1787" s="982">
        <f>IFERROR(AVERAGE(I1787:J1787),"")</f>
        <v/>
      </c>
      <c r="P1787" s="982">
        <f>IFERROR(AVERAGE(K1787:L1787),"")</f>
        <v/>
      </c>
      <c r="R1787" s="797">
        <f>AVERAGE(M1787:P1787)</f>
        <v/>
      </c>
      <c r="S1787" s="266">
        <f>IF(R1787&gt;=1,1,0)</f>
        <v/>
      </c>
      <c r="T1787" s="266">
        <f>IF(S1787=0,0,S1787+T1786)</f>
        <v/>
      </c>
      <c r="AZ1787" s="318">
        <f>COUNTIF($F$1101:$H$1465,"&gt;=3")</f>
        <v/>
      </c>
      <c r="BA1787" s="318">
        <f>COUNTIF($I$1101:$J$1465,"&gt;=3")</f>
        <v/>
      </c>
      <c r="BB1787" s="318">
        <f>COUNTIF($K$1101:$L$1465,"&gt;=3")</f>
        <v/>
      </c>
      <c r="BE1787" s="785">
        <f>AVERAGE(N1787:P1787)</f>
        <v/>
      </c>
    </row>
    <row r="1788" ht="17.45" customHeight="1">
      <c r="A1788" s="257">
        <f>IF(ISNUMBER(C1788),MONTH(C1788),"")</f>
        <v/>
      </c>
      <c r="B1788" s="257">
        <f>IF(ISNUMBER(C1788),YEAR(C1788),"")</f>
        <v/>
      </c>
      <c r="C1788" s="808">
        <f>C1787+1</f>
        <v/>
      </c>
      <c r="D1788" s="809" t="n">
        <v>1.201</v>
      </c>
      <c r="E1788" s="810" t="n"/>
      <c r="F1788" s="812" t="n"/>
      <c r="G1788" s="811" t="n"/>
      <c r="H1788" s="837" t="n">
        <v>0.8539</v>
      </c>
      <c r="I1788" s="809" t="n">
        <v>0.7615</v>
      </c>
      <c r="J1788" s="810" t="n"/>
      <c r="K1788" s="812" t="n">
        <v>0.9036999999999999</v>
      </c>
      <c r="L1788" s="810" t="n"/>
      <c r="M1788" s="983">
        <f>IFERROR(AVERAGE(D1788:E1788),"")</f>
        <v/>
      </c>
      <c r="N1788" s="983">
        <f>IFERROR(AVERAGE(F1788:H1788),"")</f>
        <v/>
      </c>
      <c r="O1788" s="983">
        <f>IFERROR(AVERAGE(I1788:J1788),"")</f>
        <v/>
      </c>
      <c r="P1788" s="983">
        <f>IFERROR(AVERAGE(K1788:L1788),"")</f>
        <v/>
      </c>
      <c r="Q1788" s="813">
        <f>AVERAGE(M1788:P1788)</f>
        <v/>
      </c>
      <c r="R1788" s="813" t="n"/>
      <c r="S1788" s="443">
        <f>IF(Q1788&gt;=1,1,0)</f>
        <v/>
      </c>
      <c r="T1788" s="443">
        <f>IF(S1788=0,0,S1788+T1787)</f>
        <v/>
      </c>
      <c r="AZ1788" s="318">
        <f>COUNTIF($F$1466:$H$1830,"&gt;=3")</f>
        <v/>
      </c>
      <c r="BA1788" s="318">
        <f>COUNTIF($I$1466:$J$1830,"&gt;=3")</f>
        <v/>
      </c>
      <c r="BB1788" s="318">
        <f>COUNTIF($K$1466:$L$1830,"&gt;=3")</f>
        <v/>
      </c>
      <c r="BE1788" s="785">
        <f>AVERAGE(N1788:P1788)</f>
        <v/>
      </c>
    </row>
    <row r="1789" ht="17.45" customHeight="1">
      <c r="A1789" s="257">
        <f>IF(ISNUMBER(C1789),MONTH(C1789),"")</f>
        <v/>
      </c>
      <c r="B1789" s="257">
        <f>IF(ISNUMBER(C1789),YEAR(C1789),"")</f>
        <v/>
      </c>
      <c r="C1789" s="808">
        <f>C1788+1</f>
        <v/>
      </c>
      <c r="D1789" s="809" t="n"/>
      <c r="E1789" s="810" t="n">
        <v>0.8018</v>
      </c>
      <c r="F1789" s="812" t="n"/>
      <c r="G1789" s="811" t="n">
        <v>0.9414</v>
      </c>
      <c r="H1789" s="837" t="n"/>
      <c r="I1789" s="809" t="n"/>
      <c r="J1789" s="810" t="n">
        <v>0.5294</v>
      </c>
      <c r="K1789" s="812" t="n"/>
      <c r="L1789" s="810" t="n">
        <v>0.7886</v>
      </c>
      <c r="M1789" s="983">
        <f>IFERROR(AVERAGE(D1789:E1789),"")</f>
        <v/>
      </c>
      <c r="N1789" s="983">
        <f>IFERROR(AVERAGE(F1789:H1789),"")</f>
        <v/>
      </c>
      <c r="O1789" s="983">
        <f>IFERROR(AVERAGE(I1789:J1789),"")</f>
        <v/>
      </c>
      <c r="P1789" s="983">
        <f>IFERROR(AVERAGE(K1789:L1789),"")</f>
        <v/>
      </c>
      <c r="Q1789" s="813">
        <f>AVERAGE(M1789:P1789)</f>
        <v/>
      </c>
      <c r="R1789" s="813" t="n"/>
      <c r="S1789" s="443">
        <f>IF(Q1789&gt;=1,1,0)</f>
        <v/>
      </c>
      <c r="T1789" s="443">
        <f>IF(S1789=0,0,S1789+T1788)</f>
        <v/>
      </c>
      <c r="BE1789" s="785">
        <f>AVERAGE(N1789:P1789)</f>
        <v/>
      </c>
    </row>
    <row r="1790" ht="17.45" customHeight="1">
      <c r="A1790" s="257">
        <f>IF(ISNUMBER(C1790),MONTH(C1790),"")</f>
        <v/>
      </c>
      <c r="B1790" s="257">
        <f>IF(ISNUMBER(C1790),YEAR(C1790),"")</f>
        <v/>
      </c>
      <c r="C1790" s="861">
        <f>C1789+1</f>
        <v/>
      </c>
      <c r="D1790" s="864" t="n">
        <v>2.861</v>
      </c>
      <c r="E1790" s="804" t="n"/>
      <c r="F1790" s="806" t="n">
        <v>1.402</v>
      </c>
      <c r="G1790" s="805" t="n"/>
      <c r="H1790" s="838" t="n">
        <v>1.501</v>
      </c>
      <c r="I1790" s="803" t="n">
        <v>1.258</v>
      </c>
      <c r="J1790" s="804" t="n"/>
      <c r="K1790" s="806" t="n">
        <v>1.855</v>
      </c>
      <c r="L1790" s="804" t="n"/>
      <c r="M1790" s="1028">
        <f>IFERROR(AVERAGE(D1790:E1790),"")</f>
        <v/>
      </c>
      <c r="N1790" s="982">
        <f>IFERROR(AVERAGE(F1790:H1790),"")</f>
        <v/>
      </c>
      <c r="O1790" s="982">
        <f>IFERROR(AVERAGE(I1790:J1790),"")</f>
        <v/>
      </c>
      <c r="P1790" s="982">
        <f>IFERROR(AVERAGE(K1790:L1790),"")</f>
        <v/>
      </c>
      <c r="R1790" s="797">
        <f>AVERAGE(M1790:P1790)</f>
        <v/>
      </c>
      <c r="S1790" s="266">
        <f>IF(R1790&gt;=1,1,0)</f>
        <v/>
      </c>
      <c r="T1790" s="266">
        <f>IF(S1790=0,0,S1790+T1789)</f>
        <v/>
      </c>
      <c r="BE1790" s="785">
        <f>AVERAGE(N1790:P1790)</f>
        <v/>
      </c>
    </row>
    <row r="1791" ht="17.45" customHeight="1">
      <c r="A1791" s="257">
        <f>IF(ISNUMBER(C1791),MONTH(C1791),"")</f>
        <v/>
      </c>
      <c r="B1791" s="257">
        <f>IF(ISNUMBER(C1791),YEAR(C1791),"")</f>
        <v/>
      </c>
      <c r="C1791" s="791">
        <f>C1790+1</f>
        <v/>
      </c>
      <c r="D1791" s="792" t="n"/>
      <c r="E1791" s="865" t="n">
        <v>3.642</v>
      </c>
      <c r="F1791" s="795" t="n"/>
      <c r="G1791" s="794" t="n">
        <v>1.201</v>
      </c>
      <c r="H1791" s="836" t="n"/>
      <c r="I1791" s="792" t="n"/>
      <c r="J1791" s="793" t="n">
        <v>1.267</v>
      </c>
      <c r="K1791" s="795" t="n"/>
      <c r="L1791" s="793" t="n">
        <v>1.709</v>
      </c>
      <c r="M1791" s="1028">
        <f>IFERROR(AVERAGE(D1791:E1791),"")</f>
        <v/>
      </c>
      <c r="N1791" s="982">
        <f>IFERROR(AVERAGE(F1791:H1791),"")</f>
        <v/>
      </c>
      <c r="O1791" s="982">
        <f>IFERROR(AVERAGE(I1791:J1791),"")</f>
        <v/>
      </c>
      <c r="P1791" s="982">
        <f>IFERROR(AVERAGE(K1791:L1791),"")</f>
        <v/>
      </c>
      <c r="R1791" s="797">
        <f>AVERAGE(M1791:P1791)</f>
        <v/>
      </c>
      <c r="S1791" s="266">
        <f>IF(R1791&gt;=1,1,0)</f>
        <v/>
      </c>
      <c r="T1791" s="266">
        <f>IF(S1791=0,0,S1791+T1790)</f>
        <v/>
      </c>
      <c r="BE1791" s="785">
        <f>AVERAGE(N1791:P1791)</f>
        <v/>
      </c>
    </row>
    <row r="1792" ht="17.45" customHeight="1">
      <c r="A1792" s="257">
        <f>IF(ISNUMBER(C1792),MONTH(C1792),"")</f>
        <v/>
      </c>
      <c r="B1792" s="257">
        <f>IF(ISNUMBER(C1792),YEAR(C1792),"")</f>
        <v/>
      </c>
      <c r="C1792" s="791">
        <f>C1791+1</f>
        <v/>
      </c>
      <c r="D1792" s="899" t="n">
        <v>3.738</v>
      </c>
      <c r="E1792" s="793" t="n"/>
      <c r="F1792" s="795" t="n">
        <v>1.387</v>
      </c>
      <c r="G1792" s="794" t="n"/>
      <c r="H1792" s="836" t="n"/>
      <c r="I1792" s="792" t="n">
        <v>1.34</v>
      </c>
      <c r="J1792" s="793" t="n"/>
      <c r="K1792" s="795" t="n">
        <v>1.753</v>
      </c>
      <c r="L1792" s="793" t="n"/>
      <c r="M1792" s="1028">
        <f>IFERROR(AVERAGE(D1792:E1792),"")</f>
        <v/>
      </c>
      <c r="N1792" s="982">
        <f>IFERROR(AVERAGE(F1792:H1792),"")</f>
        <v/>
      </c>
      <c r="O1792" s="982">
        <f>IFERROR(AVERAGE(I1792:J1792),"")</f>
        <v/>
      </c>
      <c r="P1792" s="982">
        <f>IFERROR(AVERAGE(K1792:L1792),"")</f>
        <v/>
      </c>
      <c r="R1792" s="797">
        <f>AVERAGE(M1792:P1792)</f>
        <v/>
      </c>
      <c r="S1792" s="266">
        <f>IF(R1792&gt;=1,1,0)</f>
        <v/>
      </c>
      <c r="T1792" s="266">
        <f>IF(S1792=0,0,S1792+T1791)</f>
        <v/>
      </c>
      <c r="BE1792" s="785">
        <f>AVERAGE(N1792:P1792)</f>
        <v/>
      </c>
    </row>
    <row r="1793" ht="17.45" customHeight="1">
      <c r="A1793" s="257">
        <f>IF(ISNUMBER(C1793),MONTH(C1793),"")</f>
        <v/>
      </c>
      <c r="B1793" s="257">
        <f>IF(ISNUMBER(C1793),YEAR(C1793),"")</f>
        <v/>
      </c>
      <c r="C1793" s="791">
        <f>C1792+1</f>
        <v/>
      </c>
      <c r="D1793" s="792" t="n"/>
      <c r="E1793" s="793" t="n">
        <v>1.482</v>
      </c>
      <c r="F1793" s="795" t="n"/>
      <c r="G1793" s="794" t="n">
        <v>1.344</v>
      </c>
      <c r="H1793" s="836" t="n"/>
      <c r="I1793" s="792" t="n"/>
      <c r="J1793" s="793" t="n">
        <v>0.9709</v>
      </c>
      <c r="K1793" s="795" t="n"/>
      <c r="L1793" s="793" t="n">
        <v>1.268</v>
      </c>
      <c r="M1793" s="982">
        <f>IFERROR(AVERAGE(D1793:E1793),"")</f>
        <v/>
      </c>
      <c r="N1793" s="982">
        <f>IFERROR(AVERAGE(F1793:H1793),"")</f>
        <v/>
      </c>
      <c r="O1793" s="982">
        <f>IFERROR(AVERAGE(I1793:J1793),"")</f>
        <v/>
      </c>
      <c r="P1793" s="982">
        <f>IFERROR(AVERAGE(K1793:L1793),"")</f>
        <v/>
      </c>
      <c r="R1793" s="797">
        <f>AVERAGE(M1793:P1793)</f>
        <v/>
      </c>
      <c r="S1793" s="266">
        <f>IF(R1793&gt;=1,1,0)</f>
        <v/>
      </c>
      <c r="T1793" s="266">
        <f>IF(S1793=0,0,S1793+T1792)</f>
        <v/>
      </c>
      <c r="BE1793" s="785">
        <f>AVERAGE(N1793:P1793)</f>
        <v/>
      </c>
    </row>
    <row r="1794" ht="17.45" customHeight="1">
      <c r="A1794" s="257">
        <f>IF(ISNUMBER(C1794),MONTH(C1794),"")</f>
        <v/>
      </c>
      <c r="B1794" s="257">
        <f>IF(ISNUMBER(C1794),YEAR(C1794),"")</f>
        <v/>
      </c>
      <c r="C1794" s="791">
        <f>C1793+1</f>
        <v/>
      </c>
      <c r="D1794" s="792" t="n">
        <v>1.178</v>
      </c>
      <c r="E1794" s="793" t="n"/>
      <c r="F1794" s="795" t="n"/>
      <c r="G1794" s="794" t="n"/>
      <c r="H1794" s="836" t="n">
        <v>0.7516</v>
      </c>
      <c r="I1794" s="792" t="n">
        <v>0.711</v>
      </c>
      <c r="J1794" s="793" t="n"/>
      <c r="K1794" s="795" t="n">
        <v>0.779</v>
      </c>
      <c r="L1794" s="793" t="n"/>
      <c r="M1794" s="982">
        <f>IFERROR(AVERAGE(D1794:E1794),"")</f>
        <v/>
      </c>
      <c r="N1794" s="982">
        <f>IFERROR(AVERAGE(F1794:H1794),"")</f>
        <v/>
      </c>
      <c r="O1794" s="982">
        <f>IFERROR(AVERAGE(I1794:J1794),"")</f>
        <v/>
      </c>
      <c r="P1794" s="982">
        <f>IFERROR(AVERAGE(K1794:L1794),"")</f>
        <v/>
      </c>
      <c r="R1794" s="797">
        <f>AVERAGE(M1794:P1794)</f>
        <v/>
      </c>
      <c r="S1794" s="266">
        <f>IF(R1794&gt;=1,1,0)</f>
        <v/>
      </c>
      <c r="T1794" s="266">
        <f>IF(S1794=0,0,S1794+T1793)</f>
        <v/>
      </c>
      <c r="BE1794" s="785">
        <f>AVERAGE(N1794:P1794)</f>
        <v/>
      </c>
    </row>
    <row r="1795" ht="17.45" customHeight="1">
      <c r="A1795" s="257">
        <f>IF(ISNUMBER(C1795),MONTH(C1795),"")</f>
        <v/>
      </c>
      <c r="B1795" s="257">
        <f>IF(ISNUMBER(C1795),YEAR(C1795),"")</f>
        <v/>
      </c>
      <c r="C1795" s="808">
        <f>C1794+1</f>
        <v/>
      </c>
      <c r="D1795" s="809" t="n"/>
      <c r="E1795" s="810" t="n">
        <v>1.093</v>
      </c>
      <c r="F1795" s="812" t="n"/>
      <c r="G1795" s="811" t="n">
        <v>0.6851</v>
      </c>
      <c r="H1795" s="837" t="n"/>
      <c r="I1795" s="809" t="n"/>
      <c r="J1795" s="810" t="n">
        <v>0.6559</v>
      </c>
      <c r="K1795" s="812" t="n"/>
      <c r="L1795" s="810" t="n">
        <v>0.7817</v>
      </c>
      <c r="M1795" s="983">
        <f>IFERROR(AVERAGE(D1795:E1795),"")</f>
        <v/>
      </c>
      <c r="N1795" s="983">
        <f>IFERROR(AVERAGE(F1795:H1795),"")</f>
        <v/>
      </c>
      <c r="O1795" s="983">
        <f>IFERROR(AVERAGE(I1795:J1795),"")</f>
        <v/>
      </c>
      <c r="P1795" s="983">
        <f>IFERROR(AVERAGE(K1795:L1795),"")</f>
        <v/>
      </c>
      <c r="Q1795" s="813">
        <f>AVERAGE(M1795:P1795)</f>
        <v/>
      </c>
      <c r="R1795" s="813" t="n"/>
      <c r="S1795" s="443">
        <f>IF(Q1795&gt;=1,1,0)</f>
        <v/>
      </c>
      <c r="T1795" s="443">
        <f>IF(S1795=0,0,S1795+T1794)</f>
        <v/>
      </c>
      <c r="BE1795" s="785">
        <f>AVERAGE(N1795:P1795)</f>
        <v/>
      </c>
    </row>
    <row r="1796" ht="17.45" customHeight="1">
      <c r="A1796" s="257">
        <f>IF(ISNUMBER(C1796),MONTH(C1796),"")</f>
        <v/>
      </c>
      <c r="B1796" s="257">
        <f>IF(ISNUMBER(C1796),YEAR(C1796),"")</f>
        <v/>
      </c>
      <c r="C1796" s="861">
        <f>C1795+1</f>
        <v/>
      </c>
      <c r="D1796" s="809" t="n">
        <v>1.357</v>
      </c>
      <c r="E1796" s="810" t="n"/>
      <c r="F1796" s="812" t="n">
        <v>0.8436</v>
      </c>
      <c r="G1796" s="811" t="n"/>
      <c r="H1796" s="837" t="n">
        <v>0.9039</v>
      </c>
      <c r="I1796" s="809" t="n">
        <v>1.215</v>
      </c>
      <c r="J1796" s="810" t="n"/>
      <c r="K1796" s="812" t="n">
        <v>0.9058</v>
      </c>
      <c r="L1796" s="810" t="n"/>
      <c r="M1796" s="983">
        <f>IFERROR(AVERAGE(D1796:E1796),"")</f>
        <v/>
      </c>
      <c r="N1796" s="983">
        <f>IFERROR(AVERAGE(F1796:H1796),"")</f>
        <v/>
      </c>
      <c r="O1796" s="983">
        <f>IFERROR(AVERAGE(I1796:J1796),"")</f>
        <v/>
      </c>
      <c r="P1796" s="983">
        <f>IFERROR(AVERAGE(K1796:L1796),"")</f>
        <v/>
      </c>
      <c r="Q1796" s="813">
        <f>AVERAGE(M1796:P1796)</f>
        <v/>
      </c>
      <c r="R1796" s="813" t="n"/>
      <c r="S1796" s="443">
        <f>IF(Q1796&gt;=1,1,0)</f>
        <v/>
      </c>
      <c r="T1796" s="443">
        <f>IF(S1796=0,0,S1796+T1795)</f>
        <v/>
      </c>
      <c r="BE1796" s="785">
        <f>AVERAGE(N1796:P1796)</f>
        <v/>
      </c>
    </row>
    <row r="1797" ht="17.45" customHeight="1" thickBot="1">
      <c r="A1797" s="257">
        <f>IF(ISNUMBER(C1797),MONTH(C1797),"")</f>
        <v/>
      </c>
      <c r="B1797" s="257">
        <f>IF(ISNUMBER(C1797),YEAR(C1797),"")</f>
        <v/>
      </c>
      <c r="C1797" s="791">
        <f>C1796+1</f>
        <v/>
      </c>
      <c r="D1797" s="792" t="n"/>
      <c r="E1797" s="865" t="n">
        <v>2.446</v>
      </c>
      <c r="F1797" s="795" t="n"/>
      <c r="G1797" s="794" t="n">
        <v>1.003</v>
      </c>
      <c r="H1797" s="836" t="n"/>
      <c r="I1797" s="792" t="n"/>
      <c r="J1797" s="793" t="n">
        <v>0.8638</v>
      </c>
      <c r="K1797" s="795" t="n"/>
      <c r="L1797" s="793" t="n">
        <v>0.9759</v>
      </c>
      <c r="M1797" s="1028">
        <f>IFERROR(AVERAGE(D1797:E1797),"")</f>
        <v/>
      </c>
      <c r="N1797" s="982">
        <f>IFERROR(AVERAGE(F1797:H1797),"")</f>
        <v/>
      </c>
      <c r="O1797" s="982">
        <f>IFERROR(AVERAGE(I1797:J1797),"")</f>
        <v/>
      </c>
      <c r="P1797" s="982">
        <f>IFERROR(AVERAGE(K1797:L1797),"")</f>
        <v/>
      </c>
      <c r="R1797" s="797">
        <f>AVERAGE(M1797:P1797)</f>
        <v/>
      </c>
      <c r="S1797" s="266">
        <f>IF(R1797&gt;=1,1,0)</f>
        <v/>
      </c>
      <c r="T1797" s="266">
        <f>IF(S1797=0,0,S1797+T1796)</f>
        <v/>
      </c>
      <c r="BE1797" s="785">
        <f>AVERAGE(N1797:P1797)</f>
        <v/>
      </c>
    </row>
    <row r="1798" ht="17.45" customHeight="1" thickBot="1">
      <c r="A1798" s="257">
        <f>IF(ISNUMBER(C1798),MONTH(C1798),"")</f>
        <v/>
      </c>
      <c r="B1798" s="257">
        <f>IF(ISNUMBER(C1798),YEAR(C1798),"")</f>
        <v/>
      </c>
      <c r="C1798" s="791">
        <f>C1797+1</f>
        <v/>
      </c>
      <c r="D1798" s="792" t="n">
        <v>1.829</v>
      </c>
      <c r="E1798" s="793" t="n"/>
      <c r="F1798" s="795" t="n">
        <v>0.7121</v>
      </c>
      <c r="G1798" s="794" t="n"/>
      <c r="H1798" s="836" t="n"/>
      <c r="I1798" s="792" t="n">
        <v>0.8714</v>
      </c>
      <c r="J1798" s="793" t="n"/>
      <c r="K1798" s="795" t="n">
        <v>0.8861</v>
      </c>
      <c r="L1798" s="793" t="n"/>
      <c r="M1798" s="982">
        <f>IFERROR(AVERAGE(D1798:E1798),"")</f>
        <v/>
      </c>
      <c r="N1798" s="982">
        <f>IFERROR(AVERAGE(F1798:H1798),"")</f>
        <v/>
      </c>
      <c r="O1798" s="982">
        <f>IFERROR(AVERAGE(I1798:J1798),"")</f>
        <v/>
      </c>
      <c r="P1798" s="982">
        <f>IFERROR(AVERAGE(K1798:L1798),"")</f>
        <v/>
      </c>
      <c r="R1798" s="797">
        <f>AVERAGE(M1798:P1798)</f>
        <v/>
      </c>
      <c r="S1798" s="266">
        <f>IF(R1798&gt;=1,1,0)</f>
        <v/>
      </c>
      <c r="T1798" s="266">
        <f>IF(S1798=0,0,S1798+T1797)</f>
        <v/>
      </c>
      <c r="U1798" s="514" t="inlineStr">
        <is>
          <t>November</t>
        </is>
      </c>
      <c r="V1798" s="515" t="n">
        <v>2022</v>
      </c>
      <c r="W1798" s="516" t="n"/>
      <c r="X1798" s="516" t="n"/>
      <c r="Y1798" s="516" t="n"/>
      <c r="BE1798" s="785">
        <f>AVERAGE(N1798:P1798)</f>
        <v/>
      </c>
    </row>
    <row r="1799" ht="17.45" customHeight="1" thickBot="1">
      <c r="A1799" s="257">
        <f>IF(ISNUMBER(C1799),MONTH(C1799),"")</f>
        <v/>
      </c>
      <c r="B1799" s="257">
        <f>IF(ISNUMBER(C1799),YEAR(C1799),"")</f>
        <v/>
      </c>
      <c r="C1799" s="824">
        <f>C1798+1</f>
        <v/>
      </c>
      <c r="D1799" s="825" t="n"/>
      <c r="E1799" s="826" t="n">
        <v>1.718</v>
      </c>
      <c r="F1799" s="828" t="n"/>
      <c r="G1799" s="827" t="n">
        <v>0.6451</v>
      </c>
      <c r="H1799" s="867" t="n"/>
      <c r="I1799" s="825" t="n"/>
      <c r="J1799" s="826" t="n">
        <v>0.6203</v>
      </c>
      <c r="K1799" s="828" t="n"/>
      <c r="L1799" s="826" t="n">
        <v>0.7148</v>
      </c>
      <c r="M1799" s="982">
        <f>IFERROR(AVERAGE(D1799:E1799),"")</f>
        <v/>
      </c>
      <c r="N1799" s="982">
        <f>IFERROR(AVERAGE(F1799:H1799),"")</f>
        <v/>
      </c>
      <c r="O1799" s="982">
        <f>IFERROR(AVERAGE(I1799:J1799),"")</f>
        <v/>
      </c>
      <c r="P1799" s="982">
        <f>IFERROR(AVERAGE(K1799:L1799),"")</f>
        <v/>
      </c>
      <c r="R1799" s="797">
        <f>AVERAGE(M1799:P1799)</f>
        <v/>
      </c>
      <c r="S1799" s="266">
        <f>IF(R1799&gt;=1,1,0)</f>
        <v/>
      </c>
      <c r="T1799" s="266">
        <f>IF(S1799=0,0,S1799+T1798)</f>
        <v/>
      </c>
      <c r="U1799" s="517" t="inlineStr">
        <is>
          <t>Parameter</t>
        </is>
      </c>
      <c r="V1799" s="517" t="inlineStr">
        <is>
          <t>Station 1</t>
        </is>
      </c>
      <c r="W1799" s="517" t="inlineStr">
        <is>
          <t>Station 2</t>
        </is>
      </c>
      <c r="X1799" s="517" t="inlineStr">
        <is>
          <t>Station 4</t>
        </is>
      </c>
      <c r="Y1799" s="517" t="inlineStr">
        <is>
          <t>Station 5</t>
        </is>
      </c>
      <c r="BE1799" s="785">
        <f>AVERAGE(N1799:P1799)</f>
        <v/>
      </c>
    </row>
    <row r="1800" ht="17.45" customHeight="1">
      <c r="A1800" s="257">
        <f>IF(ISNUMBER(C1800),MONTH(C1800),"")</f>
        <v/>
      </c>
      <c r="B1800" s="257">
        <f>IF(ISNUMBER(C1800),YEAR(C1800),"")</f>
        <v/>
      </c>
      <c r="C1800" s="831">
        <f>C1799+1</f>
        <v/>
      </c>
      <c r="D1800" s="792" t="n">
        <v>1.104</v>
      </c>
      <c r="E1800" s="793" t="n"/>
      <c r="F1800" s="795" t="n"/>
      <c r="G1800" s="794" t="n"/>
      <c r="H1800" s="836" t="n">
        <v>0.428</v>
      </c>
      <c r="I1800" s="792" t="n">
        <v>0.5489000000000001</v>
      </c>
      <c r="J1800" s="793" t="n"/>
      <c r="K1800" s="795" t="n">
        <v>0.6419</v>
      </c>
      <c r="L1800" s="793" t="n"/>
      <c r="M1800" s="982">
        <f>IFERROR(AVERAGE(D1800:E1800),"")</f>
        <v/>
      </c>
      <c r="N1800" s="982">
        <f>IFERROR(AVERAGE(F1800:H1800),"")</f>
        <v/>
      </c>
      <c r="O1800" s="982">
        <f>IFERROR(AVERAGE(I1800:J1800),"")</f>
        <v/>
      </c>
      <c r="P1800" s="982">
        <f>IFERROR(AVERAGE(K1800:L1800),"")</f>
        <v/>
      </c>
      <c r="R1800" s="797">
        <f>AVERAGE(M1800:P1800)</f>
        <v/>
      </c>
      <c r="S1800" s="266">
        <f>IF(R1800&gt;=1,1,0)</f>
        <v/>
      </c>
      <c r="T1800" s="266">
        <f>IF(S1800=0,0,S1800+T1799)</f>
        <v/>
      </c>
      <c r="U1800" s="518" t="inlineStr">
        <is>
          <t>Average</t>
        </is>
      </c>
      <c r="V1800" s="928">
        <f>AVERAGE(D1770:E1799)</f>
        <v/>
      </c>
      <c r="W1800" s="928">
        <f>AVERAGE(F1770:H1799)</f>
        <v/>
      </c>
      <c r="X1800" s="928">
        <f>AVERAGE(I1770:J1799)</f>
        <v/>
      </c>
      <c r="Y1800" s="928">
        <f>AVERAGE(K1770:L1799)</f>
        <v/>
      </c>
      <c r="BE1800" s="785">
        <f>AVERAGE(N1800:P1800)</f>
        <v/>
      </c>
    </row>
    <row r="1801" ht="17.45" customHeight="1">
      <c r="A1801" s="257">
        <f>IF(ISNUMBER(C1801),MONTH(C1801),"")</f>
        <v/>
      </c>
      <c r="B1801" s="257">
        <f>IF(ISNUMBER(C1801),YEAR(C1801),"")</f>
        <v/>
      </c>
      <c r="C1801" s="791">
        <f>C1800+1</f>
        <v/>
      </c>
      <c r="D1801" s="792" t="n"/>
      <c r="E1801" s="793" t="n">
        <v>0.7166</v>
      </c>
      <c r="F1801" s="795" t="n"/>
      <c r="G1801" s="794" t="n">
        <v>0.7002</v>
      </c>
      <c r="H1801" s="836" t="n"/>
      <c r="I1801" s="792" t="n"/>
      <c r="J1801" s="793" t="n">
        <v>0.4606</v>
      </c>
      <c r="K1801" s="795" t="n"/>
      <c r="L1801" s="793" t="n">
        <v>0.7050999999999999</v>
      </c>
      <c r="M1801" s="982">
        <f>IFERROR(AVERAGE(D1801:E1801),"")</f>
        <v/>
      </c>
      <c r="N1801" s="982">
        <f>IFERROR(AVERAGE(F1801:H1801),"")</f>
        <v/>
      </c>
      <c r="O1801" s="982">
        <f>IFERROR(AVERAGE(I1801:J1801),"")</f>
        <v/>
      </c>
      <c r="P1801" s="982">
        <f>IFERROR(AVERAGE(K1801:L1801),"")</f>
        <v/>
      </c>
      <c r="R1801" s="797">
        <f>AVERAGE(M1801:P1801)</f>
        <v/>
      </c>
      <c r="S1801" s="266">
        <f>IF(R1801&gt;=1,1,0)</f>
        <v/>
      </c>
      <c r="T1801" s="266">
        <f>IF(S1801=0,0,S1801+T1800)</f>
        <v/>
      </c>
      <c r="U1801" s="518" t="inlineStr">
        <is>
          <t>Maximum</t>
        </is>
      </c>
      <c r="V1801" s="928">
        <f>MAX(D1770:E1799)</f>
        <v/>
      </c>
      <c r="W1801" s="928">
        <f>MAX(F1770:H1799)</f>
        <v/>
      </c>
      <c r="X1801" s="928">
        <f>MAX(I1770:J1799)</f>
        <v/>
      </c>
      <c r="Y1801" s="928">
        <f>MAX(K1770:L1799)</f>
        <v/>
      </c>
      <c r="BE1801" s="785">
        <f>AVERAGE(N1801:P1801)</f>
        <v/>
      </c>
    </row>
    <row r="1802" ht="17.45" customHeight="1" thickBot="1">
      <c r="A1802" s="257">
        <f>IF(ISNUMBER(C1802),MONTH(C1802),"")</f>
        <v/>
      </c>
      <c r="B1802" s="257">
        <f>IF(ISNUMBER(C1802),YEAR(C1802),"")</f>
        <v/>
      </c>
      <c r="C1802" s="861">
        <f>C1801+1</f>
        <v/>
      </c>
      <c r="D1802" s="809" t="n">
        <v>1.647</v>
      </c>
      <c r="E1802" s="810" t="n"/>
      <c r="F1802" s="812" t="n">
        <v>0.8947000000000001</v>
      </c>
      <c r="G1802" s="811" t="n"/>
      <c r="H1802" s="837" t="n">
        <v>0.8942</v>
      </c>
      <c r="I1802" s="809" t="n">
        <v>0.746</v>
      </c>
      <c r="J1802" s="810" t="n"/>
      <c r="K1802" s="812" t="n">
        <v>0.8945</v>
      </c>
      <c r="L1802" s="810" t="n"/>
      <c r="M1802" s="983">
        <f>IFERROR(AVERAGE(D1802:E1802),"")</f>
        <v/>
      </c>
      <c r="N1802" s="983">
        <f>IFERROR(AVERAGE(F1802:H1802),"")</f>
        <v/>
      </c>
      <c r="O1802" s="983">
        <f>IFERROR(AVERAGE(I1802:J1802),"")</f>
        <v/>
      </c>
      <c r="P1802" s="983">
        <f>IFERROR(AVERAGE(K1802:L1802),"")</f>
        <v/>
      </c>
      <c r="Q1802" s="813">
        <f>AVERAGE(M1802:P1802)</f>
        <v/>
      </c>
      <c r="R1802" s="813" t="n"/>
      <c r="S1802" s="443">
        <f>IF(Q1802&gt;=1,1,0)</f>
        <v/>
      </c>
      <c r="T1802" s="443">
        <f>IF(S1802=0,0,S1802+T1801)</f>
        <v/>
      </c>
      <c r="U1802" s="520" t="inlineStr">
        <is>
          <t># DAYS &gt; 2.5</t>
        </is>
      </c>
      <c r="V1802" s="521">
        <f>COUNTIF(D1770:E1799,"&gt;=2.5")</f>
        <v/>
      </c>
      <c r="W1802" s="521">
        <f>COUNTIF(F1770:H1799,"&gt;=2.5")</f>
        <v/>
      </c>
      <c r="X1802" s="521">
        <f>COUNTIF(I1770:J1799,"&gt;=2.5")</f>
        <v/>
      </c>
      <c r="Y1802" s="521">
        <f>COUNTIF(K1770:L1799,"&gt;=2.5")</f>
        <v/>
      </c>
      <c r="BE1802" s="785">
        <f>AVERAGE(N1802:P1802)</f>
        <v/>
      </c>
    </row>
    <row r="1803" ht="17.45" customHeight="1" thickBot="1">
      <c r="A1803" s="257">
        <f>IF(ISNUMBER(C1803),MONTH(C1803),"")</f>
        <v/>
      </c>
      <c r="B1803" s="257">
        <f>IF(ISNUMBER(C1803),YEAR(C1803),"")</f>
        <v/>
      </c>
      <c r="C1803" s="808">
        <f>C1802+1</f>
        <v/>
      </c>
      <c r="D1803" s="809" t="n"/>
      <c r="E1803" s="810" t="n">
        <v>0.9174</v>
      </c>
      <c r="F1803" s="812" t="n"/>
      <c r="G1803" s="811" t="n">
        <v>0.9942</v>
      </c>
      <c r="H1803" s="837" t="n"/>
      <c r="I1803" s="809" t="n"/>
      <c r="J1803" s="810" t="n">
        <v>0.6797</v>
      </c>
      <c r="K1803" s="812" t="n"/>
      <c r="L1803" s="810" t="n">
        <v>0.7591</v>
      </c>
      <c r="M1803" s="983">
        <f>IFERROR(AVERAGE(D1803:E1803),"")</f>
        <v/>
      </c>
      <c r="N1803" s="983">
        <f>IFERROR(AVERAGE(F1803:H1803),"")</f>
        <v/>
      </c>
      <c r="O1803" s="983">
        <f>IFERROR(AVERAGE(I1803:J1803),"")</f>
        <v/>
      </c>
      <c r="P1803" s="983">
        <f>IFERROR(AVERAGE(K1803:L1803),"")</f>
        <v/>
      </c>
      <c r="Q1803" s="813">
        <f>AVERAGE(M1803:P1803)</f>
        <v/>
      </c>
      <c r="R1803" s="813" t="n"/>
      <c r="S1803" s="443">
        <f>IF(Q1803&gt;=1,1,0)</f>
        <v/>
      </c>
      <c r="T1803" s="443">
        <f>IF(S1803=0,0,S1803+T1802)</f>
        <v/>
      </c>
      <c r="Y1803" s="929">
        <f>AVERAGE(V1800:Y1800)</f>
        <v/>
      </c>
      <c r="BE1803" s="785">
        <f>AVERAGE(N1803:P1803)</f>
        <v/>
      </c>
    </row>
    <row r="1804" ht="17.45" customHeight="1">
      <c r="A1804" s="257">
        <f>IF(ISNUMBER(C1804),MONTH(C1804),"")</f>
        <v/>
      </c>
      <c r="B1804" s="257">
        <f>IF(ISNUMBER(C1804),YEAR(C1804),"")</f>
        <v/>
      </c>
      <c r="C1804" s="791">
        <f>C1803+1</f>
        <v/>
      </c>
      <c r="D1804" s="792" t="n">
        <v>1.238</v>
      </c>
      <c r="E1804" s="793" t="n"/>
      <c r="F1804" s="795" t="n">
        <v>0.4889</v>
      </c>
      <c r="G1804" s="794" t="n"/>
      <c r="H1804" s="836" t="n"/>
      <c r="I1804" s="792" t="n">
        <v>0.4311</v>
      </c>
      <c r="J1804" s="793" t="n"/>
      <c r="K1804" s="795" t="n">
        <v>0.5403</v>
      </c>
      <c r="L1804" s="793" t="n"/>
      <c r="M1804" s="982">
        <f>IFERROR(AVERAGE(D1804:E1804),"")</f>
        <v/>
      </c>
      <c r="N1804" s="982">
        <f>IFERROR(AVERAGE(F1804:H1804),"")</f>
        <v/>
      </c>
      <c r="O1804" s="982">
        <f>IFERROR(AVERAGE(I1804:J1804),"")</f>
        <v/>
      </c>
      <c r="P1804" s="982">
        <f>IFERROR(AVERAGE(K1804:L1804),"")</f>
        <v/>
      </c>
      <c r="R1804" s="797">
        <f>AVERAGE(M1804:P1804)</f>
        <v/>
      </c>
      <c r="S1804" s="266">
        <f>IF(R1804&gt;=1,1,0)</f>
        <v/>
      </c>
      <c r="T1804" s="266">
        <f>IF(S1804=0,0,S1804+T1803)</f>
        <v/>
      </c>
      <c r="BE1804" s="785">
        <f>AVERAGE(N1804:P1804)</f>
        <v/>
      </c>
    </row>
    <row r="1805" ht="17.45" customHeight="1">
      <c r="A1805" s="257">
        <f>IF(ISNUMBER(C1805),MONTH(C1805),"")</f>
        <v/>
      </c>
      <c r="B1805" s="257">
        <f>IF(ISNUMBER(C1805),YEAR(C1805),"")</f>
        <v/>
      </c>
      <c r="C1805" s="791">
        <f>C1804+1</f>
        <v/>
      </c>
      <c r="D1805" s="792" t="n"/>
      <c r="E1805" s="865" t="n">
        <v>2.381</v>
      </c>
      <c r="F1805" s="795" t="n"/>
      <c r="G1805" s="794" t="n">
        <v>0.6445</v>
      </c>
      <c r="H1805" s="836" t="n"/>
      <c r="I1805" s="792" t="n"/>
      <c r="J1805" s="793" t="n">
        <v>0.7284</v>
      </c>
      <c r="K1805" s="795" t="n"/>
      <c r="L1805" s="793" t="n">
        <v>0.7432</v>
      </c>
      <c r="M1805" s="1028">
        <f>IFERROR(AVERAGE(D1805:E1805),"")</f>
        <v/>
      </c>
      <c r="N1805" s="982">
        <f>IFERROR(AVERAGE(F1805:H1805),"")</f>
        <v/>
      </c>
      <c r="O1805" s="982">
        <f>IFERROR(AVERAGE(I1805:J1805),"")</f>
        <v/>
      </c>
      <c r="P1805" s="982">
        <f>IFERROR(AVERAGE(K1805:L1805),"")</f>
        <v/>
      </c>
      <c r="R1805" s="797">
        <f>AVERAGE(M1805:P1805)</f>
        <v/>
      </c>
      <c r="S1805" s="266">
        <f>IF(R1805&gt;=1,1,0)</f>
        <v/>
      </c>
      <c r="T1805" s="266">
        <f>IF(S1805=0,0,S1805+T1804)</f>
        <v/>
      </c>
      <c r="BE1805" s="785">
        <f>AVERAGE(N1805:P1805)</f>
        <v/>
      </c>
    </row>
    <row r="1806" ht="17.45" customHeight="1">
      <c r="A1806" s="257">
        <f>IF(ISNUMBER(C1806),MONTH(C1806),"")</f>
        <v/>
      </c>
      <c r="B1806" s="257">
        <f>IF(ISNUMBER(C1806),YEAR(C1806),"")</f>
        <v/>
      </c>
      <c r="C1806" s="791">
        <f>C1805+1</f>
        <v/>
      </c>
      <c r="D1806" s="899" t="n">
        <v>3.055</v>
      </c>
      <c r="E1806" s="793" t="n"/>
      <c r="F1806" s="795" t="n"/>
      <c r="G1806" s="794" t="n"/>
      <c r="H1806" s="836" t="n">
        <v>0.8605</v>
      </c>
      <c r="I1806" s="792" t="n">
        <v>0.9617</v>
      </c>
      <c r="J1806" s="793" t="n"/>
      <c r="K1806" s="795" t="n">
        <v>0.9701</v>
      </c>
      <c r="L1806" s="793" t="n"/>
      <c r="M1806" s="1028">
        <f>IFERROR(AVERAGE(D1806:E1806),"")</f>
        <v/>
      </c>
      <c r="N1806" s="982">
        <f>IFERROR(AVERAGE(F1806:H1806),"")</f>
        <v/>
      </c>
      <c r="O1806" s="982">
        <f>IFERROR(AVERAGE(I1806:J1806),"")</f>
        <v/>
      </c>
      <c r="P1806" s="982">
        <f>IFERROR(AVERAGE(K1806:L1806),"")</f>
        <v/>
      </c>
      <c r="R1806" s="797">
        <f>AVERAGE(M1806:P1806)</f>
        <v/>
      </c>
      <c r="S1806" s="266">
        <f>IF(R1806&gt;=1,1,0)</f>
        <v/>
      </c>
      <c r="T1806" s="266">
        <f>IF(S1806=0,0,S1806+T1805)</f>
        <v/>
      </c>
      <c r="BE1806" s="785">
        <f>AVERAGE(N1806:P1806)</f>
        <v/>
      </c>
    </row>
    <row r="1807" ht="17.45" customHeight="1">
      <c r="A1807" s="257">
        <f>IF(ISNUMBER(C1807),MONTH(C1807),"")</f>
        <v/>
      </c>
      <c r="B1807" s="257">
        <f>IF(ISNUMBER(C1807),YEAR(C1807),"")</f>
        <v/>
      </c>
      <c r="C1807" s="791">
        <f>C1806+1</f>
        <v/>
      </c>
      <c r="D1807" s="792" t="n"/>
      <c r="E1807" s="865" t="n">
        <v>3.967</v>
      </c>
      <c r="F1807" s="795" t="n"/>
      <c r="G1807" s="794" t="n">
        <v>1.032</v>
      </c>
      <c r="H1807" s="836" t="n"/>
      <c r="I1807" s="792" t="n"/>
      <c r="J1807" s="793" t="n">
        <v>0.7431</v>
      </c>
      <c r="K1807" s="795" t="n"/>
      <c r="L1807" s="793" t="n">
        <v>1.009</v>
      </c>
      <c r="M1807" s="1028">
        <f>IFERROR(AVERAGE(D1807:E1807),"")</f>
        <v/>
      </c>
      <c r="N1807" s="982">
        <f>IFERROR(AVERAGE(F1807:H1807),"")</f>
        <v/>
      </c>
      <c r="O1807" s="982">
        <f>IFERROR(AVERAGE(I1807:J1807),"")</f>
        <v/>
      </c>
      <c r="P1807" s="982">
        <f>IFERROR(AVERAGE(K1807:L1807),"")</f>
        <v/>
      </c>
      <c r="R1807" s="797">
        <f>AVERAGE(M1807:P1807)</f>
        <v/>
      </c>
      <c r="S1807" s="266">
        <f>IF(R1807&gt;=1,1,0)</f>
        <v/>
      </c>
      <c r="T1807" s="266">
        <f>IF(S1807=0,0,S1807+T1806)</f>
        <v/>
      </c>
      <c r="BE1807" s="785">
        <f>AVERAGE(N1807:P1807)</f>
        <v/>
      </c>
    </row>
    <row r="1808" ht="17.45" customHeight="1">
      <c r="A1808" s="257">
        <f>IF(ISNUMBER(C1808),MONTH(C1808),"")</f>
        <v/>
      </c>
      <c r="B1808" s="257">
        <f>IF(ISNUMBER(C1808),YEAR(C1808),"")</f>
        <v/>
      </c>
      <c r="C1808" s="861">
        <f>C1807+1</f>
        <v/>
      </c>
      <c r="D1808" s="864" t="n">
        <v>3.6</v>
      </c>
      <c r="E1808" s="804" t="n"/>
      <c r="F1808" s="806" t="n">
        <v>0.8379</v>
      </c>
      <c r="G1808" s="805" t="n"/>
      <c r="H1808" s="838" t="n">
        <v>0.8177</v>
      </c>
      <c r="I1808" s="803" t="n">
        <v>0.9069</v>
      </c>
      <c r="J1808" s="804" t="n"/>
      <c r="K1808" s="806" t="n">
        <v>1.093</v>
      </c>
      <c r="L1808" s="804" t="n"/>
      <c r="M1808" s="1028">
        <f>IFERROR(AVERAGE(D1808:E1808),"")</f>
        <v/>
      </c>
      <c r="N1808" s="982">
        <f>IFERROR(AVERAGE(F1808:H1808),"")</f>
        <v/>
      </c>
      <c r="O1808" s="982">
        <f>IFERROR(AVERAGE(I1808:J1808),"")</f>
        <v/>
      </c>
      <c r="P1808" s="982">
        <f>IFERROR(AVERAGE(K1808:L1808),"")</f>
        <v/>
      </c>
      <c r="R1808" s="797">
        <f>AVERAGE(M1808:P1808)</f>
        <v/>
      </c>
      <c r="S1808" s="266">
        <f>IF(R1808&gt;=1,1,0)</f>
        <v/>
      </c>
      <c r="T1808" s="266">
        <f>IF(S1808=0,0,S1808+T1807)</f>
        <v/>
      </c>
      <c r="BE1808" s="785">
        <f>AVERAGE(N1808:P1808)</f>
        <v/>
      </c>
    </row>
    <row r="1809" ht="17.45" customHeight="1">
      <c r="A1809" s="257">
        <f>IF(ISNUMBER(C1809),MONTH(C1809),"")</f>
        <v/>
      </c>
      <c r="B1809" s="257">
        <f>IF(ISNUMBER(C1809),YEAR(C1809),"")</f>
        <v/>
      </c>
      <c r="C1809" s="808">
        <f>C1808+1</f>
        <v/>
      </c>
      <c r="D1809" s="844" t="n"/>
      <c r="E1809" s="845" t="n">
        <v>1.765</v>
      </c>
      <c r="F1809" s="847" t="n"/>
      <c r="G1809" s="846" t="n">
        <v>0.9197</v>
      </c>
      <c r="H1809" s="848" t="n"/>
      <c r="I1809" s="844" t="n"/>
      <c r="J1809" s="845" t="n">
        <v>0.6385</v>
      </c>
      <c r="K1809" s="847" t="n"/>
      <c r="L1809" s="845" t="n">
        <v>0.9829</v>
      </c>
      <c r="M1809" s="983">
        <f>IFERROR(AVERAGE(D1809:E1809),"")</f>
        <v/>
      </c>
      <c r="N1809" s="983">
        <f>IFERROR(AVERAGE(F1809:H1809),"")</f>
        <v/>
      </c>
      <c r="O1809" s="983">
        <f>IFERROR(AVERAGE(I1809:J1809),"")</f>
        <v/>
      </c>
      <c r="P1809" s="983">
        <f>IFERROR(AVERAGE(K1809:L1809),"")</f>
        <v/>
      </c>
      <c r="Q1809" s="813">
        <f>AVERAGE(M1809:P1809)</f>
        <v/>
      </c>
      <c r="R1809" s="813" t="n"/>
      <c r="S1809" s="443">
        <f>IF(Q1809&gt;=1,1,0)</f>
        <v/>
      </c>
      <c r="T1809" s="443">
        <f>IF(S1809=0,0,S1809+T1808)</f>
        <v/>
      </c>
      <c r="BE1809" s="785">
        <f>AVERAGE(N1809:P1809)</f>
        <v/>
      </c>
    </row>
    <row r="1810" ht="17.45" customHeight="1">
      <c r="A1810" s="257">
        <f>IF(ISNUMBER(C1810),MONTH(C1810),"")</f>
        <v/>
      </c>
      <c r="B1810" s="257">
        <f>IF(ISNUMBER(C1810),YEAR(C1810),"")</f>
        <v/>
      </c>
      <c r="C1810" s="808">
        <f>C1809+1</f>
        <v/>
      </c>
      <c r="D1810" s="844" t="n">
        <v>0.6639</v>
      </c>
      <c r="E1810" s="845" t="n"/>
      <c r="F1810" s="847" t="n">
        <v>0.4693</v>
      </c>
      <c r="G1810" s="846" t="n"/>
      <c r="H1810" s="848" t="n"/>
      <c r="I1810" s="844" t="n">
        <v>0.1755</v>
      </c>
      <c r="J1810" s="845" t="n"/>
      <c r="K1810" s="847" t="n">
        <v>0.41</v>
      </c>
      <c r="L1810" s="845" t="n"/>
      <c r="M1810" s="983">
        <f>IFERROR(AVERAGE(D1810:E1810),"")</f>
        <v/>
      </c>
      <c r="N1810" s="983">
        <f>IFERROR(AVERAGE(F1810:H1810),"")</f>
        <v/>
      </c>
      <c r="O1810" s="983">
        <f>IFERROR(AVERAGE(I1810:J1810),"")</f>
        <v/>
      </c>
      <c r="P1810" s="983">
        <f>IFERROR(AVERAGE(K1810:L1810),"")</f>
        <v/>
      </c>
      <c r="Q1810" s="813">
        <f>AVERAGE(M1810:P1810)</f>
        <v/>
      </c>
      <c r="R1810" s="813" t="n"/>
      <c r="S1810" s="443">
        <f>IF(Q1810&gt;=1,1,0)</f>
        <v/>
      </c>
      <c r="T1810" s="443">
        <f>IF(S1810=0,0,S1810+T1809)</f>
        <v/>
      </c>
      <c r="BE1810" s="785">
        <f>AVERAGE(N1810:P1810)</f>
        <v/>
      </c>
    </row>
    <row r="1811" ht="17.45" customHeight="1">
      <c r="A1811" s="257">
        <f>IF(ISNUMBER(C1811),MONTH(C1811),"")</f>
        <v/>
      </c>
      <c r="B1811" s="257">
        <f>IF(ISNUMBER(C1811),YEAR(C1811),"")</f>
        <v/>
      </c>
      <c r="C1811" s="791">
        <f>C1810+1</f>
        <v/>
      </c>
      <c r="D1811" s="849" t="n"/>
      <c r="E1811" s="850" t="n">
        <v>0.8307</v>
      </c>
      <c r="F1811" s="852" t="n"/>
      <c r="G1811" s="851" t="n">
        <v>0.6088</v>
      </c>
      <c r="H1811" s="853" t="n"/>
      <c r="I1811" s="849" t="n"/>
      <c r="J1811" s="850" t="n">
        <v>0.4177</v>
      </c>
      <c r="K1811" s="852" t="n"/>
      <c r="L1811" s="850" t="n">
        <v>0.5215</v>
      </c>
      <c r="M1811" s="982">
        <f>IFERROR(AVERAGE(D1811:E1811),"")</f>
        <v/>
      </c>
      <c r="N1811" s="982">
        <f>IFERROR(AVERAGE(F1811:H1811),"")</f>
        <v/>
      </c>
      <c r="O1811" s="982">
        <f>IFERROR(AVERAGE(I1811:J1811),"")</f>
        <v/>
      </c>
      <c r="P1811" s="982">
        <f>IFERROR(AVERAGE(K1811:L1811),"")</f>
        <v/>
      </c>
      <c r="R1811" s="797">
        <f>AVERAGE(M1811:P1811)</f>
        <v/>
      </c>
      <c r="S1811" s="266">
        <f>IF(R1811&gt;=1,1,0)</f>
        <v/>
      </c>
      <c r="T1811" s="266">
        <f>IF(S1811=0,0,S1811+T1810)</f>
        <v/>
      </c>
      <c r="BE1811" s="785">
        <f>AVERAGE(N1811:P1811)</f>
        <v/>
      </c>
    </row>
    <row r="1812" ht="17.45" customHeight="1">
      <c r="A1812" s="257">
        <f>IF(ISNUMBER(C1812),MONTH(C1812),"")</f>
        <v/>
      </c>
      <c r="B1812" s="257">
        <f>IF(ISNUMBER(C1812),YEAR(C1812),"")</f>
        <v/>
      </c>
      <c r="C1812" s="791">
        <f>C1811+1</f>
        <v/>
      </c>
      <c r="D1812" s="899" t="n">
        <v>2.986</v>
      </c>
      <c r="E1812" s="793" t="n"/>
      <c r="F1812" s="795" t="n"/>
      <c r="G1812" s="794" t="n"/>
      <c r="H1812" s="836" t="n">
        <v>0.7427</v>
      </c>
      <c r="I1812" s="792" t="n">
        <v>1.069</v>
      </c>
      <c r="J1812" s="793" t="n"/>
      <c r="K1812" s="795" t="n">
        <v>0.9447</v>
      </c>
      <c r="L1812" s="793" t="n"/>
      <c r="M1812" s="1028">
        <f>IFERROR(AVERAGE(D1812:E1812),"")</f>
        <v/>
      </c>
      <c r="N1812" s="982">
        <f>IFERROR(AVERAGE(F1812:H1812),"")</f>
        <v/>
      </c>
      <c r="O1812" s="982">
        <f>IFERROR(AVERAGE(I1812:J1812),"")</f>
        <v/>
      </c>
      <c r="P1812" s="982">
        <f>IFERROR(AVERAGE(K1812:L1812),"")</f>
        <v/>
      </c>
      <c r="R1812" s="797">
        <f>AVERAGE(M1812:P1812)</f>
        <v/>
      </c>
      <c r="S1812" s="266">
        <f>IF(R1812&gt;=1,1,0)</f>
        <v/>
      </c>
      <c r="T1812" s="266">
        <f>IF(S1812=0,0,S1812+T1811)</f>
        <v/>
      </c>
      <c r="BE1812" s="785">
        <f>AVERAGE(N1812:P1812)</f>
        <v/>
      </c>
    </row>
    <row r="1813" ht="17.45" customHeight="1">
      <c r="A1813" s="257">
        <f>IF(ISNUMBER(C1813),MONTH(C1813),"")</f>
        <v/>
      </c>
      <c r="B1813" s="257">
        <f>IF(ISNUMBER(C1813),YEAR(C1813),"")</f>
        <v/>
      </c>
      <c r="C1813" s="791">
        <f>C1812+1</f>
        <v/>
      </c>
      <c r="D1813" s="792" t="n"/>
      <c r="E1813" s="865" t="n">
        <v>5.087</v>
      </c>
      <c r="F1813" s="795" t="n"/>
      <c r="G1813" s="794" t="n">
        <v>1.544</v>
      </c>
      <c r="H1813" s="836" t="n"/>
      <c r="I1813" s="792" t="n"/>
      <c r="J1813" s="793" t="n">
        <v>0.9666</v>
      </c>
      <c r="K1813" s="795" t="n"/>
      <c r="L1813" s="793" t="n">
        <v>1.351</v>
      </c>
      <c r="M1813" s="1028">
        <f>IFERROR(AVERAGE(D1813:E1813),"")</f>
        <v/>
      </c>
      <c r="N1813" s="982">
        <f>IFERROR(AVERAGE(F1813:H1813),"")</f>
        <v/>
      </c>
      <c r="O1813" s="982">
        <f>IFERROR(AVERAGE(I1813:J1813),"")</f>
        <v/>
      </c>
      <c r="P1813" s="982">
        <f>IFERROR(AVERAGE(K1813:L1813),"")</f>
        <v/>
      </c>
      <c r="R1813" s="797">
        <f>AVERAGE(M1813:P1813)</f>
        <v/>
      </c>
      <c r="S1813" s="266">
        <f>IF(R1813&gt;=1,1,0)</f>
        <v/>
      </c>
      <c r="T1813" s="266">
        <f>IF(S1813=0,0,S1813+T1812)</f>
        <v/>
      </c>
      <c r="BE1813" s="785">
        <f>AVERAGE(N1813:P1813)</f>
        <v/>
      </c>
    </row>
    <row r="1814" ht="17.45" customHeight="1">
      <c r="A1814" s="257">
        <f>IF(ISNUMBER(C1814),MONTH(C1814),"")</f>
        <v/>
      </c>
      <c r="B1814" s="257">
        <f>IF(ISNUMBER(C1814),YEAR(C1814),"")</f>
        <v/>
      </c>
      <c r="C1814" s="861">
        <f>C1813+1</f>
        <v/>
      </c>
      <c r="D1814" s="930" t="n">
        <v>5.367</v>
      </c>
      <c r="E1814" s="841" t="n"/>
      <c r="F1814" s="843" t="n">
        <v>1.363</v>
      </c>
      <c r="G1814" s="842" t="n"/>
      <c r="H1814" s="863" t="n">
        <v>1.372</v>
      </c>
      <c r="I1814" s="840" t="n">
        <v>1.249</v>
      </c>
      <c r="J1814" s="841" t="n"/>
      <c r="K1814" s="843" t="n">
        <v>1.527</v>
      </c>
      <c r="L1814" s="841" t="n"/>
      <c r="M1814" s="1028">
        <f>IFERROR(AVERAGE(D1814:E1814),"")</f>
        <v/>
      </c>
      <c r="N1814" s="982">
        <f>IFERROR(AVERAGE(F1814:H1814),"")</f>
        <v/>
      </c>
      <c r="O1814" s="982">
        <f>IFERROR(AVERAGE(I1814:J1814),"")</f>
        <v/>
      </c>
      <c r="P1814" s="982">
        <f>IFERROR(AVERAGE(K1814:L1814),"")</f>
        <v/>
      </c>
      <c r="R1814" s="797">
        <f>AVERAGE(M1814:P1814)</f>
        <v/>
      </c>
      <c r="S1814" s="266">
        <f>IF(R1814&gt;=1,1,0)</f>
        <v/>
      </c>
      <c r="T1814" s="266">
        <f>IF(S1814=0,0,S1814+T1813)</f>
        <v/>
      </c>
    </row>
    <row r="1815" ht="17.45" customHeight="1">
      <c r="A1815" s="257">
        <f>IF(ISNUMBER(C1815),MONTH(C1815),"")</f>
        <v/>
      </c>
      <c r="B1815" s="257">
        <f>IF(ISNUMBER(C1815),YEAR(C1815),"")</f>
        <v/>
      </c>
      <c r="C1815" s="791">
        <f>C1814+1</f>
        <v/>
      </c>
      <c r="D1815" s="849" t="n"/>
      <c r="E1815" s="901" t="n">
        <v>3.279</v>
      </c>
      <c r="F1815" s="852" t="n"/>
      <c r="G1815" s="926" t="n">
        <v>1.568</v>
      </c>
      <c r="H1815" s="853" t="n"/>
      <c r="I1815" s="849" t="n"/>
      <c r="J1815" s="850" t="n">
        <v>1.203</v>
      </c>
      <c r="K1815" s="852" t="n"/>
      <c r="L1815" s="901" t="n">
        <v>2.14</v>
      </c>
      <c r="M1815" s="1028">
        <f>IFERROR(AVERAGE(D1815:E1815),"")</f>
        <v/>
      </c>
      <c r="N1815" s="982">
        <f>IFERROR(AVERAGE(F1815:H1815),"")</f>
        <v/>
      </c>
      <c r="O1815" s="982">
        <f>IFERROR(AVERAGE(I1815:J1815),"")</f>
        <v/>
      </c>
      <c r="P1815" s="982">
        <f>IFERROR(AVERAGE(K1815:L1815),"")</f>
        <v/>
      </c>
      <c r="R1815" s="797">
        <f>AVERAGE(M1815:P1815)</f>
        <v/>
      </c>
      <c r="S1815" s="266">
        <f>IF(R1815&gt;=1,1,0)</f>
        <v/>
      </c>
      <c r="T1815" s="266">
        <f>IF(S1815=0,0,S1815+T1814)</f>
        <v/>
      </c>
    </row>
    <row r="1816" ht="17.45" customHeight="1">
      <c r="A1816" s="257">
        <f>IF(ISNUMBER(C1816),MONTH(C1816),"")</f>
        <v/>
      </c>
      <c r="B1816" s="257">
        <f>IF(ISNUMBER(C1816),YEAR(C1816),"")</f>
        <v/>
      </c>
      <c r="C1816" s="808">
        <f>C1815+1</f>
        <v/>
      </c>
      <c r="D1816" s="1021" t="n">
        <v>3.934</v>
      </c>
      <c r="E1816" s="845" t="n"/>
      <c r="F1816" s="847" t="n">
        <v>1.207</v>
      </c>
      <c r="G1816" s="846" t="n"/>
      <c r="H1816" s="848" t="n"/>
      <c r="I1816" s="844" t="n">
        <v>1.035</v>
      </c>
      <c r="J1816" s="845" t="n"/>
      <c r="K1816" s="847" t="n">
        <v>1.36</v>
      </c>
      <c r="L1816" s="845" t="n"/>
      <c r="M1816" s="1033">
        <f>IFERROR(AVERAGE(D1816:E1816),"")</f>
        <v/>
      </c>
      <c r="N1816" s="983">
        <f>IFERROR(AVERAGE(F1816:H1816),"")</f>
        <v/>
      </c>
      <c r="O1816" s="983">
        <f>IFERROR(AVERAGE(I1816:J1816),"")</f>
        <v/>
      </c>
      <c r="P1816" s="983">
        <f>IFERROR(AVERAGE(K1816:L1816),"")</f>
        <v/>
      </c>
      <c r="Q1816" s="813">
        <f>AVERAGE(M1816:P1816)</f>
        <v/>
      </c>
      <c r="R1816" s="813" t="n"/>
      <c r="S1816" s="443">
        <f>IF(Q1816&gt;=1,1,0)</f>
        <v/>
      </c>
      <c r="T1816" s="443">
        <f>IF(S1816=0,0,S1816+T1815)</f>
        <v/>
      </c>
    </row>
    <row r="1817" ht="17.45" customHeight="1">
      <c r="A1817" s="257">
        <f>IF(ISNUMBER(C1817),MONTH(C1817),"")</f>
        <v/>
      </c>
      <c r="B1817" s="257">
        <f>IF(ISNUMBER(C1817),YEAR(C1817),"")</f>
        <v/>
      </c>
      <c r="C1817" s="808">
        <f>C1816+1</f>
        <v/>
      </c>
      <c r="D1817" s="844" t="n"/>
      <c r="E1817" s="1031" t="n">
        <v>2.797</v>
      </c>
      <c r="F1817" s="847" t="n"/>
      <c r="G1817" s="846" t="n">
        <v>1.366</v>
      </c>
      <c r="H1817" s="848" t="n"/>
      <c r="I1817" s="844" t="n"/>
      <c r="J1817" s="845" t="n">
        <v>1.112</v>
      </c>
      <c r="K1817" s="847" t="n"/>
      <c r="L1817" s="845" t="n">
        <v>1.112</v>
      </c>
      <c r="M1817" s="1033">
        <f>IFERROR(AVERAGE(D1817:E1817),"")</f>
        <v/>
      </c>
      <c r="N1817" s="983">
        <f>IFERROR(AVERAGE(F1817:H1817),"")</f>
        <v/>
      </c>
      <c r="O1817" s="983">
        <f>IFERROR(AVERAGE(I1817:J1817),"")</f>
        <v/>
      </c>
      <c r="P1817" s="983">
        <f>IFERROR(AVERAGE(K1817:L1817),"")</f>
        <v/>
      </c>
      <c r="Q1817" s="813">
        <f>AVERAGE(M1817:P1817)</f>
        <v/>
      </c>
      <c r="R1817" s="813" t="n"/>
      <c r="S1817" s="443">
        <f>IF(Q1817&gt;=1,1,0)</f>
        <v/>
      </c>
      <c r="T1817" s="443">
        <f>IF(S1817=0,0,S1817+T1816)</f>
        <v/>
      </c>
    </row>
    <row r="1818" ht="17.45" customHeight="1">
      <c r="A1818" s="257">
        <f>IF(ISNUMBER(C1818),MONTH(C1818),"")</f>
        <v/>
      </c>
      <c r="B1818" s="257">
        <f>IF(ISNUMBER(C1818),YEAR(C1818),"")</f>
        <v/>
      </c>
      <c r="C1818" s="791">
        <f>C1817+1</f>
        <v/>
      </c>
      <c r="D1818" s="933" t="n">
        <v>4.81</v>
      </c>
      <c r="E1818" s="850" t="n"/>
      <c r="F1818" s="852" t="n"/>
      <c r="G1818" s="851" t="n"/>
      <c r="H1818" s="1042" t="n">
        <v>1.427</v>
      </c>
      <c r="I1818" s="849" t="n">
        <v>1.222</v>
      </c>
      <c r="J1818" s="850" t="n"/>
      <c r="K1818" s="969" t="n">
        <v>1.574</v>
      </c>
      <c r="L1818" s="850" t="n"/>
      <c r="M1818" s="1028">
        <f>IFERROR(AVERAGE(D1818:E1818),"")</f>
        <v/>
      </c>
      <c r="N1818" s="982">
        <f>IFERROR(AVERAGE(F1818:H1818),"")</f>
        <v/>
      </c>
      <c r="O1818" s="982">
        <f>IFERROR(AVERAGE(I1818:J1818),"")</f>
        <v/>
      </c>
      <c r="P1818" s="982">
        <f>IFERROR(AVERAGE(K1818:L1818),"")</f>
        <v/>
      </c>
      <c r="R1818" s="797">
        <f>AVERAGE(M1818:P1818)</f>
        <v/>
      </c>
      <c r="S1818" s="266">
        <f>IF(R1818&gt;=1,1,0)</f>
        <v/>
      </c>
      <c r="T1818" s="266">
        <f>IF(S1818=0,0,S1818+T1817)</f>
        <v/>
      </c>
    </row>
    <row r="1819" ht="17.45" customHeight="1">
      <c r="A1819" s="257">
        <f>IF(ISNUMBER(C1819),MONTH(C1819),"")</f>
        <v/>
      </c>
      <c r="B1819" s="257">
        <f>IF(ISNUMBER(C1819),YEAR(C1819),"")</f>
        <v/>
      </c>
      <c r="C1819" s="791">
        <f>C1818+1</f>
        <v/>
      </c>
      <c r="D1819" s="792" t="n"/>
      <c r="E1819" s="865" t="n">
        <v>3.709</v>
      </c>
      <c r="F1819" s="795" t="n"/>
      <c r="G1819" s="794" t="n">
        <v>1.207</v>
      </c>
      <c r="H1819" s="836" t="n"/>
      <c r="I1819" s="792" t="n"/>
      <c r="J1819" s="793" t="n">
        <v>1.121</v>
      </c>
      <c r="K1819" s="795" t="n"/>
      <c r="L1819" s="865" t="n">
        <v>1.43</v>
      </c>
      <c r="M1819" s="1028">
        <f>IFERROR(AVERAGE(D1819:E1819),"")</f>
        <v/>
      </c>
      <c r="N1819" s="982">
        <f>IFERROR(AVERAGE(F1819:H1819),"")</f>
        <v/>
      </c>
      <c r="O1819" s="982">
        <f>IFERROR(AVERAGE(I1819:J1819),"")</f>
        <v/>
      </c>
      <c r="P1819" s="982">
        <f>IFERROR(AVERAGE(K1819:L1819),"")</f>
        <v/>
      </c>
      <c r="R1819" s="797">
        <f>AVERAGE(M1819:P1819)</f>
        <v/>
      </c>
      <c r="S1819" s="266">
        <f>IF(R1819&gt;=1,1,0)</f>
        <v/>
      </c>
      <c r="T1819" s="266">
        <f>IF(S1819=0,0,S1819+T1818)</f>
        <v/>
      </c>
      <c r="V1819" s="785">
        <f>AVERAGE(D1647:D1817)</f>
        <v/>
      </c>
      <c r="W1819" s="785">
        <f>AVERAGE(E1647:E1817)</f>
        <v/>
      </c>
    </row>
    <row r="1820" ht="17.45" customHeight="1">
      <c r="A1820" s="257">
        <f>IF(ISNUMBER(C1820),MONTH(C1820),"")</f>
        <v/>
      </c>
      <c r="B1820" s="257">
        <f>IF(ISNUMBER(C1820),YEAR(C1820),"")</f>
        <v/>
      </c>
      <c r="C1820" s="861">
        <f>C1819+1</f>
        <v/>
      </c>
      <c r="D1820" s="864" t="n">
        <v>5.576</v>
      </c>
      <c r="E1820" s="804" t="n"/>
      <c r="F1820" s="965" t="n">
        <v>1.644</v>
      </c>
      <c r="G1820" s="805" t="n"/>
      <c r="H1820" s="1035" t="n">
        <v>1.584</v>
      </c>
      <c r="I1820" s="864" t="n">
        <v>1.565</v>
      </c>
      <c r="J1820" s="804" t="n"/>
      <c r="K1820" s="965" t="n">
        <v>1.739</v>
      </c>
      <c r="L1820" s="804" t="n"/>
      <c r="M1820" s="1028">
        <f>IFERROR(AVERAGE(D1820:E1820),"")</f>
        <v/>
      </c>
      <c r="N1820" s="1028">
        <f>IFERROR(AVERAGE(F1820:H1820),"")</f>
        <v/>
      </c>
      <c r="O1820" s="1028">
        <f>IFERROR(AVERAGE(I1820:J1820),"")</f>
        <v/>
      </c>
      <c r="P1820" s="1028">
        <f>IFERROR(AVERAGE(K1820:L1820),"")</f>
        <v/>
      </c>
      <c r="R1820" s="797">
        <f>AVERAGE(M1820:P1820)</f>
        <v/>
      </c>
      <c r="S1820" s="266">
        <f>IF(R1820&gt;=1,1,0)</f>
        <v/>
      </c>
      <c r="T1820" s="266">
        <f>IF(S1820=0,0,S1820+T1819)</f>
        <v/>
      </c>
    </row>
    <row r="1821" ht="17.45" customHeight="1">
      <c r="A1821" s="257">
        <f>IF(ISNUMBER(C1821),MONTH(C1821),"")</f>
        <v/>
      </c>
      <c r="B1821" s="257">
        <f>IF(ISNUMBER(C1821),YEAR(C1821),"")</f>
        <v/>
      </c>
      <c r="C1821" s="791">
        <f>C1820+1</f>
        <v/>
      </c>
      <c r="D1821" s="792" t="n"/>
      <c r="E1821" s="865" t="n">
        <v>6.226</v>
      </c>
      <c r="F1821" s="795" t="n"/>
      <c r="G1821" s="932" t="n">
        <v>2.296</v>
      </c>
      <c r="H1821" s="836" t="n"/>
      <c r="I1821" s="792" t="n"/>
      <c r="J1821" s="865" t="n">
        <v>1.518</v>
      </c>
      <c r="K1821" s="795" t="n"/>
      <c r="L1821" s="865" t="n">
        <v>2.727</v>
      </c>
      <c r="M1821" s="1028">
        <f>IFERROR(AVERAGE(D1821:E1821),"")</f>
        <v/>
      </c>
      <c r="N1821" s="1028">
        <f>IFERROR(AVERAGE(F1821:H1821),"")</f>
        <v/>
      </c>
      <c r="O1821" s="982">
        <f>IFERROR(AVERAGE(I1821:J1821),"")</f>
        <v/>
      </c>
      <c r="P1821" s="1028">
        <f>IFERROR(AVERAGE(K1821:L1821),"")</f>
        <v/>
      </c>
      <c r="R1821" s="797">
        <f>AVERAGE(M1821:P1821)</f>
        <v/>
      </c>
      <c r="S1821" s="266">
        <f>IF(R1821&gt;=1,1,0)</f>
        <v/>
      </c>
      <c r="T1821" s="266">
        <f>IF(S1821=0,0,S1821+T1820)</f>
        <v/>
      </c>
    </row>
    <row r="1822" ht="17.45" customHeight="1">
      <c r="A1822" s="257">
        <f>IF(ISNUMBER(C1822),MONTH(C1822),"")</f>
        <v/>
      </c>
      <c r="B1822" s="257">
        <f>IF(ISNUMBER(C1822),YEAR(C1822),"")</f>
        <v/>
      </c>
      <c r="C1822" s="791">
        <f>C1821+1</f>
        <v/>
      </c>
      <c r="D1822" s="899" t="n">
        <v>4.612</v>
      </c>
      <c r="E1822" s="793" t="n"/>
      <c r="F1822" s="964" t="n">
        <v>1.984</v>
      </c>
      <c r="G1822" s="794" t="n"/>
      <c r="H1822" s="836" t="n"/>
      <c r="I1822" s="899" t="n">
        <v>1.685</v>
      </c>
      <c r="J1822" s="793" t="n"/>
      <c r="K1822" s="964" t="n">
        <v>1.976</v>
      </c>
      <c r="L1822" s="793" t="n"/>
      <c r="M1822" s="1028">
        <f>IFERROR(AVERAGE(D1822:E1822),"")</f>
        <v/>
      </c>
      <c r="N1822" s="1028">
        <f>IFERROR(AVERAGE(F1822:H1822),"")</f>
        <v/>
      </c>
      <c r="O1822" s="1028">
        <f>IFERROR(AVERAGE(I1822:J1822),"")</f>
        <v/>
      </c>
      <c r="P1822" s="1028">
        <f>IFERROR(AVERAGE(K1822:L1822),"")</f>
        <v/>
      </c>
      <c r="R1822" s="797">
        <f>AVERAGE(M1822:P1822)</f>
        <v/>
      </c>
      <c r="S1822" s="266">
        <f>IF(R1822&gt;=1,1,0)</f>
        <v/>
      </c>
      <c r="T1822" s="266">
        <f>IF(S1822=0,0,S1822+T1821)</f>
        <v/>
      </c>
    </row>
    <row r="1823" ht="17.45" customHeight="1">
      <c r="A1823" s="257">
        <f>IF(ISNUMBER(C1823),MONTH(C1823),"")</f>
        <v/>
      </c>
      <c r="B1823" s="257">
        <f>IF(ISNUMBER(C1823),YEAR(C1823),"")</f>
        <v/>
      </c>
      <c r="C1823" s="808">
        <f>C1822+1</f>
        <v/>
      </c>
      <c r="D1823" s="809" t="n"/>
      <c r="E1823" s="810" t="n">
        <v>1.625</v>
      </c>
      <c r="F1823" s="812" t="n"/>
      <c r="G1823" s="811" t="n">
        <v>1.433</v>
      </c>
      <c r="H1823" s="837" t="n"/>
      <c r="I1823" s="809" t="n"/>
      <c r="J1823" s="810" t="n">
        <v>0.9731</v>
      </c>
      <c r="K1823" s="812" t="n"/>
      <c r="L1823" s="810" t="n">
        <v>1.121</v>
      </c>
      <c r="M1823" s="983">
        <f>IFERROR(AVERAGE(D1823:E1823),"")</f>
        <v/>
      </c>
      <c r="N1823" s="983">
        <f>IFERROR(AVERAGE(F1823:H1823),"")</f>
        <v/>
      </c>
      <c r="O1823" s="983">
        <f>IFERROR(AVERAGE(I1823:J1823),"")</f>
        <v/>
      </c>
      <c r="P1823" s="983">
        <f>IFERROR(AVERAGE(K1823:L1823),"")</f>
        <v/>
      </c>
      <c r="Q1823" s="813">
        <f>AVERAGE(M1823:P1823)</f>
        <v/>
      </c>
      <c r="R1823" s="813" t="n"/>
      <c r="S1823" s="443">
        <f>IF(Q1823&gt;=1,1,0)</f>
        <v/>
      </c>
      <c r="T1823" s="443">
        <f>IF(S1823=0,0,S1823+T1822)</f>
        <v/>
      </c>
    </row>
    <row r="1824" ht="17.45" customHeight="1">
      <c r="A1824" s="257">
        <f>IF(ISNUMBER(C1824),MONTH(C1824),"")</f>
        <v/>
      </c>
      <c r="B1824" s="257">
        <f>IF(ISNUMBER(C1824),YEAR(C1824),"")</f>
        <v/>
      </c>
      <c r="C1824" s="808">
        <f>C1823+1</f>
        <v/>
      </c>
      <c r="D1824" s="809" t="n">
        <v>0.7999000000000001</v>
      </c>
      <c r="E1824" s="810" t="n"/>
      <c r="F1824" s="812" t="n"/>
      <c r="G1824" s="811" t="n"/>
      <c r="H1824" s="837" t="n">
        <v>0.8280999999999999</v>
      </c>
      <c r="I1824" s="809" t="n">
        <v>0.6289</v>
      </c>
      <c r="J1824" s="810" t="n"/>
      <c r="K1824" s="812" t="n">
        <v>0.6924</v>
      </c>
      <c r="L1824" s="810" t="n"/>
      <c r="M1824" s="983">
        <f>IFERROR(AVERAGE(D1824:E1824),"")</f>
        <v/>
      </c>
      <c r="N1824" s="983">
        <f>IFERROR(AVERAGE(F1824:H1824),"")</f>
        <v/>
      </c>
      <c r="O1824" s="983">
        <f>IFERROR(AVERAGE(I1824:J1824),"")</f>
        <v/>
      </c>
      <c r="P1824" s="983">
        <f>IFERROR(AVERAGE(K1824:L1824),"")</f>
        <v/>
      </c>
      <c r="Q1824" s="813">
        <f>AVERAGE(M1824:P1824)</f>
        <v/>
      </c>
      <c r="R1824" s="813" t="n"/>
      <c r="S1824" s="443">
        <f>IF(Q1824&gt;=1,1,0)</f>
        <v/>
      </c>
      <c r="T1824" s="443">
        <f>IF(S1824=0,0,S1824+T1823)</f>
        <v/>
      </c>
    </row>
    <row r="1825" ht="17.45" customHeight="1">
      <c r="A1825" s="257">
        <f>IF(ISNUMBER(C1825),MONTH(C1825),"")</f>
        <v/>
      </c>
      <c r="B1825" s="257">
        <f>IF(ISNUMBER(C1825),YEAR(C1825),"")</f>
        <v/>
      </c>
      <c r="C1825" s="791">
        <f>C1824+1</f>
        <v/>
      </c>
      <c r="D1825" s="792" t="n"/>
      <c r="E1825" s="793" t="n">
        <v>0.8459</v>
      </c>
      <c r="F1825" s="795" t="n"/>
      <c r="G1825" s="794" t="n">
        <v>0.915</v>
      </c>
      <c r="H1825" s="836" t="n"/>
      <c r="I1825" s="792" t="n"/>
      <c r="J1825" s="793" t="n">
        <v>1.093</v>
      </c>
      <c r="K1825" s="795" t="n"/>
      <c r="L1825" s="793" t="n">
        <v>0.7441</v>
      </c>
      <c r="M1825" s="982">
        <f>IFERROR(AVERAGE(D1825:E1825),"")</f>
        <v/>
      </c>
      <c r="N1825" s="982">
        <f>IFERROR(AVERAGE(F1825:H1825),"")</f>
        <v/>
      </c>
      <c r="O1825" s="982">
        <f>IFERROR(AVERAGE(I1825:J1825),"")</f>
        <v/>
      </c>
      <c r="P1825" s="982">
        <f>IFERROR(AVERAGE(K1825:L1825),"")</f>
        <v/>
      </c>
      <c r="R1825" s="797">
        <f>AVERAGE(M1825:P1825)</f>
        <v/>
      </c>
      <c r="S1825" s="266">
        <f>IF(R1825&gt;=1,1,0)</f>
        <v/>
      </c>
      <c r="T1825" s="266">
        <f>IF(S1825=0,0,S1825+T1824)</f>
        <v/>
      </c>
    </row>
    <row r="1826" ht="17.45" customHeight="1">
      <c r="A1826" s="257">
        <f>IF(ISNUMBER(C1826),MONTH(C1826),"")</f>
        <v/>
      </c>
      <c r="B1826" s="257">
        <f>IF(ISNUMBER(C1826),YEAR(C1826),"")</f>
        <v/>
      </c>
      <c r="C1826" s="861">
        <f>C1825+1</f>
        <v/>
      </c>
      <c r="D1826" s="803" t="n">
        <v>2.233</v>
      </c>
      <c r="E1826" s="804" t="n"/>
      <c r="F1826" s="806" t="n">
        <v>1.245</v>
      </c>
      <c r="G1826" s="805" t="n"/>
      <c r="H1826" s="838" t="n">
        <v>1.213</v>
      </c>
      <c r="I1826" s="803" t="n">
        <v>1.156</v>
      </c>
      <c r="J1826" s="804" t="n"/>
      <c r="K1826" s="806" t="n">
        <v>1.151</v>
      </c>
      <c r="L1826" s="804" t="n"/>
      <c r="M1826" s="1028">
        <f>IFERROR(AVERAGE(D1826:E1826),"")</f>
        <v/>
      </c>
      <c r="N1826" s="982">
        <f>IFERROR(AVERAGE(F1826:H1826),"")</f>
        <v/>
      </c>
      <c r="O1826" s="982">
        <f>IFERROR(AVERAGE(I1826:J1826),"")</f>
        <v/>
      </c>
      <c r="P1826" s="982">
        <f>IFERROR(AVERAGE(K1826:L1826),"")</f>
        <v/>
      </c>
      <c r="R1826" s="797">
        <f>AVERAGE(M1826:P1826)</f>
        <v/>
      </c>
      <c r="S1826" s="266">
        <f>IF(R1826&gt;=1,1,0)</f>
        <v/>
      </c>
      <c r="T1826" s="266">
        <f>IF(S1826=0,0,S1826+T1825)</f>
        <v/>
      </c>
    </row>
    <row r="1827" ht="17.45" customHeight="1" thickBot="1">
      <c r="A1827" s="257">
        <f>IF(ISNUMBER(C1827),MONTH(C1827),"")</f>
        <v/>
      </c>
      <c r="B1827" s="257">
        <f>IF(ISNUMBER(C1827),YEAR(C1827),"")</f>
        <v/>
      </c>
      <c r="C1827" s="791">
        <f>C1826+1</f>
        <v/>
      </c>
      <c r="D1827" s="792" t="n"/>
      <c r="E1827" s="793" t="n">
        <v>1.762</v>
      </c>
      <c r="F1827" s="795" t="n"/>
      <c r="G1827" s="794" t="n">
        <v>0.9923</v>
      </c>
      <c r="H1827" s="836" t="n"/>
      <c r="I1827" s="792" t="n"/>
      <c r="J1827" s="793" t="n">
        <v>0.636</v>
      </c>
      <c r="K1827" s="795" t="n"/>
      <c r="L1827" s="793" t="n">
        <v>0.7229</v>
      </c>
      <c r="M1827" s="982">
        <f>IFERROR(AVERAGE(D1827:E1827),"")</f>
        <v/>
      </c>
      <c r="N1827" s="982">
        <f>IFERROR(AVERAGE(F1827:H1827),"")</f>
        <v/>
      </c>
      <c r="O1827" s="982">
        <f>IFERROR(AVERAGE(I1827:J1827),"")</f>
        <v/>
      </c>
      <c r="P1827" s="982">
        <f>IFERROR(AVERAGE(K1827:L1827),"")</f>
        <v/>
      </c>
      <c r="R1827" s="797">
        <f>AVERAGE(M1827:P1827)</f>
        <v/>
      </c>
      <c r="S1827" s="266">
        <f>IF(R1827&gt;=1,1,0)</f>
        <v/>
      </c>
      <c r="T1827" s="266">
        <f>IF(S1827=0,0,S1827+T1826)</f>
        <v/>
      </c>
    </row>
    <row r="1828" ht="17.45" customHeight="1" thickBot="1">
      <c r="A1828" s="257">
        <f>IF(ISNUMBER(C1828),MONTH(C1828),"")</f>
        <v/>
      </c>
      <c r="B1828" s="257">
        <f>IF(ISNUMBER(C1828),YEAR(C1828),"")</f>
        <v/>
      </c>
      <c r="C1828" s="791">
        <f>C1827+1</f>
        <v/>
      </c>
      <c r="D1828" s="849" t="n">
        <v>0.9736</v>
      </c>
      <c r="E1828" s="850" t="n"/>
      <c r="F1828" s="852" t="n">
        <v>0.5322</v>
      </c>
      <c r="G1828" s="851" t="n"/>
      <c r="H1828" s="853" t="n"/>
      <c r="I1828" s="849" t="n">
        <v>0.6701</v>
      </c>
      <c r="J1828" s="850" t="n"/>
      <c r="K1828" s="852" t="n">
        <v>0.5294</v>
      </c>
      <c r="L1828" s="850" t="n"/>
      <c r="M1828" s="982">
        <f>IFERROR(AVERAGE(D1828:E1828),"")</f>
        <v/>
      </c>
      <c r="N1828" s="982">
        <f>IFERROR(AVERAGE(F1828:H1828),"")</f>
        <v/>
      </c>
      <c r="O1828" s="982">
        <f>IFERROR(AVERAGE(I1828:J1828),"")</f>
        <v/>
      </c>
      <c r="P1828" s="982">
        <f>IFERROR(AVERAGE(K1828:L1828),"")</f>
        <v/>
      </c>
      <c r="R1828" s="797">
        <f>AVERAGE(M1828:P1828)</f>
        <v/>
      </c>
      <c r="S1828" s="266">
        <f>IF(R1828&gt;=1,1,0)</f>
        <v/>
      </c>
      <c r="T1828" s="266">
        <f>IF(S1828=0,0,S1828+T1827)</f>
        <v/>
      </c>
      <c r="U1828" s="514" t="inlineStr">
        <is>
          <t>December</t>
        </is>
      </c>
      <c r="V1828" s="515" t="n">
        <v>2022</v>
      </c>
      <c r="W1828" s="516" t="n"/>
      <c r="X1828" s="516" t="n"/>
      <c r="Y1828" s="516" t="n"/>
    </row>
    <row r="1829" ht="17.45" customHeight="1">
      <c r="A1829" s="257">
        <f>IF(ISNUMBER(C1829),MONTH(C1829),"")</f>
        <v/>
      </c>
      <c r="B1829" s="257">
        <f>IF(ISNUMBER(C1829),YEAR(C1829),"")</f>
        <v/>
      </c>
      <c r="C1829" s="791">
        <f>C1828+1</f>
        <v/>
      </c>
      <c r="D1829" s="849" t="n"/>
      <c r="E1829" s="850" t="n">
        <v>0.4109</v>
      </c>
      <c r="F1829" s="852" t="n"/>
      <c r="G1829" s="851" t="n">
        <v>0.5236</v>
      </c>
      <c r="H1829" s="853" t="n"/>
      <c r="I1829" s="849" t="n"/>
      <c r="J1829" s="850" t="n">
        <v>0.405</v>
      </c>
      <c r="K1829" s="852" t="n"/>
      <c r="L1829" s="850" t="n">
        <v>0.4184</v>
      </c>
      <c r="M1829" s="982">
        <f>IFERROR(AVERAGE(D1829:E1829),"")</f>
        <v/>
      </c>
      <c r="N1829" s="982">
        <f>IFERROR(AVERAGE(F1829:H1829),"")</f>
        <v/>
      </c>
      <c r="O1829" s="982">
        <f>IFERROR(AVERAGE(I1829:J1829),"")</f>
        <v/>
      </c>
      <c r="P1829" s="982">
        <f>IFERROR(AVERAGE(K1829:L1829),"")</f>
        <v/>
      </c>
      <c r="R1829" s="797">
        <f>AVERAGE(M1829:P1829)</f>
        <v/>
      </c>
      <c r="S1829" s="266">
        <f>IF(R1829&gt;=1,1,0)</f>
        <v/>
      </c>
      <c r="T1829" s="266">
        <f>IF(S1829=0,0,S1829+T1828)</f>
        <v/>
      </c>
      <c r="U1829" s="517" t="inlineStr">
        <is>
          <t>Parameter</t>
        </is>
      </c>
      <c r="V1829" s="517" t="inlineStr">
        <is>
          <t>Station 1</t>
        </is>
      </c>
      <c r="W1829" s="517" t="inlineStr">
        <is>
          <t>Station 2</t>
        </is>
      </c>
      <c r="X1829" s="517" t="inlineStr">
        <is>
          <t>Station 4</t>
        </is>
      </c>
      <c r="Y1829" s="517" t="inlineStr">
        <is>
          <t>Station 5</t>
        </is>
      </c>
    </row>
    <row r="1830" ht="17.45" customHeight="1" thickBot="1">
      <c r="A1830" s="257">
        <f>IF(ISNUMBER(C1830),MONTH(C1830),"")</f>
        <v/>
      </c>
      <c r="B1830" s="257">
        <f>IF(ISNUMBER(C1830),YEAR(C1830),"")</f>
        <v/>
      </c>
      <c r="C1830" s="877">
        <f>C1829+1</f>
        <v/>
      </c>
      <c r="D1830" s="934" t="n">
        <v>0.333</v>
      </c>
      <c r="E1830" s="935" t="n"/>
      <c r="F1830" s="974" t="n"/>
      <c r="G1830" s="936" t="n"/>
      <c r="H1830" s="1026" t="n">
        <v>0.2146</v>
      </c>
      <c r="I1830" s="934" t="n">
        <v>0.1192</v>
      </c>
      <c r="J1830" s="935" t="n"/>
      <c r="K1830" s="974" t="n">
        <v>0.2712</v>
      </c>
      <c r="L1830" s="935" t="n"/>
      <c r="M1830" s="1003">
        <f>IFERROR(AVERAGE(D1830:E1830),"")</f>
        <v/>
      </c>
      <c r="N1830" s="1003">
        <f>IFERROR(AVERAGE(F1830:H1830),"")</f>
        <v/>
      </c>
      <c r="O1830" s="1003">
        <f>IFERROR(AVERAGE(I1830:J1830),"")</f>
        <v/>
      </c>
      <c r="P1830" s="1003">
        <f>IFERROR(AVERAGE(K1830:L1830),"")</f>
        <v/>
      </c>
      <c r="Q1830" s="884">
        <f>AVERAGE(M1830:P1830)</f>
        <v/>
      </c>
      <c r="R1830" s="884" t="n"/>
      <c r="S1830" s="510">
        <f>IF(Q1830&gt;=1,1,0)</f>
        <v/>
      </c>
      <c r="T1830" s="510">
        <f>IF(S1830=0,0,S1830+T1829)</f>
        <v/>
      </c>
      <c r="U1830" s="518" t="inlineStr">
        <is>
          <t>Average</t>
        </is>
      </c>
      <c r="V1830" s="928">
        <f>AVERAGE(D1800:E1830)</f>
        <v/>
      </c>
      <c r="W1830" s="928">
        <f>AVERAGE(F1800:H1830)</f>
        <v/>
      </c>
      <c r="X1830" s="928">
        <f>AVERAGE(I1800:J1830)</f>
        <v/>
      </c>
      <c r="Y1830" s="928">
        <f>AVERAGE(K1800:L1830)</f>
        <v/>
      </c>
    </row>
    <row r="1831" ht="17.45" customHeight="1">
      <c r="A1831" s="257">
        <f>IF(ISNUMBER(C1831),MONTH(C1831),"")</f>
        <v/>
      </c>
      <c r="B1831" s="257">
        <f>IF(ISNUMBER(C1831),YEAR(C1831),"")</f>
        <v/>
      </c>
      <c r="C1831" s="885">
        <f>C1830+1</f>
        <v/>
      </c>
      <c r="D1831" s="944" t="n"/>
      <c r="E1831" s="945" t="n">
        <v>0.4481</v>
      </c>
      <c r="F1831" s="1037" t="n"/>
      <c r="G1831" s="946" t="n">
        <v>0.3868</v>
      </c>
      <c r="H1831" s="1038" t="n"/>
      <c r="I1831" s="944" t="n"/>
      <c r="J1831" s="945" t="n">
        <v>0.187</v>
      </c>
      <c r="K1831" s="1037" t="n"/>
      <c r="L1831" s="945" t="n">
        <v>0.2351</v>
      </c>
      <c r="M1831" s="983">
        <f>IFERROR(AVERAGE(D1831:E1831),"")</f>
        <v/>
      </c>
      <c r="N1831" s="983">
        <f>IFERROR(AVERAGE(F1831:H1831),"")</f>
        <v/>
      </c>
      <c r="O1831" s="983">
        <f>IFERROR(AVERAGE(I1831:J1831),"")</f>
        <v/>
      </c>
      <c r="P1831" s="983">
        <f>IFERROR(AVERAGE(K1831:L1831),"")</f>
        <v/>
      </c>
      <c r="Q1831" s="813">
        <f>AVERAGE(M1831:P1831)</f>
        <v/>
      </c>
      <c r="R1831" s="813" t="n"/>
      <c r="S1831" s="443">
        <f>IF(Q1831&gt;=1,1,0)</f>
        <v/>
      </c>
      <c r="T1831" s="443">
        <f>IF(S1831=0,0,S1831+T1830)</f>
        <v/>
      </c>
      <c r="U1831" s="518" t="inlineStr">
        <is>
          <t>Maximum</t>
        </is>
      </c>
      <c r="V1831" s="928">
        <f>MAX(D1800:E1830)</f>
        <v/>
      </c>
      <c r="W1831" s="928">
        <f>MAX(F1800:H1830)</f>
        <v/>
      </c>
      <c r="X1831" s="928">
        <f>MAX(I1800:J1830)</f>
        <v/>
      </c>
      <c r="Y1831" s="928">
        <f>MAX(K1800:L1830)</f>
        <v/>
      </c>
      <c r="AH1831" s="257">
        <f>IF(AND(M1831&gt;=2,N1831&gt;=2,O1831&gt;=2,P1831&gt;=2),1,0)</f>
        <v/>
      </c>
      <c r="AI1831" s="266">
        <f>IF(AH1831=0,"OK","Check")</f>
        <v/>
      </c>
    </row>
    <row r="1832" ht="17.45" customHeight="1" thickBot="1">
      <c r="A1832" s="257">
        <f>IF(ISNUMBER(C1832),MONTH(C1832),"")</f>
        <v/>
      </c>
      <c r="B1832" s="257">
        <f>IF(ISNUMBER(C1832),YEAR(C1832),"")</f>
        <v/>
      </c>
      <c r="C1832" s="861">
        <f>C1831+1</f>
        <v/>
      </c>
      <c r="D1832" s="803" t="n">
        <v>0.5603</v>
      </c>
      <c r="E1832" s="804" t="n"/>
      <c r="F1832" s="806" t="n">
        <v>0.3941</v>
      </c>
      <c r="G1832" s="805" t="n"/>
      <c r="H1832" s="838" t="n">
        <v>0.4204</v>
      </c>
      <c r="I1832" s="803" t="n">
        <v>0.3696</v>
      </c>
      <c r="J1832" s="804" t="n"/>
      <c r="K1832" s="806" t="n">
        <v>0.4263</v>
      </c>
      <c r="L1832" s="804" t="n"/>
      <c r="M1832" s="982">
        <f>IFERROR(AVERAGE(D1832:E1832),"")</f>
        <v/>
      </c>
      <c r="N1832" s="982">
        <f>IFERROR(AVERAGE(F1832:H1832),"")</f>
        <v/>
      </c>
      <c r="O1832" s="982">
        <f>IFERROR(AVERAGE(I1832:J1832),"")</f>
        <v/>
      </c>
      <c r="P1832" s="982">
        <f>IFERROR(AVERAGE(K1832:L1832),"")</f>
        <v/>
      </c>
      <c r="R1832" s="797">
        <f>AVERAGE(M1832:P1832)</f>
        <v/>
      </c>
      <c r="S1832" s="266">
        <f>IF(R1832&gt;=1,1,0)</f>
        <v/>
      </c>
      <c r="T1832" s="266">
        <f>IF(S1832=0,0,S1832+T1831)</f>
        <v/>
      </c>
      <c r="U1832" s="520" t="inlineStr">
        <is>
          <t># DAYS &gt; 2.5</t>
        </is>
      </c>
      <c r="V1832" s="521">
        <f>COUNTIF(D1800:E1830,"&gt;=2.5")</f>
        <v/>
      </c>
      <c r="W1832" s="521">
        <f>COUNTIF(F1800:H1830,"&gt;=2.5")</f>
        <v/>
      </c>
      <c r="X1832" s="521">
        <f>COUNTIF(I1800:J1830,"&gt;=2.5")</f>
        <v/>
      </c>
      <c r="Y1832" s="521">
        <f>COUNTIF(K1800:L1830,"&gt;=2.5")</f>
        <v/>
      </c>
      <c r="AH1832" s="257">
        <f>IF(AND(M1832&gt;=2,N1832&gt;=2,O1832&gt;=2,P1832&gt;=2),1,0)</f>
        <v/>
      </c>
      <c r="AI1832" s="266">
        <f>IF(AH1832=0,"OK","Check")</f>
        <v/>
      </c>
    </row>
    <row r="1833" ht="17.45" customHeight="1" thickBot="1">
      <c r="A1833" s="257">
        <f>IF(ISNUMBER(C1833),MONTH(C1833),"")</f>
        <v/>
      </c>
      <c r="B1833" s="257">
        <f>IF(ISNUMBER(C1833),YEAR(C1833),"")</f>
        <v/>
      </c>
      <c r="C1833" s="791">
        <f>C1832+1</f>
        <v/>
      </c>
      <c r="D1833" s="792" t="n"/>
      <c r="E1833" s="793" t="n">
        <v>0.6194</v>
      </c>
      <c r="F1833" s="795" t="n"/>
      <c r="G1833" s="794" t="n">
        <v>0.2931</v>
      </c>
      <c r="H1833" s="836" t="n"/>
      <c r="I1833" s="792" t="n"/>
      <c r="J1833" s="793" t="n">
        <v>0.2045</v>
      </c>
      <c r="K1833" s="795" t="n"/>
      <c r="L1833" s="793" t="n">
        <v>0.5037</v>
      </c>
      <c r="M1833" s="982">
        <f>IFERROR(AVERAGE(D1833:E1833),"")</f>
        <v/>
      </c>
      <c r="N1833" s="982">
        <f>IFERROR(AVERAGE(F1833:H1833),"")</f>
        <v/>
      </c>
      <c r="O1833" s="982">
        <f>IFERROR(AVERAGE(I1833:J1833),"")</f>
        <v/>
      </c>
      <c r="P1833" s="982">
        <f>IFERROR(AVERAGE(K1833:L1833),"")</f>
        <v/>
      </c>
      <c r="R1833" s="797">
        <f>AVERAGE(M1833:P1833)</f>
        <v/>
      </c>
      <c r="S1833" s="266">
        <f>IF(R1833&gt;=1,1,0)</f>
        <v/>
      </c>
      <c r="T1833" s="266">
        <f>IF(S1833=0,0,S1833+T1832)</f>
        <v/>
      </c>
      <c r="Y1833" s="929">
        <f>AVERAGE(V1830:Y1830)</f>
        <v/>
      </c>
      <c r="AH1833" s="257">
        <f>IF(AND(M1833&gt;=2,N1833&gt;=2,O1833&gt;=2,P1833&gt;=2),1,0)</f>
        <v/>
      </c>
      <c r="AI1833" s="266">
        <f>IF(AH1833=0,"OK","Check")</f>
        <v/>
      </c>
    </row>
    <row r="1834" ht="17.45" customHeight="1" thickBot="1">
      <c r="A1834" s="257">
        <f>IF(ISNUMBER(C1834),MONTH(C1834),"")</f>
        <v/>
      </c>
      <c r="B1834" s="257">
        <f>IF(ISNUMBER(C1834),YEAR(C1834),"")</f>
        <v/>
      </c>
      <c r="C1834" s="791">
        <f>C1833+1</f>
        <v/>
      </c>
      <c r="D1834" s="792" t="n">
        <v>1.391</v>
      </c>
      <c r="E1834" s="793" t="n"/>
      <c r="F1834" s="795" t="n">
        <v>0.2982</v>
      </c>
      <c r="G1834" s="794" t="n"/>
      <c r="H1834" s="836" t="n"/>
      <c r="I1834" s="792" t="n">
        <v>0.231</v>
      </c>
      <c r="J1834" s="793" t="n"/>
      <c r="K1834" s="795" t="n">
        <v>0.8117</v>
      </c>
      <c r="L1834" s="793" t="n"/>
      <c r="M1834" s="982">
        <f>IFERROR(AVERAGE(D1834:E1834),"")</f>
        <v/>
      </c>
      <c r="N1834" s="982">
        <f>IFERROR(AVERAGE(F1834:H1834),"")</f>
        <v/>
      </c>
      <c r="O1834" s="982">
        <f>IFERROR(AVERAGE(I1834:J1834),"")</f>
        <v/>
      </c>
      <c r="P1834" s="982">
        <f>IFERROR(AVERAGE(K1834:L1834),"")</f>
        <v/>
      </c>
      <c r="R1834" s="797">
        <f>AVERAGE(M1834:P1834)</f>
        <v/>
      </c>
      <c r="S1834" s="266">
        <f>IF(R1834&gt;=1,1,0)</f>
        <v/>
      </c>
      <c r="T1834" s="266">
        <f>IF(S1834=0,0,S1834+T1833)</f>
        <v/>
      </c>
      <c r="AH1834" s="257">
        <f>IF(AND(M1834&gt;=2,N1834&gt;=2,O1834&gt;=2,P1834&gt;=2),1,0)</f>
        <v/>
      </c>
      <c r="AI1834" s="266">
        <f>IF(AH1834=0,"OK","Check")</f>
        <v/>
      </c>
    </row>
    <row r="1835" ht="17.45" customHeight="1" thickBot="1">
      <c r="A1835" s="257">
        <f>IF(ISNUMBER(C1835),MONTH(C1835),"")</f>
        <v/>
      </c>
      <c r="B1835" s="257">
        <f>IF(ISNUMBER(C1835),YEAR(C1835),"")</f>
        <v/>
      </c>
      <c r="C1835" s="791">
        <f>C1834+1</f>
        <v/>
      </c>
      <c r="D1835" s="792" t="n"/>
      <c r="E1835" s="793" t="n">
        <v>0.652</v>
      </c>
      <c r="F1835" s="795" t="n"/>
      <c r="G1835" s="794" t="n">
        <v>0.7244</v>
      </c>
      <c r="H1835" s="836" t="n"/>
      <c r="I1835" s="792" t="n"/>
      <c r="J1835" s="793" t="n">
        <v>0.2984</v>
      </c>
      <c r="K1835" s="795" t="n"/>
      <c r="L1835" s="793" t="n">
        <v>0.5824</v>
      </c>
      <c r="M1835" s="982">
        <f>IFERROR(AVERAGE(D1835:E1835),"")</f>
        <v/>
      </c>
      <c r="N1835" s="982">
        <f>IFERROR(AVERAGE(F1835:H1835),"")</f>
        <v/>
      </c>
      <c r="O1835" s="982">
        <f>IFERROR(AVERAGE(I1835:J1835),"")</f>
        <v/>
      </c>
      <c r="P1835" s="982">
        <f>IFERROR(AVERAGE(K1835:L1835),"")</f>
        <v/>
      </c>
      <c r="R1835" s="797">
        <f>AVERAGE(M1835:P1835)</f>
        <v/>
      </c>
      <c r="S1835" s="266">
        <f>IF(R1835&gt;=1,1,0)</f>
        <v/>
      </c>
      <c r="T1835" s="266">
        <f>IF(S1835=0,0,S1835+T1834)</f>
        <v/>
      </c>
      <c r="U1835" s="514" t="inlineStr">
        <is>
          <t>YTD</t>
        </is>
      </c>
      <c r="V1835" s="515" t="n">
        <v>2022</v>
      </c>
      <c r="W1835" s="516" t="n"/>
      <c r="X1835" s="516" t="n"/>
      <c r="Y1835" s="516" t="n"/>
      <c r="AH1835" s="257">
        <f>IF(AND(M1835&gt;=2,N1835&gt;=2,O1835&gt;=2,P1835&gt;=2),1,0)</f>
        <v/>
      </c>
      <c r="AI1835" s="266">
        <f>IF(AH1835=0,"OK","Check")</f>
        <v/>
      </c>
    </row>
    <row r="1836" ht="17.45" customHeight="1">
      <c r="A1836" s="257">
        <f>IF(ISNUMBER(C1836),MONTH(C1836),"")</f>
        <v/>
      </c>
      <c r="B1836" s="257">
        <f>IF(ISNUMBER(C1836),YEAR(C1836),"")</f>
        <v/>
      </c>
      <c r="C1836" s="791">
        <f>C1835+1</f>
        <v/>
      </c>
      <c r="D1836" s="792" t="n">
        <v>1.241</v>
      </c>
      <c r="E1836" s="793" t="n"/>
      <c r="F1836" s="795" t="n"/>
      <c r="G1836" s="794" t="n"/>
      <c r="H1836" s="836" t="n">
        <v>0.9044</v>
      </c>
      <c r="I1836" s="792" t="n">
        <v>0.8552</v>
      </c>
      <c r="J1836" s="793" t="n"/>
      <c r="K1836" s="795" t="n">
        <v>0.7941</v>
      </c>
      <c r="L1836" s="793" t="n"/>
      <c r="M1836" s="982">
        <f>IFERROR(AVERAGE(D1836:E1836),"")</f>
        <v/>
      </c>
      <c r="N1836" s="982">
        <f>IFERROR(AVERAGE(F1836:H1836),"")</f>
        <v/>
      </c>
      <c r="O1836" s="982">
        <f>IFERROR(AVERAGE(I1836:J1836),"")</f>
        <v/>
      </c>
      <c r="P1836" s="982">
        <f>IFERROR(AVERAGE(K1836:L1836),"")</f>
        <v/>
      </c>
      <c r="R1836" s="797">
        <f>AVERAGE(M1836:P1836)</f>
        <v/>
      </c>
      <c r="S1836" s="266">
        <f>IF(R1836&gt;=1,1,0)</f>
        <v/>
      </c>
      <c r="T1836" s="266">
        <f>IF(S1836=0,0,S1836+T1835)</f>
        <v/>
      </c>
      <c r="U1836" s="517" t="inlineStr">
        <is>
          <t>Parameter</t>
        </is>
      </c>
      <c r="V1836" s="517" t="inlineStr">
        <is>
          <t>Station 1</t>
        </is>
      </c>
      <c r="W1836" s="517" t="inlineStr">
        <is>
          <t>Station 2</t>
        </is>
      </c>
      <c r="X1836" s="517" t="inlineStr">
        <is>
          <t>Station 4</t>
        </is>
      </c>
      <c r="Y1836" s="517" t="inlineStr">
        <is>
          <t>Station 5</t>
        </is>
      </c>
      <c r="AH1836" s="257">
        <f>IF(AND(M1836&gt;=2,N1836&gt;=2,O1836&gt;=2,P1836&gt;=2),1,0)</f>
        <v/>
      </c>
      <c r="AI1836" s="266">
        <f>IF(AH1836=0,"OK","Check")</f>
        <v/>
      </c>
      <c r="AT1836" s="301" t="inlineStr">
        <is>
          <t>Station 1</t>
        </is>
      </c>
      <c r="AU1836" s="301" t="inlineStr">
        <is>
          <t>Station 2</t>
        </is>
      </c>
      <c r="AV1836" s="301" t="inlineStr">
        <is>
          <t>Station 4</t>
        </is>
      </c>
      <c r="AW1836" s="301" t="inlineStr">
        <is>
          <t>Station 5</t>
        </is>
      </c>
    </row>
    <row r="1837" ht="17.45" customHeight="1">
      <c r="A1837" s="257">
        <f>IF(ISNUMBER(C1837),MONTH(C1837),"")</f>
        <v/>
      </c>
      <c r="B1837" s="257">
        <f>IF(ISNUMBER(C1837),YEAR(C1837),"")</f>
        <v/>
      </c>
      <c r="C1837" s="808">
        <f>C1836+1</f>
        <v/>
      </c>
      <c r="D1837" s="809" t="n"/>
      <c r="E1837" s="810" t="n">
        <v>1.525</v>
      </c>
      <c r="F1837" s="812" t="n"/>
      <c r="G1837" s="811" t="n">
        <v>0.9092</v>
      </c>
      <c r="H1837" s="837" t="n"/>
      <c r="I1837" s="809" t="n"/>
      <c r="J1837" s="810" t="n">
        <v>0.7348</v>
      </c>
      <c r="K1837" s="812" t="n"/>
      <c r="L1837" s="810" t="n">
        <v>1.186</v>
      </c>
      <c r="M1837" s="983">
        <f>IFERROR(AVERAGE(D1837:E1837),"")</f>
        <v/>
      </c>
      <c r="N1837" s="983">
        <f>IFERROR(AVERAGE(F1837:H1837),"")</f>
        <v/>
      </c>
      <c r="O1837" s="983">
        <f>IFERROR(AVERAGE(I1837:J1837),"")</f>
        <v/>
      </c>
      <c r="P1837" s="983">
        <f>IFERROR(AVERAGE(K1837:L1837),"")</f>
        <v/>
      </c>
      <c r="Q1837" s="813">
        <f>AVERAGE(M1837:P1837)</f>
        <v/>
      </c>
      <c r="R1837" s="813" t="n"/>
      <c r="S1837" s="443">
        <f>IF(Q1837&gt;=1,1,0)</f>
        <v/>
      </c>
      <c r="T1837" s="443">
        <f>IF(S1837=0,0,S1837+T1836)</f>
        <v/>
      </c>
      <c r="U1837" s="518" t="inlineStr">
        <is>
          <t>Average</t>
        </is>
      </c>
      <c r="V1837" s="928">
        <f>AVERAGE(D1466:E1830)</f>
        <v/>
      </c>
      <c r="W1837" s="928">
        <f>AVERAGE(F1466:H1830)</f>
        <v/>
      </c>
      <c r="X1837" s="928">
        <f>AVERAGE(I1466:J1830)</f>
        <v/>
      </c>
      <c r="Y1837" s="928">
        <f>AVERAGE(K1466:L1830)</f>
        <v/>
      </c>
      <c r="AH1837" s="257">
        <f>IF(AND(M1837&gt;=2,N1837&gt;=2,O1837&gt;=2,P1837&gt;=2),1,0)</f>
        <v/>
      </c>
      <c r="AI1837" s="266">
        <f>IF(AH1837=0,"OK","Check")</f>
        <v/>
      </c>
      <c r="AS1837" s="5" t="inlineStr">
        <is>
          <t>January</t>
        </is>
      </c>
      <c r="AT1837" s="785">
        <f>V1496</f>
        <v/>
      </c>
      <c r="AU1837" s="785">
        <f>W1496</f>
        <v/>
      </c>
      <c r="AV1837" s="785">
        <f>X1496</f>
        <v/>
      </c>
      <c r="AW1837" s="785">
        <f>Y1496</f>
        <v/>
      </c>
    </row>
    <row r="1838" ht="17.45" customHeight="1">
      <c r="A1838" s="257">
        <f>IF(ISNUMBER(C1838),MONTH(C1838),"")</f>
        <v/>
      </c>
      <c r="B1838" s="257">
        <f>IF(ISNUMBER(C1838),YEAR(C1838),"")</f>
        <v/>
      </c>
      <c r="C1838" s="861">
        <f>C1837+1</f>
        <v/>
      </c>
      <c r="D1838" s="809" t="n">
        <v>0.8929</v>
      </c>
      <c r="E1838" s="810" t="n"/>
      <c r="F1838" s="812" t="n">
        <v>0.7829</v>
      </c>
      <c r="G1838" s="811" t="n"/>
      <c r="H1838" s="837" t="n">
        <v>0.799</v>
      </c>
      <c r="I1838" s="809" t="n">
        <v>0.8142</v>
      </c>
      <c r="J1838" s="810" t="n"/>
      <c r="K1838" s="812" t="n">
        <v>0.8537</v>
      </c>
      <c r="L1838" s="810" t="n"/>
      <c r="M1838" s="983">
        <f>IFERROR(AVERAGE(D1838:E1838),"")</f>
        <v/>
      </c>
      <c r="N1838" s="983">
        <f>IFERROR(AVERAGE(F1838:H1838),"")</f>
        <v/>
      </c>
      <c r="O1838" s="983">
        <f>IFERROR(AVERAGE(I1838:J1838),"")</f>
        <v/>
      </c>
      <c r="P1838" s="983">
        <f>IFERROR(AVERAGE(K1838:L1838),"")</f>
        <v/>
      </c>
      <c r="Q1838" s="813">
        <f>AVERAGE(M1838:P1838)</f>
        <v/>
      </c>
      <c r="R1838" s="813" t="n"/>
      <c r="S1838" s="443">
        <f>IF(Q1838&gt;=1,1,0)</f>
        <v/>
      </c>
      <c r="T1838" s="443">
        <f>IF(S1838=0,0,S1838+T1837)</f>
        <v/>
      </c>
      <c r="U1838" s="518" t="inlineStr">
        <is>
          <t>Maximum</t>
        </is>
      </c>
      <c r="V1838" s="928">
        <f>MAX(D1466:E1830)</f>
        <v/>
      </c>
      <c r="W1838" s="928">
        <f>MAX(F1466:H1830)</f>
        <v/>
      </c>
      <c r="X1838" s="928">
        <f>MAX(I1466:J1830)</f>
        <v/>
      </c>
      <c r="Y1838" s="928">
        <f>MAX(K1466:L1830)</f>
        <v/>
      </c>
      <c r="AH1838" s="257">
        <f>IF(AND(M1838&gt;=2,N1838&gt;=2,O1838&gt;=2,P1838&gt;=2),1,0)</f>
        <v/>
      </c>
      <c r="AI1838" s="266">
        <f>IF(AH1838=0,"OK","Check")</f>
        <v/>
      </c>
      <c r="AS1838" s="5" t="inlineStr">
        <is>
          <t>February</t>
        </is>
      </c>
      <c r="AT1838" s="785">
        <f>V1524</f>
        <v/>
      </c>
      <c r="AU1838" s="785">
        <f>W1524</f>
        <v/>
      </c>
      <c r="AV1838" s="785">
        <f>X1524</f>
        <v/>
      </c>
      <c r="AW1838" s="785">
        <f>Y1524</f>
        <v/>
      </c>
    </row>
    <row r="1839" ht="17.45" customHeight="1" thickBot="1">
      <c r="A1839" s="257">
        <f>IF(ISNUMBER(C1839),MONTH(C1839),"")</f>
        <v/>
      </c>
      <c r="B1839" s="257">
        <f>IF(ISNUMBER(C1839),YEAR(C1839),"")</f>
        <v/>
      </c>
      <c r="C1839" s="791">
        <f>C1838+1</f>
        <v/>
      </c>
      <c r="D1839" s="792" t="n"/>
      <c r="E1839" s="793" t="n">
        <v>1.561</v>
      </c>
      <c r="F1839" s="795" t="n"/>
      <c r="G1839" s="794" t="n">
        <v>1.117</v>
      </c>
      <c r="H1839" s="836" t="n"/>
      <c r="I1839" s="792" t="n"/>
      <c r="J1839" s="793" t="n">
        <v>0.7683</v>
      </c>
      <c r="K1839" s="795" t="n"/>
      <c r="L1839" s="793" t="n">
        <v>1.328</v>
      </c>
      <c r="M1839" s="982">
        <f>IFERROR(AVERAGE(D1839:E1839),"")</f>
        <v/>
      </c>
      <c r="N1839" s="982">
        <f>IFERROR(AVERAGE(F1839:H1839),"")</f>
        <v/>
      </c>
      <c r="O1839" s="982">
        <f>IFERROR(AVERAGE(I1839:J1839),"")</f>
        <v/>
      </c>
      <c r="P1839" s="982">
        <f>IFERROR(AVERAGE(K1839:L1839),"")</f>
        <v/>
      </c>
      <c r="R1839" s="797">
        <f>AVERAGE(M1839:P1839)</f>
        <v/>
      </c>
      <c r="S1839" s="266">
        <f>IF(R1839&gt;=1,1,0)</f>
        <v/>
      </c>
      <c r="T1839" s="266">
        <f>IF(S1839=0,0,S1839+T1838)</f>
        <v/>
      </c>
      <c r="U1839" s="520" t="inlineStr">
        <is>
          <t># DAYS &gt; 2.5</t>
        </is>
      </c>
      <c r="V1839" s="521">
        <f>COUNTIF(D1466:E1830,"&gt;=2.5")</f>
        <v/>
      </c>
      <c r="W1839" s="521">
        <f>COUNTIF(F1466:H1830,"&gt;=2.5")</f>
        <v/>
      </c>
      <c r="X1839" s="521">
        <f>COUNTIF(I1466:J1830,"&gt;=2.5")</f>
        <v/>
      </c>
      <c r="Y1839" s="521">
        <f>COUNTIF(K1466:L1830,"&gt;=2.5")</f>
        <v/>
      </c>
      <c r="AH1839" s="257">
        <f>IF(AND(M1839&gt;=2,N1839&gt;=2,O1839&gt;=2,P1839&gt;=2),1,0)</f>
        <v/>
      </c>
      <c r="AI1839" s="266">
        <f>IF(AH1839=0,"OK","Check")</f>
        <v/>
      </c>
      <c r="AS1839" s="5" t="inlineStr">
        <is>
          <t>March</t>
        </is>
      </c>
      <c r="AT1839" s="785">
        <f>V1555</f>
        <v/>
      </c>
      <c r="AU1839" s="785">
        <f>W1555</f>
        <v/>
      </c>
      <c r="AV1839" s="785">
        <f>X1555</f>
        <v/>
      </c>
      <c r="AW1839" s="785">
        <f>Y1555</f>
        <v/>
      </c>
    </row>
    <row r="1840" ht="17.45" customHeight="1" thickBot="1">
      <c r="A1840" s="257">
        <f>IF(ISNUMBER(C1840),MONTH(C1840),"")</f>
        <v/>
      </c>
      <c r="B1840" s="257">
        <f>IF(ISNUMBER(C1840),YEAR(C1840),"")</f>
        <v/>
      </c>
      <c r="C1840" s="791">
        <f>C1839+1</f>
        <v/>
      </c>
      <c r="D1840" s="849" t="n">
        <v>1.056</v>
      </c>
      <c r="E1840" s="850" t="n"/>
      <c r="F1840" s="852" t="n">
        <v>0.4277</v>
      </c>
      <c r="G1840" s="851" t="n"/>
      <c r="H1840" s="853" t="n"/>
      <c r="I1840" s="849" t="n">
        <v>0.2804</v>
      </c>
      <c r="J1840" s="850" t="n"/>
      <c r="K1840" s="852" t="n">
        <v>0.7087</v>
      </c>
      <c r="L1840" s="850" t="n"/>
      <c r="M1840" s="982">
        <f>IFERROR(AVERAGE(D1840:E1840),"")</f>
        <v/>
      </c>
      <c r="N1840" s="982">
        <f>IFERROR(AVERAGE(F1840:H1840),"")</f>
        <v/>
      </c>
      <c r="O1840" s="982">
        <f>IFERROR(AVERAGE(I1840:J1840),"")</f>
        <v/>
      </c>
      <c r="P1840" s="982">
        <f>IFERROR(AVERAGE(K1840:L1840),"")</f>
        <v/>
      </c>
      <c r="R1840" s="797">
        <f>AVERAGE(M1840:P1840)</f>
        <v/>
      </c>
      <c r="S1840" s="266">
        <f>IF(R1840&gt;=1,1,0)</f>
        <v/>
      </c>
      <c r="T1840" s="266">
        <f>IF(S1840=0,0,S1840+T1839)</f>
        <v/>
      </c>
      <c r="V1840" s="929">
        <f>AVERAGE(D1466:L1830)</f>
        <v/>
      </c>
      <c r="Y1840" s="929">
        <f>AVERAGE(V1837:Y1837)</f>
        <v/>
      </c>
      <c r="AH1840" s="257">
        <f>IF(AND(M1840&gt;=2,N1840&gt;=2,O1840&gt;=2,P1840&gt;=2),1,0)</f>
        <v/>
      </c>
      <c r="AI1840" s="266">
        <f>IF(AH1840=0,"OK","Check")</f>
        <v/>
      </c>
      <c r="AS1840" s="5" t="inlineStr">
        <is>
          <t>April</t>
        </is>
      </c>
      <c r="AT1840" s="785">
        <f>V1586</f>
        <v/>
      </c>
      <c r="AU1840" s="785">
        <f>W1586</f>
        <v/>
      </c>
      <c r="AV1840" s="785">
        <f>X1586</f>
        <v/>
      </c>
      <c r="AW1840" s="785">
        <f>Y1586</f>
        <v/>
      </c>
    </row>
    <row r="1841" ht="17.45" customHeight="1">
      <c r="A1841" s="257">
        <f>IF(ISNUMBER(C1841),MONTH(C1841),"")</f>
        <v/>
      </c>
      <c r="B1841" s="257">
        <f>IF(ISNUMBER(C1841),YEAR(C1841),"")</f>
        <v/>
      </c>
      <c r="C1841" s="791">
        <f>C1840+1</f>
        <v/>
      </c>
      <c r="D1841" s="792" t="n"/>
      <c r="E1841" s="865" t="n">
        <v>4.868</v>
      </c>
      <c r="F1841" s="795" t="n"/>
      <c r="G1841" s="794" t="n">
        <v>1.19</v>
      </c>
      <c r="H1841" s="836" t="n"/>
      <c r="I1841" s="792" t="n"/>
      <c r="J1841" s="793" t="n">
        <v>0.9235</v>
      </c>
      <c r="K1841" s="795" t="n"/>
      <c r="L1841" s="793" t="n">
        <v>1.59</v>
      </c>
      <c r="M1841" s="1028">
        <f>IFERROR(AVERAGE(D1841:E1841),"")</f>
        <v/>
      </c>
      <c r="N1841" s="982">
        <f>IFERROR(AVERAGE(F1841:H1841),"")</f>
        <v/>
      </c>
      <c r="O1841" s="982">
        <f>IFERROR(AVERAGE(I1841:J1841),"")</f>
        <v/>
      </c>
      <c r="P1841" s="982">
        <f>IFERROR(AVERAGE(K1841:L1841),"")</f>
        <v/>
      </c>
      <c r="R1841" s="797">
        <f>AVERAGE(M1841:P1841)</f>
        <v/>
      </c>
      <c r="S1841" s="266">
        <f>IF(R1841&gt;=1,1,0)</f>
        <v/>
      </c>
      <c r="T1841" s="266">
        <f>IF(S1841=0,0,S1841+T1840)</f>
        <v/>
      </c>
      <c r="AH1841" s="257">
        <f>IF(AND(M1841&gt;=2,N1841&gt;=2,O1841&gt;=2,P1841&gt;=2),1,0)</f>
        <v/>
      </c>
      <c r="AI1841" s="266">
        <f>IF(AH1841=0,"OK","Check")</f>
        <v/>
      </c>
      <c r="AS1841" s="5" t="inlineStr">
        <is>
          <t>May</t>
        </is>
      </c>
      <c r="AT1841" s="785">
        <f>V1616</f>
        <v/>
      </c>
      <c r="AU1841" s="785">
        <f>W1616</f>
        <v/>
      </c>
      <c r="AV1841" s="785">
        <f>X1616</f>
        <v/>
      </c>
      <c r="AW1841" s="785">
        <f>Y1616</f>
        <v/>
      </c>
    </row>
    <row r="1842" ht="17.45" customHeight="1">
      <c r="A1842" s="257">
        <f>IF(ISNUMBER(C1842),MONTH(C1842),"")</f>
        <v/>
      </c>
      <c r="B1842" s="257">
        <f>IF(ISNUMBER(C1842),YEAR(C1842),"")</f>
        <v/>
      </c>
      <c r="C1842" s="791">
        <f>C1841+1</f>
        <v/>
      </c>
      <c r="D1842" s="899" t="n">
        <v>4.129</v>
      </c>
      <c r="E1842" s="793" t="n"/>
      <c r="F1842" s="795" t="n"/>
      <c r="G1842" s="794" t="n"/>
      <c r="H1842" s="836" t="n">
        <v>1.361</v>
      </c>
      <c r="I1842" s="792" t="n">
        <v>1.358</v>
      </c>
      <c r="J1842" s="793" t="n"/>
      <c r="K1842" s="964" t="n">
        <v>2.358</v>
      </c>
      <c r="L1842" s="793" t="n"/>
      <c r="M1842" s="1028">
        <f>IFERROR(AVERAGE(D1842:E1842),"")</f>
        <v/>
      </c>
      <c r="N1842" s="982">
        <f>IFERROR(AVERAGE(F1842:H1842),"")</f>
        <v/>
      </c>
      <c r="O1842" s="982">
        <f>IFERROR(AVERAGE(I1842:J1842),"")</f>
        <v/>
      </c>
      <c r="P1842" s="1028">
        <f>IFERROR(AVERAGE(K1842:L1842),"")</f>
        <v/>
      </c>
      <c r="R1842" s="797">
        <f>AVERAGE(M1842:P1842)</f>
        <v/>
      </c>
      <c r="S1842" s="266">
        <f>IF(R1842&gt;=1,1,0)</f>
        <v/>
      </c>
      <c r="T1842" s="266">
        <f>IF(S1842=0,0,S1842+T1841)</f>
        <v/>
      </c>
      <c r="AH1842" s="257">
        <f>IF(AND(M1842&gt;=2,N1842&gt;=2,O1842&gt;=2,P1842&gt;=2),1,0)</f>
        <v/>
      </c>
      <c r="AI1842" s="266">
        <f>IF(AH1842=0,"OK","Check")</f>
        <v/>
      </c>
      <c r="AS1842" s="5" t="inlineStr">
        <is>
          <t>June</t>
        </is>
      </c>
      <c r="AT1842" s="785">
        <f>V1647</f>
        <v/>
      </c>
      <c r="AU1842" s="785">
        <f>W1647</f>
        <v/>
      </c>
      <c r="AV1842" s="785">
        <f>X1647</f>
        <v/>
      </c>
      <c r="AW1842" s="785">
        <f>Y1647</f>
        <v/>
      </c>
    </row>
    <row r="1843" ht="17.45" customHeight="1">
      <c r="A1843" s="257">
        <f>IF(ISNUMBER(C1843),MONTH(C1843),"")</f>
        <v/>
      </c>
      <c r="B1843" s="257">
        <f>IF(ISNUMBER(C1843),YEAR(C1843),"")</f>
        <v/>
      </c>
      <c r="C1843" s="791">
        <f>C1842+1</f>
        <v/>
      </c>
      <c r="D1843" s="792" t="n"/>
      <c r="E1843" s="865" t="n">
        <v>4.261</v>
      </c>
      <c r="F1843" s="795" t="n"/>
      <c r="G1843" s="794" t="n">
        <v>1.274</v>
      </c>
      <c r="H1843" s="836" t="n"/>
      <c r="I1843" s="792" t="n"/>
      <c r="J1843" s="793" t="n">
        <v>1.301</v>
      </c>
      <c r="K1843" s="795" t="n"/>
      <c r="L1843" s="793" t="n">
        <v>1.4</v>
      </c>
      <c r="M1843" s="1028">
        <f>IFERROR(AVERAGE(D1843:E1843),"")</f>
        <v/>
      </c>
      <c r="N1843" s="982">
        <f>IFERROR(AVERAGE(F1843:H1843),"")</f>
        <v/>
      </c>
      <c r="O1843" s="982">
        <f>IFERROR(AVERAGE(I1843:J1843),"")</f>
        <v/>
      </c>
      <c r="P1843" s="982">
        <f>IFERROR(AVERAGE(K1843:L1843),"")</f>
        <v/>
      </c>
      <c r="R1843" s="797">
        <f>AVERAGE(M1843:P1843)</f>
        <v/>
      </c>
      <c r="S1843" s="266">
        <f>IF(R1843&gt;=1,1,0)</f>
        <v/>
      </c>
      <c r="T1843" s="266">
        <f>IF(S1843=0,0,S1843+T1842)</f>
        <v/>
      </c>
      <c r="AH1843" s="257">
        <f>IF(AND(M1843&gt;=2,N1843&gt;=2,O1843&gt;=2,P1843&gt;=2),1,0)</f>
        <v/>
      </c>
      <c r="AI1843" s="266">
        <f>IF(AH1843=0,"OK","Check")</f>
        <v/>
      </c>
      <c r="AS1843" s="5" t="inlineStr">
        <is>
          <t>July</t>
        </is>
      </c>
      <c r="AT1843" s="785">
        <f>V1677</f>
        <v/>
      </c>
      <c r="AU1843" s="785">
        <f>W1677</f>
        <v/>
      </c>
      <c r="AV1843" s="785">
        <f>X1677</f>
        <v/>
      </c>
      <c r="AW1843" s="785">
        <f>Y1677</f>
        <v/>
      </c>
    </row>
    <row r="1844" ht="17.45" customHeight="1">
      <c r="A1844" s="257">
        <f>IF(ISNUMBER(C1844),MONTH(C1844),"")</f>
        <v/>
      </c>
      <c r="B1844" s="257">
        <f>IF(ISNUMBER(C1844),YEAR(C1844),"")</f>
        <v/>
      </c>
      <c r="C1844" s="861">
        <f>C1843+1</f>
        <v/>
      </c>
      <c r="D1844" s="953" t="n">
        <v>2.383</v>
      </c>
      <c r="E1844" s="810" t="n"/>
      <c r="F1844" s="812" t="n">
        <v>0.9229000000000001</v>
      </c>
      <c r="G1844" s="811" t="n"/>
      <c r="H1844" s="837" t="n">
        <v>1.037</v>
      </c>
      <c r="I1844" s="809" t="n">
        <v>1.129</v>
      </c>
      <c r="J1844" s="810" t="n"/>
      <c r="K1844" s="812" t="n">
        <v>1.005</v>
      </c>
      <c r="L1844" s="810" t="n"/>
      <c r="M1844" s="1033">
        <f>IFERROR(AVERAGE(D1844:E1844),"")</f>
        <v/>
      </c>
      <c r="N1844" s="983">
        <f>IFERROR(AVERAGE(F1844:H1844),"")</f>
        <v/>
      </c>
      <c r="O1844" s="983">
        <f>IFERROR(AVERAGE(I1844:J1844),"")</f>
        <v/>
      </c>
      <c r="P1844" s="983">
        <f>IFERROR(AVERAGE(K1844:L1844),"")</f>
        <v/>
      </c>
      <c r="Q1844" s="441" t="n"/>
      <c r="R1844" s="813">
        <f>AVERAGE(M1844:P1844)</f>
        <v/>
      </c>
      <c r="S1844" s="443">
        <f>IF(R1844&gt;=1,1,0)</f>
        <v/>
      </c>
      <c r="T1844" s="443">
        <f>IF(S1844=0,0,S1844+T1843)</f>
        <v/>
      </c>
      <c r="AH1844" s="257">
        <f>IF(AND(M1844&gt;=2,N1844&gt;=2,O1844&gt;=2,P1844&gt;=2),1,0)</f>
        <v/>
      </c>
      <c r="AI1844" s="266">
        <f>IF(AH1844=0,"OK","Check")</f>
        <v/>
      </c>
      <c r="AS1844" s="5" t="inlineStr">
        <is>
          <t>August</t>
        </is>
      </c>
      <c r="AT1844" s="785">
        <f>V1708</f>
        <v/>
      </c>
      <c r="AU1844" s="785">
        <f>W1708</f>
        <v/>
      </c>
      <c r="AV1844" s="785">
        <f>X1708</f>
        <v/>
      </c>
      <c r="AW1844" s="785">
        <f>Y1708</f>
        <v/>
      </c>
    </row>
    <row r="1845" ht="17.45" customHeight="1">
      <c r="A1845" s="257">
        <f>IF(ISNUMBER(C1845),MONTH(C1845),"")</f>
        <v/>
      </c>
      <c r="B1845" s="257">
        <f>IF(ISNUMBER(C1845),YEAR(C1845),"")</f>
        <v/>
      </c>
      <c r="C1845" s="808">
        <f>C1844+1</f>
        <v/>
      </c>
      <c r="D1845" s="809" t="n"/>
      <c r="E1845" s="810" t="n">
        <v>0.3564</v>
      </c>
      <c r="F1845" s="812" t="n"/>
      <c r="G1845" s="811" t="n">
        <v>0.4782</v>
      </c>
      <c r="H1845" s="837" t="n"/>
      <c r="I1845" s="809" t="n"/>
      <c r="J1845" s="810" t="n">
        <v>0.1959</v>
      </c>
      <c r="K1845" s="812" t="n"/>
      <c r="L1845" s="810" t="n">
        <v>0.2325</v>
      </c>
      <c r="M1845" s="983">
        <f>IFERROR(AVERAGE(D1845:E1845),"")</f>
        <v/>
      </c>
      <c r="N1845" s="983">
        <f>IFERROR(AVERAGE(F1845:H1845),"")</f>
        <v/>
      </c>
      <c r="O1845" s="983">
        <f>IFERROR(AVERAGE(I1845:J1845),"")</f>
        <v/>
      </c>
      <c r="P1845" s="983">
        <f>IFERROR(AVERAGE(K1845:L1845),"")</f>
        <v/>
      </c>
      <c r="Q1845" s="441" t="n"/>
      <c r="R1845" s="813">
        <f>AVERAGE(M1845:P1845)</f>
        <v/>
      </c>
      <c r="S1845" s="443">
        <f>IF(R1845&gt;=1,1,0)</f>
        <v/>
      </c>
      <c r="T1845" s="443">
        <f>IF(S1845=0,0,S1845+T1844)</f>
        <v/>
      </c>
      <c r="AH1845" s="257">
        <f>IF(AND(M1845&gt;=2,N1845&gt;=2,O1845&gt;=2,P1845&gt;=2),1,0)</f>
        <v/>
      </c>
      <c r="AI1845" s="266">
        <f>IF(AH1845=0,"OK","Check")</f>
        <v/>
      </c>
      <c r="AS1845" s="5" t="inlineStr">
        <is>
          <t>September</t>
        </is>
      </c>
      <c r="AT1845" s="785">
        <f>V1739</f>
        <v/>
      </c>
      <c r="AU1845" s="785">
        <f>W1739</f>
        <v/>
      </c>
      <c r="AV1845" s="785">
        <f>X1739</f>
        <v/>
      </c>
      <c r="AW1845" s="785">
        <f>Y1739</f>
        <v/>
      </c>
    </row>
    <row r="1846" ht="17.45" customHeight="1">
      <c r="A1846" s="257">
        <f>IF(ISNUMBER(C1846),MONTH(C1846),"")</f>
        <v/>
      </c>
      <c r="B1846" s="257">
        <f>IF(ISNUMBER(C1846),YEAR(C1846),"")</f>
        <v/>
      </c>
      <c r="C1846" s="791">
        <f>C1845+1</f>
        <v/>
      </c>
      <c r="D1846" s="792" t="n">
        <v>0.3208</v>
      </c>
      <c r="E1846" s="793" t="n"/>
      <c r="F1846" s="795" t="n">
        <v>0.3138</v>
      </c>
      <c r="G1846" s="794" t="n"/>
      <c r="H1846" s="836" t="n"/>
      <c r="I1846" s="792" t="n">
        <v>0.1908</v>
      </c>
      <c r="J1846" s="793" t="n"/>
      <c r="K1846" s="795" t="n">
        <v>0.4449</v>
      </c>
      <c r="L1846" s="793" t="n"/>
      <c r="M1846" s="982">
        <f>IFERROR(AVERAGE(D1846:E1846),"")</f>
        <v/>
      </c>
      <c r="N1846" s="982">
        <f>IFERROR(AVERAGE(F1846:H1846),"")</f>
        <v/>
      </c>
      <c r="O1846" s="982">
        <f>IFERROR(AVERAGE(I1846:J1846),"")</f>
        <v/>
      </c>
      <c r="P1846" s="982">
        <f>IFERROR(AVERAGE(K1846:L1846),"")</f>
        <v/>
      </c>
      <c r="R1846" s="797">
        <f>AVERAGE(M1846:P1846)</f>
        <v/>
      </c>
      <c r="S1846" s="266">
        <f>IF(R1846&gt;=1,1,0)</f>
        <v/>
      </c>
      <c r="T1846" s="266">
        <f>IF(S1846=0,0,S1846+T1845)</f>
        <v/>
      </c>
      <c r="AH1846" s="257">
        <f>IF(AND(M1846&gt;=2,N1846&gt;=2,O1846&gt;=2,P1846&gt;=2),1,0)</f>
        <v/>
      </c>
      <c r="AI1846" s="266">
        <f>IF(AH1846=0,"OK","Check")</f>
        <v/>
      </c>
      <c r="AS1846" s="5" t="inlineStr">
        <is>
          <t>October</t>
        </is>
      </c>
      <c r="AT1846" s="785">
        <f>V1769</f>
        <v/>
      </c>
      <c r="AU1846" s="785">
        <f>W1769</f>
        <v/>
      </c>
      <c r="AV1846" s="785">
        <f>X1769</f>
        <v/>
      </c>
      <c r="AW1846" s="785">
        <f>Y1769</f>
        <v/>
      </c>
    </row>
    <row r="1847" ht="17.45" customHeight="1">
      <c r="A1847" s="257">
        <f>IF(ISNUMBER(C1847),MONTH(C1847),"")</f>
        <v/>
      </c>
      <c r="B1847" s="257">
        <f>IF(ISNUMBER(C1847),YEAR(C1847),"")</f>
        <v/>
      </c>
      <c r="C1847" s="791">
        <f>C1846+1</f>
        <v/>
      </c>
      <c r="D1847" s="792" t="n"/>
      <c r="E1847" s="793" t="n">
        <v>1.276</v>
      </c>
      <c r="F1847" s="795" t="n"/>
      <c r="G1847" s="794" t="n">
        <v>0.7199</v>
      </c>
      <c r="H1847" s="836" t="n"/>
      <c r="I1847" s="792" t="n"/>
      <c r="J1847" s="793" t="n">
        <v>0.6595</v>
      </c>
      <c r="K1847" s="795" t="n"/>
      <c r="L1847" s="793" t="n">
        <v>0.611</v>
      </c>
      <c r="M1847" s="982">
        <f>IFERROR(AVERAGE(D1847:E1847),"")</f>
        <v/>
      </c>
      <c r="N1847" s="982">
        <f>IFERROR(AVERAGE(F1847:H1847),"")</f>
        <v/>
      </c>
      <c r="O1847" s="982">
        <f>IFERROR(AVERAGE(I1847:J1847),"")</f>
        <v/>
      </c>
      <c r="P1847" s="982">
        <f>IFERROR(AVERAGE(K1847:L1847),"")</f>
        <v/>
      </c>
      <c r="R1847" s="797">
        <f>AVERAGE(M1847:P1847)</f>
        <v/>
      </c>
      <c r="S1847" s="266">
        <f>IF(R1847&gt;=1,1,0)</f>
        <v/>
      </c>
      <c r="T1847" s="266">
        <f>IF(S1847=0,0,S1847+T1846)</f>
        <v/>
      </c>
      <c r="AH1847" s="257">
        <f>IF(AND(M1847&gt;=2,N1847&gt;=2,O1847&gt;=2,P1847&gt;=2),1,0)</f>
        <v/>
      </c>
      <c r="AI1847" s="266">
        <f>IF(AH1847=0,"OK","Check")</f>
        <v/>
      </c>
      <c r="AS1847" s="5" t="inlineStr">
        <is>
          <t>November</t>
        </is>
      </c>
      <c r="AT1847" s="785">
        <f>V1800</f>
        <v/>
      </c>
      <c r="AU1847" s="785">
        <f>W1800</f>
        <v/>
      </c>
      <c r="AV1847" s="785">
        <f>X1800</f>
        <v/>
      </c>
      <c r="AW1847" s="785">
        <f>Y1800</f>
        <v/>
      </c>
    </row>
    <row r="1848" ht="17.45" customHeight="1">
      <c r="A1848" s="257">
        <f>IF(ISNUMBER(C1848),MONTH(C1848),"")</f>
        <v/>
      </c>
      <c r="B1848" s="257">
        <f>IF(ISNUMBER(C1848),YEAR(C1848),"")</f>
        <v/>
      </c>
      <c r="C1848" s="791">
        <f>C1847+1</f>
        <v/>
      </c>
      <c r="D1848" s="792" t="n">
        <v>2.099</v>
      </c>
      <c r="E1848" s="793" t="n"/>
      <c r="F1848" s="795" t="n"/>
      <c r="G1848" s="794" t="n"/>
      <c r="H1848" s="836" t="n">
        <v>0.9587</v>
      </c>
      <c r="I1848" s="792" t="n">
        <v>1.061</v>
      </c>
      <c r="J1848" s="793" t="n"/>
      <c r="K1848" s="795" t="n">
        <v>0.9256</v>
      </c>
      <c r="L1848" s="793" t="n"/>
      <c r="M1848" s="982">
        <f>IFERROR(AVERAGE(D1848:E1848),"")</f>
        <v/>
      </c>
      <c r="N1848" s="982">
        <f>IFERROR(AVERAGE(F1848:H1848),"")</f>
        <v/>
      </c>
      <c r="O1848" s="982">
        <f>IFERROR(AVERAGE(I1848:J1848),"")</f>
        <v/>
      </c>
      <c r="P1848" s="982">
        <f>IFERROR(AVERAGE(K1848:L1848),"")</f>
        <v/>
      </c>
      <c r="R1848" s="797">
        <f>AVERAGE(M1848:P1848)</f>
        <v/>
      </c>
      <c r="S1848" s="266">
        <f>IF(R1848&gt;=1,1,0)</f>
        <v/>
      </c>
      <c r="T1848" s="266">
        <f>IF(S1848=0,0,S1848+T1847)</f>
        <v/>
      </c>
      <c r="AH1848" s="257">
        <f>IF(AND(M1848&gt;=2,N1848&gt;=2,O1848&gt;=2,P1848&gt;=2),1,0)</f>
        <v/>
      </c>
      <c r="AI1848" s="266">
        <f>IF(AH1848=0,"OK","Check")</f>
        <v/>
      </c>
      <c r="AS1848" s="5" t="inlineStr">
        <is>
          <t>December</t>
        </is>
      </c>
      <c r="AT1848" s="785">
        <f>V1830</f>
        <v/>
      </c>
      <c r="AU1848" s="785">
        <f>W1830</f>
        <v/>
      </c>
      <c r="AV1848" s="785">
        <f>X1830</f>
        <v/>
      </c>
      <c r="AW1848" s="785">
        <f>Y1830</f>
        <v/>
      </c>
    </row>
    <row r="1849" ht="17.45" customHeight="1">
      <c r="A1849" s="257">
        <f>IF(ISNUMBER(C1849),MONTH(C1849),"")</f>
        <v/>
      </c>
      <c r="B1849" s="257">
        <f>IF(ISNUMBER(C1849),YEAR(C1849),"")</f>
        <v/>
      </c>
      <c r="C1849" s="791">
        <f>C1848+1</f>
        <v/>
      </c>
      <c r="D1849" s="792" t="n"/>
      <c r="E1849" s="793" t="n">
        <v>1.606</v>
      </c>
      <c r="F1849" s="795" t="n"/>
      <c r="G1849" s="794" t="n">
        <v>0.6907</v>
      </c>
      <c r="H1849" s="836" t="n"/>
      <c r="I1849" s="792" t="n"/>
      <c r="J1849" s="793" t="n">
        <v>0.8502999999999999</v>
      </c>
      <c r="K1849" s="795" t="n"/>
      <c r="L1849" s="793" t="n">
        <v>0.7902</v>
      </c>
      <c r="M1849" s="982">
        <f>IFERROR(AVERAGE(D1849:E1849),"")</f>
        <v/>
      </c>
      <c r="N1849" s="982">
        <f>IFERROR(AVERAGE(F1849:H1849),"")</f>
        <v/>
      </c>
      <c r="O1849" s="982">
        <f>IFERROR(AVERAGE(I1849:J1849),"")</f>
        <v/>
      </c>
      <c r="P1849" s="982">
        <f>IFERROR(AVERAGE(K1849:L1849),"")</f>
        <v/>
      </c>
      <c r="R1849" s="797">
        <f>AVERAGE(M1849:P1849)</f>
        <v/>
      </c>
      <c r="S1849" s="266">
        <f>IF(R1849&gt;=1,1,0)</f>
        <v/>
      </c>
      <c r="T1849" s="266">
        <f>IF(S1849=0,0,S1849+T1848)</f>
        <v/>
      </c>
      <c r="AH1849" s="257">
        <f>IF(AND(M1849&gt;=2,N1849&gt;=2,O1849&gt;=2,P1849&gt;=2),1,0)</f>
        <v/>
      </c>
      <c r="AI1849" s="266">
        <f>IF(AH1849=0,"OK","Check")</f>
        <v/>
      </c>
    </row>
    <row r="1850" ht="17.45" customHeight="1">
      <c r="A1850" s="257">
        <f>IF(ISNUMBER(C1850),MONTH(C1850),"")</f>
        <v/>
      </c>
      <c r="B1850" s="257">
        <f>IF(ISNUMBER(C1850),YEAR(C1850),"")</f>
        <v/>
      </c>
      <c r="C1850" s="861">
        <f>C1849+1</f>
        <v/>
      </c>
      <c r="D1850" s="803" t="n">
        <v>1.822</v>
      </c>
      <c r="E1850" s="804" t="n"/>
      <c r="F1850" s="806" t="n">
        <v>1.52</v>
      </c>
      <c r="G1850" s="805" t="n"/>
      <c r="H1850" s="838" t="n">
        <v>0.7697000000000001</v>
      </c>
      <c r="I1850" s="803" t="n">
        <v>0.7868000000000001</v>
      </c>
      <c r="J1850" s="804" t="n"/>
      <c r="K1850" s="806" t="n">
        <v>1.11</v>
      </c>
      <c r="L1850" s="804" t="n"/>
      <c r="M1850" s="982">
        <f>IFERROR(AVERAGE(D1850:E1850),"")</f>
        <v/>
      </c>
      <c r="N1850" s="982">
        <f>IFERROR(AVERAGE(F1850:H1850),"")</f>
        <v/>
      </c>
      <c r="O1850" s="982">
        <f>IFERROR(AVERAGE(I1850:J1850),"")</f>
        <v/>
      </c>
      <c r="P1850" s="982">
        <f>IFERROR(AVERAGE(K1850:L1850),"")</f>
        <v/>
      </c>
      <c r="R1850" s="797">
        <f>AVERAGE(M1850:P1850)</f>
        <v/>
      </c>
      <c r="S1850" s="266">
        <f>IF(R1850&gt;=1,1,0)</f>
        <v/>
      </c>
      <c r="T1850" s="266">
        <f>IF(S1850=0,0,S1850+T1849)</f>
        <v/>
      </c>
      <c r="AH1850" s="257">
        <f>IF(AND(M1850&gt;=2,N1850&gt;=2,O1850&gt;=2,P1850&gt;=2),1,0)</f>
        <v/>
      </c>
      <c r="AI1850" s="266">
        <f>IF(AH1850=0,"OK","Check")</f>
        <v/>
      </c>
    </row>
    <row r="1851" ht="17.45" customHeight="1">
      <c r="A1851" s="257">
        <f>IF(ISNUMBER(C1851),MONTH(C1851),"")</f>
        <v/>
      </c>
      <c r="B1851" s="257">
        <f>IF(ISNUMBER(C1851),YEAR(C1851),"")</f>
        <v/>
      </c>
      <c r="C1851" s="808">
        <f>C1850+1</f>
        <v/>
      </c>
      <c r="D1851" s="809" t="n"/>
      <c r="E1851" s="810" t="n">
        <v>1.763</v>
      </c>
      <c r="F1851" s="812" t="n"/>
      <c r="G1851" s="811" t="n">
        <v>0.655</v>
      </c>
      <c r="H1851" s="837" t="n"/>
      <c r="I1851" s="809" t="n"/>
      <c r="J1851" s="810" t="n">
        <v>0.5752</v>
      </c>
      <c r="K1851" s="812" t="n"/>
      <c r="L1851" s="810" t="n">
        <v>0.7825</v>
      </c>
      <c r="M1851" s="983">
        <f>IFERROR(AVERAGE(D1851:E1851),"")</f>
        <v/>
      </c>
      <c r="N1851" s="983">
        <f>IFERROR(AVERAGE(F1851:H1851),"")</f>
        <v/>
      </c>
      <c r="O1851" s="983">
        <f>IFERROR(AVERAGE(I1851:J1851),"")</f>
        <v/>
      </c>
      <c r="P1851" s="983">
        <f>IFERROR(AVERAGE(K1851:L1851),"")</f>
        <v/>
      </c>
      <c r="Q1851" s="441" t="n"/>
      <c r="R1851" s="813">
        <f>AVERAGE(M1851:P1851)</f>
        <v/>
      </c>
      <c r="S1851" s="443">
        <f>IF(R1851&gt;=1,1,0)</f>
        <v/>
      </c>
      <c r="T1851" s="443">
        <f>IF(S1851=0,0,S1851+T1850)</f>
        <v/>
      </c>
      <c r="AH1851" s="257">
        <f>IF(AND(M1851&gt;=2,N1851&gt;=2,O1851&gt;=2,P1851&gt;=2),1,0)</f>
        <v/>
      </c>
      <c r="AI1851" s="266">
        <f>IF(AH1851=0,"OK","Check")</f>
        <v/>
      </c>
      <c r="AT1851" s="301" t="inlineStr">
        <is>
          <t>Station 1</t>
        </is>
      </c>
      <c r="AU1851" s="301" t="inlineStr">
        <is>
          <t>Station 2</t>
        </is>
      </c>
      <c r="AV1851" s="301" t="inlineStr">
        <is>
          <t>Station 4</t>
        </is>
      </c>
      <c r="AW1851" s="301" t="inlineStr">
        <is>
          <t>Station 5</t>
        </is>
      </c>
    </row>
    <row r="1852" ht="17.45" customHeight="1">
      <c r="A1852" s="257">
        <f>IF(ISNUMBER(C1852),MONTH(C1852),"")</f>
        <v/>
      </c>
      <c r="B1852" s="257">
        <f>IF(ISNUMBER(C1852),YEAR(C1852),"")</f>
        <v/>
      </c>
      <c r="C1852" s="808">
        <f>C1851+1</f>
        <v/>
      </c>
      <c r="D1852" s="809" t="n">
        <v>0.7677</v>
      </c>
      <c r="E1852" s="810" t="n"/>
      <c r="F1852" s="812" t="n">
        <v>0.5991</v>
      </c>
      <c r="G1852" s="811" t="n"/>
      <c r="H1852" s="837" t="n"/>
      <c r="I1852" s="809" t="n">
        <v>0.5832000000000001</v>
      </c>
      <c r="J1852" s="810" t="n"/>
      <c r="K1852" s="812" t="n">
        <v>0.5925</v>
      </c>
      <c r="L1852" s="810" t="n"/>
      <c r="M1852" s="983">
        <f>IFERROR(AVERAGE(D1852:E1852),"")</f>
        <v/>
      </c>
      <c r="N1852" s="983">
        <f>IFERROR(AVERAGE(F1852:H1852),"")</f>
        <v/>
      </c>
      <c r="O1852" s="983">
        <f>IFERROR(AVERAGE(I1852:J1852),"")</f>
        <v/>
      </c>
      <c r="P1852" s="983">
        <f>IFERROR(AVERAGE(K1852:L1852),"")</f>
        <v/>
      </c>
      <c r="Q1852" s="441" t="n"/>
      <c r="R1852" s="813">
        <f>AVERAGE(M1852:P1852)</f>
        <v/>
      </c>
      <c r="S1852" s="443">
        <f>IF(R1852&gt;=1,1,0)</f>
        <v/>
      </c>
      <c r="T1852" s="443">
        <f>IF(S1852=0,0,S1852+T1851)</f>
        <v/>
      </c>
      <c r="AH1852" s="257">
        <f>IF(AND(M1852&gt;=2,N1852&gt;=2,O1852&gt;=2,P1852&gt;=2),1,0)</f>
        <v/>
      </c>
      <c r="AI1852" s="266">
        <f>IF(AH1852=0,"OK","Check")</f>
        <v/>
      </c>
      <c r="AS1852" s="5" t="inlineStr">
        <is>
          <t>January</t>
        </is>
      </c>
      <c r="AT1852" s="318">
        <f>V1498</f>
        <v/>
      </c>
      <c r="AU1852" s="318">
        <f>W1498</f>
        <v/>
      </c>
      <c r="AV1852" s="318">
        <f>X1498</f>
        <v/>
      </c>
      <c r="AW1852" s="318">
        <f>Y1498</f>
        <v/>
      </c>
    </row>
    <row r="1853" ht="17.45" customHeight="1">
      <c r="A1853" s="257">
        <f>IF(ISNUMBER(C1853),MONTH(C1853),"")</f>
        <v/>
      </c>
      <c r="B1853" s="257">
        <f>IF(ISNUMBER(C1853),YEAR(C1853),"")</f>
        <v/>
      </c>
      <c r="C1853" s="791">
        <f>C1852+1</f>
        <v/>
      </c>
      <c r="D1853" s="792" t="n"/>
      <c r="E1853" s="793" t="n">
        <v>0.7282999999999999</v>
      </c>
      <c r="F1853" s="795" t="n"/>
      <c r="G1853" s="794" t="n">
        <v>1.032</v>
      </c>
      <c r="H1853" s="836" t="n"/>
      <c r="I1853" s="792" t="n"/>
      <c r="J1853" s="793" t="n">
        <v>1.051</v>
      </c>
      <c r="K1853" s="795" t="n"/>
      <c r="L1853" s="793" t="n">
        <v>0.8803</v>
      </c>
      <c r="M1853" s="982">
        <f>IFERROR(AVERAGE(D1853:E1853),"")</f>
        <v/>
      </c>
      <c r="N1853" s="982">
        <f>IFERROR(AVERAGE(F1853:H1853),"")</f>
        <v/>
      </c>
      <c r="O1853" s="982">
        <f>IFERROR(AVERAGE(I1853:J1853),"")</f>
        <v/>
      </c>
      <c r="P1853" s="982">
        <f>IFERROR(AVERAGE(K1853:L1853),"")</f>
        <v/>
      </c>
      <c r="R1853" s="797">
        <f>AVERAGE(M1853:P1853)</f>
        <v/>
      </c>
      <c r="S1853" s="266">
        <f>IF(R1853&gt;=1,1,0)</f>
        <v/>
      </c>
      <c r="T1853" s="266">
        <f>IF(S1853=0,0,S1853+T1852)</f>
        <v/>
      </c>
      <c r="AH1853" s="257">
        <f>IF(AND(M1853&gt;=2,N1853&gt;=2,O1853&gt;=2,P1853&gt;=2),1,0)</f>
        <v/>
      </c>
      <c r="AI1853" s="266">
        <f>IF(AH1853=0,"OK","Check")</f>
        <v/>
      </c>
      <c r="AS1853" s="5" t="inlineStr">
        <is>
          <t>February</t>
        </is>
      </c>
      <c r="AT1853" s="318">
        <f>V1526</f>
        <v/>
      </c>
      <c r="AU1853" s="318">
        <f>W1526</f>
        <v/>
      </c>
      <c r="AV1853" s="318">
        <f>X1526</f>
        <v/>
      </c>
      <c r="AW1853" s="318">
        <f>Y1526</f>
        <v/>
      </c>
    </row>
    <row r="1854" ht="17.45" customHeight="1">
      <c r="A1854" s="257">
        <f>IF(ISNUMBER(C1854),MONTH(C1854),"")</f>
        <v/>
      </c>
      <c r="B1854" s="257">
        <f>IF(ISNUMBER(C1854),YEAR(C1854),"")</f>
        <v/>
      </c>
      <c r="C1854" s="791">
        <f>C1853+1</f>
        <v/>
      </c>
      <c r="D1854" s="899" t="n">
        <v>7.0655</v>
      </c>
      <c r="E1854" s="793" t="n"/>
      <c r="F1854" s="795" t="n"/>
      <c r="G1854" s="794" t="n"/>
      <c r="H1854" s="836" t="n">
        <v>1.943</v>
      </c>
      <c r="I1854" s="792" t="n">
        <v>1.956</v>
      </c>
      <c r="J1854" s="793" t="n"/>
      <c r="K1854" s="964" t="n">
        <v>3.282</v>
      </c>
      <c r="L1854" s="793" t="n"/>
      <c r="M1854" s="1028">
        <f>IFERROR(AVERAGE(D1854:E1854),"")</f>
        <v/>
      </c>
      <c r="N1854" s="982">
        <f>IFERROR(AVERAGE(F1854:H1854),"")</f>
        <v/>
      </c>
      <c r="O1854" s="982">
        <f>IFERROR(AVERAGE(I1854:J1854),"")</f>
        <v/>
      </c>
      <c r="P1854" s="1028">
        <f>IFERROR(AVERAGE(K1854:L1854),"")</f>
        <v/>
      </c>
      <c r="R1854" s="797">
        <f>AVERAGE(M1854:P1854)</f>
        <v/>
      </c>
      <c r="S1854" s="266">
        <f>IF(R1854&gt;=1,1,0)</f>
        <v/>
      </c>
      <c r="T1854" s="266">
        <f>IF(S1854=0,0,S1854+T1853)</f>
        <v/>
      </c>
      <c r="AH1854" s="257">
        <f>IF(AND(M1854&gt;=2,N1854&gt;=2,O1854&gt;=2,P1854&gt;=2),1,0)</f>
        <v/>
      </c>
      <c r="AI1854" s="266">
        <f>IF(AH1854=0,"OK","Check")</f>
        <v/>
      </c>
      <c r="AS1854" s="5" t="inlineStr">
        <is>
          <t>March</t>
        </is>
      </c>
      <c r="AT1854" s="318">
        <f>V1557</f>
        <v/>
      </c>
      <c r="AU1854" s="318">
        <f>W1557</f>
        <v/>
      </c>
      <c r="AV1854" s="318">
        <f>X1557</f>
        <v/>
      </c>
      <c r="AW1854" s="318">
        <f>Y1557</f>
        <v/>
      </c>
    </row>
    <row r="1855" ht="17.45" customHeight="1">
      <c r="A1855" s="257">
        <f>IF(ISNUMBER(C1855),MONTH(C1855),"")</f>
        <v/>
      </c>
      <c r="B1855" s="257">
        <f>IF(ISNUMBER(C1855),YEAR(C1855),"")</f>
        <v/>
      </c>
      <c r="C1855" s="791">
        <f>C1854+1</f>
        <v/>
      </c>
      <c r="D1855" s="792" t="n"/>
      <c r="E1855" s="865" t="n">
        <v>7.191</v>
      </c>
      <c r="F1855" s="795" t="n"/>
      <c r="G1855" s="794" t="n">
        <v>1.365</v>
      </c>
      <c r="H1855" s="836" t="n"/>
      <c r="I1855" s="792" t="n"/>
      <c r="J1855" s="793" t="n">
        <v>1.473</v>
      </c>
      <c r="K1855" s="795" t="n"/>
      <c r="L1855" s="865" t="n">
        <v>3.096</v>
      </c>
      <c r="M1855" s="1028">
        <f>IFERROR(AVERAGE(D1855:E1855),"")</f>
        <v/>
      </c>
      <c r="N1855" s="982">
        <f>IFERROR(AVERAGE(F1855:H1855),"")</f>
        <v/>
      </c>
      <c r="O1855" s="982">
        <f>IFERROR(AVERAGE(I1855:J1855),"")</f>
        <v/>
      </c>
      <c r="P1855" s="1028">
        <f>IFERROR(AVERAGE(K1855:L1855),"")</f>
        <v/>
      </c>
      <c r="R1855" s="797">
        <f>AVERAGE(M1855:P1855)</f>
        <v/>
      </c>
      <c r="S1855" s="266">
        <f>IF(R1855&gt;=1,1,0)</f>
        <v/>
      </c>
      <c r="T1855" s="266">
        <f>IF(S1855=0,0,S1855+T1854)</f>
        <v/>
      </c>
      <c r="AH1855" s="257">
        <f>IF(AND(M1855&gt;=2,N1855&gt;=2,O1855&gt;=2,P1855&gt;=2),1,0)</f>
        <v/>
      </c>
      <c r="AI1855" s="266">
        <f>IF(AH1855=0,"OK","Check")</f>
        <v/>
      </c>
      <c r="AS1855" s="5" t="inlineStr">
        <is>
          <t>April</t>
        </is>
      </c>
      <c r="AT1855" s="318">
        <f>V1588</f>
        <v/>
      </c>
      <c r="AU1855" s="318">
        <f>W1588</f>
        <v/>
      </c>
      <c r="AV1855" s="318">
        <f>X1588</f>
        <v/>
      </c>
      <c r="AW1855" s="318">
        <f>Y1588</f>
        <v/>
      </c>
    </row>
    <row r="1856" ht="17.45" customHeight="1">
      <c r="A1856" s="257">
        <f>IF(ISNUMBER(C1856),MONTH(C1856),"")</f>
        <v/>
      </c>
      <c r="B1856" s="257">
        <f>IF(ISNUMBER(C1856),YEAR(C1856),"")</f>
        <v/>
      </c>
      <c r="C1856" s="861">
        <f>C1855+1</f>
        <v/>
      </c>
      <c r="D1856" s="803" t="n">
        <v>1.395</v>
      </c>
      <c r="E1856" s="804" t="n"/>
      <c r="F1856" s="806" t="n">
        <v>1.405</v>
      </c>
      <c r="G1856" s="805" t="n"/>
      <c r="H1856" s="838" t="n">
        <v>1.462</v>
      </c>
      <c r="I1856" s="803" t="n">
        <v>1.689</v>
      </c>
      <c r="J1856" s="804" t="n"/>
      <c r="K1856" s="806" t="n">
        <v>1.251</v>
      </c>
      <c r="L1856" s="804" t="n"/>
      <c r="M1856" s="982">
        <f>IFERROR(AVERAGE(D1856:E1856),"")</f>
        <v/>
      </c>
      <c r="N1856" s="982">
        <f>IFERROR(AVERAGE(F1856:H1856),"")</f>
        <v/>
      </c>
      <c r="O1856" s="982">
        <f>IFERROR(AVERAGE(I1856:J1856),"")</f>
        <v/>
      </c>
      <c r="P1856" s="982">
        <f>IFERROR(AVERAGE(K1856:L1856),"")</f>
        <v/>
      </c>
      <c r="R1856" s="797">
        <f>AVERAGE(M1856:P1856)</f>
        <v/>
      </c>
      <c r="S1856" s="266">
        <f>IF(R1856&gt;=1,1,0)</f>
        <v/>
      </c>
      <c r="T1856" s="266">
        <f>IF(S1856=0,0,S1856+T1855)</f>
        <v/>
      </c>
      <c r="AH1856" s="257">
        <f>IF(AND(M1856&gt;=2,N1856&gt;=2,O1856&gt;=2,P1856&gt;=2),1,0)</f>
        <v/>
      </c>
      <c r="AI1856" s="266">
        <f>IF(AH1856=0,"OK","Check")</f>
        <v/>
      </c>
      <c r="AS1856" s="5" t="inlineStr">
        <is>
          <t>May</t>
        </is>
      </c>
      <c r="AT1856" s="318">
        <f>V1618</f>
        <v/>
      </c>
      <c r="AU1856" s="318">
        <f>W1618</f>
        <v/>
      </c>
      <c r="AV1856" s="318">
        <f>X1618</f>
        <v/>
      </c>
      <c r="AW1856" s="318">
        <f>Y1618</f>
        <v/>
      </c>
    </row>
    <row r="1857" ht="17.45" customHeight="1">
      <c r="A1857" s="257">
        <f>IF(ISNUMBER(C1857),MONTH(C1857),"")</f>
        <v/>
      </c>
      <c r="B1857" s="257">
        <f>IF(ISNUMBER(C1857),YEAR(C1857),"")</f>
        <v/>
      </c>
      <c r="C1857" s="791">
        <f>C1856+1</f>
        <v/>
      </c>
      <c r="D1857" s="792" t="n"/>
      <c r="E1857" s="793" t="n">
        <v>1.257</v>
      </c>
      <c r="F1857" s="795" t="n"/>
      <c r="G1857" s="794" t="n">
        <v>1.143</v>
      </c>
      <c r="H1857" s="836" t="n"/>
      <c r="I1857" s="792" t="n"/>
      <c r="J1857" s="793" t="n">
        <v>1.185</v>
      </c>
      <c r="K1857" s="795" t="n"/>
      <c r="L1857" s="793" t="n">
        <v>1.07</v>
      </c>
      <c r="M1857" s="982">
        <f>IFERROR(AVERAGE(D1857:E1857),"")</f>
        <v/>
      </c>
      <c r="N1857" s="982">
        <f>IFERROR(AVERAGE(F1857:H1857),"")</f>
        <v/>
      </c>
      <c r="O1857" s="982">
        <f>IFERROR(AVERAGE(I1857:J1857),"")</f>
        <v/>
      </c>
      <c r="P1857" s="982">
        <f>IFERROR(AVERAGE(K1857:L1857),"")</f>
        <v/>
      </c>
      <c r="R1857" s="797">
        <f>AVERAGE(M1857:P1857)</f>
        <v/>
      </c>
      <c r="S1857" s="266">
        <f>IF(R1857&gt;=1,1,0)</f>
        <v/>
      </c>
      <c r="T1857" s="266">
        <f>IF(S1857=0,0,S1857+T1856)</f>
        <v/>
      </c>
      <c r="AH1857" s="257">
        <f>IF(AND(M1857&gt;=2,N1857&gt;=2,O1857&gt;=2,P1857&gt;=2),1,0)</f>
        <v/>
      </c>
      <c r="AI1857" s="266">
        <f>IF(AH1857=0,"OK","Check")</f>
        <v/>
      </c>
      <c r="AS1857" s="5" t="inlineStr">
        <is>
          <t>June</t>
        </is>
      </c>
      <c r="AT1857" s="318">
        <f>V1649</f>
        <v/>
      </c>
      <c r="AU1857" s="433">
        <f>W1649</f>
        <v/>
      </c>
      <c r="AV1857" s="318">
        <f>X1649</f>
        <v/>
      </c>
      <c r="AW1857" s="318">
        <f>Y1649</f>
        <v/>
      </c>
    </row>
    <row r="1858" ht="17.45" customHeight="1" thickBot="1">
      <c r="A1858" s="257">
        <f>IF(ISNUMBER(C1858),MONTH(C1858),"")</f>
        <v/>
      </c>
      <c r="B1858" s="257">
        <f>IF(ISNUMBER(C1858),YEAR(C1858),"")</f>
        <v/>
      </c>
      <c r="C1858" s="808">
        <f>C1857+1</f>
        <v/>
      </c>
      <c r="D1858" s="809" t="n">
        <v>1.644</v>
      </c>
      <c r="E1858" s="810" t="n"/>
      <c r="F1858" s="812" t="n">
        <v>0.904</v>
      </c>
      <c r="G1858" s="811" t="n"/>
      <c r="H1858" s="837" t="n"/>
      <c r="I1858" s="809" t="n">
        <v>0.7662</v>
      </c>
      <c r="J1858" s="810" t="n"/>
      <c r="K1858" s="812" t="n">
        <v>0.9344</v>
      </c>
      <c r="L1858" s="810" t="n"/>
      <c r="M1858" s="983">
        <f>IFERROR(AVERAGE(D1858:E1858),"")</f>
        <v/>
      </c>
      <c r="N1858" s="983">
        <f>IFERROR(AVERAGE(F1858:H1858),"")</f>
        <v/>
      </c>
      <c r="O1858" s="983">
        <f>IFERROR(AVERAGE(I1858:J1858),"")</f>
        <v/>
      </c>
      <c r="P1858" s="983">
        <f>IFERROR(AVERAGE(K1858:L1858),"")</f>
        <v/>
      </c>
      <c r="Q1858" s="441" t="n"/>
      <c r="R1858" s="813">
        <f>AVERAGE(M1858:P1858)</f>
        <v/>
      </c>
      <c r="S1858" s="443">
        <f>IF(R1858&gt;=1,1,0)</f>
        <v/>
      </c>
      <c r="T1858" s="443">
        <f>IF(S1858=0,0,S1858+T1857)</f>
        <v/>
      </c>
      <c r="AH1858" s="257">
        <f>IF(AND(M1858&gt;=2,N1858&gt;=2,O1858&gt;=2,P1858&gt;=2),1,0)</f>
        <v/>
      </c>
      <c r="AI1858" s="266">
        <f>IF(AH1858=0,"OK","Check")</f>
        <v/>
      </c>
      <c r="AS1858" s="5" t="inlineStr">
        <is>
          <t>July</t>
        </is>
      </c>
      <c r="AT1858" s="318">
        <f>V1679</f>
        <v/>
      </c>
      <c r="AU1858" s="318">
        <f>W1679</f>
        <v/>
      </c>
      <c r="AV1858" s="318">
        <f>X1679</f>
        <v/>
      </c>
      <c r="AW1858" s="433">
        <f>Y1679</f>
        <v/>
      </c>
    </row>
    <row r="1859" ht="17.45" customHeight="1" thickBot="1">
      <c r="A1859" s="257">
        <f>IF(ISNUMBER(C1859),MONTH(C1859),"")</f>
        <v/>
      </c>
      <c r="B1859" s="257">
        <f>IF(ISNUMBER(C1859),YEAR(C1859),"")</f>
        <v/>
      </c>
      <c r="C1859" s="808">
        <f>C1858+1</f>
        <v/>
      </c>
      <c r="D1859" s="809" t="n"/>
      <c r="E1859" s="810" t="n">
        <v>0.4876</v>
      </c>
      <c r="F1859" s="812" t="n"/>
      <c r="G1859" s="811" t="n">
        <v>0.435</v>
      </c>
      <c r="H1859" s="837" t="n"/>
      <c r="I1859" s="809" t="n"/>
      <c r="J1859" s="810" t="n">
        <v>0.2689</v>
      </c>
      <c r="K1859" s="812" t="n"/>
      <c r="L1859" s="810" t="n">
        <v>0.333</v>
      </c>
      <c r="M1859" s="983">
        <f>IFERROR(AVERAGE(D1859:E1859),"")</f>
        <v/>
      </c>
      <c r="N1859" s="983">
        <f>IFERROR(AVERAGE(F1859:H1859),"")</f>
        <v/>
      </c>
      <c r="O1859" s="983">
        <f>IFERROR(AVERAGE(I1859:J1859),"")</f>
        <v/>
      </c>
      <c r="P1859" s="983">
        <f>IFERROR(AVERAGE(K1859:L1859),"")</f>
        <v/>
      </c>
      <c r="Q1859" s="441" t="n"/>
      <c r="R1859" s="813">
        <f>AVERAGE(M1859:P1859)</f>
        <v/>
      </c>
      <c r="S1859" s="443">
        <f>IF(R1859&gt;=1,1,0)</f>
        <v/>
      </c>
      <c r="T1859" s="443">
        <f>IF(S1859=0,0,S1859+T1858)</f>
        <v/>
      </c>
      <c r="U1859" s="514" t="inlineStr">
        <is>
          <t>January</t>
        </is>
      </c>
      <c r="V1859" s="515" t="n">
        <v>2023</v>
      </c>
      <c r="W1859" s="516" t="n"/>
      <c r="X1859" s="516" t="n"/>
      <c r="Y1859" s="516" t="n"/>
      <c r="AH1859" s="257">
        <f>IF(AND(M1859&gt;=2,N1859&gt;=2,O1859&gt;=2,P1859&gt;=2),1,0)</f>
        <v/>
      </c>
      <c r="AI1859" s="266">
        <f>IF(AH1859=0,"OK","Check")</f>
        <v/>
      </c>
      <c r="AS1859" s="5" t="inlineStr">
        <is>
          <t>August</t>
        </is>
      </c>
      <c r="AT1859" s="318">
        <f>V1710</f>
        <v/>
      </c>
      <c r="AU1859" s="433">
        <f>W1710</f>
        <v/>
      </c>
      <c r="AV1859" s="318">
        <f>X1710</f>
        <v/>
      </c>
      <c r="AW1859" s="318">
        <f>Y1710</f>
        <v/>
      </c>
    </row>
    <row r="1860" ht="17.45" customHeight="1">
      <c r="A1860" s="257">
        <f>IF(ISNUMBER(C1860),MONTH(C1860),"")</f>
        <v/>
      </c>
      <c r="B1860" s="257">
        <f>IF(ISNUMBER(C1860),YEAR(C1860),"")</f>
        <v/>
      </c>
      <c r="C1860" s="791">
        <f>C1859+1</f>
        <v/>
      </c>
      <c r="D1860" s="792" t="n">
        <v>0.9096</v>
      </c>
      <c r="E1860" s="793" t="n"/>
      <c r="F1860" s="795" t="n"/>
      <c r="G1860" s="794" t="n"/>
      <c r="H1860" s="836" t="n">
        <v>1.216</v>
      </c>
      <c r="I1860" s="792" t="n">
        <v>0.6715</v>
      </c>
      <c r="J1860" s="793" t="n"/>
      <c r="K1860" s="795" t="n">
        <v>0.7665999999999999</v>
      </c>
      <c r="L1860" s="793" t="n"/>
      <c r="M1860" s="982">
        <f>IFERROR(AVERAGE(D1860:E1860),"")</f>
        <v/>
      </c>
      <c r="N1860" s="982">
        <f>IFERROR(AVERAGE(F1860:H1860),"")</f>
        <v/>
      </c>
      <c r="O1860" s="982">
        <f>IFERROR(AVERAGE(I1860:J1860),"")</f>
        <v/>
      </c>
      <c r="P1860" s="982">
        <f>IFERROR(AVERAGE(K1860:L1860),"")</f>
        <v/>
      </c>
      <c r="R1860" s="797">
        <f>AVERAGE(M1860:P1860)</f>
        <v/>
      </c>
      <c r="S1860" s="266">
        <f>IF(R1860&gt;=1,1,0)</f>
        <v/>
      </c>
      <c r="T1860" s="266">
        <f>IF(S1860=0,0,S1860+T1859)</f>
        <v/>
      </c>
      <c r="U1860" s="517" t="inlineStr">
        <is>
          <t>Parameter</t>
        </is>
      </c>
      <c r="V1860" s="517" t="inlineStr">
        <is>
          <t>Station 1</t>
        </is>
      </c>
      <c r="W1860" s="517" t="inlineStr">
        <is>
          <t>Station 2</t>
        </is>
      </c>
      <c r="X1860" s="517" t="inlineStr">
        <is>
          <t>Station 4</t>
        </is>
      </c>
      <c r="Y1860" s="517" t="inlineStr">
        <is>
          <t>Station 5</t>
        </is>
      </c>
      <c r="AH1860" s="257">
        <f>IF(AND(M1860&gt;=2,N1860&gt;=2,O1860&gt;=2,P1860&gt;=2),1,0)</f>
        <v/>
      </c>
      <c r="AI1860" s="266">
        <f>IF(AH1860=0,"OK","Check")</f>
        <v/>
      </c>
      <c r="AS1860" s="5" t="inlineStr">
        <is>
          <t>September</t>
        </is>
      </c>
      <c r="AT1860" s="318">
        <f>V1741</f>
        <v/>
      </c>
      <c r="AU1860" s="318">
        <f>W1741</f>
        <v/>
      </c>
      <c r="AV1860" s="318">
        <f>X1741</f>
        <v/>
      </c>
      <c r="AW1860" s="318">
        <f>Y1741</f>
        <v/>
      </c>
    </row>
    <row r="1861" ht="17.45" customHeight="1" thickBot="1">
      <c r="A1861" s="257">
        <f>IF(ISNUMBER(C1861),MONTH(C1861),"")</f>
        <v/>
      </c>
      <c r="B1861" s="257">
        <f>IF(ISNUMBER(C1861),YEAR(C1861),"")</f>
        <v/>
      </c>
      <c r="C1861" s="824">
        <f>C1860+1</f>
        <v/>
      </c>
      <c r="D1861" s="825" t="n"/>
      <c r="E1861" s="966" t="n">
        <v>4.175</v>
      </c>
      <c r="F1861" s="828" t="n"/>
      <c r="G1861" s="1043" t="n">
        <v>2.131</v>
      </c>
      <c r="H1861" s="867" t="n"/>
      <c r="I1861" s="825" t="n"/>
      <c r="J1861" s="826" t="n">
        <v>1.137</v>
      </c>
      <c r="K1861" s="828" t="n"/>
      <c r="L1861" s="966" t="n">
        <v>2.093</v>
      </c>
      <c r="M1861" s="1044">
        <f>IFERROR(AVERAGE(D1861:E1861),"")</f>
        <v/>
      </c>
      <c r="N1861" s="1044">
        <f>IFERROR(AVERAGE(F1861:H1861),"")</f>
        <v/>
      </c>
      <c r="O1861" s="988">
        <f>IFERROR(AVERAGE(I1861:J1861),"")</f>
        <v/>
      </c>
      <c r="P1861" s="1044">
        <f>IFERROR(AVERAGE(K1861:L1861),"")</f>
        <v/>
      </c>
      <c r="Q1861" s="315" t="n"/>
      <c r="R1861" s="830">
        <f>AVERAGE(M1861:P1861)</f>
        <v/>
      </c>
      <c r="S1861" s="312">
        <f>IF(R1861&gt;=1,1,0)</f>
        <v/>
      </c>
      <c r="T1861" s="312">
        <f>IF(S1861=0,0,S1861+T1860)</f>
        <v/>
      </c>
      <c r="U1861" s="518" t="inlineStr">
        <is>
          <t>Average</t>
        </is>
      </c>
      <c r="V1861" s="928">
        <f>AVERAGE(D1831:E1861)</f>
        <v/>
      </c>
      <c r="W1861" s="928">
        <f>AVERAGE(F1831:H1861)</f>
        <v/>
      </c>
      <c r="X1861" s="928">
        <f>AVERAGE(I1831:J1861)</f>
        <v/>
      </c>
      <c r="Y1861" s="928">
        <f>AVERAGE(K1831:L1861)</f>
        <v/>
      </c>
      <c r="AH1861" s="257">
        <f>IF(AND(M1861&gt;=2,N1861&gt;=2,O1861&gt;=2,P1861&gt;=2),1,0)</f>
        <v/>
      </c>
      <c r="AI1861" s="266">
        <f>IF(AH1861=0,"OK","Check")</f>
        <v/>
      </c>
      <c r="AS1861" s="5" t="inlineStr">
        <is>
          <t>October</t>
        </is>
      </c>
      <c r="AT1861" s="318">
        <f>V1771</f>
        <v/>
      </c>
      <c r="AU1861" s="318">
        <f>W1771</f>
        <v/>
      </c>
      <c r="AV1861" s="318">
        <f>X1771</f>
        <v/>
      </c>
      <c r="AW1861" s="318">
        <f>Y1771</f>
        <v/>
      </c>
    </row>
    <row r="1862" ht="17.45" customHeight="1">
      <c r="A1862" s="257">
        <f>IF(ISNUMBER(C1862),MONTH(C1862),"")</f>
        <v/>
      </c>
      <c r="B1862" s="257">
        <f>IF(ISNUMBER(C1862),YEAR(C1862),"")</f>
        <v/>
      </c>
      <c r="C1862" s="886">
        <f>C1861+1</f>
        <v/>
      </c>
      <c r="D1862" s="864" t="n">
        <v>4.574</v>
      </c>
      <c r="E1862" s="804" t="n"/>
      <c r="F1862" s="806" t="n">
        <v>1.669</v>
      </c>
      <c r="G1862" s="805" t="n"/>
      <c r="H1862" s="838" t="n">
        <v>1.613</v>
      </c>
      <c r="I1862" s="803" t="n">
        <v>1.154</v>
      </c>
      <c r="J1862" s="804" t="n"/>
      <c r="K1862" s="806" t="n">
        <v>1.941</v>
      </c>
      <c r="L1862" s="804" t="n"/>
      <c r="M1862" s="1028">
        <f>IFERROR(AVERAGE(D1862:E1862),"")</f>
        <v/>
      </c>
      <c r="N1862" s="982">
        <f>IFERROR(AVERAGE(F1862:H1862),"")</f>
        <v/>
      </c>
      <c r="O1862" s="982">
        <f>IFERROR(AVERAGE(I1862:J1862),"")</f>
        <v/>
      </c>
      <c r="P1862" s="982">
        <f>IFERROR(AVERAGE(K1862:L1862),"")</f>
        <v/>
      </c>
      <c r="R1862" s="797">
        <f>AVERAGE(M1862:P1862)</f>
        <v/>
      </c>
      <c r="S1862" s="266">
        <f>IF(R1862&gt;=1,1,0)</f>
        <v/>
      </c>
      <c r="T1862" s="266">
        <f>IF(S1862=0,0,S1862+T1861)</f>
        <v/>
      </c>
      <c r="U1862" s="518" t="inlineStr">
        <is>
          <t>Maximum</t>
        </is>
      </c>
      <c r="V1862" s="928">
        <f>MAX(D1831:E1861)</f>
        <v/>
      </c>
      <c r="W1862" s="928">
        <f>MAX(F1831:H1861)</f>
        <v/>
      </c>
      <c r="X1862" s="928">
        <f>MAX(I1831:J1861)</f>
        <v/>
      </c>
      <c r="Y1862" s="928">
        <f>MAX(K1831:L1861)</f>
        <v/>
      </c>
      <c r="AH1862" s="257">
        <f>IF(AND(M1862&gt;=2,N1862&gt;=2,O1862&gt;=2,P1862&gt;=2),1,0)</f>
        <v/>
      </c>
      <c r="AI1862" s="266">
        <f>IF(AH1862=0,"OK","Check")</f>
        <v/>
      </c>
      <c r="AS1862" s="5" t="inlineStr">
        <is>
          <t>November</t>
        </is>
      </c>
      <c r="AT1862" s="318">
        <f>V1802</f>
        <v/>
      </c>
      <c r="AU1862" s="318">
        <f>W1802</f>
        <v/>
      </c>
      <c r="AV1862" s="318">
        <f>X1802</f>
        <v/>
      </c>
      <c r="AW1862" s="318">
        <f>Y1802</f>
        <v/>
      </c>
    </row>
    <row r="1863" ht="17.45" customHeight="1" thickBot="1">
      <c r="A1863" s="257">
        <f>IF(ISNUMBER(C1863),MONTH(C1863),"")</f>
        <v/>
      </c>
      <c r="B1863" s="257">
        <f>IF(ISNUMBER(C1863),YEAR(C1863),"")</f>
        <v/>
      </c>
      <c r="C1863" s="791">
        <f>C1862+1</f>
        <v/>
      </c>
      <c r="D1863" s="792" t="n"/>
      <c r="E1863" s="865" t="n">
        <v>2.192</v>
      </c>
      <c r="F1863" s="795" t="n"/>
      <c r="G1863" s="794" t="n">
        <v>1.141</v>
      </c>
      <c r="H1863" s="836" t="n"/>
      <c r="I1863" s="792" t="n"/>
      <c r="J1863" s="793" t="n">
        <v>1.091</v>
      </c>
      <c r="K1863" s="795" t="n"/>
      <c r="L1863" s="793" t="n">
        <v>1.313</v>
      </c>
      <c r="M1863" s="1028">
        <f>IFERROR(AVERAGE(D1863:E1863),"")</f>
        <v/>
      </c>
      <c r="N1863" s="982">
        <f>IFERROR(AVERAGE(F1863:H1863),"")</f>
        <v/>
      </c>
      <c r="O1863" s="982">
        <f>IFERROR(AVERAGE(I1863:J1863),"")</f>
        <v/>
      </c>
      <c r="P1863" s="982">
        <f>IFERROR(AVERAGE(K1863:L1863),"")</f>
        <v/>
      </c>
      <c r="R1863" s="797">
        <f>AVERAGE(M1863:P1863)</f>
        <v/>
      </c>
      <c r="S1863" s="266">
        <f>IF(R1863&gt;=1,1,0)</f>
        <v/>
      </c>
      <c r="T1863" s="266">
        <f>IF(S1863=0,0,S1863+T1862)</f>
        <v/>
      </c>
      <c r="U1863" s="520" t="inlineStr">
        <is>
          <t># DAYS &gt; 2.5</t>
        </is>
      </c>
      <c r="V1863" s="521">
        <f>COUNTIF(D1831:E1861,"&gt;=2.5")</f>
        <v/>
      </c>
      <c r="W1863" s="521">
        <f>COUNTIF(F1831:H1861,"&gt;=2.5")</f>
        <v/>
      </c>
      <c r="X1863" s="521">
        <f>COUNTIF(I1831:J1861,"&gt;=2.5")</f>
        <v/>
      </c>
      <c r="Y1863" s="521">
        <f>COUNTIF(K1831:L1861,"&gt;=2.5")</f>
        <v/>
      </c>
      <c r="AH1863" s="257">
        <f>IF(AND(M1863&gt;=2,N1863&gt;=2,O1863&gt;=2,P1863&gt;=2),1,0)</f>
        <v/>
      </c>
      <c r="AI1863" s="266">
        <f>IF(AH1863=0,"OK","Check")</f>
        <v/>
      </c>
      <c r="AS1863" s="5" t="inlineStr">
        <is>
          <t>December</t>
        </is>
      </c>
      <c r="AT1863" s="318">
        <f>V1832</f>
        <v/>
      </c>
      <c r="AU1863" s="318">
        <f>W1832</f>
        <v/>
      </c>
      <c r="AV1863" s="318">
        <f>X1832</f>
        <v/>
      </c>
      <c r="AW1863" s="318">
        <f>Y1832</f>
        <v/>
      </c>
    </row>
    <row r="1864" ht="17.45" customHeight="1" thickBot="1">
      <c r="A1864" s="257">
        <f>IF(ISNUMBER(C1864),MONTH(C1864),"")</f>
        <v/>
      </c>
      <c r="B1864" s="257">
        <f>IF(ISNUMBER(C1864),YEAR(C1864),"")</f>
        <v/>
      </c>
      <c r="C1864" s="791">
        <f>C1863+1</f>
        <v/>
      </c>
      <c r="D1864" s="899" t="n">
        <v>2.764</v>
      </c>
      <c r="E1864" s="793" t="n"/>
      <c r="F1864" s="795" t="n">
        <v>1.304</v>
      </c>
      <c r="G1864" s="794" t="n"/>
      <c r="H1864" s="836" t="n"/>
      <c r="I1864" s="792" t="n">
        <v>1.27</v>
      </c>
      <c r="J1864" s="793" t="n"/>
      <c r="K1864" s="795" t="n">
        <v>1.323</v>
      </c>
      <c r="L1864" s="793" t="n"/>
      <c r="M1864" s="1028">
        <f>IFERROR(AVERAGE(D1864:E1864),"")</f>
        <v/>
      </c>
      <c r="N1864" s="982">
        <f>IFERROR(AVERAGE(F1864:H1864),"")</f>
        <v/>
      </c>
      <c r="O1864" s="982">
        <f>IFERROR(AVERAGE(I1864:J1864),"")</f>
        <v/>
      </c>
      <c r="P1864" s="982">
        <f>IFERROR(AVERAGE(K1864:L1864),"")</f>
        <v/>
      </c>
      <c r="R1864" s="797">
        <f>AVERAGE(M1864:P1864)</f>
        <v/>
      </c>
      <c r="S1864" s="266">
        <f>IF(R1864&gt;=1,1,0)</f>
        <v/>
      </c>
      <c r="T1864" s="266">
        <f>IF(S1864=0,0,S1864+T1863)</f>
        <v/>
      </c>
      <c r="X1864" s="664">
        <f>SUM(V1863:Y1863)</f>
        <v/>
      </c>
      <c r="Y1864" s="929">
        <f>AVERAGE(V1861:Y1861)</f>
        <v/>
      </c>
      <c r="AH1864" s="257">
        <f>IF(AND(M1864&gt;=2,N1864&gt;=2,O1864&gt;=2,P1864&gt;=2),1,0)</f>
        <v/>
      </c>
      <c r="AI1864" s="266">
        <f>IF(AH1864=0,"OK","Check")</f>
        <v/>
      </c>
    </row>
    <row r="1865" ht="17.45" customHeight="1">
      <c r="A1865" s="257">
        <f>IF(ISNUMBER(C1865),MONTH(C1865),"")</f>
        <v/>
      </c>
      <c r="B1865" s="257">
        <f>IF(ISNUMBER(C1865),YEAR(C1865),"")</f>
        <v/>
      </c>
      <c r="C1865" s="808">
        <f>C1864+1</f>
        <v/>
      </c>
      <c r="D1865" s="809" t="n"/>
      <c r="E1865" s="900" t="n">
        <v>2.027</v>
      </c>
      <c r="F1865" s="812" t="n"/>
      <c r="G1865" s="811" t="n">
        <v>1.315</v>
      </c>
      <c r="H1865" s="837" t="n"/>
      <c r="I1865" s="809" t="n"/>
      <c r="J1865" s="810" t="n">
        <v>1.323</v>
      </c>
      <c r="K1865" s="812" t="n"/>
      <c r="L1865" s="810" t="n">
        <v>1.257</v>
      </c>
      <c r="M1865" s="1033">
        <f>IFERROR(AVERAGE(D1865:E1865),"")</f>
        <v/>
      </c>
      <c r="N1865" s="983">
        <f>IFERROR(AVERAGE(F1865:H1865),"")</f>
        <v/>
      </c>
      <c r="O1865" s="983">
        <f>IFERROR(AVERAGE(I1865:J1865),"")</f>
        <v/>
      </c>
      <c r="P1865" s="983">
        <f>IFERROR(AVERAGE(K1865:L1865),"")</f>
        <v/>
      </c>
      <c r="Q1865" s="441" t="n"/>
      <c r="R1865" s="813">
        <f>AVERAGE(M1865:P1865)</f>
        <v/>
      </c>
      <c r="S1865" s="443">
        <f>IF(R1865&gt;=1,1,0)</f>
        <v/>
      </c>
      <c r="T1865" s="443">
        <f>IF(S1865=0,0,S1865+T1864)</f>
        <v/>
      </c>
      <c r="V1865" s="605">
        <f>V1861-V1830</f>
        <v/>
      </c>
      <c r="W1865" s="605">
        <f>W1861-W1830</f>
        <v/>
      </c>
      <c r="X1865" s="605">
        <f>X1861-X1830</f>
        <v/>
      </c>
      <c r="Y1865" s="605">
        <f>Y1861-Y1830</f>
        <v/>
      </c>
      <c r="AH1865" s="257">
        <f>IF(AND(M1865&gt;=2,N1865&gt;=2,O1865&gt;=2,P1865&gt;=2),1,0)</f>
        <v/>
      </c>
      <c r="AI1865" s="266">
        <f>IF(AH1865=0,"OK","Check")</f>
        <v/>
      </c>
    </row>
    <row r="1866" ht="17.45" customHeight="1">
      <c r="A1866" s="257">
        <f>IF(ISNUMBER(C1866),MONTH(C1866),"")</f>
        <v/>
      </c>
      <c r="B1866" s="257">
        <f>IF(ISNUMBER(C1866),YEAR(C1866),"")</f>
        <v/>
      </c>
      <c r="C1866" s="808">
        <f>C1865+1</f>
        <v/>
      </c>
      <c r="D1866" s="809" t="n">
        <v>1.248</v>
      </c>
      <c r="E1866" s="810" t="n"/>
      <c r="F1866" s="812" t="n"/>
      <c r="G1866" s="811" t="n"/>
      <c r="H1866" s="837" t="n">
        <v>1.093</v>
      </c>
      <c r="I1866" s="809" t="n">
        <v>1.024</v>
      </c>
      <c r="J1866" s="810" t="n"/>
      <c r="K1866" s="812" t="n">
        <v>1.072</v>
      </c>
      <c r="L1866" s="810" t="n"/>
      <c r="M1866" s="983">
        <f>IFERROR(AVERAGE(D1866:E1866),"")</f>
        <v/>
      </c>
      <c r="N1866" s="983">
        <f>IFERROR(AVERAGE(F1866:H1866),"")</f>
        <v/>
      </c>
      <c r="O1866" s="983">
        <f>IFERROR(AVERAGE(I1866:J1866),"")</f>
        <v/>
      </c>
      <c r="P1866" s="983">
        <f>IFERROR(AVERAGE(K1866:L1866),"")</f>
        <v/>
      </c>
      <c r="Q1866" s="441" t="n"/>
      <c r="R1866" s="813">
        <f>AVERAGE(M1866:P1866)</f>
        <v/>
      </c>
      <c r="S1866" s="443">
        <f>IF(R1866&gt;=1,1,0)</f>
        <v/>
      </c>
      <c r="T1866" s="443">
        <f>IF(S1866=0,0,S1866+T1865)</f>
        <v/>
      </c>
      <c r="Y1866" s="605">
        <f>Y1864-Y1833</f>
        <v/>
      </c>
      <c r="AH1866" s="257">
        <f>IF(AND(M1866&gt;=2,N1866&gt;=2,O1866&gt;=2,P1866&gt;=2),1,0)</f>
        <v/>
      </c>
      <c r="AI1866" s="266">
        <f>IF(AH1866=0,"OK","Check")</f>
        <v/>
      </c>
    </row>
    <row r="1867" ht="17.45" customHeight="1">
      <c r="A1867" s="257">
        <f>IF(ISNUMBER(C1867),MONTH(C1867),"")</f>
        <v/>
      </c>
      <c r="B1867" s="257">
        <f>IF(ISNUMBER(C1867),YEAR(C1867),"")</f>
        <v/>
      </c>
      <c r="C1867" s="791">
        <f>C1866+1</f>
        <v/>
      </c>
      <c r="D1867" s="792" t="n"/>
      <c r="E1867" s="865" t="n">
        <v>2.202</v>
      </c>
      <c r="F1867" s="795" t="n"/>
      <c r="G1867" s="794" t="n">
        <v>0.6931</v>
      </c>
      <c r="H1867" s="836" t="n"/>
      <c r="I1867" s="792" t="n"/>
      <c r="J1867" s="793" t="n">
        <v>0.664</v>
      </c>
      <c r="K1867" s="795" t="n"/>
      <c r="L1867" s="793" t="n">
        <v>0.829</v>
      </c>
      <c r="M1867" s="1028">
        <f>IFERROR(AVERAGE(D1867:E1867),"")</f>
        <v/>
      </c>
      <c r="N1867" s="982">
        <f>IFERROR(AVERAGE(F1867:H1867),"")</f>
        <v/>
      </c>
      <c r="O1867" s="982">
        <f>IFERROR(AVERAGE(I1867:J1867),"")</f>
        <v/>
      </c>
      <c r="P1867" s="982">
        <f>IFERROR(AVERAGE(K1867:L1867),"")</f>
        <v/>
      </c>
      <c r="R1867" s="797">
        <f>AVERAGE(M1867:P1867)</f>
        <v/>
      </c>
      <c r="S1867" s="266">
        <f>IF(R1867&gt;=1,1,0)</f>
        <v/>
      </c>
      <c r="T1867" s="266">
        <f>IF(S1867=0,0,S1867+T1866)</f>
        <v/>
      </c>
      <c r="AH1867" s="257">
        <f>IF(AND(M1867&gt;=2,N1867&gt;=2,O1867&gt;=2,P1867&gt;=2),1,0)</f>
        <v/>
      </c>
      <c r="AI1867" s="266">
        <f>IF(AH1867=0,"OK","Check")</f>
        <v/>
      </c>
    </row>
    <row r="1868" ht="17.45" customHeight="1">
      <c r="A1868" s="257">
        <f>IF(ISNUMBER(C1868),MONTH(C1868),"")</f>
        <v/>
      </c>
      <c r="B1868" s="257">
        <f>IF(ISNUMBER(C1868),YEAR(C1868),"")</f>
        <v/>
      </c>
      <c r="C1868" s="861">
        <f>C1867+1</f>
        <v/>
      </c>
      <c r="D1868" s="803" t="n">
        <v>1.601</v>
      </c>
      <c r="E1868" s="804" t="n"/>
      <c r="F1868" s="806" t="n">
        <v>0.8614000000000001</v>
      </c>
      <c r="G1868" s="805" t="n"/>
      <c r="H1868" s="838" t="n">
        <v>0.8814</v>
      </c>
      <c r="I1868" s="803" t="n">
        <v>0.8583</v>
      </c>
      <c r="J1868" s="804" t="n"/>
      <c r="K1868" s="806" t="n">
        <v>1.1</v>
      </c>
      <c r="L1868" s="804" t="n"/>
      <c r="M1868" s="982">
        <f>IFERROR(AVERAGE(D1868:E1868),"")</f>
        <v/>
      </c>
      <c r="N1868" s="982">
        <f>IFERROR(AVERAGE(F1868:H1868),"")</f>
        <v/>
      </c>
      <c r="O1868" s="982">
        <f>IFERROR(AVERAGE(I1868:J1868),"")</f>
        <v/>
      </c>
      <c r="P1868" s="982">
        <f>IFERROR(AVERAGE(K1868:L1868),"")</f>
        <v/>
      </c>
      <c r="R1868" s="797">
        <f>AVERAGE(M1868:P1868)</f>
        <v/>
      </c>
      <c r="S1868" s="266">
        <f>IF(R1868&gt;=1,1,0)</f>
        <v/>
      </c>
      <c r="T1868" s="266">
        <f>IF(S1868=0,0,S1868+T1867)</f>
        <v/>
      </c>
      <c r="AH1868" s="257">
        <f>IF(AND(M1868&gt;=2,N1868&gt;=2,O1868&gt;=2,P1868&gt;=2),1,0)</f>
        <v/>
      </c>
      <c r="AI1868" s="266">
        <f>IF(AH1868=0,"OK","Check")</f>
        <v/>
      </c>
    </row>
    <row r="1869" ht="17.45" customHeight="1">
      <c r="A1869" s="257">
        <f>IF(ISNUMBER(C1869),MONTH(C1869),"")</f>
        <v/>
      </c>
      <c r="B1869" s="257">
        <f>IF(ISNUMBER(C1869),YEAR(C1869),"")</f>
        <v/>
      </c>
      <c r="C1869" s="791">
        <f>C1868+1</f>
        <v/>
      </c>
      <c r="D1869" s="792" t="n"/>
      <c r="E1869" s="865" t="n">
        <v>3.166</v>
      </c>
      <c r="F1869" s="795" t="n"/>
      <c r="G1869" s="794" t="n">
        <v>1.5</v>
      </c>
      <c r="H1869" s="836" t="n"/>
      <c r="I1869" s="792" t="n"/>
      <c r="J1869" s="793" t="n">
        <v>1.168</v>
      </c>
      <c r="K1869" s="795" t="n"/>
      <c r="L1869" s="793" t="n">
        <v>1.601</v>
      </c>
      <c r="M1869" s="1028">
        <f>IFERROR(AVERAGE(D1869:E1869),"")</f>
        <v/>
      </c>
      <c r="N1869" s="982">
        <f>IFERROR(AVERAGE(F1869:H1869),"")</f>
        <v/>
      </c>
      <c r="O1869" s="982">
        <f>IFERROR(AVERAGE(I1869:J1869),"")</f>
        <v/>
      </c>
      <c r="P1869" s="982">
        <f>IFERROR(AVERAGE(K1869:L1869),"")</f>
        <v/>
      </c>
      <c r="R1869" s="797">
        <f>AVERAGE(M1869:P1869)</f>
        <v/>
      </c>
      <c r="S1869" s="266">
        <f>IF(R1869&gt;=1,1,0)</f>
        <v/>
      </c>
      <c r="T1869" s="266">
        <f>IF(S1869=0,0,S1869+T1868)</f>
        <v/>
      </c>
      <c r="AH1869" s="257">
        <f>IF(AND(M1869&gt;=2,N1869&gt;=2,O1869&gt;=2,P1869&gt;=2),1,0)</f>
        <v/>
      </c>
      <c r="AI1869" s="266">
        <f>IF(AH1869=0,"OK","Check")</f>
        <v/>
      </c>
    </row>
    <row r="1870" ht="17.45" customHeight="1">
      <c r="A1870" s="257">
        <f>IF(ISNUMBER(C1870),MONTH(C1870),"")</f>
        <v/>
      </c>
      <c r="B1870" s="257">
        <f>IF(ISNUMBER(C1870),YEAR(C1870),"")</f>
        <v/>
      </c>
      <c r="C1870" s="791">
        <f>C1869+1</f>
        <v/>
      </c>
      <c r="D1870" s="899" t="n">
        <v>4.472</v>
      </c>
      <c r="E1870" s="793" t="n"/>
      <c r="F1870" s="795" t="n">
        <v>1.702</v>
      </c>
      <c r="G1870" s="794" t="n"/>
      <c r="H1870" s="836" t="n"/>
      <c r="I1870" s="792" t="n">
        <v>1.364</v>
      </c>
      <c r="J1870" s="793" t="n"/>
      <c r="K1870" s="964" t="n">
        <v>2.164</v>
      </c>
      <c r="L1870" s="793" t="n"/>
      <c r="M1870" s="1028">
        <f>IFERROR(AVERAGE(D1870:E1870),"")</f>
        <v/>
      </c>
      <c r="N1870" s="982">
        <f>IFERROR(AVERAGE(F1870:H1870),"")</f>
        <v/>
      </c>
      <c r="O1870" s="982">
        <f>IFERROR(AVERAGE(I1870:J1870),"")</f>
        <v/>
      </c>
      <c r="P1870" s="1028">
        <f>IFERROR(AVERAGE(K1870:L1870),"")</f>
        <v/>
      </c>
      <c r="R1870" s="797">
        <f>AVERAGE(M1870:P1870)</f>
        <v/>
      </c>
      <c r="S1870" s="266">
        <f>IF(R1870&gt;=1,1,0)</f>
        <v/>
      </c>
      <c r="T1870" s="266">
        <f>IF(S1870=0,0,S1870+T1869)</f>
        <v/>
      </c>
      <c r="AH1870" s="257">
        <f>IF(AND(M1870&gt;=2,N1870&gt;=2,O1870&gt;=2,P1870&gt;=2),1,0)</f>
        <v/>
      </c>
      <c r="AI1870" s="266">
        <f>IF(AH1870=0,"OK","Check")</f>
        <v/>
      </c>
    </row>
    <row r="1871" ht="17.45" customHeight="1">
      <c r="A1871" s="257">
        <f>IF(ISNUMBER(C1871),MONTH(C1871),"")</f>
        <v/>
      </c>
      <c r="B1871" s="257">
        <f>IF(ISNUMBER(C1871),YEAR(C1871),"")</f>
        <v/>
      </c>
      <c r="C1871" s="791">
        <f>C1870+1</f>
        <v/>
      </c>
      <c r="D1871" s="792" t="n"/>
      <c r="E1871" s="793" t="n">
        <v>1.348</v>
      </c>
      <c r="F1871" s="795" t="n"/>
      <c r="G1871" s="794" t="n">
        <v>1.576</v>
      </c>
      <c r="H1871" s="836" t="n"/>
      <c r="I1871" s="792" t="n"/>
      <c r="J1871" s="793" t="n">
        <v>1.318</v>
      </c>
      <c r="K1871" s="795" t="n"/>
      <c r="L1871" s="865" t="n">
        <v>2.148</v>
      </c>
      <c r="M1871" s="982">
        <f>IFERROR(AVERAGE(D1871:E1871),"")</f>
        <v/>
      </c>
      <c r="N1871" s="982">
        <f>IFERROR(AVERAGE(F1871:H1871),"")</f>
        <v/>
      </c>
      <c r="O1871" s="982">
        <f>IFERROR(AVERAGE(I1871:J1871),"")</f>
        <v/>
      </c>
      <c r="P1871" s="1028">
        <f>IFERROR(AVERAGE(K1871:L1871),"")</f>
        <v/>
      </c>
      <c r="R1871" s="797">
        <f>AVERAGE(M1871:P1871)</f>
        <v/>
      </c>
      <c r="S1871" s="266">
        <f>IF(R1871&gt;=1,1,0)</f>
        <v/>
      </c>
      <c r="T1871" s="266">
        <f>IF(S1871=0,0,S1871+T1870)</f>
        <v/>
      </c>
      <c r="AH1871" s="257">
        <f>IF(AND(M1871&gt;=2,N1871&gt;=2,O1871&gt;=2,P1871&gt;=2),1,0)</f>
        <v/>
      </c>
      <c r="AI1871" s="266">
        <f>IF(AH1871=0,"OK","Check")</f>
        <v/>
      </c>
    </row>
    <row r="1872" ht="17.45" customHeight="1">
      <c r="A1872" s="257">
        <f>IF(ISNUMBER(C1872),MONTH(C1872),"")</f>
        <v/>
      </c>
      <c r="B1872" s="257">
        <f>IF(ISNUMBER(C1872),YEAR(C1872),"")</f>
        <v/>
      </c>
      <c r="C1872" s="808">
        <f>C1871+1</f>
        <v/>
      </c>
      <c r="D1872" s="809" t="n">
        <v>1.102</v>
      </c>
      <c r="E1872" s="810" t="n"/>
      <c r="F1872" s="812" t="n"/>
      <c r="G1872" s="811" t="n"/>
      <c r="H1872" s="837" t="n">
        <v>0.5286999999999999</v>
      </c>
      <c r="I1872" s="809" t="n">
        <v>0.5604</v>
      </c>
      <c r="J1872" s="810" t="n"/>
      <c r="K1872" s="812" t="n">
        <v>0.6221</v>
      </c>
      <c r="L1872" s="810" t="n"/>
      <c r="M1872" s="983">
        <f>IFERROR(AVERAGE(D1872:E1872),"")</f>
        <v/>
      </c>
      <c r="N1872" s="983">
        <f>IFERROR(AVERAGE(F1872:H1872),"")</f>
        <v/>
      </c>
      <c r="O1872" s="983">
        <f>IFERROR(AVERAGE(I1872:J1872),"")</f>
        <v/>
      </c>
      <c r="P1872" s="983">
        <f>IFERROR(AVERAGE(K1872:L1872),"")</f>
        <v/>
      </c>
      <c r="Q1872" s="441" t="n"/>
      <c r="R1872" s="813">
        <f>AVERAGE(M1872:P1872)</f>
        <v/>
      </c>
      <c r="S1872" s="443">
        <f>IF(R1872&gt;=1,1,0)</f>
        <v/>
      </c>
      <c r="T1872" s="443">
        <f>IF(S1872=0,0,S1872+T1871)</f>
        <v/>
      </c>
      <c r="AH1872" s="257">
        <f>IF(AND(M1872&gt;=2,N1872&gt;=2,O1872&gt;=2,P1872&gt;=2),1,0)</f>
        <v/>
      </c>
      <c r="AI1872" s="266">
        <f>IF(AH1872=0,"OK","Check")</f>
        <v/>
      </c>
    </row>
    <row r="1873" ht="17.45" customHeight="1">
      <c r="A1873" s="257">
        <f>IF(ISNUMBER(C1873),MONTH(C1873),"")</f>
        <v/>
      </c>
      <c r="B1873" s="257">
        <f>IF(ISNUMBER(C1873),YEAR(C1873),"")</f>
        <v/>
      </c>
      <c r="C1873" s="808">
        <f>C1872+1</f>
        <v/>
      </c>
      <c r="D1873" s="809" t="n"/>
      <c r="E1873" s="810" t="n">
        <v>0.5964</v>
      </c>
      <c r="F1873" s="812" t="n"/>
      <c r="G1873" s="811" t="n">
        <v>0.5067</v>
      </c>
      <c r="H1873" s="837" t="n"/>
      <c r="I1873" s="809" t="n"/>
      <c r="J1873" s="810" t="n">
        <v>0.4355</v>
      </c>
      <c r="K1873" s="812" t="n"/>
      <c r="L1873" s="810" t="n">
        <v>0.5580000000000001</v>
      </c>
      <c r="M1873" s="983">
        <f>IFERROR(AVERAGE(D1873:E1873),"")</f>
        <v/>
      </c>
      <c r="N1873" s="983">
        <f>IFERROR(AVERAGE(F1873:H1873),"")</f>
        <v/>
      </c>
      <c r="O1873" s="983">
        <f>IFERROR(AVERAGE(I1873:J1873),"")</f>
        <v/>
      </c>
      <c r="P1873" s="983">
        <f>IFERROR(AVERAGE(K1873:L1873),"")</f>
        <v/>
      </c>
      <c r="Q1873" s="441" t="n"/>
      <c r="R1873" s="813">
        <f>AVERAGE(M1873:P1873)</f>
        <v/>
      </c>
      <c r="S1873" s="443">
        <f>IF(R1873&gt;=1,1,0)</f>
        <v/>
      </c>
      <c r="T1873" s="443">
        <f>IF(S1873=0,0,S1873+T1872)</f>
        <v/>
      </c>
      <c r="AH1873" s="257">
        <f>IF(AND(M1873&gt;=2,N1873&gt;=2,O1873&gt;=2,P1873&gt;=2),1,0)</f>
        <v/>
      </c>
      <c r="AI1873" s="266">
        <f>IF(AH1873=0,"OK","Check")</f>
        <v/>
      </c>
    </row>
    <row r="1874" ht="17.45" customHeight="1">
      <c r="A1874" s="257">
        <f>IF(ISNUMBER(C1874),MONTH(C1874),"")</f>
        <v/>
      </c>
      <c r="B1874" s="257">
        <f>IF(ISNUMBER(C1874),YEAR(C1874),"")</f>
        <v/>
      </c>
      <c r="C1874" s="861">
        <f>C1873+1</f>
        <v/>
      </c>
      <c r="D1874" s="803" t="n">
        <v>0.8643</v>
      </c>
      <c r="E1874" s="804" t="n"/>
      <c r="F1874" s="806" t="n">
        <v>0.5823</v>
      </c>
      <c r="G1874" s="805" t="n"/>
      <c r="H1874" s="838" t="n">
        <v>0.5671</v>
      </c>
      <c r="I1874" s="803" t="n">
        <v>0.6806</v>
      </c>
      <c r="J1874" s="804" t="n"/>
      <c r="K1874" s="806" t="n">
        <v>0.6076</v>
      </c>
      <c r="L1874" s="804" t="n"/>
      <c r="M1874" s="982">
        <f>IFERROR(AVERAGE(D1874:E1874),"")</f>
        <v/>
      </c>
      <c r="N1874" s="982">
        <f>IFERROR(AVERAGE(F1874:H1874),"")</f>
        <v/>
      </c>
      <c r="O1874" s="982">
        <f>IFERROR(AVERAGE(I1874:J1874),"")</f>
        <v/>
      </c>
      <c r="P1874" s="982">
        <f>IFERROR(AVERAGE(K1874:L1874),"")</f>
        <v/>
      </c>
      <c r="R1874" s="797">
        <f>AVERAGE(M1874:P1874)</f>
        <v/>
      </c>
      <c r="S1874" s="266">
        <f>IF(R1874&gt;=1,1,0)</f>
        <v/>
      </c>
      <c r="T1874" s="266">
        <f>IF(S1874=0,0,S1874+T1873)</f>
        <v/>
      </c>
      <c r="AH1874" s="257">
        <f>IF(AND(M1874&gt;=2,N1874&gt;=2,O1874&gt;=2,P1874&gt;=2),1,0)</f>
        <v/>
      </c>
      <c r="AI1874" s="266">
        <f>IF(AH1874=0,"OK","Check")</f>
        <v/>
      </c>
    </row>
    <row r="1875" ht="17.45" customHeight="1">
      <c r="A1875" s="257">
        <f>IF(ISNUMBER(C1875),MONTH(C1875),"")</f>
        <v/>
      </c>
      <c r="B1875" s="257">
        <f>IF(ISNUMBER(C1875),YEAR(C1875),"")</f>
        <v/>
      </c>
      <c r="C1875" s="791">
        <f>C1874+1</f>
        <v/>
      </c>
      <c r="D1875" s="792" t="n"/>
      <c r="E1875" s="793" t="n">
        <v>0.8801</v>
      </c>
      <c r="F1875" s="795" t="n"/>
      <c r="G1875" s="794" t="n">
        <v>1.472</v>
      </c>
      <c r="H1875" s="836" t="n"/>
      <c r="I1875" s="792" t="n"/>
      <c r="J1875" s="793" t="n">
        <v>0.7791</v>
      </c>
      <c r="K1875" s="795" t="n"/>
      <c r="L1875" s="793" t="n">
        <v>0.7864</v>
      </c>
      <c r="M1875" s="982">
        <f>IFERROR(AVERAGE(D1875:E1875),"")</f>
        <v/>
      </c>
      <c r="N1875" s="982">
        <f>IFERROR(AVERAGE(F1875:H1875),"")</f>
        <v/>
      </c>
      <c r="O1875" s="982">
        <f>IFERROR(AVERAGE(I1875:J1875),"")</f>
        <v/>
      </c>
      <c r="P1875" s="982">
        <f>IFERROR(AVERAGE(K1875:L1875),"")</f>
        <v/>
      </c>
      <c r="R1875" s="797">
        <f>AVERAGE(M1875:P1875)</f>
        <v/>
      </c>
      <c r="S1875" s="266">
        <f>IF(R1875&gt;=1,1,0)</f>
        <v/>
      </c>
      <c r="T1875" s="266">
        <f>IF(S1875=0,0,S1875+T1874)</f>
        <v/>
      </c>
      <c r="AH1875" s="257">
        <f>IF(AND(M1875&gt;=2,N1875&gt;=2,O1875&gt;=2,P1875&gt;=2),1,0)</f>
        <v/>
      </c>
      <c r="AI1875" s="266">
        <f>IF(AH1875=0,"OK","Check")</f>
        <v/>
      </c>
    </row>
    <row r="1876" ht="17.45" customHeight="1">
      <c r="A1876" s="257">
        <f>IF(ISNUMBER(C1876),MONTH(C1876),"")</f>
        <v/>
      </c>
      <c r="B1876" s="257">
        <f>IF(ISNUMBER(C1876),YEAR(C1876),"")</f>
        <v/>
      </c>
      <c r="C1876" s="791">
        <f>C1875+1</f>
        <v/>
      </c>
      <c r="D1876" s="792" t="n">
        <v>1.906</v>
      </c>
      <c r="E1876" s="793" t="n"/>
      <c r="F1876" s="795" t="n">
        <v>1.412</v>
      </c>
      <c r="G1876" s="794" t="n"/>
      <c r="H1876" s="836" t="n"/>
      <c r="I1876" s="792" t="n">
        <v>0.7957</v>
      </c>
      <c r="J1876" s="793" t="n"/>
      <c r="K1876" s="795" t="n">
        <v>0.8505</v>
      </c>
      <c r="L1876" s="793" t="n"/>
      <c r="M1876" s="982">
        <f>IFERROR(AVERAGE(D1876:E1876),"")</f>
        <v/>
      </c>
      <c r="N1876" s="982">
        <f>IFERROR(AVERAGE(F1876:H1876),"")</f>
        <v/>
      </c>
      <c r="O1876" s="982">
        <f>IFERROR(AVERAGE(I1876:J1876),"")</f>
        <v/>
      </c>
      <c r="P1876" s="982">
        <f>IFERROR(AVERAGE(K1876:L1876),"")</f>
        <v/>
      </c>
      <c r="R1876" s="797">
        <f>AVERAGE(M1876:P1876)</f>
        <v/>
      </c>
      <c r="S1876" s="266">
        <f>IF(R1876&gt;=1,1,0)</f>
        <v/>
      </c>
      <c r="T1876" s="266">
        <f>IF(S1876=0,0,S1876+T1875)</f>
        <v/>
      </c>
      <c r="AH1876" s="257">
        <f>IF(AND(M1876&gt;=2,N1876&gt;=2,O1876&gt;=2,P1876&gt;=2),1,0)</f>
        <v/>
      </c>
      <c r="AI1876" s="266">
        <f>IF(AH1876=0,"OK","Check")</f>
        <v/>
      </c>
    </row>
    <row r="1877" ht="17.45" customHeight="1">
      <c r="A1877" s="257">
        <f>IF(ISNUMBER(C1877),MONTH(C1877),"")</f>
        <v/>
      </c>
      <c r="B1877" s="257">
        <f>IF(ISNUMBER(C1877),YEAR(C1877),"")</f>
        <v/>
      </c>
      <c r="C1877" s="791">
        <f>C1876+1</f>
        <v/>
      </c>
      <c r="D1877" s="792" t="n"/>
      <c r="E1877" s="865" t="n">
        <v>3.714</v>
      </c>
      <c r="F1877" s="795" t="n"/>
      <c r="G1877" s="794" t="n">
        <v>1.999</v>
      </c>
      <c r="H1877" s="836" t="n"/>
      <c r="I1877" s="792" t="n"/>
      <c r="J1877" s="793" t="n">
        <v>1.34</v>
      </c>
      <c r="K1877" s="795" t="n"/>
      <c r="L1877" s="793" t="n">
        <v>1.677</v>
      </c>
      <c r="M1877" s="1028">
        <f>IFERROR(AVERAGE(D1877:E1877),"")</f>
        <v/>
      </c>
      <c r="N1877" s="982">
        <f>IFERROR(AVERAGE(F1877:H1877),"")</f>
        <v/>
      </c>
      <c r="O1877" s="982">
        <f>IFERROR(AVERAGE(I1877:J1877),"")</f>
        <v/>
      </c>
      <c r="P1877" s="982">
        <f>IFERROR(AVERAGE(K1877:L1877),"")</f>
        <v/>
      </c>
      <c r="R1877" s="797">
        <f>AVERAGE(M1877:P1877)</f>
        <v/>
      </c>
      <c r="S1877" s="266">
        <f>IF(R1877&gt;=1,1,0)</f>
        <v/>
      </c>
      <c r="T1877" s="266">
        <f>IF(S1877=0,0,S1877+T1876)</f>
        <v/>
      </c>
      <c r="AH1877" s="257">
        <f>IF(AND(M1877&gt;=2,N1877&gt;=2,O1877&gt;=2,P1877&gt;=2),1,0)</f>
        <v/>
      </c>
      <c r="AI1877" s="266">
        <f>IF(AH1877=0,"OK","Check")</f>
        <v/>
      </c>
    </row>
    <row r="1878" ht="17.45" customHeight="1">
      <c r="A1878" s="257">
        <f>IF(ISNUMBER(C1878),MONTH(C1878),"")</f>
        <v/>
      </c>
      <c r="B1878" s="257">
        <f>IF(ISNUMBER(C1878),YEAR(C1878),"")</f>
        <v/>
      </c>
      <c r="C1878" s="791">
        <f>C1877+1</f>
        <v/>
      </c>
      <c r="D1878" s="899" t="n">
        <v>3.602</v>
      </c>
      <c r="E1878" s="793" t="n"/>
      <c r="F1878" s="795" t="n"/>
      <c r="G1878" s="794" t="n"/>
      <c r="H1878" s="836" t="n">
        <v>0.9028</v>
      </c>
      <c r="I1878" s="792" t="n">
        <v>0.8619</v>
      </c>
      <c r="J1878" s="793" t="n"/>
      <c r="K1878" s="795" t="n">
        <v>1.752</v>
      </c>
      <c r="L1878" s="793" t="n"/>
      <c r="M1878" s="1028">
        <f>IFERROR(AVERAGE(D1878:E1878),"")</f>
        <v/>
      </c>
      <c r="N1878" s="982">
        <f>IFERROR(AVERAGE(F1878:H1878),"")</f>
        <v/>
      </c>
      <c r="O1878" s="982">
        <f>IFERROR(AVERAGE(I1878:J1878),"")</f>
        <v/>
      </c>
      <c r="P1878" s="982">
        <f>IFERROR(AVERAGE(K1878:L1878),"")</f>
        <v/>
      </c>
      <c r="R1878" s="797">
        <f>AVERAGE(M1878:P1878)</f>
        <v/>
      </c>
      <c r="S1878" s="266">
        <f>IF(R1878&gt;=1,1,0)</f>
        <v/>
      </c>
      <c r="T1878" s="266">
        <f>IF(S1878=0,0,S1878+T1877)</f>
        <v/>
      </c>
      <c r="AH1878" s="257">
        <f>IF(AND(M1878&gt;=2,N1878&gt;=2,O1878&gt;=2,P1878&gt;=2),1,0)</f>
        <v/>
      </c>
      <c r="AI1878" s="266">
        <f>IF(AH1878=0,"OK","Check")</f>
        <v/>
      </c>
    </row>
    <row r="1879" ht="17.45" customHeight="1">
      <c r="A1879" s="257">
        <f>IF(ISNUMBER(C1879),MONTH(C1879),"")</f>
        <v/>
      </c>
      <c r="B1879" s="257">
        <f>IF(ISNUMBER(C1879),YEAR(C1879),"")</f>
        <v/>
      </c>
      <c r="C1879" s="808">
        <f>C1878+1</f>
        <v/>
      </c>
      <c r="D1879" s="809" t="n"/>
      <c r="E1879" s="810" t="n">
        <v>1.237</v>
      </c>
      <c r="F1879" s="812" t="n"/>
      <c r="G1879" s="811" t="n">
        <v>0.879</v>
      </c>
      <c r="H1879" s="837" t="n"/>
      <c r="I1879" s="809" t="n"/>
      <c r="J1879" s="810" t="n">
        <v>0.7735</v>
      </c>
      <c r="K1879" s="812" t="n"/>
      <c r="L1879" s="810" t="n">
        <v>0.8702</v>
      </c>
      <c r="M1879" s="983">
        <f>IFERROR(AVERAGE(D1879:E1879),"")</f>
        <v/>
      </c>
      <c r="N1879" s="983">
        <f>IFERROR(AVERAGE(F1879:H1879),"")</f>
        <v/>
      </c>
      <c r="O1879" s="983">
        <f>IFERROR(AVERAGE(I1879:J1879),"")</f>
        <v/>
      </c>
      <c r="P1879" s="983">
        <f>IFERROR(AVERAGE(K1879:L1879),"")</f>
        <v/>
      </c>
      <c r="Q1879" s="441" t="n"/>
      <c r="R1879" s="813">
        <f>AVERAGE(M1879:P1879)</f>
        <v/>
      </c>
      <c r="S1879" s="443">
        <f>IF(R1879&gt;=1,1,0)</f>
        <v/>
      </c>
      <c r="T1879" s="443">
        <f>IF(S1879=0,0,S1879+T1878)</f>
        <v/>
      </c>
      <c r="AH1879" s="257">
        <f>IF(AND(M1879&gt;=2,N1879&gt;=2,O1879&gt;=2,P1879&gt;=2),1,0)</f>
        <v/>
      </c>
      <c r="AI1879" s="266">
        <f>IF(AH1879=0,"OK","Check")</f>
        <v/>
      </c>
    </row>
    <row r="1880" ht="17.45" customHeight="1">
      <c r="A1880" s="257">
        <f>IF(ISNUMBER(C1880),MONTH(C1880),"")</f>
        <v/>
      </c>
      <c r="B1880" s="257">
        <f>IF(ISNUMBER(C1880),YEAR(C1880),"")</f>
        <v/>
      </c>
      <c r="C1880" s="861">
        <f>C1879+1</f>
        <v/>
      </c>
      <c r="D1880" s="809" t="n">
        <v>1.73</v>
      </c>
      <c r="E1880" s="810" t="n"/>
      <c r="F1880" s="812" t="n">
        <v>1.022</v>
      </c>
      <c r="G1880" s="811" t="n"/>
      <c r="H1880" s="837" t="n">
        <v>1.07</v>
      </c>
      <c r="I1880" s="809" t="n">
        <v>1.019</v>
      </c>
      <c r="J1880" s="810" t="n"/>
      <c r="K1880" s="812" t="n">
        <v>1.322</v>
      </c>
      <c r="L1880" s="810" t="n"/>
      <c r="M1880" s="983">
        <f>IFERROR(AVERAGE(D1880:E1880),"")</f>
        <v/>
      </c>
      <c r="N1880" s="983">
        <f>IFERROR(AVERAGE(F1880:H1880),"")</f>
        <v/>
      </c>
      <c r="O1880" s="983">
        <f>IFERROR(AVERAGE(I1880:J1880),"")</f>
        <v/>
      </c>
      <c r="P1880" s="983">
        <f>IFERROR(AVERAGE(K1880:L1880),"")</f>
        <v/>
      </c>
      <c r="Q1880" s="441" t="n"/>
      <c r="R1880" s="813">
        <f>AVERAGE(M1880:P1880)</f>
        <v/>
      </c>
      <c r="S1880" s="443">
        <f>IF(R1880&gt;=1,1,0)</f>
        <v/>
      </c>
      <c r="T1880" s="443">
        <f>IF(S1880=0,0,S1880+T1879)</f>
        <v/>
      </c>
      <c r="AH1880" s="257">
        <f>IF(AND(M1880&gt;=2,N1880&gt;=2,O1880&gt;=2,P1880&gt;=2),1,0)</f>
        <v/>
      </c>
      <c r="AI1880" s="266">
        <f>IF(AH1880=0,"OK","Check")</f>
        <v/>
      </c>
    </row>
    <row r="1881" ht="17.45" customHeight="1">
      <c r="A1881" s="257">
        <f>IF(ISNUMBER(C1881),MONTH(C1881),"")</f>
        <v/>
      </c>
      <c r="B1881" s="257">
        <f>IF(ISNUMBER(C1881),YEAR(C1881),"")</f>
        <v/>
      </c>
      <c r="C1881" s="791">
        <f>C1880+1</f>
        <v/>
      </c>
      <c r="D1881" s="792" t="n"/>
      <c r="E1881" s="793" t="n">
        <v>1.447</v>
      </c>
      <c r="F1881" s="795" t="n"/>
      <c r="G1881" s="794" t="n">
        <v>1.564</v>
      </c>
      <c r="H1881" s="836" t="n"/>
      <c r="I1881" s="792" t="n"/>
      <c r="J1881" s="793" t="n">
        <v>1.04</v>
      </c>
      <c r="K1881" s="795" t="n"/>
      <c r="L1881" s="793" t="n">
        <v>1.339</v>
      </c>
      <c r="M1881" s="982">
        <f>IFERROR(AVERAGE(D1881:E1881),"")</f>
        <v/>
      </c>
      <c r="N1881" s="982">
        <f>IFERROR(AVERAGE(F1881:H1881),"")</f>
        <v/>
      </c>
      <c r="O1881" s="982">
        <f>IFERROR(AVERAGE(I1881:J1881),"")</f>
        <v/>
      </c>
      <c r="P1881" s="982">
        <f>IFERROR(AVERAGE(K1881:L1881),"")</f>
        <v/>
      </c>
      <c r="R1881" s="797">
        <f>AVERAGE(M1881:P1881)</f>
        <v/>
      </c>
      <c r="S1881" s="266">
        <f>IF(R1881&gt;=1,1,0)</f>
        <v/>
      </c>
      <c r="T1881" s="266">
        <f>IF(S1881=0,0,S1881+T1880)</f>
        <v/>
      </c>
      <c r="AH1881" s="257">
        <f>IF(AND(M1881&gt;=2,N1881&gt;=2,O1881&gt;=2,P1881&gt;=2),1,0)</f>
        <v/>
      </c>
      <c r="AI1881" s="266">
        <f>IF(AH1881=0,"OK","Check")</f>
        <v/>
      </c>
    </row>
    <row r="1882" ht="17.45" customHeight="1">
      <c r="A1882" s="257">
        <f>IF(ISNUMBER(C1882),MONTH(C1882),"")</f>
        <v/>
      </c>
      <c r="B1882" s="257">
        <f>IF(ISNUMBER(C1882),YEAR(C1882),"")</f>
        <v/>
      </c>
      <c r="C1882" s="791">
        <f>C1881+1</f>
        <v/>
      </c>
      <c r="D1882" s="899" t="n">
        <v>3.845</v>
      </c>
      <c r="E1882" s="793" t="n"/>
      <c r="F1882" s="795" t="n">
        <v>1.416</v>
      </c>
      <c r="G1882" s="794" t="n"/>
      <c r="H1882" s="836" t="n"/>
      <c r="I1882" s="792" t="n">
        <v>1.109</v>
      </c>
      <c r="J1882" s="793" t="n"/>
      <c r="K1882" s="795" t="n">
        <v>1.546</v>
      </c>
      <c r="L1882" s="793" t="n"/>
      <c r="M1882" s="1028">
        <f>IFERROR(AVERAGE(D1882:E1882),"")</f>
        <v/>
      </c>
      <c r="N1882" s="982">
        <f>IFERROR(AVERAGE(F1882:H1882),"")</f>
        <v/>
      </c>
      <c r="O1882" s="982">
        <f>IFERROR(AVERAGE(I1882:J1882),"")</f>
        <v/>
      </c>
      <c r="P1882" s="982">
        <f>IFERROR(AVERAGE(K1882:L1882),"")</f>
        <v/>
      </c>
      <c r="R1882" s="797">
        <f>AVERAGE(M1882:P1882)</f>
        <v/>
      </c>
      <c r="S1882" s="266">
        <f>IF(R1882&gt;=1,1,0)</f>
        <v/>
      </c>
      <c r="T1882" s="266">
        <f>IF(S1882=0,0,S1882+T1881)</f>
        <v/>
      </c>
      <c r="AH1882" s="257">
        <f>IF(AND(M1882&gt;=2,N1882&gt;=2,O1882&gt;=2,P1882&gt;=2),1,0)</f>
        <v/>
      </c>
      <c r="AI1882" s="266">
        <f>IF(AH1882=0,"OK","Check")</f>
        <v/>
      </c>
    </row>
    <row r="1883" ht="17.45" customHeight="1">
      <c r="A1883" s="257">
        <f>IF(ISNUMBER(C1883),MONTH(C1883),"")</f>
        <v/>
      </c>
      <c r="B1883" s="257">
        <f>IF(ISNUMBER(C1883),YEAR(C1883),"")</f>
        <v/>
      </c>
      <c r="C1883" s="791">
        <f>C1882+1</f>
        <v/>
      </c>
      <c r="D1883" s="792" t="n"/>
      <c r="E1883" s="793" t="n">
        <v>1.018</v>
      </c>
      <c r="F1883" s="792" t="n"/>
      <c r="G1883" s="794" t="n">
        <v>1.616</v>
      </c>
      <c r="H1883" s="793" t="n"/>
      <c r="I1883" s="792" t="n"/>
      <c r="J1883" s="793" t="n">
        <v>0.5590000000000001</v>
      </c>
      <c r="K1883" s="795" t="n"/>
      <c r="L1883" s="793" t="n">
        <v>1.254</v>
      </c>
      <c r="M1883" s="982">
        <f>IFERROR(AVERAGE(D1883:E1883),"")</f>
        <v/>
      </c>
      <c r="N1883" s="982">
        <f>IFERROR(AVERAGE(F1883:H1883),"")</f>
        <v/>
      </c>
      <c r="O1883" s="982">
        <f>IFERROR(AVERAGE(I1883:J1883),"")</f>
        <v/>
      </c>
      <c r="P1883" s="982">
        <f>IFERROR(AVERAGE(K1883:L1883),"")</f>
        <v/>
      </c>
      <c r="R1883" s="797">
        <f>AVERAGE(M1883:P1883)</f>
        <v/>
      </c>
      <c r="S1883" s="266">
        <f>IF(R1883&gt;=1,1,0)</f>
        <v/>
      </c>
      <c r="T1883" s="266">
        <f>IF(S1883=0,0,S1883+T1882)</f>
        <v/>
      </c>
      <c r="AH1883" s="257">
        <f>IF(AND(M1883&gt;=2,N1883&gt;=2,O1883&gt;=2,P1883&gt;=2),1,0)</f>
        <v/>
      </c>
      <c r="AI1883" s="266">
        <f>IF(AH1883=0,"OK","Check")</f>
        <v/>
      </c>
    </row>
    <row r="1884" ht="17.45" customHeight="1">
      <c r="A1884" s="257">
        <f>IF(ISNUMBER(C1884),MONTH(C1884),"")</f>
        <v/>
      </c>
      <c r="B1884" s="257">
        <f>IF(ISNUMBER(C1884),YEAR(C1884),"")</f>
        <v/>
      </c>
      <c r="C1884" s="791">
        <f>C1883+1</f>
        <v/>
      </c>
      <c r="D1884" s="792" t="n">
        <v>1.049</v>
      </c>
      <c r="E1884" s="793" t="n"/>
      <c r="F1884" s="795" t="n"/>
      <c r="G1884" s="794" t="n"/>
      <c r="H1884" s="836" t="n">
        <v>0.7226</v>
      </c>
      <c r="I1884" s="792" t="n">
        <v>0.3141</v>
      </c>
      <c r="J1884" s="793" t="n"/>
      <c r="K1884" s="795" t="n">
        <v>0.6279</v>
      </c>
      <c r="L1884" s="793" t="n"/>
      <c r="M1884" s="982">
        <f>IFERROR(AVERAGE(D1884:E1884),"")</f>
        <v/>
      </c>
      <c r="N1884" s="982">
        <f>IFERROR(AVERAGE(F1884:H1884),"")</f>
        <v/>
      </c>
      <c r="O1884" s="982">
        <f>IFERROR(AVERAGE(I1884:J1884),"")</f>
        <v/>
      </c>
      <c r="P1884" s="982">
        <f>IFERROR(AVERAGE(K1884:L1884),"")</f>
        <v/>
      </c>
      <c r="R1884" s="797">
        <f>AVERAGE(M1884:P1884)</f>
        <v/>
      </c>
      <c r="S1884" s="266">
        <f>IF(R1884&gt;=1,1,0)</f>
        <v/>
      </c>
      <c r="T1884" s="266">
        <f>IF(S1884=0,0,S1884+T1883)</f>
        <v/>
      </c>
      <c r="AH1884" s="257">
        <f>IF(AND(M1884&gt;=2,N1884&gt;=2,O1884&gt;=2,P1884&gt;=2),1,0)</f>
        <v/>
      </c>
      <c r="AI1884" s="266">
        <f>IF(AH1884=0,"OK","Check")</f>
        <v/>
      </c>
    </row>
    <row r="1885" ht="17.45" customHeight="1">
      <c r="A1885" s="257">
        <f>IF(ISNUMBER(C1885),MONTH(C1885),"")</f>
        <v/>
      </c>
      <c r="B1885" s="257">
        <f>IF(ISNUMBER(C1885),YEAR(C1885),"")</f>
        <v/>
      </c>
      <c r="C1885" s="791">
        <f>C1884+1</f>
        <v/>
      </c>
      <c r="D1885" s="792" t="n"/>
      <c r="E1885" s="793" t="n">
        <v>1.134</v>
      </c>
      <c r="F1885" s="795" t="n"/>
      <c r="G1885" s="794" t="n">
        <v>0.2975</v>
      </c>
      <c r="H1885" s="836" t="n"/>
      <c r="I1885" s="792" t="n"/>
      <c r="J1885" s="793" t="n">
        <v>0.2319</v>
      </c>
      <c r="K1885" s="795" t="n"/>
      <c r="L1885" s="793" t="n">
        <v>0.7488</v>
      </c>
      <c r="M1885" s="982">
        <f>IFERROR(AVERAGE(D1885:E1885),"")</f>
        <v/>
      </c>
      <c r="N1885" s="982">
        <f>IFERROR(AVERAGE(F1885:H1885),"")</f>
        <v/>
      </c>
      <c r="O1885" s="982">
        <f>IFERROR(AVERAGE(I1885:J1885),"")</f>
        <v/>
      </c>
      <c r="P1885" s="982">
        <f>IFERROR(AVERAGE(K1885:L1885),"")</f>
        <v/>
      </c>
      <c r="R1885" s="797">
        <f>AVERAGE(M1885:P1885)</f>
        <v/>
      </c>
      <c r="S1885" s="266">
        <f>IF(R1885&gt;=1,1,0)</f>
        <v/>
      </c>
      <c r="T1885" s="266">
        <f>IF(S1885=0,0,S1885+T1884)</f>
        <v/>
      </c>
      <c r="AH1885" s="257">
        <f>IF(AND(M1885&gt;=2,N1885&gt;=2,O1885&gt;=2,P1885&gt;=2),1,0)</f>
        <v/>
      </c>
      <c r="AI1885" s="266">
        <f>IF(AH1885=0,"OK","Check")</f>
        <v/>
      </c>
    </row>
    <row r="1886" ht="17.45" customHeight="1" thickBot="1">
      <c r="A1886" s="257">
        <f>IF(ISNUMBER(C1886),MONTH(C1886),"")</f>
        <v/>
      </c>
      <c r="B1886" s="257">
        <f>IF(ISNUMBER(C1886),YEAR(C1886),"")</f>
        <v/>
      </c>
      <c r="C1886" s="861">
        <f>C1885+1</f>
        <v/>
      </c>
      <c r="D1886" s="809" t="n">
        <v>0.8023</v>
      </c>
      <c r="E1886" s="810" t="n"/>
      <c r="F1886" s="812" t="n">
        <v>0.6192</v>
      </c>
      <c r="G1886" s="811" t="n"/>
      <c r="H1886" s="837" t="n">
        <v>0.6425</v>
      </c>
      <c r="I1886" s="809" t="n">
        <v>0.2286</v>
      </c>
      <c r="J1886" s="810" t="n"/>
      <c r="K1886" s="812" t="n">
        <v>0.6777</v>
      </c>
      <c r="L1886" s="810" t="n"/>
      <c r="M1886" s="983">
        <f>IFERROR(AVERAGE(D1886:E1886),"")</f>
        <v/>
      </c>
      <c r="N1886" s="983">
        <f>IFERROR(AVERAGE(F1886:H1886),"")</f>
        <v/>
      </c>
      <c r="O1886" s="983">
        <f>IFERROR(AVERAGE(I1886:J1886),"")</f>
        <v/>
      </c>
      <c r="P1886" s="983">
        <f>IFERROR(AVERAGE(K1886:L1886),"")</f>
        <v/>
      </c>
      <c r="Q1886" s="441" t="n"/>
      <c r="R1886" s="813">
        <f>AVERAGE(M1886:P1886)</f>
        <v/>
      </c>
      <c r="S1886" s="443">
        <f>IF(R1886&gt;=1,1,0)</f>
        <v/>
      </c>
      <c r="T1886" s="443">
        <f>IF(S1886=0,0,S1886+T1885)</f>
        <v/>
      </c>
      <c r="AH1886" s="257">
        <f>IF(AND(M1886&gt;=2,N1886&gt;=2,O1886&gt;=2,P1886&gt;=2),1,0)</f>
        <v/>
      </c>
      <c r="AI1886" s="266">
        <f>IF(AH1886=0,"OK","Check")</f>
        <v/>
      </c>
    </row>
    <row r="1887" ht="17.45" customHeight="1" thickBot="1">
      <c r="A1887" s="257">
        <f>IF(ISNUMBER(C1887),MONTH(C1887),"")</f>
        <v/>
      </c>
      <c r="B1887" s="257">
        <f>IF(ISNUMBER(C1887),YEAR(C1887),"")</f>
        <v/>
      </c>
      <c r="C1887" s="808">
        <f>C1886+1</f>
        <v/>
      </c>
      <c r="D1887" s="809" t="n"/>
      <c r="E1887" s="810" t="n">
        <v>0.5946</v>
      </c>
      <c r="F1887" s="812" t="n"/>
      <c r="G1887" s="811" t="n">
        <v>0.626</v>
      </c>
      <c r="H1887" s="837" t="n"/>
      <c r="I1887" s="809" t="n"/>
      <c r="J1887" s="810" t="n">
        <v>0.4183</v>
      </c>
      <c r="K1887" s="812" t="n"/>
      <c r="L1887" s="810" t="n">
        <v>0.4772</v>
      </c>
      <c r="M1887" s="983">
        <f>IFERROR(AVERAGE(D1887:E1887),"")</f>
        <v/>
      </c>
      <c r="N1887" s="983">
        <f>IFERROR(AVERAGE(F1887:H1887),"")</f>
        <v/>
      </c>
      <c r="O1887" s="983">
        <f>IFERROR(AVERAGE(I1887:J1887),"")</f>
        <v/>
      </c>
      <c r="P1887" s="983">
        <f>IFERROR(AVERAGE(K1887:L1887),"")</f>
        <v/>
      </c>
      <c r="Q1887" s="441" t="n"/>
      <c r="R1887" s="813">
        <f>AVERAGE(M1887:P1887)</f>
        <v/>
      </c>
      <c r="S1887" s="443">
        <f>IF(R1887&gt;=1,1,0)</f>
        <v/>
      </c>
      <c r="T1887" s="443">
        <f>IF(S1887=0,0,S1887+T1886)</f>
        <v/>
      </c>
      <c r="U1887" s="514" t="inlineStr">
        <is>
          <t>February</t>
        </is>
      </c>
      <c r="V1887" s="515" t="n">
        <v>2023</v>
      </c>
      <c r="W1887" s="516" t="n"/>
      <c r="X1887" s="516" t="n"/>
      <c r="Y1887" s="516" t="n"/>
      <c r="AH1887" s="257">
        <f>IF(AND(M1887&gt;=2,N1887&gt;=2,O1887&gt;=2,P1887&gt;=2),1,0)</f>
        <v/>
      </c>
      <c r="AI1887" s="266">
        <f>IF(AH1887=0,"OK","Check")</f>
        <v/>
      </c>
    </row>
    <row r="1888" ht="17.45" customHeight="1">
      <c r="A1888" s="257">
        <f>IF(ISNUMBER(C1888),MONTH(C1888),"")</f>
        <v/>
      </c>
      <c r="B1888" s="257">
        <f>IF(ISNUMBER(C1888),YEAR(C1888),"")</f>
        <v/>
      </c>
      <c r="C1888" s="791">
        <f>C1887+1</f>
        <v/>
      </c>
      <c r="D1888" s="792" t="n">
        <v>0.7030999999999999</v>
      </c>
      <c r="E1888" s="793" t="n"/>
      <c r="F1888" s="795" t="n">
        <v>0.4668</v>
      </c>
      <c r="G1888" s="794" t="n"/>
      <c r="H1888" s="836" t="n"/>
      <c r="I1888" s="792" t="n">
        <v>0.4535</v>
      </c>
      <c r="J1888" s="793" t="n"/>
      <c r="K1888" s="795" t="n">
        <v>0.464</v>
      </c>
      <c r="L1888" s="793" t="n"/>
      <c r="M1888" s="982">
        <f>IFERROR(AVERAGE(D1888:E1888),"")</f>
        <v/>
      </c>
      <c r="N1888" s="982">
        <f>IFERROR(AVERAGE(F1888:H1888),"")</f>
        <v/>
      </c>
      <c r="O1888" s="982">
        <f>IFERROR(AVERAGE(I1888:J1888),"")</f>
        <v/>
      </c>
      <c r="P1888" s="982">
        <f>IFERROR(AVERAGE(K1888:L1888),"")</f>
        <v/>
      </c>
      <c r="R1888" s="797">
        <f>AVERAGE(M1888:P1888)</f>
        <v/>
      </c>
      <c r="S1888" s="266">
        <f>IF(R1888&gt;=1,1,0)</f>
        <v/>
      </c>
      <c r="T1888" s="266">
        <f>IF(S1888=0,0,S1888+T1887)</f>
        <v/>
      </c>
      <c r="U1888" s="517" t="inlineStr">
        <is>
          <t>Parameter</t>
        </is>
      </c>
      <c r="V1888" s="517" t="inlineStr">
        <is>
          <t>Station 1</t>
        </is>
      </c>
      <c r="W1888" s="517" t="inlineStr">
        <is>
          <t>Station 2</t>
        </is>
      </c>
      <c r="X1888" s="517" t="inlineStr">
        <is>
          <t>Station 4</t>
        </is>
      </c>
      <c r="Y1888" s="517" t="inlineStr">
        <is>
          <t>Station 5</t>
        </is>
      </c>
      <c r="AH1888" s="257">
        <f>IF(AND(M1888&gt;=2,N1888&gt;=2,O1888&gt;=2,P1888&gt;=2),1,0)</f>
        <v/>
      </c>
      <c r="AI1888" s="266">
        <f>IF(AH1888=0,"OK","Check")</f>
        <v/>
      </c>
    </row>
    <row r="1889" ht="17.45" customHeight="1" thickBot="1">
      <c r="A1889" s="257">
        <f>IF(ISNUMBER(C1889),MONTH(C1889),"")</f>
        <v/>
      </c>
      <c r="B1889" s="257">
        <f>IF(ISNUMBER(C1889),YEAR(C1889),"")</f>
        <v/>
      </c>
      <c r="C1889" s="824">
        <f>C1888+1</f>
        <v/>
      </c>
      <c r="D1889" s="825" t="n"/>
      <c r="E1889" s="826" t="n">
        <v>0.4437</v>
      </c>
      <c r="F1889" s="828" t="n"/>
      <c r="G1889" s="827" t="n">
        <v>1.085</v>
      </c>
      <c r="H1889" s="867" t="n"/>
      <c r="I1889" s="825" t="n"/>
      <c r="J1889" s="826" t="n">
        <v>0.3052</v>
      </c>
      <c r="K1889" s="828" t="n"/>
      <c r="L1889" s="826" t="n">
        <v>0.4506</v>
      </c>
      <c r="M1889" s="988">
        <f>IFERROR(AVERAGE(D1889:E1889),"")</f>
        <v/>
      </c>
      <c r="N1889" s="988">
        <f>IFERROR(AVERAGE(F1889:H1889),"")</f>
        <v/>
      </c>
      <c r="O1889" s="988">
        <f>IFERROR(AVERAGE(I1889:J1889),"")</f>
        <v/>
      </c>
      <c r="P1889" s="988">
        <f>IFERROR(AVERAGE(K1889:L1889),"")</f>
        <v/>
      </c>
      <c r="Q1889" s="315" t="n"/>
      <c r="R1889" s="830">
        <f>AVERAGE(M1889:P1889)</f>
        <v/>
      </c>
      <c r="S1889" s="312">
        <f>IF(R1889&gt;=1,1,0)</f>
        <v/>
      </c>
      <c r="T1889" s="312">
        <f>IF(S1889=0,0,S1889+T1888)</f>
        <v/>
      </c>
      <c r="U1889" s="518" t="inlineStr">
        <is>
          <t>Average</t>
        </is>
      </c>
      <c r="V1889" s="928">
        <f>AVERAGE(D1862:E1889)</f>
        <v/>
      </c>
      <c r="W1889" s="928">
        <f>AVERAGE(F1862:H1889)</f>
        <v/>
      </c>
      <c r="X1889" s="928">
        <f>AVERAGE(I1862:J1889)</f>
        <v/>
      </c>
      <c r="Y1889" s="928">
        <f>AVERAGE(K1862:L1889)</f>
        <v/>
      </c>
      <c r="AH1889" s="257">
        <f>IF(AND(M1889&gt;=2,N1889&gt;=2,O1889&gt;=2,P1889&gt;=2),1,0)</f>
        <v/>
      </c>
      <c r="AI1889" s="266">
        <f>IF(AH1889=0,"OK","Check")</f>
        <v/>
      </c>
    </row>
    <row r="1890" ht="17.45" customHeight="1">
      <c r="A1890" s="257">
        <f>IF(ISNUMBER(C1890),MONTH(C1890),"")</f>
        <v/>
      </c>
      <c r="B1890" s="257">
        <f>IF(ISNUMBER(C1890),YEAR(C1890),"")</f>
        <v/>
      </c>
      <c r="C1890" s="831">
        <f>C1889+1</f>
        <v/>
      </c>
      <c r="D1890" s="832" t="n">
        <v>0.645</v>
      </c>
      <c r="E1890" s="833" t="n"/>
      <c r="F1890" s="835" t="n"/>
      <c r="G1890" s="834" t="n"/>
      <c r="H1890" s="860" t="n">
        <v>0.9439</v>
      </c>
      <c r="I1890" s="832" t="n">
        <v>0.2537</v>
      </c>
      <c r="J1890" s="833" t="n"/>
      <c r="K1890" s="835" t="n">
        <v>0.3452</v>
      </c>
      <c r="L1890" s="833" t="n"/>
      <c r="M1890" s="982">
        <f>IFERROR(AVERAGE(D1890:E1890),"")</f>
        <v/>
      </c>
      <c r="N1890" s="982">
        <f>IFERROR(AVERAGE(F1890:H1890),"")</f>
        <v/>
      </c>
      <c r="O1890" s="982">
        <f>IFERROR(AVERAGE(I1890:J1890),"")</f>
        <v/>
      </c>
      <c r="P1890" s="982">
        <f>IFERROR(AVERAGE(K1890:L1890),"")</f>
        <v/>
      </c>
      <c r="R1890" s="797">
        <f>AVERAGE(M1890:P1890)</f>
        <v/>
      </c>
      <c r="S1890" s="266">
        <f>IF(R1890&gt;=1,1,0)</f>
        <v/>
      </c>
      <c r="T1890" s="266">
        <f>IF(S1890=0,0,S1890+T1889)</f>
        <v/>
      </c>
      <c r="U1890" s="518" t="inlineStr">
        <is>
          <t>Maximum</t>
        </is>
      </c>
      <c r="V1890" s="928">
        <f>MAX(D1862:E1889)</f>
        <v/>
      </c>
      <c r="W1890" s="928">
        <f>MAX(F1862:H1889)</f>
        <v/>
      </c>
      <c r="X1890" s="928">
        <f>MAX(I1862:J1889)</f>
        <v/>
      </c>
      <c r="Y1890" s="928">
        <f>MAX(K1862:L1889)</f>
        <v/>
      </c>
      <c r="AH1890" s="257">
        <f>IF(AND(M1890&gt;=2,N1890&gt;=2,O1890&gt;=2,P1890&gt;=2),1,0)</f>
        <v/>
      </c>
      <c r="AI1890" s="266">
        <f>IF(AH1890=0,"OK","Check")</f>
        <v/>
      </c>
    </row>
    <row r="1891" ht="17.45" customHeight="1" thickBot="1">
      <c r="A1891" s="257">
        <f>IF(ISNUMBER(C1891),MONTH(C1891),"")</f>
        <v/>
      </c>
      <c r="B1891" s="257">
        <f>IF(ISNUMBER(C1891),YEAR(C1891),"")</f>
        <v/>
      </c>
      <c r="C1891" s="791">
        <f>C1890+1</f>
        <v/>
      </c>
      <c r="D1891" s="849" t="n"/>
      <c r="E1891" s="850" t="n">
        <v>0.9776</v>
      </c>
      <c r="F1891" s="852" t="n"/>
      <c r="G1891" s="851" t="n">
        <v>0.6293</v>
      </c>
      <c r="H1891" s="853" t="n"/>
      <c r="I1891" s="849" t="n"/>
      <c r="J1891" s="850" t="n">
        <v>0.5972</v>
      </c>
      <c r="K1891" s="852" t="n"/>
      <c r="L1891" s="850" t="n">
        <v>0.6415</v>
      </c>
      <c r="M1891" s="982">
        <f>IFERROR(AVERAGE(D1891:E1891),"")</f>
        <v/>
      </c>
      <c r="N1891" s="982">
        <f>IFERROR(AVERAGE(F1891:H1891),"")</f>
        <v/>
      </c>
      <c r="O1891" s="982">
        <f>IFERROR(AVERAGE(I1891:J1891),"")</f>
        <v/>
      </c>
      <c r="P1891" s="982">
        <f>IFERROR(AVERAGE(K1891:L1891),"")</f>
        <v/>
      </c>
      <c r="R1891" s="797">
        <f>AVERAGE(M1891:P1891)</f>
        <v/>
      </c>
      <c r="S1891" s="266">
        <f>IF(R1891&gt;=1,1,0)</f>
        <v/>
      </c>
      <c r="T1891" s="266">
        <f>IF(S1891=0,0,S1891+T1890)</f>
        <v/>
      </c>
      <c r="U1891" s="520" t="inlineStr">
        <is>
          <t># DAYS &gt; 2.5</t>
        </is>
      </c>
      <c r="V1891" s="521">
        <f>COUNTIF(D1862:E1889,"&gt;=2.5")</f>
        <v/>
      </c>
      <c r="W1891" s="521">
        <f>COUNTIF(F1862:H1889,"&gt;=2.5")</f>
        <v/>
      </c>
      <c r="X1891" s="521">
        <f>COUNTIF(I1862:J1889,"&gt;=2.5")</f>
        <v/>
      </c>
      <c r="Y1891" s="521">
        <f>COUNTIF(K1862:L1889,"&gt;=2.5")</f>
        <v/>
      </c>
      <c r="AH1891" s="257">
        <f>IF(AND(M1891&gt;=2,N1891&gt;=2,O1891&gt;=2,P1891&gt;=2),1,0)</f>
        <v/>
      </c>
      <c r="AI1891" s="266">
        <f>IF(AH1891=0,"OK","Check")</f>
        <v/>
      </c>
    </row>
    <row r="1892" ht="17.45" customHeight="1" thickBot="1">
      <c r="A1892" s="257">
        <f>IF(ISNUMBER(C1892),MONTH(C1892),"")</f>
        <v/>
      </c>
      <c r="B1892" s="257">
        <f>IF(ISNUMBER(C1892),YEAR(C1892),"")</f>
        <v/>
      </c>
      <c r="C1892" s="861">
        <f>C1891+1</f>
        <v/>
      </c>
      <c r="D1892" s="803" t="n">
        <v>0.7702</v>
      </c>
      <c r="E1892" s="804" t="n"/>
      <c r="F1892" s="806" t="n">
        <v>0.7119</v>
      </c>
      <c r="G1892" s="805" t="n"/>
      <c r="H1892" s="838" t="n">
        <v>0.7995</v>
      </c>
      <c r="I1892" s="803" t="n">
        <v>0.7978</v>
      </c>
      <c r="J1892" s="804" t="n"/>
      <c r="K1892" s="806" t="n">
        <v>0.8102</v>
      </c>
      <c r="L1892" s="804" t="n"/>
      <c r="M1892" s="982">
        <f>IFERROR(AVERAGE(D1892:E1892),"")</f>
        <v/>
      </c>
      <c r="N1892" s="982">
        <f>IFERROR(AVERAGE(F1892:H1892),"")</f>
        <v/>
      </c>
      <c r="O1892" s="982">
        <f>IFERROR(AVERAGE(I1892:J1892),"")</f>
        <v/>
      </c>
      <c r="P1892" s="982">
        <f>IFERROR(AVERAGE(K1892:L1892),"")</f>
        <v/>
      </c>
      <c r="R1892" s="797">
        <f>AVERAGE(M1892:P1892)</f>
        <v/>
      </c>
      <c r="S1892" s="266">
        <f>IF(R1892&gt;=1,1,0)</f>
        <v/>
      </c>
      <c r="T1892" s="266">
        <f>IF(S1892=0,0,S1892+T1891)</f>
        <v/>
      </c>
      <c r="X1892" s="664">
        <f>SUM(V1891:Y1891)</f>
        <v/>
      </c>
      <c r="Y1892" s="929">
        <f>AVERAGE(V1889:Y1889)</f>
        <v/>
      </c>
      <c r="AH1892" s="257">
        <f>IF(AND(M1892&gt;=2,N1892&gt;=2,O1892&gt;=2,P1892&gt;=2),1,0)</f>
        <v/>
      </c>
      <c r="AI1892" s="266">
        <f>IF(AH1892=0,"OK","Check")</f>
        <v/>
      </c>
    </row>
    <row r="1893" ht="17.45" customHeight="1">
      <c r="A1893" s="257">
        <f>IF(ISNUMBER(C1893),MONTH(C1893),"")</f>
        <v/>
      </c>
      <c r="B1893" s="257">
        <f>IF(ISNUMBER(C1893),YEAR(C1893),"")</f>
        <v/>
      </c>
      <c r="C1893" s="808">
        <f>C1892+1</f>
        <v/>
      </c>
      <c r="D1893" s="809" t="n"/>
      <c r="E1893" s="810" t="n">
        <v>1.114</v>
      </c>
      <c r="F1893" s="812" t="n"/>
      <c r="G1893" s="811" t="n">
        <v>1.061</v>
      </c>
      <c r="H1893" s="837" t="n"/>
      <c r="I1893" s="809" t="n"/>
      <c r="J1893" s="810" t="n">
        <v>0.7145</v>
      </c>
      <c r="K1893" s="812" t="n"/>
      <c r="L1893" s="810" t="n">
        <v>0.8637</v>
      </c>
      <c r="M1893" s="983">
        <f>IFERROR(AVERAGE(D1893:E1893),"")</f>
        <v/>
      </c>
      <c r="N1893" s="983">
        <f>IFERROR(AVERAGE(F1893:H1893),"")</f>
        <v/>
      </c>
      <c r="O1893" s="983">
        <f>IFERROR(AVERAGE(I1893:J1893),"")</f>
        <v/>
      </c>
      <c r="P1893" s="983">
        <f>IFERROR(AVERAGE(K1893:L1893),"")</f>
        <v/>
      </c>
      <c r="Q1893" s="441" t="n"/>
      <c r="R1893" s="813">
        <f>AVERAGE(M1893:P1893)</f>
        <v/>
      </c>
      <c r="S1893" s="443">
        <f>IF(R1893&gt;=1,1,0)</f>
        <v/>
      </c>
      <c r="T1893" s="443">
        <f>IF(S1893=0,0,S1893+T1892)</f>
        <v/>
      </c>
      <c r="V1893" s="605">
        <f>V1889-V1861</f>
        <v/>
      </c>
      <c r="W1893" s="605">
        <f>W1889-W1861</f>
        <v/>
      </c>
      <c r="X1893" s="605">
        <f>X1889-X1861</f>
        <v/>
      </c>
      <c r="Y1893" s="605">
        <f>Y1889-Y1861</f>
        <v/>
      </c>
      <c r="AH1893" s="257">
        <f>IF(AND(M1893&gt;=2,N1893&gt;=2,O1893&gt;=2,P1893&gt;=2),1,0)</f>
        <v/>
      </c>
      <c r="AI1893" s="266">
        <f>IF(AH1893=0,"OK","Check")</f>
        <v/>
      </c>
    </row>
    <row r="1894" ht="17.45" customHeight="1">
      <c r="A1894" s="257">
        <f>IF(ISNUMBER(C1894),MONTH(C1894),"")</f>
        <v/>
      </c>
      <c r="B1894" s="257">
        <f>IF(ISNUMBER(C1894),YEAR(C1894),"")</f>
        <v/>
      </c>
      <c r="C1894" s="808">
        <f>C1893+1</f>
        <v/>
      </c>
      <c r="D1894" s="809" t="n">
        <v>1.441</v>
      </c>
      <c r="E1894" s="810" t="n"/>
      <c r="F1894" s="812" t="n">
        <v>0.778</v>
      </c>
      <c r="G1894" s="811" t="n"/>
      <c r="H1894" s="837" t="n"/>
      <c r="I1894" s="809" t="n">
        <v>0.6876</v>
      </c>
      <c r="J1894" s="810" t="n"/>
      <c r="K1894" s="812" t="n">
        <v>0.8494</v>
      </c>
      <c r="L1894" s="810" t="n"/>
      <c r="M1894" s="983">
        <f>IFERROR(AVERAGE(D1894:E1894),"")</f>
        <v/>
      </c>
      <c r="N1894" s="983">
        <f>IFERROR(AVERAGE(F1894:H1894),"")</f>
        <v/>
      </c>
      <c r="O1894" s="983">
        <f>IFERROR(AVERAGE(I1894:J1894),"")</f>
        <v/>
      </c>
      <c r="P1894" s="983">
        <f>IFERROR(AVERAGE(K1894:L1894),"")</f>
        <v/>
      </c>
      <c r="Q1894" s="441" t="n"/>
      <c r="R1894" s="813">
        <f>AVERAGE(M1894:P1894)</f>
        <v/>
      </c>
      <c r="S1894" s="443">
        <f>IF(R1894&gt;=1,1,0)</f>
        <v/>
      </c>
      <c r="T1894" s="443">
        <f>IF(S1894=0,0,S1894+T1893)</f>
        <v/>
      </c>
      <c r="Y1894" s="796">
        <f>Y1892-Y1864</f>
        <v/>
      </c>
      <c r="AH1894" s="257">
        <f>IF(AND(M1894&gt;=2,N1894&gt;=2,O1894&gt;=2,P1894&gt;=2),1,0)</f>
        <v/>
      </c>
      <c r="AI1894" s="266">
        <f>IF(AH1894=0,"OK","Check")</f>
        <v/>
      </c>
    </row>
    <row r="1895" ht="17.45" customHeight="1">
      <c r="A1895" s="257">
        <f>IF(ISNUMBER(C1895),MONTH(C1895),"")</f>
        <v/>
      </c>
      <c r="B1895" s="257">
        <f>IF(ISNUMBER(C1895),YEAR(C1895),"")</f>
        <v/>
      </c>
      <c r="C1895" s="791">
        <f>C1894+1</f>
        <v/>
      </c>
      <c r="D1895" s="792" t="n"/>
      <c r="E1895" s="793" t="n">
        <v>0.6098</v>
      </c>
      <c r="F1895" s="795" t="n"/>
      <c r="G1895" s="794" t="n">
        <v>0.5544</v>
      </c>
      <c r="H1895" s="836" t="n"/>
      <c r="I1895" s="792" t="n"/>
      <c r="J1895" s="793" t="n">
        <v>0.4066</v>
      </c>
      <c r="K1895" s="795" t="n"/>
      <c r="L1895" s="793" t="n">
        <v>0.6622</v>
      </c>
      <c r="M1895" s="982">
        <f>IFERROR(AVERAGE(D1895:E1895),"")</f>
        <v/>
      </c>
      <c r="N1895" s="982">
        <f>IFERROR(AVERAGE(F1895:H1895),"")</f>
        <v/>
      </c>
      <c r="O1895" s="982">
        <f>IFERROR(AVERAGE(I1895:J1895),"")</f>
        <v/>
      </c>
      <c r="P1895" s="982">
        <f>IFERROR(AVERAGE(K1895:L1895),"")</f>
        <v/>
      </c>
      <c r="R1895" s="797">
        <f>AVERAGE(M1895:P1895)</f>
        <v/>
      </c>
      <c r="S1895" s="266">
        <f>IF(R1895&gt;=1,1,0)</f>
        <v/>
      </c>
      <c r="T1895" s="266">
        <f>IF(S1895=0,0,S1895+T1894)</f>
        <v/>
      </c>
      <c r="AH1895" s="257">
        <f>IF(AND(M1895&gt;=2,N1895&gt;=2,O1895&gt;=2,P1895&gt;=2),1,0)</f>
        <v/>
      </c>
      <c r="AI1895" s="266">
        <f>IF(AH1895=0,"OK","Check")</f>
        <v/>
      </c>
    </row>
    <row r="1896" ht="17.45" customHeight="1">
      <c r="A1896" s="257">
        <f>IF(ISNUMBER(C1896),MONTH(C1896),"")</f>
        <v/>
      </c>
      <c r="B1896" s="257">
        <f>IF(ISNUMBER(C1896),YEAR(C1896),"")</f>
        <v/>
      </c>
      <c r="C1896" s="791">
        <f>C1895+1</f>
        <v/>
      </c>
      <c r="D1896" s="792" t="n">
        <v>0.7313</v>
      </c>
      <c r="E1896" s="793" t="n"/>
      <c r="F1896" s="795" t="n"/>
      <c r="G1896" s="794" t="n"/>
      <c r="H1896" s="836" t="n">
        <v>0.8427</v>
      </c>
      <c r="I1896" s="792" t="n">
        <v>0.5862000000000001</v>
      </c>
      <c r="J1896" s="793" t="n"/>
      <c r="K1896" s="795" t="n">
        <v>0.8915</v>
      </c>
      <c r="L1896" s="793" t="n"/>
      <c r="M1896" s="982">
        <f>IFERROR(AVERAGE(D1896:E1896),"")</f>
        <v/>
      </c>
      <c r="N1896" s="982">
        <f>IFERROR(AVERAGE(F1896:H1896),"")</f>
        <v/>
      </c>
      <c r="O1896" s="982">
        <f>IFERROR(AVERAGE(I1896:J1896),"")</f>
        <v/>
      </c>
      <c r="P1896" s="982">
        <f>IFERROR(AVERAGE(K1896:L1896),"")</f>
        <v/>
      </c>
      <c r="R1896" s="797">
        <f>AVERAGE(M1896:P1896)</f>
        <v/>
      </c>
      <c r="S1896" s="266">
        <f>IF(R1896&gt;=1,1,0)</f>
        <v/>
      </c>
      <c r="T1896" s="266">
        <f>IF(S1896=0,0,S1896+T1895)</f>
        <v/>
      </c>
      <c r="AH1896" s="257">
        <f>IF(AND(M1896&gt;=2,N1896&gt;=2,O1896&gt;=2,P1896&gt;=2),1,0)</f>
        <v/>
      </c>
      <c r="AI1896" s="266">
        <f>IF(AH1896=0,"OK","Check")</f>
        <v/>
      </c>
    </row>
    <row r="1897" ht="17.45" customHeight="1">
      <c r="A1897" s="257">
        <f>IF(ISNUMBER(C1897),MONTH(C1897),"")</f>
        <v/>
      </c>
      <c r="B1897" s="257">
        <f>IF(ISNUMBER(C1897),YEAR(C1897),"")</f>
        <v/>
      </c>
      <c r="C1897" s="791">
        <f>C1896+1</f>
        <v/>
      </c>
      <c r="D1897" s="792" t="n"/>
      <c r="E1897" s="793" t="n">
        <v>0.782</v>
      </c>
      <c r="F1897" s="795" t="n"/>
      <c r="G1897" s="794" t="n">
        <v>0.8323</v>
      </c>
      <c r="H1897" s="836" t="n"/>
      <c r="I1897" s="792" t="n"/>
      <c r="J1897" s="793" t="n">
        <v>0.7315</v>
      </c>
      <c r="K1897" s="795" t="n"/>
      <c r="L1897" s="793" t="n">
        <v>1.031</v>
      </c>
      <c r="M1897" s="982">
        <f>IFERROR(AVERAGE(D1897:E1897),"")</f>
        <v/>
      </c>
      <c r="N1897" s="982">
        <f>IFERROR(AVERAGE(F1897:H1897),"")</f>
        <v/>
      </c>
      <c r="O1897" s="982">
        <f>IFERROR(AVERAGE(I1897:J1897),"")</f>
        <v/>
      </c>
      <c r="P1897" s="982">
        <f>IFERROR(AVERAGE(K1897:L1897),"")</f>
        <v/>
      </c>
      <c r="R1897" s="797">
        <f>AVERAGE(M1897:P1897)</f>
        <v/>
      </c>
      <c r="S1897" s="266">
        <f>IF(R1897&gt;=1,1,0)</f>
        <v/>
      </c>
      <c r="T1897" s="266">
        <f>IF(S1897=0,0,S1897+T1896)</f>
        <v/>
      </c>
      <c r="AH1897" s="257">
        <f>IF(AND(M1897&gt;=2,N1897&gt;=2,O1897&gt;=2,P1897&gt;=2),1,0)</f>
        <v/>
      </c>
      <c r="AI1897" s="266">
        <f>IF(AH1897=0,"OK","Check")</f>
        <v/>
      </c>
    </row>
    <row r="1898" ht="17.45" customHeight="1">
      <c r="A1898" s="257">
        <f>IF(ISNUMBER(C1898),MONTH(C1898),"")</f>
        <v/>
      </c>
      <c r="B1898" s="257">
        <f>IF(ISNUMBER(C1898),YEAR(C1898),"")</f>
        <v/>
      </c>
      <c r="C1898" s="861">
        <f>C1897+1</f>
        <v/>
      </c>
      <c r="D1898" s="840" t="n">
        <v>1.11</v>
      </c>
      <c r="E1898" s="841" t="n"/>
      <c r="F1898" s="843" t="n">
        <v>1.469</v>
      </c>
      <c r="G1898" s="842" t="n"/>
      <c r="H1898" s="863" t="n">
        <v>1.905</v>
      </c>
      <c r="I1898" s="840" t="n">
        <v>1.151</v>
      </c>
      <c r="J1898" s="841" t="n"/>
      <c r="K1898" s="843" t="n">
        <v>1.123</v>
      </c>
      <c r="L1898" s="841" t="n"/>
      <c r="M1898" s="982">
        <f>IFERROR(AVERAGE(D1898:E1898),"")</f>
        <v/>
      </c>
      <c r="N1898" s="982">
        <f>IFERROR(AVERAGE(F1898:H1898),"")</f>
        <v/>
      </c>
      <c r="O1898" s="982">
        <f>IFERROR(AVERAGE(I1898:J1898),"")</f>
        <v/>
      </c>
      <c r="P1898" s="982">
        <f>IFERROR(AVERAGE(K1898:L1898),"")</f>
        <v/>
      </c>
      <c r="R1898" s="797">
        <f>AVERAGE(M1898:P1898)</f>
        <v/>
      </c>
      <c r="S1898" s="266">
        <f>IF(R1898&gt;=1,1,0)</f>
        <v/>
      </c>
      <c r="T1898" s="266">
        <f>IF(S1898=0,0,S1898+T1897)</f>
        <v/>
      </c>
      <c r="AH1898" s="257">
        <f>IF(AND(M1898&gt;=2,N1898&gt;=2,O1898&gt;=2,P1898&gt;=2),1,0)</f>
        <v/>
      </c>
      <c r="AI1898" s="266">
        <f>IF(AH1898=0,"OK","Check")</f>
        <v/>
      </c>
    </row>
    <row r="1899" ht="17.45" customHeight="1">
      <c r="A1899" s="257">
        <f>IF(ISNUMBER(C1899),MONTH(C1899),"")</f>
        <v/>
      </c>
      <c r="B1899" s="257">
        <f>IF(ISNUMBER(C1899),YEAR(C1899),"")</f>
        <v/>
      </c>
      <c r="C1899" s="791">
        <f>C1898+1</f>
        <v/>
      </c>
      <c r="D1899" s="849" t="n"/>
      <c r="E1899" s="850" t="n">
        <v>0.8754</v>
      </c>
      <c r="F1899" s="852" t="n"/>
      <c r="G1899" s="851" t="n">
        <v>0.5429</v>
      </c>
      <c r="H1899" s="853" t="n"/>
      <c r="I1899" s="849" t="n"/>
      <c r="J1899" s="850" t="n">
        <v>0.4874</v>
      </c>
      <c r="K1899" s="852" t="n"/>
      <c r="L1899" s="850" t="n">
        <v>0.5101</v>
      </c>
      <c r="M1899" s="982">
        <f>IFERROR(AVERAGE(D1899:E1899),"")</f>
        <v/>
      </c>
      <c r="N1899" s="982">
        <f>IFERROR(AVERAGE(F1899:H1899),"")</f>
        <v/>
      </c>
      <c r="O1899" s="982">
        <f>IFERROR(AVERAGE(I1899:J1899),"")</f>
        <v/>
      </c>
      <c r="P1899" s="982">
        <f>IFERROR(AVERAGE(K1899:L1899),"")</f>
        <v/>
      </c>
      <c r="R1899" s="797">
        <f>AVERAGE(M1899:P1899)</f>
        <v/>
      </c>
      <c r="S1899" s="266">
        <f>IF(R1899&gt;=1,1,0)</f>
        <v/>
      </c>
      <c r="T1899" s="266">
        <f>IF(S1899=0,0,S1899+T1898)</f>
        <v/>
      </c>
      <c r="AH1899" s="257">
        <f>IF(AND(M1899&gt;=2,N1899&gt;=2,O1899&gt;=2,P1899&gt;=2),1,0)</f>
        <v/>
      </c>
      <c r="AI1899" s="266">
        <f>IF(AH1899=0,"OK","Check")</f>
        <v/>
      </c>
    </row>
    <row r="1900" ht="17.45" customHeight="1">
      <c r="A1900" s="257">
        <f>IF(ISNUMBER(C1900),MONTH(C1900),"")</f>
        <v/>
      </c>
      <c r="B1900" s="257">
        <f>IF(ISNUMBER(C1900),YEAR(C1900),"")</f>
        <v/>
      </c>
      <c r="C1900" s="808">
        <f>C1899+1</f>
        <v/>
      </c>
      <c r="D1900" s="844" t="n">
        <v>0.4996</v>
      </c>
      <c r="E1900" s="845" t="n"/>
      <c r="F1900" s="847" t="n">
        <v>0.2985</v>
      </c>
      <c r="G1900" s="846" t="n"/>
      <c r="H1900" s="848" t="n"/>
      <c r="I1900" s="844" t="n">
        <v>0.2056</v>
      </c>
      <c r="J1900" s="845" t="n"/>
      <c r="K1900" s="847" t="n">
        <v>0.2878</v>
      </c>
      <c r="L1900" s="845" t="n"/>
      <c r="M1900" s="983">
        <f>IFERROR(AVERAGE(D1900:E1900),"")</f>
        <v/>
      </c>
      <c r="N1900" s="983">
        <f>IFERROR(AVERAGE(F1900:H1900),"")</f>
        <v/>
      </c>
      <c r="O1900" s="983">
        <f>IFERROR(AVERAGE(I1900:J1900),"")</f>
        <v/>
      </c>
      <c r="P1900" s="983">
        <f>IFERROR(AVERAGE(K1900:L1900),"")</f>
        <v/>
      </c>
      <c r="Q1900" s="441" t="n"/>
      <c r="R1900" s="813">
        <f>AVERAGE(M1900:P1900)</f>
        <v/>
      </c>
      <c r="S1900" s="443">
        <f>IF(R1900&gt;=1,1,0)</f>
        <v/>
      </c>
      <c r="T1900" s="443">
        <f>IF(S1900=0,0,S1900+T1899)</f>
        <v/>
      </c>
      <c r="AH1900" s="257">
        <f>IF(AND(M1900&gt;=2,N1900&gt;=2,O1900&gt;=2,P1900&gt;=2),1,0)</f>
        <v/>
      </c>
      <c r="AI1900" s="266">
        <f>IF(AH1900=0,"OK","Check")</f>
        <v/>
      </c>
    </row>
    <row r="1901" ht="17.45" customHeight="1">
      <c r="A1901" s="257">
        <f>IF(ISNUMBER(C1901),MONTH(C1901),"")</f>
        <v/>
      </c>
      <c r="B1901" s="257">
        <f>IF(ISNUMBER(C1901),YEAR(C1901),"")</f>
        <v/>
      </c>
      <c r="C1901" s="808">
        <f>C1900+1</f>
        <v/>
      </c>
      <c r="D1901" s="844" t="n"/>
      <c r="E1901" s="845" t="n">
        <v>0.5</v>
      </c>
      <c r="F1901" s="847" t="n"/>
      <c r="G1901" s="846" t="n">
        <v>0.5992</v>
      </c>
      <c r="H1901" s="848" t="n"/>
      <c r="I1901" s="844" t="n"/>
      <c r="J1901" s="845" t="n">
        <v>0.3798</v>
      </c>
      <c r="K1901" s="847" t="n"/>
      <c r="L1901" s="845" t="n">
        <v>1.013</v>
      </c>
      <c r="M1901" s="983">
        <f>IFERROR(AVERAGE(D1901:E1901),"")</f>
        <v/>
      </c>
      <c r="N1901" s="983">
        <f>IFERROR(AVERAGE(F1901:H1901),"")</f>
        <v/>
      </c>
      <c r="O1901" s="983">
        <f>IFERROR(AVERAGE(I1901:J1901),"")</f>
        <v/>
      </c>
      <c r="P1901" s="983">
        <f>IFERROR(AVERAGE(K1901:L1901),"")</f>
        <v/>
      </c>
      <c r="Q1901" s="441" t="n"/>
      <c r="R1901" s="813">
        <f>AVERAGE(M1901:P1901)</f>
        <v/>
      </c>
      <c r="S1901" s="443">
        <f>IF(R1901&gt;=1,1,0)</f>
        <v/>
      </c>
      <c r="T1901" s="443">
        <f>IF(S1901=0,0,S1901+T1900)</f>
        <v/>
      </c>
      <c r="AH1901" s="257">
        <f>IF(AND(M1901&gt;=2,N1901&gt;=2,O1901&gt;=2,P1901&gt;=2),1,0)</f>
        <v/>
      </c>
      <c r="AI1901" s="266">
        <f>IF(AH1901=0,"OK","Check")</f>
        <v/>
      </c>
    </row>
    <row r="1902" ht="17.45" customHeight="1">
      <c r="A1902" s="257">
        <f>IF(ISNUMBER(C1902),MONTH(C1902),"")</f>
        <v/>
      </c>
      <c r="B1902" s="257">
        <f>IF(ISNUMBER(C1902),YEAR(C1902),"")</f>
        <v/>
      </c>
      <c r="C1902" s="791">
        <f>C1901+1</f>
        <v/>
      </c>
      <c r="D1902" s="792" t="n">
        <v>0.6752</v>
      </c>
      <c r="E1902" s="793" t="n"/>
      <c r="F1902" s="795" t="n"/>
      <c r="G1902" s="794" t="n"/>
      <c r="H1902" s="836" t="n">
        <v>0.8588</v>
      </c>
      <c r="I1902" s="792" t="n">
        <v>0.8151</v>
      </c>
      <c r="J1902" s="793" t="n"/>
      <c r="K1902" s="795" t="n">
        <v>0.6784</v>
      </c>
      <c r="L1902" s="793" t="n"/>
      <c r="M1902" s="982">
        <f>IFERROR(AVERAGE(D1902:E1902),"")</f>
        <v/>
      </c>
      <c r="N1902" s="982">
        <f>IFERROR(AVERAGE(F1902:H1902),"")</f>
        <v/>
      </c>
      <c r="O1902" s="982">
        <f>IFERROR(AVERAGE(I1902:J1902),"")</f>
        <v/>
      </c>
      <c r="P1902" s="982">
        <f>IFERROR(AVERAGE(K1902:L1902),"")</f>
        <v/>
      </c>
      <c r="R1902" s="797">
        <f>AVERAGE(M1902:P1902)</f>
        <v/>
      </c>
      <c r="S1902" s="266">
        <f>IF(R1902&gt;=1,1,0)</f>
        <v/>
      </c>
      <c r="T1902" s="266">
        <f>IF(S1902=0,0,S1902+T1901)</f>
        <v/>
      </c>
      <c r="AH1902" s="257">
        <f>IF(AND(M1902&gt;=2,N1902&gt;=2,O1902&gt;=2,P1902&gt;=2),1,0)</f>
        <v/>
      </c>
      <c r="AI1902" s="266">
        <f>IF(AH1902=0,"OK","Check")</f>
        <v/>
      </c>
    </row>
    <row r="1903" ht="17.45" customHeight="1">
      <c r="A1903" s="257">
        <f>IF(ISNUMBER(C1903),MONTH(C1903),"")</f>
        <v/>
      </c>
      <c r="B1903" s="257">
        <f>IF(ISNUMBER(C1903),YEAR(C1903),"")</f>
        <v/>
      </c>
      <c r="C1903" s="791">
        <f>C1902+1</f>
        <v/>
      </c>
      <c r="D1903" s="792" t="n"/>
      <c r="E1903" s="793" t="n">
        <v>0.5446</v>
      </c>
      <c r="F1903" s="795" t="n"/>
      <c r="G1903" s="794" t="n">
        <v>0.8089</v>
      </c>
      <c r="H1903" s="836" t="n"/>
      <c r="I1903" s="792" t="n"/>
      <c r="J1903" s="793" t="n">
        <v>0.4987</v>
      </c>
      <c r="K1903" s="795" t="n"/>
      <c r="L1903" s="793" t="n">
        <v>0.6414</v>
      </c>
      <c r="M1903" s="982">
        <f>IFERROR(AVERAGE(D1903:E1903),"")</f>
        <v/>
      </c>
      <c r="N1903" s="982">
        <f>IFERROR(AVERAGE(F1903:H1903),"")</f>
        <v/>
      </c>
      <c r="O1903" s="982">
        <f>IFERROR(AVERAGE(I1903:J1903),"")</f>
        <v/>
      </c>
      <c r="P1903" s="982">
        <f>IFERROR(AVERAGE(K1903:L1903),"")</f>
        <v/>
      </c>
      <c r="R1903" s="797">
        <f>AVERAGE(M1903:P1903)</f>
        <v/>
      </c>
      <c r="S1903" s="266">
        <f>IF(R1903&gt;=1,1,0)</f>
        <v/>
      </c>
      <c r="T1903" s="266">
        <f>IF(S1903=0,0,S1903+T1902)</f>
        <v/>
      </c>
      <c r="AH1903" s="257">
        <f>IF(AND(M1903&gt;=2,N1903&gt;=2,O1903&gt;=2,P1903&gt;=2),1,0)</f>
        <v/>
      </c>
      <c r="AI1903" s="266">
        <f>IF(AH1903=0,"OK","Check")</f>
        <v/>
      </c>
    </row>
    <row r="1904" ht="17.45" customHeight="1">
      <c r="A1904" s="257">
        <f>IF(ISNUMBER(C1904),MONTH(C1904),"")</f>
        <v/>
      </c>
      <c r="B1904" s="257">
        <f>IF(ISNUMBER(C1904),YEAR(C1904),"")</f>
        <v/>
      </c>
      <c r="C1904" s="861">
        <f>C1903+1</f>
        <v/>
      </c>
      <c r="D1904" s="803" t="n">
        <v>0.7529</v>
      </c>
      <c r="E1904" s="804" t="n"/>
      <c r="F1904" s="806" t="n">
        <v>0.3536</v>
      </c>
      <c r="G1904" s="805" t="n"/>
      <c r="H1904" s="838" t="n">
        <v>0.361</v>
      </c>
      <c r="I1904" s="803" t="n">
        <v>0.3366</v>
      </c>
      <c r="J1904" s="804" t="n"/>
      <c r="K1904" s="806" t="n">
        <v>0.6827</v>
      </c>
      <c r="L1904" s="804" t="n"/>
      <c r="M1904" s="982">
        <f>IFERROR(AVERAGE(D1904:E1904),"")</f>
        <v/>
      </c>
      <c r="N1904" s="982">
        <f>IFERROR(AVERAGE(F1904:H1904),"")</f>
        <v/>
      </c>
      <c r="O1904" s="982">
        <f>IFERROR(AVERAGE(I1904:J1904),"")</f>
        <v/>
      </c>
      <c r="P1904" s="982">
        <f>IFERROR(AVERAGE(K1904:L1904),"")</f>
        <v/>
      </c>
      <c r="R1904" s="797">
        <f>AVERAGE(M1904:P1904)</f>
        <v/>
      </c>
      <c r="S1904" s="266">
        <f>IF(R1904&gt;=1,1,0)</f>
        <v/>
      </c>
      <c r="T1904" s="266">
        <f>IF(S1904=0,0,S1904+T1903)</f>
        <v/>
      </c>
      <c r="AH1904" s="257">
        <f>IF(AND(M1904&gt;=2,N1904&gt;=2,O1904&gt;=2,P1904&gt;=2),1,0)</f>
        <v/>
      </c>
      <c r="AI1904" s="266">
        <f>IF(AH1904=0,"OK","Check")</f>
        <v/>
      </c>
    </row>
    <row r="1905" ht="17.45" customHeight="1">
      <c r="A1905" s="257">
        <f>IF(ISNUMBER(C1905),MONTH(C1905),"")</f>
        <v/>
      </c>
      <c r="B1905" s="257">
        <f>IF(ISNUMBER(C1905),YEAR(C1905),"")</f>
        <v/>
      </c>
      <c r="C1905" s="791">
        <f>C1904+1</f>
        <v/>
      </c>
      <c r="D1905" s="792" t="n"/>
      <c r="E1905" s="793" t="n">
        <v>0.6526999999999999</v>
      </c>
      <c r="F1905" s="795" t="n"/>
      <c r="G1905" s="794" t="n">
        <v>0.6919999999999999</v>
      </c>
      <c r="H1905" s="836" t="n"/>
      <c r="I1905" s="792" t="n"/>
      <c r="J1905" s="793" t="n">
        <v>0.7905</v>
      </c>
      <c r="K1905" s="795" t="n"/>
      <c r="L1905" s="793" t="n">
        <v>0.6205000000000001</v>
      </c>
      <c r="M1905" s="982">
        <f>IFERROR(AVERAGE(D1905:E1905),"")</f>
        <v/>
      </c>
      <c r="N1905" s="982">
        <f>IFERROR(AVERAGE(F1905:H1905),"")</f>
        <v/>
      </c>
      <c r="O1905" s="982">
        <f>IFERROR(AVERAGE(I1905:J1905),"")</f>
        <v/>
      </c>
      <c r="P1905" s="982">
        <f>IFERROR(AVERAGE(K1905:L1905),"")</f>
        <v/>
      </c>
      <c r="R1905" s="797">
        <f>AVERAGE(M1905:P1905)</f>
        <v/>
      </c>
      <c r="S1905" s="266">
        <f>IF(R1905&gt;=1,1,0)</f>
        <v/>
      </c>
      <c r="T1905" s="266">
        <f>IF(S1905=0,0,S1905+T1904)</f>
        <v/>
      </c>
      <c r="AH1905" s="257">
        <f>IF(AND(M1905&gt;=2,N1905&gt;=2,O1905&gt;=2,P1905&gt;=2),1,0)</f>
        <v/>
      </c>
      <c r="AI1905" s="266">
        <f>IF(AH1905=0,"OK","Check")</f>
        <v/>
      </c>
    </row>
    <row r="1906" ht="17.45" customHeight="1">
      <c r="A1906" s="257">
        <f>IF(ISNUMBER(C1906),MONTH(C1906),"")</f>
        <v/>
      </c>
      <c r="B1906" s="257">
        <f>IF(ISNUMBER(C1906),YEAR(C1906),"")</f>
        <v/>
      </c>
      <c r="C1906" s="791">
        <f>C1905+1</f>
        <v/>
      </c>
      <c r="D1906" s="792" t="n">
        <v>2.318</v>
      </c>
      <c r="E1906" s="793" t="n"/>
      <c r="F1906" s="795" t="n">
        <v>1.87</v>
      </c>
      <c r="G1906" s="794" t="n"/>
      <c r="H1906" s="836" t="n"/>
      <c r="I1906" s="792" t="n">
        <v>1.565</v>
      </c>
      <c r="J1906" s="793" t="n"/>
      <c r="K1906" s="795" t="n">
        <v>1.402</v>
      </c>
      <c r="L1906" s="793" t="n"/>
      <c r="M1906" s="982">
        <f>IFERROR(AVERAGE(D1906:E1906),"")</f>
        <v/>
      </c>
      <c r="N1906" s="982">
        <f>IFERROR(AVERAGE(F1906:H1906),"")</f>
        <v/>
      </c>
      <c r="O1906" s="982">
        <f>IFERROR(AVERAGE(I1906:J1906),"")</f>
        <v/>
      </c>
      <c r="P1906" s="982">
        <f>IFERROR(AVERAGE(K1906:L1906),"")</f>
        <v/>
      </c>
      <c r="R1906" s="797">
        <f>AVERAGE(M1906:P1906)</f>
        <v/>
      </c>
      <c r="S1906" s="266">
        <f>IF(R1906&gt;=1,1,0)</f>
        <v/>
      </c>
      <c r="T1906" s="266">
        <f>IF(S1906=0,0,S1906+T1905)</f>
        <v/>
      </c>
      <c r="AH1906" s="257">
        <f>IF(AND(M1906&gt;=2,N1906&gt;=2,O1906&gt;=2,P1906&gt;=2),1,0)</f>
        <v/>
      </c>
      <c r="AI1906" s="266">
        <f>IF(AH1906=0,"OK","Check")</f>
        <v/>
      </c>
    </row>
    <row r="1907" ht="17.45" customHeight="1">
      <c r="A1907" s="257">
        <f>IF(ISNUMBER(C1907),MONTH(C1907),"")</f>
        <v/>
      </c>
      <c r="B1907" s="257">
        <f>IF(ISNUMBER(C1907),YEAR(C1907),"")</f>
        <v/>
      </c>
      <c r="C1907" s="808">
        <f>C1906+1</f>
        <v/>
      </c>
      <c r="D1907" s="809" t="n"/>
      <c r="E1907" s="810" t="n">
        <v>1.156</v>
      </c>
      <c r="F1907" s="812" t="n"/>
      <c r="G1907" s="811" t="n">
        <v>1.222</v>
      </c>
      <c r="H1907" s="837" t="n"/>
      <c r="I1907" s="809" t="n"/>
      <c r="J1907" s="810" t="n">
        <v>0.9347</v>
      </c>
      <c r="K1907" s="812" t="n"/>
      <c r="L1907" s="810" t="n">
        <v>1.061</v>
      </c>
      <c r="M1907" s="983">
        <f>IFERROR(AVERAGE(D1907:E1907),"")</f>
        <v/>
      </c>
      <c r="N1907" s="983">
        <f>IFERROR(AVERAGE(F1907:H1907),"")</f>
        <v/>
      </c>
      <c r="O1907" s="983">
        <f>IFERROR(AVERAGE(I1907:J1907),"")</f>
        <v/>
      </c>
      <c r="P1907" s="983">
        <f>IFERROR(AVERAGE(K1907:L1907),"")</f>
        <v/>
      </c>
      <c r="Q1907" s="441" t="n"/>
      <c r="R1907" s="813">
        <f>AVERAGE(M1907:P1907)</f>
        <v/>
      </c>
      <c r="S1907" s="443">
        <f>IF(R1907&gt;=1,1,0)</f>
        <v/>
      </c>
      <c r="T1907" s="443">
        <f>IF(S1907=0,0,S1907+T1906)</f>
        <v/>
      </c>
      <c r="AH1907" s="257">
        <f>IF(AND(M1907&gt;=2,N1907&gt;=2,O1907&gt;=2,P1907&gt;=2),1,0)</f>
        <v/>
      </c>
      <c r="AI1907" s="266">
        <f>IF(AH1907=0,"OK","Check")</f>
        <v/>
      </c>
    </row>
    <row r="1908" ht="17.45" customHeight="1">
      <c r="A1908" s="257">
        <f>IF(ISNUMBER(C1908),MONTH(C1908),"")</f>
        <v/>
      </c>
      <c r="B1908" s="257">
        <f>IF(ISNUMBER(C1908),YEAR(C1908),"")</f>
        <v/>
      </c>
      <c r="C1908" s="808">
        <f>C1907+1</f>
        <v/>
      </c>
      <c r="D1908" s="809" t="n">
        <v>0.7827</v>
      </c>
      <c r="E1908" s="810" t="n"/>
      <c r="F1908" s="812" t="n"/>
      <c r="G1908" s="811" t="n"/>
      <c r="H1908" s="837" t="n">
        <v>0.5815</v>
      </c>
      <c r="I1908" s="809" t="n">
        <v>0.5558999999999999</v>
      </c>
      <c r="J1908" s="810" t="n"/>
      <c r="K1908" s="812" t="n">
        <v>0.7232</v>
      </c>
      <c r="L1908" s="810" t="n"/>
      <c r="M1908" s="983">
        <f>IFERROR(AVERAGE(D1908:E1908),"")</f>
        <v/>
      </c>
      <c r="N1908" s="983">
        <f>IFERROR(AVERAGE(F1908:H1908),"")</f>
        <v/>
      </c>
      <c r="O1908" s="983">
        <f>IFERROR(AVERAGE(I1908:J1908),"")</f>
        <v/>
      </c>
      <c r="P1908" s="983">
        <f>IFERROR(AVERAGE(K1908:L1908),"")</f>
        <v/>
      </c>
      <c r="Q1908" s="441" t="n"/>
      <c r="R1908" s="813">
        <f>AVERAGE(M1908:P1908)</f>
        <v/>
      </c>
      <c r="S1908" s="443">
        <f>IF(R1908&gt;=1,1,0)</f>
        <v/>
      </c>
      <c r="T1908" s="443">
        <f>IF(S1908=0,0,S1908+T1907)</f>
        <v/>
      </c>
      <c r="AH1908" s="257">
        <f>IF(AND(M1908&gt;=2,N1908&gt;=2,O1908&gt;=2,P1908&gt;=2),1,0)</f>
        <v/>
      </c>
      <c r="AI1908" s="266">
        <f>IF(AH1908=0,"OK","Check")</f>
        <v/>
      </c>
    </row>
    <row r="1909" ht="17.45" customHeight="1">
      <c r="A1909" s="257">
        <f>IF(ISNUMBER(C1909),MONTH(C1909),"")</f>
        <v/>
      </c>
      <c r="B1909" s="257">
        <f>IF(ISNUMBER(C1909),YEAR(C1909),"")</f>
        <v/>
      </c>
      <c r="C1909" s="791">
        <f>C1908+1</f>
        <v/>
      </c>
      <c r="D1909" s="792" t="n"/>
      <c r="E1909" s="793" t="n">
        <v>1.417</v>
      </c>
      <c r="F1909" s="795" t="n"/>
      <c r="G1909" s="794" t="n">
        <v>0.6909</v>
      </c>
      <c r="H1909" s="836" t="n"/>
      <c r="I1909" s="792" t="n"/>
      <c r="J1909" s="793" t="n">
        <v>0.7023</v>
      </c>
      <c r="K1909" s="795" t="n"/>
      <c r="L1909" s="793" t="n">
        <v>0.5874</v>
      </c>
      <c r="M1909" s="982">
        <f>IFERROR(AVERAGE(D1909:E1909),"")</f>
        <v/>
      </c>
      <c r="N1909" s="982">
        <f>IFERROR(AVERAGE(F1909:H1909),"")</f>
        <v/>
      </c>
      <c r="O1909" s="982">
        <f>IFERROR(AVERAGE(I1909:J1909),"")</f>
        <v/>
      </c>
      <c r="P1909" s="982">
        <f>IFERROR(AVERAGE(K1909:L1909),"")</f>
        <v/>
      </c>
      <c r="R1909" s="797">
        <f>AVERAGE(M1909:P1909)</f>
        <v/>
      </c>
      <c r="S1909" s="266">
        <f>IF(R1909&gt;=1,1,0)</f>
        <v/>
      </c>
      <c r="T1909" s="266">
        <f>IF(S1909=0,0,S1909+T1908)</f>
        <v/>
      </c>
      <c r="AH1909" s="257">
        <f>IF(AND(M1909&gt;=2,N1909&gt;=2,O1909&gt;=2,P1909&gt;=2),1,0)</f>
        <v/>
      </c>
      <c r="AI1909" s="266">
        <f>IF(AH1909=0,"OK","Check")</f>
        <v/>
      </c>
    </row>
    <row r="1910" ht="17.45" customHeight="1">
      <c r="A1910" s="257">
        <f>IF(ISNUMBER(C1910),MONTH(C1910),"")</f>
        <v/>
      </c>
      <c r="B1910" s="257">
        <f>IF(ISNUMBER(C1910),YEAR(C1910),"")</f>
        <v/>
      </c>
      <c r="C1910" s="861">
        <f>C1909+1</f>
        <v/>
      </c>
      <c r="D1910" s="803" t="n">
        <v>1.479</v>
      </c>
      <c r="E1910" s="804" t="n"/>
      <c r="F1910" s="806" t="n">
        <v>0.5286999999999999</v>
      </c>
      <c r="G1910" s="805" t="n"/>
      <c r="H1910" s="838" t="n">
        <v>0.5154</v>
      </c>
      <c r="I1910" s="803" t="n">
        <v>0.2688</v>
      </c>
      <c r="J1910" s="804" t="n"/>
      <c r="K1910" s="806" t="n">
        <v>1.272</v>
      </c>
      <c r="L1910" s="804" t="n"/>
      <c r="M1910" s="982">
        <f>IFERROR(AVERAGE(D1910:E1910),"")</f>
        <v/>
      </c>
      <c r="N1910" s="982">
        <f>IFERROR(AVERAGE(F1910:H1910),"")</f>
        <v/>
      </c>
      <c r="O1910" s="982">
        <f>IFERROR(AVERAGE(I1910:J1910),"")</f>
        <v/>
      </c>
      <c r="P1910" s="982">
        <f>IFERROR(AVERAGE(K1910:L1910),"")</f>
        <v/>
      </c>
      <c r="R1910" s="797">
        <f>AVERAGE(M1910:P1910)</f>
        <v/>
      </c>
      <c r="S1910" s="266">
        <f>IF(R1910&gt;=1,1,0)</f>
        <v/>
      </c>
      <c r="T1910" s="266">
        <f>IF(S1910=0,0,S1910+T1909)</f>
        <v/>
      </c>
      <c r="AH1910" s="257">
        <f>IF(AND(M1910&gt;=2,N1910&gt;=2,O1910&gt;=2,P1910&gt;=2),1,0)</f>
        <v/>
      </c>
      <c r="AI1910" s="266">
        <f>IF(AH1910=0,"OK","Check")</f>
        <v/>
      </c>
    </row>
    <row r="1911" ht="17.45" customHeight="1">
      <c r="A1911" s="257">
        <f>IF(ISNUMBER(C1911),MONTH(C1911),"")</f>
        <v/>
      </c>
      <c r="B1911" s="257">
        <f>IF(ISNUMBER(C1911),YEAR(C1911),"")</f>
        <v/>
      </c>
      <c r="C1911" s="791">
        <f>C1910+1</f>
        <v/>
      </c>
      <c r="D1911" s="792" t="n"/>
      <c r="E1911" s="793" t="n">
        <v>1.162</v>
      </c>
      <c r="F1911" s="795" t="n"/>
      <c r="G1911" s="794" t="n">
        <v>1.382</v>
      </c>
      <c r="H1911" s="836" t="n"/>
      <c r="I1911" s="792" t="n"/>
      <c r="J1911" s="793" t="n">
        <v>0.503</v>
      </c>
      <c r="K1911" s="795" t="n"/>
      <c r="L1911" s="793" t="n">
        <v>0.5225</v>
      </c>
      <c r="M1911" s="982">
        <f>IFERROR(AVERAGE(D1911:E1911),"")</f>
        <v/>
      </c>
      <c r="N1911" s="982">
        <f>IFERROR(AVERAGE(F1911:H1911),"")</f>
        <v/>
      </c>
      <c r="O1911" s="982">
        <f>IFERROR(AVERAGE(I1911:J1911),"")</f>
        <v/>
      </c>
      <c r="P1911" s="982">
        <f>IFERROR(AVERAGE(K1911:L1911),"")</f>
        <v/>
      </c>
      <c r="R1911" s="797">
        <f>AVERAGE(M1911:P1911)</f>
        <v/>
      </c>
      <c r="S1911" s="266">
        <f>IF(R1911&gt;=1,1,0)</f>
        <v/>
      </c>
      <c r="T1911" s="266">
        <f>IF(S1911=0,0,S1911+T1910)</f>
        <v/>
      </c>
      <c r="AH1911" s="257">
        <f>IF(AND(M1911&gt;=2,N1911&gt;=2,O1911&gt;=2,P1911&gt;=2),1,0)</f>
        <v/>
      </c>
      <c r="AI1911" s="266">
        <f>IF(AH1911=0,"OK","Check")</f>
        <v/>
      </c>
    </row>
    <row r="1912" ht="17.45" customHeight="1">
      <c r="A1912" s="257">
        <f>IF(ISNUMBER(C1912),MONTH(C1912),"")</f>
        <v/>
      </c>
      <c r="B1912" s="257">
        <f>IF(ISNUMBER(C1912),YEAR(C1912),"")</f>
        <v/>
      </c>
      <c r="C1912" s="791">
        <f>C1911+1</f>
        <v/>
      </c>
      <c r="D1912" s="792" t="n">
        <v>1.137</v>
      </c>
      <c r="E1912" s="793" t="n"/>
      <c r="F1912" s="795" t="n">
        <v>0.6988</v>
      </c>
      <c r="G1912" s="794" t="n"/>
      <c r="H1912" s="836" t="n"/>
      <c r="I1912" s="792" t="n">
        <v>0.4851</v>
      </c>
      <c r="J1912" s="793" t="n"/>
      <c r="K1912" s="795" t="n">
        <v>0.5155999999999999</v>
      </c>
      <c r="L1912" s="793" t="n"/>
      <c r="M1912" s="982">
        <f>IFERROR(AVERAGE(D1912:E1912),"")</f>
        <v/>
      </c>
      <c r="N1912" s="982">
        <f>IFERROR(AVERAGE(F1912:H1912),"")</f>
        <v/>
      </c>
      <c r="O1912" s="982">
        <f>IFERROR(AVERAGE(I1912:J1912),"")</f>
        <v/>
      </c>
      <c r="P1912" s="982">
        <f>IFERROR(AVERAGE(K1912:L1912),"")</f>
        <v/>
      </c>
      <c r="R1912" s="797">
        <f>AVERAGE(M1912:P1912)</f>
        <v/>
      </c>
      <c r="S1912" s="266">
        <f>IF(R1912&gt;=1,1,0)</f>
        <v/>
      </c>
      <c r="T1912" s="266">
        <f>IF(S1912=0,0,S1912+T1911)</f>
        <v/>
      </c>
      <c r="AH1912" s="257">
        <f>IF(AND(M1912&gt;=2,N1912&gt;=2,O1912&gt;=2,P1912&gt;=2),1,0)</f>
        <v/>
      </c>
      <c r="AI1912" s="266">
        <f>IF(AH1912=0,"OK","Check")</f>
        <v/>
      </c>
    </row>
    <row r="1913" ht="17.45" customHeight="1">
      <c r="A1913" s="257">
        <f>IF(ISNUMBER(C1913),MONTH(C1913),"")</f>
        <v/>
      </c>
      <c r="B1913" s="257">
        <f>IF(ISNUMBER(C1913),YEAR(C1913),"")</f>
        <v/>
      </c>
      <c r="C1913" s="791">
        <f>C1912+1</f>
        <v/>
      </c>
      <c r="D1913" s="792" t="n"/>
      <c r="E1913" s="793" t="n">
        <v>0.9029</v>
      </c>
      <c r="F1913" s="795" t="n"/>
      <c r="G1913" s="794" t="n">
        <v>0.8192</v>
      </c>
      <c r="H1913" s="836" t="n"/>
      <c r="I1913" s="792" t="n"/>
      <c r="J1913" s="793" t="n">
        <v>0.7067</v>
      </c>
      <c r="K1913" s="795" t="n"/>
      <c r="L1913" s="793" t="n">
        <v>0.7917999999999999</v>
      </c>
      <c r="M1913" s="982">
        <f>IFERROR(AVERAGE(D1913:E1913),"")</f>
        <v/>
      </c>
      <c r="N1913" s="982">
        <f>IFERROR(AVERAGE(F1913:H1913),"")</f>
        <v/>
      </c>
      <c r="O1913" s="982">
        <f>IFERROR(AVERAGE(I1913:J1913),"")</f>
        <v/>
      </c>
      <c r="P1913" s="982">
        <f>IFERROR(AVERAGE(K1913:L1913),"")</f>
        <v/>
      </c>
      <c r="R1913" s="797">
        <f>AVERAGE(M1913:P1913)</f>
        <v/>
      </c>
      <c r="S1913" s="266">
        <f>IF(R1913&gt;=1,1,0)</f>
        <v/>
      </c>
      <c r="T1913" s="266">
        <f>IF(S1913=0,0,S1913+T1912)</f>
        <v/>
      </c>
      <c r="AH1913" s="257">
        <f>IF(AND(M1913&gt;=2,N1913&gt;=2,O1913&gt;=2,P1913&gt;=2),1,0)</f>
        <v/>
      </c>
      <c r="AI1913" s="266">
        <f>IF(AH1913=0,"OK","Check")</f>
        <v/>
      </c>
    </row>
    <row r="1914" ht="17.45" customHeight="1">
      <c r="A1914" s="257">
        <f>IF(ISNUMBER(C1914),MONTH(C1914),"")</f>
        <v/>
      </c>
      <c r="B1914" s="257">
        <f>IF(ISNUMBER(C1914),YEAR(C1914),"")</f>
        <v/>
      </c>
      <c r="C1914" s="808">
        <f>C1913+1</f>
        <v/>
      </c>
      <c r="D1914" s="809" t="n">
        <v>0.8194</v>
      </c>
      <c r="E1914" s="810" t="n"/>
      <c r="F1914" s="812" t="n"/>
      <c r="G1914" s="811" t="n"/>
      <c r="H1914" s="837" t="n">
        <v>0.6956</v>
      </c>
      <c r="I1914" s="809" t="n">
        <v>0.7504999999999999</v>
      </c>
      <c r="J1914" s="810" t="n"/>
      <c r="K1914" s="812" t="n">
        <v>0.7912</v>
      </c>
      <c r="L1914" s="810" t="n"/>
      <c r="M1914" s="983">
        <f>IFERROR(AVERAGE(D1914:E1914),"")</f>
        <v/>
      </c>
      <c r="N1914" s="983">
        <f>IFERROR(AVERAGE(F1914:H1914),"")</f>
        <v/>
      </c>
      <c r="O1914" s="983">
        <f>IFERROR(AVERAGE(I1914:J1914),"")</f>
        <v/>
      </c>
      <c r="P1914" s="983">
        <f>IFERROR(AVERAGE(K1914:L1914),"")</f>
        <v/>
      </c>
      <c r="Q1914" s="441" t="n"/>
      <c r="R1914" s="813">
        <f>AVERAGE(M1914:P1914)</f>
        <v/>
      </c>
      <c r="S1914" s="443">
        <f>IF(R1914&gt;=1,1,0)</f>
        <v/>
      </c>
      <c r="T1914" s="443">
        <f>IF(S1914=0,0,S1914+T1913)</f>
        <v/>
      </c>
      <c r="AH1914" s="257">
        <f>IF(AND(M1914&gt;=2,N1914&gt;=2,O1914&gt;=2,P1914&gt;=2),1,0)</f>
        <v/>
      </c>
      <c r="AI1914" s="266">
        <f>IF(AH1914=0,"OK","Check")</f>
        <v/>
      </c>
    </row>
    <row r="1915" ht="17.45" customHeight="1">
      <c r="A1915" s="257">
        <f>IF(ISNUMBER(C1915),MONTH(C1915),"")</f>
        <v/>
      </c>
      <c r="B1915" s="257">
        <f>IF(ISNUMBER(C1915),YEAR(C1915),"")</f>
        <v/>
      </c>
      <c r="C1915" s="808">
        <f>C1914+1</f>
        <v/>
      </c>
      <c r="D1915" s="809" t="n"/>
      <c r="E1915" s="810" t="n">
        <v>0.9403</v>
      </c>
      <c r="F1915" s="812" t="n"/>
      <c r="G1915" s="811" t="n">
        <v>0.8414</v>
      </c>
      <c r="H1915" s="837" t="n"/>
      <c r="I1915" s="809" t="n"/>
      <c r="J1915" s="810" t="n">
        <v>0.6424</v>
      </c>
      <c r="K1915" s="812" t="n"/>
      <c r="L1915" s="810" t="n">
        <v>0.7163</v>
      </c>
      <c r="M1915" s="983">
        <f>IFERROR(AVERAGE(D1915:E1915),"")</f>
        <v/>
      </c>
      <c r="N1915" s="983">
        <f>IFERROR(AVERAGE(F1915:H1915),"")</f>
        <v/>
      </c>
      <c r="O1915" s="983">
        <f>IFERROR(AVERAGE(I1915:J1915),"")</f>
        <v/>
      </c>
      <c r="P1915" s="983">
        <f>IFERROR(AVERAGE(K1915:L1915),"")</f>
        <v/>
      </c>
      <c r="Q1915" s="441" t="n"/>
      <c r="R1915" s="813">
        <f>AVERAGE(M1915:P1915)</f>
        <v/>
      </c>
      <c r="S1915" s="443">
        <f>IF(R1915&gt;=1,1,0)</f>
        <v/>
      </c>
      <c r="T1915" s="443">
        <f>IF(S1915=0,0,S1915+T1914)</f>
        <v/>
      </c>
      <c r="AH1915" s="257">
        <f>IF(AND(M1915&gt;=2,N1915&gt;=2,O1915&gt;=2,P1915&gt;=2),1,0)</f>
        <v/>
      </c>
      <c r="AI1915" s="266">
        <f>IF(AH1915=0,"OK","Check")</f>
        <v/>
      </c>
    </row>
    <row r="1916" ht="17.45" customHeight="1">
      <c r="A1916" s="257">
        <f>IF(ISNUMBER(C1916),MONTH(C1916),"")</f>
        <v/>
      </c>
      <c r="B1916" s="257">
        <f>IF(ISNUMBER(C1916),YEAR(C1916),"")</f>
        <v/>
      </c>
      <c r="C1916" s="861">
        <f>C1915+1</f>
        <v/>
      </c>
      <c r="D1916" s="803" t="n">
        <v>1.848</v>
      </c>
      <c r="E1916" s="804" t="n"/>
      <c r="F1916" s="806" t="n">
        <v>1.143</v>
      </c>
      <c r="G1916" s="805" t="n"/>
      <c r="H1916" s="838" t="n">
        <v>1.189</v>
      </c>
      <c r="I1916" s="803" t="n">
        <v>1.219</v>
      </c>
      <c r="J1916" s="804" t="n"/>
      <c r="K1916" s="806" t="n">
        <v>1.363</v>
      </c>
      <c r="L1916" s="804" t="n"/>
      <c r="M1916" s="982">
        <f>IFERROR(AVERAGE(D1916:E1916),"")</f>
        <v/>
      </c>
      <c r="N1916" s="982">
        <f>IFERROR(AVERAGE(F1916:H1916),"")</f>
        <v/>
      </c>
      <c r="O1916" s="982">
        <f>IFERROR(AVERAGE(I1916:J1916),"")</f>
        <v/>
      </c>
      <c r="P1916" s="982">
        <f>IFERROR(AVERAGE(K1916:L1916),"")</f>
        <v/>
      </c>
      <c r="R1916" s="797">
        <f>AVERAGE(M1916:P1916)</f>
        <v/>
      </c>
      <c r="S1916" s="266">
        <f>IF(R1916&gt;=1,1,0)</f>
        <v/>
      </c>
      <c r="T1916" s="266">
        <f>IF(S1916=0,0,S1916+T1915)</f>
        <v/>
      </c>
      <c r="AH1916" s="257">
        <f>IF(AND(M1916&gt;=2,N1916&gt;=2,O1916&gt;=2,P1916&gt;=2),1,0)</f>
        <v/>
      </c>
      <c r="AI1916" s="266">
        <f>IF(AH1916=0,"OK","Check")</f>
        <v/>
      </c>
    </row>
    <row r="1917" ht="17.45" customHeight="1" thickBot="1">
      <c r="A1917" s="257">
        <f>IF(ISNUMBER(C1917),MONTH(C1917),"")</f>
        <v/>
      </c>
      <c r="B1917" s="257">
        <f>IF(ISNUMBER(C1917),YEAR(C1917),"")</f>
        <v/>
      </c>
      <c r="C1917" s="791">
        <f>C1916+1</f>
        <v/>
      </c>
      <c r="D1917" s="792" t="n"/>
      <c r="E1917" s="793" t="n">
        <v>2.407</v>
      </c>
      <c r="F1917" s="795" t="n"/>
      <c r="G1917" s="794" t="n">
        <v>1.095</v>
      </c>
      <c r="H1917" s="836" t="n"/>
      <c r="I1917" s="792" t="n"/>
      <c r="J1917" s="793" t="n">
        <v>1.141</v>
      </c>
      <c r="K1917" s="795" t="n"/>
      <c r="L1917" s="793" t="n">
        <v>1.123</v>
      </c>
      <c r="M1917" s="982">
        <f>IFERROR(AVERAGE(D1917:E1917),"")</f>
        <v/>
      </c>
      <c r="N1917" s="982">
        <f>IFERROR(AVERAGE(F1917:H1917),"")</f>
        <v/>
      </c>
      <c r="O1917" s="982">
        <f>IFERROR(AVERAGE(I1917:J1917),"")</f>
        <v/>
      </c>
      <c r="P1917" s="982">
        <f>IFERROR(AVERAGE(K1917:L1917),"")</f>
        <v/>
      </c>
      <c r="R1917" s="797">
        <f>AVERAGE(M1917:P1917)</f>
        <v/>
      </c>
      <c r="S1917" s="266">
        <f>IF(R1917&gt;=1,1,0)</f>
        <v/>
      </c>
      <c r="T1917" s="266">
        <f>IF(S1917=0,0,S1917+T1916)</f>
        <v/>
      </c>
      <c r="AH1917" s="257">
        <f>IF(AND(M1917&gt;=2,N1917&gt;=2,O1917&gt;=2,P1917&gt;=2),1,0)</f>
        <v/>
      </c>
      <c r="AI1917" s="266">
        <f>IF(AH1917=0,"OK","Check")</f>
        <v/>
      </c>
    </row>
    <row r="1918" ht="17.45" customHeight="1" thickBot="1">
      <c r="A1918" s="257">
        <f>IF(ISNUMBER(C1918),MONTH(C1918),"")</f>
        <v/>
      </c>
      <c r="B1918" s="257">
        <f>IF(ISNUMBER(C1918),YEAR(C1918),"")</f>
        <v/>
      </c>
      <c r="C1918" s="791">
        <f>C1917+1</f>
        <v/>
      </c>
      <c r="D1918" s="792" t="n">
        <v>0.598</v>
      </c>
      <c r="E1918" s="793" t="n"/>
      <c r="F1918" s="795" t="n">
        <v>0.6017</v>
      </c>
      <c r="G1918" s="794" t="n"/>
      <c r="H1918" s="836" t="n"/>
      <c r="I1918" s="792" t="n">
        <v>0.7844</v>
      </c>
      <c r="J1918" s="793" t="n"/>
      <c r="K1918" s="795" t="n">
        <v>0.6705</v>
      </c>
      <c r="L1918" s="793" t="n"/>
      <c r="M1918" s="982">
        <f>IFERROR(AVERAGE(D1918:E1918),"")</f>
        <v/>
      </c>
      <c r="N1918" s="982">
        <f>IFERROR(AVERAGE(F1918:H1918),"")</f>
        <v/>
      </c>
      <c r="O1918" s="982">
        <f>IFERROR(AVERAGE(I1918:J1918),"")</f>
        <v/>
      </c>
      <c r="P1918" s="982">
        <f>IFERROR(AVERAGE(K1918:L1918),"")</f>
        <v/>
      </c>
      <c r="R1918" s="797">
        <f>AVERAGE(M1918:P1918)</f>
        <v/>
      </c>
      <c r="S1918" s="266">
        <f>IF(R1918&gt;=1,1,0)</f>
        <v/>
      </c>
      <c r="T1918" s="266">
        <f>IF(S1918=0,0,S1918+T1917)</f>
        <v/>
      </c>
      <c r="U1918" s="514" t="inlineStr">
        <is>
          <t>March</t>
        </is>
      </c>
      <c r="V1918" s="515" t="n">
        <v>2023</v>
      </c>
      <c r="W1918" s="516" t="n"/>
      <c r="X1918" s="516" t="n"/>
      <c r="Y1918" s="516" t="n"/>
      <c r="AH1918" s="257">
        <f>IF(AND(M1918&gt;=2,N1918&gt;=2,O1918&gt;=2,P1918&gt;=2),1,0)</f>
        <v/>
      </c>
      <c r="AI1918" s="266">
        <f>IF(AH1918=0,"OK","Check")</f>
        <v/>
      </c>
    </row>
    <row r="1919" ht="17.45" customHeight="1">
      <c r="A1919" s="257">
        <f>IF(ISNUMBER(C1919),MONTH(C1919),"")</f>
        <v/>
      </c>
      <c r="B1919" s="257">
        <f>IF(ISNUMBER(C1919),YEAR(C1919),"")</f>
        <v/>
      </c>
      <c r="C1919" s="791">
        <f>C1918+1</f>
        <v/>
      </c>
      <c r="D1919" s="792" t="n"/>
      <c r="E1919" s="793" t="n">
        <v>1.185</v>
      </c>
      <c r="F1919" s="795" t="n"/>
      <c r="G1919" s="794" t="n">
        <v>1.712</v>
      </c>
      <c r="H1919" s="836" t="n"/>
      <c r="I1919" s="792" t="n"/>
      <c r="J1919" s="793" t="n">
        <v>1.688</v>
      </c>
      <c r="K1919" s="795" t="n"/>
      <c r="L1919" s="793" t="n">
        <v>0.7887999999999999</v>
      </c>
      <c r="M1919" s="982">
        <f>IFERROR(AVERAGE(D1919:E1919),"")</f>
        <v/>
      </c>
      <c r="N1919" s="982">
        <f>IFERROR(AVERAGE(F1919:H1919),"")</f>
        <v/>
      </c>
      <c r="O1919" s="982">
        <f>IFERROR(AVERAGE(I1919:J1919),"")</f>
        <v/>
      </c>
      <c r="P1919" s="982">
        <f>IFERROR(AVERAGE(K1919:L1919),"")</f>
        <v/>
      </c>
      <c r="R1919" s="797">
        <f>AVERAGE(M1919:P1919)</f>
        <v/>
      </c>
      <c r="S1919" s="266">
        <f>IF(R1919&gt;=1,1,0)</f>
        <v/>
      </c>
      <c r="T1919" s="266">
        <f>IF(S1919=0,0,S1919+T1918)</f>
        <v/>
      </c>
      <c r="U1919" s="517" t="inlineStr">
        <is>
          <t>Parameter</t>
        </is>
      </c>
      <c r="V1919" s="517" t="inlineStr">
        <is>
          <t>Station 1</t>
        </is>
      </c>
      <c r="W1919" s="517" t="inlineStr">
        <is>
          <t>Station 2</t>
        </is>
      </c>
      <c r="X1919" s="517" t="inlineStr">
        <is>
          <t>Station 4</t>
        </is>
      </c>
      <c r="Y1919" s="517" t="inlineStr">
        <is>
          <t>Station 5</t>
        </is>
      </c>
      <c r="AH1919" s="257">
        <f>IF(AND(M1919&gt;=2,N1919&gt;=2,O1919&gt;=2,P1919&gt;=2),1,0)</f>
        <v/>
      </c>
      <c r="AI1919" s="266">
        <f>IF(AH1919=0,"OK","Check")</f>
        <v/>
      </c>
    </row>
    <row r="1920" ht="17.45" customHeight="1" thickBot="1">
      <c r="A1920" s="257">
        <f>IF(ISNUMBER(C1920),MONTH(C1920),"")</f>
        <v/>
      </c>
      <c r="B1920" s="257">
        <f>IF(ISNUMBER(C1920),YEAR(C1920),"")</f>
        <v/>
      </c>
      <c r="C1920" s="824">
        <f>C1919+1</f>
        <v/>
      </c>
      <c r="D1920" s="825" t="n">
        <v>0.9869</v>
      </c>
      <c r="E1920" s="826" t="n"/>
      <c r="F1920" s="828" t="n"/>
      <c r="G1920" s="827" t="n"/>
      <c r="H1920" s="867" t="n">
        <v>1.086</v>
      </c>
      <c r="I1920" s="825" t="n">
        <v>1.111</v>
      </c>
      <c r="J1920" s="826" t="n"/>
      <c r="K1920" s="828" t="n">
        <v>0.9737</v>
      </c>
      <c r="L1920" s="826" t="n"/>
      <c r="M1920" s="988">
        <f>IFERROR(AVERAGE(D1920:E1920),"")</f>
        <v/>
      </c>
      <c r="N1920" s="988">
        <f>IFERROR(AVERAGE(F1920:H1920),"")</f>
        <v/>
      </c>
      <c r="O1920" s="988">
        <f>IFERROR(AVERAGE(I1920:J1920),"")</f>
        <v/>
      </c>
      <c r="P1920" s="988">
        <f>IFERROR(AVERAGE(K1920:L1920),"")</f>
        <v/>
      </c>
      <c r="Q1920" s="315" t="n"/>
      <c r="R1920" s="830">
        <f>AVERAGE(M1920:P1920)</f>
        <v/>
      </c>
      <c r="S1920" s="312">
        <f>IF(R1920&gt;=1,1,0)</f>
        <v/>
      </c>
      <c r="T1920" s="312">
        <f>IF(S1920=0,0,S1920+T1919)</f>
        <v/>
      </c>
      <c r="U1920" s="518" t="inlineStr">
        <is>
          <t>Average</t>
        </is>
      </c>
      <c r="V1920" s="928">
        <f>AVERAGE(D1890:E1920)</f>
        <v/>
      </c>
      <c r="W1920" s="928">
        <f>AVERAGE(F1890:H1920)</f>
        <v/>
      </c>
      <c r="X1920" s="928">
        <f>AVERAGE(I1890:J1920)</f>
        <v/>
      </c>
      <c r="Y1920" s="928">
        <f>AVERAGE(K1890:L1920)</f>
        <v/>
      </c>
      <c r="AH1920" s="257">
        <f>IF(AND(M1920&gt;=2,N1920&gt;=2,O1920&gt;=2,P1920&gt;=2),1,0)</f>
        <v/>
      </c>
      <c r="AI1920" s="266">
        <f>IF(AH1920=0,"OK","Check")</f>
        <v/>
      </c>
    </row>
    <row r="1921" ht="17.45" customHeight="1">
      <c r="A1921" s="257">
        <f>IF(ISNUMBER(C1921),MONTH(C1921),"")</f>
        <v/>
      </c>
      <c r="B1921" s="257">
        <f>IF(ISNUMBER(C1921),YEAR(C1921),"")</f>
        <v/>
      </c>
      <c r="C1921" s="885">
        <f>C1920+1</f>
        <v/>
      </c>
      <c r="D1921" s="894" t="n"/>
      <c r="E1921" s="895" t="n">
        <v>1.618</v>
      </c>
      <c r="F1921" s="896" t="n"/>
      <c r="G1921" s="897" t="n">
        <v>1.295</v>
      </c>
      <c r="H1921" s="898" t="n"/>
      <c r="I1921" s="894" t="n"/>
      <c r="J1921" s="895" t="n">
        <v>0.9540999999999999</v>
      </c>
      <c r="K1921" s="896" t="n"/>
      <c r="L1921" s="895" t="n">
        <v>1.264</v>
      </c>
      <c r="M1921" s="983">
        <f>IFERROR(AVERAGE(D1921:E1921),"")</f>
        <v/>
      </c>
      <c r="N1921" s="983">
        <f>IFERROR(AVERAGE(F1921:H1921),"")</f>
        <v/>
      </c>
      <c r="O1921" s="983">
        <f>IFERROR(AVERAGE(I1921:J1921),"")</f>
        <v/>
      </c>
      <c r="P1921" s="983">
        <f>IFERROR(AVERAGE(K1921:L1921),"")</f>
        <v/>
      </c>
      <c r="Q1921" s="441" t="n"/>
      <c r="R1921" s="813">
        <f>AVERAGE(M1921:P1921)</f>
        <v/>
      </c>
      <c r="S1921" s="443">
        <f>IF(R1921&gt;=1,1,0)</f>
        <v/>
      </c>
      <c r="T1921" s="443">
        <f>IF(S1921=0,0,S1921+T1920)</f>
        <v/>
      </c>
      <c r="U1921" s="518" t="inlineStr">
        <is>
          <t>Maximum</t>
        </is>
      </c>
      <c r="V1921" s="928">
        <f>MAX(D1890:E1920)</f>
        <v/>
      </c>
      <c r="W1921" s="928">
        <f>MAX(F1890:H1920)</f>
        <v/>
      </c>
      <c r="X1921" s="928">
        <f>MAX(I1890:J1920)</f>
        <v/>
      </c>
      <c r="Y1921" s="928">
        <f>MAX(K1890:L1920)</f>
        <v/>
      </c>
      <c r="AH1921" s="257">
        <f>IF(AND(M1921&gt;=2,N1921&gt;=2,O1921&gt;=2,P1921&gt;=2),1,0)</f>
        <v/>
      </c>
      <c r="AI1921" s="266">
        <f>IF(AH1921=0,"OK","Check")</f>
        <v/>
      </c>
    </row>
    <row r="1922" ht="17.45" customHeight="1" thickBot="1">
      <c r="A1922" s="257">
        <f>IF(ISNUMBER(C1922),MONTH(C1922),"")</f>
        <v/>
      </c>
      <c r="B1922" s="257">
        <f>IF(ISNUMBER(C1922),YEAR(C1922),"")</f>
        <v/>
      </c>
      <c r="C1922" s="861">
        <f>C1921+1</f>
        <v/>
      </c>
      <c r="D1922" s="809" t="n">
        <v>0.7922</v>
      </c>
      <c r="E1922" s="810" t="n"/>
      <c r="F1922" s="812" t="n">
        <v>0.5835</v>
      </c>
      <c r="G1922" s="811" t="n"/>
      <c r="H1922" s="837" t="n">
        <v>0.5633</v>
      </c>
      <c r="I1922" s="809" t="n">
        <v>0.5011</v>
      </c>
      <c r="J1922" s="810" t="n"/>
      <c r="K1922" s="812" t="n">
        <v>0.5463</v>
      </c>
      <c r="L1922" s="810" t="n"/>
      <c r="M1922" s="983">
        <f>IFERROR(AVERAGE(D1922:E1922),"")</f>
        <v/>
      </c>
      <c r="N1922" s="983">
        <f>IFERROR(AVERAGE(F1922:H1922),"")</f>
        <v/>
      </c>
      <c r="O1922" s="983">
        <f>IFERROR(AVERAGE(I1922:J1922),"")</f>
        <v/>
      </c>
      <c r="P1922" s="983">
        <f>IFERROR(AVERAGE(K1922:L1922),"")</f>
        <v/>
      </c>
      <c r="Q1922" s="441" t="n"/>
      <c r="R1922" s="813">
        <f>AVERAGE(M1922:P1922)</f>
        <v/>
      </c>
      <c r="S1922" s="443">
        <f>IF(R1922&gt;=1,1,0)</f>
        <v/>
      </c>
      <c r="T1922" s="443">
        <f>IF(S1922=0,0,S1922+T1921)</f>
        <v/>
      </c>
      <c r="U1922" s="520" t="inlineStr">
        <is>
          <t># DAYS &gt; 2.5</t>
        </is>
      </c>
      <c r="V1922" s="521">
        <f>COUNTIF(D1890:E1920,"&gt;=2.5")</f>
        <v/>
      </c>
      <c r="W1922" s="521">
        <f>COUNTIF(F1890:H1920,"&gt;=2.5")</f>
        <v/>
      </c>
      <c r="X1922" s="521">
        <f>COUNTIF(I1890:J1920,"&gt;=2.5")</f>
        <v/>
      </c>
      <c r="Y1922" s="521">
        <f>COUNTIF(K1890:L1920,"&gt;=2.5")</f>
        <v/>
      </c>
      <c r="AH1922" s="257">
        <f>IF(AND(M1922&gt;=2,N1922&gt;=2,O1922&gt;=2,P1922&gt;=2),1,0)</f>
        <v/>
      </c>
      <c r="AI1922" s="266">
        <f>IF(AH1922=0,"OK","Check")</f>
        <v/>
      </c>
    </row>
    <row r="1923" ht="17.45" customHeight="1" thickBot="1">
      <c r="A1923" s="257">
        <f>IF(ISNUMBER(C1923),MONTH(C1923),"")</f>
        <v/>
      </c>
      <c r="B1923" s="257">
        <f>IF(ISNUMBER(C1923),YEAR(C1923),"")</f>
        <v/>
      </c>
      <c r="C1923" s="791">
        <f>C1922+1</f>
        <v/>
      </c>
      <c r="D1923" s="792" t="n"/>
      <c r="E1923" s="793" t="n">
        <v>0.7042</v>
      </c>
      <c r="F1923" s="795" t="n"/>
      <c r="G1923" s="794" t="n">
        <v>1.24</v>
      </c>
      <c r="H1923" s="836" t="n"/>
      <c r="I1923" s="792" t="n"/>
      <c r="J1923" s="793" t="n">
        <v>0.5726</v>
      </c>
      <c r="K1923" s="795" t="n"/>
      <c r="L1923" s="793" t="n">
        <v>0.6892</v>
      </c>
      <c r="M1923" s="982">
        <f>IFERROR(AVERAGE(D1923:E1923),"")</f>
        <v/>
      </c>
      <c r="N1923" s="982">
        <f>IFERROR(AVERAGE(F1923:H1923),"")</f>
        <v/>
      </c>
      <c r="O1923" s="982">
        <f>IFERROR(AVERAGE(I1923:J1923),"")</f>
        <v/>
      </c>
      <c r="P1923" s="982">
        <f>IFERROR(AVERAGE(K1923:L1923),"")</f>
        <v/>
      </c>
      <c r="R1923" s="797">
        <f>AVERAGE(M1923:P1923)</f>
        <v/>
      </c>
      <c r="S1923" s="266">
        <f>IF(R1923&gt;=1,1,0)</f>
        <v/>
      </c>
      <c r="T1923" s="266">
        <f>IF(S1923=0,0,S1923+T1922)</f>
        <v/>
      </c>
      <c r="X1923" s="664">
        <f>SUM(V1922:Y1922)</f>
        <v/>
      </c>
      <c r="Y1923" s="929">
        <f>AVERAGE(V1920:Y1920)</f>
        <v/>
      </c>
      <c r="AH1923" s="257">
        <f>IF(AND(M1923&gt;=2,N1923&gt;=2,O1923&gt;=2,P1923&gt;=2),1,0)</f>
        <v/>
      </c>
      <c r="AI1923" s="266">
        <f>IF(AH1923=0,"OK","Check")</f>
        <v/>
      </c>
    </row>
    <row r="1924" ht="17.45" customHeight="1">
      <c r="A1924" s="257">
        <f>IF(ISNUMBER(C1924),MONTH(C1924),"")</f>
        <v/>
      </c>
      <c r="B1924" s="257">
        <f>IF(ISNUMBER(C1924),YEAR(C1924),"")</f>
        <v/>
      </c>
      <c r="C1924" s="791">
        <f>C1923+1</f>
        <v/>
      </c>
      <c r="D1924" s="792" t="n">
        <v>0.6306</v>
      </c>
      <c r="E1924" s="793" t="n"/>
      <c r="F1924" s="795" t="n">
        <v>0.751</v>
      </c>
      <c r="G1924" s="794" t="n"/>
      <c r="H1924" s="836" t="n"/>
      <c r="I1924" s="792" t="n">
        <v>0.5292</v>
      </c>
      <c r="J1924" s="793" t="n"/>
      <c r="K1924" s="795" t="n">
        <v>0.5286</v>
      </c>
      <c r="L1924" s="793" t="n"/>
      <c r="M1924" s="982">
        <f>IFERROR(AVERAGE(D1924:E1924),"")</f>
        <v/>
      </c>
      <c r="N1924" s="982">
        <f>IFERROR(AVERAGE(F1924:H1924),"")</f>
        <v/>
      </c>
      <c r="O1924" s="982">
        <f>IFERROR(AVERAGE(I1924:J1924),"")</f>
        <v/>
      </c>
      <c r="P1924" s="982">
        <f>IFERROR(AVERAGE(K1924:L1924),"")</f>
        <v/>
      </c>
      <c r="R1924" s="797">
        <f>AVERAGE(M1924:P1924)</f>
        <v/>
      </c>
      <c r="S1924" s="266">
        <f>IF(R1924&gt;=1,1,0)</f>
        <v/>
      </c>
      <c r="T1924" s="266">
        <f>IF(S1924=0,0,S1924+T1923)</f>
        <v/>
      </c>
      <c r="V1924" s="605">
        <f>V1920-V1889</f>
        <v/>
      </c>
      <c r="W1924" s="605">
        <f>W1920-W1889</f>
        <v/>
      </c>
      <c r="X1924" s="605">
        <f>X1920-X1889</f>
        <v/>
      </c>
      <c r="Y1924" s="605">
        <f>Y1920-Y1889</f>
        <v/>
      </c>
      <c r="AH1924" s="257">
        <f>IF(AND(M1924&gt;=2,N1924&gt;=2,O1924&gt;=2,P1924&gt;=2),1,0)</f>
        <v/>
      </c>
      <c r="AI1924" s="266">
        <f>IF(AH1924=0,"OK","Check")</f>
        <v/>
      </c>
    </row>
    <row r="1925" ht="17.45" customHeight="1">
      <c r="A1925" s="257">
        <f>IF(ISNUMBER(C1925),MONTH(C1925),"")</f>
        <v/>
      </c>
      <c r="B1925" s="257">
        <f>IF(ISNUMBER(C1925),YEAR(C1925),"")</f>
        <v/>
      </c>
      <c r="C1925" s="791">
        <f>C1924+1</f>
        <v/>
      </c>
      <c r="D1925" s="792" t="n"/>
      <c r="E1925" s="793" t="n">
        <v>1.385</v>
      </c>
      <c r="F1925" s="795" t="n"/>
      <c r="G1925" s="794" t="n">
        <v>0.8198</v>
      </c>
      <c r="H1925" s="836" t="n"/>
      <c r="I1925" s="792" t="n"/>
      <c r="J1925" s="793" t="n">
        <v>0.8083</v>
      </c>
      <c r="K1925" s="795" t="n"/>
      <c r="L1925" s="793" t="n">
        <v>0.8299</v>
      </c>
      <c r="M1925" s="982">
        <f>IFERROR(AVERAGE(D1925:E1925),"")</f>
        <v/>
      </c>
      <c r="N1925" s="982">
        <f>IFERROR(AVERAGE(F1925:H1925),"")</f>
        <v/>
      </c>
      <c r="O1925" s="982">
        <f>IFERROR(AVERAGE(I1925:J1925),"")</f>
        <v/>
      </c>
      <c r="P1925" s="982">
        <f>IFERROR(AVERAGE(K1925:L1925),"")</f>
        <v/>
      </c>
      <c r="R1925" s="797">
        <f>AVERAGE(M1925:P1925)</f>
        <v/>
      </c>
      <c r="S1925" s="266">
        <f>IF(R1925&gt;=1,1,0)</f>
        <v/>
      </c>
      <c r="T1925" s="266">
        <f>IF(S1925=0,0,S1925+T1924)</f>
        <v/>
      </c>
      <c r="Y1925" s="605">
        <f>Y1923-Y1892</f>
        <v/>
      </c>
      <c r="AH1925" s="257">
        <f>IF(AND(M1925&gt;=2,N1925&gt;=2,O1925&gt;=2,P1925&gt;=2),1,0)</f>
        <v/>
      </c>
      <c r="AI1925" s="266">
        <f>IF(AH1925=0,"OK","Check")</f>
        <v/>
      </c>
    </row>
    <row r="1926" ht="17.45" customHeight="1">
      <c r="A1926" s="257">
        <f>IF(ISNUMBER(C1926),MONTH(C1926),"")</f>
        <v/>
      </c>
      <c r="B1926" s="257">
        <f>IF(ISNUMBER(C1926),YEAR(C1926),"")</f>
        <v/>
      </c>
      <c r="C1926" s="791">
        <f>C1925+1</f>
        <v/>
      </c>
      <c r="D1926" s="792" t="n">
        <v>2.315</v>
      </c>
      <c r="E1926" s="793" t="n"/>
      <c r="F1926" s="795" t="n"/>
      <c r="G1926" s="794" t="n"/>
      <c r="H1926" s="836" t="n">
        <v>1.063</v>
      </c>
      <c r="I1926" s="792" t="n">
        <v>1.115</v>
      </c>
      <c r="J1926" s="793" t="n"/>
      <c r="K1926" s="795" t="n">
        <v>1.21</v>
      </c>
      <c r="L1926" s="793" t="n"/>
      <c r="M1926" s="982">
        <f>IFERROR(AVERAGE(D1926:E1926),"")</f>
        <v/>
      </c>
      <c r="N1926" s="982">
        <f>IFERROR(AVERAGE(F1926:H1926),"")</f>
        <v/>
      </c>
      <c r="O1926" s="982">
        <f>IFERROR(AVERAGE(I1926:J1926),"")</f>
        <v/>
      </c>
      <c r="P1926" s="982">
        <f>IFERROR(AVERAGE(K1926:L1926),"")</f>
        <v/>
      </c>
      <c r="R1926" s="797">
        <f>AVERAGE(M1926:P1926)</f>
        <v/>
      </c>
      <c r="S1926" s="266">
        <f>IF(R1926&gt;=1,1,0)</f>
        <v/>
      </c>
      <c r="T1926" s="266">
        <f>IF(S1926=0,0,S1926+T1925)</f>
        <v/>
      </c>
      <c r="AH1926" s="257">
        <f>IF(AND(M1926&gt;=2,N1926&gt;=2,O1926&gt;=2,P1926&gt;=2),1,0)</f>
        <v/>
      </c>
      <c r="AI1926" s="266">
        <f>IF(AH1926=0,"OK","Check")</f>
        <v/>
      </c>
    </row>
    <row r="1927" ht="17.45" customHeight="1">
      <c r="A1927" s="257">
        <f>IF(ISNUMBER(C1927),MONTH(C1927),"")</f>
        <v/>
      </c>
      <c r="B1927" s="257">
        <f>IF(ISNUMBER(C1927),YEAR(C1927),"")</f>
        <v/>
      </c>
      <c r="C1927" s="791">
        <f>C1926+1</f>
        <v/>
      </c>
      <c r="D1927" s="792" t="n"/>
      <c r="E1927" s="793" t="n">
        <v>1.261</v>
      </c>
      <c r="F1927" s="795" t="n"/>
      <c r="G1927" s="794" t="n">
        <v>0.9086</v>
      </c>
      <c r="H1927" s="836" t="n"/>
      <c r="I1927" s="792" t="n"/>
      <c r="J1927" s="793" t="n">
        <v>1.154</v>
      </c>
      <c r="K1927" s="795" t="n"/>
      <c r="L1927" s="793" t="n">
        <v>0.9339</v>
      </c>
      <c r="M1927" s="982">
        <f>IFERROR(AVERAGE(D1927:E1927),"")</f>
        <v/>
      </c>
      <c r="N1927" s="982">
        <f>IFERROR(AVERAGE(F1927:H1927),"")</f>
        <v/>
      </c>
      <c r="O1927" s="982">
        <f>IFERROR(AVERAGE(I1927:J1927),"")</f>
        <v/>
      </c>
      <c r="P1927" s="982">
        <f>IFERROR(AVERAGE(K1927:L1927),"")</f>
        <v/>
      </c>
      <c r="R1927" s="797">
        <f>AVERAGE(M1927:P1927)</f>
        <v/>
      </c>
      <c r="S1927" s="266">
        <f>IF(R1927&gt;=1,1,0)</f>
        <v/>
      </c>
      <c r="T1927" s="266">
        <f>IF(S1927=0,0,S1927+T1926)</f>
        <v/>
      </c>
      <c r="AH1927" s="257">
        <f>IF(AND(M1927&gt;=2,N1927&gt;=2,O1927&gt;=2,P1927&gt;=2),1,0)</f>
        <v/>
      </c>
      <c r="AI1927" s="266">
        <f>IF(AH1927=0,"OK","Check")</f>
        <v/>
      </c>
    </row>
    <row r="1928" ht="17.45" customHeight="1">
      <c r="A1928" s="257">
        <f>IF(ISNUMBER(C1928),MONTH(C1928),"")</f>
        <v/>
      </c>
      <c r="B1928" s="257">
        <f>IF(ISNUMBER(C1928),YEAR(C1928),"")</f>
        <v/>
      </c>
      <c r="C1928" s="861">
        <f>C1927+1</f>
        <v/>
      </c>
      <c r="D1928" s="809" t="n">
        <v>0.7761</v>
      </c>
      <c r="E1928" s="810" t="n"/>
      <c r="F1928" s="812" t="n">
        <v>0.6345</v>
      </c>
      <c r="G1928" s="811" t="n"/>
      <c r="H1928" s="837" t="n">
        <v>0.634</v>
      </c>
      <c r="I1928" s="809" t="n">
        <v>0.5886</v>
      </c>
      <c r="J1928" s="810" t="n"/>
      <c r="K1928" s="812" t="n">
        <v>0.5965</v>
      </c>
      <c r="L1928" s="810" t="n"/>
      <c r="M1928" s="983">
        <f>IFERROR(AVERAGE(D1928:E1928),"")</f>
        <v/>
      </c>
      <c r="N1928" s="983">
        <f>IFERROR(AVERAGE(F1928:H1928),"")</f>
        <v/>
      </c>
      <c r="O1928" s="983">
        <f>IFERROR(AVERAGE(I1928:J1928),"")</f>
        <v/>
      </c>
      <c r="P1928" s="983">
        <f>IFERROR(AVERAGE(K1928:L1928),"")</f>
        <v/>
      </c>
      <c r="Q1928" s="441" t="n"/>
      <c r="R1928" s="813">
        <f>AVERAGE(M1928:P1928)</f>
        <v/>
      </c>
      <c r="S1928" s="443">
        <f>IF(R1928&gt;=1,1,0)</f>
        <v/>
      </c>
      <c r="T1928" s="443">
        <f>IF(S1928=0,0,S1928+T1927)</f>
        <v/>
      </c>
      <c r="AH1928" s="257">
        <f>IF(AND(M1928&gt;=2,N1928&gt;=2,O1928&gt;=2,P1928&gt;=2),1,0)</f>
        <v/>
      </c>
      <c r="AI1928" s="266">
        <f>IF(AH1928=0,"OK","Check")</f>
        <v/>
      </c>
    </row>
    <row r="1929" ht="17.45" customHeight="1">
      <c r="A1929" s="257">
        <f>IF(ISNUMBER(C1929),MONTH(C1929),"")</f>
        <v/>
      </c>
      <c r="B1929" s="257">
        <f>IF(ISNUMBER(C1929),YEAR(C1929),"")</f>
        <v/>
      </c>
      <c r="C1929" s="808">
        <f>C1928+1</f>
        <v/>
      </c>
      <c r="D1929" s="809" t="n"/>
      <c r="E1929" s="810" t="n">
        <v>0.8724</v>
      </c>
      <c r="F1929" s="812" t="n"/>
      <c r="G1929" s="811" t="n">
        <v>0.9964</v>
      </c>
      <c r="H1929" s="837" t="n"/>
      <c r="I1929" s="809" t="n"/>
      <c r="J1929" s="810" t="n">
        <v>0.6679</v>
      </c>
      <c r="K1929" s="812" t="n"/>
      <c r="L1929" s="810" t="n">
        <v>0.6959</v>
      </c>
      <c r="M1929" s="983">
        <f>IFERROR(AVERAGE(D1929:E1929),"")</f>
        <v/>
      </c>
      <c r="N1929" s="983">
        <f>IFERROR(AVERAGE(F1929:H1929),"")</f>
        <v/>
      </c>
      <c r="O1929" s="983">
        <f>IFERROR(AVERAGE(I1929:J1929),"")</f>
        <v/>
      </c>
      <c r="P1929" s="983">
        <f>IFERROR(AVERAGE(K1929:L1929),"")</f>
        <v/>
      </c>
      <c r="Q1929" s="441" t="n"/>
      <c r="R1929" s="813">
        <f>AVERAGE(M1929:P1929)</f>
        <v/>
      </c>
      <c r="S1929" s="443">
        <f>IF(R1929&gt;=1,1,0)</f>
        <v/>
      </c>
      <c r="T1929" s="443">
        <f>IF(S1929=0,0,S1929+T1928)</f>
        <v/>
      </c>
      <c r="AH1929" s="257">
        <f>IF(AND(M1929&gt;=2,N1929&gt;=2,O1929&gt;=2,P1929&gt;=2),1,0)</f>
        <v/>
      </c>
      <c r="AI1929" s="266">
        <f>IF(AH1929=0,"OK","Check")</f>
        <v/>
      </c>
    </row>
    <row r="1930" ht="17.45" customHeight="1">
      <c r="A1930" s="257">
        <f>IF(ISNUMBER(C1930),MONTH(C1930),"")</f>
        <v/>
      </c>
      <c r="B1930" s="257">
        <f>IF(ISNUMBER(C1930),YEAR(C1930),"")</f>
        <v/>
      </c>
      <c r="C1930" s="791">
        <f>C1929+1</f>
        <v/>
      </c>
      <c r="D1930" s="792" t="n">
        <v>1.373</v>
      </c>
      <c r="E1930" s="793" t="n"/>
      <c r="F1930" s="795" t="n">
        <v>1.369</v>
      </c>
      <c r="G1930" s="794" t="n"/>
      <c r="H1930" s="836" t="n"/>
      <c r="I1930" s="792" t="n">
        <v>1.206</v>
      </c>
      <c r="J1930" s="793" t="n"/>
      <c r="K1930" s="795" t="n">
        <v>1.159</v>
      </c>
      <c r="L1930" s="793" t="n"/>
      <c r="M1930" s="982">
        <f>IFERROR(AVERAGE(D1930:E1930),"")</f>
        <v/>
      </c>
      <c r="N1930" s="982">
        <f>IFERROR(AVERAGE(F1930:H1930),"")</f>
        <v/>
      </c>
      <c r="O1930" s="982">
        <f>IFERROR(AVERAGE(I1930:J1930),"")</f>
        <v/>
      </c>
      <c r="P1930" s="982">
        <f>IFERROR(AVERAGE(K1930:L1930),"")</f>
        <v/>
      </c>
      <c r="R1930" s="797">
        <f>AVERAGE(M1930:P1930)</f>
        <v/>
      </c>
      <c r="S1930" s="266">
        <f>IF(R1930&gt;=1,1,0)</f>
        <v/>
      </c>
      <c r="T1930" s="266">
        <f>IF(S1930=0,0,S1930+T1929)</f>
        <v/>
      </c>
      <c r="AH1930" s="257">
        <f>IF(AND(M1930&gt;=2,N1930&gt;=2,O1930&gt;=2,P1930&gt;=2),1,0)</f>
        <v/>
      </c>
      <c r="AI1930" s="266">
        <f>IF(AH1930=0,"OK","Check")</f>
        <v/>
      </c>
    </row>
    <row r="1931" ht="17.45" customHeight="1">
      <c r="A1931" s="257">
        <f>IF(ISNUMBER(C1931),MONTH(C1931),"")</f>
        <v/>
      </c>
      <c r="B1931" s="257">
        <f>IF(ISNUMBER(C1931),YEAR(C1931),"")</f>
        <v/>
      </c>
      <c r="C1931" s="791">
        <f>C1930+1</f>
        <v/>
      </c>
      <c r="D1931" s="792" t="n"/>
      <c r="E1931" s="793" t="n">
        <v>1.086</v>
      </c>
      <c r="F1931" s="795" t="n"/>
      <c r="G1931" s="794" t="n">
        <v>0.8769</v>
      </c>
      <c r="H1931" s="836" t="n"/>
      <c r="I1931" s="792" t="n"/>
      <c r="J1931" s="793" t="n">
        <v>0.9320000000000001</v>
      </c>
      <c r="K1931" s="795" t="n"/>
      <c r="L1931" s="793" t="n">
        <v>0.8376</v>
      </c>
      <c r="M1931" s="982">
        <f>IFERROR(AVERAGE(D1931:E1931),"")</f>
        <v/>
      </c>
      <c r="N1931" s="982">
        <f>IFERROR(AVERAGE(F1931:H1931),"")</f>
        <v/>
      </c>
      <c r="O1931" s="982">
        <f>IFERROR(AVERAGE(I1931:J1931),"")</f>
        <v/>
      </c>
      <c r="P1931" s="982">
        <f>IFERROR(AVERAGE(K1931:L1931),"")</f>
        <v/>
      </c>
      <c r="R1931" s="797">
        <f>AVERAGE(M1931:P1931)</f>
        <v/>
      </c>
      <c r="S1931" s="266">
        <f>IF(R1931&gt;=1,1,0)</f>
        <v/>
      </c>
      <c r="T1931" s="266">
        <f>IF(S1931=0,0,S1931+T1930)</f>
        <v/>
      </c>
      <c r="AH1931" s="257">
        <f>IF(AND(M1931&gt;=2,N1931&gt;=2,O1931&gt;=2,P1931&gt;=2),1,0)</f>
        <v/>
      </c>
      <c r="AI1931" s="266">
        <f>IF(AH1931=0,"OK","Check")</f>
        <v/>
      </c>
    </row>
    <row r="1932" ht="17.45" customHeight="1">
      <c r="A1932" s="257">
        <f>IF(ISNUMBER(C1932),MONTH(C1932),"")</f>
        <v/>
      </c>
      <c r="B1932" s="257">
        <f>IF(ISNUMBER(C1932),YEAR(C1932),"")</f>
        <v/>
      </c>
      <c r="C1932" s="791">
        <f>C1931+1</f>
        <v/>
      </c>
      <c r="D1932" s="792" t="n">
        <v>1.39</v>
      </c>
      <c r="E1932" s="793" t="n"/>
      <c r="F1932" s="795" t="n"/>
      <c r="G1932" s="794" t="n"/>
      <c r="H1932" s="1045" t="n"/>
      <c r="I1932" s="792" t="n">
        <v>0.6743</v>
      </c>
      <c r="J1932" s="793" t="n"/>
      <c r="K1932" s="795" t="n">
        <v>0.5728</v>
      </c>
      <c r="L1932" s="793" t="n"/>
      <c r="M1932" s="982">
        <f>IFERROR(AVERAGE(D1932:E1932),"")</f>
        <v/>
      </c>
      <c r="N1932" s="1046">
        <f>IFERROR(AVERAGE(F1932:H1932),"")</f>
        <v/>
      </c>
      <c r="O1932" s="982">
        <f>IFERROR(AVERAGE(I1932:J1932),"")</f>
        <v/>
      </c>
      <c r="P1932" s="982">
        <f>IFERROR(AVERAGE(K1932:L1932),"")</f>
        <v/>
      </c>
      <c r="R1932" s="797">
        <f>AVERAGE(M1932:P1932)</f>
        <v/>
      </c>
      <c r="S1932" s="266">
        <f>IF(R1932&gt;=1,1,0)</f>
        <v/>
      </c>
      <c r="T1932" s="266">
        <f>IF(S1932=0,0,S1932+T1931)</f>
        <v/>
      </c>
      <c r="AH1932" s="257">
        <f>IF(AND(M1932&gt;=2,N1932&gt;=2,O1932&gt;=2,P1932&gt;=2),1,0)</f>
        <v/>
      </c>
      <c r="AI1932" s="266">
        <f>IF(AH1932=0,"OK","Check")</f>
        <v/>
      </c>
    </row>
    <row r="1933" ht="17.45" customHeight="1">
      <c r="A1933" s="257">
        <f>IF(ISNUMBER(C1933),MONTH(C1933),"")</f>
        <v/>
      </c>
      <c r="B1933" s="257">
        <f>IF(ISNUMBER(C1933),YEAR(C1933),"")</f>
        <v/>
      </c>
      <c r="C1933" s="791">
        <f>C1932+1</f>
        <v/>
      </c>
      <c r="D1933" s="792" t="n"/>
      <c r="E1933" s="793" t="n">
        <v>1.265</v>
      </c>
      <c r="F1933" s="795" t="n"/>
      <c r="G1933" s="794" t="n">
        <v>0.4475</v>
      </c>
      <c r="H1933" s="836" t="n"/>
      <c r="I1933" s="792" t="n"/>
      <c r="J1933" s="793" t="n">
        <v>0.4621</v>
      </c>
      <c r="K1933" s="795" t="n"/>
      <c r="L1933" s="793" t="n">
        <v>0.5173</v>
      </c>
      <c r="M1933" s="982">
        <f>IFERROR(AVERAGE(D1933:E1933),"")</f>
        <v/>
      </c>
      <c r="N1933" s="982">
        <f>IFERROR(AVERAGE(F1933:H1933),"")</f>
        <v/>
      </c>
      <c r="O1933" s="982">
        <f>IFERROR(AVERAGE(I1933:J1933),"")</f>
        <v/>
      </c>
      <c r="P1933" s="982">
        <f>IFERROR(AVERAGE(K1933:L1933),"")</f>
        <v/>
      </c>
      <c r="R1933" s="797">
        <f>AVERAGE(M1933:P1933)</f>
        <v/>
      </c>
      <c r="S1933" s="266">
        <f>IF(R1933&gt;=1,1,0)</f>
        <v/>
      </c>
      <c r="T1933" s="266">
        <f>IF(S1933=0,0,S1933+T1932)</f>
        <v/>
      </c>
      <c r="AH1933" s="257">
        <f>IF(AND(M1933&gt;=2,N1933&gt;=2,O1933&gt;=2,P1933&gt;=2),1,0)</f>
        <v/>
      </c>
      <c r="AI1933" s="266">
        <f>IF(AH1933=0,"OK","Check")</f>
        <v/>
      </c>
    </row>
    <row r="1934" ht="17.45" customHeight="1">
      <c r="A1934" s="257">
        <f>IF(ISNUMBER(C1934),MONTH(C1934),"")</f>
        <v/>
      </c>
      <c r="B1934" s="257">
        <f>IF(ISNUMBER(C1934),YEAR(C1934),"")</f>
        <v/>
      </c>
      <c r="C1934" s="861">
        <f>C1933+1</f>
        <v/>
      </c>
      <c r="D1934" s="803" t="n">
        <v>1.089</v>
      </c>
      <c r="E1934" s="804" t="n"/>
      <c r="F1934" s="806" t="n">
        <v>0.6498</v>
      </c>
      <c r="G1934" s="805" t="n"/>
      <c r="H1934" s="838" t="n">
        <v>0.6258</v>
      </c>
      <c r="I1934" s="803" t="n">
        <v>0.6036</v>
      </c>
      <c r="J1934" s="804" t="n"/>
      <c r="K1934" s="806" t="n">
        <v>0.6858</v>
      </c>
      <c r="L1934" s="804" t="n"/>
      <c r="M1934" s="982">
        <f>IFERROR(AVERAGE(D1934:E1934),"")</f>
        <v/>
      </c>
      <c r="N1934" s="982">
        <f>IFERROR(AVERAGE(F1934:H1934),"")</f>
        <v/>
      </c>
      <c r="O1934" s="982">
        <f>IFERROR(AVERAGE(I1934:J1934),"")</f>
        <v/>
      </c>
      <c r="P1934" s="982">
        <f>IFERROR(AVERAGE(K1934:L1934),"")</f>
        <v/>
      </c>
      <c r="R1934" s="797">
        <f>AVERAGE(M1934:P1934)</f>
        <v/>
      </c>
      <c r="S1934" s="266">
        <f>IF(R1934&gt;=1,1,0)</f>
        <v/>
      </c>
      <c r="T1934" s="266">
        <f>IF(S1934=0,0,S1934+T1933)</f>
        <v/>
      </c>
      <c r="AH1934" s="257">
        <f>IF(AND(M1934&gt;=2,N1934&gt;=2,O1934&gt;=2,P1934&gt;=2),1,0)</f>
        <v/>
      </c>
      <c r="AI1934" s="266">
        <f>IF(AH1934=0,"OK","Check")</f>
        <v/>
      </c>
    </row>
    <row r="1935" ht="17.45" customHeight="1">
      <c r="A1935" s="257">
        <f>IF(ISNUMBER(C1935),MONTH(C1935),"")</f>
        <v/>
      </c>
      <c r="B1935" s="257">
        <f>IF(ISNUMBER(C1935),YEAR(C1935),"")</f>
        <v/>
      </c>
      <c r="C1935" s="808">
        <f>C1934+1</f>
        <v/>
      </c>
      <c r="D1935" s="809" t="n"/>
      <c r="E1935" s="810" t="n">
        <v>1.095</v>
      </c>
      <c r="F1935" s="812" t="n"/>
      <c r="G1935" s="811" t="n">
        <v>0.9739</v>
      </c>
      <c r="H1935" s="837" t="n"/>
      <c r="I1935" s="809" t="n"/>
      <c r="J1935" s="810" t="n">
        <v>0.7644</v>
      </c>
      <c r="K1935" s="812" t="n"/>
      <c r="L1935" s="810" t="n">
        <v>0.8222</v>
      </c>
      <c r="M1935" s="983">
        <f>IFERROR(AVERAGE(D1935:E1935),"")</f>
        <v/>
      </c>
      <c r="N1935" s="983">
        <f>IFERROR(AVERAGE(F1935:H1935),"")</f>
        <v/>
      </c>
      <c r="O1935" s="983">
        <f>IFERROR(AVERAGE(I1935:J1935),"")</f>
        <v/>
      </c>
      <c r="P1935" s="983">
        <f>IFERROR(AVERAGE(K1935:L1935),"")</f>
        <v/>
      </c>
      <c r="Q1935" s="441" t="n"/>
      <c r="R1935" s="813">
        <f>AVERAGE(M1935:P1935)</f>
        <v/>
      </c>
      <c r="S1935" s="443">
        <f>IF(R1935&gt;=1,1,0)</f>
        <v/>
      </c>
      <c r="T1935" s="443">
        <f>IF(S1935=0,0,S1935+T1934)</f>
        <v/>
      </c>
      <c r="AH1935" s="257">
        <f>IF(AND(M1935&gt;=2,N1935&gt;=2,O1935&gt;=2,P1935&gt;=2),1,0)</f>
        <v/>
      </c>
      <c r="AI1935" s="266">
        <f>IF(AH1935=0,"OK","Check")</f>
        <v/>
      </c>
    </row>
    <row r="1936" ht="17.45" customHeight="1">
      <c r="A1936" s="257">
        <f>IF(ISNUMBER(C1936),MONTH(C1936),"")</f>
        <v/>
      </c>
      <c r="B1936" s="257">
        <f>IF(ISNUMBER(C1936),YEAR(C1936),"")</f>
        <v/>
      </c>
      <c r="C1936" s="808">
        <f>C1935+1</f>
        <v/>
      </c>
      <c r="D1936" s="809" t="n">
        <v>0.8524</v>
      </c>
      <c r="E1936" s="810" t="n"/>
      <c r="F1936" s="812" t="n">
        <v>0.8568</v>
      </c>
      <c r="G1936" s="811" t="n"/>
      <c r="H1936" s="837" t="n"/>
      <c r="I1936" s="809" t="n">
        <v>0.673</v>
      </c>
      <c r="J1936" s="810" t="n"/>
      <c r="K1936" s="812" t="n">
        <v>0.7411</v>
      </c>
      <c r="L1936" s="810" t="n"/>
      <c r="M1936" s="983">
        <f>IFERROR(AVERAGE(D1936:E1936),"")</f>
        <v/>
      </c>
      <c r="N1936" s="983">
        <f>IFERROR(AVERAGE(F1936:H1936),"")</f>
        <v/>
      </c>
      <c r="O1936" s="983">
        <f>IFERROR(AVERAGE(I1936:J1936),"")</f>
        <v/>
      </c>
      <c r="P1936" s="983">
        <f>IFERROR(AVERAGE(K1936:L1936),"")</f>
        <v/>
      </c>
      <c r="Q1936" s="441" t="n"/>
      <c r="R1936" s="813">
        <f>AVERAGE(M1936:P1936)</f>
        <v/>
      </c>
      <c r="S1936" s="443">
        <f>IF(R1936&gt;=1,1,0)</f>
        <v/>
      </c>
      <c r="T1936" s="443">
        <f>IF(S1936=0,0,S1936+T1935)</f>
        <v/>
      </c>
      <c r="AH1936" s="257">
        <f>IF(AND(M1936&gt;=2,N1936&gt;=2,O1936&gt;=2,P1936&gt;=2),1,0)</f>
        <v/>
      </c>
      <c r="AI1936" s="266">
        <f>IF(AH1936=0,"OK","Check")</f>
        <v/>
      </c>
    </row>
    <row r="1937" ht="17.45" customHeight="1">
      <c r="A1937" s="257">
        <f>IF(ISNUMBER(C1937),MONTH(C1937),"")</f>
        <v/>
      </c>
      <c r="B1937" s="257">
        <f>IF(ISNUMBER(C1937),YEAR(C1937),"")</f>
        <v/>
      </c>
      <c r="C1937" s="791">
        <f>C1936+1</f>
        <v/>
      </c>
      <c r="D1937" s="792" t="n"/>
      <c r="E1937" s="793" t="n">
        <v>0.848</v>
      </c>
      <c r="F1937" s="795" t="n"/>
      <c r="G1937" s="794" t="n">
        <v>0.8544</v>
      </c>
      <c r="H1937" s="836" t="n"/>
      <c r="I1937" s="792" t="n"/>
      <c r="J1937" s="793" t="n">
        <v>0.7201</v>
      </c>
      <c r="K1937" s="795" t="n"/>
      <c r="L1937" s="793" t="n">
        <v>0.6992</v>
      </c>
      <c r="M1937" s="982">
        <f>IFERROR(AVERAGE(D1937:E1937),"")</f>
        <v/>
      </c>
      <c r="N1937" s="982">
        <f>IFERROR(AVERAGE(F1937:H1937),"")</f>
        <v/>
      </c>
      <c r="O1937" s="982">
        <f>IFERROR(AVERAGE(I1937:J1937),"")</f>
        <v/>
      </c>
      <c r="P1937" s="982">
        <f>IFERROR(AVERAGE(K1937:L1937),"")</f>
        <v/>
      </c>
      <c r="R1937" s="797">
        <f>AVERAGE(M1937:P1937)</f>
        <v/>
      </c>
      <c r="S1937" s="266">
        <f>IF(R1937&gt;=1,1,0)</f>
        <v/>
      </c>
      <c r="T1937" s="266">
        <f>IF(S1937=0,0,S1937+T1936)</f>
        <v/>
      </c>
      <c r="AH1937" s="257">
        <f>IF(AND(M1937&gt;=2,N1937&gt;=2,O1937&gt;=2,P1937&gt;=2),1,0)</f>
        <v/>
      </c>
      <c r="AI1937" s="266">
        <f>IF(AH1937=0,"OK","Check")</f>
        <v/>
      </c>
    </row>
    <row r="1938" ht="17.45" customHeight="1">
      <c r="A1938" s="257">
        <f>IF(ISNUMBER(C1938),MONTH(C1938),"")</f>
        <v/>
      </c>
      <c r="B1938" s="257">
        <f>IF(ISNUMBER(C1938),YEAR(C1938),"")</f>
        <v/>
      </c>
      <c r="C1938" s="791">
        <f>C1937+1</f>
        <v/>
      </c>
      <c r="D1938" s="792" t="n">
        <v>0.9941</v>
      </c>
      <c r="E1938" s="793" t="n"/>
      <c r="F1938" s="795" t="n"/>
      <c r="G1938" s="794" t="n"/>
      <c r="H1938" s="836" t="n">
        <v>0.9493</v>
      </c>
      <c r="I1938" s="792" t="n">
        <v>1.016</v>
      </c>
      <c r="J1938" s="793" t="n"/>
      <c r="K1938" s="795" t="n">
        <v>0.8094</v>
      </c>
      <c r="L1938" s="793" t="n"/>
      <c r="M1938" s="982">
        <f>IFERROR(AVERAGE(D1938:E1938),"")</f>
        <v/>
      </c>
      <c r="N1938" s="982">
        <f>IFERROR(AVERAGE(F1938:H1938),"")</f>
        <v/>
      </c>
      <c r="O1938" s="982">
        <f>IFERROR(AVERAGE(I1938:J1938),"")</f>
        <v/>
      </c>
      <c r="P1938" s="982">
        <f>IFERROR(AVERAGE(K1938:L1938),"")</f>
        <v/>
      </c>
      <c r="R1938" s="797">
        <f>AVERAGE(M1938:P1938)</f>
        <v/>
      </c>
      <c r="S1938" s="266">
        <f>IF(R1938&gt;=1,1,0)</f>
        <v/>
      </c>
      <c r="T1938" s="266">
        <f>IF(S1938=0,0,S1938+T1937)</f>
        <v/>
      </c>
      <c r="AH1938" s="257">
        <f>IF(AND(M1938&gt;=2,N1938&gt;=2,O1938&gt;=2,P1938&gt;=2),1,0)</f>
        <v/>
      </c>
      <c r="AI1938" s="266">
        <f>IF(AH1938=0,"OK","Check")</f>
        <v/>
      </c>
    </row>
    <row r="1939" ht="17.45" customHeight="1">
      <c r="A1939" s="257">
        <f>IF(ISNUMBER(C1939),MONTH(C1939),"")</f>
        <v/>
      </c>
      <c r="B1939" s="257">
        <f>IF(ISNUMBER(C1939),YEAR(C1939),"")</f>
        <v/>
      </c>
      <c r="C1939" s="791">
        <f>C1938+1</f>
        <v/>
      </c>
      <c r="D1939" s="792" t="n"/>
      <c r="E1939" s="793" t="n">
        <v>1.342</v>
      </c>
      <c r="F1939" s="795" t="n"/>
      <c r="G1939" s="794" t="n">
        <v>1.074</v>
      </c>
      <c r="H1939" s="836" t="n"/>
      <c r="I1939" s="792" t="n"/>
      <c r="J1939" s="793" t="n">
        <v>1.074</v>
      </c>
      <c r="K1939" s="795" t="n"/>
      <c r="L1939" s="793" t="n">
        <v>0.9742</v>
      </c>
      <c r="M1939" s="982">
        <f>IFERROR(AVERAGE(D1939:E1939),"")</f>
        <v/>
      </c>
      <c r="N1939" s="982">
        <f>IFERROR(AVERAGE(F1939:H1939),"")</f>
        <v/>
      </c>
      <c r="O1939" s="982">
        <f>IFERROR(AVERAGE(I1939:J1939),"")</f>
        <v/>
      </c>
      <c r="P1939" s="982">
        <f>IFERROR(AVERAGE(K1939:L1939),"")</f>
        <v/>
      </c>
      <c r="R1939" s="797">
        <f>AVERAGE(M1939:P1939)</f>
        <v/>
      </c>
      <c r="S1939" s="266">
        <f>IF(R1939&gt;=1,1,0)</f>
        <v/>
      </c>
      <c r="T1939" s="266">
        <f>IF(S1939=0,0,S1939+T1938)</f>
        <v/>
      </c>
      <c r="AH1939" s="257">
        <f>IF(AND(M1939&gt;=2,N1939&gt;=2,O1939&gt;=2,P1939&gt;=2),1,0)</f>
        <v/>
      </c>
      <c r="AI1939" s="266">
        <f>IF(AH1939=0,"OK","Check")</f>
        <v/>
      </c>
    </row>
    <row r="1940" ht="17.45" customHeight="1">
      <c r="A1940" s="257">
        <f>IF(ISNUMBER(C1940),MONTH(C1940),"")</f>
        <v/>
      </c>
      <c r="B1940" s="257">
        <f>IF(ISNUMBER(C1940),YEAR(C1940),"")</f>
        <v/>
      </c>
      <c r="C1940" s="861">
        <f>C1939+1</f>
        <v/>
      </c>
      <c r="D1940" s="803" t="n">
        <v>2.365</v>
      </c>
      <c r="E1940" s="804" t="n"/>
      <c r="F1940" s="806" t="n">
        <v>2.28</v>
      </c>
      <c r="G1940" s="805" t="n"/>
      <c r="H1940" s="838" t="n">
        <v>2.269</v>
      </c>
      <c r="I1940" s="803" t="n">
        <v>1.335</v>
      </c>
      <c r="J1940" s="804" t="n"/>
      <c r="K1940" s="806" t="n">
        <v>1.387</v>
      </c>
      <c r="L1940" s="804" t="n"/>
      <c r="M1940" s="982">
        <f>IFERROR(AVERAGE(D1940:E1940),"")</f>
        <v/>
      </c>
      <c r="N1940" s="982">
        <f>IFERROR(AVERAGE(F1940:H1940),"")</f>
        <v/>
      </c>
      <c r="O1940" s="982">
        <f>IFERROR(AVERAGE(I1940:J1940),"")</f>
        <v/>
      </c>
      <c r="P1940" s="982">
        <f>IFERROR(AVERAGE(K1940:L1940),"")</f>
        <v/>
      </c>
      <c r="R1940" s="797">
        <f>AVERAGE(M1940:P1940)</f>
        <v/>
      </c>
      <c r="S1940" s="266">
        <f>IF(R1940&gt;=1,1,0)</f>
        <v/>
      </c>
      <c r="T1940" s="266">
        <f>IF(S1940=0,0,S1940+T1939)</f>
        <v/>
      </c>
      <c r="AH1940" s="257">
        <f>IF(AND(M1940&gt;=2,N1940&gt;=2,O1940&gt;=2,P1940&gt;=2),1,0)</f>
        <v/>
      </c>
      <c r="AI1940" s="266">
        <f>IF(AH1940=0,"OK","Check")</f>
        <v/>
      </c>
    </row>
    <row r="1941" ht="17.45" customHeight="1">
      <c r="A1941" s="257">
        <f>IF(ISNUMBER(C1941),MONTH(C1941),"")</f>
        <v/>
      </c>
      <c r="B1941" s="257">
        <f>IF(ISNUMBER(C1941),YEAR(C1941),"")</f>
        <v/>
      </c>
      <c r="C1941" s="791">
        <f>C1940+1</f>
        <v/>
      </c>
      <c r="D1941" s="792" t="n"/>
      <c r="E1941" s="865" t="n">
        <v>2.742</v>
      </c>
      <c r="F1941" s="795" t="n"/>
      <c r="G1941" s="794" t="n">
        <v>1.883</v>
      </c>
      <c r="H1941" s="836" t="n"/>
      <c r="I1941" s="792" t="n"/>
      <c r="J1941" s="793" t="n">
        <v>1.409</v>
      </c>
      <c r="K1941" s="795" t="n"/>
      <c r="L1941" s="793" t="n">
        <v>1.871</v>
      </c>
      <c r="M1941" s="982">
        <f>IFERROR(AVERAGE(D1941:E1941),"")</f>
        <v/>
      </c>
      <c r="N1941" s="982">
        <f>IFERROR(AVERAGE(F1941:H1941),"")</f>
        <v/>
      </c>
      <c r="O1941" s="982">
        <f>IFERROR(AVERAGE(I1941:J1941),"")</f>
        <v/>
      </c>
      <c r="P1941" s="982">
        <f>IFERROR(AVERAGE(K1941:L1941),"")</f>
        <v/>
      </c>
      <c r="R1941" s="797">
        <f>AVERAGE(M1941:P1941)</f>
        <v/>
      </c>
      <c r="S1941" s="266">
        <f>IF(R1941&gt;=1,1,0)</f>
        <v/>
      </c>
      <c r="T1941" s="266">
        <f>IF(S1941=0,0,S1941+T1940)</f>
        <v/>
      </c>
      <c r="AH1941" s="257">
        <f>IF(AND(M1941&gt;=2,N1941&gt;=2,O1941&gt;=2,P1941&gt;=2),1,0)</f>
        <v/>
      </c>
      <c r="AI1941" s="266">
        <f>IF(AH1941=0,"OK","Check")</f>
        <v/>
      </c>
    </row>
    <row r="1942" ht="17.45" customHeight="1">
      <c r="A1942" s="257">
        <f>IF(ISNUMBER(C1942),MONTH(C1942),"")</f>
        <v/>
      </c>
      <c r="B1942" s="257">
        <f>IF(ISNUMBER(C1942),YEAR(C1942),"")</f>
        <v/>
      </c>
      <c r="C1942" s="808">
        <f>C1941+1</f>
        <v/>
      </c>
      <c r="D1942" s="809" t="n">
        <v>1.97</v>
      </c>
      <c r="E1942" s="810" t="n"/>
      <c r="F1942" s="812" t="n">
        <v>1.377</v>
      </c>
      <c r="G1942" s="811" t="n"/>
      <c r="H1942" s="837" t="n"/>
      <c r="I1942" s="809" t="n">
        <v>1.266</v>
      </c>
      <c r="J1942" s="810" t="n"/>
      <c r="K1942" s="812" t="n">
        <v>1.412</v>
      </c>
      <c r="L1942" s="810" t="n"/>
      <c r="M1942" s="983">
        <f>IFERROR(AVERAGE(D1942:E1942),"")</f>
        <v/>
      </c>
      <c r="N1942" s="983">
        <f>IFERROR(AVERAGE(F1942:H1942),"")</f>
        <v/>
      </c>
      <c r="O1942" s="983">
        <f>IFERROR(AVERAGE(I1942:J1942),"")</f>
        <v/>
      </c>
      <c r="P1942" s="983">
        <f>IFERROR(AVERAGE(K1942:L1942),"")</f>
        <v/>
      </c>
      <c r="Q1942" s="441" t="n"/>
      <c r="R1942" s="813">
        <f>AVERAGE(M1942:P1942)</f>
        <v/>
      </c>
      <c r="S1942" s="443">
        <f>IF(R1942&gt;=1,1,0)</f>
        <v/>
      </c>
      <c r="T1942" s="443">
        <f>IF(S1942=0,0,S1942+T1941)</f>
        <v/>
      </c>
      <c r="AH1942" s="257">
        <f>IF(AND(M1942&gt;=2,N1942&gt;=2,O1942&gt;=2,P1942&gt;=2),1,0)</f>
        <v/>
      </c>
      <c r="AI1942" s="266">
        <f>IF(AH1942=0,"OK","Check")</f>
        <v/>
      </c>
    </row>
    <row r="1943" ht="17.45" customHeight="1">
      <c r="A1943" s="257">
        <f>IF(ISNUMBER(C1943),MONTH(C1943),"")</f>
        <v/>
      </c>
      <c r="B1943" s="257">
        <f>IF(ISNUMBER(C1943),YEAR(C1943),"")</f>
        <v/>
      </c>
      <c r="C1943" s="808">
        <f>C1942+1</f>
        <v/>
      </c>
      <c r="D1943" s="809" t="n"/>
      <c r="E1943" s="810" t="n">
        <v>1.029</v>
      </c>
      <c r="F1943" s="812" t="n"/>
      <c r="G1943" s="811" t="n">
        <v>0.8661</v>
      </c>
      <c r="H1943" s="837" t="n"/>
      <c r="I1943" s="809" t="n"/>
      <c r="J1943" s="810" t="n">
        <v>0.7184</v>
      </c>
      <c r="K1943" s="812" t="n"/>
      <c r="L1943" s="810" t="n">
        <v>0.7998</v>
      </c>
      <c r="M1943" s="983">
        <f>IFERROR(AVERAGE(D1943:E1943),"")</f>
        <v/>
      </c>
      <c r="N1943" s="983">
        <f>IFERROR(AVERAGE(F1943:H1943),"")</f>
        <v/>
      </c>
      <c r="O1943" s="983">
        <f>IFERROR(AVERAGE(I1943:J1943),"")</f>
        <v/>
      </c>
      <c r="P1943" s="983">
        <f>IFERROR(AVERAGE(K1943:L1943),"")</f>
        <v/>
      </c>
      <c r="Q1943" s="441" t="n"/>
      <c r="R1943" s="813">
        <f>AVERAGE(M1943:P1943)</f>
        <v/>
      </c>
      <c r="S1943" s="443">
        <f>IF(R1943&gt;=1,1,0)</f>
        <v/>
      </c>
      <c r="T1943" s="443">
        <f>IF(S1943=0,0,S1943+T1942)</f>
        <v/>
      </c>
      <c r="AH1943" s="257">
        <f>IF(AND(M1943&gt;=2,N1943&gt;=2,O1943&gt;=2,P1943&gt;=2),1,0)</f>
        <v/>
      </c>
      <c r="AI1943" s="266">
        <f>IF(AH1943=0,"OK","Check")</f>
        <v/>
      </c>
    </row>
    <row r="1944" ht="17.45" customHeight="1">
      <c r="A1944" s="257">
        <f>IF(ISNUMBER(C1944),MONTH(C1944),"")</f>
        <v/>
      </c>
      <c r="B1944" s="257">
        <f>IF(ISNUMBER(C1944),YEAR(C1944),"")</f>
        <v/>
      </c>
      <c r="C1944" s="791">
        <f>C1943+1</f>
        <v/>
      </c>
      <c r="D1944" s="792" t="n">
        <v>1.927</v>
      </c>
      <c r="E1944" s="793" t="n"/>
      <c r="F1944" s="795" t="n"/>
      <c r="G1944" s="794" t="n"/>
      <c r="H1944" s="836" t="n">
        <v>1.026</v>
      </c>
      <c r="I1944" s="792" t="n">
        <v>0.9222</v>
      </c>
      <c r="J1944" s="793" t="n"/>
      <c r="K1944" s="795" t="n">
        <v>0.8110000000000001</v>
      </c>
      <c r="L1944" s="793" t="n"/>
      <c r="M1944" s="982">
        <f>IFERROR(AVERAGE(D1944:E1944),"")</f>
        <v/>
      </c>
      <c r="N1944" s="982">
        <f>IFERROR(AVERAGE(F1944:H1944),"")</f>
        <v/>
      </c>
      <c r="O1944" s="982">
        <f>IFERROR(AVERAGE(I1944:J1944),"")</f>
        <v/>
      </c>
      <c r="P1944" s="982">
        <f>IFERROR(AVERAGE(K1944:L1944),"")</f>
        <v/>
      </c>
      <c r="R1944" s="797">
        <f>AVERAGE(M1944:P1944)</f>
        <v/>
      </c>
      <c r="S1944" s="266">
        <f>IF(R1944&gt;=1,1,0)</f>
        <v/>
      </c>
      <c r="T1944" s="266">
        <f>IF(S1944=0,0,S1944+T1943)</f>
        <v/>
      </c>
      <c r="AH1944" s="257">
        <f>IF(AND(M1944&gt;=2,N1944&gt;=2,O1944&gt;=2,P1944&gt;=2),1,0)</f>
        <v/>
      </c>
      <c r="AI1944" s="266">
        <f>IF(AH1944=0,"OK","Check")</f>
        <v/>
      </c>
    </row>
    <row r="1945" ht="17.45" customHeight="1">
      <c r="A1945" s="257">
        <f>IF(ISNUMBER(C1945),MONTH(C1945),"")</f>
        <v/>
      </c>
      <c r="B1945" s="257">
        <f>IF(ISNUMBER(C1945),YEAR(C1945),"")</f>
        <v/>
      </c>
      <c r="C1945" s="791">
        <f>C1944+1</f>
        <v/>
      </c>
      <c r="D1945" s="792" t="n"/>
      <c r="E1945" s="793" t="n">
        <v>2.362</v>
      </c>
      <c r="F1945" s="795" t="n"/>
      <c r="G1945" s="794" t="n">
        <v>1.053</v>
      </c>
      <c r="H1945" s="836" t="n"/>
      <c r="I1945" s="792" t="n"/>
      <c r="J1945" s="793" t="n">
        <v>1.016</v>
      </c>
      <c r="K1945" s="795" t="n"/>
      <c r="L1945" s="793" t="n">
        <v>0.8501</v>
      </c>
      <c r="M1945" s="982">
        <f>IFERROR(AVERAGE(D1945:E1945),"")</f>
        <v/>
      </c>
      <c r="N1945" s="982">
        <f>IFERROR(AVERAGE(F1945:H1945),"")</f>
        <v/>
      </c>
      <c r="O1945" s="982">
        <f>IFERROR(AVERAGE(I1945:J1945),"")</f>
        <v/>
      </c>
      <c r="P1945" s="982">
        <f>IFERROR(AVERAGE(K1945:L1945),"")</f>
        <v/>
      </c>
      <c r="R1945" s="797">
        <f>AVERAGE(M1945:P1945)</f>
        <v/>
      </c>
      <c r="S1945" s="266">
        <f>IF(R1945&gt;=1,1,0)</f>
        <v/>
      </c>
      <c r="T1945" s="266">
        <f>IF(S1945=0,0,S1945+T1944)</f>
        <v/>
      </c>
      <c r="AH1945" s="257">
        <f>IF(AND(M1945&gt;=2,N1945&gt;=2,O1945&gt;=2,P1945&gt;=2),1,0)</f>
        <v/>
      </c>
      <c r="AI1945" s="266">
        <f>IF(AH1945=0,"OK","Check")</f>
        <v/>
      </c>
    </row>
    <row r="1946" ht="17.45" customHeight="1">
      <c r="A1946" s="257">
        <f>IF(ISNUMBER(C1946),MONTH(C1946),"")</f>
        <v/>
      </c>
      <c r="B1946" s="257">
        <f>IF(ISNUMBER(C1946),YEAR(C1946),"")</f>
        <v/>
      </c>
      <c r="C1946" s="861">
        <f>C1945+1</f>
        <v/>
      </c>
      <c r="D1946" s="803" t="n">
        <v>1.446</v>
      </c>
      <c r="E1946" s="804" t="n"/>
      <c r="F1946" s="806" t="n">
        <v>1.96</v>
      </c>
      <c r="G1946" s="805" t="n"/>
      <c r="H1946" s="838" t="n">
        <v>1.867</v>
      </c>
      <c r="I1946" s="803" t="n">
        <v>1.311</v>
      </c>
      <c r="J1946" s="804" t="n"/>
      <c r="K1946" s="806" t="n">
        <v>1.291</v>
      </c>
      <c r="L1946" s="804" t="n"/>
      <c r="M1946" s="982">
        <f>IFERROR(AVERAGE(D1946:E1946),"")</f>
        <v/>
      </c>
      <c r="N1946" s="982">
        <f>IFERROR(AVERAGE(F1946:H1946),"")</f>
        <v/>
      </c>
      <c r="O1946" s="982">
        <f>IFERROR(AVERAGE(I1946:J1946),"")</f>
        <v/>
      </c>
      <c r="P1946" s="982">
        <f>IFERROR(AVERAGE(K1946:L1946),"")</f>
        <v/>
      </c>
      <c r="R1946" s="797">
        <f>AVERAGE(M1946:P1946)</f>
        <v/>
      </c>
      <c r="S1946" s="266">
        <f>IF(R1946&gt;=1,1,0)</f>
        <v/>
      </c>
      <c r="T1946" s="266">
        <f>IF(S1946=0,0,S1946+T1945)</f>
        <v/>
      </c>
      <c r="AH1946" s="257">
        <f>IF(AND(M1946&gt;=2,N1946&gt;=2,O1946&gt;=2,P1946&gt;=2),1,0)</f>
        <v/>
      </c>
      <c r="AI1946" s="266">
        <f>IF(AH1946=0,"OK","Check")</f>
        <v/>
      </c>
    </row>
    <row r="1947" ht="17.45" customHeight="1">
      <c r="A1947" s="257">
        <f>IF(ISNUMBER(C1947),MONTH(C1947),"")</f>
        <v/>
      </c>
      <c r="B1947" s="257">
        <f>IF(ISNUMBER(C1947),YEAR(C1947),"")</f>
        <v/>
      </c>
      <c r="C1947" s="791">
        <f>C1946+1</f>
        <v/>
      </c>
      <c r="D1947" s="792" t="n"/>
      <c r="E1947" s="793" t="n">
        <v>1.469</v>
      </c>
      <c r="F1947" s="795" t="n"/>
      <c r="G1947" s="794" t="n">
        <v>1.566</v>
      </c>
      <c r="H1947" s="836" t="n"/>
      <c r="I1947" s="792" t="n"/>
      <c r="J1947" s="793" t="n">
        <v>1.252</v>
      </c>
      <c r="K1947" s="795" t="n"/>
      <c r="L1947" s="793" t="n">
        <v>1.247</v>
      </c>
      <c r="M1947" s="982">
        <f>IFERROR(AVERAGE(D1947:E1947),"")</f>
        <v/>
      </c>
      <c r="N1947" s="982">
        <f>IFERROR(AVERAGE(F1947:H1947),"")</f>
        <v/>
      </c>
      <c r="O1947" s="982">
        <f>IFERROR(AVERAGE(I1947:J1947),"")</f>
        <v/>
      </c>
      <c r="P1947" s="982">
        <f>IFERROR(AVERAGE(K1947:L1947),"")</f>
        <v/>
      </c>
      <c r="R1947" s="797">
        <f>AVERAGE(M1947:P1947)</f>
        <v/>
      </c>
      <c r="S1947" s="266">
        <f>IF(R1947&gt;=1,1,0)</f>
        <v/>
      </c>
      <c r="T1947" s="266">
        <f>IF(S1947=0,0,S1947+T1946)</f>
        <v/>
      </c>
      <c r="V1947" s="785" t="n"/>
      <c r="AH1947" s="257">
        <f>IF(AND(M1947&gt;=2,N1947&gt;=2,O1947&gt;=2,P1947&gt;=2),1,0)</f>
        <v/>
      </c>
      <c r="AI1947" s="266">
        <f>IF(AH1947=0,"OK","Check")</f>
        <v/>
      </c>
    </row>
    <row r="1948" ht="17.45" customHeight="1" thickBot="1">
      <c r="A1948" s="257">
        <f>IF(ISNUMBER(C1948),MONTH(C1948),"")</f>
        <v/>
      </c>
      <c r="B1948" s="257">
        <f>IF(ISNUMBER(C1948),YEAR(C1948),"")</f>
        <v/>
      </c>
      <c r="C1948" s="791">
        <f>C1947+1</f>
        <v/>
      </c>
      <c r="D1948" s="849" t="n">
        <v>1.41</v>
      </c>
      <c r="E1948" s="850" t="n"/>
      <c r="F1948" s="852" t="n">
        <v>1.791</v>
      </c>
      <c r="G1948" s="851" t="n"/>
      <c r="H1948" s="853" t="n"/>
      <c r="I1948" s="849" t="n">
        <v>1.498</v>
      </c>
      <c r="J1948" s="850" t="n"/>
      <c r="K1948" s="852" t="n">
        <v>1.558</v>
      </c>
      <c r="L1948" s="850" t="n"/>
      <c r="M1948" s="982">
        <f>IFERROR(AVERAGE(D1948:E1948),"")</f>
        <v/>
      </c>
      <c r="N1948" s="982">
        <f>IFERROR(AVERAGE(F1948:H1948),"")</f>
        <v/>
      </c>
      <c r="O1948" s="982">
        <f>IFERROR(AVERAGE(I1948:J1948),"")</f>
        <v/>
      </c>
      <c r="P1948" s="982">
        <f>IFERROR(AVERAGE(K1948:L1948),"")</f>
        <v/>
      </c>
      <c r="R1948" s="797">
        <f>AVERAGE(M1948:P1948)</f>
        <v/>
      </c>
      <c r="S1948" s="266">
        <f>IF(R1948&gt;=1,1,0)</f>
        <v/>
      </c>
      <c r="T1948" s="266">
        <f>IF(S1948=0,0,S1948+T1947)</f>
        <v/>
      </c>
      <c r="AH1948" s="257">
        <f>IF(AND(M1948&gt;=2,N1948&gt;=2,O1948&gt;=2,P1948&gt;=2),1,0)</f>
        <v/>
      </c>
      <c r="AI1948" s="266">
        <f>IF(AH1948=0,"OK","Check")</f>
        <v/>
      </c>
    </row>
    <row r="1949" ht="17.45" customHeight="1" thickBot="1">
      <c r="A1949" s="257">
        <f>IF(ISNUMBER(C1949),MONTH(C1949),"")</f>
        <v/>
      </c>
      <c r="B1949" s="257">
        <f>IF(ISNUMBER(C1949),YEAR(C1949),"")</f>
        <v/>
      </c>
      <c r="C1949" s="808">
        <f>C1948+1</f>
        <v/>
      </c>
      <c r="D1949" s="844" t="n"/>
      <c r="E1949" s="845" t="n">
        <v>1.153</v>
      </c>
      <c r="F1949" s="847" t="n"/>
      <c r="G1949" s="846" t="n">
        <v>1.134</v>
      </c>
      <c r="H1949" s="848" t="n"/>
      <c r="I1949" s="844" t="n"/>
      <c r="J1949" s="845" t="n">
        <v>1.124</v>
      </c>
      <c r="K1949" s="847" t="n"/>
      <c r="L1949" s="845" t="n">
        <v>1.056</v>
      </c>
      <c r="M1949" s="983">
        <f>IFERROR(AVERAGE(D1949:E1949),"")</f>
        <v/>
      </c>
      <c r="N1949" s="983">
        <f>IFERROR(AVERAGE(F1949:H1949),"")</f>
        <v/>
      </c>
      <c r="O1949" s="983">
        <f>IFERROR(AVERAGE(I1949:J1949),"")</f>
        <v/>
      </c>
      <c r="P1949" s="983">
        <f>IFERROR(AVERAGE(K1949:L1949),"")</f>
        <v/>
      </c>
      <c r="Q1949" s="441" t="n"/>
      <c r="R1949" s="813">
        <f>AVERAGE(M1949:P1949)</f>
        <v/>
      </c>
      <c r="S1949" s="443">
        <f>IF(R1949&gt;=1,1,0)</f>
        <v/>
      </c>
      <c r="T1949" s="443">
        <f>IF(S1949=0,0,S1949+T1948)</f>
        <v/>
      </c>
      <c r="U1949" s="523" t="inlineStr">
        <is>
          <t>April</t>
        </is>
      </c>
      <c r="V1949" s="515" t="n">
        <v>2023</v>
      </c>
      <c r="W1949" s="516" t="n"/>
      <c r="X1949" s="516" t="n"/>
      <c r="Y1949" s="516" t="n"/>
      <c r="AH1949" s="257">
        <f>IF(AND(M1949&gt;=2,N1949&gt;=2,O1949&gt;=2,P1949&gt;=2),1,0)</f>
        <v/>
      </c>
      <c r="AI1949" s="266">
        <f>IF(AH1949=0,"OK","Check")</f>
        <v/>
      </c>
    </row>
    <row r="1950" ht="17.45" customHeight="1" thickBot="1">
      <c r="A1950" s="257">
        <f>IF(ISNUMBER(C1950),MONTH(C1950),"")</f>
        <v/>
      </c>
      <c r="B1950" s="257">
        <f>IF(ISNUMBER(C1950),YEAR(C1950),"")</f>
        <v/>
      </c>
      <c r="C1950" s="877">
        <f>C1949+1</f>
        <v/>
      </c>
      <c r="D1950" s="934" t="n">
        <v>0.8586</v>
      </c>
      <c r="E1950" s="935" t="n"/>
      <c r="F1950" s="974" t="n"/>
      <c r="G1950" s="936" t="n"/>
      <c r="H1950" s="1026" t="n">
        <v>0.8151</v>
      </c>
      <c r="I1950" s="934" t="n">
        <v>0.5382</v>
      </c>
      <c r="J1950" s="935" t="n"/>
      <c r="K1950" s="974" t="n">
        <v>0.6563</v>
      </c>
      <c r="L1950" s="935" t="n"/>
      <c r="M1950" s="1003">
        <f>IFERROR(AVERAGE(D1950:E1950),"")</f>
        <v/>
      </c>
      <c r="N1950" s="1003">
        <f>IFERROR(AVERAGE(F1950:H1950),"")</f>
        <v/>
      </c>
      <c r="O1950" s="1003">
        <f>IFERROR(AVERAGE(I1950:J1950),"")</f>
        <v/>
      </c>
      <c r="P1950" s="1003">
        <f>IFERROR(AVERAGE(K1950:L1950),"")</f>
        <v/>
      </c>
      <c r="Q1950" s="531" t="n"/>
      <c r="R1950" s="884">
        <f>AVERAGE(M1950:P1950)</f>
        <v/>
      </c>
      <c r="S1950" s="510">
        <f>IF(R1950&gt;=1,1,0)</f>
        <v/>
      </c>
      <c r="T1950" s="510">
        <f>IF(S1950=0,0,S1950+T1949)</f>
        <v/>
      </c>
      <c r="U1950" s="517" t="inlineStr">
        <is>
          <t>Parameter</t>
        </is>
      </c>
      <c r="V1950" s="517" t="inlineStr">
        <is>
          <t>Station 1</t>
        </is>
      </c>
      <c r="W1950" s="517" t="inlineStr">
        <is>
          <t>Station 2</t>
        </is>
      </c>
      <c r="X1950" s="517" t="inlineStr">
        <is>
          <t>Station 4</t>
        </is>
      </c>
      <c r="Y1950" s="517" t="inlineStr">
        <is>
          <t>Station 5</t>
        </is>
      </c>
      <c r="AH1950" s="257">
        <f>IF(AND(M1950&gt;=2,N1950&gt;=2,O1950&gt;=2,P1950&gt;=2),1,0)</f>
        <v/>
      </c>
      <c r="AI1950" s="266">
        <f>IF(AH1950=0,"OK","Check")</f>
        <v/>
      </c>
    </row>
    <row r="1951" ht="17.45" customHeight="1">
      <c r="A1951" s="257">
        <f>IF(ISNUMBER(C1951),MONTH(C1951),"")</f>
        <v/>
      </c>
      <c r="B1951" s="257">
        <f>IF(ISNUMBER(C1951),YEAR(C1951),"")</f>
        <v/>
      </c>
      <c r="C1951" s="831">
        <f>C1950+1</f>
        <v/>
      </c>
      <c r="D1951" s="792" t="n"/>
      <c r="E1951" s="793" t="n">
        <v>0.7433</v>
      </c>
      <c r="F1951" s="795" t="n"/>
      <c r="G1951" s="794" t="n">
        <v>0.4116</v>
      </c>
      <c r="H1951" s="836" t="n"/>
      <c r="I1951" s="792" t="n"/>
      <c r="J1951" s="793" t="n">
        <v>0.3897</v>
      </c>
      <c r="K1951" s="795" t="n"/>
      <c r="L1951" s="793" t="n">
        <v>0.4749</v>
      </c>
      <c r="M1951" s="982">
        <f>IFERROR(AVERAGE(D1951:E1951),"")</f>
        <v/>
      </c>
      <c r="N1951" s="982">
        <f>IFERROR(AVERAGE(F1951:H1951),"")</f>
        <v/>
      </c>
      <c r="O1951" s="982">
        <f>IFERROR(AVERAGE(I1951:J1951),"")</f>
        <v/>
      </c>
      <c r="P1951" s="982">
        <f>IFERROR(AVERAGE(K1951:L1951),"")</f>
        <v/>
      </c>
      <c r="R1951" s="797">
        <f>AVERAGE(M1951:P1951)</f>
        <v/>
      </c>
      <c r="S1951" s="266">
        <f>IF(R1951&gt;=1,1,0)</f>
        <v/>
      </c>
      <c r="T1951" s="266">
        <f>IF(S1951=0,0,S1951+T1950)</f>
        <v/>
      </c>
      <c r="U1951" s="518" t="inlineStr">
        <is>
          <t>Average</t>
        </is>
      </c>
      <c r="V1951" s="928">
        <f>AVERAGE(D1921:E1950)</f>
        <v/>
      </c>
      <c r="W1951" s="928">
        <f>AVERAGE(F1921:H1950)</f>
        <v/>
      </c>
      <c r="X1951" s="928">
        <f>AVERAGE(I1921:J1950)</f>
        <v/>
      </c>
      <c r="Y1951" s="928">
        <f>AVERAGE(K1921:L1950)</f>
        <v/>
      </c>
      <c r="AH1951" s="257">
        <f>IF(AND(M1951&gt;=2,N1951&gt;=2,O1951&gt;=2,P1951&gt;=2),1,0)</f>
        <v/>
      </c>
      <c r="AI1951" s="266">
        <f>IF(AH1951=0,"OK","Check")</f>
        <v/>
      </c>
    </row>
    <row r="1952" ht="17.45" customHeight="1">
      <c r="A1952" s="257">
        <f>IF(ISNUMBER(C1952),MONTH(C1952),"")</f>
        <v/>
      </c>
      <c r="B1952" s="257">
        <f>IF(ISNUMBER(C1952),YEAR(C1952),"")</f>
        <v/>
      </c>
      <c r="C1952" s="861">
        <f>C1951+1</f>
        <v/>
      </c>
      <c r="D1952" s="803" t="n">
        <v>0.9272</v>
      </c>
      <c r="E1952" s="804" t="n"/>
      <c r="F1952" s="806" t="n">
        <v>1.202</v>
      </c>
      <c r="G1952" s="805" t="n"/>
      <c r="H1952" s="838" t="n">
        <v>0.9641999999999999</v>
      </c>
      <c r="I1952" s="803" t="n">
        <v>0.5927</v>
      </c>
      <c r="J1952" s="804" t="n"/>
      <c r="K1952" s="806" t="n">
        <v>0.6369</v>
      </c>
      <c r="L1952" s="804" t="n"/>
      <c r="M1952" s="982">
        <f>IFERROR(AVERAGE(D1952:E1952),"")</f>
        <v/>
      </c>
      <c r="N1952" s="982">
        <f>IFERROR(AVERAGE(F1952:H1952),"")</f>
        <v/>
      </c>
      <c r="O1952" s="982">
        <f>IFERROR(AVERAGE(I1952:J1952),"")</f>
        <v/>
      </c>
      <c r="P1952" s="982">
        <f>IFERROR(AVERAGE(K1952:L1952),"")</f>
        <v/>
      </c>
      <c r="R1952" s="797">
        <f>AVERAGE(M1952:P1952)</f>
        <v/>
      </c>
      <c r="S1952" s="266">
        <f>IF(R1952&gt;=1,1,0)</f>
        <v/>
      </c>
      <c r="T1952" s="266">
        <f>IF(S1952=0,0,S1952+T1951)</f>
        <v/>
      </c>
      <c r="U1952" s="518" t="inlineStr">
        <is>
          <t>Maximum</t>
        </is>
      </c>
      <c r="V1952" s="928">
        <f>MAX(D1921:E1950)</f>
        <v/>
      </c>
      <c r="W1952" s="928">
        <f>MAX(F1921:H1950)</f>
        <v/>
      </c>
      <c r="X1952" s="928">
        <f>MAX(I1921:J1950)</f>
        <v/>
      </c>
      <c r="Y1952" s="928">
        <f>MAX(K1921:L1950)</f>
        <v/>
      </c>
      <c r="AH1952" s="257">
        <f>IF(AND(M1952&gt;=2,N1952&gt;=2,O1952&gt;=2,P1952&gt;=2),1,0)</f>
        <v/>
      </c>
      <c r="AI1952" s="266">
        <f>IF(AH1952=0,"OK","Check")</f>
        <v/>
      </c>
    </row>
    <row r="1953" ht="17.45" customHeight="1" thickBot="1">
      <c r="A1953" s="257">
        <f>IF(ISNUMBER(C1953),MONTH(C1953),"")</f>
        <v/>
      </c>
      <c r="B1953" s="257">
        <f>IF(ISNUMBER(C1953),YEAR(C1953),"")</f>
        <v/>
      </c>
      <c r="C1953" s="791">
        <f>C1952+1</f>
        <v/>
      </c>
      <c r="D1953" s="792" t="n"/>
      <c r="E1953" s="793" t="n">
        <v>2.265</v>
      </c>
      <c r="F1953" s="795" t="n"/>
      <c r="G1953" s="794" t="n">
        <v>0.727</v>
      </c>
      <c r="H1953" s="836" t="n"/>
      <c r="I1953" s="792" t="n"/>
      <c r="J1953" s="793" t="n">
        <v>0.7144</v>
      </c>
      <c r="K1953" s="795" t="n"/>
      <c r="L1953" s="793" t="n">
        <v>1.072</v>
      </c>
      <c r="M1953" s="982">
        <f>IFERROR(AVERAGE(D1953:E1953),"")</f>
        <v/>
      </c>
      <c r="N1953" s="982">
        <f>IFERROR(AVERAGE(F1953:H1953),"")</f>
        <v/>
      </c>
      <c r="O1953" s="982">
        <f>IFERROR(AVERAGE(I1953:J1953),"")</f>
        <v/>
      </c>
      <c r="P1953" s="982">
        <f>IFERROR(AVERAGE(K1953:L1953),"")</f>
        <v/>
      </c>
      <c r="R1953" s="797">
        <f>AVERAGE(M1953:P1953)</f>
        <v/>
      </c>
      <c r="S1953" s="266">
        <f>IF(R1953&gt;=1,1,0)</f>
        <v/>
      </c>
      <c r="T1953" s="266">
        <f>IF(S1953=0,0,S1953+T1952)</f>
        <v/>
      </c>
      <c r="U1953" s="520" t="inlineStr">
        <is>
          <t># DAYS &gt; 2.5</t>
        </is>
      </c>
      <c r="V1953" s="521">
        <f>COUNTIF(D1921:E1950,"&gt;=2.5")</f>
        <v/>
      </c>
      <c r="W1953" s="521">
        <f>COUNTIF(F1921:H1950,"&gt;=2.5")</f>
        <v/>
      </c>
      <c r="X1953" s="521">
        <f>COUNTIF(I1921:J1950,"&gt;=2.5")</f>
        <v/>
      </c>
      <c r="Y1953" s="521">
        <f>COUNTIF(K1921:L1950,"&gt;=2.5")</f>
        <v/>
      </c>
      <c r="AH1953" s="257">
        <f>IF(AND(M1953&gt;=2,N1953&gt;=2,O1953&gt;=2,P1953&gt;=2),1,0)</f>
        <v/>
      </c>
      <c r="AI1953" s="266">
        <f>IF(AH1953=0,"OK","Check")</f>
        <v/>
      </c>
    </row>
    <row r="1954" ht="17.45" customHeight="1" thickBot="1">
      <c r="A1954" s="257">
        <f>IF(ISNUMBER(C1954),MONTH(C1954),"")</f>
        <v/>
      </c>
      <c r="B1954" s="257">
        <f>IF(ISNUMBER(C1954),YEAR(C1954),"")</f>
        <v/>
      </c>
      <c r="C1954" s="791">
        <f>C1953+1</f>
        <v/>
      </c>
      <c r="D1954" s="792" t="n">
        <v>0.9679</v>
      </c>
      <c r="E1954" s="793" t="n"/>
      <c r="F1954" s="795" t="n">
        <v>0.6133999999999999</v>
      </c>
      <c r="G1954" s="794" t="n"/>
      <c r="H1954" s="836" t="n"/>
      <c r="I1954" s="792" t="n">
        <v>0.4746</v>
      </c>
      <c r="J1954" s="793" t="n"/>
      <c r="K1954" s="795" t="n">
        <v>0.7003</v>
      </c>
      <c r="L1954" s="793" t="n"/>
      <c r="M1954" s="982">
        <f>IFERROR(AVERAGE(D1954:E1954),"")</f>
        <v/>
      </c>
      <c r="N1954" s="982">
        <f>IFERROR(AVERAGE(F1954:H1954),"")</f>
        <v/>
      </c>
      <c r="O1954" s="982">
        <f>IFERROR(AVERAGE(I1954:J1954),"")</f>
        <v/>
      </c>
      <c r="P1954" s="982">
        <f>IFERROR(AVERAGE(K1954:L1954),"")</f>
        <v/>
      </c>
      <c r="R1954" s="797">
        <f>AVERAGE(M1954:P1954)</f>
        <v/>
      </c>
      <c r="S1954" s="266">
        <f>IF(R1954&gt;=1,1,0)</f>
        <v/>
      </c>
      <c r="T1954" s="266">
        <f>IF(S1954=0,0,S1954+T1953)</f>
        <v/>
      </c>
      <c r="X1954" s="664">
        <f>SUM(V1953:Y1953)</f>
        <v/>
      </c>
      <c r="Y1954" s="929">
        <f>AVERAGE(V1951:Y1951)</f>
        <v/>
      </c>
      <c r="AH1954" s="257">
        <f>IF(AND(M1954&gt;=2,N1954&gt;=2,O1954&gt;=2,P1954&gt;=2),1,0)</f>
        <v/>
      </c>
      <c r="AI1954" s="266">
        <f>IF(AH1954=0,"OK","Check")</f>
        <v/>
      </c>
    </row>
    <row r="1955" ht="17.45" customHeight="1">
      <c r="A1955" s="257">
        <f>IF(ISNUMBER(C1955),MONTH(C1955),"")</f>
        <v/>
      </c>
      <c r="B1955" s="257">
        <f>IF(ISNUMBER(C1955),YEAR(C1955),"")</f>
        <v/>
      </c>
      <c r="C1955" s="791">
        <f>C1954+1</f>
        <v/>
      </c>
      <c r="D1955" s="792" t="n"/>
      <c r="E1955" s="793" t="n">
        <v>1.122</v>
      </c>
      <c r="F1955" s="795" t="n"/>
      <c r="G1955" s="794" t="n">
        <v>0.6323</v>
      </c>
      <c r="H1955" s="836" t="n"/>
      <c r="I1955" s="792" t="n"/>
      <c r="J1955" s="793" t="n">
        <v>0.6351</v>
      </c>
      <c r="K1955" s="795" t="n"/>
      <c r="L1955" s="793" t="n">
        <v>0.6925</v>
      </c>
      <c r="M1955" s="982">
        <f>IFERROR(AVERAGE(D1955:E1955),"")</f>
        <v/>
      </c>
      <c r="N1955" s="982">
        <f>IFERROR(AVERAGE(F1955:H1955),"")</f>
        <v/>
      </c>
      <c r="O1955" s="982">
        <f>IFERROR(AVERAGE(I1955:J1955),"")</f>
        <v/>
      </c>
      <c r="P1955" s="982">
        <f>IFERROR(AVERAGE(K1955:L1955),"")</f>
        <v/>
      </c>
      <c r="R1955" s="797">
        <f>AVERAGE(M1955:P1955)</f>
        <v/>
      </c>
      <c r="S1955" s="266">
        <f>IF(R1955&gt;=1,1,0)</f>
        <v/>
      </c>
      <c r="T1955" s="266">
        <f>IF(S1955=0,0,S1955+T1954)</f>
        <v/>
      </c>
      <c r="V1955" s="605">
        <f>V1951-V1920</f>
        <v/>
      </c>
      <c r="W1955" s="605">
        <f>W1951-W1920</f>
        <v/>
      </c>
      <c r="X1955" s="605">
        <f>X1951-X1920</f>
        <v/>
      </c>
      <c r="Y1955" s="605">
        <f>Y1951-Y1920</f>
        <v/>
      </c>
      <c r="AH1955" s="257">
        <f>IF(AND(M1955&gt;=2,N1955&gt;=2,O1955&gt;=2,P1955&gt;=2),1,0)</f>
        <v/>
      </c>
      <c r="AI1955" s="266">
        <f>IF(AH1955=0,"OK","Check")</f>
        <v/>
      </c>
    </row>
    <row r="1956" ht="17.45" customHeight="1">
      <c r="A1956" s="257">
        <f>IF(ISNUMBER(C1956),MONTH(C1956),"")</f>
        <v/>
      </c>
      <c r="B1956" s="257">
        <f>IF(ISNUMBER(C1956),YEAR(C1956),"")</f>
        <v/>
      </c>
      <c r="C1956" s="808">
        <f>C1955+1</f>
        <v/>
      </c>
      <c r="D1956" s="809" t="n">
        <v>0.7398</v>
      </c>
      <c r="E1956" s="810" t="n"/>
      <c r="F1956" s="812" t="n"/>
      <c r="G1956" s="811" t="n"/>
      <c r="H1956" s="837" t="n">
        <v>0.745</v>
      </c>
      <c r="I1956" s="809" t="n">
        <v>0.5636</v>
      </c>
      <c r="J1956" s="810" t="n"/>
      <c r="K1956" s="812" t="n">
        <v>0.5628</v>
      </c>
      <c r="L1956" s="810" t="n"/>
      <c r="M1956" s="983">
        <f>IFERROR(AVERAGE(D1956:E1956),"")</f>
        <v/>
      </c>
      <c r="N1956" s="983">
        <f>IFERROR(AVERAGE(F1956:H1956),"")</f>
        <v/>
      </c>
      <c r="O1956" s="983">
        <f>IFERROR(AVERAGE(I1956:J1956),"")</f>
        <v/>
      </c>
      <c r="P1956" s="983">
        <f>IFERROR(AVERAGE(K1956:L1956),"")</f>
        <v/>
      </c>
      <c r="Q1956" s="441" t="n"/>
      <c r="R1956" s="813">
        <f>AVERAGE(M1956:P1956)</f>
        <v/>
      </c>
      <c r="S1956" s="443">
        <f>IF(R1956&gt;=1,1,0)</f>
        <v/>
      </c>
      <c r="T1956" s="443">
        <f>IF(S1956=0,0,S1956+T1955)</f>
        <v/>
      </c>
      <c r="Y1956" s="796">
        <f>Y1954-Y1923</f>
        <v/>
      </c>
      <c r="AH1956" s="257">
        <f>IF(AND(M1956&gt;=2,N1956&gt;=2,O1956&gt;=2,P1956&gt;=2),1,0)</f>
        <v/>
      </c>
      <c r="AI1956" s="266">
        <f>IF(AH1956=0,"OK","Check")</f>
        <v/>
      </c>
    </row>
    <row r="1957" ht="17.45" customHeight="1">
      <c r="A1957" s="257">
        <f>IF(ISNUMBER(C1957),MONTH(C1957),"")</f>
        <v/>
      </c>
      <c r="B1957" s="257">
        <f>IF(ISNUMBER(C1957),YEAR(C1957),"")</f>
        <v/>
      </c>
      <c r="C1957" s="808">
        <f>C1956+1</f>
        <v/>
      </c>
      <c r="D1957" s="809" t="n"/>
      <c r="E1957" s="810" t="n">
        <v>0.6556</v>
      </c>
      <c r="F1957" s="812" t="n"/>
      <c r="G1957" s="811" t="n">
        <v>0.5752</v>
      </c>
      <c r="H1957" s="837" t="n"/>
      <c r="I1957" s="809" t="n"/>
      <c r="J1957" s="810" t="n">
        <v>0.5102</v>
      </c>
      <c r="K1957" s="812" t="n"/>
      <c r="L1957" s="810" t="n">
        <v>0.547</v>
      </c>
      <c r="M1957" s="983">
        <f>IFERROR(AVERAGE(D1957:E1957),"")</f>
        <v/>
      </c>
      <c r="N1957" s="983">
        <f>IFERROR(AVERAGE(F1957:H1957),"")</f>
        <v/>
      </c>
      <c r="O1957" s="983">
        <f>IFERROR(AVERAGE(I1957:J1957),"")</f>
        <v/>
      </c>
      <c r="P1957" s="983">
        <f>IFERROR(AVERAGE(K1957:L1957),"")</f>
        <v/>
      </c>
      <c r="Q1957" s="441" t="n"/>
      <c r="R1957" s="813">
        <f>AVERAGE(M1957:P1957)</f>
        <v/>
      </c>
      <c r="S1957" s="443">
        <f>IF(R1957&gt;=1,1,0)</f>
        <v/>
      </c>
      <c r="T1957" s="443">
        <f>IF(S1957=0,0,S1957+T1956)</f>
        <v/>
      </c>
      <c r="AH1957" s="257">
        <f>IF(AND(M1957&gt;=2,N1957&gt;=2,O1957&gt;=2,P1957&gt;=2),1,0)</f>
        <v/>
      </c>
      <c r="AI1957" s="266">
        <f>IF(AH1957=0,"OK","Check")</f>
        <v/>
      </c>
    </row>
    <row r="1958" ht="17.45" customHeight="1">
      <c r="A1958" s="257">
        <f>IF(ISNUMBER(C1958),MONTH(C1958),"")</f>
        <v/>
      </c>
      <c r="B1958" s="257">
        <f>IF(ISNUMBER(C1958),YEAR(C1958),"")</f>
        <v/>
      </c>
      <c r="C1958" s="861">
        <f>C1957+1</f>
        <v/>
      </c>
      <c r="D1958" s="803" t="n">
        <v>0.7942</v>
      </c>
      <c r="E1958" s="804" t="n"/>
      <c r="F1958" s="806" t="n">
        <v>1.118</v>
      </c>
      <c r="G1958" s="805" t="n"/>
      <c r="H1958" s="838" t="n">
        <v>1.006</v>
      </c>
      <c r="I1958" s="803" t="n">
        <v>0.8151</v>
      </c>
      <c r="J1958" s="804" t="n"/>
      <c r="K1958" s="806" t="n">
        <v>0.7468</v>
      </c>
      <c r="L1958" s="804" t="n"/>
      <c r="M1958" s="982">
        <f>IFERROR(AVERAGE(D1958:E1958),"")</f>
        <v/>
      </c>
      <c r="N1958" s="982">
        <f>IFERROR(AVERAGE(F1958:H1958),"")</f>
        <v/>
      </c>
      <c r="O1958" s="982">
        <f>IFERROR(AVERAGE(I1958:J1958),"")</f>
        <v/>
      </c>
      <c r="P1958" s="982">
        <f>IFERROR(AVERAGE(K1958:L1958),"")</f>
        <v/>
      </c>
      <c r="R1958" s="797">
        <f>AVERAGE(M1958:P1958)</f>
        <v/>
      </c>
      <c r="S1958" s="266">
        <f>IF(R1958&gt;=1,1,0)</f>
        <v/>
      </c>
      <c r="T1958" s="266">
        <f>IF(S1958=0,0,S1958+T1957)</f>
        <v/>
      </c>
      <c r="AH1958" s="257">
        <f>IF(AND(M1958&gt;=2,N1958&gt;=2,O1958&gt;=2,P1958&gt;=2),1,0)</f>
        <v/>
      </c>
      <c r="AI1958" s="266">
        <f>IF(AH1958=0,"OK","Check")</f>
        <v/>
      </c>
    </row>
    <row r="1959" ht="17.45" customHeight="1">
      <c r="A1959" s="257">
        <f>IF(ISNUMBER(C1959),MONTH(C1959),"")</f>
        <v/>
      </c>
      <c r="B1959" s="257">
        <f>IF(ISNUMBER(C1959),YEAR(C1959),"")</f>
        <v/>
      </c>
      <c r="C1959" s="791">
        <f>C1958+1</f>
        <v/>
      </c>
      <c r="D1959" s="792" t="n"/>
      <c r="E1959" s="793" t="n">
        <v>0.9021</v>
      </c>
      <c r="F1959" s="795" t="n"/>
      <c r="G1959" s="794" t="n">
        <v>0.9421</v>
      </c>
      <c r="H1959" s="836" t="n"/>
      <c r="I1959" s="792" t="n"/>
      <c r="J1959" s="793" t="n">
        <v>0.7946</v>
      </c>
      <c r="K1959" s="795" t="n"/>
      <c r="L1959" s="793" t="n">
        <v>0.6983</v>
      </c>
      <c r="M1959" s="982">
        <f>IFERROR(AVERAGE(D1959:E1959),"")</f>
        <v/>
      </c>
      <c r="N1959" s="982">
        <f>IFERROR(AVERAGE(F1959:H1959),"")</f>
        <v/>
      </c>
      <c r="O1959" s="982">
        <f>IFERROR(AVERAGE(I1959:J1959),"")</f>
        <v/>
      </c>
      <c r="P1959" s="982">
        <f>IFERROR(AVERAGE(K1959:L1959),"")</f>
        <v/>
      </c>
      <c r="R1959" s="797">
        <f>AVERAGE(M1959:P1959)</f>
        <v/>
      </c>
      <c r="S1959" s="266">
        <f>IF(R1959&gt;=1,1,0)</f>
        <v/>
      </c>
      <c r="T1959" s="266">
        <f>IF(S1959=0,0,S1959+T1958)</f>
        <v/>
      </c>
      <c r="AH1959" s="257">
        <f>IF(AND(M1959&gt;=2,N1959&gt;=2,O1959&gt;=2,P1959&gt;=2),1,0)</f>
        <v/>
      </c>
      <c r="AI1959" s="266">
        <f>IF(AH1959=0,"OK","Check")</f>
        <v/>
      </c>
    </row>
    <row r="1960" ht="17.45" customHeight="1">
      <c r="A1960" s="257">
        <f>IF(ISNUMBER(C1960),MONTH(C1960),"")</f>
        <v/>
      </c>
      <c r="B1960" s="257">
        <f>IF(ISNUMBER(C1960),YEAR(C1960),"")</f>
        <v/>
      </c>
      <c r="C1960" s="791">
        <f>C1959+1</f>
        <v/>
      </c>
      <c r="D1960" s="792" t="n">
        <v>1.657</v>
      </c>
      <c r="E1960" s="793" t="n"/>
      <c r="F1960" s="795" t="n">
        <v>0.4658</v>
      </c>
      <c r="G1960" s="794" t="n"/>
      <c r="H1960" s="836" t="n"/>
      <c r="I1960" s="792" t="n">
        <v>0.6422</v>
      </c>
      <c r="J1960" s="793" t="n"/>
      <c r="K1960" s="795" t="n">
        <v>0.9388</v>
      </c>
      <c r="L1960" s="793" t="n"/>
      <c r="M1960" s="982">
        <f>IFERROR(AVERAGE(D1960:E1960),"")</f>
        <v/>
      </c>
      <c r="N1960" s="982">
        <f>IFERROR(AVERAGE(F1960:H1960),"")</f>
        <v/>
      </c>
      <c r="O1960" s="982">
        <f>IFERROR(AVERAGE(I1960:J1960),"")</f>
        <v/>
      </c>
      <c r="P1960" s="982">
        <f>IFERROR(AVERAGE(K1960:L1960),"")</f>
        <v/>
      </c>
      <c r="R1960" s="797">
        <f>AVERAGE(M1960:P1960)</f>
        <v/>
      </c>
      <c r="S1960" s="266">
        <f>IF(R1960&gt;=1,1,0)</f>
        <v/>
      </c>
      <c r="T1960" s="266">
        <f>IF(S1960=0,0,S1960+T1959)</f>
        <v/>
      </c>
      <c r="AH1960" s="257">
        <f>IF(AND(M1960&gt;=2,N1960&gt;=2,O1960&gt;=2,P1960&gt;=2),1,0)</f>
        <v/>
      </c>
      <c r="AI1960" s="266">
        <f>IF(AH1960=0,"OK","Check")</f>
        <v/>
      </c>
    </row>
    <row r="1961" ht="17.45" customHeight="1">
      <c r="A1961" s="257">
        <f>IF(ISNUMBER(C1961),MONTH(C1961),"")</f>
        <v/>
      </c>
      <c r="B1961" s="257">
        <f>IF(ISNUMBER(C1961),YEAR(C1961),"")</f>
        <v/>
      </c>
      <c r="C1961" s="791">
        <f>C1960+1</f>
        <v/>
      </c>
      <c r="D1961" s="792" t="n"/>
      <c r="E1961" s="793" t="n">
        <v>0.9808</v>
      </c>
      <c r="F1961" s="795" t="n"/>
      <c r="G1961" s="794" t="n">
        <v>0.9102</v>
      </c>
      <c r="H1961" s="836" t="n"/>
      <c r="I1961" s="792" t="n"/>
      <c r="J1961" s="793" t="n">
        <v>0.9327</v>
      </c>
      <c r="K1961" s="795" t="n"/>
      <c r="L1961" s="793" t="n">
        <v>0.7534</v>
      </c>
      <c r="M1961" s="982">
        <f>IFERROR(AVERAGE(D1961:E1961),"")</f>
        <v/>
      </c>
      <c r="N1961" s="982">
        <f>IFERROR(AVERAGE(F1961:H1961),"")</f>
        <v/>
      </c>
      <c r="O1961" s="982">
        <f>IFERROR(AVERAGE(I1961:J1961),"")</f>
        <v/>
      </c>
      <c r="P1961" s="982">
        <f>IFERROR(AVERAGE(K1961:L1961),"")</f>
        <v/>
      </c>
      <c r="R1961" s="797">
        <f>AVERAGE(M1961:P1961)</f>
        <v/>
      </c>
      <c r="S1961" s="266">
        <f>IF(R1961&gt;=1,1,0)</f>
        <v/>
      </c>
      <c r="T1961" s="266">
        <f>IF(S1961=0,0,S1961+T1960)</f>
        <v/>
      </c>
      <c r="AH1961" s="257">
        <f>IF(AND(M1961&gt;=2,N1961&gt;=2,O1961&gt;=2,P1961&gt;=2),1,0)</f>
        <v/>
      </c>
      <c r="AI1961" s="266">
        <f>IF(AH1961=0,"OK","Check")</f>
        <v/>
      </c>
    </row>
    <row r="1962" ht="17.45" customHeight="1">
      <c r="A1962" s="257">
        <f>IF(ISNUMBER(C1962),MONTH(C1962),"")</f>
        <v/>
      </c>
      <c r="B1962" s="257">
        <f>IF(ISNUMBER(C1962),YEAR(C1962),"")</f>
        <v/>
      </c>
      <c r="C1962" s="791">
        <f>C1961+1</f>
        <v/>
      </c>
      <c r="D1962" s="792" t="n">
        <v>1.106</v>
      </c>
      <c r="E1962" s="793" t="n"/>
      <c r="F1962" s="795" t="n"/>
      <c r="G1962" s="794" t="n"/>
      <c r="H1962" s="836" t="n">
        <v>0.9076</v>
      </c>
      <c r="I1962" s="792" t="n">
        <v>1.008</v>
      </c>
      <c r="J1962" s="793" t="n"/>
      <c r="K1962" s="795" t="n">
        <v>0.9308999999999999</v>
      </c>
      <c r="L1962" s="793" t="n"/>
      <c r="M1962" s="982">
        <f>IFERROR(AVERAGE(D1962:E1962),"")</f>
        <v/>
      </c>
      <c r="N1962" s="982">
        <f>IFERROR(AVERAGE(F1962:H1962),"")</f>
        <v/>
      </c>
      <c r="O1962" s="982">
        <f>IFERROR(AVERAGE(I1962:J1962),"")</f>
        <v/>
      </c>
      <c r="P1962" s="982">
        <f>IFERROR(AVERAGE(K1962:L1962),"")</f>
        <v/>
      </c>
      <c r="R1962" s="797">
        <f>AVERAGE(M1962:P1962)</f>
        <v/>
      </c>
      <c r="S1962" s="266">
        <f>IF(R1962&gt;=1,1,0)</f>
        <v/>
      </c>
      <c r="T1962" s="266">
        <f>IF(S1962=0,0,S1962+T1961)</f>
        <v/>
      </c>
      <c r="AH1962" s="257">
        <f>IF(AND(M1962&gt;=2,N1962&gt;=2,O1962&gt;=2,P1962&gt;=2),1,0)</f>
        <v/>
      </c>
      <c r="AI1962" s="266">
        <f>IF(AH1962=0,"OK","Check")</f>
        <v/>
      </c>
    </row>
    <row r="1963" ht="17.45" customHeight="1">
      <c r="A1963" s="257">
        <f>IF(ISNUMBER(C1963),MONTH(C1963),"")</f>
        <v/>
      </c>
      <c r="B1963" s="257">
        <f>IF(ISNUMBER(C1963),YEAR(C1963),"")</f>
        <v/>
      </c>
      <c r="C1963" s="808">
        <f>C1962+1</f>
        <v/>
      </c>
      <c r="D1963" s="809" t="n"/>
      <c r="E1963" s="810" t="n">
        <v>1.104</v>
      </c>
      <c r="F1963" s="812" t="n"/>
      <c r="G1963" s="811" t="n">
        <v>0.8985</v>
      </c>
      <c r="H1963" s="837" t="n"/>
      <c r="I1963" s="809" t="n"/>
      <c r="J1963" s="810" t="n">
        <v>0.8506</v>
      </c>
      <c r="K1963" s="812" t="n"/>
      <c r="L1963" s="810" t="n">
        <v>0.9535</v>
      </c>
      <c r="M1963" s="983">
        <f>IFERROR(AVERAGE(D1963:E1963),"")</f>
        <v/>
      </c>
      <c r="N1963" s="983">
        <f>IFERROR(AVERAGE(F1963:H1963),"")</f>
        <v/>
      </c>
      <c r="O1963" s="983">
        <f>IFERROR(AVERAGE(I1963:J1963),"")</f>
        <v/>
      </c>
      <c r="P1963" s="983">
        <f>IFERROR(AVERAGE(K1963:L1963),"")</f>
        <v/>
      </c>
      <c r="Q1963" s="441" t="n"/>
      <c r="R1963" s="813">
        <f>AVERAGE(M1963:P1963)</f>
        <v/>
      </c>
      <c r="S1963" s="443">
        <f>IF(R1963&gt;=1,1,0)</f>
        <v/>
      </c>
      <c r="T1963" s="443">
        <f>IF(S1963=0,0,S1963+T1962)</f>
        <v/>
      </c>
      <c r="AH1963" s="257">
        <f>IF(AND(M1963&gt;=2,N1963&gt;=2,O1963&gt;=2,P1963&gt;=2),1,0)</f>
        <v/>
      </c>
      <c r="AI1963" s="266">
        <f>IF(AH1963=0,"OK","Check")</f>
        <v/>
      </c>
    </row>
    <row r="1964" ht="17.45" customHeight="1">
      <c r="A1964" s="257">
        <f>IF(ISNUMBER(C1964),MONTH(C1964),"")</f>
        <v/>
      </c>
      <c r="B1964" s="257">
        <f>IF(ISNUMBER(C1964),YEAR(C1964),"")</f>
        <v/>
      </c>
      <c r="C1964" s="861">
        <f>C1963+1</f>
        <v/>
      </c>
      <c r="D1964" s="809" t="n">
        <v>0.8208</v>
      </c>
      <c r="E1964" s="810" t="n"/>
      <c r="F1964" s="812" t="n">
        <v>0.6879999999999999</v>
      </c>
      <c r="G1964" s="811" t="n"/>
      <c r="H1964" s="837" t="n">
        <v>0.6632</v>
      </c>
      <c r="I1964" s="809" t="n">
        <v>0.5795</v>
      </c>
      <c r="J1964" s="810" t="n"/>
      <c r="K1964" s="812" t="n">
        <v>0.6465</v>
      </c>
      <c r="L1964" s="810" t="n"/>
      <c r="M1964" s="983">
        <f>IFERROR(AVERAGE(D1964:E1964),"")</f>
        <v/>
      </c>
      <c r="N1964" s="983">
        <f>IFERROR(AVERAGE(F1964:H1964),"")</f>
        <v/>
      </c>
      <c r="O1964" s="983">
        <f>IFERROR(AVERAGE(I1964:J1964),"")</f>
        <v/>
      </c>
      <c r="P1964" s="983">
        <f>IFERROR(AVERAGE(K1964:L1964),"")</f>
        <v/>
      </c>
      <c r="Q1964" s="441" t="n"/>
      <c r="R1964" s="813">
        <f>AVERAGE(M1964:P1964)</f>
        <v/>
      </c>
      <c r="S1964" s="443">
        <f>IF(R1964&gt;=1,1,0)</f>
        <v/>
      </c>
      <c r="T1964" s="443">
        <f>IF(S1964=0,0,S1964+T1963)</f>
        <v/>
      </c>
      <c r="AH1964" s="257">
        <f>IF(AND(M1964&gt;=2,N1964&gt;=2,O1964&gt;=2,P1964&gt;=2),1,0)</f>
        <v/>
      </c>
      <c r="AI1964" s="266">
        <f>IF(AH1964=0,"OK","Check")</f>
        <v/>
      </c>
    </row>
    <row r="1965" ht="17.45" customHeight="1">
      <c r="A1965" s="257">
        <f>IF(ISNUMBER(C1965),MONTH(C1965),"")</f>
        <v/>
      </c>
      <c r="B1965" s="257">
        <f>IF(ISNUMBER(C1965),YEAR(C1965),"")</f>
        <v/>
      </c>
      <c r="C1965" s="791">
        <f>C1964+1</f>
        <v/>
      </c>
      <c r="D1965" s="792" t="n"/>
      <c r="E1965" s="793" t="n">
        <v>1.41</v>
      </c>
      <c r="F1965" s="795" t="n"/>
      <c r="G1965" s="794" t="n">
        <v>1.303</v>
      </c>
      <c r="H1965" s="836" t="n"/>
      <c r="I1965" s="792" t="n"/>
      <c r="J1965" s="793" t="n">
        <v>1.121</v>
      </c>
      <c r="K1965" s="795" t="n"/>
      <c r="L1965" s="793" t="n">
        <v>0.8431</v>
      </c>
      <c r="M1965" s="982">
        <f>IFERROR(AVERAGE(D1965:E1965),"")</f>
        <v/>
      </c>
      <c r="N1965" s="982">
        <f>IFERROR(AVERAGE(F1965:H1965),"")</f>
        <v/>
      </c>
      <c r="O1965" s="982">
        <f>IFERROR(AVERAGE(I1965:J1965),"")</f>
        <v/>
      </c>
      <c r="P1965" s="982">
        <f>IFERROR(AVERAGE(K1965:L1965),"")</f>
        <v/>
      </c>
      <c r="R1965" s="797">
        <f>AVERAGE(M1965:P1965)</f>
        <v/>
      </c>
      <c r="S1965" s="266">
        <f>IF(R1965&gt;=1,1,0)</f>
        <v/>
      </c>
      <c r="T1965" s="266">
        <f>IF(S1965=0,0,S1965+T1964)</f>
        <v/>
      </c>
      <c r="AH1965" s="257">
        <f>IF(AND(M1965&gt;=2,N1965&gt;=2,O1965&gt;=2,P1965&gt;=2),1,0)</f>
        <v/>
      </c>
      <c r="AI1965" s="266">
        <f>IF(AH1965=0,"OK","Check")</f>
        <v/>
      </c>
    </row>
    <row r="1966" ht="17.45" customHeight="1">
      <c r="A1966" s="257">
        <f>IF(ISNUMBER(C1966),MONTH(C1966),"")</f>
        <v/>
      </c>
      <c r="B1966" s="257">
        <f>IF(ISNUMBER(C1966),YEAR(C1966),"")</f>
        <v/>
      </c>
      <c r="C1966" s="791">
        <f>C1965+1</f>
        <v/>
      </c>
      <c r="D1966" s="792" t="n">
        <v>1.038</v>
      </c>
      <c r="E1966" s="793" t="n"/>
      <c r="F1966" s="795" t="n">
        <v>1.106</v>
      </c>
      <c r="G1966" s="794" t="n"/>
      <c r="H1966" s="836" t="n"/>
      <c r="I1966" s="792" t="n">
        <v>1.09</v>
      </c>
      <c r="J1966" s="793" t="n"/>
      <c r="K1966" s="795" t="n">
        <v>1.032</v>
      </c>
      <c r="L1966" s="793" t="n"/>
      <c r="M1966" s="982">
        <f>IFERROR(AVERAGE(D1966:E1966),"")</f>
        <v/>
      </c>
      <c r="N1966" s="982">
        <f>IFERROR(AVERAGE(F1966:H1966),"")</f>
        <v/>
      </c>
      <c r="O1966" s="982">
        <f>IFERROR(AVERAGE(I1966:J1966),"")</f>
        <v/>
      </c>
      <c r="P1966" s="982">
        <f>IFERROR(AVERAGE(K1966:L1966),"")</f>
        <v/>
      </c>
      <c r="R1966" s="797">
        <f>AVERAGE(M1966:P1966)</f>
        <v/>
      </c>
      <c r="S1966" s="266">
        <f>IF(R1966&gt;=1,1,0)</f>
        <v/>
      </c>
      <c r="T1966" s="266">
        <f>IF(S1966=0,0,S1966+T1965)</f>
        <v/>
      </c>
      <c r="AH1966" s="257">
        <f>IF(AND(M1966&gt;=2,N1966&gt;=2,O1966&gt;=2,P1966&gt;=2),1,0)</f>
        <v/>
      </c>
      <c r="AI1966" s="266">
        <f>IF(AH1966=0,"OK","Check")</f>
        <v/>
      </c>
    </row>
    <row r="1967" ht="17.45" customHeight="1">
      <c r="A1967" s="257">
        <f>IF(ISNUMBER(C1967),MONTH(C1967),"")</f>
        <v/>
      </c>
      <c r="B1967" s="257">
        <f>IF(ISNUMBER(C1967),YEAR(C1967),"")</f>
        <v/>
      </c>
      <c r="C1967" s="791">
        <f>C1966+1</f>
        <v/>
      </c>
      <c r="D1967" s="792" t="n"/>
      <c r="E1967" s="793" t="n">
        <v>1.196</v>
      </c>
      <c r="F1967" s="795" t="n"/>
      <c r="G1967" s="794" t="n">
        <v>1.137</v>
      </c>
      <c r="H1967" s="836" t="n"/>
      <c r="I1967" s="792" t="n"/>
      <c r="J1967" s="793" t="n">
        <v>1.261</v>
      </c>
      <c r="K1967" s="795" t="n"/>
      <c r="L1967" s="793" t="n">
        <v>1.25</v>
      </c>
      <c r="M1967" s="982">
        <f>IFERROR(AVERAGE(D1967:E1967),"")</f>
        <v/>
      </c>
      <c r="N1967" s="982">
        <f>IFERROR(AVERAGE(F1967:H1967),"")</f>
        <v/>
      </c>
      <c r="O1967" s="982">
        <f>IFERROR(AVERAGE(I1967:J1967),"")</f>
        <v/>
      </c>
      <c r="P1967" s="982">
        <f>IFERROR(AVERAGE(K1967:L1967),"")</f>
        <v/>
      </c>
      <c r="R1967" s="797">
        <f>AVERAGE(M1967:P1967)</f>
        <v/>
      </c>
      <c r="S1967" s="266">
        <f>IF(R1967&gt;=1,1,0)</f>
        <v/>
      </c>
      <c r="T1967" s="266">
        <f>IF(S1967=0,0,S1967+T1966)</f>
        <v/>
      </c>
      <c r="AH1967" s="257">
        <f>IF(AND(M1967&gt;=2,N1967&gt;=2,O1967&gt;=2,P1967&gt;=2),1,0)</f>
        <v/>
      </c>
      <c r="AI1967" s="266">
        <f>IF(AH1967=0,"OK","Check")</f>
        <v/>
      </c>
    </row>
    <row r="1968" ht="17.45" customHeight="1">
      <c r="A1968" s="257">
        <f>IF(ISNUMBER(C1968),MONTH(C1968),"")</f>
        <v/>
      </c>
      <c r="B1968" s="257">
        <f>IF(ISNUMBER(C1968),YEAR(C1968),"")</f>
        <v/>
      </c>
      <c r="C1968" s="791">
        <f>C1967+1</f>
        <v/>
      </c>
      <c r="D1968" s="792" t="n">
        <v>1.434</v>
      </c>
      <c r="E1968" s="793" t="n"/>
      <c r="F1968" s="795" t="n"/>
      <c r="G1968" s="794" t="n"/>
      <c r="H1968" s="836" t="n">
        <v>0.8661</v>
      </c>
      <c r="I1968" s="792" t="n">
        <v>1.118</v>
      </c>
      <c r="J1968" s="793" t="n"/>
      <c r="K1968" s="795" t="n">
        <v>0.9387</v>
      </c>
      <c r="L1968" s="793" t="n"/>
      <c r="M1968" s="982">
        <f>IFERROR(AVERAGE(D1968:E1968),"")</f>
        <v/>
      </c>
      <c r="N1968" s="982">
        <f>IFERROR(AVERAGE(F1968:H1968),"")</f>
        <v/>
      </c>
      <c r="O1968" s="982">
        <f>IFERROR(AVERAGE(I1968:J1968),"")</f>
        <v/>
      </c>
      <c r="P1968" s="982">
        <f>IFERROR(AVERAGE(K1968:L1968),"")</f>
        <v/>
      </c>
      <c r="R1968" s="797">
        <f>AVERAGE(M1968:P1968)</f>
        <v/>
      </c>
      <c r="S1968" s="266">
        <f>IF(R1968&gt;=1,1,0)</f>
        <v/>
      </c>
      <c r="T1968" s="266">
        <f>IF(S1968=0,0,S1968+T1967)</f>
        <v/>
      </c>
      <c r="AH1968" s="257">
        <f>IF(AND(M1968&gt;=2,N1968&gt;=2,O1968&gt;=2,P1968&gt;=2),1,0)</f>
        <v/>
      </c>
      <c r="AI1968" s="266">
        <f>IF(AH1968=0,"OK","Check")</f>
        <v/>
      </c>
    </row>
    <row r="1969" ht="17.45" customHeight="1">
      <c r="A1969" s="257">
        <f>IF(ISNUMBER(C1969),MONTH(C1969),"")</f>
        <v/>
      </c>
      <c r="B1969" s="257">
        <f>IF(ISNUMBER(C1969),YEAR(C1969),"")</f>
        <v/>
      </c>
      <c r="C1969" s="791">
        <f>C1968+1</f>
        <v/>
      </c>
      <c r="D1969" s="792" t="n"/>
      <c r="E1969" s="793" t="n">
        <v>0.9774</v>
      </c>
      <c r="F1969" s="795" t="n"/>
      <c r="G1969" s="794" t="n">
        <v>0.8791</v>
      </c>
      <c r="H1969" s="836" t="n"/>
      <c r="I1969" s="792" t="n"/>
      <c r="J1969" s="793" t="n">
        <v>0.9525</v>
      </c>
      <c r="K1969" s="795" t="n"/>
      <c r="L1969" s="793" t="n">
        <v>0.8505</v>
      </c>
      <c r="M1969" s="982">
        <f>IFERROR(AVERAGE(D1969:E1969),"")</f>
        <v/>
      </c>
      <c r="N1969" s="982">
        <f>IFERROR(AVERAGE(F1969:H1969),"")</f>
        <v/>
      </c>
      <c r="O1969" s="982">
        <f>IFERROR(AVERAGE(I1969:J1969),"")</f>
        <v/>
      </c>
      <c r="P1969" s="982">
        <f>IFERROR(AVERAGE(K1969:L1969),"")</f>
        <v/>
      </c>
      <c r="R1969" s="797">
        <f>AVERAGE(M1969:P1969)</f>
        <v/>
      </c>
      <c r="S1969" s="266">
        <f>IF(R1969&gt;=1,1,0)</f>
        <v/>
      </c>
      <c r="T1969" s="266">
        <f>IF(S1969=0,0,S1969+T1968)</f>
        <v/>
      </c>
      <c r="AH1969" s="257">
        <f>IF(AND(M1969&gt;=2,N1969&gt;=2,O1969&gt;=2,P1969&gt;=2),1,0)</f>
        <v/>
      </c>
      <c r="AI1969" s="266">
        <f>IF(AH1969=0,"OK","Check")</f>
        <v/>
      </c>
    </row>
    <row r="1970" ht="17.45" customHeight="1">
      <c r="A1970" s="257">
        <f>IF(ISNUMBER(C1970),MONTH(C1970),"")</f>
        <v/>
      </c>
      <c r="B1970" s="257">
        <f>IF(ISNUMBER(C1970),YEAR(C1970),"")</f>
        <v/>
      </c>
      <c r="C1970" s="861">
        <f>C1969+1</f>
        <v/>
      </c>
      <c r="D1970" s="809" t="n">
        <v>0.9666</v>
      </c>
      <c r="E1970" s="810" t="n"/>
      <c r="F1970" s="812" t="n">
        <v>1.002</v>
      </c>
      <c r="G1970" s="811" t="n"/>
      <c r="H1970" s="837" t="n">
        <v>0.9306</v>
      </c>
      <c r="I1970" s="809" t="n">
        <v>0.795</v>
      </c>
      <c r="J1970" s="810" t="n"/>
      <c r="K1970" s="812" t="n">
        <v>0.7102000000000001</v>
      </c>
      <c r="L1970" s="810" t="n"/>
      <c r="M1970" s="983">
        <f>IFERROR(AVERAGE(D1970:E1970),"")</f>
        <v/>
      </c>
      <c r="N1970" s="983">
        <f>IFERROR(AVERAGE(F1970:H1970),"")</f>
        <v/>
      </c>
      <c r="O1970" s="983">
        <f>IFERROR(AVERAGE(I1970:J1970),"")</f>
        <v/>
      </c>
      <c r="P1970" s="983">
        <f>IFERROR(AVERAGE(K1970:L1970),"")</f>
        <v/>
      </c>
      <c r="Q1970" s="441" t="n"/>
      <c r="R1970" s="813">
        <f>AVERAGE(M1970:P1970)</f>
        <v/>
      </c>
      <c r="S1970" s="443">
        <f>IF(R1970&gt;=1,1,0)</f>
        <v/>
      </c>
      <c r="T1970" s="443">
        <f>IF(S1970=0,0,S1970+T1969)</f>
        <v/>
      </c>
      <c r="AH1970" s="257">
        <f>IF(AND(M1970&gt;=2,N1970&gt;=2,O1970&gt;=2,P1970&gt;=2),1,0)</f>
        <v/>
      </c>
      <c r="AI1970" s="266">
        <f>IF(AH1970=0,"OK","Check")</f>
        <v/>
      </c>
    </row>
    <row r="1971" ht="17.45" customHeight="1">
      <c r="A1971" s="257">
        <f>IF(ISNUMBER(C1971),MONTH(C1971),"")</f>
        <v/>
      </c>
      <c r="B1971" s="257">
        <f>IF(ISNUMBER(C1971),YEAR(C1971),"")</f>
        <v/>
      </c>
      <c r="C1971" s="808">
        <f>C1970+1</f>
        <v/>
      </c>
      <c r="D1971" s="809" t="n"/>
      <c r="E1971" s="810" t="n">
        <v>0.7776999999999999</v>
      </c>
      <c r="F1971" s="812" t="n"/>
      <c r="G1971" s="811" t="n">
        <v>0.5595</v>
      </c>
      <c r="H1971" s="837" t="n"/>
      <c r="I1971" s="809" t="n"/>
      <c r="J1971" s="810" t="n">
        <v>0.4673</v>
      </c>
      <c r="K1971" s="812" t="n"/>
      <c r="L1971" s="810" t="n">
        <v>0.6169</v>
      </c>
      <c r="M1971" s="983">
        <f>IFERROR(AVERAGE(D1971:E1971),"")</f>
        <v/>
      </c>
      <c r="N1971" s="983">
        <f>IFERROR(AVERAGE(F1971:H1971),"")</f>
        <v/>
      </c>
      <c r="O1971" s="983">
        <f>IFERROR(AVERAGE(I1971:J1971),"")</f>
        <v/>
      </c>
      <c r="P1971" s="983">
        <f>IFERROR(AVERAGE(K1971:L1971),"")</f>
        <v/>
      </c>
      <c r="Q1971" s="441" t="n"/>
      <c r="R1971" s="813">
        <f>AVERAGE(M1971:P1971)</f>
        <v/>
      </c>
      <c r="S1971" s="443">
        <f>IF(R1971&gt;=1,1,0)</f>
        <v/>
      </c>
      <c r="T1971" s="443">
        <f>IF(S1971=0,0,S1971+T1970)</f>
        <v/>
      </c>
      <c r="AH1971" s="257">
        <f>IF(AND(M1971&gt;=2,N1971&gt;=2,O1971&gt;=2,P1971&gt;=2),1,0)</f>
        <v/>
      </c>
      <c r="AI1971" s="266">
        <f>IF(AH1971=0,"OK","Check")</f>
        <v/>
      </c>
    </row>
    <row r="1972" ht="17.45" customHeight="1">
      <c r="A1972" s="257">
        <f>IF(ISNUMBER(C1972),MONTH(C1972),"")</f>
        <v/>
      </c>
      <c r="B1972" s="257">
        <f>IF(ISNUMBER(C1972),YEAR(C1972),"")</f>
        <v/>
      </c>
      <c r="C1972" s="791">
        <f>C1971+1</f>
        <v/>
      </c>
      <c r="D1972" s="792" t="n">
        <v>1.251</v>
      </c>
      <c r="E1972" s="793" t="n"/>
      <c r="F1972" s="795" t="n">
        <v>0.8883</v>
      </c>
      <c r="G1972" s="794" t="n"/>
      <c r="H1972" s="836" t="n"/>
      <c r="I1972" s="792" t="n">
        <v>1.178</v>
      </c>
      <c r="J1972" s="793" t="n"/>
      <c r="K1972" s="795" t="n">
        <v>0.7871</v>
      </c>
      <c r="L1972" s="793" t="n"/>
      <c r="M1972" s="982">
        <f>IFERROR(AVERAGE(D1972:E1972),"")</f>
        <v/>
      </c>
      <c r="N1972" s="982">
        <f>IFERROR(AVERAGE(F1972:H1972),"")</f>
        <v/>
      </c>
      <c r="O1972" s="982">
        <f>IFERROR(AVERAGE(I1972:J1972),"")</f>
        <v/>
      </c>
      <c r="P1972" s="982">
        <f>IFERROR(AVERAGE(K1972:L1972),"")</f>
        <v/>
      </c>
      <c r="R1972" s="797">
        <f>AVERAGE(M1972:P1972)</f>
        <v/>
      </c>
      <c r="S1972" s="266">
        <f>IF(R1972&gt;=1,1,0)</f>
        <v/>
      </c>
      <c r="T1972" s="266">
        <f>IF(S1972=0,0,S1972+T1971)</f>
        <v/>
      </c>
      <c r="AH1972" s="257">
        <f>IF(AND(M1972&gt;=2,N1972&gt;=2,O1972&gt;=2,P1972&gt;=2),1,0)</f>
        <v/>
      </c>
      <c r="AI1972" s="266">
        <f>IF(AH1972=0,"OK","Check")</f>
        <v/>
      </c>
    </row>
    <row r="1973" ht="17.45" customHeight="1">
      <c r="A1973" s="257">
        <f>IF(ISNUMBER(C1973),MONTH(C1973),"")</f>
        <v/>
      </c>
      <c r="B1973" s="257">
        <f>IF(ISNUMBER(C1973),YEAR(C1973),"")</f>
        <v/>
      </c>
      <c r="C1973" s="791">
        <f>C1972+1</f>
        <v/>
      </c>
      <c r="D1973" s="792" t="n"/>
      <c r="E1973" s="793" t="n">
        <v>1.008</v>
      </c>
      <c r="F1973" s="795" t="n"/>
      <c r="G1973" s="794" t="n">
        <v>0.4577</v>
      </c>
      <c r="H1973" s="836" t="n"/>
      <c r="I1973" s="792" t="n"/>
      <c r="J1973" s="793" t="n">
        <v>0.535</v>
      </c>
      <c r="K1973" s="795" t="n"/>
      <c r="L1973" s="793" t="n">
        <v>0.4786</v>
      </c>
      <c r="M1973" s="982">
        <f>IFERROR(AVERAGE(D1973:E1973),"")</f>
        <v/>
      </c>
      <c r="N1973" s="982">
        <f>IFERROR(AVERAGE(F1973:H1973),"")</f>
        <v/>
      </c>
      <c r="O1973" s="982">
        <f>IFERROR(AVERAGE(I1973:J1973),"")</f>
        <v/>
      </c>
      <c r="P1973" s="982">
        <f>IFERROR(AVERAGE(K1973:L1973),"")</f>
        <v/>
      </c>
      <c r="R1973" s="797">
        <f>AVERAGE(M1973:P1973)</f>
        <v/>
      </c>
      <c r="S1973" s="266">
        <f>IF(R1973&gt;=1,1,0)</f>
        <v/>
      </c>
      <c r="T1973" s="266">
        <f>IF(S1973=0,0,S1973+T1972)</f>
        <v/>
      </c>
      <c r="AH1973" s="257">
        <f>IF(AND(M1973&gt;=2,N1973&gt;=2,O1973&gt;=2,P1973&gt;=2),1,0)</f>
        <v/>
      </c>
      <c r="AI1973" s="266">
        <f>IF(AH1973=0,"OK","Check")</f>
        <v/>
      </c>
    </row>
    <row r="1974" ht="17.45" customHeight="1">
      <c r="A1974" s="257">
        <f>IF(ISNUMBER(C1974),MONTH(C1974),"")</f>
        <v/>
      </c>
      <c r="B1974" s="257">
        <f>IF(ISNUMBER(C1974),YEAR(C1974),"")</f>
        <v/>
      </c>
      <c r="C1974" s="791">
        <f>C1973+1</f>
        <v/>
      </c>
      <c r="D1974" s="792" t="n">
        <v>0.8855</v>
      </c>
      <c r="E1974" s="793" t="n"/>
      <c r="F1974" s="795" t="n"/>
      <c r="G1974" s="794" t="n"/>
      <c r="H1974" s="836" t="n">
        <v>0.4131</v>
      </c>
      <c r="I1974" s="792" t="n">
        <v>0.5979</v>
      </c>
      <c r="J1974" s="793" t="n"/>
      <c r="K1974" s="795" t="n">
        <v>0.4854</v>
      </c>
      <c r="L1974" s="793" t="n"/>
      <c r="M1974" s="982">
        <f>IFERROR(AVERAGE(D1974:E1974),"")</f>
        <v/>
      </c>
      <c r="N1974" s="982">
        <f>IFERROR(AVERAGE(F1974:H1974),"")</f>
        <v/>
      </c>
      <c r="O1974" s="982">
        <f>IFERROR(AVERAGE(I1974:J1974),"")</f>
        <v/>
      </c>
      <c r="P1974" s="982">
        <f>IFERROR(AVERAGE(K1974:L1974),"")</f>
        <v/>
      </c>
      <c r="R1974" s="797">
        <f>AVERAGE(M1974:P1974)</f>
        <v/>
      </c>
      <c r="S1974" s="266">
        <f>IF(R1974&gt;=1,1,0)</f>
        <v/>
      </c>
      <c r="T1974" s="266">
        <f>IF(S1974=0,0,S1974+T1973)</f>
        <v/>
      </c>
      <c r="AH1974" s="257">
        <f>IF(AND(M1974&gt;=2,N1974&gt;=2,O1974&gt;=2,P1974&gt;=2),1,0)</f>
        <v/>
      </c>
      <c r="AI1974" s="266">
        <f>IF(AH1974=0,"OK","Check")</f>
        <v/>
      </c>
    </row>
    <row r="1975" ht="17.45" customHeight="1">
      <c r="A1975" s="257">
        <f>IF(ISNUMBER(C1975),MONTH(C1975),"")</f>
        <v/>
      </c>
      <c r="B1975" s="257">
        <f>IF(ISNUMBER(C1975),YEAR(C1975),"")</f>
        <v/>
      </c>
      <c r="C1975" s="791">
        <f>C1974+1</f>
        <v/>
      </c>
      <c r="D1975" s="792" t="n"/>
      <c r="E1975" s="793" t="n">
        <v>0.5558</v>
      </c>
      <c r="F1975" s="795" t="n"/>
      <c r="G1975" s="794" t="n">
        <v>0.5114</v>
      </c>
      <c r="H1975" s="836" t="n"/>
      <c r="I1975" s="792" t="n"/>
      <c r="J1975" s="793" t="n">
        <v>0.5439000000000001</v>
      </c>
      <c r="K1975" s="795" t="n"/>
      <c r="L1975" s="793" t="n">
        <v>0.5003</v>
      </c>
      <c r="M1975" s="982">
        <f>IFERROR(AVERAGE(D1975:E1975),"")</f>
        <v/>
      </c>
      <c r="N1975" s="982">
        <f>IFERROR(AVERAGE(F1975:H1975),"")</f>
        <v/>
      </c>
      <c r="O1975" s="982">
        <f>IFERROR(AVERAGE(I1975:J1975),"")</f>
        <v/>
      </c>
      <c r="P1975" s="982">
        <f>IFERROR(AVERAGE(K1975:L1975),"")</f>
        <v/>
      </c>
      <c r="R1975" s="797">
        <f>AVERAGE(M1975:P1975)</f>
        <v/>
      </c>
      <c r="S1975" s="266">
        <f>IF(R1975&gt;=1,1,0)</f>
        <v/>
      </c>
      <c r="T1975" s="266">
        <f>IF(S1975=0,0,S1975+T1974)</f>
        <v/>
      </c>
      <c r="AH1975" s="257">
        <f>IF(AND(M1975&gt;=2,N1975&gt;=2,O1975&gt;=2,P1975&gt;=2),1,0)</f>
        <v/>
      </c>
      <c r="AI1975" s="266">
        <f>IF(AH1975=0,"OK","Check")</f>
        <v/>
      </c>
    </row>
    <row r="1976" ht="17.45" customHeight="1">
      <c r="A1976" s="257">
        <f>IF(ISNUMBER(C1976),MONTH(C1976),"")</f>
        <v/>
      </c>
      <c r="B1976" s="257">
        <f>IF(ISNUMBER(C1976),YEAR(C1976),"")</f>
        <v/>
      </c>
      <c r="C1976" s="861">
        <f>C1975+1</f>
        <v/>
      </c>
      <c r="D1976" s="803" t="n">
        <v>1.112</v>
      </c>
      <c r="E1976" s="804" t="n"/>
      <c r="F1976" s="806" t="n">
        <v>0.972</v>
      </c>
      <c r="G1976" s="805" t="n"/>
      <c r="H1976" s="838" t="n">
        <v>0.9709</v>
      </c>
      <c r="I1976" s="803" t="n">
        <v>0.8061</v>
      </c>
      <c r="J1976" s="804" t="n"/>
      <c r="K1976" s="806" t="n">
        <v>0.7000999999999999</v>
      </c>
      <c r="L1976" s="804" t="n"/>
      <c r="M1976" s="982">
        <f>IFERROR(AVERAGE(D1976:E1976),"")</f>
        <v/>
      </c>
      <c r="N1976" s="982">
        <f>IFERROR(AVERAGE(F1976:H1976),"")</f>
        <v/>
      </c>
      <c r="O1976" s="982">
        <f>IFERROR(AVERAGE(I1976:J1976),"")</f>
        <v/>
      </c>
      <c r="P1976" s="982">
        <f>IFERROR(AVERAGE(K1976:L1976),"")</f>
        <v/>
      </c>
      <c r="R1976" s="797">
        <f>AVERAGE(M1976:P1976)</f>
        <v/>
      </c>
      <c r="S1976" s="266">
        <f>IF(R1976&gt;=1,1,0)</f>
        <v/>
      </c>
      <c r="T1976" s="266">
        <f>IF(S1976=0,0,S1976+T1975)</f>
        <v/>
      </c>
      <c r="AH1976" s="257">
        <f>IF(AND(M1976&gt;=2,N1976&gt;=2,O1976&gt;=2,P1976&gt;=2),1,0)</f>
        <v/>
      </c>
      <c r="AI1976" s="266">
        <f>IF(AH1976=0,"OK","Check")</f>
        <v/>
      </c>
    </row>
    <row r="1977" ht="17.45" customHeight="1">
      <c r="A1977" s="257">
        <f>IF(ISNUMBER(C1977),MONTH(C1977),"")</f>
        <v/>
      </c>
      <c r="B1977" s="257">
        <f>IF(ISNUMBER(C1977),YEAR(C1977),"")</f>
        <v/>
      </c>
      <c r="C1977" s="808">
        <f>C1976+1</f>
        <v/>
      </c>
      <c r="D1977" s="844" t="n"/>
      <c r="E1977" s="845" t="n">
        <v>1.14</v>
      </c>
      <c r="F1977" s="847" t="n"/>
      <c r="G1977" s="846" t="n">
        <v>0.7462</v>
      </c>
      <c r="H1977" s="848" t="n"/>
      <c r="I1977" s="844" t="n"/>
      <c r="J1977" s="845" t="n">
        <v>0.5826</v>
      </c>
      <c r="K1977" s="847" t="n"/>
      <c r="L1977" s="845" t="n">
        <v>0.6197</v>
      </c>
      <c r="M1977" s="983">
        <f>IFERROR(AVERAGE(D1977:E1977),"")</f>
        <v/>
      </c>
      <c r="N1977" s="983">
        <f>IFERROR(AVERAGE(F1977:H1977),"")</f>
        <v/>
      </c>
      <c r="O1977" s="983">
        <f>IFERROR(AVERAGE(I1977:J1977),"")</f>
        <v/>
      </c>
      <c r="P1977" s="983">
        <f>IFERROR(AVERAGE(K1977:L1977),"")</f>
        <v/>
      </c>
      <c r="Q1977" s="441" t="n"/>
      <c r="R1977" s="813">
        <f>AVERAGE(M1977:P1977)</f>
        <v/>
      </c>
      <c r="S1977" s="443">
        <f>IF(R1977&gt;=1,1,0)</f>
        <v/>
      </c>
      <c r="T1977" s="443">
        <f>IF(S1977=0,0,S1977+T1976)</f>
        <v/>
      </c>
      <c r="AH1977" s="257">
        <f>IF(AND(M1977&gt;=2,N1977&gt;=2,O1977&gt;=2,P1977&gt;=2),1,0)</f>
        <v/>
      </c>
      <c r="AI1977" s="266">
        <f>IF(AH1977=0,"OK","Check")</f>
        <v/>
      </c>
    </row>
    <row r="1978" ht="17.45" customHeight="1" thickBot="1">
      <c r="A1978" s="257">
        <f>IF(ISNUMBER(C1978),MONTH(C1978),"")</f>
        <v/>
      </c>
      <c r="B1978" s="257">
        <f>IF(ISNUMBER(C1978),YEAR(C1978),"")</f>
        <v/>
      </c>
      <c r="C1978" s="808">
        <f>C1977+1</f>
        <v/>
      </c>
      <c r="D1978" s="844" t="n">
        <v>0.6528</v>
      </c>
      <c r="E1978" s="845" t="n"/>
      <c r="F1978" s="847" t="n">
        <v>0.6857</v>
      </c>
      <c r="G1978" s="846" t="n"/>
      <c r="H1978" s="848" t="n"/>
      <c r="I1978" s="844" t="n">
        <v>0.5351</v>
      </c>
      <c r="J1978" s="845" t="n"/>
      <c r="K1978" s="847" t="n">
        <v>0.5022</v>
      </c>
      <c r="L1978" s="845" t="n"/>
      <c r="M1978" s="983">
        <f>IFERROR(AVERAGE(D1978:E1978),"")</f>
        <v/>
      </c>
      <c r="N1978" s="983">
        <f>IFERROR(AVERAGE(F1978:H1978),"")</f>
        <v/>
      </c>
      <c r="O1978" s="983">
        <f>IFERROR(AVERAGE(I1978:J1978),"")</f>
        <v/>
      </c>
      <c r="P1978" s="983">
        <f>IFERROR(AVERAGE(K1978:L1978),"")</f>
        <v/>
      </c>
      <c r="Q1978" s="441" t="n"/>
      <c r="R1978" s="813">
        <f>AVERAGE(M1978:P1978)</f>
        <v/>
      </c>
      <c r="S1978" s="443">
        <f>IF(R1978&gt;=1,1,0)</f>
        <v/>
      </c>
      <c r="T1978" s="443">
        <f>IF(S1978=0,0,S1978+T1977)</f>
        <v/>
      </c>
      <c r="AH1978" s="257">
        <f>IF(AND(M1978&gt;=2,N1978&gt;=2,O1978&gt;=2,P1978&gt;=2),1,0)</f>
        <v/>
      </c>
      <c r="AI1978" s="266">
        <f>IF(AH1978=0,"OK","Check")</f>
        <v/>
      </c>
    </row>
    <row r="1979" ht="17.45" customHeight="1" thickBot="1">
      <c r="A1979" s="257">
        <f>IF(ISNUMBER(C1979),MONTH(C1979),"")</f>
        <v/>
      </c>
      <c r="B1979" s="257">
        <f>IF(ISNUMBER(C1979),YEAR(C1979),"")</f>
        <v/>
      </c>
      <c r="C1979" s="791">
        <f>C1978+1</f>
        <v/>
      </c>
      <c r="D1979" s="849" t="n"/>
      <c r="E1979" s="850" t="n">
        <v>0.8928</v>
      </c>
      <c r="F1979" s="852" t="n"/>
      <c r="G1979" s="851" t="n">
        <v>0.4846</v>
      </c>
      <c r="H1979" s="853" t="n"/>
      <c r="I1979" s="849" t="n"/>
      <c r="J1979" s="850" t="n">
        <v>0.3201</v>
      </c>
      <c r="K1979" s="852" t="n"/>
      <c r="L1979" s="850" t="n">
        <v>0.3691</v>
      </c>
      <c r="M1979" s="982">
        <f>IFERROR(AVERAGE(D1979:E1979),"")</f>
        <v/>
      </c>
      <c r="N1979" s="982">
        <f>IFERROR(AVERAGE(F1979:H1979),"")</f>
        <v/>
      </c>
      <c r="O1979" s="982">
        <f>IFERROR(AVERAGE(I1979:J1979),"")</f>
        <v/>
      </c>
      <c r="P1979" s="982">
        <f>IFERROR(AVERAGE(K1979:L1979),"")</f>
        <v/>
      </c>
      <c r="R1979" s="797">
        <f>AVERAGE(M1979:P1979)</f>
        <v/>
      </c>
      <c r="S1979" s="266">
        <f>IF(R1979&gt;=1,1,0)</f>
        <v/>
      </c>
      <c r="T1979" s="266">
        <f>IF(S1979=0,0,S1979+T1978)</f>
        <v/>
      </c>
      <c r="U1979" s="514" t="inlineStr">
        <is>
          <t>May</t>
        </is>
      </c>
      <c r="V1979" s="515" t="n">
        <v>2023</v>
      </c>
      <c r="W1979" s="516" t="n"/>
      <c r="X1979" s="516" t="n"/>
      <c r="Y1979" s="516" t="n"/>
      <c r="AH1979" s="257">
        <f>IF(AND(M1979&gt;=2,N1979&gt;=2,O1979&gt;=2,P1979&gt;=2),1,0)</f>
        <v/>
      </c>
      <c r="AI1979" s="266">
        <f>IF(AH1979=0,"OK","Check")</f>
        <v/>
      </c>
    </row>
    <row r="1980" ht="17.45" customHeight="1">
      <c r="A1980" s="257">
        <f>IF(ISNUMBER(C1980),MONTH(C1980),"")</f>
        <v/>
      </c>
      <c r="B1980" s="257">
        <f>IF(ISNUMBER(C1980),YEAR(C1980),"")</f>
        <v/>
      </c>
      <c r="C1980" s="791">
        <f>C1979+1</f>
        <v/>
      </c>
      <c r="D1980" s="792" t="n">
        <v>1.028</v>
      </c>
      <c r="E1980" s="793" t="n"/>
      <c r="F1980" s="795" t="n"/>
      <c r="G1980" s="794" t="n"/>
      <c r="H1980" s="836" t="n">
        <v>1.233</v>
      </c>
      <c r="I1980" s="792" t="n">
        <v>0.6727</v>
      </c>
      <c r="J1980" s="793" t="n"/>
      <c r="K1980" s="795" t="n">
        <v>0.6101</v>
      </c>
      <c r="L1980" s="793" t="n"/>
      <c r="M1980" s="982">
        <f>IFERROR(AVERAGE(D1980:E1980),"")</f>
        <v/>
      </c>
      <c r="N1980" s="982">
        <f>IFERROR(AVERAGE(F1980:H1980),"")</f>
        <v/>
      </c>
      <c r="O1980" s="982">
        <f>IFERROR(AVERAGE(I1980:J1980),"")</f>
        <v/>
      </c>
      <c r="P1980" s="982">
        <f>IFERROR(AVERAGE(K1980:L1980),"")</f>
        <v/>
      </c>
      <c r="R1980" s="797">
        <f>AVERAGE(M1980:P1980)</f>
        <v/>
      </c>
      <c r="S1980" s="266">
        <f>IF(R1980&gt;=1,1,0)</f>
        <v/>
      </c>
      <c r="T1980" s="266">
        <f>IF(S1980=0,0,S1980+T1979)</f>
        <v/>
      </c>
      <c r="U1980" s="517" t="inlineStr">
        <is>
          <t>Parameter</t>
        </is>
      </c>
      <c r="V1980" s="517" t="inlineStr">
        <is>
          <t>Station 1</t>
        </is>
      </c>
      <c r="W1980" s="517" t="inlineStr">
        <is>
          <t>Station 2</t>
        </is>
      </c>
      <c r="X1980" s="517" t="inlineStr">
        <is>
          <t>Station 4</t>
        </is>
      </c>
      <c r="Y1980" s="517" t="inlineStr">
        <is>
          <t>Station 5</t>
        </is>
      </c>
      <c r="AH1980" s="257">
        <f>IF(AND(M1980&gt;=2,N1980&gt;=2,O1980&gt;=2,P1980&gt;=2),1,0)</f>
        <v/>
      </c>
      <c r="AI1980" s="266">
        <f>IF(AH1980=0,"OK","Check")</f>
        <v/>
      </c>
    </row>
    <row r="1981" ht="17.45" customHeight="1" thickBot="1">
      <c r="A1981" s="257">
        <f>IF(ISNUMBER(C1981),MONTH(C1981),"")</f>
        <v/>
      </c>
      <c r="B1981" s="257">
        <f>IF(ISNUMBER(C1981),YEAR(C1981),"")</f>
        <v/>
      </c>
      <c r="C1981" s="824">
        <f>C1980+1</f>
        <v/>
      </c>
      <c r="D1981" s="825" t="n"/>
      <c r="E1981" s="826" t="n">
        <v>0.6081</v>
      </c>
      <c r="F1981" s="828" t="n"/>
      <c r="G1981" s="827" t="n">
        <v>0.5095</v>
      </c>
      <c r="H1981" s="867" t="n"/>
      <c r="I1981" s="825" t="n"/>
      <c r="J1981" s="826" t="n">
        <v>0.7225</v>
      </c>
      <c r="K1981" s="828" t="n"/>
      <c r="L1981" s="826" t="n">
        <v>0.6146</v>
      </c>
      <c r="M1981" s="988">
        <f>IFERROR(AVERAGE(D1981:E1981),"")</f>
        <v/>
      </c>
      <c r="N1981" s="988">
        <f>IFERROR(AVERAGE(F1981:H1981),"")</f>
        <v/>
      </c>
      <c r="O1981" s="988">
        <f>IFERROR(AVERAGE(I1981:J1981),"")</f>
        <v/>
      </c>
      <c r="P1981" s="988">
        <f>IFERROR(AVERAGE(K1981:L1981),"")</f>
        <v/>
      </c>
      <c r="Q1981" s="315" t="n"/>
      <c r="R1981" s="830">
        <f>AVERAGE(M1981:P1981)</f>
        <v/>
      </c>
      <c r="S1981" s="312">
        <f>IF(R1981&gt;=1,1,0)</f>
        <v/>
      </c>
      <c r="T1981" s="312">
        <f>IF(S1981=0,0,S1981+T1980)</f>
        <v/>
      </c>
      <c r="U1981" s="518" t="inlineStr">
        <is>
          <t>Average</t>
        </is>
      </c>
      <c r="V1981" s="928">
        <f>AVERAGE(D1951:E1981)</f>
        <v/>
      </c>
      <c r="W1981" s="928">
        <f>AVERAGE(F1951:H1981)</f>
        <v/>
      </c>
      <c r="X1981" s="928">
        <f>AVERAGE(I1951:J1981)</f>
        <v/>
      </c>
      <c r="Y1981" s="928">
        <f>AVERAGE(K1951:L1981)</f>
        <v/>
      </c>
      <c r="AH1981" s="257">
        <f>IF(AND(M1981&gt;=2,N1981&gt;=2,O1981&gt;=2,P1981&gt;=2),1,0)</f>
        <v/>
      </c>
      <c r="AI1981" s="266">
        <f>IF(AH1981=0,"OK","Check")</f>
        <v/>
      </c>
    </row>
    <row r="1982" ht="17.45" customHeight="1">
      <c r="A1982" s="257">
        <f>IF(ISNUMBER(C1982),MONTH(C1982),"")</f>
        <v/>
      </c>
      <c r="B1982" s="257">
        <f>IF(ISNUMBER(C1982),YEAR(C1982),"")</f>
        <v/>
      </c>
      <c r="C1982" s="886">
        <f>C1981+1</f>
        <v/>
      </c>
      <c r="D1982" s="949" t="n">
        <v>1.234</v>
      </c>
      <c r="E1982" s="950" t="n"/>
      <c r="F1982" s="973" t="n">
        <v>0.909</v>
      </c>
      <c r="G1982" s="951" t="n"/>
      <c r="H1982" s="1047" t="n">
        <v>0.8822</v>
      </c>
      <c r="I1982" s="949" t="n">
        <v>0.8974</v>
      </c>
      <c r="J1982" s="950" t="n"/>
      <c r="K1982" s="973" t="n">
        <v>0.9082</v>
      </c>
      <c r="L1982" s="950" t="n"/>
      <c r="M1982" s="982">
        <f>IFERROR(AVERAGE(D1982:E1982),"")</f>
        <v/>
      </c>
      <c r="N1982" s="982">
        <f>IFERROR(AVERAGE(F1982:H1982),"")</f>
        <v/>
      </c>
      <c r="O1982" s="982">
        <f>IFERROR(AVERAGE(I1982:J1982),"")</f>
        <v/>
      </c>
      <c r="P1982" s="982">
        <f>IFERROR(AVERAGE(K1982:L1982),"")</f>
        <v/>
      </c>
      <c r="R1982" s="797">
        <f>AVERAGE(M1982:P1982)</f>
        <v/>
      </c>
      <c r="S1982" s="266">
        <f>IF(R1982&gt;=1,1,0)</f>
        <v/>
      </c>
      <c r="T1982" s="266">
        <f>IF(S1982=0,0,S1982+T1981)</f>
        <v/>
      </c>
      <c r="U1982" s="518" t="inlineStr">
        <is>
          <t>Maximum</t>
        </is>
      </c>
      <c r="V1982" s="928">
        <f>MAX(D1951:E1981)</f>
        <v/>
      </c>
      <c r="W1982" s="928">
        <f>MAX(F1951:H1981)</f>
        <v/>
      </c>
      <c r="X1982" s="928">
        <f>MAX(I1951:J1981)</f>
        <v/>
      </c>
      <c r="Y1982" s="928">
        <f>MAX(K1951:L1981)</f>
        <v/>
      </c>
      <c r="AH1982" s="257">
        <f>IF(AND(M1982&gt;=2,N1982&gt;=2,O1982&gt;=2,P1982&gt;=2),1,0)</f>
        <v/>
      </c>
      <c r="AI1982" s="266">
        <f>IF(AH1982=0,"OK","Check")</f>
        <v/>
      </c>
    </row>
    <row r="1983" ht="17.45" customHeight="1" thickBot="1">
      <c r="A1983" s="257">
        <f>IF(ISNUMBER(C1983),MONTH(C1983),"")</f>
        <v/>
      </c>
      <c r="B1983" s="257">
        <f>IF(ISNUMBER(C1983),YEAR(C1983),"")</f>
        <v/>
      </c>
      <c r="C1983" s="791">
        <f>C1982+1</f>
        <v/>
      </c>
      <c r="D1983" s="792" t="n"/>
      <c r="E1983" s="793" t="n">
        <v>2.143</v>
      </c>
      <c r="F1983" s="795" t="n"/>
      <c r="G1983" s="794" t="n">
        <v>1.166</v>
      </c>
      <c r="H1983" s="836" t="n"/>
      <c r="I1983" s="792" t="n"/>
      <c r="J1983" s="793" t="n">
        <v>0.9762</v>
      </c>
      <c r="K1983" s="795" t="n"/>
      <c r="L1983" s="793" t="n">
        <v>1.141</v>
      </c>
      <c r="M1983" s="982">
        <f>IFERROR(AVERAGE(D1983:E1983),"")</f>
        <v/>
      </c>
      <c r="N1983" s="982">
        <f>IFERROR(AVERAGE(F1983:H1983),"")</f>
        <v/>
      </c>
      <c r="O1983" s="982">
        <f>IFERROR(AVERAGE(I1983:J1983),"")</f>
        <v/>
      </c>
      <c r="P1983" s="982">
        <f>IFERROR(AVERAGE(K1983:L1983),"")</f>
        <v/>
      </c>
      <c r="R1983" s="797">
        <f>AVERAGE(M1983:P1983)</f>
        <v/>
      </c>
      <c r="S1983" s="266">
        <f>IF(R1983&gt;=1,1,0)</f>
        <v/>
      </c>
      <c r="T1983" s="266">
        <f>IF(S1983=0,0,S1983+T1982)</f>
        <v/>
      </c>
      <c r="U1983" s="520" t="inlineStr">
        <is>
          <t># DAYS &gt; 2.5</t>
        </is>
      </c>
      <c r="V1983" s="521">
        <f>COUNTIF(D1951:E1981,"&gt;=2.5")</f>
        <v/>
      </c>
      <c r="W1983" s="521">
        <f>COUNTIF(F1951:H1981,"&gt;=2.5")</f>
        <v/>
      </c>
      <c r="X1983" s="521">
        <f>COUNTIF(I1951:J1981,"&gt;=2.5")</f>
        <v/>
      </c>
      <c r="Y1983" s="521">
        <f>COUNTIF(K1951:L1981,"&gt;=2.5")</f>
        <v/>
      </c>
      <c r="AH1983" s="257">
        <f>IF(AND(M1983&gt;=2,N1983&gt;=2,O1983&gt;=2,P1983&gt;=2),1,0)</f>
        <v/>
      </c>
      <c r="AI1983" s="266">
        <f>IF(AH1983=0,"OK","Check")</f>
        <v/>
      </c>
    </row>
    <row r="1984" ht="17.45" customHeight="1" thickBot="1">
      <c r="A1984" s="257">
        <f>IF(ISNUMBER(C1984),MONTH(C1984),"")</f>
        <v/>
      </c>
      <c r="B1984" s="257">
        <f>IF(ISNUMBER(C1984),YEAR(C1984),"")</f>
        <v/>
      </c>
      <c r="C1984" s="808">
        <f>C1983+1</f>
        <v/>
      </c>
      <c r="D1984" s="809" t="n">
        <v>1.447</v>
      </c>
      <c r="E1984" s="810" t="n"/>
      <c r="F1984" s="812" t="n">
        <v>1.149</v>
      </c>
      <c r="G1984" s="811" t="n"/>
      <c r="H1984" s="837" t="n"/>
      <c r="I1984" s="809" t="n">
        <v>1.208</v>
      </c>
      <c r="J1984" s="810" t="n"/>
      <c r="K1984" s="812" t="n">
        <v>1.101</v>
      </c>
      <c r="L1984" s="810" t="n"/>
      <c r="M1984" s="983">
        <f>IFERROR(AVERAGE(D1984:E1984),"")</f>
        <v/>
      </c>
      <c r="N1984" s="983">
        <f>IFERROR(AVERAGE(F1984:H1984),"")</f>
        <v/>
      </c>
      <c r="O1984" s="983">
        <f>IFERROR(AVERAGE(I1984:J1984),"")</f>
        <v/>
      </c>
      <c r="P1984" s="983">
        <f>IFERROR(AVERAGE(K1984:L1984),"")</f>
        <v/>
      </c>
      <c r="Q1984" s="441" t="n"/>
      <c r="R1984" s="813">
        <f>AVERAGE(M1984:P1984)</f>
        <v/>
      </c>
      <c r="S1984" s="443">
        <f>IF(R1984&gt;=1,1,0)</f>
        <v/>
      </c>
      <c r="T1984" s="443">
        <f>IF(S1984=0,0,S1984+T1983)</f>
        <v/>
      </c>
      <c r="X1984" s="664">
        <f>SUM(V1983:Y1983)</f>
        <v/>
      </c>
      <c r="Y1984" s="929">
        <f>AVERAGE(V1981:Y1981)</f>
        <v/>
      </c>
      <c r="AH1984" s="257">
        <f>IF(AND(M1984&gt;=2,N1984&gt;=2,O1984&gt;=2,P1984&gt;=2),1,0)</f>
        <v/>
      </c>
      <c r="AI1984" s="266">
        <f>IF(AH1984=0,"OK","Check")</f>
        <v/>
      </c>
    </row>
    <row r="1985" ht="17.45" customHeight="1">
      <c r="A1985" s="257">
        <f>IF(ISNUMBER(C1985),MONTH(C1985),"")</f>
        <v/>
      </c>
      <c r="B1985" s="257">
        <f>IF(ISNUMBER(C1985),YEAR(C1985),"")</f>
        <v/>
      </c>
      <c r="C1985" s="808">
        <f>C1984+1</f>
        <v/>
      </c>
      <c r="D1985" s="809" t="n"/>
      <c r="E1985" s="810" t="n">
        <v>0.8307</v>
      </c>
      <c r="F1985" s="812" t="n"/>
      <c r="G1985" s="811" t="n">
        <v>0.6844</v>
      </c>
      <c r="H1985" s="837" t="n"/>
      <c r="I1985" s="809" t="n"/>
      <c r="J1985" s="810" t="n">
        <v>0.579</v>
      </c>
      <c r="K1985" s="812" t="n"/>
      <c r="L1985" s="810" t="n">
        <v>0.6852</v>
      </c>
      <c r="M1985" s="983">
        <f>IFERROR(AVERAGE(D1985:E1985),"")</f>
        <v/>
      </c>
      <c r="N1985" s="983">
        <f>IFERROR(AVERAGE(F1985:H1985),"")</f>
        <v/>
      </c>
      <c r="O1985" s="983">
        <f>IFERROR(AVERAGE(I1985:J1985),"")</f>
        <v/>
      </c>
      <c r="P1985" s="983">
        <f>IFERROR(AVERAGE(K1985:L1985),"")</f>
        <v/>
      </c>
      <c r="Q1985" s="441" t="n"/>
      <c r="R1985" s="813">
        <f>AVERAGE(M1985:P1985)</f>
        <v/>
      </c>
      <c r="S1985" s="443">
        <f>IF(R1985&gt;=1,1,0)</f>
        <v/>
      </c>
      <c r="T1985" s="443">
        <f>IF(S1985=0,0,S1985+T1984)</f>
        <v/>
      </c>
      <c r="V1985" s="605">
        <f>V1981-V1951</f>
        <v/>
      </c>
      <c r="W1985" s="605">
        <f>W1981-W1951</f>
        <v/>
      </c>
      <c r="X1985" s="605">
        <f>X1981-X1951</f>
        <v/>
      </c>
      <c r="Y1985" s="605">
        <f>Y1981-Y1951</f>
        <v/>
      </c>
      <c r="AH1985" s="257">
        <f>IF(AND(M1985&gt;=2,N1985&gt;=2,O1985&gt;=2,P1985&gt;=2),1,0)</f>
        <v/>
      </c>
      <c r="AI1985" s="266">
        <f>IF(AH1985=0,"OK","Check")</f>
        <v/>
      </c>
    </row>
    <row r="1986" ht="17.45" customHeight="1">
      <c r="A1986" s="257">
        <f>IF(ISNUMBER(C1986),MONTH(C1986),"")</f>
        <v/>
      </c>
      <c r="B1986" s="257">
        <f>IF(ISNUMBER(C1986),YEAR(C1986),"")</f>
        <v/>
      </c>
      <c r="C1986" s="791">
        <f>C1985+1</f>
        <v/>
      </c>
      <c r="D1986" s="792" t="n">
        <v>0.6554</v>
      </c>
      <c r="E1986" s="793" t="n"/>
      <c r="F1986" s="795" t="n"/>
      <c r="G1986" s="794" t="n"/>
      <c r="H1986" s="836" t="n">
        <v>0.3959</v>
      </c>
      <c r="I1986" s="792" t="n">
        <v>0.4154</v>
      </c>
      <c r="J1986" s="793" t="n"/>
      <c r="K1986" s="795" t="n">
        <v>0.5886</v>
      </c>
      <c r="L1986" s="793" t="n"/>
      <c r="M1986" s="982">
        <f>IFERROR(AVERAGE(D1986:E1986),"")</f>
        <v/>
      </c>
      <c r="N1986" s="982">
        <f>IFERROR(AVERAGE(F1986:H1986),"")</f>
        <v/>
      </c>
      <c r="O1986" s="982">
        <f>IFERROR(AVERAGE(I1986:J1986),"")</f>
        <v/>
      </c>
      <c r="P1986" s="982">
        <f>IFERROR(AVERAGE(K1986:L1986),"")</f>
        <v/>
      </c>
      <c r="R1986" s="797">
        <f>AVERAGE(M1986:P1986)</f>
        <v/>
      </c>
      <c r="S1986" s="266">
        <f>IF(R1986&gt;=1,1,0)</f>
        <v/>
      </c>
      <c r="T1986" s="266">
        <f>IF(S1986=0,0,S1986+T1985)</f>
        <v/>
      </c>
      <c r="Y1986" s="605">
        <f>Y1984-Y1954</f>
        <v/>
      </c>
      <c r="AH1986" s="257">
        <f>IF(AND(M1986&gt;=2,N1986&gt;=2,O1986&gt;=2,P1986&gt;=2),1,0)</f>
        <v/>
      </c>
      <c r="AI1986" s="266">
        <f>IF(AH1986=0,"OK","Check")</f>
        <v/>
      </c>
    </row>
    <row r="1987" ht="17.45" customHeight="1">
      <c r="A1987" s="257">
        <f>IF(ISNUMBER(C1987),MONTH(C1987),"")</f>
        <v/>
      </c>
      <c r="B1987" s="257">
        <f>IF(ISNUMBER(C1987),YEAR(C1987),"")</f>
        <v/>
      </c>
      <c r="C1987" s="791">
        <f>C1986+1</f>
        <v/>
      </c>
      <c r="D1987" s="792" t="n"/>
      <c r="E1987" s="793" t="n">
        <v>0.8102</v>
      </c>
      <c r="F1987" s="795" t="n"/>
      <c r="G1987" s="794" t="n">
        <v>0.5225</v>
      </c>
      <c r="H1987" s="836" t="n"/>
      <c r="I1987" s="792" t="n"/>
      <c r="J1987" s="793" t="n">
        <v>0.5671</v>
      </c>
      <c r="K1987" s="795" t="n"/>
      <c r="L1987" s="793" t="n">
        <v>0.5687</v>
      </c>
      <c r="M1987" s="982">
        <f>IFERROR(AVERAGE(D1987:E1987),"")</f>
        <v/>
      </c>
      <c r="N1987" s="982">
        <f>IFERROR(AVERAGE(F1987:H1987),"")</f>
        <v/>
      </c>
      <c r="O1987" s="982">
        <f>IFERROR(AVERAGE(I1987:J1987),"")</f>
        <v/>
      </c>
      <c r="P1987" s="982">
        <f>IFERROR(AVERAGE(K1987:L1987),"")</f>
        <v/>
      </c>
      <c r="R1987" s="797">
        <f>AVERAGE(M1987:P1987)</f>
        <v/>
      </c>
      <c r="S1987" s="266">
        <f>IF(R1987&gt;=1,1,0)</f>
        <v/>
      </c>
      <c r="T1987" s="266">
        <f>IF(S1987=0,0,S1987+T1986)</f>
        <v/>
      </c>
      <c r="AH1987" s="257">
        <f>IF(AND(M1987&gt;=2,N1987&gt;=2,O1987&gt;=2,P1987&gt;=2),1,0)</f>
        <v/>
      </c>
      <c r="AI1987" s="266">
        <f>IF(AH1987=0,"OK","Check")</f>
        <v/>
      </c>
    </row>
    <row r="1988" ht="17.45" customHeight="1">
      <c r="A1988" s="257">
        <f>IF(ISNUMBER(C1988),MONTH(C1988),"")</f>
        <v/>
      </c>
      <c r="B1988" s="257">
        <f>IF(ISNUMBER(C1988),YEAR(C1988),"")</f>
        <v/>
      </c>
      <c r="C1988" s="861">
        <f>C1987+1</f>
        <v/>
      </c>
      <c r="D1988" s="803" t="n">
        <v>0.7885</v>
      </c>
      <c r="E1988" s="804" t="n"/>
      <c r="F1988" s="806" t="n">
        <v>0.7413999999999999</v>
      </c>
      <c r="G1988" s="805" t="n"/>
      <c r="H1988" s="838" t="n">
        <v>0.724</v>
      </c>
      <c r="I1988" s="803" t="n">
        <v>0.6733</v>
      </c>
      <c r="J1988" s="804" t="n"/>
      <c r="K1988" s="806" t="n">
        <v>0.7436</v>
      </c>
      <c r="L1988" s="804" t="n"/>
      <c r="M1988" s="982">
        <f>IFERROR(AVERAGE(D1988:E1988),"")</f>
        <v/>
      </c>
      <c r="N1988" s="982">
        <f>IFERROR(AVERAGE(F1988:H1988),"")</f>
        <v/>
      </c>
      <c r="O1988" s="982">
        <f>IFERROR(AVERAGE(I1988:J1988),"")</f>
        <v/>
      </c>
      <c r="P1988" s="982">
        <f>IFERROR(AVERAGE(K1988:L1988),"")</f>
        <v/>
      </c>
      <c r="R1988" s="797">
        <f>AVERAGE(M1988:P1988)</f>
        <v/>
      </c>
      <c r="S1988" s="266">
        <f>IF(R1988&gt;=1,1,0)</f>
        <v/>
      </c>
      <c r="T1988" s="266">
        <f>IF(S1988=0,0,S1988+T1987)</f>
        <v/>
      </c>
      <c r="AH1988" s="257">
        <f>IF(AND(M1988&gt;=2,N1988&gt;=2,O1988&gt;=2,P1988&gt;=2),1,0)</f>
        <v/>
      </c>
      <c r="AI1988" s="266">
        <f>IF(AH1988=0,"OK","Check")</f>
        <v/>
      </c>
    </row>
    <row r="1989" ht="17.45" customHeight="1">
      <c r="A1989" s="257">
        <f>IF(ISNUMBER(C1989),MONTH(C1989),"")</f>
        <v/>
      </c>
      <c r="B1989" s="257">
        <f>IF(ISNUMBER(C1989),YEAR(C1989),"")</f>
        <v/>
      </c>
      <c r="C1989" s="791">
        <f>C1988+1</f>
        <v/>
      </c>
      <c r="D1989" s="792" t="n"/>
      <c r="E1989" s="793" t="n">
        <v>1.082</v>
      </c>
      <c r="F1989" s="795" t="n"/>
      <c r="G1989" s="794" t="n">
        <v>1.192</v>
      </c>
      <c r="H1989" s="836" t="n"/>
      <c r="I1989" s="792" t="n"/>
      <c r="J1989" s="793" t="n">
        <v>0.7503</v>
      </c>
      <c r="K1989" s="795" t="n"/>
      <c r="L1989" s="793" t="n">
        <v>0.718</v>
      </c>
      <c r="M1989" s="982">
        <f>IFERROR(AVERAGE(D1989:E1989),"")</f>
        <v/>
      </c>
      <c r="N1989" s="982">
        <f>IFERROR(AVERAGE(F1989:H1989),"")</f>
        <v/>
      </c>
      <c r="O1989" s="982">
        <f>IFERROR(AVERAGE(I1989:J1989),"")</f>
        <v/>
      </c>
      <c r="P1989" s="982">
        <f>IFERROR(AVERAGE(K1989:L1989),"")</f>
        <v/>
      </c>
      <c r="R1989" s="797">
        <f>AVERAGE(M1989:P1989)</f>
        <v/>
      </c>
      <c r="S1989" s="266">
        <f>IF(R1989&gt;=1,1,0)</f>
        <v/>
      </c>
      <c r="T1989" s="266">
        <f>IF(S1989=0,0,S1989+T1988)</f>
        <v/>
      </c>
      <c r="AH1989" s="257">
        <f>IF(AND(M1989&gt;=2,N1989&gt;=2,O1989&gt;=2,P1989&gt;=2),1,0)</f>
        <v/>
      </c>
      <c r="AI1989" s="266">
        <f>IF(AH1989=0,"OK","Check")</f>
        <v/>
      </c>
    </row>
    <row r="1990" ht="17.45" customHeight="1">
      <c r="A1990" s="257">
        <f>IF(ISNUMBER(C1990),MONTH(C1990),"")</f>
        <v/>
      </c>
      <c r="B1990" s="257">
        <f>IF(ISNUMBER(C1990),YEAR(C1990),"")</f>
        <v/>
      </c>
      <c r="C1990" s="791">
        <f>C1989+1</f>
        <v/>
      </c>
      <c r="D1990" s="792" t="n">
        <v>1.185</v>
      </c>
      <c r="E1990" s="793" t="n"/>
      <c r="F1990" s="795" t="n">
        <v>1.324</v>
      </c>
      <c r="G1990" s="794" t="n"/>
      <c r="H1990" s="836" t="n"/>
      <c r="I1990" s="792" t="n">
        <v>0.6913</v>
      </c>
      <c r="J1990" s="793" t="n"/>
      <c r="K1990" s="795" t="n">
        <v>0.668</v>
      </c>
      <c r="L1990" s="793" t="n"/>
      <c r="M1990" s="982">
        <f>IFERROR(AVERAGE(D1990:E1990),"")</f>
        <v/>
      </c>
      <c r="N1990" s="982">
        <f>IFERROR(AVERAGE(F1990:H1990),"")</f>
        <v/>
      </c>
      <c r="O1990" s="982">
        <f>IFERROR(AVERAGE(I1990:J1990),"")</f>
        <v/>
      </c>
      <c r="P1990" s="982">
        <f>IFERROR(AVERAGE(K1990:L1990),"")</f>
        <v/>
      </c>
      <c r="R1990" s="797">
        <f>AVERAGE(M1990:P1990)</f>
        <v/>
      </c>
      <c r="S1990" s="266">
        <f>IF(R1990&gt;=1,1,0)</f>
        <v/>
      </c>
      <c r="T1990" s="266">
        <f>IF(S1990=0,0,S1990+T1989)</f>
        <v/>
      </c>
      <c r="AH1990" s="257">
        <f>IF(AND(M1990&gt;=2,N1990&gt;=2,O1990&gt;=2,P1990&gt;=2),1,0)</f>
        <v/>
      </c>
      <c r="AI1990" s="266">
        <f>IF(AH1990=0,"OK","Check")</f>
        <v/>
      </c>
    </row>
    <row r="1991" ht="17.45" customHeight="1">
      <c r="A1991" s="257">
        <f>IF(ISNUMBER(C1991),MONTH(C1991),"")</f>
        <v/>
      </c>
      <c r="B1991" s="257">
        <f>IF(ISNUMBER(C1991),YEAR(C1991),"")</f>
        <v/>
      </c>
      <c r="C1991" s="808">
        <f>C1990+1</f>
        <v/>
      </c>
      <c r="D1991" s="809" t="n"/>
      <c r="E1991" s="810" t="n">
        <v>0.9233</v>
      </c>
      <c r="F1991" s="812" t="n"/>
      <c r="G1991" s="811" t="n">
        <v>0.733</v>
      </c>
      <c r="H1991" s="837" t="n"/>
      <c r="I1991" s="809" t="n"/>
      <c r="J1991" s="810" t="n">
        <v>0.4912</v>
      </c>
      <c r="K1991" s="812" t="n"/>
      <c r="L1991" s="810" t="n">
        <v>0.6019</v>
      </c>
      <c r="M1991" s="983">
        <f>IFERROR(AVERAGE(D1991:E1991),"")</f>
        <v/>
      </c>
      <c r="N1991" s="983">
        <f>IFERROR(AVERAGE(F1991:H1991),"")</f>
        <v/>
      </c>
      <c r="O1991" s="983">
        <f>IFERROR(AVERAGE(I1991:J1991),"")</f>
        <v/>
      </c>
      <c r="P1991" s="983">
        <f>IFERROR(AVERAGE(K1991:L1991),"")</f>
        <v/>
      </c>
      <c r="Q1991" s="441" t="n"/>
      <c r="R1991" s="813">
        <f>AVERAGE(M1991:P1991)</f>
        <v/>
      </c>
      <c r="S1991" s="443">
        <f>IF(R1991&gt;=1,1,0)</f>
        <v/>
      </c>
      <c r="T1991" s="443">
        <f>IF(S1991=0,0,S1991+T1990)</f>
        <v/>
      </c>
      <c r="AH1991" s="257">
        <f>IF(AND(M1991&gt;=2,N1991&gt;=2,O1991&gt;=2,P1991&gt;=2),1,0)</f>
        <v/>
      </c>
      <c r="AI1991" s="266">
        <f>IF(AH1991=0,"OK","Check")</f>
        <v/>
      </c>
    </row>
    <row r="1992" ht="17.45" customHeight="1">
      <c r="A1992" s="257">
        <f>IF(ISNUMBER(C1992),MONTH(C1992),"")</f>
        <v/>
      </c>
      <c r="B1992" s="257">
        <f>IF(ISNUMBER(C1992),YEAR(C1992),"")</f>
        <v/>
      </c>
      <c r="C1992" s="808">
        <f>C1991+1</f>
        <v/>
      </c>
      <c r="D1992" s="809" t="n">
        <v>0.4379</v>
      </c>
      <c r="E1992" s="810" t="n"/>
      <c r="F1992" s="812" t="n"/>
      <c r="G1992" s="811" t="n"/>
      <c r="H1992" s="837" t="n">
        <v>0.2978</v>
      </c>
      <c r="I1992" s="809" t="n">
        <v>0.2499</v>
      </c>
      <c r="J1992" s="810" t="n"/>
      <c r="K1992" s="812" t="n">
        <v>0.3472</v>
      </c>
      <c r="L1992" s="810" t="n"/>
      <c r="M1992" s="983">
        <f>IFERROR(AVERAGE(D1992:E1992),"")</f>
        <v/>
      </c>
      <c r="N1992" s="983">
        <f>IFERROR(AVERAGE(F1992:H1992),"")</f>
        <v/>
      </c>
      <c r="O1992" s="983">
        <f>IFERROR(AVERAGE(I1992:J1992),"")</f>
        <v/>
      </c>
      <c r="P1992" s="983">
        <f>IFERROR(AVERAGE(K1992:L1992),"")</f>
        <v/>
      </c>
      <c r="Q1992" s="441" t="n"/>
      <c r="R1992" s="813">
        <f>AVERAGE(M1992:P1992)</f>
        <v/>
      </c>
      <c r="S1992" s="443">
        <f>IF(R1992&gt;=1,1,0)</f>
        <v/>
      </c>
      <c r="T1992" s="443">
        <f>IF(S1992=0,0,S1992+T1991)</f>
        <v/>
      </c>
      <c r="AH1992" s="257">
        <f>IF(AND(M1992&gt;=2,N1992&gt;=2,O1992&gt;=2,P1992&gt;=2),1,0)</f>
        <v/>
      </c>
      <c r="AI1992" s="266">
        <f>IF(AH1992=0,"OK","Check")</f>
        <v/>
      </c>
    </row>
    <row r="1993" ht="17.45" customHeight="1">
      <c r="A1993" s="257">
        <f>IF(ISNUMBER(C1993),MONTH(C1993),"")</f>
        <v/>
      </c>
      <c r="B1993" s="257">
        <f>IF(ISNUMBER(C1993),YEAR(C1993),"")</f>
        <v/>
      </c>
      <c r="C1993" s="791">
        <f>C1992+1</f>
        <v/>
      </c>
      <c r="D1993" s="792" t="n"/>
      <c r="E1993" s="793" t="n">
        <v>1.019</v>
      </c>
      <c r="F1993" s="795" t="n"/>
      <c r="G1993" s="794" t="n">
        <v>1.187</v>
      </c>
      <c r="H1993" s="836" t="n"/>
      <c r="I1993" s="792" t="n"/>
      <c r="J1993" s="793" t="n">
        <v>0.6155</v>
      </c>
      <c r="K1993" s="795" t="n"/>
      <c r="L1993" s="793" t="n">
        <v>0.6405999999999999</v>
      </c>
      <c r="M1993" s="982">
        <f>IFERROR(AVERAGE(D1993:E1993),"")</f>
        <v/>
      </c>
      <c r="N1993" s="982">
        <f>IFERROR(AVERAGE(F1993:H1993),"")</f>
        <v/>
      </c>
      <c r="O1993" s="982">
        <f>IFERROR(AVERAGE(I1993:J1993),"")</f>
        <v/>
      </c>
      <c r="P1993" s="982">
        <f>IFERROR(AVERAGE(K1993:L1993),"")</f>
        <v/>
      </c>
      <c r="R1993" s="797">
        <f>AVERAGE(M1993:P1993)</f>
        <v/>
      </c>
      <c r="S1993" s="266">
        <f>IF(R1993&gt;=1,1,0)</f>
        <v/>
      </c>
      <c r="T1993" s="266">
        <f>IF(S1993=0,0,S1993+T1992)</f>
        <v/>
      </c>
      <c r="AH1993" s="257">
        <f>IF(AND(M1993&gt;=2,N1993&gt;=2,O1993&gt;=2,P1993&gt;=2),1,0)</f>
        <v/>
      </c>
      <c r="AI1993" s="266">
        <f>IF(AH1993=0,"OK","Check")</f>
        <v/>
      </c>
    </row>
    <row r="1994" ht="17.45" customHeight="1">
      <c r="A1994" s="257">
        <f>IF(ISNUMBER(C1994),MONTH(C1994),"")</f>
        <v/>
      </c>
      <c r="B1994" s="257">
        <f>IF(ISNUMBER(C1994),YEAR(C1994),"")</f>
        <v/>
      </c>
      <c r="C1994" s="861">
        <f>C1993+1</f>
        <v/>
      </c>
      <c r="D1994" s="803" t="n">
        <v>1.163</v>
      </c>
      <c r="E1994" s="804" t="n"/>
      <c r="F1994" s="806" t="n">
        <v>1.818</v>
      </c>
      <c r="G1994" s="805" t="n"/>
      <c r="H1994" s="838" t="n">
        <v>1.734</v>
      </c>
      <c r="I1994" s="803" t="n">
        <v>0.6966</v>
      </c>
      <c r="J1994" s="804" t="n"/>
      <c r="K1994" s="806" t="n">
        <v>0.7025</v>
      </c>
      <c r="L1994" s="804" t="n"/>
      <c r="M1994" s="982">
        <f>IFERROR(AVERAGE(D1994:E1994),"")</f>
        <v/>
      </c>
      <c r="N1994" s="982">
        <f>IFERROR(AVERAGE(F1994:H1994),"")</f>
        <v/>
      </c>
      <c r="O1994" s="982">
        <f>IFERROR(AVERAGE(I1994:J1994),"")</f>
        <v/>
      </c>
      <c r="P1994" s="982">
        <f>IFERROR(AVERAGE(K1994:L1994),"")</f>
        <v/>
      </c>
      <c r="R1994" s="797">
        <f>AVERAGE(M1994:P1994)</f>
        <v/>
      </c>
      <c r="S1994" s="266">
        <f>IF(R1994&gt;=1,1,0)</f>
        <v/>
      </c>
      <c r="T1994" s="266">
        <f>IF(S1994=0,0,S1994+T1993)</f>
        <v/>
      </c>
      <c r="AH1994" s="257">
        <f>IF(AND(M1994&gt;=2,N1994&gt;=2,O1994&gt;=2,P1994&gt;=2),1,0)</f>
        <v/>
      </c>
      <c r="AI1994" s="266">
        <f>IF(AH1994=0,"OK","Check")</f>
        <v/>
      </c>
    </row>
    <row r="1995" ht="17.45" customHeight="1">
      <c r="A1995" s="257">
        <f>IF(ISNUMBER(C1995),MONTH(C1995),"")</f>
        <v/>
      </c>
      <c r="B1995" s="257">
        <f>IF(ISNUMBER(C1995),YEAR(C1995),"")</f>
        <v/>
      </c>
      <c r="C1995" s="791">
        <f>C1994+1</f>
        <v/>
      </c>
      <c r="D1995" s="792" t="n"/>
      <c r="E1995" s="793" t="n">
        <v>1.483</v>
      </c>
      <c r="F1995" s="795" t="n"/>
      <c r="G1995" s="794" t="n">
        <v>1.59</v>
      </c>
      <c r="H1995" s="836" t="n"/>
      <c r="I1995" s="792" t="n"/>
      <c r="J1995" s="793" t="n">
        <v>0.85</v>
      </c>
      <c r="K1995" s="795" t="n"/>
      <c r="L1995" s="793" t="n">
        <v>0.8905</v>
      </c>
      <c r="M1995" s="982">
        <f>IFERROR(AVERAGE(D1995:E1995),"")</f>
        <v/>
      </c>
      <c r="N1995" s="982">
        <f>IFERROR(AVERAGE(F1995:H1995),"")</f>
        <v/>
      </c>
      <c r="O1995" s="982">
        <f>IFERROR(AVERAGE(I1995:J1995),"")</f>
        <v/>
      </c>
      <c r="P1995" s="982">
        <f>IFERROR(AVERAGE(K1995:L1995),"")</f>
        <v/>
      </c>
      <c r="R1995" s="797">
        <f>AVERAGE(M1995:P1995)</f>
        <v/>
      </c>
      <c r="S1995" s="266">
        <f>IF(R1995&gt;=1,1,0)</f>
        <v/>
      </c>
      <c r="T1995" s="266">
        <f>IF(S1995=0,0,S1995+T1994)</f>
        <v/>
      </c>
      <c r="AH1995" s="257">
        <f>IF(AND(M1995&gt;=2,N1995&gt;=2,O1995&gt;=2,P1995&gt;=2),1,0)</f>
        <v/>
      </c>
      <c r="AI1995" s="266">
        <f>IF(AH1995=0,"OK","Check")</f>
        <v/>
      </c>
    </row>
    <row r="1996" ht="17.45" customHeight="1">
      <c r="A1996" s="257">
        <f>IF(ISNUMBER(C1996),MONTH(C1996),"")</f>
        <v/>
      </c>
      <c r="B1996" s="257">
        <f>IF(ISNUMBER(C1996),YEAR(C1996),"")</f>
        <v/>
      </c>
      <c r="C1996" s="791">
        <f>C1995+1</f>
        <v/>
      </c>
      <c r="D1996" s="899" t="n">
        <v>2.643</v>
      </c>
      <c r="E1996" s="793" t="n"/>
      <c r="F1996" s="795" t="n">
        <v>1.55</v>
      </c>
      <c r="G1996" s="794" t="n"/>
      <c r="H1996" s="836" t="n"/>
      <c r="I1996" s="792" t="n">
        <v>0.6339</v>
      </c>
      <c r="J1996" s="793" t="n"/>
      <c r="K1996" s="795" t="n">
        <v>0.7000999999999999</v>
      </c>
      <c r="L1996" s="793" t="n"/>
      <c r="M1996" s="1028">
        <f>IFERROR(AVERAGE(D1996:E1996),"")</f>
        <v/>
      </c>
      <c r="N1996" s="982">
        <f>IFERROR(AVERAGE(F1996:H1996),"")</f>
        <v/>
      </c>
      <c r="O1996" s="982">
        <f>IFERROR(AVERAGE(I1996:J1996),"")</f>
        <v/>
      </c>
      <c r="P1996" s="982">
        <f>IFERROR(AVERAGE(K1996:L1996),"")</f>
        <v/>
      </c>
      <c r="R1996" s="797">
        <f>AVERAGE(M1996:P1996)</f>
        <v/>
      </c>
      <c r="S1996" s="266">
        <f>IF(R1996&gt;=1,1,0)</f>
        <v/>
      </c>
      <c r="T1996" s="266">
        <f>IF(S1996=0,0,S1996+T1995)</f>
        <v/>
      </c>
      <c r="AH1996" s="257">
        <f>IF(AND(M1996&gt;=2,N1996&gt;=2,O1996&gt;=2,P1996&gt;=2),1,0)</f>
        <v/>
      </c>
      <c r="AI1996" s="266">
        <f>IF(AH1996=0,"OK","Check")</f>
        <v/>
      </c>
    </row>
    <row r="1997" ht="17.45" customHeight="1">
      <c r="A1997" s="257">
        <f>IF(ISNUMBER(C1997),MONTH(C1997),"")</f>
        <v/>
      </c>
      <c r="B1997" s="257">
        <f>IF(ISNUMBER(C1997),YEAR(C1997),"")</f>
        <v/>
      </c>
      <c r="C1997" s="791">
        <f>C1996+1</f>
        <v/>
      </c>
      <c r="D1997" s="792" t="n"/>
      <c r="E1997" s="793" t="n">
        <v>1.307</v>
      </c>
      <c r="F1997" s="795" t="n"/>
      <c r="G1997" s="794" t="n">
        <v>1.189</v>
      </c>
      <c r="H1997" s="836" t="n"/>
      <c r="I1997" s="792" t="n"/>
      <c r="J1997" s="793" t="n">
        <v>0.8008999999999999</v>
      </c>
      <c r="K1997" s="795" t="n"/>
      <c r="L1997" s="793" t="n">
        <v>0.8239</v>
      </c>
      <c r="M1997" s="982">
        <f>IFERROR(AVERAGE(D1997:E1997),"")</f>
        <v/>
      </c>
      <c r="N1997" s="982">
        <f>IFERROR(AVERAGE(F1997:H1997),"")</f>
        <v/>
      </c>
      <c r="O1997" s="982">
        <f>IFERROR(AVERAGE(I1997:J1997),"")</f>
        <v/>
      </c>
      <c r="P1997" s="982">
        <f>IFERROR(AVERAGE(K1997:L1997),"")</f>
        <v/>
      </c>
      <c r="R1997" s="797">
        <f>AVERAGE(M1997:P1997)</f>
        <v/>
      </c>
      <c r="S1997" s="266">
        <f>IF(R1997&gt;=1,1,0)</f>
        <v/>
      </c>
      <c r="T1997" s="266">
        <f>IF(S1997=0,0,S1997+T1996)</f>
        <v/>
      </c>
      <c r="AH1997" s="257">
        <f>IF(AND(M1997&gt;=2,N1997&gt;=2,O1997&gt;=2,P1997&gt;=2),1,0)</f>
        <v/>
      </c>
      <c r="AI1997" s="266">
        <f>IF(AH1997=0,"OK","Check")</f>
        <v/>
      </c>
    </row>
    <row r="1998" ht="17.45" customHeight="1">
      <c r="A1998" s="257">
        <f>IF(ISNUMBER(C1998),MONTH(C1998),"")</f>
        <v/>
      </c>
      <c r="B1998" s="257">
        <f>IF(ISNUMBER(C1998),YEAR(C1998),"")</f>
        <v/>
      </c>
      <c r="C1998" s="808">
        <f>C1997+1</f>
        <v/>
      </c>
      <c r="D1998" s="809" t="n">
        <v>0.8498</v>
      </c>
      <c r="E1998" s="810" t="n"/>
      <c r="F1998" s="812" t="n"/>
      <c r="G1998" s="811" t="n"/>
      <c r="H1998" s="837" t="n">
        <v>0.8725000000000001</v>
      </c>
      <c r="I1998" s="809" t="n">
        <v>0.4841</v>
      </c>
      <c r="J1998" s="810" t="n"/>
      <c r="K1998" s="812" t="n">
        <v>0.5557</v>
      </c>
      <c r="L1998" s="810" t="n"/>
      <c r="M1998" s="983">
        <f>IFERROR(AVERAGE(D1998:E1998),"")</f>
        <v/>
      </c>
      <c r="N1998" s="983">
        <f>IFERROR(AVERAGE(F1998:H1998),"")</f>
        <v/>
      </c>
      <c r="O1998" s="983">
        <f>IFERROR(AVERAGE(I1998:J1998),"")</f>
        <v/>
      </c>
      <c r="P1998" s="983">
        <f>IFERROR(AVERAGE(K1998:L1998),"")</f>
        <v/>
      </c>
      <c r="Q1998" s="441" t="n"/>
      <c r="R1998" s="813">
        <f>AVERAGE(M1998:P1998)</f>
        <v/>
      </c>
      <c r="S1998" s="443">
        <f>IF(R1998&gt;=1,1,0)</f>
        <v/>
      </c>
      <c r="T1998" s="443">
        <f>IF(S1998=0,0,S1998+T1997)</f>
        <v/>
      </c>
      <c r="AH1998" s="257">
        <f>IF(AND(M1998&gt;=2,N1998&gt;=2,O1998&gt;=2,P1998&gt;=2),1,0)</f>
        <v/>
      </c>
      <c r="AI1998" s="266">
        <f>IF(AH1998=0,"OK","Check")</f>
        <v/>
      </c>
    </row>
    <row r="1999" ht="17.45" customHeight="1">
      <c r="A1999" s="257">
        <f>IF(ISNUMBER(C1999),MONTH(C1999),"")</f>
        <v/>
      </c>
      <c r="B1999" s="257">
        <f>IF(ISNUMBER(C1999),YEAR(C1999),"")</f>
        <v/>
      </c>
      <c r="C1999" s="808">
        <f>C1998+1</f>
        <v/>
      </c>
      <c r="D1999" s="809" t="n"/>
      <c r="E1999" s="810" t="n">
        <v>0.6042999999999999</v>
      </c>
      <c r="F1999" s="812" t="n"/>
      <c r="G1999" s="811" t="n">
        <v>0.5258</v>
      </c>
      <c r="H1999" s="837" t="n"/>
      <c r="I1999" s="809" t="n"/>
      <c r="J1999" s="810" t="n">
        <v>0.3492</v>
      </c>
      <c r="K1999" s="812" t="n"/>
      <c r="L1999" s="810" t="n">
        <v>0.5368000000000001</v>
      </c>
      <c r="M1999" s="983">
        <f>IFERROR(AVERAGE(D1999:E1999),"")</f>
        <v/>
      </c>
      <c r="N1999" s="983">
        <f>IFERROR(AVERAGE(F1999:H1999),"")</f>
        <v/>
      </c>
      <c r="O1999" s="983">
        <f>IFERROR(AVERAGE(I1999:J1999),"")</f>
        <v/>
      </c>
      <c r="P1999" s="983">
        <f>IFERROR(AVERAGE(K1999:L1999),"")</f>
        <v/>
      </c>
      <c r="Q1999" s="441" t="n"/>
      <c r="R1999" s="813">
        <f>AVERAGE(M1999:P1999)</f>
        <v/>
      </c>
      <c r="S1999" s="443">
        <f>IF(R1999&gt;=1,1,0)</f>
        <v/>
      </c>
      <c r="T1999" s="443">
        <f>IF(S1999=0,0,S1999+T1998)</f>
        <v/>
      </c>
      <c r="AH1999" s="257">
        <f>IF(AND(M1999&gt;=2,N1999&gt;=2,O1999&gt;=2,P1999&gt;=2),1,0)</f>
        <v/>
      </c>
      <c r="AI1999" s="266">
        <f>IF(AH1999=0,"OK","Check")</f>
        <v/>
      </c>
    </row>
    <row r="2000" ht="17.45" customHeight="1">
      <c r="A2000" s="257">
        <f>IF(ISNUMBER(C2000),MONTH(C2000),"")</f>
        <v/>
      </c>
      <c r="B2000" s="257">
        <f>IF(ISNUMBER(C2000),YEAR(C2000),"")</f>
        <v/>
      </c>
      <c r="C2000" s="861">
        <f>C1999+1</f>
        <v/>
      </c>
      <c r="D2000" s="840" t="n">
        <v>1.094</v>
      </c>
      <c r="E2000" s="841" t="n"/>
      <c r="F2000" s="843" t="n">
        <v>0.4971</v>
      </c>
      <c r="G2000" s="842" t="n"/>
      <c r="H2000" s="863" t="n">
        <v>0.435</v>
      </c>
      <c r="I2000" s="840" t="n">
        <v>0.5414</v>
      </c>
      <c r="J2000" s="841" t="n"/>
      <c r="K2000" s="843" t="n">
        <v>0.4863</v>
      </c>
      <c r="L2000" s="841" t="n"/>
      <c r="M2000" s="982">
        <f>IFERROR(AVERAGE(D2000:E2000),"")</f>
        <v/>
      </c>
      <c r="N2000" s="982">
        <f>IFERROR(AVERAGE(F2000:H2000),"")</f>
        <v/>
      </c>
      <c r="O2000" s="982">
        <f>IFERROR(AVERAGE(I2000:J2000),"")</f>
        <v/>
      </c>
      <c r="P2000" s="982">
        <f>IFERROR(AVERAGE(K2000:L2000),"")</f>
        <v/>
      </c>
      <c r="R2000" s="797">
        <f>AVERAGE(M2000:P2000)</f>
        <v/>
      </c>
      <c r="S2000" s="266">
        <f>IF(R2000&gt;=1,1,0)</f>
        <v/>
      </c>
      <c r="T2000" s="266">
        <f>IF(S2000=0,0,S2000+T1999)</f>
        <v/>
      </c>
      <c r="AH2000" s="257">
        <f>IF(AND(M2000&gt;=2,N2000&gt;=2,O2000&gt;=2,P2000&gt;=2),1,0)</f>
        <v/>
      </c>
      <c r="AI2000" s="266">
        <f>IF(AH2000=0,"OK","Check")</f>
        <v/>
      </c>
    </row>
    <row r="2001" ht="17.45" customHeight="1">
      <c r="A2001" s="257">
        <f>IF(ISNUMBER(C2001),MONTH(C2001),"")</f>
        <v/>
      </c>
      <c r="B2001" s="257">
        <f>IF(ISNUMBER(C2001),YEAR(C2001),"")</f>
        <v/>
      </c>
      <c r="C2001" s="791">
        <f>C2000+1</f>
        <v/>
      </c>
      <c r="D2001" s="792" t="n"/>
      <c r="E2001" s="793" t="n">
        <v>1.545</v>
      </c>
      <c r="F2001" s="795" t="n"/>
      <c r="G2001" s="794" t="n">
        <v>1.59</v>
      </c>
      <c r="H2001" s="836" t="n"/>
      <c r="I2001" s="792" t="n"/>
      <c r="J2001" s="793" t="n">
        <v>0.9</v>
      </c>
      <c r="K2001" s="795" t="n"/>
      <c r="L2001" s="793" t="n">
        <v>0.8444</v>
      </c>
      <c r="M2001" s="982">
        <f>IFERROR(AVERAGE(D2001:E2001),"")</f>
        <v/>
      </c>
      <c r="N2001" s="982">
        <f>IFERROR(AVERAGE(F2001:H2001),"")</f>
        <v/>
      </c>
      <c r="O2001" s="982">
        <f>IFERROR(AVERAGE(I2001:J2001),"")</f>
        <v/>
      </c>
      <c r="P2001" s="982">
        <f>IFERROR(AVERAGE(K2001:L2001),"")</f>
        <v/>
      </c>
      <c r="R2001" s="797">
        <f>AVERAGE(M2001:P2001)</f>
        <v/>
      </c>
      <c r="S2001" s="266">
        <f>IF(R2001&gt;=1,1,0)</f>
        <v/>
      </c>
      <c r="T2001" s="266">
        <f>IF(S2001=0,0,S2001+T2000)</f>
        <v/>
      </c>
      <c r="AH2001" s="257">
        <f>IF(AND(M2001&gt;=2,N2001&gt;=2,O2001&gt;=2,P2001&gt;=2),1,0)</f>
        <v/>
      </c>
      <c r="AI2001" s="266">
        <f>IF(AH2001=0,"OK","Check")</f>
        <v/>
      </c>
    </row>
    <row r="2002" ht="17.45" customHeight="1">
      <c r="A2002" s="257">
        <f>IF(ISNUMBER(C2002),MONTH(C2002),"")</f>
        <v/>
      </c>
      <c r="B2002" s="257">
        <f>IF(ISNUMBER(C2002),YEAR(C2002),"")</f>
        <v/>
      </c>
      <c r="C2002" s="791">
        <f>C2001+1</f>
        <v/>
      </c>
      <c r="D2002" s="899" t="n">
        <v>2.892</v>
      </c>
      <c r="E2002" s="793" t="n"/>
      <c r="F2002" s="795" t="n">
        <v>1.871</v>
      </c>
      <c r="G2002" s="794" t="n"/>
      <c r="H2002" s="836" t="n"/>
      <c r="I2002" s="792" t="n">
        <v>1.127</v>
      </c>
      <c r="J2002" s="793" t="n"/>
      <c r="K2002" s="795" t="n">
        <v>1.167</v>
      </c>
      <c r="L2002" s="793" t="n"/>
      <c r="M2002" s="1028">
        <f>IFERROR(AVERAGE(D2002:E2002),"")</f>
        <v/>
      </c>
      <c r="N2002" s="982">
        <f>IFERROR(AVERAGE(F2002:H2002),"")</f>
        <v/>
      </c>
      <c r="O2002" s="982">
        <f>IFERROR(AVERAGE(I2002:J2002),"")</f>
        <v/>
      </c>
      <c r="P2002" s="982">
        <f>IFERROR(AVERAGE(K2002:L2002),"")</f>
        <v/>
      </c>
      <c r="R2002" s="797">
        <f>AVERAGE(M2002:P2002)</f>
        <v/>
      </c>
      <c r="S2002" s="266">
        <f>IF(R2002&gt;=1,1,0)</f>
        <v/>
      </c>
      <c r="T2002" s="266">
        <f>IF(S2002=0,0,S2002+T2001)</f>
        <v/>
      </c>
      <c r="AH2002" s="257">
        <f>IF(AND(M2002&gt;=2,N2002&gt;=2,O2002&gt;=2,P2002&gt;=2),1,0)</f>
        <v/>
      </c>
      <c r="AI2002" s="266">
        <f>IF(AH2002=0,"OK","Check")</f>
        <v/>
      </c>
    </row>
    <row r="2003" ht="17.45" customHeight="1">
      <c r="A2003" s="257">
        <f>IF(ISNUMBER(C2003),MONTH(C2003),"")</f>
        <v/>
      </c>
      <c r="B2003" s="257">
        <f>IF(ISNUMBER(C2003),YEAR(C2003),"")</f>
        <v/>
      </c>
      <c r="C2003" s="791">
        <f>C2002+1</f>
        <v/>
      </c>
      <c r="D2003" s="849" t="n"/>
      <c r="E2003" s="901" t="n">
        <v>2.965</v>
      </c>
      <c r="F2003" s="852" t="n"/>
      <c r="G2003" s="851" t="n">
        <v>0.8376</v>
      </c>
      <c r="H2003" s="853" t="n"/>
      <c r="I2003" s="849" t="n"/>
      <c r="J2003" s="850" t="n">
        <v>0.775</v>
      </c>
      <c r="K2003" s="852" t="n"/>
      <c r="L2003" s="850" t="n">
        <v>0.872</v>
      </c>
      <c r="M2003" s="1028">
        <f>IFERROR(AVERAGE(D2003:E2003),"")</f>
        <v/>
      </c>
      <c r="N2003" s="982">
        <f>IFERROR(AVERAGE(F2003:H2003),"")</f>
        <v/>
      </c>
      <c r="O2003" s="982">
        <f>IFERROR(AVERAGE(I2003:J2003),"")</f>
        <v/>
      </c>
      <c r="P2003" s="982">
        <f>IFERROR(AVERAGE(K2003:L2003),"")</f>
        <v/>
      </c>
      <c r="R2003" s="797">
        <f>AVERAGE(M2003:P2003)</f>
        <v/>
      </c>
      <c r="S2003" s="266">
        <f>IF(R2003&gt;=1,1,0)</f>
        <v/>
      </c>
      <c r="T2003" s="266">
        <f>IF(S2003=0,0,S2003+T2002)</f>
        <v/>
      </c>
      <c r="AH2003" s="257">
        <f>IF(AND(M2003&gt;=2,N2003&gt;=2,O2003&gt;=2,P2003&gt;=2),1,0)</f>
        <v/>
      </c>
      <c r="AI2003" s="266">
        <f>IF(AH2003=0,"OK","Check")</f>
        <v/>
      </c>
    </row>
    <row r="2004" ht="17.45" customHeight="1">
      <c r="A2004" s="257">
        <f>IF(ISNUMBER(C2004),MONTH(C2004),"")</f>
        <v/>
      </c>
      <c r="B2004" s="257">
        <f>IF(ISNUMBER(C2004),YEAR(C2004),"")</f>
        <v/>
      </c>
      <c r="C2004" s="791">
        <f>C2003+1</f>
        <v/>
      </c>
      <c r="D2004" s="849" t="n">
        <v>1.46</v>
      </c>
      <c r="E2004" s="850" t="n"/>
      <c r="F2004" s="852" t="n"/>
      <c r="G2004" s="851" t="n"/>
      <c r="H2004" s="853" t="n">
        <v>1.05</v>
      </c>
      <c r="I2004" s="849" t="n">
        <v>0.61</v>
      </c>
      <c r="J2004" s="850" t="n"/>
      <c r="K2004" s="852" t="n">
        <v>0.6232</v>
      </c>
      <c r="L2004" s="850" t="n"/>
      <c r="M2004" s="982">
        <f>IFERROR(AVERAGE(D2004:E2004),"")</f>
        <v/>
      </c>
      <c r="N2004" s="982">
        <f>IFERROR(AVERAGE(F2004:H2004),"")</f>
        <v/>
      </c>
      <c r="O2004" s="982">
        <f>IFERROR(AVERAGE(I2004:J2004),"")</f>
        <v/>
      </c>
      <c r="P2004" s="982">
        <f>IFERROR(AVERAGE(K2004:L2004),"")</f>
        <v/>
      </c>
      <c r="R2004" s="797">
        <f>AVERAGE(M2004:P2004)</f>
        <v/>
      </c>
      <c r="S2004" s="266">
        <f>IF(R2004&gt;=1,1,0)</f>
        <v/>
      </c>
      <c r="T2004" s="266">
        <f>IF(S2004=0,0,S2004+T2003)</f>
        <v/>
      </c>
      <c r="AH2004" s="257">
        <f>IF(AND(M2004&gt;=2,N2004&gt;=2,O2004&gt;=2,P2004&gt;=2),1,0)</f>
        <v/>
      </c>
      <c r="AI2004" s="266">
        <f>IF(AH2004=0,"OK","Check")</f>
        <v/>
      </c>
    </row>
    <row r="2005" ht="17.45" customHeight="1">
      <c r="A2005" s="257">
        <f>IF(ISNUMBER(C2005),MONTH(C2005),"")</f>
        <v/>
      </c>
      <c r="B2005" s="257">
        <f>IF(ISNUMBER(C2005),YEAR(C2005),"")</f>
        <v/>
      </c>
      <c r="C2005" s="808">
        <f>C2004+1</f>
        <v/>
      </c>
      <c r="D2005" s="844" t="n"/>
      <c r="E2005" s="845" t="n">
        <v>0.9701</v>
      </c>
      <c r="F2005" s="847" t="n"/>
      <c r="G2005" s="846" t="n">
        <v>0.9235</v>
      </c>
      <c r="H2005" s="848" t="n"/>
      <c r="I2005" s="844" t="n"/>
      <c r="J2005" s="845" t="n">
        <v>0.6112</v>
      </c>
      <c r="K2005" s="847" t="n"/>
      <c r="L2005" s="845" t="n">
        <v>0.7047</v>
      </c>
      <c r="M2005" s="983">
        <f>IFERROR(AVERAGE(D2005:E2005),"")</f>
        <v/>
      </c>
      <c r="N2005" s="983">
        <f>IFERROR(AVERAGE(F2005:H2005),"")</f>
        <v/>
      </c>
      <c r="O2005" s="983">
        <f>IFERROR(AVERAGE(I2005:J2005),"")</f>
        <v/>
      </c>
      <c r="P2005" s="983">
        <f>IFERROR(AVERAGE(K2005:L2005),"")</f>
        <v/>
      </c>
      <c r="Q2005" s="441" t="n"/>
      <c r="R2005" s="813">
        <f>AVERAGE(M2005:P2005)</f>
        <v/>
      </c>
      <c r="S2005" s="443">
        <f>IF(R2005&gt;=1,1,0)</f>
        <v/>
      </c>
      <c r="T2005" s="443">
        <f>IF(S2005=0,0,S2005+T2004)</f>
        <v/>
      </c>
      <c r="AH2005" s="257">
        <f>IF(AND(M2005&gt;=2,N2005&gt;=2,O2005&gt;=2,P2005&gt;=2),1,0)</f>
        <v/>
      </c>
      <c r="AI2005" s="266">
        <f>IF(AH2005=0,"OK","Check")</f>
        <v/>
      </c>
    </row>
    <row r="2006" ht="17.45" customHeight="1">
      <c r="A2006" s="257">
        <f>IF(ISNUMBER(C2006),MONTH(C2006),"")</f>
        <v/>
      </c>
      <c r="B2006" s="257">
        <f>IF(ISNUMBER(C2006),YEAR(C2006),"")</f>
        <v/>
      </c>
      <c r="C2006" s="861">
        <f>C2005+1</f>
        <v/>
      </c>
      <c r="D2006" s="809" t="n">
        <v>0.9328</v>
      </c>
      <c r="E2006" s="810" t="n"/>
      <c r="F2006" s="812" t="n">
        <v>0.8989</v>
      </c>
      <c r="G2006" s="811" t="n"/>
      <c r="H2006" s="837" t="n">
        <v>0.8363</v>
      </c>
      <c r="I2006" s="809" t="n">
        <v>0.4969</v>
      </c>
      <c r="J2006" s="810" t="n"/>
      <c r="K2006" s="812" t="n">
        <v>0.5553</v>
      </c>
      <c r="L2006" s="810" t="n"/>
      <c r="M2006" s="983">
        <f>IFERROR(AVERAGE(D2006:E2006),"")</f>
        <v/>
      </c>
      <c r="N2006" s="983">
        <f>IFERROR(AVERAGE(F2006:H2006),"")</f>
        <v/>
      </c>
      <c r="O2006" s="983">
        <f>IFERROR(AVERAGE(I2006:J2006),"")</f>
        <v/>
      </c>
      <c r="P2006" s="983">
        <f>IFERROR(AVERAGE(K2006:L2006),"")</f>
        <v/>
      </c>
      <c r="Q2006" s="441" t="n"/>
      <c r="R2006" s="813">
        <f>AVERAGE(M2006:P2006)</f>
        <v/>
      </c>
      <c r="S2006" s="443">
        <f>IF(R2006&gt;=1,1,0)</f>
        <v/>
      </c>
      <c r="T2006" s="443">
        <f>IF(S2006=0,0,S2006+T2005)</f>
        <v/>
      </c>
      <c r="AH2006" s="257">
        <f>IF(AND(M2006&gt;=2,N2006&gt;=2,O2006&gt;=2,P2006&gt;=2),1,0)</f>
        <v/>
      </c>
      <c r="AI2006" s="266">
        <f>IF(AH2006=0,"OK","Check")</f>
        <v/>
      </c>
    </row>
    <row r="2007" ht="17.45" customHeight="1">
      <c r="A2007" s="257">
        <f>IF(ISNUMBER(C2007),MONTH(C2007),"")</f>
        <v/>
      </c>
      <c r="B2007" s="257">
        <f>IF(ISNUMBER(C2007),YEAR(C2007),"")</f>
        <v/>
      </c>
      <c r="C2007" s="791">
        <f>C2006+1</f>
        <v/>
      </c>
      <c r="D2007" s="792" t="n"/>
      <c r="E2007" s="793" t="n">
        <v>1.078</v>
      </c>
      <c r="F2007" s="795" t="n"/>
      <c r="G2007" s="794" t="n">
        <v>1.616</v>
      </c>
      <c r="H2007" s="836" t="n"/>
      <c r="I2007" s="792" t="n"/>
      <c r="J2007" s="793" t="n">
        <v>0.9247</v>
      </c>
      <c r="K2007" s="795" t="n"/>
      <c r="L2007" s="793" t="n">
        <v>0.9706</v>
      </c>
      <c r="M2007" s="982">
        <f>IFERROR(AVERAGE(D2007:E2007),"")</f>
        <v/>
      </c>
      <c r="N2007" s="982">
        <f>IFERROR(AVERAGE(F2007:H2007),"")</f>
        <v/>
      </c>
      <c r="O2007" s="982">
        <f>IFERROR(AVERAGE(I2007:J2007),"")</f>
        <v/>
      </c>
      <c r="P2007" s="982">
        <f>IFERROR(AVERAGE(K2007:L2007),"")</f>
        <v/>
      </c>
      <c r="R2007" s="797">
        <f>AVERAGE(M2007:P2007)</f>
        <v/>
      </c>
      <c r="S2007" s="266">
        <f>IF(R2007&gt;=1,1,0)</f>
        <v/>
      </c>
      <c r="T2007" s="266">
        <f>IF(S2007=0,0,S2007+T2006)</f>
        <v/>
      </c>
      <c r="AH2007" s="257">
        <f>IF(AND(M2007&gt;=2,N2007&gt;=2,O2007&gt;=2,P2007&gt;=2),1,0)</f>
        <v/>
      </c>
      <c r="AI2007" s="266">
        <f>IF(AH2007=0,"OK","Check")</f>
        <v/>
      </c>
    </row>
    <row r="2008" ht="17.45" customHeight="1">
      <c r="A2008" s="257">
        <f>IF(ISNUMBER(C2008),MONTH(C2008),"")</f>
        <v/>
      </c>
      <c r="B2008" s="257">
        <f>IF(ISNUMBER(C2008),YEAR(C2008),"")</f>
        <v/>
      </c>
      <c r="C2008" s="791">
        <f>C2007+1</f>
        <v/>
      </c>
      <c r="D2008" s="792" t="n">
        <v>1.495</v>
      </c>
      <c r="E2008" s="793" t="n"/>
      <c r="F2008" s="795" t="n">
        <v>1.068</v>
      </c>
      <c r="G2008" s="794" t="n"/>
      <c r="H2008" s="836" t="n"/>
      <c r="I2008" s="792" t="n">
        <v>1.046</v>
      </c>
      <c r="J2008" s="793" t="n"/>
      <c r="K2008" s="795" t="n">
        <v>1.176</v>
      </c>
      <c r="L2008" s="793" t="n"/>
      <c r="M2008" s="982">
        <f>IFERROR(AVERAGE(D2008:E2008),"")</f>
        <v/>
      </c>
      <c r="N2008" s="982">
        <f>IFERROR(AVERAGE(F2008:H2008),"")</f>
        <v/>
      </c>
      <c r="O2008" s="982">
        <f>IFERROR(AVERAGE(I2008:J2008),"")</f>
        <v/>
      </c>
      <c r="P2008" s="982">
        <f>IFERROR(AVERAGE(K2008:L2008),"")</f>
        <v/>
      </c>
      <c r="R2008" s="797">
        <f>AVERAGE(M2008:P2008)</f>
        <v/>
      </c>
      <c r="S2008" s="266">
        <f>IF(R2008&gt;=1,1,0)</f>
        <v/>
      </c>
      <c r="T2008" s="266">
        <f>IF(S2008=0,0,S2008+T2007)</f>
        <v/>
      </c>
      <c r="AH2008" s="257">
        <f>IF(AND(M2008&gt;=2,N2008&gt;=2,O2008&gt;=2,P2008&gt;=2),1,0)</f>
        <v/>
      </c>
      <c r="AI2008" s="266">
        <f>IF(AH2008=0,"OK","Check")</f>
        <v/>
      </c>
    </row>
    <row r="2009" ht="17.45" customHeight="1" thickBot="1">
      <c r="A2009" s="257">
        <f>IF(ISNUMBER(C2009),MONTH(C2009),"")</f>
        <v/>
      </c>
      <c r="B2009" s="257">
        <f>IF(ISNUMBER(C2009),YEAR(C2009),"")</f>
        <v/>
      </c>
      <c r="C2009" s="791">
        <f>C2008+1</f>
        <v/>
      </c>
      <c r="D2009" s="849" t="n"/>
      <c r="E2009" s="850" t="n">
        <v>0.9211</v>
      </c>
      <c r="F2009" s="852" t="n"/>
      <c r="G2009" s="851" t="n">
        <v>0.6682</v>
      </c>
      <c r="H2009" s="853" t="n"/>
      <c r="I2009" s="849" t="n"/>
      <c r="J2009" s="850" t="n">
        <v>0.8045</v>
      </c>
      <c r="K2009" s="852" t="n"/>
      <c r="L2009" s="850" t="n">
        <v>1.153</v>
      </c>
      <c r="M2009" s="982">
        <f>IFERROR(AVERAGE(D2009:E2009),"")</f>
        <v/>
      </c>
      <c r="N2009" s="982">
        <f>IFERROR(AVERAGE(F2009:H2009),"")</f>
        <v/>
      </c>
      <c r="O2009" s="982">
        <f>IFERROR(AVERAGE(I2009:J2009),"")</f>
        <v/>
      </c>
      <c r="P2009" s="982">
        <f>IFERROR(AVERAGE(K2009:L2009),"")</f>
        <v/>
      </c>
      <c r="R2009" s="797">
        <f>AVERAGE(M2009:P2009)</f>
        <v/>
      </c>
      <c r="S2009" s="266">
        <f>IF(R2009&gt;=1,1,0)</f>
        <v/>
      </c>
      <c r="T2009" s="266">
        <f>IF(S2009=0,0,S2009+T2008)</f>
        <v/>
      </c>
      <c r="AH2009" s="257">
        <f>IF(AND(M2009&gt;=2,N2009&gt;=2,O2009&gt;=2,P2009&gt;=2),1,0)</f>
        <v/>
      </c>
      <c r="AI2009" s="266">
        <f>IF(AH2009=0,"OK","Check")</f>
        <v/>
      </c>
    </row>
    <row r="2010" ht="17.45" customHeight="1" thickBot="1">
      <c r="A2010" s="257">
        <f>IF(ISNUMBER(C2010),MONTH(C2010),"")</f>
        <v/>
      </c>
      <c r="B2010" s="257">
        <f>IF(ISNUMBER(C2010),YEAR(C2010),"")</f>
        <v/>
      </c>
      <c r="C2010" s="791">
        <f>C2009+1</f>
        <v/>
      </c>
      <c r="D2010" s="849" t="n">
        <v>1.204</v>
      </c>
      <c r="E2010" s="850" t="n"/>
      <c r="F2010" s="852" t="n"/>
      <c r="G2010" s="851" t="n"/>
      <c r="H2010" s="853" t="n">
        <v>0.863</v>
      </c>
      <c r="I2010" s="849" t="n">
        <v>0.9667</v>
      </c>
      <c r="J2010" s="850" t="n"/>
      <c r="K2010" s="852" t="n">
        <v>0.8334</v>
      </c>
      <c r="L2010" s="850" t="n"/>
      <c r="M2010" s="982">
        <f>IFERROR(AVERAGE(D2010:E2010),"")</f>
        <v/>
      </c>
      <c r="N2010" s="982">
        <f>IFERROR(AVERAGE(F2010:H2010),"")</f>
        <v/>
      </c>
      <c r="O2010" s="982">
        <f>IFERROR(AVERAGE(I2010:J2010),"")</f>
        <v/>
      </c>
      <c r="P2010" s="982">
        <f>IFERROR(AVERAGE(K2010:L2010),"")</f>
        <v/>
      </c>
      <c r="R2010" s="797">
        <f>AVERAGE(M2010:P2010)</f>
        <v/>
      </c>
      <c r="S2010" s="266">
        <f>IF(R2010&gt;=1,1,0)</f>
        <v/>
      </c>
      <c r="T2010" s="266">
        <f>IF(S2010=0,0,S2010+T2009)</f>
        <v/>
      </c>
      <c r="U2010" s="514" t="inlineStr">
        <is>
          <t>June</t>
        </is>
      </c>
      <c r="V2010" s="515" t="n">
        <v>2023</v>
      </c>
      <c r="W2010" s="516" t="n"/>
      <c r="X2010" s="516" t="n"/>
      <c r="Y2010" s="516" t="n"/>
      <c r="AH2010" s="257">
        <f>IF(AND(M2010&gt;=2,N2010&gt;=2,O2010&gt;=2,P2010&gt;=2),1,0)</f>
        <v/>
      </c>
      <c r="AI2010" s="266">
        <f>IF(AH2010=0,"OK","Check")</f>
        <v/>
      </c>
    </row>
    <row r="2011" ht="17.45" customHeight="1" thickBot="1">
      <c r="A2011" s="257">
        <f>IF(ISNUMBER(C2011),MONTH(C2011),"")</f>
        <v/>
      </c>
      <c r="B2011" s="257">
        <f>IF(ISNUMBER(C2011),YEAR(C2011),"")</f>
        <v/>
      </c>
      <c r="C2011" s="824">
        <f>C2010+1</f>
        <v/>
      </c>
      <c r="D2011" s="868" t="n"/>
      <c r="E2011" s="869" t="n">
        <v>1.242</v>
      </c>
      <c r="F2011" s="870" t="n"/>
      <c r="G2011" s="871" t="n">
        <v>1.512</v>
      </c>
      <c r="H2011" s="872" t="n"/>
      <c r="I2011" s="868" t="n"/>
      <c r="J2011" s="869" t="n">
        <v>1.287</v>
      </c>
      <c r="K2011" s="870" t="n"/>
      <c r="L2011" s="869" t="n">
        <v>1.187</v>
      </c>
      <c r="M2011" s="988">
        <f>IFERROR(AVERAGE(D2011:E2011),"")</f>
        <v/>
      </c>
      <c r="N2011" s="988">
        <f>IFERROR(AVERAGE(F2011:H2011),"")</f>
        <v/>
      </c>
      <c r="O2011" s="988">
        <f>IFERROR(AVERAGE(I2011:J2011),"")</f>
        <v/>
      </c>
      <c r="P2011" s="988">
        <f>IFERROR(AVERAGE(K2011:L2011),"")</f>
        <v/>
      </c>
      <c r="Q2011" s="315" t="n"/>
      <c r="R2011" s="830">
        <f>AVERAGE(M2011:P2011)</f>
        <v/>
      </c>
      <c r="S2011" s="312">
        <f>IF(R2011&gt;=1,1,0)</f>
        <v/>
      </c>
      <c r="T2011" s="312">
        <f>IF(S2011=0,0,S2011+T2010)</f>
        <v/>
      </c>
      <c r="U2011" s="517" t="inlineStr">
        <is>
          <t>Parameter</t>
        </is>
      </c>
      <c r="V2011" s="517" t="inlineStr">
        <is>
          <t>Station 1</t>
        </is>
      </c>
      <c r="W2011" s="517" t="inlineStr">
        <is>
          <t>Station 2</t>
        </is>
      </c>
      <c r="X2011" s="517" t="inlineStr">
        <is>
          <t>Station 4</t>
        </is>
      </c>
      <c r="Y2011" s="517" t="inlineStr">
        <is>
          <t>Station 5</t>
        </is>
      </c>
      <c r="AH2011" s="257">
        <f>IF(AND(M2011&gt;=2,N2011&gt;=2,O2011&gt;=2,P2011&gt;=2),1,0)</f>
        <v/>
      </c>
      <c r="AI2011" s="266">
        <f>IF(AH2011=0,"OK","Check")</f>
        <v/>
      </c>
    </row>
    <row r="2012" ht="17.45" customHeight="1">
      <c r="A2012" s="257">
        <f>IF(ISNUMBER(C2012),MONTH(C2012),"")</f>
        <v/>
      </c>
      <c r="B2012" s="257">
        <f>IF(ISNUMBER(C2012),YEAR(C2012),"")</f>
        <v/>
      </c>
      <c r="C2012" s="886">
        <f>C2011+1</f>
        <v/>
      </c>
      <c r="D2012" s="894" t="n">
        <v>1.116</v>
      </c>
      <c r="E2012" s="895" t="n"/>
      <c r="F2012" s="896" t="n">
        <v>1.054</v>
      </c>
      <c r="G2012" s="897" t="n"/>
      <c r="H2012" s="898" t="n">
        <v>0.9937</v>
      </c>
      <c r="I2012" s="894" t="n">
        <v>0.9657</v>
      </c>
      <c r="J2012" s="895" t="n"/>
      <c r="K2012" s="896" t="n">
        <v>0.8572</v>
      </c>
      <c r="L2012" s="895" t="n"/>
      <c r="M2012" s="983">
        <f>IFERROR(AVERAGE(D2012:E2012),"")</f>
        <v/>
      </c>
      <c r="N2012" s="983">
        <f>IFERROR(AVERAGE(F2012:H2012),"")</f>
        <v/>
      </c>
      <c r="O2012" s="983">
        <f>IFERROR(AVERAGE(I2012:J2012),"")</f>
        <v/>
      </c>
      <c r="P2012" s="983">
        <f>IFERROR(AVERAGE(K2012:L2012),"")</f>
        <v/>
      </c>
      <c r="Q2012" s="441" t="n"/>
      <c r="R2012" s="813">
        <f>AVERAGE(M2012:P2012)</f>
        <v/>
      </c>
      <c r="S2012" s="443">
        <f>IF(R2012&gt;=1,1,0)</f>
        <v/>
      </c>
      <c r="T2012" s="443">
        <f>IF(S2012=0,0,S2012+T2011)</f>
        <v/>
      </c>
      <c r="U2012" s="518" t="inlineStr">
        <is>
          <t>Average</t>
        </is>
      </c>
      <c r="V2012" s="928">
        <f>AVERAGE(D1982:E2011)</f>
        <v/>
      </c>
      <c r="W2012" s="928">
        <f>AVERAGE(F1982:H2011)</f>
        <v/>
      </c>
      <c r="X2012" s="928">
        <f>AVERAGE(I1982:J2011)</f>
        <v/>
      </c>
      <c r="Y2012" s="928">
        <f>AVERAGE(K1982:L2011)</f>
        <v/>
      </c>
      <c r="AH2012" s="257">
        <f>IF(AND(M2012&gt;=2,N2012&gt;=2,O2012&gt;=2,P2012&gt;=2),1,0)</f>
        <v/>
      </c>
      <c r="AI2012" s="266">
        <f>IF(AH2012=0,"OK","Check")</f>
        <v/>
      </c>
    </row>
    <row r="2013" ht="17.45" customHeight="1">
      <c r="A2013" s="257">
        <f>IF(ISNUMBER(C2013),MONTH(C2013),"")</f>
        <v/>
      </c>
      <c r="B2013" s="257">
        <f>IF(ISNUMBER(C2013),YEAR(C2013),"")</f>
        <v/>
      </c>
      <c r="C2013" s="808">
        <f>C2012+1</f>
        <v/>
      </c>
      <c r="D2013" s="809" t="n"/>
      <c r="E2013" s="810" t="n">
        <v>0.8669</v>
      </c>
      <c r="F2013" s="812" t="n"/>
      <c r="G2013" s="811" t="n">
        <v>0.9789</v>
      </c>
      <c r="H2013" s="837" t="n"/>
      <c r="I2013" s="809" t="n"/>
      <c r="J2013" s="810" t="n">
        <v>0.834</v>
      </c>
      <c r="K2013" s="812" t="n"/>
      <c r="L2013" s="810" t="n">
        <v>0.7632</v>
      </c>
      <c r="M2013" s="983">
        <f>IFERROR(AVERAGE(D2013:E2013),"")</f>
        <v/>
      </c>
      <c r="N2013" s="983">
        <f>IFERROR(AVERAGE(F2013:H2013),"")</f>
        <v/>
      </c>
      <c r="O2013" s="983">
        <f>IFERROR(AVERAGE(I2013:J2013),"")</f>
        <v/>
      </c>
      <c r="P2013" s="983">
        <f>IFERROR(AVERAGE(K2013:L2013),"")</f>
        <v/>
      </c>
      <c r="Q2013" s="441" t="n"/>
      <c r="R2013" s="813">
        <f>AVERAGE(M2013:P2013)</f>
        <v/>
      </c>
      <c r="S2013" s="443">
        <f>IF(R2013&gt;=1,1,0)</f>
        <v/>
      </c>
      <c r="T2013" s="443">
        <f>IF(S2013=0,0,S2013+T2012)</f>
        <v/>
      </c>
      <c r="U2013" s="518" t="inlineStr">
        <is>
          <t>Maximum</t>
        </is>
      </c>
      <c r="V2013" s="928">
        <f>MAX(D1982:E2011)</f>
        <v/>
      </c>
      <c r="W2013" s="928">
        <f>MAX(F1982:H2011)</f>
        <v/>
      </c>
      <c r="X2013" s="928">
        <f>MAX(I1982:J2011)</f>
        <v/>
      </c>
      <c r="Y2013" s="928">
        <f>MAX(K1982:L2011)</f>
        <v/>
      </c>
      <c r="AH2013" s="257">
        <f>IF(AND(M2013&gt;=2,N2013&gt;=2,O2013&gt;=2,P2013&gt;=2),1,0)</f>
        <v/>
      </c>
      <c r="AI2013" s="266">
        <f>IF(AH2013=0,"OK","Check")</f>
        <v/>
      </c>
    </row>
    <row r="2014" ht="17.45" customHeight="1" thickBot="1">
      <c r="A2014" s="257">
        <f>IF(ISNUMBER(C2014),MONTH(C2014),"")</f>
        <v/>
      </c>
      <c r="B2014" s="257">
        <f>IF(ISNUMBER(C2014),YEAR(C2014),"")</f>
        <v/>
      </c>
      <c r="C2014" s="791">
        <f>C2013+1</f>
        <v/>
      </c>
      <c r="D2014" s="792" t="n">
        <v>0.9743000000000001</v>
      </c>
      <c r="E2014" s="793" t="n"/>
      <c r="F2014" s="795" t="n">
        <v>0.992</v>
      </c>
      <c r="G2014" s="794" t="n"/>
      <c r="H2014" s="836" t="n"/>
      <c r="I2014" s="792" t="n">
        <v>0.822</v>
      </c>
      <c r="J2014" s="793" t="n"/>
      <c r="K2014" s="795" t="n">
        <v>0.6294</v>
      </c>
      <c r="L2014" s="793" t="n"/>
      <c r="M2014" s="982">
        <f>IFERROR(AVERAGE(D2014:E2014),"")</f>
        <v/>
      </c>
      <c r="N2014" s="982">
        <f>IFERROR(AVERAGE(F2014:H2014),"")</f>
        <v/>
      </c>
      <c r="O2014" s="982">
        <f>IFERROR(AVERAGE(I2014:J2014),"")</f>
        <v/>
      </c>
      <c r="P2014" s="982">
        <f>IFERROR(AVERAGE(K2014:L2014),"")</f>
        <v/>
      </c>
      <c r="R2014" s="797">
        <f>AVERAGE(M2014:P2014)</f>
        <v/>
      </c>
      <c r="S2014" s="266">
        <f>IF(R2014&gt;=1,1,0)</f>
        <v/>
      </c>
      <c r="T2014" s="266">
        <f>IF(S2014=0,0,S2014+T2013)</f>
        <v/>
      </c>
      <c r="U2014" s="520" t="inlineStr">
        <is>
          <t># DAYS &gt; 2.5</t>
        </is>
      </c>
      <c r="V2014" s="521">
        <f>COUNTIF(D1982:E2011,"&gt;=2.5")</f>
        <v/>
      </c>
      <c r="W2014" s="521">
        <f>COUNTIF(F1982:H2011,"&gt;=2.5")</f>
        <v/>
      </c>
      <c r="X2014" s="521">
        <f>COUNTIF(I1982:J2011,"&gt;=2.5")</f>
        <v/>
      </c>
      <c r="Y2014" s="521">
        <f>COUNTIF(K1982:L2011,"&gt;=2.5")</f>
        <v/>
      </c>
      <c r="AH2014" s="257">
        <f>IF(AND(M2014&gt;=2,N2014&gt;=2,O2014&gt;=2,P2014&gt;=2),1,0)</f>
        <v/>
      </c>
      <c r="AI2014" s="266">
        <f>IF(AH2014=0,"OK","Check")</f>
        <v/>
      </c>
    </row>
    <row r="2015" ht="17.45" customHeight="1" thickBot="1">
      <c r="A2015" s="257">
        <f>IF(ISNUMBER(C2015),MONTH(C2015),"")</f>
        <v/>
      </c>
      <c r="B2015" s="257">
        <f>IF(ISNUMBER(C2015),YEAR(C2015),"")</f>
        <v/>
      </c>
      <c r="C2015" s="791">
        <f>C2014+1</f>
        <v/>
      </c>
      <c r="D2015" s="792" t="n"/>
      <c r="E2015" s="793" t="n">
        <v>0.952</v>
      </c>
      <c r="F2015" s="795" t="n"/>
      <c r="G2015" s="794" t="n">
        <v>1.077</v>
      </c>
      <c r="H2015" s="836" t="n"/>
      <c r="I2015" s="792" t="n"/>
      <c r="J2015" s="793" t="n">
        <v>0.7683</v>
      </c>
      <c r="K2015" s="795" t="n"/>
      <c r="L2015" s="793" t="n">
        <v>0.7662</v>
      </c>
      <c r="M2015" s="982">
        <f>IFERROR(AVERAGE(D2015:E2015),"")</f>
        <v/>
      </c>
      <c r="N2015" s="982">
        <f>IFERROR(AVERAGE(F2015:H2015),"")</f>
        <v/>
      </c>
      <c r="O2015" s="982">
        <f>IFERROR(AVERAGE(I2015:J2015),"")</f>
        <v/>
      </c>
      <c r="P2015" s="982">
        <f>IFERROR(AVERAGE(K2015:L2015),"")</f>
        <v/>
      </c>
      <c r="R2015" s="797">
        <f>AVERAGE(M2015:P2015)</f>
        <v/>
      </c>
      <c r="S2015" s="266">
        <f>IF(R2015&gt;=1,1,0)</f>
        <v/>
      </c>
      <c r="T2015" s="266">
        <f>IF(S2015=0,0,S2015+T2014)</f>
        <v/>
      </c>
      <c r="X2015" s="664">
        <f>SUM(V2014:Y2014)</f>
        <v/>
      </c>
      <c r="Y2015" s="929">
        <f>AVERAGE(V2012:Y2012)</f>
        <v/>
      </c>
      <c r="AH2015" s="257">
        <f>IF(AND(M2015&gt;=2,N2015&gt;=2,O2015&gt;=2,P2015&gt;=2),1,0)</f>
        <v/>
      </c>
      <c r="AI2015" s="266">
        <f>IF(AH2015=0,"OK","Check")</f>
        <v/>
      </c>
    </row>
    <row r="2016" ht="17.45" customHeight="1">
      <c r="A2016" s="257">
        <f>IF(ISNUMBER(C2016),MONTH(C2016),"")</f>
        <v/>
      </c>
      <c r="B2016" s="257">
        <f>IF(ISNUMBER(C2016),YEAR(C2016),"")</f>
        <v/>
      </c>
      <c r="C2016" s="791">
        <f>C2015+1</f>
        <v/>
      </c>
      <c r="D2016" s="792" t="n">
        <v>1.992</v>
      </c>
      <c r="E2016" s="793" t="n"/>
      <c r="F2016" s="795" t="n"/>
      <c r="G2016" s="794" t="n"/>
      <c r="H2016" s="836" t="n">
        <v>2.045</v>
      </c>
      <c r="I2016" s="792" t="n">
        <v>2.09</v>
      </c>
      <c r="J2016" s="793" t="n"/>
      <c r="K2016" s="795" t="n">
        <v>2.07</v>
      </c>
      <c r="L2016" s="793" t="n"/>
      <c r="M2016" s="982">
        <f>IFERROR(AVERAGE(D2016:E2016),"")</f>
        <v/>
      </c>
      <c r="N2016" s="982">
        <f>IFERROR(AVERAGE(F2016:H2016),"")</f>
        <v/>
      </c>
      <c r="O2016" s="982">
        <f>IFERROR(AVERAGE(I2016:J2016),"")</f>
        <v/>
      </c>
      <c r="P2016" s="982">
        <f>IFERROR(AVERAGE(K2016:L2016),"")</f>
        <v/>
      </c>
      <c r="R2016" s="797">
        <f>AVERAGE(M2016:P2016)</f>
        <v/>
      </c>
      <c r="S2016" s="266">
        <f>IF(R2016&gt;=1,1,0)</f>
        <v/>
      </c>
      <c r="T2016" s="266">
        <f>IF(S2016=0,0,S2016+T2015)</f>
        <v/>
      </c>
      <c r="V2016" s="605">
        <f>V2012-V1981</f>
        <v/>
      </c>
      <c r="W2016" s="605">
        <f>W2012-W1981</f>
        <v/>
      </c>
      <c r="X2016" s="605">
        <f>X2012-X1981</f>
        <v/>
      </c>
      <c r="Y2016" s="605">
        <f>Y2012-Y1981</f>
        <v/>
      </c>
      <c r="AH2016" s="257">
        <f>IF(AND(M2016&gt;=2,N2016&gt;=2,O2016&gt;=2,P2016&gt;=2),1,0)</f>
        <v/>
      </c>
      <c r="AI2016" s="266">
        <f>IF(AH2016=0,"OK","Check")</f>
        <v/>
      </c>
    </row>
    <row r="2017" ht="17.45" customHeight="1">
      <c r="A2017" s="257">
        <f>IF(ISNUMBER(C2017),MONTH(C2017),"")</f>
        <v/>
      </c>
      <c r="B2017" s="257">
        <f>IF(ISNUMBER(C2017),YEAR(C2017),"")</f>
        <v/>
      </c>
      <c r="C2017" s="791">
        <f>C2016+1</f>
        <v/>
      </c>
      <c r="D2017" s="792" t="n"/>
      <c r="E2017" s="793" t="n">
        <v>0.9786</v>
      </c>
      <c r="F2017" s="795" t="n"/>
      <c r="G2017" s="794" t="n">
        <v>0.7823</v>
      </c>
      <c r="H2017" s="836" t="n"/>
      <c r="I2017" s="792" t="n"/>
      <c r="J2017" s="793" t="n">
        <v>0.7816</v>
      </c>
      <c r="K2017" s="795" t="n"/>
      <c r="L2017" s="793" t="n">
        <v>0.6897</v>
      </c>
      <c r="M2017" s="982">
        <f>IFERROR(AVERAGE(D2017:E2017),"")</f>
        <v/>
      </c>
      <c r="N2017" s="982">
        <f>IFERROR(AVERAGE(F2017:H2017),"")</f>
        <v/>
      </c>
      <c r="O2017" s="982">
        <f>IFERROR(AVERAGE(I2017:J2017),"")</f>
        <v/>
      </c>
      <c r="P2017" s="982">
        <f>IFERROR(AVERAGE(K2017:L2017),"")</f>
        <v/>
      </c>
      <c r="R2017" s="797">
        <f>AVERAGE(M2017:P2017)</f>
        <v/>
      </c>
      <c r="S2017" s="266">
        <f>IF(R2017&gt;=1,1,0)</f>
        <v/>
      </c>
      <c r="T2017" s="266">
        <f>IF(S2017=0,0,S2017+T2016)</f>
        <v/>
      </c>
      <c r="Y2017" s="796">
        <f>Y2015-Y1984</f>
        <v/>
      </c>
      <c r="AH2017" s="257">
        <f>IF(AND(M2017&gt;=2,N2017&gt;=2,O2017&gt;=2,P2017&gt;=2),1,0)</f>
        <v/>
      </c>
      <c r="AI2017" s="266">
        <f>IF(AH2017=0,"OK","Check")</f>
        <v/>
      </c>
    </row>
    <row r="2018" ht="17.45" customHeight="1">
      <c r="A2018" s="257">
        <f>IF(ISNUMBER(C2018),MONTH(C2018),"")</f>
        <v/>
      </c>
      <c r="B2018" s="257">
        <f>IF(ISNUMBER(C2018),YEAR(C2018),"")</f>
        <v/>
      </c>
      <c r="C2018" s="861">
        <f>C2017+1</f>
        <v/>
      </c>
      <c r="D2018" s="803" t="n">
        <v>0.9976</v>
      </c>
      <c r="E2018" s="804" t="n"/>
      <c r="F2018" s="806" t="n">
        <v>1.027</v>
      </c>
      <c r="G2018" s="805" t="n"/>
      <c r="H2018" s="838" t="n">
        <v>0.7994</v>
      </c>
      <c r="I2018" s="803" t="n">
        <v>0.6482</v>
      </c>
      <c r="J2018" s="804" t="n"/>
      <c r="K2018" s="806" t="n">
        <v>0.7071</v>
      </c>
      <c r="L2018" s="804" t="n"/>
      <c r="M2018" s="982">
        <f>IFERROR(AVERAGE(D2018:E2018),"")</f>
        <v/>
      </c>
      <c r="N2018" s="982">
        <f>IFERROR(AVERAGE(F2018:H2018),"")</f>
        <v/>
      </c>
      <c r="O2018" s="982">
        <f>IFERROR(AVERAGE(I2018:J2018),"")</f>
        <v/>
      </c>
      <c r="P2018" s="982">
        <f>IFERROR(AVERAGE(K2018:L2018),"")</f>
        <v/>
      </c>
      <c r="R2018" s="797">
        <f>AVERAGE(M2018:P2018)</f>
        <v/>
      </c>
      <c r="S2018" s="266">
        <f>IF(R2018&gt;=1,1,0)</f>
        <v/>
      </c>
      <c r="T2018" s="266">
        <f>IF(S2018=0,0,S2018+T2017)</f>
        <v/>
      </c>
      <c r="AH2018" s="257">
        <f>IF(AND(M2018&gt;=2,N2018&gt;=2,O2018&gt;=2,P2018&gt;=2),1,0)</f>
        <v/>
      </c>
      <c r="AI2018" s="266">
        <f>IF(AH2018=0,"OK","Check")</f>
        <v/>
      </c>
    </row>
    <row r="2019" ht="17.45" customHeight="1">
      <c r="A2019" s="257">
        <f>IF(ISNUMBER(C2019),MONTH(C2019),"")</f>
        <v/>
      </c>
      <c r="B2019" s="257">
        <f>IF(ISNUMBER(C2019),YEAR(C2019),"")</f>
        <v/>
      </c>
      <c r="C2019" s="808">
        <f>C2018+1</f>
        <v/>
      </c>
      <c r="D2019" s="809" t="n"/>
      <c r="E2019" s="810" t="n">
        <v>1.71</v>
      </c>
      <c r="F2019" s="812" t="n"/>
      <c r="G2019" s="811" t="n">
        <v>0.9077</v>
      </c>
      <c r="H2019" s="837" t="n"/>
      <c r="I2019" s="809" t="n"/>
      <c r="J2019" s="810" t="n">
        <v>0.7153</v>
      </c>
      <c r="K2019" s="812" t="n"/>
      <c r="L2019" s="810" t="n">
        <v>1.11</v>
      </c>
      <c r="M2019" s="983">
        <f>IFERROR(AVERAGE(D2019:E2019),"")</f>
        <v/>
      </c>
      <c r="N2019" s="983">
        <f>IFERROR(AVERAGE(F2019:H2019),"")</f>
        <v/>
      </c>
      <c r="O2019" s="983">
        <f>IFERROR(AVERAGE(I2019:J2019),"")</f>
        <v/>
      </c>
      <c r="P2019" s="983">
        <f>IFERROR(AVERAGE(K2019:L2019),"")</f>
        <v/>
      </c>
      <c r="Q2019" s="441" t="n"/>
      <c r="R2019" s="813">
        <f>AVERAGE(M2019:P2019)</f>
        <v/>
      </c>
      <c r="S2019" s="443">
        <f>IF(R2019&gt;=1,1,0)</f>
        <v/>
      </c>
      <c r="T2019" s="443">
        <f>IF(S2019=0,0,S2019+T2018)</f>
        <v/>
      </c>
      <c r="AH2019" s="257">
        <f>IF(AND(M2019&gt;=2,N2019&gt;=2,O2019&gt;=2,P2019&gt;=2),1,0)</f>
        <v/>
      </c>
      <c r="AI2019" s="266">
        <f>IF(AH2019=0,"OK","Check")</f>
        <v/>
      </c>
    </row>
    <row r="2020" ht="17.45" customHeight="1">
      <c r="A2020" s="257">
        <f>IF(ISNUMBER(C2020),MONTH(C2020),"")</f>
        <v/>
      </c>
      <c r="B2020" s="257">
        <f>IF(ISNUMBER(C2020),YEAR(C2020),"")</f>
        <v/>
      </c>
      <c r="C2020" s="808">
        <f>C2019+1</f>
        <v/>
      </c>
      <c r="D2020" s="809" t="n">
        <v>0.6943</v>
      </c>
      <c r="E2020" s="810" t="n"/>
      <c r="F2020" s="812" t="n">
        <v>0.6951000000000001</v>
      </c>
      <c r="G2020" s="811" t="n"/>
      <c r="H2020" s="837" t="n"/>
      <c r="I2020" s="809" t="n">
        <v>0.4738</v>
      </c>
      <c r="J2020" s="810" t="n"/>
      <c r="K2020" s="812" t="n">
        <v>0.894</v>
      </c>
      <c r="L2020" s="810" t="n"/>
      <c r="M2020" s="983">
        <f>IFERROR(AVERAGE(D2020:E2020),"")</f>
        <v/>
      </c>
      <c r="N2020" s="983">
        <f>IFERROR(AVERAGE(F2020:H2020),"")</f>
        <v/>
      </c>
      <c r="O2020" s="983">
        <f>IFERROR(AVERAGE(I2020:J2020),"")</f>
        <v/>
      </c>
      <c r="P2020" s="983">
        <f>IFERROR(AVERAGE(K2020:L2020),"")</f>
        <v/>
      </c>
      <c r="Q2020" s="441" t="n"/>
      <c r="R2020" s="813">
        <f>AVERAGE(M2020:P2020)</f>
        <v/>
      </c>
      <c r="S2020" s="443">
        <f>IF(R2020&gt;=1,1,0)</f>
        <v/>
      </c>
      <c r="T2020" s="443">
        <f>IF(S2020=0,0,S2020+T2019)</f>
        <v/>
      </c>
      <c r="AH2020" s="257">
        <f>IF(AND(M2020&gt;=2,N2020&gt;=2,O2020&gt;=2,P2020&gt;=2),1,0)</f>
        <v/>
      </c>
      <c r="AI2020" s="266">
        <f>IF(AH2020=0,"OK","Check")</f>
        <v/>
      </c>
    </row>
    <row r="2021" ht="17.45" customHeight="1">
      <c r="A2021" s="257">
        <f>IF(ISNUMBER(C2021),MONTH(C2021),"")</f>
        <v/>
      </c>
      <c r="B2021" s="257">
        <f>IF(ISNUMBER(C2021),YEAR(C2021),"")</f>
        <v/>
      </c>
      <c r="C2021" s="791">
        <f>C2020+1</f>
        <v/>
      </c>
      <c r="D2021" s="792" t="n"/>
      <c r="E2021" s="793" t="n">
        <v>0.9135</v>
      </c>
      <c r="F2021" s="795" t="n"/>
      <c r="G2021" s="794" t="n">
        <v>0.9598</v>
      </c>
      <c r="H2021" s="836" t="n"/>
      <c r="I2021" s="792" t="n"/>
      <c r="J2021" s="793" t="n">
        <v>0.8786</v>
      </c>
      <c r="K2021" s="795" t="n"/>
      <c r="L2021" s="793" t="n">
        <v>1.123</v>
      </c>
      <c r="M2021" s="982">
        <f>IFERROR(AVERAGE(D2021:E2021),"")</f>
        <v/>
      </c>
      <c r="N2021" s="982">
        <f>IFERROR(AVERAGE(F2021:H2021),"")</f>
        <v/>
      </c>
      <c r="O2021" s="982">
        <f>IFERROR(AVERAGE(I2021:J2021),"")</f>
        <v/>
      </c>
      <c r="P2021" s="982">
        <f>IFERROR(AVERAGE(K2021:L2021),"")</f>
        <v/>
      </c>
      <c r="R2021" s="797">
        <f>AVERAGE(M2021:P2021)</f>
        <v/>
      </c>
      <c r="S2021" s="266">
        <f>IF(R2021&gt;=1,1,0)</f>
        <v/>
      </c>
      <c r="T2021" s="266">
        <f>IF(S2021=0,0,S2021+T2020)</f>
        <v/>
      </c>
      <c r="AH2021" s="257">
        <f>IF(AND(M2021&gt;=2,N2021&gt;=2,O2021&gt;=2,P2021&gt;=2),1,0)</f>
        <v/>
      </c>
      <c r="AI2021" s="266">
        <f>IF(AH2021=0,"OK","Check")</f>
        <v/>
      </c>
    </row>
    <row r="2022" ht="17.45" customHeight="1">
      <c r="A2022" s="257">
        <f>IF(ISNUMBER(C2022),MONTH(C2022),"")</f>
        <v/>
      </c>
      <c r="B2022" s="257">
        <f>IF(ISNUMBER(C2022),YEAR(C2022),"")</f>
        <v/>
      </c>
      <c r="C2022" s="791">
        <f>C2021+1</f>
        <v/>
      </c>
      <c r="D2022" s="792" t="n">
        <v>1.341</v>
      </c>
      <c r="E2022" s="793" t="n"/>
      <c r="F2022" s="795" t="n"/>
      <c r="G2022" s="794" t="n"/>
      <c r="H2022" s="836" t="n">
        <v>1.356</v>
      </c>
      <c r="I2022" s="792" t="n">
        <v>1.386</v>
      </c>
      <c r="J2022" s="793" t="n"/>
      <c r="K2022" s="795" t="n">
        <v>1.356</v>
      </c>
      <c r="L2022" s="793" t="n"/>
      <c r="M2022" s="982">
        <f>IFERROR(AVERAGE(D2022:E2022),"")</f>
        <v/>
      </c>
      <c r="N2022" s="982">
        <f>IFERROR(AVERAGE(F2022:H2022),"")</f>
        <v/>
      </c>
      <c r="O2022" s="982">
        <f>IFERROR(AVERAGE(I2022:J2022),"")</f>
        <v/>
      </c>
      <c r="P2022" s="982">
        <f>IFERROR(AVERAGE(K2022:L2022),"")</f>
        <v/>
      </c>
      <c r="R2022" s="797">
        <f>AVERAGE(M2022:P2022)</f>
        <v/>
      </c>
      <c r="S2022" s="266">
        <f>IF(R2022&gt;=1,1,0)</f>
        <v/>
      </c>
      <c r="T2022" s="266">
        <f>IF(S2022=0,0,S2022+T2021)</f>
        <v/>
      </c>
      <c r="AH2022" s="257">
        <f>IF(AND(M2022&gt;=2,N2022&gt;=2,O2022&gt;=2,P2022&gt;=2),1,0)</f>
        <v/>
      </c>
      <c r="AI2022" s="266">
        <f>IF(AH2022=0,"OK","Check")</f>
        <v/>
      </c>
    </row>
    <row r="2023" ht="17.45" customHeight="1">
      <c r="A2023" s="257">
        <f>IF(ISNUMBER(C2023),MONTH(C2023),"")</f>
        <v/>
      </c>
      <c r="B2023" s="257">
        <f>IF(ISNUMBER(C2023),YEAR(C2023),"")</f>
        <v/>
      </c>
      <c r="C2023" s="791">
        <f>C2022+1</f>
        <v/>
      </c>
      <c r="D2023" s="849" t="n"/>
      <c r="E2023" s="850" t="n">
        <v>1.275</v>
      </c>
      <c r="F2023" s="852" t="n"/>
      <c r="G2023" s="851" t="n">
        <v>1.51</v>
      </c>
      <c r="H2023" s="853" t="n"/>
      <c r="I2023" s="849" t="n"/>
      <c r="J2023" s="850" t="n">
        <v>1.11</v>
      </c>
      <c r="K2023" s="852" t="n"/>
      <c r="L2023" s="850" t="n">
        <v>1.339</v>
      </c>
      <c r="M2023" s="982">
        <f>IFERROR(AVERAGE(D2023:E2023),"")</f>
        <v/>
      </c>
      <c r="N2023" s="982">
        <f>IFERROR(AVERAGE(F2023:H2023),"")</f>
        <v/>
      </c>
      <c r="O2023" s="982">
        <f>IFERROR(AVERAGE(I2023:J2023),"")</f>
        <v/>
      </c>
      <c r="P2023" s="982">
        <f>IFERROR(AVERAGE(K2023:L2023),"")</f>
        <v/>
      </c>
      <c r="R2023" s="797">
        <f>AVERAGE(M2023:P2023)</f>
        <v/>
      </c>
      <c r="S2023" s="266">
        <f>IF(R2023&gt;=1,1,0)</f>
        <v/>
      </c>
      <c r="T2023" s="266">
        <f>IF(S2023=0,0,S2023+T2022)</f>
        <v/>
      </c>
      <c r="AH2023" s="257">
        <f>IF(AND(M2023&gt;=2,N2023&gt;=2,O2023&gt;=2,P2023&gt;=2),1,0)</f>
        <v/>
      </c>
      <c r="AI2023" s="266">
        <f>IF(AH2023=0,"OK","Check")</f>
        <v/>
      </c>
    </row>
    <row r="2024" ht="17.45" customHeight="1">
      <c r="A2024" s="257">
        <f>IF(ISNUMBER(C2024),MONTH(C2024),"")</f>
        <v/>
      </c>
      <c r="B2024" s="257">
        <f>IF(ISNUMBER(C2024),YEAR(C2024),"")</f>
        <v/>
      </c>
      <c r="C2024" s="861">
        <f>C2023+1</f>
        <v/>
      </c>
      <c r="D2024" s="840" t="n">
        <v>1.352</v>
      </c>
      <c r="E2024" s="841" t="n"/>
      <c r="F2024" s="843" t="n">
        <v>1.609</v>
      </c>
      <c r="G2024" s="842" t="n"/>
      <c r="H2024" s="863" t="n">
        <v>1.456</v>
      </c>
      <c r="I2024" s="840" t="n">
        <v>1.128</v>
      </c>
      <c r="J2024" s="841" t="n"/>
      <c r="K2024" s="843" t="n">
        <v>1.824</v>
      </c>
      <c r="L2024" s="841" t="n"/>
      <c r="M2024" s="982">
        <f>IFERROR(AVERAGE(D2024:E2024),"")</f>
        <v/>
      </c>
      <c r="N2024" s="982">
        <f>IFERROR(AVERAGE(F2024:H2024),"")</f>
        <v/>
      </c>
      <c r="O2024" s="982">
        <f>IFERROR(AVERAGE(I2024:J2024),"")</f>
        <v/>
      </c>
      <c r="P2024" s="982">
        <f>IFERROR(AVERAGE(K2024:L2024),"")</f>
        <v/>
      </c>
      <c r="R2024" s="797">
        <f>AVERAGE(M2024:P2024)</f>
        <v/>
      </c>
      <c r="S2024" s="266">
        <f>IF(R2024&gt;=1,1,0)</f>
        <v/>
      </c>
      <c r="T2024" s="266">
        <f>IF(S2024=0,0,S2024+T2023)</f>
        <v/>
      </c>
      <c r="AH2024" s="257">
        <f>IF(AND(M2024&gt;=2,N2024&gt;=2,O2024&gt;=2,P2024&gt;=2),1,0)</f>
        <v/>
      </c>
      <c r="AI2024" s="266">
        <f>IF(AH2024=0,"OK","Check")</f>
        <v/>
      </c>
    </row>
    <row r="2025" ht="17.45" customHeight="1">
      <c r="A2025" s="257">
        <f>IF(ISNUMBER(C2025),MONTH(C2025),"")</f>
        <v/>
      </c>
      <c r="B2025" s="257">
        <f>IF(ISNUMBER(C2025),YEAR(C2025),"")</f>
        <v/>
      </c>
      <c r="C2025" s="791">
        <f>C2024+1</f>
        <v/>
      </c>
      <c r="D2025" s="849" t="n"/>
      <c r="E2025" s="850" t="n">
        <v>1.469</v>
      </c>
      <c r="F2025" s="852" t="n"/>
      <c r="G2025" s="851" t="n">
        <v>2.145</v>
      </c>
      <c r="H2025" s="853" t="n"/>
      <c r="I2025" s="849" t="n"/>
      <c r="J2025" s="850" t="n">
        <v>1.6</v>
      </c>
      <c r="K2025" s="852" t="n"/>
      <c r="L2025" s="850" t="n">
        <v>1.642</v>
      </c>
      <c r="M2025" s="982">
        <f>IFERROR(AVERAGE(D2025:E2025),"")</f>
        <v/>
      </c>
      <c r="N2025" s="982">
        <f>IFERROR(AVERAGE(F2025:H2025),"")</f>
        <v/>
      </c>
      <c r="O2025" s="982">
        <f>IFERROR(AVERAGE(I2025:J2025),"")</f>
        <v/>
      </c>
      <c r="P2025" s="982">
        <f>IFERROR(AVERAGE(K2025:L2025),"")</f>
        <v/>
      </c>
      <c r="R2025" s="797">
        <f>AVERAGE(M2025:P2025)</f>
        <v/>
      </c>
      <c r="S2025" s="266">
        <f>IF(R2025&gt;=1,1,0)</f>
        <v/>
      </c>
      <c r="T2025" s="266">
        <f>IF(S2025=0,0,S2025+T2024)</f>
        <v/>
      </c>
      <c r="AH2025" s="257">
        <f>IF(AND(M2025&gt;=2,N2025&gt;=2,O2025&gt;=2,P2025&gt;=2),1,0)</f>
        <v/>
      </c>
      <c r="AI2025" s="266">
        <f>IF(AH2025=0,"OK","Check")</f>
        <v/>
      </c>
    </row>
    <row r="2026" ht="17.45" customHeight="1">
      <c r="A2026" s="257">
        <f>IF(ISNUMBER(C2026),MONTH(C2026),"")</f>
        <v/>
      </c>
      <c r="B2026" s="257">
        <f>IF(ISNUMBER(C2026),YEAR(C2026),"")</f>
        <v/>
      </c>
      <c r="C2026" s="808">
        <f>C2025+1</f>
        <v/>
      </c>
      <c r="D2026" s="844" t="n">
        <v>2.164</v>
      </c>
      <c r="E2026" s="845" t="n"/>
      <c r="F2026" s="847" t="n">
        <v>1.63</v>
      </c>
      <c r="G2026" s="846" t="n"/>
      <c r="H2026" s="848" t="n"/>
      <c r="I2026" s="844" t="n">
        <v>1.252</v>
      </c>
      <c r="J2026" s="845" t="n"/>
      <c r="K2026" s="1048" t="n">
        <v>8.256</v>
      </c>
      <c r="L2026" s="845" t="n"/>
      <c r="M2026" s="983">
        <f>IFERROR(AVERAGE(D2026:E2026),"")</f>
        <v/>
      </c>
      <c r="N2026" s="983">
        <f>IFERROR(AVERAGE(F2026:H2026),"")</f>
        <v/>
      </c>
      <c r="O2026" s="983">
        <f>IFERROR(AVERAGE(I2026:J2026),"")</f>
        <v/>
      </c>
      <c r="P2026" s="1033">
        <f>IFERROR(AVERAGE(K2026:L2026),"")</f>
        <v/>
      </c>
      <c r="Q2026" s="441" t="n"/>
      <c r="R2026" s="813">
        <f>AVERAGE(M2026:P2026)</f>
        <v/>
      </c>
      <c r="S2026" s="443">
        <f>IF(R2026&gt;=1,1,0)</f>
        <v/>
      </c>
      <c r="T2026" s="443">
        <f>IF(S2026=0,0,S2026+T2025)</f>
        <v/>
      </c>
      <c r="V2026" s="608" t="inlineStr">
        <is>
          <t>Initial test=8.646; Retest=7.865; Average=8.256</t>
        </is>
      </c>
      <c r="AH2026" s="257">
        <f>IF(AND(M2026&gt;=2,N2026&gt;=2,O2026&gt;=2,P2026&gt;=2),1,0)</f>
        <v/>
      </c>
      <c r="AI2026" s="266">
        <f>IF(AH2026=0,"OK","Check")</f>
        <v/>
      </c>
    </row>
    <row r="2027" ht="17.45" customHeight="1">
      <c r="A2027" s="257">
        <f>IF(ISNUMBER(C2027),MONTH(C2027),"")</f>
        <v/>
      </c>
      <c r="B2027" s="257">
        <f>IF(ISNUMBER(C2027),YEAR(C2027),"")</f>
        <v/>
      </c>
      <c r="C2027" s="808">
        <f>C2026+1</f>
        <v/>
      </c>
      <c r="D2027" s="844" t="n"/>
      <c r="E2027" s="845" t="n">
        <v>0.952</v>
      </c>
      <c r="F2027" s="847" t="n"/>
      <c r="G2027" s="846" t="n">
        <v>1.051</v>
      </c>
      <c r="H2027" s="848" t="n"/>
      <c r="I2027" s="844" t="n"/>
      <c r="J2027" s="845" t="n">
        <v>0.7168</v>
      </c>
      <c r="K2027" s="847" t="n"/>
      <c r="L2027" s="845" t="n">
        <v>0.9141</v>
      </c>
      <c r="M2027" s="983">
        <f>IFERROR(AVERAGE(D2027:E2027),"")</f>
        <v/>
      </c>
      <c r="N2027" s="983">
        <f>IFERROR(AVERAGE(F2027:H2027),"")</f>
        <v/>
      </c>
      <c r="O2027" s="983">
        <f>IFERROR(AVERAGE(I2027:J2027),"")</f>
        <v/>
      </c>
      <c r="P2027" s="983">
        <f>IFERROR(AVERAGE(K2027:L2027),"")</f>
        <v/>
      </c>
      <c r="Q2027" s="441" t="n"/>
      <c r="R2027" s="813">
        <f>AVERAGE(M2027:P2027)</f>
        <v/>
      </c>
      <c r="S2027" s="443">
        <f>IF(R2027&gt;=1,1,0)</f>
        <v/>
      </c>
      <c r="T2027" s="443">
        <f>IF(S2027=0,0,S2027+T2026)</f>
        <v/>
      </c>
      <c r="AH2027" s="257">
        <f>IF(AND(M2027&gt;=2,N2027&gt;=2,O2027&gt;=2,P2027&gt;=2),1,0)</f>
        <v/>
      </c>
      <c r="AI2027" s="266">
        <f>IF(AH2027=0,"OK","Check")</f>
        <v/>
      </c>
    </row>
    <row r="2028" ht="17.45" customHeight="1">
      <c r="A2028" s="257">
        <f>IF(ISNUMBER(C2028),MONTH(C2028),"")</f>
        <v/>
      </c>
      <c r="B2028" s="257">
        <f>IF(ISNUMBER(C2028),YEAR(C2028),"")</f>
        <v/>
      </c>
      <c r="C2028" s="791">
        <f>C2027+1</f>
        <v/>
      </c>
      <c r="D2028" s="849" t="n">
        <v>0.9274</v>
      </c>
      <c r="E2028" s="850" t="n"/>
      <c r="F2028" s="852" t="n"/>
      <c r="G2028" s="851" t="n"/>
      <c r="H2028" s="853" t="n">
        <v>1.089</v>
      </c>
      <c r="I2028" s="849" t="n">
        <v>0.9215</v>
      </c>
      <c r="J2028" s="850" t="n"/>
      <c r="K2028" s="852" t="n">
        <v>0.9427</v>
      </c>
      <c r="L2028" s="850" t="n"/>
      <c r="M2028" s="982">
        <f>IFERROR(AVERAGE(D2028:E2028),"")</f>
        <v/>
      </c>
      <c r="N2028" s="982">
        <f>IFERROR(AVERAGE(F2028:H2028),"")</f>
        <v/>
      </c>
      <c r="O2028" s="982">
        <f>IFERROR(AVERAGE(I2028:J2028),"")</f>
        <v/>
      </c>
      <c r="P2028" s="982">
        <f>IFERROR(AVERAGE(K2028:L2028),"")</f>
        <v/>
      </c>
      <c r="R2028" s="797">
        <f>AVERAGE(M2028:P2028)</f>
        <v/>
      </c>
      <c r="S2028" s="266">
        <f>IF(R2028&gt;=1,1,0)</f>
        <v/>
      </c>
      <c r="T2028" s="266">
        <f>IF(S2028=0,0,S2028+T2027)</f>
        <v/>
      </c>
      <c r="AH2028" s="257">
        <f>IF(AND(M2028&gt;=2,N2028&gt;=2,O2028&gt;=2,P2028&gt;=2),1,0)</f>
        <v/>
      </c>
      <c r="AI2028" s="266">
        <f>IF(AH2028=0,"OK","Check")</f>
        <v/>
      </c>
    </row>
    <row r="2029" ht="17.45" customHeight="1">
      <c r="A2029" s="257">
        <f>IF(ISNUMBER(C2029),MONTH(C2029),"")</f>
        <v/>
      </c>
      <c r="B2029" s="257">
        <f>IF(ISNUMBER(C2029),YEAR(C2029),"")</f>
        <v/>
      </c>
      <c r="C2029" s="791">
        <f>C2028+1</f>
        <v/>
      </c>
      <c r="D2029" s="792" t="n"/>
      <c r="E2029" s="793" t="n">
        <v>1.305</v>
      </c>
      <c r="F2029" s="795" t="n"/>
      <c r="G2029" s="794" t="n">
        <v>2.107</v>
      </c>
      <c r="H2029" s="836" t="n"/>
      <c r="I2029" s="792" t="n"/>
      <c r="J2029" s="793" t="n">
        <v>1.374</v>
      </c>
      <c r="K2029" s="795" t="n"/>
      <c r="L2029" s="793" t="n">
        <v>1.622</v>
      </c>
      <c r="M2029" s="982">
        <f>IFERROR(AVERAGE(D2029:E2029),"")</f>
        <v/>
      </c>
      <c r="N2029" s="982">
        <f>IFERROR(AVERAGE(F2029:H2029),"")</f>
        <v/>
      </c>
      <c r="O2029" s="982">
        <f>IFERROR(AVERAGE(I2029:J2029),"")</f>
        <v/>
      </c>
      <c r="P2029" s="982">
        <f>IFERROR(AVERAGE(K2029:L2029),"")</f>
        <v/>
      </c>
      <c r="R2029" s="797">
        <f>AVERAGE(M2029:P2029)</f>
        <v/>
      </c>
      <c r="S2029" s="266">
        <f>IF(R2029&gt;=1,1,0)</f>
        <v/>
      </c>
      <c r="T2029" s="266">
        <f>IF(S2029=0,0,S2029+T2028)</f>
        <v/>
      </c>
      <c r="AH2029" s="257">
        <f>IF(AND(M2029&gt;=2,N2029&gt;=2,O2029&gt;=2,P2029&gt;=2),1,0)</f>
        <v/>
      </c>
      <c r="AI2029" s="266">
        <f>IF(AH2029=0,"OK","Check")</f>
        <v/>
      </c>
    </row>
    <row r="2030" ht="17.45" customHeight="1">
      <c r="A2030" s="257">
        <f>IF(ISNUMBER(C2030),MONTH(C2030),"")</f>
        <v/>
      </c>
      <c r="B2030" s="257">
        <f>IF(ISNUMBER(C2030),YEAR(C2030),"")</f>
        <v/>
      </c>
      <c r="C2030" s="861">
        <f>C2029+1</f>
        <v/>
      </c>
      <c r="D2030" s="840" t="n">
        <v>0.8726</v>
      </c>
      <c r="E2030" s="841" t="n"/>
      <c r="F2030" s="843" t="n">
        <v>1.417</v>
      </c>
      <c r="G2030" s="842" t="n"/>
      <c r="H2030" s="863" t="n">
        <v>1.33</v>
      </c>
      <c r="I2030" s="840" t="n">
        <v>1.05</v>
      </c>
      <c r="J2030" s="841" t="n"/>
      <c r="K2030" s="843" t="n">
        <v>0.9203</v>
      </c>
      <c r="L2030" s="841" t="n"/>
      <c r="M2030" s="982">
        <f>IFERROR(AVERAGE(D2030:E2030),"")</f>
        <v/>
      </c>
      <c r="N2030" s="982">
        <f>IFERROR(AVERAGE(F2030:H2030),"")</f>
        <v/>
      </c>
      <c r="O2030" s="982">
        <f>IFERROR(AVERAGE(I2030:J2030),"")</f>
        <v/>
      </c>
      <c r="P2030" s="982">
        <f>IFERROR(AVERAGE(K2030:L2030),"")</f>
        <v/>
      </c>
      <c r="R2030" s="797">
        <f>AVERAGE(M2030:P2030)</f>
        <v/>
      </c>
      <c r="S2030" s="266">
        <f>IF(R2030&gt;=1,1,0)</f>
        <v/>
      </c>
      <c r="T2030" s="266">
        <f>IF(S2030=0,0,S2030+T2029)</f>
        <v/>
      </c>
      <c r="AH2030" s="257">
        <f>IF(AND(M2030&gt;=2,N2030&gt;=2,O2030&gt;=2,P2030&gt;=2),1,0)</f>
        <v/>
      </c>
      <c r="AI2030" s="266">
        <f>IF(AH2030=0,"OK","Check")</f>
        <v/>
      </c>
    </row>
    <row r="2031" ht="17.45" customHeight="1">
      <c r="A2031" s="257">
        <f>IF(ISNUMBER(C2031),MONTH(C2031),"")</f>
        <v/>
      </c>
      <c r="B2031" s="257">
        <f>IF(ISNUMBER(C2031),YEAR(C2031),"")</f>
        <v/>
      </c>
      <c r="C2031" s="791">
        <f>C2030+1</f>
        <v/>
      </c>
      <c r="D2031" s="849" t="n"/>
      <c r="E2031" s="850" t="n">
        <v>1.55</v>
      </c>
      <c r="F2031" s="852" t="n"/>
      <c r="G2031" s="851" t="n">
        <v>1.728</v>
      </c>
      <c r="H2031" s="853" t="n"/>
      <c r="I2031" s="849" t="n"/>
      <c r="J2031" s="850" t="n">
        <v>1.474</v>
      </c>
      <c r="K2031" s="852" t="n"/>
      <c r="L2031" s="850" t="n">
        <v>1.761</v>
      </c>
      <c r="M2031" s="982">
        <f>IFERROR(AVERAGE(D2031:E2031),"")</f>
        <v/>
      </c>
      <c r="N2031" s="982">
        <f>IFERROR(AVERAGE(F2031:H2031),"")</f>
        <v/>
      </c>
      <c r="O2031" s="982">
        <f>IFERROR(AVERAGE(I2031:J2031),"")</f>
        <v/>
      </c>
      <c r="P2031" s="982">
        <f>IFERROR(AVERAGE(K2031:L2031),"")</f>
        <v/>
      </c>
      <c r="R2031" s="797">
        <f>AVERAGE(M2031:P2031)</f>
        <v/>
      </c>
      <c r="S2031" s="266">
        <f>IF(R2031&gt;=1,1,0)</f>
        <v/>
      </c>
      <c r="T2031" s="266">
        <f>IF(S2031=0,0,S2031+T2030)</f>
        <v/>
      </c>
      <c r="AH2031" s="257">
        <f>IF(AND(M2031&gt;=2,N2031&gt;=2,O2031&gt;=2,P2031&gt;=2),1,0)</f>
        <v/>
      </c>
      <c r="AI2031" s="266">
        <f>IF(AH2031=0,"OK","Check")</f>
        <v/>
      </c>
    </row>
    <row r="2032" ht="17.45" customHeight="1">
      <c r="A2032" s="257">
        <f>IF(ISNUMBER(C2032),MONTH(C2032),"")</f>
        <v/>
      </c>
      <c r="B2032" s="257">
        <f>IF(ISNUMBER(C2032),YEAR(C2032),"")</f>
        <v/>
      </c>
      <c r="C2032" s="791">
        <f>C2031+1</f>
        <v/>
      </c>
      <c r="D2032" s="849" t="n">
        <v>1.324</v>
      </c>
      <c r="E2032" s="850" t="n"/>
      <c r="F2032" s="852" t="n">
        <v>1.62</v>
      </c>
      <c r="G2032" s="851" t="n"/>
      <c r="H2032" s="853" t="n"/>
      <c r="I2032" s="849" t="n">
        <v>1.256</v>
      </c>
      <c r="J2032" s="850" t="n"/>
      <c r="K2032" s="852" t="n">
        <v>1.248</v>
      </c>
      <c r="L2032" s="850" t="n"/>
      <c r="M2032" s="982">
        <f>IFERROR(AVERAGE(D2032:E2032),"")</f>
        <v/>
      </c>
      <c r="N2032" s="982">
        <f>IFERROR(AVERAGE(F2032:H2032),"")</f>
        <v/>
      </c>
      <c r="O2032" s="982">
        <f>IFERROR(AVERAGE(I2032:J2032),"")</f>
        <v/>
      </c>
      <c r="P2032" s="982">
        <f>IFERROR(AVERAGE(K2032:L2032),"")</f>
        <v/>
      </c>
      <c r="R2032" s="797">
        <f>AVERAGE(M2032:P2032)</f>
        <v/>
      </c>
      <c r="S2032" s="266">
        <f>IF(R2032&gt;=1,1,0)</f>
        <v/>
      </c>
      <c r="T2032" s="266">
        <f>IF(S2032=0,0,S2032+T2031)</f>
        <v/>
      </c>
      <c r="AH2032" s="257">
        <f>IF(AND(M2032&gt;=2,N2032&gt;=2,O2032&gt;=2,P2032&gt;=2),1,0)</f>
        <v/>
      </c>
      <c r="AI2032" s="266">
        <f>IF(AH2032=0,"OK","Check")</f>
        <v/>
      </c>
    </row>
    <row r="2033" ht="17.45" customHeight="1">
      <c r="A2033" s="257">
        <f>IF(ISNUMBER(C2033),MONTH(C2033),"")</f>
        <v/>
      </c>
      <c r="B2033" s="257">
        <f>IF(ISNUMBER(C2033),YEAR(C2033),"")</f>
        <v/>
      </c>
      <c r="C2033" s="808">
        <f>C2032+1</f>
        <v/>
      </c>
      <c r="D2033" s="844" t="n"/>
      <c r="E2033" s="845" t="n">
        <v>1.263</v>
      </c>
      <c r="F2033" s="847" t="n"/>
      <c r="G2033" s="846" t="n">
        <v>1.377</v>
      </c>
      <c r="H2033" s="848" t="n"/>
      <c r="I2033" s="844" t="n"/>
      <c r="J2033" s="845" t="n">
        <v>0.9502</v>
      </c>
      <c r="K2033" s="847" t="n"/>
      <c r="L2033" s="845" t="n">
        <v>1.003</v>
      </c>
      <c r="M2033" s="983">
        <f>IFERROR(AVERAGE(D2033:E2033),"")</f>
        <v/>
      </c>
      <c r="N2033" s="983">
        <f>IFERROR(AVERAGE(F2033:H2033),"")</f>
        <v/>
      </c>
      <c r="O2033" s="983">
        <f>IFERROR(AVERAGE(I2033:J2033),"")</f>
        <v/>
      </c>
      <c r="P2033" s="983">
        <f>IFERROR(AVERAGE(K2033:L2033),"")</f>
        <v/>
      </c>
      <c r="Q2033" s="441" t="n"/>
      <c r="R2033" s="813">
        <f>AVERAGE(M2033:P2033)</f>
        <v/>
      </c>
      <c r="S2033" s="443">
        <f>IF(R2033&gt;=1,1,0)</f>
        <v/>
      </c>
      <c r="T2033" s="443">
        <f>IF(S2033=0,0,S2033+T2032)</f>
        <v/>
      </c>
      <c r="AH2033" s="257">
        <f>IF(AND(M2033&gt;=2,N2033&gt;=2,O2033&gt;=2,P2033&gt;=2),1,0)</f>
        <v/>
      </c>
      <c r="AI2033" s="266">
        <f>IF(AH2033=0,"OK","Check")</f>
        <v/>
      </c>
    </row>
    <row r="2034" ht="17.45" customHeight="1">
      <c r="A2034" s="257">
        <f>IF(ISNUMBER(C2034),MONTH(C2034),"")</f>
        <v/>
      </c>
      <c r="B2034" s="257">
        <f>IF(ISNUMBER(C2034),YEAR(C2034),"")</f>
        <v/>
      </c>
      <c r="C2034" s="808">
        <f>C2033+1</f>
        <v/>
      </c>
      <c r="D2034" s="844" t="n">
        <v>0.7355</v>
      </c>
      <c r="E2034" s="845" t="n"/>
      <c r="F2034" s="847" t="n"/>
      <c r="G2034" s="846" t="n"/>
      <c r="H2034" s="848" t="n">
        <v>0.716</v>
      </c>
      <c r="I2034" s="844" t="n">
        <v>0.6694</v>
      </c>
      <c r="J2034" s="845" t="n"/>
      <c r="K2034" s="847" t="n">
        <v>0.7098</v>
      </c>
      <c r="L2034" s="845" t="n"/>
      <c r="M2034" s="983">
        <f>IFERROR(AVERAGE(D2034:E2034),"")</f>
        <v/>
      </c>
      <c r="N2034" s="983">
        <f>IFERROR(AVERAGE(F2034:H2034),"")</f>
        <v/>
      </c>
      <c r="O2034" s="983">
        <f>IFERROR(AVERAGE(I2034:J2034),"")</f>
        <v/>
      </c>
      <c r="P2034" s="983">
        <f>IFERROR(AVERAGE(K2034:L2034),"")</f>
        <v/>
      </c>
      <c r="Q2034" s="441" t="n"/>
      <c r="R2034" s="813">
        <f>AVERAGE(M2034:P2034)</f>
        <v/>
      </c>
      <c r="S2034" s="443">
        <f>IF(R2034&gt;=1,1,0)</f>
        <v/>
      </c>
      <c r="T2034" s="443">
        <f>IF(S2034=0,0,S2034+T2033)</f>
        <v/>
      </c>
      <c r="AH2034" s="257">
        <f>IF(AND(M2034&gt;=2,N2034&gt;=2,O2034&gt;=2,P2034&gt;=2),1,0)</f>
        <v/>
      </c>
      <c r="AI2034" s="266">
        <f>IF(AH2034=0,"OK","Check")</f>
        <v/>
      </c>
    </row>
    <row r="2035" ht="17.45" customHeight="1">
      <c r="A2035" s="257">
        <f>IF(ISNUMBER(C2035),MONTH(C2035),"")</f>
        <v/>
      </c>
      <c r="B2035" s="257">
        <f>IF(ISNUMBER(C2035),YEAR(C2035),"")</f>
        <v/>
      </c>
      <c r="C2035" s="791">
        <f>C2034+1</f>
        <v/>
      </c>
      <c r="D2035" s="792" t="n"/>
      <c r="E2035" s="793" t="n">
        <v>1.265</v>
      </c>
      <c r="F2035" s="795" t="n"/>
      <c r="G2035" s="794" t="n">
        <v>1.283</v>
      </c>
      <c r="H2035" s="836" t="n"/>
      <c r="I2035" s="792" t="n"/>
      <c r="J2035" s="793" t="n">
        <v>0.997</v>
      </c>
      <c r="K2035" s="795" t="n"/>
      <c r="L2035" s="793" t="n">
        <v>1.13</v>
      </c>
      <c r="M2035" s="982">
        <f>IFERROR(AVERAGE(D2035:E2035),"")</f>
        <v/>
      </c>
      <c r="N2035" s="982">
        <f>IFERROR(AVERAGE(F2035:H2035),"")</f>
        <v/>
      </c>
      <c r="O2035" s="982">
        <f>IFERROR(AVERAGE(I2035:J2035),"")</f>
        <v/>
      </c>
      <c r="P2035" s="982">
        <f>IFERROR(AVERAGE(K2035:L2035),"")</f>
        <v/>
      </c>
      <c r="R2035" s="797">
        <f>AVERAGE(M2035:P2035)</f>
        <v/>
      </c>
      <c r="S2035" s="266">
        <f>IF(R2035&gt;=1,1,0)</f>
        <v/>
      </c>
      <c r="T2035" s="266">
        <f>IF(S2035=0,0,S2035+T2034)</f>
        <v/>
      </c>
      <c r="AH2035" s="257">
        <f>IF(AND(M2035&gt;=2,N2035&gt;=2,O2035&gt;=2,P2035&gt;=2),1,0)</f>
        <v/>
      </c>
      <c r="AI2035" s="266">
        <f>IF(AH2035=0,"OK","Check")</f>
        <v/>
      </c>
    </row>
    <row r="2036" ht="17.45" customHeight="1">
      <c r="A2036" s="257">
        <f>IF(ISNUMBER(C2036),MONTH(C2036),"")</f>
        <v/>
      </c>
      <c r="B2036" s="257">
        <f>IF(ISNUMBER(C2036),YEAR(C2036),"")</f>
        <v/>
      </c>
      <c r="C2036" s="861">
        <f>C2035+1</f>
        <v/>
      </c>
      <c r="D2036" s="840" t="n">
        <v>1.755</v>
      </c>
      <c r="E2036" s="841" t="n"/>
      <c r="F2036" s="843" t="n">
        <v>1.472</v>
      </c>
      <c r="G2036" s="842" t="n"/>
      <c r="H2036" s="863" t="n">
        <v>1.636</v>
      </c>
      <c r="I2036" s="840" t="n">
        <v>1.474</v>
      </c>
      <c r="J2036" s="841" t="n"/>
      <c r="K2036" s="843" t="n">
        <v>1.255</v>
      </c>
      <c r="L2036" s="841" t="n"/>
      <c r="M2036" s="982">
        <f>IFERROR(AVERAGE(D2036:E2036),"")</f>
        <v/>
      </c>
      <c r="N2036" s="982">
        <f>IFERROR(AVERAGE(F2036:H2036),"")</f>
        <v/>
      </c>
      <c r="O2036" s="982">
        <f>IFERROR(AVERAGE(I2036:J2036),"")</f>
        <v/>
      </c>
      <c r="P2036" s="982">
        <f>IFERROR(AVERAGE(K2036:L2036),"")</f>
        <v/>
      </c>
      <c r="R2036" s="797">
        <f>AVERAGE(M2036:P2036)</f>
        <v/>
      </c>
      <c r="S2036" s="266">
        <f>IF(R2036&gt;=1,1,0)</f>
        <v/>
      </c>
      <c r="T2036" s="266">
        <f>IF(S2036=0,0,S2036+T2035)</f>
        <v/>
      </c>
      <c r="AH2036" s="257">
        <f>IF(AND(M2036&gt;=2,N2036&gt;=2,O2036&gt;=2,P2036&gt;=2),1,0)</f>
        <v/>
      </c>
      <c r="AI2036" s="266">
        <f>IF(AH2036=0,"OK","Check")</f>
        <v/>
      </c>
    </row>
    <row r="2037" ht="17.45" customHeight="1">
      <c r="A2037" s="257">
        <f>IF(ISNUMBER(C2037),MONTH(C2037),"")</f>
        <v/>
      </c>
      <c r="B2037" s="257">
        <f>IF(ISNUMBER(C2037),YEAR(C2037),"")</f>
        <v/>
      </c>
      <c r="C2037" s="791">
        <f>C2036+1</f>
        <v/>
      </c>
      <c r="D2037" s="849" t="n"/>
      <c r="E2037" s="850" t="n">
        <v>1.65</v>
      </c>
      <c r="F2037" s="852" t="n"/>
      <c r="G2037" s="851" t="n">
        <v>1.988</v>
      </c>
      <c r="H2037" s="853" t="n"/>
      <c r="I2037" s="849" t="n"/>
      <c r="J2037" s="850" t="n">
        <v>1.388</v>
      </c>
      <c r="K2037" s="852" t="n"/>
      <c r="L2037" s="850" t="n">
        <v>1.331</v>
      </c>
      <c r="M2037" s="982">
        <f>IFERROR(AVERAGE(D2037:E2037),"")</f>
        <v/>
      </c>
      <c r="N2037" s="982">
        <f>IFERROR(AVERAGE(F2037:H2037),"")</f>
        <v/>
      </c>
      <c r="O2037" s="982">
        <f>IFERROR(AVERAGE(I2037:J2037),"")</f>
        <v/>
      </c>
      <c r="P2037" s="982">
        <f>IFERROR(AVERAGE(K2037:L2037),"")</f>
        <v/>
      </c>
      <c r="R2037" s="797">
        <f>AVERAGE(M2037:P2037)</f>
        <v/>
      </c>
      <c r="S2037" s="266">
        <f>IF(R2037&gt;=1,1,0)</f>
        <v/>
      </c>
      <c r="T2037" s="266">
        <f>IF(S2037=0,0,S2037+T2036)</f>
        <v/>
      </c>
      <c r="AH2037" s="257">
        <f>IF(AND(M2037&gt;=2,N2037&gt;=2,O2037&gt;=2,P2037&gt;=2),1,0)</f>
        <v/>
      </c>
      <c r="AI2037" s="266">
        <f>IF(AH2037=0,"OK","Check")</f>
        <v/>
      </c>
    </row>
    <row r="2038" ht="17.45" customHeight="1">
      <c r="A2038" s="257">
        <f>IF(ISNUMBER(C2038),MONTH(C2038),"")</f>
        <v/>
      </c>
      <c r="B2038" s="257">
        <f>IF(ISNUMBER(C2038),YEAR(C2038),"")</f>
        <v/>
      </c>
      <c r="C2038" s="791">
        <f>C2037+1</f>
        <v/>
      </c>
      <c r="D2038" s="933" t="n">
        <v>2.198</v>
      </c>
      <c r="E2038" s="850" t="n"/>
      <c r="F2038" s="969" t="n">
        <v>2.802</v>
      </c>
      <c r="G2038" s="851" t="n"/>
      <c r="H2038" s="853" t="n"/>
      <c r="I2038" s="849" t="n">
        <v>1.799</v>
      </c>
      <c r="J2038" s="850" t="n"/>
      <c r="K2038" s="852" t="n">
        <v>1.503</v>
      </c>
      <c r="L2038" s="850" t="n"/>
      <c r="M2038" s="982">
        <f>IFERROR(AVERAGE(D2038:E2038),"")</f>
        <v/>
      </c>
      <c r="N2038" s="982">
        <f>IFERROR(AVERAGE(F2038:H2038),"")</f>
        <v/>
      </c>
      <c r="O2038" s="982">
        <f>IFERROR(AVERAGE(I2038:J2038),"")</f>
        <v/>
      </c>
      <c r="P2038" s="982">
        <f>IFERROR(AVERAGE(K2038:L2038),"")</f>
        <v/>
      </c>
      <c r="R2038" s="797">
        <f>AVERAGE(M2038:P2038)</f>
        <v/>
      </c>
      <c r="S2038" s="266">
        <f>IF(R2038&gt;=1,1,0)</f>
        <v/>
      </c>
      <c r="T2038" s="266">
        <f>IF(S2038=0,0,S2038+T2037)</f>
        <v/>
      </c>
      <c r="AH2038" s="257">
        <f>IF(AND(M2038&gt;=2,N2038&gt;=2,O2038&gt;=2,P2038&gt;=2),1,0)</f>
        <v/>
      </c>
      <c r="AI2038" s="266">
        <f>IF(AH2038=0,"OK","Check")</f>
        <v/>
      </c>
    </row>
    <row r="2039" ht="17.45" customHeight="1" thickBot="1">
      <c r="A2039" s="257">
        <f>IF(ISNUMBER(C2039),MONTH(C2039),"")</f>
        <v/>
      </c>
      <c r="B2039" s="257">
        <f>IF(ISNUMBER(C2039),YEAR(C2039),"")</f>
        <v/>
      </c>
      <c r="C2039" s="791">
        <f>C2038+1</f>
        <v/>
      </c>
      <c r="D2039" s="792" t="n"/>
      <c r="E2039" s="865" t="n">
        <v>2.311</v>
      </c>
      <c r="F2039" s="795" t="n"/>
      <c r="G2039" s="932" t="n">
        <v>3.792</v>
      </c>
      <c r="H2039" s="836" t="n"/>
      <c r="I2039" s="792" t="n"/>
      <c r="J2039" s="793" t="n">
        <v>1.419</v>
      </c>
      <c r="K2039" s="795" t="n"/>
      <c r="L2039" s="793" t="n">
        <v>1.347</v>
      </c>
      <c r="M2039" s="1028">
        <f>IFERROR(AVERAGE(D2039:E2039),"")</f>
        <v/>
      </c>
      <c r="N2039" s="1028">
        <f>IFERROR(AVERAGE(F2039:H2039),"")</f>
        <v/>
      </c>
      <c r="O2039" s="982">
        <f>IFERROR(AVERAGE(I2039:J2039),"")</f>
        <v/>
      </c>
      <c r="P2039" s="982">
        <f>IFERROR(AVERAGE(K2039:L2039),"")</f>
        <v/>
      </c>
      <c r="R2039" s="797">
        <f>AVERAGE(M2039:P2039)</f>
        <v/>
      </c>
      <c r="S2039" s="266">
        <f>IF(R2039&gt;=1,1,0)</f>
        <v/>
      </c>
      <c r="T2039" s="266">
        <f>IF(S2039=0,0,S2039+T2038)</f>
        <v/>
      </c>
      <c r="AH2039" s="257">
        <f>IF(AND(M2039&gt;=2,N2039&gt;=2,O2039&gt;=2,P2039&gt;=2),1,0)</f>
        <v/>
      </c>
      <c r="AI2039" s="266">
        <f>IF(AH2039=0,"OK","Check")</f>
        <v/>
      </c>
    </row>
    <row r="2040" ht="17.45" customHeight="1" thickBot="1">
      <c r="A2040" s="257">
        <f>IF(ISNUMBER(C2040),MONTH(C2040),"")</f>
        <v/>
      </c>
      <c r="B2040" s="257">
        <f>IF(ISNUMBER(C2040),YEAR(C2040),"")</f>
        <v/>
      </c>
      <c r="C2040" s="808">
        <f>C2039+1</f>
        <v/>
      </c>
      <c r="D2040" s="953" t="n">
        <v>2.001</v>
      </c>
      <c r="E2040" s="810" t="n"/>
      <c r="F2040" s="812" t="n"/>
      <c r="G2040" s="811" t="n"/>
      <c r="H2040" s="837" t="n">
        <v>1.584</v>
      </c>
      <c r="I2040" s="809" t="n">
        <v>1.311</v>
      </c>
      <c r="J2040" s="810" t="n"/>
      <c r="K2040" s="812" t="n">
        <v>1.393</v>
      </c>
      <c r="L2040" s="810" t="n"/>
      <c r="M2040" s="1033">
        <f>IFERROR(AVERAGE(D2040:E2040),"")</f>
        <v/>
      </c>
      <c r="N2040" s="983">
        <f>IFERROR(AVERAGE(F2040:H2040),"")</f>
        <v/>
      </c>
      <c r="O2040" s="983">
        <f>IFERROR(AVERAGE(I2040:J2040),"")</f>
        <v/>
      </c>
      <c r="P2040" s="983">
        <f>IFERROR(AVERAGE(K2040:L2040),"")</f>
        <v/>
      </c>
      <c r="Q2040" s="441" t="n"/>
      <c r="R2040" s="813">
        <f>AVERAGE(M2040:P2040)</f>
        <v/>
      </c>
      <c r="S2040" s="443">
        <f>IF(R2040&gt;=1,1,0)</f>
        <v/>
      </c>
      <c r="T2040" s="443">
        <f>IF(S2040=0,0,S2040+T2039)</f>
        <v/>
      </c>
      <c r="U2040" s="514" t="inlineStr">
        <is>
          <t>July</t>
        </is>
      </c>
      <c r="V2040" s="515" t="n">
        <v>2023</v>
      </c>
      <c r="W2040" s="516" t="n"/>
      <c r="X2040" s="516" t="n"/>
      <c r="Y2040" s="516" t="n"/>
      <c r="AH2040" s="257">
        <f>IF(AND(M2040&gt;=2,N2040&gt;=2,O2040&gt;=2,P2040&gt;=2),1,0)</f>
        <v/>
      </c>
      <c r="AI2040" s="266">
        <f>IF(AH2040=0,"OK","Check")</f>
        <v/>
      </c>
    </row>
    <row r="2041" ht="17.45" customHeight="1">
      <c r="A2041" s="257">
        <f>IF(ISNUMBER(C2041),MONTH(C2041),"")</f>
        <v/>
      </c>
      <c r="B2041" s="257">
        <f>IF(ISNUMBER(C2041),YEAR(C2041),"")</f>
        <v/>
      </c>
      <c r="C2041" s="808">
        <f>C2040+1</f>
        <v/>
      </c>
      <c r="D2041" s="809" t="n"/>
      <c r="E2041" s="810" t="n">
        <v>0.8517</v>
      </c>
      <c r="F2041" s="812" t="n"/>
      <c r="G2041" s="811" t="n">
        <v>0.8697</v>
      </c>
      <c r="H2041" s="837" t="n"/>
      <c r="I2041" s="809" t="n"/>
      <c r="J2041" s="810" t="n">
        <v>0.8045</v>
      </c>
      <c r="K2041" s="812" t="n"/>
      <c r="L2041" s="810" t="n">
        <v>0.8162</v>
      </c>
      <c r="M2041" s="983">
        <f>IFERROR(AVERAGE(D2041:E2041),"")</f>
        <v/>
      </c>
      <c r="N2041" s="983">
        <f>IFERROR(AVERAGE(F2041:H2041),"")</f>
        <v/>
      </c>
      <c r="O2041" s="983">
        <f>IFERROR(AVERAGE(I2041:J2041),"")</f>
        <v/>
      </c>
      <c r="P2041" s="983">
        <f>IFERROR(AVERAGE(K2041:L2041),"")</f>
        <v/>
      </c>
      <c r="Q2041" s="441" t="n"/>
      <c r="R2041" s="813">
        <f>AVERAGE(M2041:P2041)</f>
        <v/>
      </c>
      <c r="S2041" s="443">
        <f>IF(R2041&gt;=1,1,0)</f>
        <v/>
      </c>
      <c r="T2041" s="443">
        <f>IF(S2041=0,0,S2041+T2040)</f>
        <v/>
      </c>
      <c r="U2041" s="517" t="inlineStr">
        <is>
          <t>Parameter</t>
        </is>
      </c>
      <c r="V2041" s="517" t="inlineStr">
        <is>
          <t>Station 1</t>
        </is>
      </c>
      <c r="W2041" s="517" t="inlineStr">
        <is>
          <t>Station 2</t>
        </is>
      </c>
      <c r="X2041" s="517" t="inlineStr">
        <is>
          <t>Station 4</t>
        </is>
      </c>
      <c r="Y2041" s="517" t="inlineStr">
        <is>
          <t>Station 5</t>
        </is>
      </c>
      <c r="AH2041" s="257">
        <f>IF(AND(M2041&gt;=2,N2041&gt;=2,O2041&gt;=2,P2041&gt;=2),1,0)</f>
        <v/>
      </c>
      <c r="AI2041" s="266">
        <f>IF(AH2041=0,"OK","Check")</f>
        <v/>
      </c>
    </row>
    <row r="2042" ht="17.45" customHeight="1" thickBot="1">
      <c r="A2042" s="257">
        <f>IF(ISNUMBER(C2042),MONTH(C2042),"")</f>
        <v/>
      </c>
      <c r="B2042" s="257">
        <f>IF(ISNUMBER(C2042),YEAR(C2042),"")</f>
        <v/>
      </c>
      <c r="C2042" s="887">
        <f>C2041+1</f>
        <v/>
      </c>
      <c r="D2042" s="1049" t="n">
        <v>2.365</v>
      </c>
      <c r="E2042" s="1050" t="n"/>
      <c r="F2042" s="1051" t="n">
        <v>1.975</v>
      </c>
      <c r="G2042" s="1052" t="n"/>
      <c r="H2042" s="1053" t="n">
        <v>1.948</v>
      </c>
      <c r="I2042" s="1054" t="n">
        <v>1.949</v>
      </c>
      <c r="J2042" s="1050" t="n"/>
      <c r="K2042" s="1051" t="n">
        <v>1.741</v>
      </c>
      <c r="L2042" s="1050" t="n"/>
      <c r="M2042" s="1044">
        <f>IFERROR(AVERAGE(D2042:E2042),"")</f>
        <v/>
      </c>
      <c r="N2042" s="988">
        <f>IFERROR(AVERAGE(F2042:H2042),"")</f>
        <v/>
      </c>
      <c r="O2042" s="988">
        <f>IFERROR(AVERAGE(I2042:J2042),"")</f>
        <v/>
      </c>
      <c r="P2042" s="988">
        <f>IFERROR(AVERAGE(K2042:L2042),"")</f>
        <v/>
      </c>
      <c r="Q2042" s="315" t="n"/>
      <c r="R2042" s="830">
        <f>AVERAGE(M2042:P2042)</f>
        <v/>
      </c>
      <c r="S2042" s="312">
        <f>IF(R2042&gt;=1,1,0)</f>
        <v/>
      </c>
      <c r="T2042" s="312">
        <f>IF(S2042=0,0,S2042+T2041)</f>
        <v/>
      </c>
      <c r="U2042" s="518" t="inlineStr">
        <is>
          <t>Average</t>
        </is>
      </c>
      <c r="V2042" s="928">
        <f>AVERAGE(D2012:E2042)</f>
        <v/>
      </c>
      <c r="W2042" s="928">
        <f>AVERAGE(F2012:H2042)</f>
        <v/>
      </c>
      <c r="X2042" s="928">
        <f>AVERAGE(I2012:J2042)</f>
        <v/>
      </c>
      <c r="Y2042" s="928">
        <f>AVERAGE(K2012:L2042)</f>
        <v/>
      </c>
      <c r="AH2042" s="257">
        <f>IF(AND(M2042&gt;=2,N2042&gt;=2,O2042&gt;=2,P2042&gt;=2),1,0)</f>
        <v/>
      </c>
      <c r="AI2042" s="266">
        <f>IF(AH2042=0,"OK","Check")</f>
        <v/>
      </c>
    </row>
    <row r="2043" ht="17.45" customHeight="1">
      <c r="A2043" s="257">
        <f>IF(ISNUMBER(C2043),MONTH(C2043),"")</f>
        <v/>
      </c>
      <c r="B2043" s="257">
        <f>IF(ISNUMBER(C2043),YEAR(C2043),"")</f>
        <v/>
      </c>
      <c r="C2043" s="831">
        <f>C2042+1</f>
        <v/>
      </c>
      <c r="D2043" s="937" t="n"/>
      <c r="E2043" s="938" t="n">
        <v>1.462</v>
      </c>
      <c r="F2043" s="975" t="n"/>
      <c r="G2043" s="940" t="n">
        <v>1.43</v>
      </c>
      <c r="H2043" s="1027" t="n"/>
      <c r="I2043" s="937" t="n"/>
      <c r="J2043" s="938" t="n">
        <v>1.224</v>
      </c>
      <c r="K2043" s="975" t="n"/>
      <c r="L2043" s="938" t="n">
        <v>1.179</v>
      </c>
      <c r="M2043" s="982">
        <f>IFERROR(AVERAGE(D2043:E2043),"")</f>
        <v/>
      </c>
      <c r="N2043" s="982">
        <f>IFERROR(AVERAGE(F2043:H2043),"")</f>
        <v/>
      </c>
      <c r="O2043" s="982">
        <f>IFERROR(AVERAGE(I2043:J2043),"")</f>
        <v/>
      </c>
      <c r="P2043" s="982">
        <f>IFERROR(AVERAGE(K2043:L2043),"")</f>
        <v/>
      </c>
      <c r="R2043" s="797">
        <f>AVERAGE(M2043:P2043)</f>
        <v/>
      </c>
      <c r="S2043" s="266">
        <f>IF(R2043&gt;=1,1,0)</f>
        <v/>
      </c>
      <c r="T2043" s="266">
        <f>IF(S2043=0,0,S2043+T2042)</f>
        <v/>
      </c>
      <c r="U2043" s="518" t="inlineStr">
        <is>
          <t>Maximum</t>
        </is>
      </c>
      <c r="V2043" s="928">
        <f>MAX(D2012:E2042)</f>
        <v/>
      </c>
      <c r="W2043" s="928">
        <f>MAX(F2012:H2042)</f>
        <v/>
      </c>
      <c r="X2043" s="928">
        <f>MAX(I2012:J2042)</f>
        <v/>
      </c>
      <c r="Y2043" s="928">
        <f>MAX(K2012:L2042)</f>
        <v/>
      </c>
      <c r="AH2043" s="257">
        <f>IF(AND(M2043&gt;=2,N2043&gt;=2,O2043&gt;=2,P2043&gt;=2),1,0)</f>
        <v/>
      </c>
      <c r="AI2043" s="266">
        <f>IF(AH2043=0,"OK","Check")</f>
        <v/>
      </c>
    </row>
    <row r="2044" ht="17.45" customHeight="1" thickBot="1">
      <c r="A2044" s="257">
        <f>IF(ISNUMBER(C2044),MONTH(C2044),"")</f>
        <v/>
      </c>
      <c r="B2044" s="257">
        <f>IF(ISNUMBER(C2044),YEAR(C2044),"")</f>
        <v/>
      </c>
      <c r="C2044" s="791">
        <f>C2043+1</f>
        <v/>
      </c>
      <c r="D2044" s="792" t="n">
        <v>1.276</v>
      </c>
      <c r="E2044" s="793" t="n"/>
      <c r="F2044" s="795" t="n">
        <v>1.345</v>
      </c>
      <c r="G2044" s="794" t="n"/>
      <c r="H2044" s="836" t="n"/>
      <c r="I2044" s="792" t="n">
        <v>1.209</v>
      </c>
      <c r="J2044" s="793" t="n"/>
      <c r="K2044" s="795" t="n">
        <v>1.166</v>
      </c>
      <c r="L2044" s="793" t="n"/>
      <c r="M2044" s="982">
        <f>IFERROR(AVERAGE(D2044:E2044),"")</f>
        <v/>
      </c>
      <c r="N2044" s="982">
        <f>IFERROR(AVERAGE(F2044:H2044),"")</f>
        <v/>
      </c>
      <c r="O2044" s="982">
        <f>IFERROR(AVERAGE(I2044:J2044),"")</f>
        <v/>
      </c>
      <c r="P2044" s="982">
        <f>IFERROR(AVERAGE(K2044:L2044),"")</f>
        <v/>
      </c>
      <c r="R2044" s="797">
        <f>AVERAGE(M2044:P2044)</f>
        <v/>
      </c>
      <c r="S2044" s="266">
        <f>IF(R2044&gt;=1,1,0)</f>
        <v/>
      </c>
      <c r="T2044" s="266">
        <f>IF(S2044=0,0,S2044+T2043)</f>
        <v/>
      </c>
      <c r="U2044" s="520" t="inlineStr">
        <is>
          <t># DAYS &gt; 2.5</t>
        </is>
      </c>
      <c r="V2044" s="521">
        <f>COUNTIF(D2012:E2042,"&gt;=2.5")</f>
        <v/>
      </c>
      <c r="W2044" s="521">
        <f>COUNTIF(F2012:H2042,"&gt;=2.5")</f>
        <v/>
      </c>
      <c r="X2044" s="521">
        <f>COUNTIF(I2012:J2042,"&gt;=2.5")</f>
        <v/>
      </c>
      <c r="Y2044" s="521">
        <f>COUNTIF(K2012:L2042,"&gt;=2.5")</f>
        <v/>
      </c>
      <c r="AH2044" s="257">
        <f>IF(AND(M2044&gt;=2,N2044&gt;=2,O2044&gt;=2,P2044&gt;=2),1,0)</f>
        <v/>
      </c>
      <c r="AI2044" s="266">
        <f>IF(AH2044=0,"OK","Check")</f>
        <v/>
      </c>
    </row>
    <row r="2045" ht="17.45" customHeight="1" thickBot="1">
      <c r="A2045" s="257">
        <f>IF(ISNUMBER(C2045),MONTH(C2045),"")</f>
        <v/>
      </c>
      <c r="B2045" s="257">
        <f>IF(ISNUMBER(C2045),YEAR(C2045),"")</f>
        <v/>
      </c>
      <c r="C2045" s="791">
        <f>C2044+1</f>
        <v/>
      </c>
      <c r="D2045" s="792" t="n"/>
      <c r="E2045" s="865" t="n">
        <v>2.971</v>
      </c>
      <c r="F2045" s="795" t="n"/>
      <c r="G2045" s="794" t="n">
        <v>1.248</v>
      </c>
      <c r="H2045" s="836" t="n"/>
      <c r="I2045" s="792" t="n"/>
      <c r="J2045" s="793" t="n">
        <v>1.255</v>
      </c>
      <c r="K2045" s="795" t="n"/>
      <c r="L2045" s="793" t="n">
        <v>1.272</v>
      </c>
      <c r="M2045" s="1028">
        <f>IFERROR(AVERAGE(D2045:E2045),"")</f>
        <v/>
      </c>
      <c r="N2045" s="982">
        <f>IFERROR(AVERAGE(F2045:H2045),"")</f>
        <v/>
      </c>
      <c r="O2045" s="982">
        <f>IFERROR(AVERAGE(I2045:J2045),"")</f>
        <v/>
      </c>
      <c r="P2045" s="982">
        <f>IFERROR(AVERAGE(K2045:L2045),"")</f>
        <v/>
      </c>
      <c r="R2045" s="797">
        <f>AVERAGE(M2045:P2045)</f>
        <v/>
      </c>
      <c r="S2045" s="266">
        <f>IF(R2045&gt;=1,1,0)</f>
        <v/>
      </c>
      <c r="T2045" s="266">
        <f>IF(S2045=0,0,S2045+T2044)</f>
        <v/>
      </c>
      <c r="X2045" s="664">
        <f>SUM(V2044:Y2044)</f>
        <v/>
      </c>
      <c r="Y2045" s="929">
        <f>AVERAGE(V2042:Y2042)</f>
        <v/>
      </c>
      <c r="AH2045" s="257">
        <f>IF(AND(M2045&gt;=2,N2045&gt;=2,O2045&gt;=2,P2045&gt;=2),1,0)</f>
        <v/>
      </c>
      <c r="AI2045" s="266">
        <f>IF(AH2045=0,"OK","Check")</f>
        <v/>
      </c>
    </row>
    <row r="2046" ht="17.45" customHeight="1">
      <c r="A2046" s="257">
        <f>IF(ISNUMBER(C2046),MONTH(C2046),"")</f>
        <v/>
      </c>
      <c r="B2046" s="257">
        <f>IF(ISNUMBER(C2046),YEAR(C2046),"")</f>
        <v/>
      </c>
      <c r="C2046" s="791">
        <f>C2045+1</f>
        <v/>
      </c>
      <c r="D2046" s="899" t="n">
        <v>3.314</v>
      </c>
      <c r="E2046" s="793" t="n"/>
      <c r="F2046" s="795" t="n"/>
      <c r="G2046" s="794" t="n"/>
      <c r="H2046" s="836" t="n">
        <v>1.416</v>
      </c>
      <c r="I2046" s="792" t="n">
        <v>1.062</v>
      </c>
      <c r="J2046" s="793" t="n"/>
      <c r="K2046" s="795" t="n">
        <v>1.083</v>
      </c>
      <c r="L2046" s="793" t="n"/>
      <c r="M2046" s="1028">
        <f>IFERROR(AVERAGE(D2046:E2046),"")</f>
        <v/>
      </c>
      <c r="N2046" s="982">
        <f>IFERROR(AVERAGE(F2046:H2046),"")</f>
        <v/>
      </c>
      <c r="O2046" s="982">
        <f>IFERROR(AVERAGE(I2046:J2046),"")</f>
        <v/>
      </c>
      <c r="P2046" s="982">
        <f>IFERROR(AVERAGE(K2046:L2046),"")</f>
        <v/>
      </c>
      <c r="R2046" s="797">
        <f>AVERAGE(M2046:P2046)</f>
        <v/>
      </c>
      <c r="S2046" s="266">
        <f>IF(R2046&gt;=1,1,0)</f>
        <v/>
      </c>
      <c r="T2046" s="266">
        <f>IF(S2046=0,0,S2046+T2045)</f>
        <v/>
      </c>
      <c r="V2046" s="605">
        <f>V2042-V2012</f>
        <v/>
      </c>
      <c r="W2046" s="605">
        <f>W2042-W2012</f>
        <v/>
      </c>
      <c r="X2046" s="605">
        <f>X2042-X2012</f>
        <v/>
      </c>
      <c r="Y2046" s="605">
        <f>Y2042-Y2012</f>
        <v/>
      </c>
      <c r="AH2046" s="257">
        <f>IF(AND(M2046&gt;=2,N2046&gt;=2,O2046&gt;=2,P2046&gt;=2),1,0)</f>
        <v/>
      </c>
      <c r="AI2046" s="266">
        <f>IF(AH2046=0,"OK","Check")</f>
        <v/>
      </c>
    </row>
    <row r="2047" ht="17.45" customHeight="1">
      <c r="A2047" s="257">
        <f>IF(ISNUMBER(C2047),MONTH(C2047),"")</f>
        <v/>
      </c>
      <c r="B2047" s="257">
        <f>IF(ISNUMBER(C2047),YEAR(C2047),"")</f>
        <v/>
      </c>
      <c r="C2047" s="808">
        <f>C2046+1</f>
        <v/>
      </c>
      <c r="D2047" s="809" t="n"/>
      <c r="E2047" s="810" t="n">
        <v>1.314</v>
      </c>
      <c r="F2047" s="812" t="n"/>
      <c r="G2047" s="811" t="n">
        <v>1.191</v>
      </c>
      <c r="H2047" s="837" t="n"/>
      <c r="I2047" s="809" t="n"/>
      <c r="J2047" s="810" t="n">
        <v>1.08</v>
      </c>
      <c r="K2047" s="812" t="n"/>
      <c r="L2047" s="810" t="n">
        <v>1.239</v>
      </c>
      <c r="M2047" s="983">
        <f>IFERROR(AVERAGE(D2047:E2047),"")</f>
        <v/>
      </c>
      <c r="N2047" s="983">
        <f>IFERROR(AVERAGE(F2047:H2047),"")</f>
        <v/>
      </c>
      <c r="O2047" s="983">
        <f>IFERROR(AVERAGE(I2047:J2047),"")</f>
        <v/>
      </c>
      <c r="P2047" s="983">
        <f>IFERROR(AVERAGE(K2047:L2047),"")</f>
        <v/>
      </c>
      <c r="Q2047" s="441" t="n"/>
      <c r="R2047" s="813">
        <f>AVERAGE(M2047:P2047)</f>
        <v/>
      </c>
      <c r="S2047" s="443">
        <f>IF(R2047&gt;=1,1,0)</f>
        <v/>
      </c>
      <c r="T2047" s="443">
        <f>IF(S2047=0,0,S2047+T2046)</f>
        <v/>
      </c>
      <c r="Y2047" s="605">
        <f>Y2046-Y2015</f>
        <v/>
      </c>
      <c r="AH2047" s="257">
        <f>IF(AND(M2047&gt;=2,N2047&gt;=2,O2047&gt;=2,P2047&gt;=2),1,0)</f>
        <v/>
      </c>
      <c r="AI2047" s="266">
        <f>IF(AH2047=0,"OK","Check")</f>
        <v/>
      </c>
    </row>
    <row r="2048" ht="17.45" customHeight="1">
      <c r="A2048" s="257">
        <f>IF(ISNUMBER(C2048),MONTH(C2048),"")</f>
        <v/>
      </c>
      <c r="B2048" s="257">
        <f>IF(ISNUMBER(C2048),YEAR(C2048),"")</f>
        <v/>
      </c>
      <c r="C2048" s="861">
        <f>C2047+1</f>
        <v/>
      </c>
      <c r="D2048" s="809" t="n">
        <v>0.996</v>
      </c>
      <c r="E2048" s="810" t="n"/>
      <c r="F2048" s="812" t="n">
        <v>0.8305</v>
      </c>
      <c r="G2048" s="811" t="n"/>
      <c r="H2048" s="837" t="n">
        <v>0.831</v>
      </c>
      <c r="I2048" s="809" t="n">
        <v>0.7866</v>
      </c>
      <c r="J2048" s="810" t="n"/>
      <c r="K2048" s="812" t="n">
        <v>1.065</v>
      </c>
      <c r="L2048" s="810" t="n"/>
      <c r="M2048" s="983">
        <f>IFERROR(AVERAGE(D2048:E2048),"")</f>
        <v/>
      </c>
      <c r="N2048" s="983">
        <f>IFERROR(AVERAGE(F2048:H2048),"")</f>
        <v/>
      </c>
      <c r="O2048" s="983">
        <f>IFERROR(AVERAGE(I2048:J2048),"")</f>
        <v/>
      </c>
      <c r="P2048" s="983">
        <f>IFERROR(AVERAGE(K2048:L2048),"")</f>
        <v/>
      </c>
      <c r="Q2048" s="441" t="n"/>
      <c r="R2048" s="813">
        <f>AVERAGE(M2048:P2048)</f>
        <v/>
      </c>
      <c r="S2048" s="443">
        <f>IF(R2048&gt;=1,1,0)</f>
        <v/>
      </c>
      <c r="T2048" s="443">
        <f>IF(S2048=0,0,S2048+T2047)</f>
        <v/>
      </c>
      <c r="AH2048" s="257">
        <f>IF(AND(M2048&gt;=2,N2048&gt;=2,O2048&gt;=2,P2048&gt;=2),1,0)</f>
        <v/>
      </c>
      <c r="AI2048" s="266">
        <f>IF(AH2048=0,"OK","Check")</f>
        <v/>
      </c>
    </row>
    <row r="2049" ht="17.45" customHeight="1">
      <c r="A2049" s="257">
        <f>IF(ISNUMBER(C2049),MONTH(C2049),"")</f>
        <v/>
      </c>
      <c r="B2049" s="257">
        <f>IF(ISNUMBER(C2049),YEAR(C2049),"")</f>
        <v/>
      </c>
      <c r="C2049" s="791">
        <f>C2048+1</f>
        <v/>
      </c>
      <c r="D2049" s="792" t="n"/>
      <c r="E2049" s="793" t="n">
        <v>1.436</v>
      </c>
      <c r="F2049" s="795" t="n"/>
      <c r="G2049" s="794" t="n">
        <v>1.056</v>
      </c>
      <c r="H2049" s="836" t="n"/>
      <c r="I2049" s="792" t="n"/>
      <c r="J2049" s="793" t="n">
        <v>0.8792</v>
      </c>
      <c r="K2049" s="795" t="n"/>
      <c r="L2049" s="793" t="n">
        <v>2.029</v>
      </c>
      <c r="M2049" s="982">
        <f>IFERROR(AVERAGE(D2049:E2049),"")</f>
        <v/>
      </c>
      <c r="N2049" s="982">
        <f>IFERROR(AVERAGE(F2049:H2049),"")</f>
        <v/>
      </c>
      <c r="O2049" s="982">
        <f>IFERROR(AVERAGE(I2049:J2049),"")</f>
        <v/>
      </c>
      <c r="P2049" s="982">
        <f>IFERROR(AVERAGE(K2049:L2049),"")</f>
        <v/>
      </c>
      <c r="R2049" s="797">
        <f>AVERAGE(M2049:P2049)</f>
        <v/>
      </c>
      <c r="S2049" s="266">
        <f>IF(R2049&gt;=1,1,0)</f>
        <v/>
      </c>
      <c r="T2049" s="266">
        <f>IF(S2049=0,0,S2049+T2048)</f>
        <v/>
      </c>
      <c r="AH2049" s="257">
        <f>IF(AND(M2049&gt;=2,N2049&gt;=2,O2049&gt;=2,P2049&gt;=2),1,0)</f>
        <v/>
      </c>
      <c r="AI2049" s="266">
        <f>IF(AH2049=0,"OK","Check")</f>
        <v/>
      </c>
    </row>
    <row r="2050" ht="17.45" customHeight="1">
      <c r="A2050" s="257">
        <f>IF(ISNUMBER(C2050),MONTH(C2050),"")</f>
        <v/>
      </c>
      <c r="B2050" s="257">
        <f>IF(ISNUMBER(C2050),YEAR(C2050),"")</f>
        <v/>
      </c>
      <c r="C2050" s="791">
        <f>C2049+1</f>
        <v/>
      </c>
      <c r="D2050" s="792" t="n">
        <v>1.62</v>
      </c>
      <c r="E2050" s="793" t="n"/>
      <c r="F2050" s="795" t="n">
        <v>1.146</v>
      </c>
      <c r="G2050" s="794" t="n"/>
      <c r="H2050" s="836" t="n"/>
      <c r="I2050" s="792" t="n">
        <v>1.2</v>
      </c>
      <c r="J2050" s="793" t="n"/>
      <c r="K2050" s="795" t="n">
        <v>0.9905</v>
      </c>
      <c r="L2050" s="793" t="n"/>
      <c r="M2050" s="982">
        <f>IFERROR(AVERAGE(D2050:E2050),"")</f>
        <v/>
      </c>
      <c r="N2050" s="982">
        <f>IFERROR(AVERAGE(F2050:H2050),"")</f>
        <v/>
      </c>
      <c r="O2050" s="982">
        <f>IFERROR(AVERAGE(I2050:J2050),"")</f>
        <v/>
      </c>
      <c r="P2050" s="982">
        <f>IFERROR(AVERAGE(K2050:L2050),"")</f>
        <v/>
      </c>
      <c r="R2050" s="797">
        <f>AVERAGE(M2050:P2050)</f>
        <v/>
      </c>
      <c r="S2050" s="266">
        <f>IF(R2050&gt;=1,1,0)</f>
        <v/>
      </c>
      <c r="T2050" s="266">
        <f>IF(S2050=0,0,S2050+T2049)</f>
        <v/>
      </c>
      <c r="AH2050" s="257">
        <f>IF(AND(M2050&gt;=2,N2050&gt;=2,O2050&gt;=2,P2050&gt;=2),1,0)</f>
        <v/>
      </c>
      <c r="AI2050" s="266">
        <f>IF(AH2050=0,"OK","Check")</f>
        <v/>
      </c>
    </row>
    <row r="2051" ht="17.45" customHeight="1">
      <c r="A2051" s="257">
        <f>IF(ISNUMBER(C2051),MONTH(C2051),"")</f>
        <v/>
      </c>
      <c r="B2051" s="257">
        <f>IF(ISNUMBER(C2051),YEAR(C2051),"")</f>
        <v/>
      </c>
      <c r="C2051" s="791">
        <f>C2050+1</f>
        <v/>
      </c>
      <c r="D2051" s="792" t="n"/>
      <c r="E2051" s="793" t="n">
        <v>1.634</v>
      </c>
      <c r="F2051" s="795" t="n"/>
      <c r="G2051" s="794" t="n">
        <v>1.725</v>
      </c>
      <c r="H2051" s="836" t="n"/>
      <c r="I2051" s="792" t="n"/>
      <c r="J2051" s="793" t="n">
        <v>0.8023</v>
      </c>
      <c r="K2051" s="795" t="n"/>
      <c r="L2051" s="793" t="n">
        <v>0.9465</v>
      </c>
      <c r="M2051" s="982">
        <f>IFERROR(AVERAGE(D2051:E2051),"")</f>
        <v/>
      </c>
      <c r="N2051" s="982">
        <f>IFERROR(AVERAGE(F2051:H2051),"")</f>
        <v/>
      </c>
      <c r="O2051" s="982">
        <f>IFERROR(AVERAGE(I2051:J2051),"")</f>
        <v/>
      </c>
      <c r="P2051" s="982">
        <f>IFERROR(AVERAGE(K2051:L2051),"")</f>
        <v/>
      </c>
      <c r="R2051" s="797">
        <f>AVERAGE(M2051:P2051)</f>
        <v/>
      </c>
      <c r="S2051" s="266">
        <f>IF(R2051&gt;=1,1,0)</f>
        <v/>
      </c>
      <c r="T2051" s="266">
        <f>IF(S2051=0,0,S2051+T2050)</f>
        <v/>
      </c>
      <c r="AH2051" s="257">
        <f>IF(AND(M2051&gt;=2,N2051&gt;=2,O2051&gt;=2,P2051&gt;=2),1,0)</f>
        <v/>
      </c>
      <c r="AI2051" s="266">
        <f>IF(AH2051=0,"OK","Check")</f>
        <v/>
      </c>
    </row>
    <row r="2052" ht="17.45" customHeight="1">
      <c r="A2052" s="257">
        <f>IF(ISNUMBER(C2052),MONTH(C2052),"")</f>
        <v/>
      </c>
      <c r="B2052" s="257">
        <f>IF(ISNUMBER(C2052),YEAR(C2052),"")</f>
        <v/>
      </c>
      <c r="C2052" s="791">
        <f>C2051+1</f>
        <v/>
      </c>
      <c r="D2052" s="792" t="n">
        <v>0.8735000000000001</v>
      </c>
      <c r="E2052" s="793" t="n"/>
      <c r="F2052" s="795" t="n"/>
      <c r="G2052" s="794" t="n"/>
      <c r="H2052" s="836" t="n">
        <v>0.9127999999999999</v>
      </c>
      <c r="I2052" s="792" t="n">
        <v>0.6697</v>
      </c>
      <c r="J2052" s="793" t="n"/>
      <c r="K2052" s="795" t="n">
        <v>0.9739</v>
      </c>
      <c r="L2052" s="793" t="n"/>
      <c r="M2052" s="982">
        <f>IFERROR(AVERAGE(D2052:E2052),"")</f>
        <v/>
      </c>
      <c r="N2052" s="982">
        <f>IFERROR(AVERAGE(F2052:H2052),"")</f>
        <v/>
      </c>
      <c r="O2052" s="982">
        <f>IFERROR(AVERAGE(I2052:J2052),"")</f>
        <v/>
      </c>
      <c r="P2052" s="982">
        <f>IFERROR(AVERAGE(K2052:L2052),"")</f>
        <v/>
      </c>
      <c r="R2052" s="797">
        <f>AVERAGE(M2052:P2052)</f>
        <v/>
      </c>
      <c r="S2052" s="266">
        <f>IF(R2052&gt;=1,1,0)</f>
        <v/>
      </c>
      <c r="T2052" s="266">
        <f>IF(S2052=0,0,S2052+T2051)</f>
        <v/>
      </c>
      <c r="AH2052" s="257">
        <f>IF(AND(M2052&gt;=2,N2052&gt;=2,O2052&gt;=2,P2052&gt;=2),1,0)</f>
        <v/>
      </c>
      <c r="AI2052" s="266">
        <f>IF(AH2052=0,"OK","Check")</f>
        <v/>
      </c>
    </row>
    <row r="2053" ht="17.45" customHeight="1">
      <c r="A2053" s="257">
        <f>IF(ISNUMBER(C2053),MONTH(C2053),"")</f>
        <v/>
      </c>
      <c r="B2053" s="257">
        <f>IF(ISNUMBER(C2053),YEAR(C2053),"")</f>
        <v/>
      </c>
      <c r="C2053" s="791">
        <f>C2052+1</f>
        <v/>
      </c>
      <c r="D2053" s="792" t="n"/>
      <c r="E2053" s="793" t="n">
        <v>0.7692</v>
      </c>
      <c r="F2053" s="795" t="n"/>
      <c r="G2053" s="794" t="n">
        <v>1.01</v>
      </c>
      <c r="H2053" s="836" t="n"/>
      <c r="I2053" s="792" t="n"/>
      <c r="J2053" s="793" t="n">
        <v>0.6395</v>
      </c>
      <c r="K2053" s="795" t="n"/>
      <c r="L2053" s="793" t="n">
        <v>0.6124000000000001</v>
      </c>
      <c r="M2053" s="982">
        <f>IFERROR(AVERAGE(D2053:E2053),"")</f>
        <v/>
      </c>
      <c r="N2053" s="982">
        <f>IFERROR(AVERAGE(F2053:H2053),"")</f>
        <v/>
      </c>
      <c r="O2053" s="982">
        <f>IFERROR(AVERAGE(I2053:J2053),"")</f>
        <v/>
      </c>
      <c r="P2053" s="982">
        <f>IFERROR(AVERAGE(K2053:L2053),"")</f>
        <v/>
      </c>
      <c r="R2053" s="797">
        <f>AVERAGE(M2053:P2053)</f>
        <v/>
      </c>
      <c r="S2053" s="266">
        <f>IF(R2053&gt;=1,1,0)</f>
        <v/>
      </c>
      <c r="T2053" s="266">
        <f>IF(S2053=0,0,S2053+T2052)</f>
        <v/>
      </c>
      <c r="AH2053" s="257">
        <f>IF(AND(M2053&gt;=2,N2053&gt;=2,O2053&gt;=2,P2053&gt;=2),1,0)</f>
        <v/>
      </c>
      <c r="AI2053" s="266">
        <f>IF(AH2053=0,"OK","Check")</f>
        <v/>
      </c>
    </row>
    <row r="2054" ht="17.45" customHeight="1">
      <c r="A2054" s="257">
        <f>IF(ISNUMBER(C2054),MONTH(C2054),"")</f>
        <v/>
      </c>
      <c r="B2054" s="257">
        <f>IF(ISNUMBER(C2054),YEAR(C2054),"")</f>
        <v/>
      </c>
      <c r="C2054" s="861">
        <f>C2053+1</f>
        <v/>
      </c>
      <c r="D2054" s="809" t="n">
        <v>0.7173</v>
      </c>
      <c r="E2054" s="810" t="n"/>
      <c r="F2054" s="812" t="n">
        <v>0.7514999999999999</v>
      </c>
      <c r="G2054" s="811" t="n"/>
      <c r="H2054" s="837" t="n">
        <v>0.7446</v>
      </c>
      <c r="I2054" s="809" t="n">
        <v>0.6022999999999999</v>
      </c>
      <c r="J2054" s="810" t="n"/>
      <c r="K2054" s="812" t="n">
        <v>0.6816</v>
      </c>
      <c r="L2054" s="810" t="n"/>
      <c r="M2054" s="983">
        <f>IFERROR(AVERAGE(D2054:E2054),"")</f>
        <v/>
      </c>
      <c r="N2054" s="983">
        <f>IFERROR(AVERAGE(F2054:H2054),"")</f>
        <v/>
      </c>
      <c r="O2054" s="983">
        <f>IFERROR(AVERAGE(I2054:J2054),"")</f>
        <v/>
      </c>
      <c r="P2054" s="983">
        <f>IFERROR(AVERAGE(K2054:L2054),"")</f>
        <v/>
      </c>
      <c r="Q2054" s="441" t="n"/>
      <c r="R2054" s="813">
        <f>AVERAGE(M2054:P2054)</f>
        <v/>
      </c>
      <c r="S2054" s="443">
        <f>IF(R2054&gt;=1,1,0)</f>
        <v/>
      </c>
      <c r="T2054" s="443">
        <f>IF(S2054=0,0,S2054+T2053)</f>
        <v/>
      </c>
      <c r="AH2054" s="257">
        <f>IF(AND(M2054&gt;=2,N2054&gt;=2,O2054&gt;=2,P2054&gt;=2),1,0)</f>
        <v/>
      </c>
      <c r="AI2054" s="266">
        <f>IF(AH2054=0,"OK","Check")</f>
        <v/>
      </c>
    </row>
    <row r="2055" ht="17.45" customHeight="1">
      <c r="A2055" s="257">
        <f>IF(ISNUMBER(C2055),MONTH(C2055),"")</f>
        <v/>
      </c>
      <c r="B2055" s="257">
        <f>IF(ISNUMBER(C2055),YEAR(C2055),"")</f>
        <v/>
      </c>
      <c r="C2055" s="808">
        <f>C2054+1</f>
        <v/>
      </c>
      <c r="D2055" s="809" t="n"/>
      <c r="E2055" s="810" t="n">
        <v>0.7783</v>
      </c>
      <c r="F2055" s="812" t="n"/>
      <c r="G2055" s="811" t="n">
        <v>0.8889</v>
      </c>
      <c r="H2055" s="837" t="n"/>
      <c r="I2055" s="809" t="n"/>
      <c r="J2055" s="810" t="n">
        <v>0.664</v>
      </c>
      <c r="K2055" s="812" t="n"/>
      <c r="L2055" s="810" t="n">
        <v>0.6774</v>
      </c>
      <c r="M2055" s="983">
        <f>IFERROR(AVERAGE(D2055:E2055),"")</f>
        <v/>
      </c>
      <c r="N2055" s="983">
        <f>IFERROR(AVERAGE(F2055:H2055),"")</f>
        <v/>
      </c>
      <c r="O2055" s="983">
        <f>IFERROR(AVERAGE(I2055:J2055),"")</f>
        <v/>
      </c>
      <c r="P2055" s="983">
        <f>IFERROR(AVERAGE(K2055:L2055),"")</f>
        <v/>
      </c>
      <c r="Q2055" s="441" t="n"/>
      <c r="R2055" s="813">
        <f>AVERAGE(M2055:P2055)</f>
        <v/>
      </c>
      <c r="S2055" s="443">
        <f>IF(R2055&gt;=1,1,0)</f>
        <v/>
      </c>
      <c r="T2055" s="443">
        <f>IF(S2055=0,0,S2055+T2054)</f>
        <v/>
      </c>
      <c r="AH2055" s="257">
        <f>IF(AND(M2055&gt;=2,N2055&gt;=2,O2055&gt;=2,P2055&gt;=2),1,0)</f>
        <v/>
      </c>
      <c r="AI2055" s="266">
        <f>IF(AH2055=0,"OK","Check")</f>
        <v/>
      </c>
    </row>
    <row r="2056" ht="17.45" customHeight="1">
      <c r="A2056" s="257">
        <f>IF(ISNUMBER(C2056),MONTH(C2056),"")</f>
        <v/>
      </c>
      <c r="B2056" s="257">
        <f>IF(ISNUMBER(C2056),YEAR(C2056),"")</f>
        <v/>
      </c>
      <c r="C2056" s="791">
        <f>C2055+1</f>
        <v/>
      </c>
      <c r="D2056" s="792" t="n">
        <v>0.7697000000000001</v>
      </c>
      <c r="E2056" s="793" t="n"/>
      <c r="F2056" s="795" t="n">
        <v>1.108</v>
      </c>
      <c r="G2056" s="794" t="n"/>
      <c r="H2056" s="836" t="n"/>
      <c r="I2056" s="792" t="n">
        <v>0.9352</v>
      </c>
      <c r="J2056" s="793" t="n"/>
      <c r="K2056" s="795" t="n">
        <v>0.7951</v>
      </c>
      <c r="L2056" s="793" t="n"/>
      <c r="M2056" s="982">
        <f>IFERROR(AVERAGE(D2056:E2056),"")</f>
        <v/>
      </c>
      <c r="N2056" s="982">
        <f>IFERROR(AVERAGE(F2056:H2056),"")</f>
        <v/>
      </c>
      <c r="O2056" s="982">
        <f>IFERROR(AVERAGE(I2056:J2056),"")</f>
        <v/>
      </c>
      <c r="P2056" s="982">
        <f>IFERROR(AVERAGE(K2056:L2056),"")</f>
        <v/>
      </c>
      <c r="R2056" s="797">
        <f>AVERAGE(M2056:P2056)</f>
        <v/>
      </c>
      <c r="S2056" s="266">
        <f>IF(R2056&gt;=1,1,0)</f>
        <v/>
      </c>
      <c r="T2056" s="266">
        <f>IF(S2056=0,0,S2056+T2055)</f>
        <v/>
      </c>
      <c r="AH2056" s="257">
        <f>IF(AND(M2056&gt;=2,N2056&gt;=2,O2056&gt;=2,P2056&gt;=2),1,0)</f>
        <v/>
      </c>
      <c r="AI2056" s="266">
        <f>IF(AH2056=0,"OK","Check")</f>
        <v/>
      </c>
    </row>
    <row r="2057" ht="17.45" customHeight="1">
      <c r="A2057" s="257">
        <f>IF(ISNUMBER(C2057),MONTH(C2057),"")</f>
        <v/>
      </c>
      <c r="B2057" s="257">
        <f>IF(ISNUMBER(C2057),YEAR(C2057),"")</f>
        <v/>
      </c>
      <c r="C2057" s="791">
        <f>C2056+1</f>
        <v/>
      </c>
      <c r="D2057" s="792" t="n"/>
      <c r="E2057" s="793" t="n">
        <v>0.9192</v>
      </c>
      <c r="F2057" s="795" t="n"/>
      <c r="G2057" s="794" t="n">
        <v>1.343</v>
      </c>
      <c r="H2057" s="836" t="n"/>
      <c r="I2057" s="792" t="n"/>
      <c r="J2057" s="793" t="n">
        <v>1.006</v>
      </c>
      <c r="K2057" s="795" t="n"/>
      <c r="L2057" s="793" t="n">
        <v>0.8846000000000001</v>
      </c>
      <c r="M2057" s="982">
        <f>IFERROR(AVERAGE(D2057:E2057),"")</f>
        <v/>
      </c>
      <c r="N2057" s="982">
        <f>IFERROR(AVERAGE(F2057:H2057),"")</f>
        <v/>
      </c>
      <c r="O2057" s="982">
        <f>IFERROR(AVERAGE(I2057:J2057),"")</f>
        <v/>
      </c>
      <c r="P2057" s="982">
        <f>IFERROR(AVERAGE(K2057:L2057),"")</f>
        <v/>
      </c>
      <c r="R2057" s="797">
        <f>AVERAGE(M2057:P2057)</f>
        <v/>
      </c>
      <c r="S2057" s="266">
        <f>IF(R2057&gt;=1,1,0)</f>
        <v/>
      </c>
      <c r="T2057" s="266">
        <f>IF(S2057=0,0,S2057+T2056)</f>
        <v/>
      </c>
      <c r="AH2057" s="257">
        <f>IF(AND(M2057&gt;=2,N2057&gt;=2,O2057&gt;=2,P2057&gt;=2),1,0)</f>
        <v/>
      </c>
      <c r="AI2057" s="266">
        <f>IF(AH2057=0,"OK","Check")</f>
        <v/>
      </c>
    </row>
    <row r="2058" ht="17.45" customHeight="1">
      <c r="A2058" s="257">
        <f>IF(ISNUMBER(C2058),MONTH(C2058),"")</f>
        <v/>
      </c>
      <c r="B2058" s="257">
        <f>IF(ISNUMBER(C2058),YEAR(C2058),"")</f>
        <v/>
      </c>
      <c r="C2058" s="791">
        <f>C2057+1</f>
        <v/>
      </c>
      <c r="D2058" s="792" t="n">
        <v>1.712</v>
      </c>
      <c r="E2058" s="793" t="n"/>
      <c r="F2058" s="795" t="n"/>
      <c r="G2058" s="794" t="n"/>
      <c r="H2058" s="836" t="n">
        <v>1.576</v>
      </c>
      <c r="I2058" s="792" t="n">
        <v>1.157</v>
      </c>
      <c r="J2058" s="793" t="n"/>
      <c r="K2058" s="795" t="n">
        <v>1.377</v>
      </c>
      <c r="L2058" s="793" t="n"/>
      <c r="M2058" s="982">
        <f>IFERROR(AVERAGE(D2058:E2058),"")</f>
        <v/>
      </c>
      <c r="N2058" s="982">
        <f>IFERROR(AVERAGE(F2058:H2058),"")</f>
        <v/>
      </c>
      <c r="O2058" s="982">
        <f>IFERROR(AVERAGE(I2058:J2058),"")</f>
        <v/>
      </c>
      <c r="P2058" s="982">
        <f>IFERROR(AVERAGE(K2058:L2058),"")</f>
        <v/>
      </c>
      <c r="R2058" s="797">
        <f>AVERAGE(M2058:P2058)</f>
        <v/>
      </c>
      <c r="S2058" s="266">
        <f>IF(R2058&gt;=1,1,0)</f>
        <v/>
      </c>
      <c r="T2058" s="266">
        <f>IF(S2058=0,0,S2058+T2057)</f>
        <v/>
      </c>
      <c r="AH2058" s="257">
        <f>IF(AND(M2058&gt;=2,N2058&gt;=2,O2058&gt;=2,P2058&gt;=2),1,0)</f>
        <v/>
      </c>
      <c r="AI2058" s="266">
        <f>IF(AH2058=0,"OK","Check")</f>
        <v/>
      </c>
    </row>
    <row r="2059" ht="17.45" customHeight="1">
      <c r="A2059" s="257">
        <f>IF(ISNUMBER(C2059),MONTH(C2059),"")</f>
        <v/>
      </c>
      <c r="B2059" s="257">
        <f>IF(ISNUMBER(C2059),YEAR(C2059),"")</f>
        <v/>
      </c>
      <c r="C2059" s="791">
        <f>C2058+1</f>
        <v/>
      </c>
      <c r="D2059" s="792" t="n"/>
      <c r="E2059" s="793" t="n">
        <v>1.247</v>
      </c>
      <c r="F2059" s="795" t="n"/>
      <c r="G2059" s="794" t="n">
        <v>2.013</v>
      </c>
      <c r="H2059" s="836" t="n"/>
      <c r="I2059" s="792" t="n"/>
      <c r="J2059" s="793" t="n">
        <v>1.237</v>
      </c>
      <c r="K2059" s="795" t="n"/>
      <c r="L2059" s="793" t="n">
        <v>1.133</v>
      </c>
      <c r="M2059" s="982">
        <f>IFERROR(AVERAGE(D2059:E2059),"")</f>
        <v/>
      </c>
      <c r="N2059" s="982">
        <f>IFERROR(AVERAGE(F2059:H2059),"")</f>
        <v/>
      </c>
      <c r="O2059" s="982">
        <f>IFERROR(AVERAGE(I2059:J2059),"")</f>
        <v/>
      </c>
      <c r="P2059" s="982">
        <f>IFERROR(AVERAGE(K2059:L2059),"")</f>
        <v/>
      </c>
      <c r="R2059" s="797">
        <f>AVERAGE(M2059:P2059)</f>
        <v/>
      </c>
      <c r="S2059" s="266">
        <f>IF(R2059&gt;=1,1,0)</f>
        <v/>
      </c>
      <c r="T2059" s="266">
        <f>IF(S2059=0,0,S2059+T2058)</f>
        <v/>
      </c>
      <c r="AH2059" s="257">
        <f>IF(AND(M2059&gt;=2,N2059&gt;=2,O2059&gt;=2,P2059&gt;=2),1,0)</f>
        <v/>
      </c>
      <c r="AI2059" s="266">
        <f>IF(AH2059=0,"OK","Check")</f>
        <v/>
      </c>
    </row>
    <row r="2060" ht="17.45" customHeight="1">
      <c r="A2060" s="257">
        <f>IF(ISNUMBER(C2060),MONTH(C2060),"")</f>
        <v/>
      </c>
      <c r="B2060" s="257">
        <f>IF(ISNUMBER(C2060),YEAR(C2060),"")</f>
        <v/>
      </c>
      <c r="C2060" s="861">
        <f>C2059+1</f>
        <v/>
      </c>
      <c r="D2060" s="803" t="n">
        <v>1.282</v>
      </c>
      <c r="E2060" s="804" t="n"/>
      <c r="F2060" s="965" t="n">
        <v>2.197</v>
      </c>
      <c r="G2060" s="805" t="n"/>
      <c r="H2060" s="1035" t="n">
        <v>2.188</v>
      </c>
      <c r="I2060" s="803" t="n">
        <v>1.162</v>
      </c>
      <c r="J2060" s="804" t="n"/>
      <c r="K2060" s="806" t="n">
        <v>1.042</v>
      </c>
      <c r="L2060" s="804" t="n"/>
      <c r="M2060" s="982">
        <f>IFERROR(AVERAGE(D2060:E2060),"")</f>
        <v/>
      </c>
      <c r="N2060" s="982">
        <f>IFERROR(AVERAGE(F2060:H2060),"")</f>
        <v/>
      </c>
      <c r="O2060" s="982">
        <f>IFERROR(AVERAGE(I2060:J2060),"")</f>
        <v/>
      </c>
      <c r="P2060" s="982">
        <f>IFERROR(AVERAGE(K2060:L2060),"")</f>
        <v/>
      </c>
      <c r="R2060" s="797">
        <f>AVERAGE(M2060:P2060)</f>
        <v/>
      </c>
      <c r="S2060" s="266">
        <f>IF(R2060&gt;=1,1,0)</f>
        <v/>
      </c>
      <c r="T2060" s="266">
        <f>IF(S2060=0,0,S2060+T2059)</f>
        <v/>
      </c>
      <c r="AH2060" s="257">
        <f>IF(AND(M2060&gt;=2,N2060&gt;=2,O2060&gt;=2,P2060&gt;=2),1,0)</f>
        <v/>
      </c>
      <c r="AI2060" s="266">
        <f>IF(AH2060=0,"OK","Check")</f>
        <v/>
      </c>
    </row>
    <row r="2061" ht="17.45" customHeight="1">
      <c r="A2061" s="257">
        <f>IF(ISNUMBER(C2061),MONTH(C2061),"")</f>
        <v/>
      </c>
      <c r="B2061" s="257">
        <f>IF(ISNUMBER(C2061),YEAR(C2061),"")</f>
        <v/>
      </c>
      <c r="C2061" s="808">
        <f>C2060+1</f>
        <v/>
      </c>
      <c r="D2061" s="809" t="n"/>
      <c r="E2061" s="810" t="n">
        <v>1.071</v>
      </c>
      <c r="F2061" s="812" t="n"/>
      <c r="G2061" s="811" t="n">
        <v>1.24</v>
      </c>
      <c r="H2061" s="837" t="n"/>
      <c r="I2061" s="809" t="n"/>
      <c r="J2061" s="810" t="n">
        <v>0.9651</v>
      </c>
      <c r="K2061" s="812" t="n"/>
      <c r="L2061" s="810" t="n">
        <v>1.03</v>
      </c>
      <c r="M2061" s="983">
        <f>IFERROR(AVERAGE(D2061:E2061),"")</f>
        <v/>
      </c>
      <c r="N2061" s="983">
        <f>IFERROR(AVERAGE(F2061:H2061),"")</f>
        <v/>
      </c>
      <c r="O2061" s="983">
        <f>IFERROR(AVERAGE(I2061:J2061),"")</f>
        <v/>
      </c>
      <c r="P2061" s="983">
        <f>IFERROR(AVERAGE(K2061:L2061),"")</f>
        <v/>
      </c>
      <c r="Q2061" s="441" t="n"/>
      <c r="R2061" s="813">
        <f>AVERAGE(M2061:P2061)</f>
        <v/>
      </c>
      <c r="S2061" s="443">
        <f>IF(R2061&gt;=1,1,0)</f>
        <v/>
      </c>
      <c r="T2061" s="443">
        <f>IF(S2061=0,0,S2061+T2060)</f>
        <v/>
      </c>
      <c r="AH2061" s="257">
        <f>IF(AND(M2061&gt;=2,N2061&gt;=2,O2061&gt;=2,P2061&gt;=2),1,0)</f>
        <v/>
      </c>
      <c r="AI2061" s="266">
        <f>IF(AH2061=0,"OK","Check")</f>
        <v/>
      </c>
    </row>
    <row r="2062" ht="17.45" customHeight="1">
      <c r="A2062" s="257">
        <f>IF(ISNUMBER(C2062),MONTH(C2062),"")</f>
        <v/>
      </c>
      <c r="B2062" s="257">
        <f>IF(ISNUMBER(C2062),YEAR(C2062),"")</f>
        <v/>
      </c>
      <c r="C2062" s="808">
        <f>C2061+1</f>
        <v/>
      </c>
      <c r="D2062" s="956" t="n"/>
      <c r="E2062" s="810" t="n"/>
      <c r="F2062" s="812" t="n">
        <v>0.8799</v>
      </c>
      <c r="G2062" s="811" t="n"/>
      <c r="H2062" s="837" t="n"/>
      <c r="I2062" s="809" t="n">
        <v>0.5794</v>
      </c>
      <c r="J2062" s="810" t="n"/>
      <c r="K2062" s="812" t="n">
        <v>1.021</v>
      </c>
      <c r="L2062" s="810" t="n"/>
      <c r="M2062" s="983">
        <f>IFERROR(AVERAGE(D2062:E2062),"")</f>
        <v/>
      </c>
      <c r="N2062" s="983">
        <f>IFERROR(AVERAGE(F2062:H2062),"")</f>
        <v/>
      </c>
      <c r="O2062" s="983">
        <f>IFERROR(AVERAGE(I2062:J2062),"")</f>
        <v/>
      </c>
      <c r="P2062" s="983">
        <f>IFERROR(AVERAGE(K2062:L2062),"")</f>
        <v/>
      </c>
      <c r="Q2062" s="441" t="n"/>
      <c r="R2062" s="813">
        <f>AVERAGE(M2062:P2062)</f>
        <v/>
      </c>
      <c r="S2062" s="443">
        <f>IF(R2062&gt;=1,1,0)</f>
        <v/>
      </c>
      <c r="T2062" s="443">
        <f>IF(S2062=0,0,S2062+T2061)</f>
        <v/>
      </c>
      <c r="AH2062" s="257">
        <f>IF(AND(M2062&gt;=2,N2062&gt;=2,O2062&gt;=2,P2062&gt;=2),1,0)</f>
        <v/>
      </c>
      <c r="AI2062" s="266">
        <f>IF(AH2062=0,"OK","Check")</f>
        <v/>
      </c>
    </row>
    <row r="2063" ht="17.45" customHeight="1">
      <c r="A2063" s="257">
        <f>IF(ISNUMBER(C2063),MONTH(C2063),"")</f>
        <v/>
      </c>
      <c r="B2063" s="257">
        <f>IF(ISNUMBER(C2063),YEAR(C2063),"")</f>
        <v/>
      </c>
      <c r="C2063" s="791">
        <f>C2062+1</f>
        <v/>
      </c>
      <c r="D2063" s="792" t="n"/>
      <c r="E2063" s="793" t="n">
        <v>0.6781</v>
      </c>
      <c r="F2063" s="795" t="n"/>
      <c r="G2063" s="794" t="n">
        <v>0.6493</v>
      </c>
      <c r="H2063" s="836" t="n"/>
      <c r="I2063" s="792" t="n"/>
      <c r="J2063" s="793" t="n">
        <v>0.5179</v>
      </c>
      <c r="K2063" s="795" t="n"/>
      <c r="L2063" s="793" t="n">
        <v>1.247</v>
      </c>
      <c r="M2063" s="982">
        <f>IFERROR(AVERAGE(D2063:E2063),"")</f>
        <v/>
      </c>
      <c r="N2063" s="982">
        <f>IFERROR(AVERAGE(F2063:H2063),"")</f>
        <v/>
      </c>
      <c r="O2063" s="982">
        <f>IFERROR(AVERAGE(I2063:J2063),"")</f>
        <v/>
      </c>
      <c r="P2063" s="982">
        <f>IFERROR(AVERAGE(K2063:L2063),"")</f>
        <v/>
      </c>
      <c r="R2063" s="797">
        <f>AVERAGE(M2063:P2063)</f>
        <v/>
      </c>
      <c r="S2063" s="266">
        <f>IF(R2063&gt;=1,1,0)</f>
        <v/>
      </c>
      <c r="T2063" s="266">
        <f>IF(S2063=0,0,S2063+T2062)</f>
        <v/>
      </c>
      <c r="AH2063" s="257">
        <f>IF(AND(M2063&gt;=2,N2063&gt;=2,O2063&gt;=2,P2063&gt;=2),1,0)</f>
        <v/>
      </c>
      <c r="AI2063" s="266">
        <f>IF(AH2063=0,"OK","Check")</f>
        <v/>
      </c>
    </row>
    <row r="2064" ht="17.45" customHeight="1">
      <c r="A2064" s="257">
        <f>IF(ISNUMBER(C2064),MONTH(C2064),"")</f>
        <v/>
      </c>
      <c r="B2064" s="257">
        <f>IF(ISNUMBER(C2064),YEAR(C2064),"")</f>
        <v/>
      </c>
      <c r="C2064" s="791">
        <f>C2063+1</f>
        <v/>
      </c>
      <c r="D2064" s="792" t="n">
        <v>1.61</v>
      </c>
      <c r="E2064" s="793" t="n"/>
      <c r="F2064" s="795" t="n"/>
      <c r="G2064" s="794" t="n"/>
      <c r="H2064" s="836" t="n">
        <v>1.415</v>
      </c>
      <c r="I2064" s="792" t="n">
        <v>1.054</v>
      </c>
      <c r="J2064" s="793" t="n"/>
      <c r="K2064" s="795" t="n">
        <v>1.038</v>
      </c>
      <c r="L2064" s="793" t="n"/>
      <c r="M2064" s="982">
        <f>IFERROR(AVERAGE(D2064:E2064),"")</f>
        <v/>
      </c>
      <c r="N2064" s="982">
        <f>IFERROR(AVERAGE(F2064:H2064),"")</f>
        <v/>
      </c>
      <c r="O2064" s="982">
        <f>IFERROR(AVERAGE(I2064:J2064),"")</f>
        <v/>
      </c>
      <c r="P2064" s="982">
        <f>IFERROR(AVERAGE(K2064:L2064),"")</f>
        <v/>
      </c>
      <c r="R2064" s="797">
        <f>AVERAGE(M2064:P2064)</f>
        <v/>
      </c>
      <c r="S2064" s="266">
        <f>IF(R2064&gt;=1,1,0)</f>
        <v/>
      </c>
      <c r="T2064" s="266">
        <f>IF(S2064=0,0,S2064+T2063)</f>
        <v/>
      </c>
      <c r="AH2064" s="257">
        <f>IF(AND(M2064&gt;=2,N2064&gt;=2,O2064&gt;=2,P2064&gt;=2),1,0)</f>
        <v/>
      </c>
      <c r="AI2064" s="266">
        <f>IF(AH2064=0,"OK","Check")</f>
        <v/>
      </c>
    </row>
    <row r="2065" ht="17.45" customHeight="1">
      <c r="A2065" s="257">
        <f>IF(ISNUMBER(C2065),MONTH(C2065),"")</f>
        <v/>
      </c>
      <c r="B2065" s="257">
        <f>IF(ISNUMBER(C2065),YEAR(C2065),"")</f>
        <v/>
      </c>
      <c r="C2065" s="791">
        <f>C2064+1</f>
        <v/>
      </c>
      <c r="D2065" s="792" t="n"/>
      <c r="E2065" s="793" t="n">
        <v>1.79</v>
      </c>
      <c r="F2065" s="795" t="n"/>
      <c r="G2065" s="794" t="n">
        <v>1.717</v>
      </c>
      <c r="H2065" s="836" t="n"/>
      <c r="I2065" s="792" t="n"/>
      <c r="J2065" s="793" t="n">
        <v>1.325</v>
      </c>
      <c r="K2065" s="795" t="n"/>
      <c r="L2065" s="793" t="n">
        <v>1.9</v>
      </c>
      <c r="M2065" s="982">
        <f>IFERROR(AVERAGE(D2065:E2065),"")</f>
        <v/>
      </c>
      <c r="N2065" s="982">
        <f>IFERROR(AVERAGE(F2065:H2065),"")</f>
        <v/>
      </c>
      <c r="O2065" s="982">
        <f>IFERROR(AVERAGE(I2065:J2065),"")</f>
        <v/>
      </c>
      <c r="P2065" s="982">
        <f>IFERROR(AVERAGE(K2065:L2065),"")</f>
        <v/>
      </c>
      <c r="R2065" s="797">
        <f>AVERAGE(M2065:P2065)</f>
        <v/>
      </c>
      <c r="S2065" s="266">
        <f>IF(R2065&gt;=1,1,0)</f>
        <v/>
      </c>
      <c r="T2065" s="266">
        <f>IF(S2065=0,0,S2065+T2064)</f>
        <v/>
      </c>
      <c r="AH2065" s="257">
        <f>IF(AND(M2065&gt;=2,N2065&gt;=2,O2065&gt;=2,P2065&gt;=2),1,0)</f>
        <v/>
      </c>
      <c r="AI2065" s="266">
        <f>IF(AH2065=0,"OK","Check")</f>
        <v/>
      </c>
    </row>
    <row r="2066" ht="17.45" customHeight="1">
      <c r="A2066" s="257">
        <f>IF(ISNUMBER(C2066),MONTH(C2066),"")</f>
        <v/>
      </c>
      <c r="B2066" s="257">
        <f>IF(ISNUMBER(C2066),YEAR(C2066),"")</f>
        <v/>
      </c>
      <c r="C2066" s="791">
        <f>C2065+1</f>
        <v/>
      </c>
      <c r="D2066" s="792" t="n">
        <v>1.061</v>
      </c>
      <c r="E2066" s="793" t="n"/>
      <c r="F2066" s="795" t="n">
        <v>1.324</v>
      </c>
      <c r="G2066" s="794" t="n"/>
      <c r="H2066" s="836" t="n">
        <v>1.275</v>
      </c>
      <c r="I2066" s="792" t="n">
        <v>0.9903999999999999</v>
      </c>
      <c r="J2066" s="793" t="n"/>
      <c r="K2066" s="795" t="n">
        <v>0.9193</v>
      </c>
      <c r="L2066" s="793" t="n"/>
      <c r="M2066" s="982">
        <f>IFERROR(AVERAGE(D2066:E2066),"")</f>
        <v/>
      </c>
      <c r="N2066" s="982">
        <f>IFERROR(AVERAGE(F2066:H2066),"")</f>
        <v/>
      </c>
      <c r="O2066" s="982">
        <f>IFERROR(AVERAGE(I2066:J2066),"")</f>
        <v/>
      </c>
      <c r="P2066" s="982">
        <f>IFERROR(AVERAGE(K2066:L2066),"")</f>
        <v/>
      </c>
      <c r="R2066" s="797">
        <f>AVERAGE(M2066:P2066)</f>
        <v/>
      </c>
      <c r="S2066" s="266">
        <f>IF(R2066&gt;=1,1,0)</f>
        <v/>
      </c>
      <c r="T2066" s="266">
        <f>IF(S2066=0,0,S2066+T2065)</f>
        <v/>
      </c>
      <c r="AH2066" s="257">
        <f>IF(AND(M2066&gt;=2,N2066&gt;=2,O2066&gt;=2,P2066&gt;=2),1,0)</f>
        <v/>
      </c>
      <c r="AI2066" s="266">
        <f>IF(AH2066=0,"OK","Check")</f>
        <v/>
      </c>
    </row>
    <row r="2067" ht="17.45" customHeight="1">
      <c r="A2067" s="257">
        <f>IF(ISNUMBER(C2067),MONTH(C2067),"")</f>
        <v/>
      </c>
      <c r="B2067" s="257">
        <f>IF(ISNUMBER(C2067),YEAR(C2067),"")</f>
        <v/>
      </c>
      <c r="C2067" s="791">
        <f>C2066+1</f>
        <v/>
      </c>
      <c r="D2067" s="792" t="n"/>
      <c r="E2067" s="793" t="n">
        <v>1.059</v>
      </c>
      <c r="F2067" s="795" t="n"/>
      <c r="G2067" s="794" t="n">
        <v>1.663</v>
      </c>
      <c r="H2067" s="836" t="n"/>
      <c r="I2067" s="792" t="n"/>
      <c r="J2067" s="793" t="n">
        <v>0.9794</v>
      </c>
      <c r="K2067" s="795" t="n"/>
      <c r="L2067" s="793" t="n">
        <v>1.017</v>
      </c>
      <c r="M2067" s="982">
        <f>IFERROR(AVERAGE(D2067:E2067),"")</f>
        <v/>
      </c>
      <c r="N2067" s="982">
        <f>IFERROR(AVERAGE(F2067:H2067),"")</f>
        <v/>
      </c>
      <c r="O2067" s="982">
        <f>IFERROR(AVERAGE(I2067:J2067),"")</f>
        <v/>
      </c>
      <c r="P2067" s="982">
        <f>IFERROR(AVERAGE(K2067:L2067),"")</f>
        <v/>
      </c>
      <c r="R2067" s="797">
        <f>AVERAGE(M2067:P2067)</f>
        <v/>
      </c>
      <c r="S2067" s="266">
        <f>IF(R2067&gt;=1,1,0)</f>
        <v/>
      </c>
      <c r="T2067" s="266">
        <f>IF(S2067=0,0,S2067+T2066)</f>
        <v/>
      </c>
      <c r="AH2067" s="257">
        <f>IF(AND(M2067&gt;=2,N2067&gt;=2,O2067&gt;=2,P2067&gt;=2),1,0)</f>
        <v/>
      </c>
      <c r="AI2067" s="266">
        <f>IF(AH2067=0,"OK","Check")</f>
        <v/>
      </c>
    </row>
    <row r="2068" ht="17.45" customHeight="1">
      <c r="A2068" s="257">
        <f>IF(ISNUMBER(C2068),MONTH(C2068),"")</f>
        <v/>
      </c>
      <c r="B2068" s="257">
        <f>IF(ISNUMBER(C2068),YEAR(C2068),"")</f>
        <v/>
      </c>
      <c r="C2068" s="861">
        <f>C2067+1</f>
        <v/>
      </c>
      <c r="D2068" s="809" t="n">
        <v>1.007</v>
      </c>
      <c r="E2068" s="810" t="n"/>
      <c r="F2068" s="812" t="n">
        <v>1.143</v>
      </c>
      <c r="G2068" s="811" t="n"/>
      <c r="H2068" s="837" t="n">
        <v>0.96</v>
      </c>
      <c r="I2068" s="809" t="n">
        <v>0.9122</v>
      </c>
      <c r="J2068" s="810" t="n"/>
      <c r="K2068" s="812" t="n">
        <v>1.039</v>
      </c>
      <c r="L2068" s="810" t="n"/>
      <c r="M2068" s="983">
        <f>IFERROR(AVERAGE(D2068:E2068),"")</f>
        <v/>
      </c>
      <c r="N2068" s="983">
        <f>IFERROR(AVERAGE(F2068:H2068),"")</f>
        <v/>
      </c>
      <c r="O2068" s="983">
        <f>IFERROR(AVERAGE(I2068:J2068),"")</f>
        <v/>
      </c>
      <c r="P2068" s="983">
        <f>IFERROR(AVERAGE(K2068:L2068),"")</f>
        <v/>
      </c>
      <c r="Q2068" s="441" t="n"/>
      <c r="R2068" s="813">
        <f>AVERAGE(M2068:P2068)</f>
        <v/>
      </c>
      <c r="S2068" s="443">
        <f>IF(R2068&gt;=1,1,0)</f>
        <v/>
      </c>
      <c r="T2068" s="443">
        <f>IF(S2068=0,0,S2068+T2067)</f>
        <v/>
      </c>
      <c r="AH2068" s="257">
        <f>IF(AND(M2068&gt;=2,N2068&gt;=2,O2068&gt;=2,P2068&gt;=2),1,0)</f>
        <v/>
      </c>
      <c r="AI2068" s="266">
        <f>IF(AH2068=0,"OK","Check")</f>
        <v/>
      </c>
    </row>
    <row r="2069" ht="17.45" customHeight="1">
      <c r="A2069" s="257">
        <f>IF(ISNUMBER(C2069),MONTH(C2069),"")</f>
        <v/>
      </c>
      <c r="B2069" s="257">
        <f>IF(ISNUMBER(C2069),YEAR(C2069),"")</f>
        <v/>
      </c>
      <c r="C2069" s="808">
        <f>C2068+1</f>
        <v/>
      </c>
      <c r="D2069" s="809" t="n"/>
      <c r="E2069" s="810" t="n">
        <v>0.9308999999999999</v>
      </c>
      <c r="F2069" s="812" t="n"/>
      <c r="G2069" s="811" t="n">
        <v>1.129</v>
      </c>
      <c r="H2069" s="837" t="n"/>
      <c r="I2069" s="809" t="n"/>
      <c r="J2069" s="810" t="n">
        <v>0.8468</v>
      </c>
      <c r="K2069" s="812" t="n"/>
      <c r="L2069" s="810" t="n">
        <v>0.9033</v>
      </c>
      <c r="M2069" s="983">
        <f>IFERROR(AVERAGE(D2069:E2069),"")</f>
        <v/>
      </c>
      <c r="N2069" s="983">
        <f>IFERROR(AVERAGE(F2069:H2069),"")</f>
        <v/>
      </c>
      <c r="O2069" s="983">
        <f>IFERROR(AVERAGE(I2069:J2069),"")</f>
        <v/>
      </c>
      <c r="P2069" s="983">
        <f>IFERROR(AVERAGE(K2069:L2069),"")</f>
        <v/>
      </c>
      <c r="Q2069" s="441" t="n"/>
      <c r="R2069" s="813">
        <f>AVERAGE(M2069:P2069)</f>
        <v/>
      </c>
      <c r="S2069" s="443">
        <f>IF(R2069&gt;=1,1,0)</f>
        <v/>
      </c>
      <c r="T2069" s="443">
        <f>IF(S2069=0,0,S2069+T2068)</f>
        <v/>
      </c>
      <c r="AH2069" s="257">
        <f>IF(AND(M2069&gt;=2,N2069&gt;=2,O2069&gt;=2,P2069&gt;=2),1,0)</f>
        <v/>
      </c>
      <c r="AI2069" s="266">
        <f>IF(AH2069=0,"OK","Check")</f>
        <v/>
      </c>
    </row>
    <row r="2070" ht="17.45" customHeight="1" thickBot="1">
      <c r="A2070" s="257">
        <f>IF(ISNUMBER(C2070),MONTH(C2070),"")</f>
        <v/>
      </c>
      <c r="B2070" s="257">
        <f>IF(ISNUMBER(C2070),YEAR(C2070),"")</f>
        <v/>
      </c>
      <c r="C2070" s="791">
        <f>C2069+1</f>
        <v/>
      </c>
      <c r="D2070" s="792" t="n">
        <v>1.526</v>
      </c>
      <c r="E2070" s="793" t="n"/>
      <c r="F2070" s="795" t="n"/>
      <c r="G2070" s="794" t="n"/>
      <c r="H2070" s="836" t="n">
        <v>1.622</v>
      </c>
      <c r="I2070" s="792" t="n">
        <v>1.313</v>
      </c>
      <c r="J2070" s="793" t="n"/>
      <c r="K2070" s="795" t="n">
        <v>1.181</v>
      </c>
      <c r="L2070" s="793" t="n"/>
      <c r="M2070" s="982">
        <f>IFERROR(AVERAGE(D2070:E2070),"")</f>
        <v/>
      </c>
      <c r="N2070" s="982">
        <f>IFERROR(AVERAGE(F2070:H2070),"")</f>
        <v/>
      </c>
      <c r="O2070" s="982">
        <f>IFERROR(AVERAGE(I2070:J2070),"")</f>
        <v/>
      </c>
      <c r="P2070" s="982">
        <f>IFERROR(AVERAGE(K2070:L2070),"")</f>
        <v/>
      </c>
      <c r="R2070" s="797">
        <f>AVERAGE(M2070:P2070)</f>
        <v/>
      </c>
      <c r="S2070" s="266">
        <f>IF(R2070&gt;=1,1,0)</f>
        <v/>
      </c>
      <c r="T2070" s="266">
        <f>IF(S2070=0,0,S2070+T2069)</f>
        <v/>
      </c>
      <c r="AH2070" s="257">
        <f>IF(AND(M2070&gt;=2,N2070&gt;=2,O2070&gt;=2,P2070&gt;=2),1,0)</f>
        <v/>
      </c>
      <c r="AI2070" s="266">
        <f>IF(AH2070=0,"OK","Check")</f>
        <v/>
      </c>
    </row>
    <row r="2071" ht="17.45" customHeight="1" thickBot="1">
      <c r="A2071" s="257">
        <f>IF(ISNUMBER(C2071),MONTH(C2071),"")</f>
        <v/>
      </c>
      <c r="B2071" s="257">
        <f>IF(ISNUMBER(C2071),YEAR(C2071),"")</f>
        <v/>
      </c>
      <c r="C2071" s="791">
        <f>C2070+1</f>
        <v/>
      </c>
      <c r="D2071" s="792" t="n"/>
      <c r="E2071" s="865" t="n">
        <v>2.907</v>
      </c>
      <c r="F2071" s="795" t="n"/>
      <c r="G2071" s="932" t="n">
        <v>2.388</v>
      </c>
      <c r="H2071" s="836" t="n"/>
      <c r="I2071" s="792" t="n"/>
      <c r="J2071" s="793" t="n">
        <v>1.872</v>
      </c>
      <c r="K2071" s="795" t="n"/>
      <c r="L2071" s="793" t="n">
        <v>1.788</v>
      </c>
      <c r="M2071" s="1028">
        <f>IFERROR(AVERAGE(D2071:E2071),"")</f>
        <v/>
      </c>
      <c r="N2071" s="1028">
        <f>IFERROR(AVERAGE(F2071:H2071),"")</f>
        <v/>
      </c>
      <c r="O2071" s="982">
        <f>IFERROR(AVERAGE(I2071:J2071),"")</f>
        <v/>
      </c>
      <c r="P2071" s="982">
        <f>IFERROR(AVERAGE(K2071:L2071),"")</f>
        <v/>
      </c>
      <c r="R2071" s="797">
        <f>AVERAGE(M2071:P2071)</f>
        <v/>
      </c>
      <c r="S2071" s="266">
        <f>IF(R2071&gt;=1,1,0)</f>
        <v/>
      </c>
      <c r="T2071" s="266">
        <f>IF(S2071=0,0,S2071+T2070)</f>
        <v/>
      </c>
      <c r="U2071" s="514" t="inlineStr">
        <is>
          <t>August</t>
        </is>
      </c>
      <c r="V2071" s="515" t="n">
        <v>2023</v>
      </c>
      <c r="W2071" s="516" t="n"/>
      <c r="X2071" s="516" t="n"/>
      <c r="Y2071" s="516" t="n"/>
      <c r="AH2071" s="257">
        <f>IF(AND(M2071&gt;=2,N2071&gt;=2,O2071&gt;=2,P2071&gt;=2),1,0)</f>
        <v/>
      </c>
      <c r="AI2071" s="266">
        <f>IF(AH2071=0,"OK","Check")</f>
        <v/>
      </c>
    </row>
    <row r="2072" ht="17.45" customHeight="1">
      <c r="A2072" s="257">
        <f>IF(ISNUMBER(C2072),MONTH(C2072),"")</f>
        <v/>
      </c>
      <c r="B2072" s="257">
        <f>IF(ISNUMBER(C2072),YEAR(C2072),"")</f>
        <v/>
      </c>
      <c r="C2072" s="861">
        <f>C2071+1</f>
        <v/>
      </c>
      <c r="D2072" s="864" t="n">
        <v>2.145</v>
      </c>
      <c r="E2072" s="804" t="n"/>
      <c r="F2072" s="806" t="n">
        <v>1.867</v>
      </c>
      <c r="G2072" s="805" t="n"/>
      <c r="H2072" s="838" t="n">
        <v>1.758</v>
      </c>
      <c r="I2072" s="803" t="n">
        <v>1.766</v>
      </c>
      <c r="J2072" s="804" t="n"/>
      <c r="K2072" s="806" t="n">
        <v>1.94</v>
      </c>
      <c r="L2072" s="804" t="n"/>
      <c r="M2072" s="1028">
        <f>IFERROR(AVERAGE(D2072:E2072),"")</f>
        <v/>
      </c>
      <c r="N2072" s="1028">
        <f>IFERROR(AVERAGE(F2072:H2072),"")</f>
        <v/>
      </c>
      <c r="O2072" s="982">
        <f>IFERROR(AVERAGE(I2072:J2072),"")</f>
        <v/>
      </c>
      <c r="P2072" s="982">
        <f>IFERROR(AVERAGE(K2072:L2072),"")</f>
        <v/>
      </c>
      <c r="R2072" s="797">
        <f>AVERAGE(M2072:P2072)</f>
        <v/>
      </c>
      <c r="S2072" s="266">
        <f>IF(R2072&gt;=1,1,0)</f>
        <v/>
      </c>
      <c r="T2072" s="266">
        <f>IF(S2072=0,0,S2072+T2071)</f>
        <v/>
      </c>
      <c r="U2072" s="517" t="inlineStr">
        <is>
          <t>Parameter</t>
        </is>
      </c>
      <c r="V2072" s="517" t="inlineStr">
        <is>
          <t>Station 1</t>
        </is>
      </c>
      <c r="W2072" s="517" t="inlineStr">
        <is>
          <t>Station 2</t>
        </is>
      </c>
      <c r="X2072" s="517" t="inlineStr">
        <is>
          <t>Station 4</t>
        </is>
      </c>
      <c r="Y2072" s="517" t="inlineStr">
        <is>
          <t>Station 5</t>
        </is>
      </c>
      <c r="AH2072" s="257">
        <f>IF(AND(M2072&gt;=2,N2072&gt;=2,O2072&gt;=2,P2072&gt;=2),1,0)</f>
        <v/>
      </c>
      <c r="AI2072" s="266">
        <f>IF(AH2072=0,"OK","Check")</f>
        <v/>
      </c>
    </row>
    <row r="2073" ht="17.45" customHeight="1">
      <c r="A2073" s="257">
        <f>IF(ISNUMBER(C2073),MONTH(C2073),"")</f>
        <v/>
      </c>
      <c r="B2073" s="257">
        <f>IF(ISNUMBER(C2073),YEAR(C2073),"")</f>
        <v/>
      </c>
      <c r="C2073" s="791">
        <f>C2072+1</f>
        <v/>
      </c>
      <c r="D2073" s="792" t="n"/>
      <c r="E2073" s="793" t="n">
        <v>1.986</v>
      </c>
      <c r="F2073" s="795" t="n"/>
      <c r="G2073" s="794" t="n">
        <v>1.847</v>
      </c>
      <c r="H2073" s="836" t="n"/>
      <c r="I2073" s="792" t="n"/>
      <c r="J2073" s="793" t="n">
        <v>1.216</v>
      </c>
      <c r="K2073" s="795" t="n"/>
      <c r="L2073" s="793" t="n">
        <v>1.226</v>
      </c>
      <c r="M2073" s="982">
        <f>IFERROR(AVERAGE(D2073:E2073),"")</f>
        <v/>
      </c>
      <c r="N2073" s="982">
        <f>IFERROR(AVERAGE(F2073:H2073),"")</f>
        <v/>
      </c>
      <c r="O2073" s="982">
        <f>IFERROR(AVERAGE(I2073:J2073),"")</f>
        <v/>
      </c>
      <c r="P2073" s="982">
        <f>IFERROR(AVERAGE(K2073:L2073),"")</f>
        <v/>
      </c>
      <c r="R2073" s="797">
        <f>AVERAGE(M2073:P2073)</f>
        <v/>
      </c>
      <c r="S2073" s="266">
        <f>IF(R2073&gt;=1,1,0)</f>
        <v/>
      </c>
      <c r="T2073" s="266">
        <f>IF(S2073=0,0,S2073+T2072)</f>
        <v/>
      </c>
      <c r="U2073" s="518" t="inlineStr">
        <is>
          <t>Average</t>
        </is>
      </c>
      <c r="V2073" s="928">
        <f>AVERAGE(D2043:E2073)</f>
        <v/>
      </c>
      <c r="W2073" s="928">
        <f>AVERAGE(F2043:H2073)</f>
        <v/>
      </c>
      <c r="X2073" s="928">
        <f>AVERAGE(I2043:J2073)</f>
        <v/>
      </c>
      <c r="Y2073" s="928">
        <f>AVERAGE(K2043:L2073)</f>
        <v/>
      </c>
      <c r="AH2073" s="257">
        <f>IF(AND(M2073&gt;=2,N2073&gt;=2,O2073&gt;=2,P2073&gt;=2),1,0)</f>
        <v/>
      </c>
      <c r="AI2073" s="266">
        <f>IF(AH2073=0,"OK","Check")</f>
        <v/>
      </c>
    </row>
    <row r="2074" ht="17.45" customHeight="1">
      <c r="A2074" s="257">
        <f>IF(ISNUMBER(C2074),MONTH(C2074),"")</f>
        <v/>
      </c>
      <c r="B2074" s="257">
        <f>IF(ISNUMBER(C2074),YEAR(C2074),"")</f>
        <v/>
      </c>
      <c r="C2074" s="791">
        <f>C2073+1</f>
        <v/>
      </c>
      <c r="D2074" s="899" t="n">
        <v>2.324</v>
      </c>
      <c r="E2074" s="793" t="n"/>
      <c r="F2074" s="795" t="n">
        <v>1.063</v>
      </c>
      <c r="G2074" s="794" t="n"/>
      <c r="H2074" s="836" t="n"/>
      <c r="I2074" s="792" t="n">
        <v>1.034</v>
      </c>
      <c r="J2074" s="793" t="n"/>
      <c r="K2074" s="795" t="n">
        <v>1.125</v>
      </c>
      <c r="L2074" s="793" t="n"/>
      <c r="M2074" s="1028">
        <f>IFERROR(AVERAGE(D2074:E2074),"")</f>
        <v/>
      </c>
      <c r="N2074" s="1028">
        <f>IFERROR(AVERAGE(F2074:H2074),"")</f>
        <v/>
      </c>
      <c r="O2074" s="982">
        <f>IFERROR(AVERAGE(I2074:J2074),"")</f>
        <v/>
      </c>
      <c r="P2074" s="982">
        <f>IFERROR(AVERAGE(K2074:L2074),"")</f>
        <v/>
      </c>
      <c r="R2074" s="797">
        <f>AVERAGE(M2074:P2074)</f>
        <v/>
      </c>
      <c r="S2074" s="266">
        <f>IF(R2074&gt;=1,1,0)</f>
        <v/>
      </c>
      <c r="T2074" s="266">
        <f>IF(S2074=0,0,S2074+T2073)</f>
        <v/>
      </c>
      <c r="U2074" s="518" t="inlineStr">
        <is>
          <t>Maximum</t>
        </is>
      </c>
      <c r="V2074" s="928">
        <f>MAX(D2043:E2073)</f>
        <v/>
      </c>
      <c r="W2074" s="928">
        <f>MAX(F2043:H2073)</f>
        <v/>
      </c>
      <c r="X2074" s="928">
        <f>MAX(I2043:J2073)</f>
        <v/>
      </c>
      <c r="Y2074" s="928">
        <f>MAX(K2043:L2073)</f>
        <v/>
      </c>
      <c r="AH2074" s="257">
        <f>IF(AND(M2074&gt;=2,N2074&gt;=2,O2074&gt;=2,P2074&gt;=2),1,0)</f>
        <v/>
      </c>
      <c r="AI2074" s="266">
        <f>IF(AH2074=0,"OK","Check")</f>
        <v/>
      </c>
    </row>
    <row r="2075" ht="17.45" customHeight="1" thickBot="1">
      <c r="A2075" s="257">
        <f>IF(ISNUMBER(C2075),MONTH(C2075),"")</f>
        <v/>
      </c>
      <c r="B2075" s="257">
        <f>IF(ISNUMBER(C2075),YEAR(C2075),"")</f>
        <v/>
      </c>
      <c r="C2075" s="808">
        <f>C2074+1</f>
        <v/>
      </c>
      <c r="D2075" s="809" t="n"/>
      <c r="E2075" s="810" t="n">
        <v>0.9451000000000001</v>
      </c>
      <c r="F2075" s="812" t="n"/>
      <c r="G2075" s="811" t="n">
        <v>0.8729</v>
      </c>
      <c r="H2075" s="837" t="n"/>
      <c r="I2075" s="809" t="n"/>
      <c r="J2075" s="810" t="n">
        <v>0.418</v>
      </c>
      <c r="K2075" s="812" t="n"/>
      <c r="L2075" s="810" t="n">
        <v>0.5407</v>
      </c>
      <c r="M2075" s="983">
        <f>IFERROR(AVERAGE(D2075:E2075),"")</f>
        <v/>
      </c>
      <c r="N2075" s="983">
        <f>IFERROR(AVERAGE(F2075:H2075),"")</f>
        <v/>
      </c>
      <c r="O2075" s="983">
        <f>IFERROR(AVERAGE(I2075:J2075),"")</f>
        <v/>
      </c>
      <c r="P2075" s="983">
        <f>IFERROR(AVERAGE(K2075:L2075),"")</f>
        <v/>
      </c>
      <c r="Q2075" s="441" t="n"/>
      <c r="R2075" s="813">
        <f>AVERAGE(M2075:P2075)</f>
        <v/>
      </c>
      <c r="S2075" s="443">
        <f>IF(R2075&gt;=1,1,0)</f>
        <v/>
      </c>
      <c r="T2075" s="443">
        <f>IF(S2075=0,0,S2075+T2074)</f>
        <v/>
      </c>
      <c r="U2075" s="520" t="inlineStr">
        <is>
          <t># DAYS &gt; 2.5</t>
        </is>
      </c>
      <c r="V2075" s="521">
        <f>COUNTIF(D2043:E2073,"&gt;=2.5")</f>
        <v/>
      </c>
      <c r="W2075" s="521">
        <f>COUNTIF(F2043:H2073,"&gt;=2.5")</f>
        <v/>
      </c>
      <c r="X2075" s="521">
        <f>COUNTIF(I2043:J2073,"&gt;=2.5")</f>
        <v/>
      </c>
      <c r="Y2075" s="521">
        <f>COUNTIF(K2043:L2073,"&gt;=2.5")</f>
        <v/>
      </c>
      <c r="AH2075" s="257">
        <f>IF(AND(M2075&gt;=2,N2075&gt;=2,O2075&gt;=2,P2075&gt;=2),1,0)</f>
        <v/>
      </c>
      <c r="AI2075" s="266">
        <f>IF(AH2075=0,"OK","Check")</f>
        <v/>
      </c>
    </row>
    <row r="2076" ht="17.45" customHeight="1" thickBot="1">
      <c r="A2076" s="257">
        <f>IF(ISNUMBER(C2076),MONTH(C2076),"")</f>
        <v/>
      </c>
      <c r="B2076" s="257">
        <f>IF(ISNUMBER(C2076),YEAR(C2076),"")</f>
        <v/>
      </c>
      <c r="C2076" s="808">
        <f>C2075+1</f>
        <v/>
      </c>
      <c r="D2076" s="809" t="n">
        <v>0.7458</v>
      </c>
      <c r="E2076" s="810" t="n"/>
      <c r="F2076" s="812" t="n"/>
      <c r="G2076" s="811" t="n"/>
      <c r="H2076" s="837" t="n">
        <v>0.9226</v>
      </c>
      <c r="I2076" s="809" t="n">
        <v>0.4831</v>
      </c>
      <c r="J2076" s="810" t="n"/>
      <c r="K2076" s="812" t="n">
        <v>0.5488</v>
      </c>
      <c r="L2076" s="810" t="n"/>
      <c r="M2076" s="983">
        <f>IFERROR(AVERAGE(D2076:E2076),"")</f>
        <v/>
      </c>
      <c r="N2076" s="983">
        <f>IFERROR(AVERAGE(F2076:H2076),"")</f>
        <v/>
      </c>
      <c r="O2076" s="983">
        <f>IFERROR(AVERAGE(I2076:J2076),"")</f>
        <v/>
      </c>
      <c r="P2076" s="983">
        <f>IFERROR(AVERAGE(K2076:L2076),"")</f>
        <v/>
      </c>
      <c r="Q2076" s="441" t="n"/>
      <c r="R2076" s="813">
        <f>AVERAGE(M2076:P2076)</f>
        <v/>
      </c>
      <c r="S2076" s="443">
        <f>IF(R2076&gt;=1,1,0)</f>
        <v/>
      </c>
      <c r="T2076" s="443">
        <f>IF(S2076=0,0,S2076+T2075)</f>
        <v/>
      </c>
      <c r="X2076" s="664">
        <f>SUM(V2075:Y2075)</f>
        <v/>
      </c>
      <c r="Y2076" s="929">
        <f>AVERAGE(V2073:Y2073)</f>
        <v/>
      </c>
      <c r="AH2076" s="257">
        <f>IF(AND(M2076&gt;=2,N2076&gt;=2,O2076&gt;=2,P2076&gt;=2),1,0)</f>
        <v/>
      </c>
      <c r="AI2076" s="266">
        <f>IF(AH2076=0,"OK","Check")</f>
        <v/>
      </c>
    </row>
    <row r="2077" ht="17.45" customHeight="1">
      <c r="A2077" s="257">
        <f>IF(ISNUMBER(C2077),MONTH(C2077),"")</f>
        <v/>
      </c>
      <c r="B2077" s="257">
        <f>IF(ISNUMBER(C2077),YEAR(C2077),"")</f>
        <v/>
      </c>
      <c r="C2077" s="791">
        <f>C2076+1</f>
        <v/>
      </c>
      <c r="D2077" s="792" t="n"/>
      <c r="E2077" s="793" t="n">
        <v>0.6982</v>
      </c>
      <c r="F2077" s="795" t="n"/>
      <c r="G2077" s="794" t="n">
        <v>0.789</v>
      </c>
      <c r="H2077" s="836" t="n"/>
      <c r="I2077" s="792" t="n"/>
      <c r="J2077" s="793" t="n">
        <v>0.5939</v>
      </c>
      <c r="K2077" s="795" t="n"/>
      <c r="L2077" s="793" t="n">
        <v>0.7017</v>
      </c>
      <c r="M2077" s="982">
        <f>IFERROR(AVERAGE(D2077:E2077),"")</f>
        <v/>
      </c>
      <c r="N2077" s="982">
        <f>IFERROR(AVERAGE(F2077:H2077),"")</f>
        <v/>
      </c>
      <c r="O2077" s="982">
        <f>IFERROR(AVERAGE(I2077:J2077),"")</f>
        <v/>
      </c>
      <c r="P2077" s="982">
        <f>IFERROR(AVERAGE(K2077:L2077),"")</f>
        <v/>
      </c>
      <c r="R2077" s="797">
        <f>AVERAGE(M2077:P2077)</f>
        <v/>
      </c>
      <c r="S2077" s="266">
        <f>IF(R2077&gt;=1,1,0)</f>
        <v/>
      </c>
      <c r="T2077" s="266">
        <f>IF(S2077=0,0,S2077+T2076)</f>
        <v/>
      </c>
      <c r="V2077" s="605">
        <f>V2073-V2042</f>
        <v/>
      </c>
      <c r="W2077" s="605">
        <f>W2073-W2042</f>
        <v/>
      </c>
      <c r="X2077" s="605">
        <f>X2073-X2042</f>
        <v/>
      </c>
      <c r="Y2077" s="605">
        <f>Y2073-Y2042</f>
        <v/>
      </c>
      <c r="AH2077" s="257">
        <f>IF(AND(M2077&gt;=2,N2077&gt;=2,O2077&gt;=2,P2077&gt;=2),1,0)</f>
        <v/>
      </c>
      <c r="AI2077" s="266">
        <f>IF(AH2077=0,"OK","Check")</f>
        <v/>
      </c>
    </row>
    <row r="2078" ht="17.45" customHeight="1">
      <c r="A2078" s="257">
        <f>IF(ISNUMBER(C2078),MONTH(C2078),"")</f>
        <v/>
      </c>
      <c r="B2078" s="257">
        <f>IF(ISNUMBER(C2078),YEAR(C2078),"")</f>
        <v/>
      </c>
      <c r="C2078" s="861">
        <f>C2077+1</f>
        <v/>
      </c>
      <c r="D2078" s="840" t="n">
        <v>1.379</v>
      </c>
      <c r="E2078" s="841" t="n"/>
      <c r="F2078" s="843" t="n">
        <v>0.897</v>
      </c>
      <c r="G2078" s="842" t="n"/>
      <c r="H2078" s="863" t="n">
        <v>0.8151</v>
      </c>
      <c r="I2078" s="840" t="n">
        <v>0.9807</v>
      </c>
      <c r="J2078" s="841" t="n"/>
      <c r="K2078" s="843" t="n">
        <v>1.665</v>
      </c>
      <c r="L2078" s="841" t="n"/>
      <c r="M2078" s="982">
        <f>IFERROR(AVERAGE(D2078:E2078),"")</f>
        <v/>
      </c>
      <c r="N2078" s="982">
        <f>IFERROR(AVERAGE(F2078:H2078),"")</f>
        <v/>
      </c>
      <c r="O2078" s="982">
        <f>IFERROR(AVERAGE(I2078:J2078),"")</f>
        <v/>
      </c>
      <c r="P2078" s="982">
        <f>IFERROR(AVERAGE(K2078:L2078),"")</f>
        <v/>
      </c>
      <c r="R2078" s="797">
        <f>AVERAGE(M2078:P2078)</f>
        <v/>
      </c>
      <c r="S2078" s="266">
        <f>IF(R2078&gt;=1,1,0)</f>
        <v/>
      </c>
      <c r="T2078" s="266">
        <f>IF(S2078=0,0,S2078+T2077)</f>
        <v/>
      </c>
      <c r="Y2078" s="605">
        <f>Y2076-Y2045</f>
        <v/>
      </c>
      <c r="AH2078" s="257">
        <f>IF(AND(M2078&gt;=2,N2078&gt;=2,O2078&gt;=2,P2078&gt;=2),1,0)</f>
        <v/>
      </c>
      <c r="AI2078" s="266">
        <f>IF(AH2078=0,"OK","Check")</f>
        <v/>
      </c>
    </row>
    <row r="2079" ht="17.45" customHeight="1">
      <c r="A2079" s="257">
        <f>IF(ISNUMBER(C2079),MONTH(C2079),"")</f>
        <v/>
      </c>
      <c r="B2079" s="257">
        <f>IF(ISNUMBER(C2079),YEAR(C2079),"")</f>
        <v/>
      </c>
      <c r="C2079" s="791">
        <f>C2078+1</f>
        <v/>
      </c>
      <c r="D2079" s="849" t="n"/>
      <c r="E2079" s="850" t="n">
        <v>1.142</v>
      </c>
      <c r="F2079" s="852" t="n"/>
      <c r="G2079" s="851" t="n">
        <v>1.055</v>
      </c>
      <c r="H2079" s="853" t="n"/>
      <c r="I2079" s="849" t="n"/>
      <c r="J2079" s="850" t="n">
        <v>0.901</v>
      </c>
      <c r="K2079" s="852" t="n"/>
      <c r="L2079" s="850" t="n">
        <v>0.8891</v>
      </c>
      <c r="M2079" s="982">
        <f>IFERROR(AVERAGE(D2079:E2079),"")</f>
        <v/>
      </c>
      <c r="N2079" s="982">
        <f>IFERROR(AVERAGE(F2079:H2079),"")</f>
        <v/>
      </c>
      <c r="O2079" s="982">
        <f>IFERROR(AVERAGE(I2079:J2079),"")</f>
        <v/>
      </c>
      <c r="P2079" s="982">
        <f>IFERROR(AVERAGE(K2079:L2079),"")</f>
        <v/>
      </c>
      <c r="R2079" s="797">
        <f>AVERAGE(M2079:P2079)</f>
        <v/>
      </c>
      <c r="S2079" s="266">
        <f>IF(R2079&gt;=1,1,0)</f>
        <v/>
      </c>
      <c r="T2079" s="266">
        <f>IF(S2079=0,0,S2079+T2078)</f>
        <v/>
      </c>
      <c r="AH2079" s="257">
        <f>IF(AND(M2079&gt;=2,N2079&gt;=2,O2079&gt;=2,P2079&gt;=2),1,0)</f>
        <v/>
      </c>
      <c r="AI2079" s="266">
        <f>IF(AH2079=0,"OK","Check")</f>
        <v/>
      </c>
    </row>
    <row r="2080" ht="17.45" customHeight="1">
      <c r="A2080" s="257">
        <f>IF(ISNUMBER(C2080),MONTH(C2080),"")</f>
        <v/>
      </c>
      <c r="B2080" s="257">
        <f>IF(ISNUMBER(C2080),YEAR(C2080),"")</f>
        <v/>
      </c>
      <c r="C2080" s="791">
        <f>C2079+1</f>
        <v/>
      </c>
      <c r="D2080" s="792" t="n">
        <v>1.972</v>
      </c>
      <c r="E2080" s="793" t="n"/>
      <c r="F2080" s="795" t="n">
        <v>2.173</v>
      </c>
      <c r="G2080" s="794" t="n"/>
      <c r="H2080" s="836" t="n"/>
      <c r="I2080" s="792" t="n">
        <v>1.829</v>
      </c>
      <c r="J2080" s="793" t="n"/>
      <c r="K2080" s="795" t="n">
        <v>1.777</v>
      </c>
      <c r="L2080" s="793" t="n"/>
      <c r="M2080" s="982">
        <f>IFERROR(AVERAGE(D2080:E2080),"")</f>
        <v/>
      </c>
      <c r="N2080" s="982">
        <f>IFERROR(AVERAGE(F2080:H2080),"")</f>
        <v/>
      </c>
      <c r="O2080" s="982">
        <f>IFERROR(AVERAGE(I2080:J2080),"")</f>
        <v/>
      </c>
      <c r="P2080" s="982">
        <f>IFERROR(AVERAGE(K2080:L2080),"")</f>
        <v/>
      </c>
      <c r="R2080" s="797">
        <f>AVERAGE(M2080:P2080)</f>
        <v/>
      </c>
      <c r="S2080" s="266">
        <f>IF(R2080&gt;=1,1,0)</f>
        <v/>
      </c>
      <c r="T2080" s="266">
        <f>IF(S2080=0,0,S2080+T2079)</f>
        <v/>
      </c>
      <c r="AH2080" s="257">
        <f>IF(AND(M2080&gt;=2,N2080&gt;=2,O2080&gt;=2,P2080&gt;=2),1,0)</f>
        <v/>
      </c>
      <c r="AI2080" s="266">
        <f>IF(AH2080=0,"OK","Check")</f>
        <v/>
      </c>
    </row>
    <row r="2081" ht="17.45" customHeight="1">
      <c r="A2081" s="257">
        <f>IF(ISNUMBER(C2081),MONTH(C2081),"")</f>
        <v/>
      </c>
      <c r="B2081" s="257">
        <f>IF(ISNUMBER(C2081),YEAR(C2081),"")</f>
        <v/>
      </c>
      <c r="C2081" s="791">
        <f>C2080+1</f>
        <v/>
      </c>
      <c r="D2081" s="849" t="n"/>
      <c r="E2081" s="850" t="n">
        <v>2.049</v>
      </c>
      <c r="F2081" s="852" t="n"/>
      <c r="G2081" s="851" t="n">
        <v>2.306</v>
      </c>
      <c r="H2081" s="853" t="n"/>
      <c r="I2081" s="849" t="n"/>
      <c r="J2081" s="850" t="n">
        <v>1.636</v>
      </c>
      <c r="K2081" s="852" t="n"/>
      <c r="L2081" s="850" t="n">
        <v>1.709</v>
      </c>
      <c r="M2081" s="982">
        <f>IFERROR(AVERAGE(D2081:E2081),"")</f>
        <v/>
      </c>
      <c r="N2081" s="982">
        <f>IFERROR(AVERAGE(F2081:H2081),"")</f>
        <v/>
      </c>
      <c r="O2081" s="982">
        <f>IFERROR(AVERAGE(I2081:J2081),"")</f>
        <v/>
      </c>
      <c r="P2081" s="982">
        <f>IFERROR(AVERAGE(K2081:L2081),"")</f>
        <v/>
      </c>
      <c r="R2081" s="797">
        <f>AVERAGE(M2081:P2081)</f>
        <v/>
      </c>
      <c r="S2081" s="266">
        <f>IF(R2081&gt;=1,1,0)</f>
        <v/>
      </c>
      <c r="T2081" s="266">
        <f>IF(S2081=0,0,S2081+T2080)</f>
        <v/>
      </c>
      <c r="AH2081" s="257">
        <f>IF(AND(M2081&gt;=2,N2081&gt;=2,O2081&gt;=2,P2081&gt;=2),1,0)</f>
        <v/>
      </c>
      <c r="AI2081" s="266">
        <f>IF(AH2081=0,"OK","Check")</f>
        <v/>
      </c>
    </row>
    <row r="2082" ht="17.45" customHeight="1">
      <c r="A2082" s="257">
        <f>IF(ISNUMBER(C2082),MONTH(C2082),"")</f>
        <v/>
      </c>
      <c r="B2082" s="257">
        <f>IF(ISNUMBER(C2082),YEAR(C2082),"")</f>
        <v/>
      </c>
      <c r="C2082" s="808">
        <f>C2081+1</f>
        <v/>
      </c>
      <c r="D2082" s="844" t="n">
        <v>1.554</v>
      </c>
      <c r="E2082" s="845" t="n"/>
      <c r="F2082" s="847" t="n"/>
      <c r="G2082" s="846" t="n"/>
      <c r="H2082" s="848" t="n">
        <v>1.607</v>
      </c>
      <c r="I2082" s="844" t="n">
        <v>1.006</v>
      </c>
      <c r="J2082" s="845" t="n"/>
      <c r="K2082" s="847" t="n">
        <v>1.161</v>
      </c>
      <c r="L2082" s="845" t="n"/>
      <c r="M2082" s="983">
        <f>IFERROR(AVERAGE(D2082:E2082),"")</f>
        <v/>
      </c>
      <c r="N2082" s="983">
        <f>IFERROR(AVERAGE(F2082:H2082),"")</f>
        <v/>
      </c>
      <c r="O2082" s="983">
        <f>IFERROR(AVERAGE(I2082:J2082),"")</f>
        <v/>
      </c>
      <c r="P2082" s="983">
        <f>IFERROR(AVERAGE(K2082:L2082),"")</f>
        <v/>
      </c>
      <c r="Q2082" s="441" t="n"/>
      <c r="R2082" s="813">
        <f>AVERAGE(M2082:P2082)</f>
        <v/>
      </c>
      <c r="S2082" s="443">
        <f>IF(R2082&gt;=1,1,0)</f>
        <v/>
      </c>
      <c r="T2082" s="443">
        <f>IF(S2082=0,0,S2082+T2081)</f>
        <v/>
      </c>
      <c r="AH2082" s="257">
        <f>IF(AND(M2082&gt;=2,N2082&gt;=2,O2082&gt;=2,P2082&gt;=2),1,0)</f>
        <v/>
      </c>
      <c r="AI2082" s="266">
        <f>IF(AH2082=0,"OK","Check")</f>
        <v/>
      </c>
    </row>
    <row r="2083" ht="17.45" customHeight="1">
      <c r="A2083" s="257">
        <f>IF(ISNUMBER(C2083),MONTH(C2083),"")</f>
        <v/>
      </c>
      <c r="B2083" s="257">
        <f>IF(ISNUMBER(C2083),YEAR(C2083),"")</f>
        <v/>
      </c>
      <c r="C2083" s="808">
        <f>C2082+1</f>
        <v/>
      </c>
      <c r="D2083" s="844" t="n"/>
      <c r="E2083" s="845" t="n">
        <v>1.478</v>
      </c>
      <c r="F2083" s="847" t="n"/>
      <c r="G2083" s="846" t="n">
        <v>1.32</v>
      </c>
      <c r="H2083" s="848" t="n"/>
      <c r="I2083" s="844" t="n"/>
      <c r="J2083" s="845" t="n">
        <v>1.169</v>
      </c>
      <c r="K2083" s="847" t="n"/>
      <c r="L2083" s="845" t="n">
        <v>1.461</v>
      </c>
      <c r="M2083" s="983">
        <f>IFERROR(AVERAGE(D2083:E2083),"")</f>
        <v/>
      </c>
      <c r="N2083" s="983">
        <f>IFERROR(AVERAGE(F2083:H2083),"")</f>
        <v/>
      </c>
      <c r="O2083" s="983">
        <f>IFERROR(AVERAGE(I2083:J2083),"")</f>
        <v/>
      </c>
      <c r="P2083" s="983">
        <f>IFERROR(AVERAGE(K2083:L2083),"")</f>
        <v/>
      </c>
      <c r="Q2083" s="441" t="n"/>
      <c r="R2083" s="813">
        <f>AVERAGE(M2083:P2083)</f>
        <v/>
      </c>
      <c r="S2083" s="443">
        <f>IF(R2083&gt;=1,1,0)</f>
        <v/>
      </c>
      <c r="T2083" s="443">
        <f>IF(S2083=0,0,S2083+T2082)</f>
        <v/>
      </c>
      <c r="AH2083" s="257">
        <f>IF(AND(M2083&gt;=2,N2083&gt;=2,O2083&gt;=2,P2083&gt;=2),1,0)</f>
        <v/>
      </c>
      <c r="AI2083" s="266">
        <f>IF(AH2083=0,"OK","Check")</f>
        <v/>
      </c>
    </row>
    <row r="2084" ht="17.45" customHeight="1">
      <c r="A2084" s="257">
        <f>IF(ISNUMBER(C2084),MONTH(C2084),"")</f>
        <v/>
      </c>
      <c r="B2084" s="257">
        <f>IF(ISNUMBER(C2084),YEAR(C2084),"")</f>
        <v/>
      </c>
      <c r="C2084" s="861">
        <f>C2083+1</f>
        <v/>
      </c>
      <c r="D2084" s="803" t="n">
        <v>1.282</v>
      </c>
      <c r="E2084" s="804" t="n"/>
      <c r="F2084" s="806" t="n">
        <v>1.589</v>
      </c>
      <c r="G2084" s="805" t="n"/>
      <c r="H2084" s="838" t="n">
        <v>1.505</v>
      </c>
      <c r="I2084" s="803" t="n">
        <v>1.276</v>
      </c>
      <c r="J2084" s="804" t="n"/>
      <c r="K2084" s="806" t="n">
        <v>1.216</v>
      </c>
      <c r="L2084" s="804" t="n"/>
      <c r="M2084" s="982">
        <f>IFERROR(AVERAGE(D2084:E2084),"")</f>
        <v/>
      </c>
      <c r="N2084" s="982">
        <f>IFERROR(AVERAGE(F2084:H2084),"")</f>
        <v/>
      </c>
      <c r="O2084" s="982">
        <f>IFERROR(AVERAGE(I2084:J2084),"")</f>
        <v/>
      </c>
      <c r="P2084" s="982">
        <f>IFERROR(AVERAGE(K2084:L2084),"")</f>
        <v/>
      </c>
      <c r="R2084" s="797">
        <f>AVERAGE(M2084:P2084)</f>
        <v/>
      </c>
      <c r="S2084" s="266">
        <f>IF(R2084&gt;=1,1,0)</f>
        <v/>
      </c>
      <c r="T2084" s="266">
        <f>IF(S2084=0,0,S2084+T2083)</f>
        <v/>
      </c>
      <c r="AH2084" s="257">
        <f>IF(AND(M2084&gt;=2,N2084&gt;=2,O2084&gt;=2,P2084&gt;=2),1,0)</f>
        <v/>
      </c>
      <c r="AI2084" s="266">
        <f>IF(AH2084=0,"OK","Check")</f>
        <v/>
      </c>
    </row>
    <row r="2085" ht="17.45" customHeight="1">
      <c r="A2085" s="257">
        <f>IF(ISNUMBER(C2085),MONTH(C2085),"")</f>
        <v/>
      </c>
      <c r="B2085" s="257">
        <f>IF(ISNUMBER(C2085),YEAR(C2085),"")</f>
        <v/>
      </c>
      <c r="C2085" s="791">
        <f>C2084+1</f>
        <v/>
      </c>
      <c r="D2085" s="792" t="n"/>
      <c r="E2085" s="793" t="n">
        <v>1.316</v>
      </c>
      <c r="F2085" s="795" t="n"/>
      <c r="G2085" s="794" t="n">
        <v>1.292</v>
      </c>
      <c r="H2085" s="836" t="n"/>
      <c r="I2085" s="792" t="n"/>
      <c r="J2085" s="793" t="n">
        <v>0.9388</v>
      </c>
      <c r="K2085" s="795" t="n"/>
      <c r="L2085" s="793" t="n">
        <v>1.214</v>
      </c>
      <c r="M2085" s="982">
        <f>IFERROR(AVERAGE(D2085:E2085),"")</f>
        <v/>
      </c>
      <c r="N2085" s="982">
        <f>IFERROR(AVERAGE(F2085:H2085),"")</f>
        <v/>
      </c>
      <c r="O2085" s="982">
        <f>IFERROR(AVERAGE(I2085:J2085),"")</f>
        <v/>
      </c>
      <c r="P2085" s="982">
        <f>IFERROR(AVERAGE(K2085:L2085),"")</f>
        <v/>
      </c>
      <c r="R2085" s="797">
        <f>AVERAGE(M2085:P2085)</f>
        <v/>
      </c>
      <c r="S2085" s="266">
        <f>IF(R2085&gt;=1,1,0)</f>
        <v/>
      </c>
      <c r="T2085" s="266">
        <f>IF(S2085=0,0,S2085+T2084)</f>
        <v/>
      </c>
      <c r="AH2085" s="257">
        <f>IF(AND(M2085&gt;=2,N2085&gt;=2,O2085&gt;=2,P2085&gt;=2),1,0)</f>
        <v/>
      </c>
      <c r="AI2085" s="266">
        <f>IF(AH2085=0,"OK","Check")</f>
        <v/>
      </c>
    </row>
    <row r="2086" ht="17.45" customHeight="1">
      <c r="A2086" s="257">
        <f>IF(ISNUMBER(C2086),MONTH(C2086),"")</f>
        <v/>
      </c>
      <c r="B2086" s="257">
        <f>IF(ISNUMBER(C2086),YEAR(C2086),"")</f>
        <v/>
      </c>
      <c r="C2086" s="791">
        <f>C2085+1</f>
        <v/>
      </c>
      <c r="D2086" s="849" t="n">
        <v>1.378</v>
      </c>
      <c r="E2086" s="850" t="n"/>
      <c r="F2086" s="852" t="n">
        <v>0.8078</v>
      </c>
      <c r="G2086" s="851" t="n"/>
      <c r="H2086" s="853" t="n"/>
      <c r="I2086" s="849" t="n">
        <v>0.8215</v>
      </c>
      <c r="J2086" s="850" t="n"/>
      <c r="K2086" s="852" t="n">
        <v>1.283</v>
      </c>
      <c r="L2086" s="850" t="n"/>
      <c r="M2086" s="982">
        <f>IFERROR(AVERAGE(D2086:E2086),"")</f>
        <v/>
      </c>
      <c r="N2086" s="982">
        <f>IFERROR(AVERAGE(F2086:H2086),"")</f>
        <v/>
      </c>
      <c r="O2086" s="982">
        <f>IFERROR(AVERAGE(I2086:J2086),"")</f>
        <v/>
      </c>
      <c r="P2086" s="982">
        <f>IFERROR(AVERAGE(K2086:L2086),"")</f>
        <v/>
      </c>
      <c r="R2086" s="797">
        <f>AVERAGE(M2086:P2086)</f>
        <v/>
      </c>
      <c r="S2086" s="266">
        <f>IF(R2086&gt;=1,1,0)</f>
        <v/>
      </c>
      <c r="T2086" s="266">
        <f>IF(S2086=0,0,S2086+T2085)</f>
        <v/>
      </c>
      <c r="AH2086" s="257">
        <f>IF(AND(M2086&gt;=2,N2086&gt;=2,O2086&gt;=2,P2086&gt;=2),1,0)</f>
        <v/>
      </c>
      <c r="AI2086" s="266">
        <f>IF(AH2086=0,"OK","Check")</f>
        <v/>
      </c>
    </row>
    <row r="2087" ht="17.45" customHeight="1">
      <c r="A2087" s="257">
        <f>IF(ISNUMBER(C2087),MONTH(C2087),"")</f>
        <v/>
      </c>
      <c r="B2087" s="257">
        <f>IF(ISNUMBER(C2087),YEAR(C2087),"")</f>
        <v/>
      </c>
      <c r="C2087" s="791">
        <f>C2086+1</f>
        <v/>
      </c>
      <c r="D2087" s="849" t="n"/>
      <c r="E2087" s="850" t="n">
        <v>1.374</v>
      </c>
      <c r="F2087" s="852" t="n"/>
      <c r="G2087" s="851" t="n">
        <v>0.9958</v>
      </c>
      <c r="H2087" s="853" t="n"/>
      <c r="I2087" s="849" t="n"/>
      <c r="J2087" s="850" t="n">
        <v>0.726</v>
      </c>
      <c r="K2087" s="852" t="n"/>
      <c r="L2087" s="901" t="n">
        <v>2.051</v>
      </c>
      <c r="M2087" s="982">
        <f>IFERROR(AVERAGE(D2087:E2087),"")</f>
        <v/>
      </c>
      <c r="N2087" s="982">
        <f>IFERROR(AVERAGE(F2087:H2087),"")</f>
        <v/>
      </c>
      <c r="O2087" s="982">
        <f>IFERROR(AVERAGE(I2087:J2087),"")</f>
        <v/>
      </c>
      <c r="P2087" s="1028">
        <f>IFERROR(AVERAGE(K2087:L2087),"")</f>
        <v/>
      </c>
      <c r="R2087" s="797">
        <f>AVERAGE(M2087:P2087)</f>
        <v/>
      </c>
      <c r="S2087" s="266">
        <f>IF(R2087&gt;=1,1,0)</f>
        <v/>
      </c>
      <c r="T2087" s="266">
        <f>IF(S2087=0,0,S2087+T2086)</f>
        <v/>
      </c>
      <c r="AH2087" s="257">
        <f>IF(AND(M2087&gt;=2,N2087&gt;=2,O2087&gt;=2,P2087&gt;=2),1,0)</f>
        <v/>
      </c>
      <c r="AI2087" s="266">
        <f>IF(AH2087=0,"OK","Check")</f>
        <v/>
      </c>
    </row>
    <row r="2088" ht="17.45" customHeight="1">
      <c r="A2088" s="257">
        <f>IF(ISNUMBER(C2088),MONTH(C2088),"")</f>
        <v/>
      </c>
      <c r="B2088" s="257">
        <f>IF(ISNUMBER(C2088),YEAR(C2088),"")</f>
        <v/>
      </c>
      <c r="C2088" s="791">
        <f>C2087+1</f>
        <v/>
      </c>
      <c r="D2088" s="849" t="n">
        <v>1.152</v>
      </c>
      <c r="E2088" s="850" t="n"/>
      <c r="F2088" s="852" t="n"/>
      <c r="G2088" s="851" t="n"/>
      <c r="H2088" s="853" t="n">
        <v>1.325</v>
      </c>
      <c r="I2088" s="849" t="n">
        <v>0.7635999999999999</v>
      </c>
      <c r="J2088" s="850" t="n"/>
      <c r="K2088" s="852" t="n">
        <v>1.029</v>
      </c>
      <c r="L2088" s="850" t="n"/>
      <c r="M2088" s="982">
        <f>IFERROR(AVERAGE(D2088:E2088),"")</f>
        <v/>
      </c>
      <c r="N2088" s="982">
        <f>IFERROR(AVERAGE(F2088:H2088),"")</f>
        <v/>
      </c>
      <c r="O2088" s="982">
        <f>IFERROR(AVERAGE(I2088:J2088),"")</f>
        <v/>
      </c>
      <c r="P2088" s="982">
        <f>IFERROR(AVERAGE(K2088:L2088),"")</f>
        <v/>
      </c>
      <c r="R2088" s="797">
        <f>AVERAGE(M2088:P2088)</f>
        <v/>
      </c>
      <c r="S2088" s="266">
        <f>IF(R2088&gt;=1,1,0)</f>
        <v/>
      </c>
      <c r="T2088" s="266">
        <f>IF(S2088=0,0,S2088+T2087)</f>
        <v/>
      </c>
      <c r="AH2088" s="257">
        <f>IF(AND(M2088&gt;=2,N2088&gt;=2,O2088&gt;=2,P2088&gt;=2),1,0)</f>
        <v/>
      </c>
      <c r="AI2088" s="266">
        <f>IF(AH2088=0,"OK","Check")</f>
        <v/>
      </c>
    </row>
    <row r="2089" ht="17.45" customHeight="1">
      <c r="A2089" s="257">
        <f>IF(ISNUMBER(C2089),MONTH(C2089),"")</f>
        <v/>
      </c>
      <c r="B2089" s="257">
        <f>IF(ISNUMBER(C2089),YEAR(C2089),"")</f>
        <v/>
      </c>
      <c r="C2089" s="808">
        <f>C2088+1</f>
        <v/>
      </c>
      <c r="D2089" s="844" t="n"/>
      <c r="E2089" s="845" t="n">
        <v>1</v>
      </c>
      <c r="F2089" s="847" t="n"/>
      <c r="G2089" s="846" t="n">
        <v>0.7177</v>
      </c>
      <c r="H2089" s="848" t="n"/>
      <c r="I2089" s="844" t="n"/>
      <c r="J2089" s="845" t="n">
        <v>0.5681</v>
      </c>
      <c r="K2089" s="847" t="n"/>
      <c r="L2089" s="845" t="n">
        <v>1.724</v>
      </c>
      <c r="M2089" s="983">
        <f>IFERROR(AVERAGE(D2089:E2089),"")</f>
        <v/>
      </c>
      <c r="N2089" s="983">
        <f>IFERROR(AVERAGE(F2089:H2089),"")</f>
        <v/>
      </c>
      <c r="O2089" s="983">
        <f>IFERROR(AVERAGE(I2089:J2089),"")</f>
        <v/>
      </c>
      <c r="P2089" s="983">
        <f>IFERROR(AVERAGE(K2089:L2089),"")</f>
        <v/>
      </c>
      <c r="Q2089" s="441" t="n"/>
      <c r="R2089" s="813">
        <f>AVERAGE(M2089:P2089)</f>
        <v/>
      </c>
      <c r="S2089" s="443">
        <f>IF(R2089&gt;=1,1,0)</f>
        <v/>
      </c>
      <c r="T2089" s="443">
        <f>IF(S2089=0,0,S2089+T2088)</f>
        <v/>
      </c>
      <c r="AH2089" s="257">
        <f>IF(AND(M2089&gt;=2,N2089&gt;=2,O2089&gt;=2,P2089&gt;=2),1,0)</f>
        <v/>
      </c>
      <c r="AI2089" s="266">
        <f>IF(AH2089=0,"OK","Check")</f>
        <v/>
      </c>
    </row>
    <row r="2090" ht="17.45" customHeight="1">
      <c r="A2090" s="257">
        <f>IF(ISNUMBER(C2090),MONTH(C2090),"")</f>
        <v/>
      </c>
      <c r="B2090" s="257">
        <f>IF(ISNUMBER(C2090),YEAR(C2090),"")</f>
        <v/>
      </c>
      <c r="C2090" s="861">
        <f>C2089+1</f>
        <v/>
      </c>
      <c r="D2090" s="809" t="n">
        <v>0.5931999999999999</v>
      </c>
      <c r="E2090" s="810" t="n"/>
      <c r="F2090" s="812" t="n">
        <v>0.8341</v>
      </c>
      <c r="G2090" s="811" t="n"/>
      <c r="H2090" s="837" t="n">
        <v>0.6781</v>
      </c>
      <c r="I2090" s="809" t="n">
        <v>0.4515</v>
      </c>
      <c r="J2090" s="810" t="n"/>
      <c r="K2090" s="812" t="n">
        <v>0.5824</v>
      </c>
      <c r="L2090" s="810" t="n"/>
      <c r="M2090" s="983">
        <f>IFERROR(AVERAGE(D2090:E2090),"")</f>
        <v/>
      </c>
      <c r="N2090" s="983">
        <f>IFERROR(AVERAGE(F2090:H2090),"")</f>
        <v/>
      </c>
      <c r="O2090" s="983">
        <f>IFERROR(AVERAGE(I2090:J2090),"")</f>
        <v/>
      </c>
      <c r="P2090" s="983">
        <f>IFERROR(AVERAGE(K2090:L2090),"")</f>
        <v/>
      </c>
      <c r="Q2090" s="441" t="n"/>
      <c r="R2090" s="813">
        <f>AVERAGE(M2090:P2090)</f>
        <v/>
      </c>
      <c r="S2090" s="443">
        <f>IF(R2090&gt;=1,1,0)</f>
        <v/>
      </c>
      <c r="T2090" s="443">
        <f>IF(S2090=0,0,S2090+T2089)</f>
        <v/>
      </c>
      <c r="AH2090" s="257">
        <f>IF(AND(M2090&gt;=2,N2090&gt;=2,O2090&gt;=2,P2090&gt;=2),1,0)</f>
        <v/>
      </c>
      <c r="AI2090" s="266">
        <f>IF(AH2090=0,"OK","Check")</f>
        <v/>
      </c>
    </row>
    <row r="2091" ht="17.45" customHeight="1">
      <c r="A2091" s="257">
        <f>IF(ISNUMBER(C2091),MONTH(C2091),"")</f>
        <v/>
      </c>
      <c r="B2091" s="257">
        <f>IF(ISNUMBER(C2091),YEAR(C2091),"")</f>
        <v/>
      </c>
      <c r="C2091" s="791">
        <f>C2090+1</f>
        <v/>
      </c>
      <c r="D2091" s="792" t="n"/>
      <c r="E2091" s="793" t="n">
        <v>0.5968</v>
      </c>
      <c r="F2091" s="795" t="n"/>
      <c r="G2091" s="794" t="n">
        <v>0.6328</v>
      </c>
      <c r="H2091" s="836" t="n"/>
      <c r="I2091" s="792" t="n"/>
      <c r="J2091" s="793" t="n">
        <v>0.4867</v>
      </c>
      <c r="K2091" s="795" t="n"/>
      <c r="L2091" s="793" t="n">
        <v>1.227</v>
      </c>
      <c r="M2091" s="982">
        <f>IFERROR(AVERAGE(D2091:E2091),"")</f>
        <v/>
      </c>
      <c r="N2091" s="982">
        <f>IFERROR(AVERAGE(F2091:H2091),"")</f>
        <v/>
      </c>
      <c r="O2091" s="982">
        <f>IFERROR(AVERAGE(I2091:J2091),"")</f>
        <v/>
      </c>
      <c r="P2091" s="982">
        <f>IFERROR(AVERAGE(K2091:L2091),"")</f>
        <v/>
      </c>
      <c r="R2091" s="797">
        <f>AVERAGE(M2091:P2091)</f>
        <v/>
      </c>
      <c r="S2091" s="266">
        <f>IF(R2091&gt;=1,1,0)</f>
        <v/>
      </c>
      <c r="T2091" s="266">
        <f>IF(S2091=0,0,S2091+T2090)</f>
        <v/>
      </c>
      <c r="AH2091" s="257">
        <f>IF(AND(M2091&gt;=2,N2091&gt;=2,O2091&gt;=2,P2091&gt;=2),1,0)</f>
        <v/>
      </c>
      <c r="AI2091" s="266">
        <f>IF(AH2091=0,"OK","Check")</f>
        <v/>
      </c>
    </row>
    <row r="2092" ht="17.45" customHeight="1">
      <c r="A2092" s="257">
        <f>IF(ISNUMBER(C2092),MONTH(C2092),"")</f>
        <v/>
      </c>
      <c r="B2092" s="257">
        <f>IF(ISNUMBER(C2092),YEAR(C2092),"")</f>
        <v/>
      </c>
      <c r="C2092" s="791">
        <f>C2091+1</f>
        <v/>
      </c>
      <c r="D2092" s="849" t="n">
        <v>1.234</v>
      </c>
      <c r="E2092" s="850" t="n"/>
      <c r="F2092" s="852" t="n">
        <v>0.7847</v>
      </c>
      <c r="G2092" s="851" t="n"/>
      <c r="H2092" s="853" t="n"/>
      <c r="I2092" s="849" t="n">
        <v>0.8326</v>
      </c>
      <c r="J2092" s="850" t="n"/>
      <c r="K2092" s="852" t="n">
        <v>0.8542</v>
      </c>
      <c r="L2092" s="850" t="n"/>
      <c r="M2092" s="982">
        <f>IFERROR(AVERAGE(D2092:E2092),"")</f>
        <v/>
      </c>
      <c r="N2092" s="982">
        <f>IFERROR(AVERAGE(F2092:H2092),"")</f>
        <v/>
      </c>
      <c r="O2092" s="982">
        <f>IFERROR(AVERAGE(I2092:J2092),"")</f>
        <v/>
      </c>
      <c r="P2092" s="982">
        <f>IFERROR(AVERAGE(K2092:L2092),"")</f>
        <v/>
      </c>
      <c r="R2092" s="797">
        <f>AVERAGE(M2092:P2092)</f>
        <v/>
      </c>
      <c r="S2092" s="266">
        <f>IF(R2092&gt;=1,1,0)</f>
        <v/>
      </c>
      <c r="T2092" s="266">
        <f>IF(S2092=0,0,S2092+T2091)</f>
        <v/>
      </c>
      <c r="AH2092" s="257">
        <f>IF(AND(M2092&gt;=2,N2092&gt;=2,O2092&gt;=2,P2092&gt;=2),1,0)</f>
        <v/>
      </c>
      <c r="AI2092" s="266">
        <f>IF(AH2092=0,"OK","Check")</f>
        <v/>
      </c>
    </row>
    <row r="2093" ht="17.45" customHeight="1">
      <c r="A2093" s="257">
        <f>IF(ISNUMBER(C2093),MONTH(C2093),"")</f>
        <v/>
      </c>
      <c r="B2093" s="257">
        <f>IF(ISNUMBER(C2093),YEAR(C2093),"")</f>
        <v/>
      </c>
      <c r="C2093" s="791">
        <f>C2092+1</f>
        <v/>
      </c>
      <c r="D2093" s="849" t="n"/>
      <c r="E2093" s="850" t="n">
        <v>0.887</v>
      </c>
      <c r="F2093" s="852" t="n"/>
      <c r="G2093" s="851" t="n">
        <v>0.7742</v>
      </c>
      <c r="H2093" s="853" t="n"/>
      <c r="I2093" s="849" t="n"/>
      <c r="J2093" s="850" t="n">
        <v>0.654</v>
      </c>
      <c r="K2093" s="852" t="n"/>
      <c r="L2093" s="850" t="n">
        <v>0.8462</v>
      </c>
      <c r="M2093" s="982">
        <f>IFERROR(AVERAGE(D2093:E2093),"")</f>
        <v/>
      </c>
      <c r="N2093" s="982">
        <f>IFERROR(AVERAGE(F2093:H2093),"")</f>
        <v/>
      </c>
      <c r="O2093" s="982">
        <f>IFERROR(AVERAGE(I2093:J2093),"")</f>
        <v/>
      </c>
      <c r="P2093" s="982">
        <f>IFERROR(AVERAGE(K2093:L2093),"")</f>
        <v/>
      </c>
      <c r="R2093" s="797">
        <f>AVERAGE(M2093:P2093)</f>
        <v/>
      </c>
      <c r="S2093" s="266">
        <f>IF(R2093&gt;=1,1,0)</f>
        <v/>
      </c>
      <c r="T2093" s="266">
        <f>IF(S2093=0,0,S2093+T2092)</f>
        <v/>
      </c>
      <c r="AH2093" s="257">
        <f>IF(AND(M2093&gt;=2,N2093&gt;=2,O2093&gt;=2,P2093&gt;=2),1,0)</f>
        <v/>
      </c>
      <c r="AI2093" s="266">
        <f>IF(AH2093=0,"OK","Check")</f>
        <v/>
      </c>
    </row>
    <row r="2094" ht="17.45" customHeight="1">
      <c r="A2094" s="257">
        <f>IF(ISNUMBER(C2094),MONTH(C2094),"")</f>
        <v/>
      </c>
      <c r="B2094" s="257">
        <f>IF(ISNUMBER(C2094),YEAR(C2094),"")</f>
        <v/>
      </c>
      <c r="C2094" s="791">
        <f>C2093+1</f>
        <v/>
      </c>
      <c r="D2094" s="792" t="n">
        <v>0.8731</v>
      </c>
      <c r="E2094" s="793" t="n"/>
      <c r="F2094" s="795" t="n"/>
      <c r="G2094" s="794" t="n"/>
      <c r="H2094" s="836" t="n">
        <v>0.6477000000000001</v>
      </c>
      <c r="I2094" s="792" t="n">
        <v>0.6274999999999999</v>
      </c>
      <c r="J2094" s="793" t="n"/>
      <c r="K2094" s="795" t="n">
        <v>1.647</v>
      </c>
      <c r="L2094" s="793" t="n"/>
      <c r="M2094" s="982">
        <f>IFERROR(AVERAGE(D2094:E2094),"")</f>
        <v/>
      </c>
      <c r="N2094" s="982">
        <f>IFERROR(AVERAGE(F2094:H2094),"")</f>
        <v/>
      </c>
      <c r="O2094" s="982">
        <f>IFERROR(AVERAGE(I2094:J2094),"")</f>
        <v/>
      </c>
      <c r="P2094" s="982">
        <f>IFERROR(AVERAGE(K2094:L2094),"")</f>
        <v/>
      </c>
      <c r="R2094" s="797">
        <f>AVERAGE(M2094:P2094)</f>
        <v/>
      </c>
      <c r="S2094" s="266">
        <f>IF(R2094&gt;=1,1,0)</f>
        <v/>
      </c>
      <c r="T2094" s="266">
        <f>IF(S2094=0,0,S2094+T2093)</f>
        <v/>
      </c>
      <c r="AH2094" s="257">
        <f>IF(AND(M2094&gt;=2,N2094&gt;=2,O2094&gt;=2,P2094&gt;=2),1,0)</f>
        <v/>
      </c>
      <c r="AI2094" s="266">
        <f>IF(AH2094=0,"OK","Check")</f>
        <v/>
      </c>
    </row>
    <row r="2095" ht="17.45" customHeight="1">
      <c r="A2095" s="257">
        <f>IF(ISNUMBER(C2095),MONTH(C2095),"")</f>
        <v/>
      </c>
      <c r="B2095" s="257">
        <f>IF(ISNUMBER(C2095),YEAR(C2095),"")</f>
        <v/>
      </c>
      <c r="C2095" s="791">
        <f>C2094+1</f>
        <v/>
      </c>
      <c r="D2095" s="792" t="n"/>
      <c r="E2095" s="793" t="n">
        <v>1.462</v>
      </c>
      <c r="F2095" s="795" t="n"/>
      <c r="G2095" s="794" t="n">
        <v>1.951</v>
      </c>
      <c r="H2095" s="836" t="n"/>
      <c r="I2095" s="792" t="n"/>
      <c r="J2095" s="793" t="n">
        <v>1.141</v>
      </c>
      <c r="K2095" s="795" t="n"/>
      <c r="L2095" s="793" t="n">
        <v>1.653</v>
      </c>
      <c r="M2095" s="982">
        <f>IFERROR(AVERAGE(D2095:E2095),"")</f>
        <v/>
      </c>
      <c r="N2095" s="982">
        <f>IFERROR(AVERAGE(F2095:H2095),"")</f>
        <v/>
      </c>
      <c r="O2095" s="982">
        <f>IFERROR(AVERAGE(I2095:J2095),"")</f>
        <v/>
      </c>
      <c r="P2095" s="982">
        <f>IFERROR(AVERAGE(K2095:L2095),"")</f>
        <v/>
      </c>
      <c r="R2095" s="797">
        <f>AVERAGE(M2095:P2095)</f>
        <v/>
      </c>
      <c r="S2095" s="266">
        <f>IF(R2095&gt;=1,1,0)</f>
        <v/>
      </c>
      <c r="T2095" s="266">
        <f>IF(S2095=0,0,S2095+T2094)</f>
        <v/>
      </c>
      <c r="V2095" s="785">
        <f>AVERAGE(D2058:E2098)</f>
        <v/>
      </c>
      <c r="W2095" s="785">
        <f>AVERAGE(F2058:H2098)</f>
        <v/>
      </c>
      <c r="X2095" s="785">
        <f>AVERAGE(I2058:J2098)</f>
        <v/>
      </c>
      <c r="Y2095" s="785">
        <f>AVERAGE(K2058:L2098)</f>
        <v/>
      </c>
      <c r="AH2095" s="257">
        <f>IF(AND(M2095&gt;=2,N2095&gt;=2,O2095&gt;=2,P2095&gt;=2),1,0)</f>
        <v/>
      </c>
      <c r="AI2095" s="266">
        <f>IF(AH2095=0,"OK","Check")</f>
        <v/>
      </c>
    </row>
    <row r="2096" ht="17.45" customHeight="1">
      <c r="A2096" s="257">
        <f>IF(ISNUMBER(C2096),MONTH(C2096),"")</f>
        <v/>
      </c>
      <c r="B2096" s="257">
        <f>IF(ISNUMBER(C2096),YEAR(C2096),"")</f>
        <v/>
      </c>
      <c r="C2096" s="861">
        <f>C2095+1</f>
        <v/>
      </c>
      <c r="D2096" s="809" t="n">
        <v>1.255</v>
      </c>
      <c r="E2096" s="810" t="n"/>
      <c r="F2096" s="812" t="n">
        <v>1.255</v>
      </c>
      <c r="G2096" s="811" t="n"/>
      <c r="H2096" s="837" t="n">
        <v>1.148</v>
      </c>
      <c r="I2096" s="809" t="n">
        <v>0.9565</v>
      </c>
      <c r="J2096" s="810" t="n"/>
      <c r="K2096" s="812" t="n">
        <v>1.132</v>
      </c>
      <c r="L2096" s="810" t="n"/>
      <c r="M2096" s="983">
        <f>IFERROR(AVERAGE(D2096:E2096),"")</f>
        <v/>
      </c>
      <c r="N2096" s="983">
        <f>IFERROR(AVERAGE(F2096:H2096),"")</f>
        <v/>
      </c>
      <c r="O2096" s="983">
        <f>IFERROR(AVERAGE(I2096:J2096),"")</f>
        <v/>
      </c>
      <c r="P2096" s="983">
        <f>IFERROR(AVERAGE(K2096:L2096),"")</f>
        <v/>
      </c>
      <c r="Q2096" s="441" t="n"/>
      <c r="R2096" s="813">
        <f>AVERAGE(M2096:P2096)</f>
        <v/>
      </c>
      <c r="S2096" s="443">
        <f>IF(R2096&gt;=1,1,0)</f>
        <v/>
      </c>
      <c r="T2096" s="443">
        <f>IF(S2096=0,0,S2096+T2095)</f>
        <v/>
      </c>
      <c r="V2096" s="785">
        <f>MAX(D2058:E2098)</f>
        <v/>
      </c>
      <c r="W2096" s="785">
        <f>MAX(F2058:H2098)</f>
        <v/>
      </c>
      <c r="X2096" s="785">
        <f>MAX(I2058:J2098)</f>
        <v/>
      </c>
      <c r="Y2096" s="785">
        <f>MAX(K2058:L2098)</f>
        <v/>
      </c>
      <c r="AH2096" s="257">
        <f>IF(AND(M2096&gt;=2,N2096&gt;=2,O2096&gt;=2,P2096&gt;=2),1,0)</f>
        <v/>
      </c>
      <c r="AI2096" s="266">
        <f>IF(AH2096=0,"OK","Check")</f>
        <v/>
      </c>
    </row>
    <row r="2097" ht="17.45" customHeight="1">
      <c r="A2097" s="257">
        <f>IF(ISNUMBER(C2097),MONTH(C2097),"")</f>
        <v/>
      </c>
      <c r="B2097" s="257">
        <f>IF(ISNUMBER(C2097),YEAR(C2097),"")</f>
        <v/>
      </c>
      <c r="C2097" s="808">
        <f>C2096+1</f>
        <v/>
      </c>
      <c r="D2097" s="809" t="n"/>
      <c r="E2097" s="810" t="n">
        <v>0.9858</v>
      </c>
      <c r="F2097" s="812" t="n"/>
      <c r="G2097" s="811" t="n">
        <v>1.149</v>
      </c>
      <c r="H2097" s="837" t="n"/>
      <c r="I2097" s="809" t="n"/>
      <c r="J2097" s="810" t="n">
        <v>0.8404</v>
      </c>
      <c r="K2097" s="812" t="n"/>
      <c r="L2097" s="810" t="n">
        <v>1.106</v>
      </c>
      <c r="M2097" s="983">
        <f>IFERROR(AVERAGE(D2097:E2097),"")</f>
        <v/>
      </c>
      <c r="N2097" s="983">
        <f>IFERROR(AVERAGE(F2097:H2097),"")</f>
        <v/>
      </c>
      <c r="O2097" s="983">
        <f>IFERROR(AVERAGE(I2097:J2097),"")</f>
        <v/>
      </c>
      <c r="P2097" s="983">
        <f>IFERROR(AVERAGE(K2097:L2097),"")</f>
        <v/>
      </c>
      <c r="Q2097" s="441" t="n"/>
      <c r="R2097" s="813">
        <f>AVERAGE(M2097:P2097)</f>
        <v/>
      </c>
      <c r="S2097" s="443">
        <f>IF(R2097&gt;=1,1,0)</f>
        <v/>
      </c>
      <c r="T2097" s="443">
        <f>IF(S2097=0,0,S2097+T2096)</f>
        <v/>
      </c>
      <c r="V2097" s="5">
        <f>COUNTIF(D2058:E2098,"&gt;=2.5")</f>
        <v/>
      </c>
      <c r="W2097" s="5">
        <f>COUNTIF(F2058:H2098,"&gt;=2.5")</f>
        <v/>
      </c>
      <c r="X2097" s="5">
        <f>COUNTIF(I2058:J2098,"&gt;=2.5")</f>
        <v/>
      </c>
      <c r="Y2097" s="5">
        <f>COUNTIF(K2058:L2098,"&gt;=2.5")</f>
        <v/>
      </c>
      <c r="AH2097" s="257">
        <f>IF(AND(M2097&gt;=2,N2097&gt;=2,O2097&gt;=2,P2097&gt;=2),1,0)</f>
        <v/>
      </c>
      <c r="AI2097" s="266">
        <f>IF(AH2097=0,"OK","Check")</f>
        <v/>
      </c>
    </row>
    <row r="2098" ht="17.45" customHeight="1">
      <c r="A2098" s="257">
        <f>IF(ISNUMBER(C2098),MONTH(C2098),"")</f>
        <v/>
      </c>
      <c r="B2098" s="257">
        <f>IF(ISNUMBER(C2098),YEAR(C2098),"")</f>
        <v/>
      </c>
      <c r="C2098" s="791">
        <f>C2097+1</f>
        <v/>
      </c>
      <c r="D2098" s="792" t="n">
        <v>1.636</v>
      </c>
      <c r="E2098" s="793" t="n"/>
      <c r="F2098" s="795" t="n">
        <v>1.823</v>
      </c>
      <c r="G2098" s="794" t="n"/>
      <c r="H2098" s="836" t="n"/>
      <c r="I2098" s="792" t="n">
        <v>1.163</v>
      </c>
      <c r="J2098" s="793" t="n"/>
      <c r="K2098" s="795" t="n">
        <v>1.403</v>
      </c>
      <c r="L2098" s="793" t="n"/>
      <c r="M2098" s="982">
        <f>IFERROR(AVERAGE(D2098:E2098),"")</f>
        <v/>
      </c>
      <c r="N2098" s="982">
        <f>IFERROR(AVERAGE(F2098:H2098),"")</f>
        <v/>
      </c>
      <c r="O2098" s="982">
        <f>IFERROR(AVERAGE(I2098:J2098),"")</f>
        <v/>
      </c>
      <c r="P2098" s="982">
        <f>IFERROR(AVERAGE(K2098:L2098),"")</f>
        <v/>
      </c>
      <c r="R2098" s="797">
        <f>AVERAGE(M2098:P2098)</f>
        <v/>
      </c>
      <c r="S2098" s="266">
        <f>IF(R2098&gt;=1,1,0)</f>
        <v/>
      </c>
      <c r="T2098" s="266">
        <f>IF(S2098=0,0,S2098+T2097)</f>
        <v/>
      </c>
      <c r="AH2098" s="257">
        <f>IF(AND(M2098&gt;=2,N2098&gt;=2,O2098&gt;=2,P2098&gt;=2),1,0)</f>
        <v/>
      </c>
      <c r="AI2098" s="266">
        <f>IF(AH2098=0,"OK","Check")</f>
        <v/>
      </c>
    </row>
    <row r="2099" ht="17.45" customHeight="1">
      <c r="A2099" s="257">
        <f>IF(ISNUMBER(C2099),MONTH(C2099),"")</f>
        <v/>
      </c>
      <c r="B2099" s="257">
        <f>IF(ISNUMBER(C2099),YEAR(C2099),"")</f>
        <v/>
      </c>
      <c r="C2099" s="791">
        <f>C2098+1</f>
        <v/>
      </c>
      <c r="D2099" s="792" t="n"/>
      <c r="E2099" s="865" t="n">
        <v>2.83</v>
      </c>
      <c r="F2099" s="795" t="n"/>
      <c r="G2099" s="794" t="n">
        <v>1.541</v>
      </c>
      <c r="H2099" s="836" t="n"/>
      <c r="I2099" s="792" t="n"/>
      <c r="J2099" s="793" t="n">
        <v>1.182</v>
      </c>
      <c r="K2099" s="795" t="n"/>
      <c r="L2099" s="793" t="n">
        <v>1.598</v>
      </c>
      <c r="M2099" s="1028">
        <f>IFERROR(AVERAGE(D2099:E2099),"")</f>
        <v/>
      </c>
      <c r="N2099" s="982">
        <f>IFERROR(AVERAGE(F2099:H2099),"")</f>
        <v/>
      </c>
      <c r="O2099" s="982">
        <f>IFERROR(AVERAGE(I2099:J2099),"")</f>
        <v/>
      </c>
      <c r="P2099" s="982">
        <f>IFERROR(AVERAGE(K2099:L2099),"")</f>
        <v/>
      </c>
      <c r="R2099" s="797">
        <f>AVERAGE(M2099:P2099)</f>
        <v/>
      </c>
      <c r="S2099" s="266">
        <f>IF(R2099&gt;=1,1,0)</f>
        <v/>
      </c>
      <c r="T2099" s="266">
        <f>IF(S2099=0,0,S2099+T2098)</f>
        <v/>
      </c>
      <c r="AH2099" s="257">
        <f>IF(AND(M2099&gt;=2,N2099&gt;=2,O2099&gt;=2,P2099&gt;=2),1,0)</f>
        <v/>
      </c>
      <c r="AI2099" s="266">
        <f>IF(AH2099=0,"OK","Check")</f>
        <v/>
      </c>
    </row>
    <row r="2100" ht="17.45" customHeight="1">
      <c r="A2100" s="257">
        <f>IF(ISNUMBER(C2100),MONTH(C2100),"")</f>
        <v/>
      </c>
      <c r="B2100" s="257">
        <f>IF(ISNUMBER(C2100),YEAR(C2100),"")</f>
        <v/>
      </c>
      <c r="C2100" s="791">
        <f>C2099+1</f>
        <v/>
      </c>
      <c r="D2100" s="899" t="n">
        <v>2.74</v>
      </c>
      <c r="E2100" s="793" t="n"/>
      <c r="F2100" s="795" t="n"/>
      <c r="G2100" s="794" t="n"/>
      <c r="H2100" s="836" t="n">
        <v>1.984</v>
      </c>
      <c r="I2100" s="792" t="n">
        <v>1.429</v>
      </c>
      <c r="J2100" s="793" t="n"/>
      <c r="K2100" s="795" t="n">
        <v>1.932</v>
      </c>
      <c r="L2100" s="793" t="n"/>
      <c r="M2100" s="1028">
        <f>IFERROR(AVERAGE(D2100:E2100),"")</f>
        <v/>
      </c>
      <c r="N2100" s="982">
        <f>IFERROR(AVERAGE(F2100:H2100),"")</f>
        <v/>
      </c>
      <c r="O2100" s="982">
        <f>IFERROR(AVERAGE(I2100:J2100),"")</f>
        <v/>
      </c>
      <c r="P2100" s="982">
        <f>IFERROR(AVERAGE(K2100:L2100),"")</f>
        <v/>
      </c>
      <c r="R2100" s="797">
        <f>AVERAGE(M2100:P2100)</f>
        <v/>
      </c>
      <c r="S2100" s="266">
        <f>IF(R2100&gt;=1,1,0)</f>
        <v/>
      </c>
      <c r="T2100" s="266">
        <f>IF(S2100=0,0,S2100+T2099)</f>
        <v/>
      </c>
      <c r="AH2100" s="257">
        <f>IF(AND(M2100&gt;=2,N2100&gt;=2,O2100&gt;=2,P2100&gt;=2),1,0)</f>
        <v/>
      </c>
      <c r="AI2100" s="266">
        <f>IF(AH2100=0,"OK","Check")</f>
        <v/>
      </c>
    </row>
    <row r="2101" ht="17.45" customHeight="1" thickBot="1">
      <c r="A2101" s="257">
        <f>IF(ISNUMBER(C2101),MONTH(C2101),"")</f>
        <v/>
      </c>
      <c r="B2101" s="257">
        <f>IF(ISNUMBER(C2101),YEAR(C2101),"")</f>
        <v/>
      </c>
      <c r="C2101" s="791">
        <f>C2100+1</f>
        <v/>
      </c>
      <c r="D2101" s="849" t="n"/>
      <c r="E2101" s="850" t="n">
        <v>1.58</v>
      </c>
      <c r="F2101" s="852" t="n"/>
      <c r="G2101" s="851" t="n">
        <v>1.307</v>
      </c>
      <c r="H2101" s="853" t="n"/>
      <c r="I2101" s="849" t="n"/>
      <c r="J2101" s="850" t="n">
        <v>1.073</v>
      </c>
      <c r="K2101" s="852" t="n"/>
      <c r="L2101" s="850" t="n">
        <v>1.428</v>
      </c>
      <c r="M2101" s="982">
        <f>IFERROR(AVERAGE(D2101:E2101),"")</f>
        <v/>
      </c>
      <c r="N2101" s="982">
        <f>IFERROR(AVERAGE(F2101:H2101),"")</f>
        <v/>
      </c>
      <c r="O2101" s="982">
        <f>IFERROR(AVERAGE(I2101:J2101),"")</f>
        <v/>
      </c>
      <c r="P2101" s="982">
        <f>IFERROR(AVERAGE(K2101:L2101),"")</f>
        <v/>
      </c>
      <c r="R2101" s="797">
        <f>AVERAGE(M2101:P2101)</f>
        <v/>
      </c>
      <c r="S2101" s="266">
        <f>IF(R2101&gt;=1,1,0)</f>
        <v/>
      </c>
      <c r="T2101" s="266">
        <f>IF(S2101=0,0,S2101+T2100)</f>
        <v/>
      </c>
      <c r="AH2101" s="257">
        <f>IF(AND(M2101&gt;=2,N2101&gt;=2,O2101&gt;=2,P2101&gt;=2),1,0)</f>
        <v/>
      </c>
      <c r="AI2101" s="266">
        <f>IF(AH2101=0,"OK","Check")</f>
        <v/>
      </c>
    </row>
    <row r="2102" ht="17.45" customHeight="1" thickBot="1">
      <c r="A2102" s="257">
        <f>IF(ISNUMBER(C2102),MONTH(C2102),"")</f>
        <v/>
      </c>
      <c r="B2102" s="257">
        <f>IF(ISNUMBER(C2102),YEAR(C2102),"")</f>
        <v/>
      </c>
      <c r="C2102" s="861">
        <f>C2101+1</f>
        <v/>
      </c>
      <c r="D2102" s="803" t="n">
        <v>0.8531</v>
      </c>
      <c r="E2102" s="804" t="n"/>
      <c r="F2102" s="806" t="n">
        <v>0.6593</v>
      </c>
      <c r="G2102" s="805" t="n"/>
      <c r="H2102" s="838" t="n">
        <v>0.666</v>
      </c>
      <c r="I2102" s="803" t="n">
        <v>0.8080000000000001</v>
      </c>
      <c r="J2102" s="804" t="n"/>
      <c r="K2102" s="806" t="n">
        <v>0.8694</v>
      </c>
      <c r="L2102" s="804" t="n"/>
      <c r="M2102" s="982">
        <f>IFERROR(AVERAGE(D2102:E2102),"")</f>
        <v/>
      </c>
      <c r="N2102" s="982">
        <f>IFERROR(AVERAGE(F2102:H2102),"")</f>
        <v/>
      </c>
      <c r="O2102" s="982">
        <f>IFERROR(AVERAGE(I2102:J2102),"")</f>
        <v/>
      </c>
      <c r="P2102" s="982">
        <f>IFERROR(AVERAGE(K2102:L2102),"")</f>
        <v/>
      </c>
      <c r="R2102" s="797">
        <f>AVERAGE(M2102:P2102)</f>
        <v/>
      </c>
      <c r="S2102" s="266">
        <f>IF(R2102&gt;=1,1,0)</f>
        <v/>
      </c>
      <c r="T2102" s="266">
        <f>IF(S2102=0,0,S2102+T2101)</f>
        <v/>
      </c>
      <c r="U2102" s="514" t="inlineStr">
        <is>
          <t>September</t>
        </is>
      </c>
      <c r="V2102" s="515" t="n">
        <v>2023</v>
      </c>
      <c r="W2102" s="516" t="n"/>
      <c r="X2102" s="516" t="n"/>
      <c r="Y2102" s="516" t="n"/>
      <c r="AH2102" s="257">
        <f>IF(AND(M2102&gt;=2,N2102&gt;=2,O2102&gt;=2,P2102&gt;=2),1,0)</f>
        <v/>
      </c>
      <c r="AI2102" s="266">
        <f>IF(AH2102=0,"OK","Check")</f>
        <v/>
      </c>
    </row>
    <row r="2103" ht="17.45" customHeight="1" thickBot="1">
      <c r="A2103" s="257">
        <f>IF(ISNUMBER(C2103),MONTH(C2103),"")</f>
        <v/>
      </c>
      <c r="B2103" s="257">
        <f>IF(ISNUMBER(C2103),YEAR(C2103),"")</f>
        <v/>
      </c>
      <c r="C2103" s="877">
        <f>C2102+1</f>
        <v/>
      </c>
      <c r="D2103" s="878" t="n"/>
      <c r="E2103" s="879" t="n">
        <v>0.6536999999999999</v>
      </c>
      <c r="F2103" s="880" t="n"/>
      <c r="G2103" s="881" t="n">
        <v>0.4544</v>
      </c>
      <c r="H2103" s="882" t="n"/>
      <c r="I2103" s="878" t="n"/>
      <c r="J2103" s="879" t="n">
        <v>0.4006</v>
      </c>
      <c r="K2103" s="880" t="n"/>
      <c r="L2103" s="879" t="n">
        <v>0.988</v>
      </c>
      <c r="M2103" s="983">
        <f>IFERROR(AVERAGE(D2103:E2103),"")</f>
        <v/>
      </c>
      <c r="N2103" s="983">
        <f>IFERROR(AVERAGE(F2103:H2103),"")</f>
        <v/>
      </c>
      <c r="O2103" s="983">
        <f>IFERROR(AVERAGE(I2103:J2103),"")</f>
        <v/>
      </c>
      <c r="P2103" s="983">
        <f>IFERROR(AVERAGE(K2103:L2103),"")</f>
        <v/>
      </c>
      <c r="Q2103" s="441" t="n"/>
      <c r="R2103" s="813">
        <f>AVERAGE(M2103:P2103)</f>
        <v/>
      </c>
      <c r="S2103" s="443">
        <f>IF(R2103&gt;=1,1,0)</f>
        <v/>
      </c>
      <c r="T2103" s="443">
        <f>IF(S2103=0,0,S2103+T2102)</f>
        <v/>
      </c>
      <c r="U2103" s="517" t="inlineStr">
        <is>
          <t>Parameter</t>
        </is>
      </c>
      <c r="V2103" s="517" t="inlineStr">
        <is>
          <t>Station 1</t>
        </is>
      </c>
      <c r="W2103" s="517" t="inlineStr">
        <is>
          <t>Station 2</t>
        </is>
      </c>
      <c r="X2103" s="517" t="inlineStr">
        <is>
          <t>Station 4</t>
        </is>
      </c>
      <c r="Y2103" s="517" t="inlineStr">
        <is>
          <t>Station 5</t>
        </is>
      </c>
      <c r="AH2103" s="257">
        <f>IF(AND(M2103&gt;=2,N2103&gt;=2,O2103&gt;=2,P2103&gt;=2),1,0)</f>
        <v/>
      </c>
      <c r="AI2103" s="266">
        <f>IF(AH2103=0,"OK","Check")</f>
        <v/>
      </c>
    </row>
    <row r="2104" ht="17.45" customHeight="1">
      <c r="A2104" s="257">
        <f>IF(ISNUMBER(C2104),MONTH(C2104),"")</f>
        <v/>
      </c>
      <c r="B2104" s="257">
        <f>IF(ISNUMBER(C2104),YEAR(C2104),"")</f>
        <v/>
      </c>
      <c r="C2104" s="885">
        <f>C2103+1</f>
        <v/>
      </c>
      <c r="D2104" s="894" t="n">
        <v>1.034</v>
      </c>
      <c r="E2104" s="895" t="n"/>
      <c r="F2104" s="896" t="n">
        <v>0.3711</v>
      </c>
      <c r="G2104" s="897" t="n"/>
      <c r="H2104" s="898" t="n"/>
      <c r="I2104" s="894" t="n">
        <v>0.3508</v>
      </c>
      <c r="J2104" s="895" t="n"/>
      <c r="K2104" s="896" t="n">
        <v>0.7897</v>
      </c>
      <c r="L2104" s="895" t="n"/>
      <c r="M2104" s="983">
        <f>IFERROR(AVERAGE(D2104:E2104),"")</f>
        <v/>
      </c>
      <c r="N2104" s="983">
        <f>IFERROR(AVERAGE(F2104:H2104),"")</f>
        <v/>
      </c>
      <c r="O2104" s="983">
        <f>IFERROR(AVERAGE(I2104:J2104),"")</f>
        <v/>
      </c>
      <c r="P2104" s="983">
        <f>IFERROR(AVERAGE(K2104:L2104),"")</f>
        <v/>
      </c>
      <c r="Q2104" s="441" t="n"/>
      <c r="R2104" s="813">
        <f>AVERAGE(M2104:P2104)</f>
        <v/>
      </c>
      <c r="S2104" s="443">
        <f>IF(R2104&gt;=1,1,0)</f>
        <v/>
      </c>
      <c r="T2104" s="443">
        <f>IF(S2104=0,0,S2104+T2103)</f>
        <v/>
      </c>
      <c r="U2104" s="518" t="inlineStr">
        <is>
          <t>Average</t>
        </is>
      </c>
      <c r="V2104" s="928">
        <f>AVERAGE(D2074:E2103)</f>
        <v/>
      </c>
      <c r="W2104" s="928">
        <f>AVERAGE(F2074:H2103)</f>
        <v/>
      </c>
      <c r="X2104" s="928">
        <f>AVERAGE(I2074:J2103)</f>
        <v/>
      </c>
      <c r="Y2104" s="928">
        <f>AVERAGE(K2074:L2103)</f>
        <v/>
      </c>
      <c r="AH2104" s="257">
        <f>IF(AND(M2104&gt;=2,N2104&gt;=2,O2104&gt;=2,P2104&gt;=2),1,0)</f>
        <v/>
      </c>
      <c r="AI2104" s="266">
        <f>IF(AH2104=0,"OK","Check")</f>
        <v/>
      </c>
    </row>
    <row r="2105" ht="17.45" customHeight="1">
      <c r="A2105" s="257">
        <f>IF(ISNUMBER(C2105),MONTH(C2105),"")</f>
        <v/>
      </c>
      <c r="B2105" s="257">
        <f>IF(ISNUMBER(C2105),YEAR(C2105),"")</f>
        <v/>
      </c>
      <c r="C2105" s="791">
        <f>C2104+1</f>
        <v/>
      </c>
      <c r="D2105" s="792" t="n"/>
      <c r="E2105" s="793" t="n">
        <v>0.952</v>
      </c>
      <c r="F2105" s="795" t="n"/>
      <c r="G2105" s="794" t="n">
        <v>1.109</v>
      </c>
      <c r="H2105" s="836" t="n"/>
      <c r="I2105" s="792" t="n"/>
      <c r="J2105" s="793" t="n">
        <v>0.7886</v>
      </c>
      <c r="K2105" s="795" t="n"/>
      <c r="L2105" s="793" t="n">
        <v>1.023</v>
      </c>
      <c r="M2105" s="982">
        <f>IFERROR(AVERAGE(D2105:E2105),"")</f>
        <v/>
      </c>
      <c r="N2105" s="982">
        <f>IFERROR(AVERAGE(F2105:H2105),"")</f>
        <v/>
      </c>
      <c r="O2105" s="982">
        <f>IFERROR(AVERAGE(I2105:J2105),"")</f>
        <v/>
      </c>
      <c r="P2105" s="982">
        <f>IFERROR(AVERAGE(K2105:L2105),"")</f>
        <v/>
      </c>
      <c r="R2105" s="797">
        <f>AVERAGE(M2105:P2105)</f>
        <v/>
      </c>
      <c r="S2105" s="266">
        <f>IF(R2105&gt;=1,1,0)</f>
        <v/>
      </c>
      <c r="T2105" s="266">
        <f>IF(S2105=0,0,S2105+T2104)</f>
        <v/>
      </c>
      <c r="U2105" s="518" t="inlineStr">
        <is>
          <t>Maximum</t>
        </is>
      </c>
      <c r="V2105" s="928">
        <f>MAX(D2074:E2103)</f>
        <v/>
      </c>
      <c r="W2105" s="928">
        <f>MAX(F2074:H2103)</f>
        <v/>
      </c>
      <c r="X2105" s="928">
        <f>MAX(I2074:J2103)</f>
        <v/>
      </c>
      <c r="Y2105" s="928">
        <f>MAX(K2074:L2103)</f>
        <v/>
      </c>
      <c r="AH2105" s="257">
        <f>IF(AND(M2105&gt;=2,N2105&gt;=2,O2105&gt;=2,P2105&gt;=2),1,0)</f>
        <v/>
      </c>
      <c r="AI2105" s="266">
        <f>IF(AH2105=0,"OK","Check")</f>
        <v/>
      </c>
    </row>
    <row r="2106" ht="17.45" customHeight="1" thickBot="1">
      <c r="A2106" s="257">
        <f>IF(ISNUMBER(C2106),MONTH(C2106),"")</f>
        <v/>
      </c>
      <c r="B2106" s="257">
        <f>IF(ISNUMBER(C2106),YEAR(C2106),"")</f>
        <v/>
      </c>
      <c r="C2106" s="791">
        <f>C2105+1</f>
        <v/>
      </c>
      <c r="D2106" s="899" t="n">
        <v>2.717</v>
      </c>
      <c r="E2106" s="793" t="n"/>
      <c r="F2106" s="795" t="n"/>
      <c r="G2106" s="794" t="n"/>
      <c r="H2106" s="836" t="n">
        <v>1.575</v>
      </c>
      <c r="I2106" s="792" t="n">
        <v>1.202</v>
      </c>
      <c r="J2106" s="793" t="n"/>
      <c r="K2106" s="795" t="n">
        <v>1.519</v>
      </c>
      <c r="L2106" s="793" t="n"/>
      <c r="M2106" s="1028">
        <f>IFERROR(AVERAGE(D2106:E2106),"")</f>
        <v/>
      </c>
      <c r="N2106" s="982">
        <f>IFERROR(AVERAGE(F2106:H2106),"")</f>
        <v/>
      </c>
      <c r="O2106" s="982">
        <f>IFERROR(AVERAGE(I2106:J2106),"")</f>
        <v/>
      </c>
      <c r="P2106" s="982">
        <f>IFERROR(AVERAGE(K2106:L2106),"")</f>
        <v/>
      </c>
      <c r="R2106" s="797">
        <f>AVERAGE(M2106:P2106)</f>
        <v/>
      </c>
      <c r="S2106" s="266">
        <f>IF(R2106&gt;=1,1,0)</f>
        <v/>
      </c>
      <c r="T2106" s="266">
        <f>IF(S2106=0,0,S2106+T2105)</f>
        <v/>
      </c>
      <c r="U2106" s="520" t="inlineStr">
        <is>
          <t># DAYS &gt; 2.5</t>
        </is>
      </c>
      <c r="V2106" s="521">
        <f>COUNTIF(D2074:E2103,"&gt;=2.5")</f>
        <v/>
      </c>
      <c r="W2106" s="521">
        <f>COUNTIF(F2074:H2103,"&gt;=2.5")</f>
        <v/>
      </c>
      <c r="X2106" s="521">
        <f>COUNTIF(I2074:J2103,"&gt;=2.5")</f>
        <v/>
      </c>
      <c r="Y2106" s="521">
        <f>COUNTIF(K2074:L2103,"&gt;=2.5")</f>
        <v/>
      </c>
      <c r="AH2106" s="257">
        <f>IF(AND(M2106&gt;=2,N2106&gt;=2,O2106&gt;=2,P2106&gt;=2),1,0)</f>
        <v/>
      </c>
      <c r="AI2106" s="266">
        <f>IF(AH2106=0,"OK","Check")</f>
        <v/>
      </c>
    </row>
    <row r="2107" ht="17.45" customHeight="1" thickBot="1">
      <c r="A2107" s="257">
        <f>IF(ISNUMBER(C2107),MONTH(C2107),"")</f>
        <v/>
      </c>
      <c r="B2107" s="257">
        <f>IF(ISNUMBER(C2107),YEAR(C2107),"")</f>
        <v/>
      </c>
      <c r="C2107" s="791">
        <f>C2106+1</f>
        <v/>
      </c>
      <c r="D2107" s="792" t="n"/>
      <c r="E2107" s="793" t="n">
        <v>1.613</v>
      </c>
      <c r="F2107" s="795" t="n"/>
      <c r="G2107" s="794" t="n">
        <v>1.559</v>
      </c>
      <c r="H2107" s="836" t="n"/>
      <c r="I2107" s="792" t="n"/>
      <c r="J2107" s="793" t="n">
        <v>1.089</v>
      </c>
      <c r="K2107" s="795" t="n"/>
      <c r="L2107" s="793" t="n">
        <v>1.406</v>
      </c>
      <c r="M2107" s="982">
        <f>IFERROR(AVERAGE(D2107:E2107),"")</f>
        <v/>
      </c>
      <c r="N2107" s="982">
        <f>IFERROR(AVERAGE(F2107:H2107),"")</f>
        <v/>
      </c>
      <c r="O2107" s="982">
        <f>IFERROR(AVERAGE(I2107:J2107),"")</f>
        <v/>
      </c>
      <c r="P2107" s="982">
        <f>IFERROR(AVERAGE(K2107:L2107),"")</f>
        <v/>
      </c>
      <c r="R2107" s="797">
        <f>AVERAGE(M2107:P2107)</f>
        <v/>
      </c>
      <c r="S2107" s="266">
        <f>IF(R2107&gt;=1,1,0)</f>
        <v/>
      </c>
      <c r="T2107" s="266">
        <f>IF(S2107=0,0,S2107+T2106)</f>
        <v/>
      </c>
      <c r="X2107" s="664">
        <f>SUM(V2106:Y2106)</f>
        <v/>
      </c>
      <c r="Y2107" s="929">
        <f>AVERAGE(V2104:Y2104)</f>
        <v/>
      </c>
      <c r="AH2107" s="257">
        <f>IF(AND(M2107&gt;=2,N2107&gt;=2,O2107&gt;=2,P2107&gt;=2),1,0)</f>
        <v/>
      </c>
      <c r="AI2107" s="266">
        <f>IF(AH2107=0,"OK","Check")</f>
        <v/>
      </c>
    </row>
    <row r="2108" ht="17.45" customHeight="1">
      <c r="A2108" s="257">
        <f>IF(ISNUMBER(C2108),MONTH(C2108),"")</f>
        <v/>
      </c>
      <c r="B2108" s="257">
        <f>IF(ISNUMBER(C2108),YEAR(C2108),"")</f>
        <v/>
      </c>
      <c r="C2108" s="861">
        <f>C2107+1</f>
        <v/>
      </c>
      <c r="D2108" s="1055" t="n">
        <v>2.573</v>
      </c>
      <c r="E2108" s="841" t="n"/>
      <c r="F2108" s="843" t="n">
        <v>1.464</v>
      </c>
      <c r="G2108" s="842" t="n"/>
      <c r="H2108" s="863" t="n">
        <v>1.374</v>
      </c>
      <c r="I2108" s="840" t="n">
        <v>1.378</v>
      </c>
      <c r="J2108" s="841" t="n"/>
      <c r="K2108" s="843" t="n">
        <v>1.605</v>
      </c>
      <c r="L2108" s="841" t="n"/>
      <c r="M2108" s="1056">
        <f>IFERROR(AVERAGE(D2108:E2108),"")</f>
        <v/>
      </c>
      <c r="N2108" s="982">
        <f>IFERROR(AVERAGE(F2108:H2108),"")</f>
        <v/>
      </c>
      <c r="O2108" s="982">
        <f>IFERROR(AVERAGE(I2108:J2108),"")</f>
        <v/>
      </c>
      <c r="P2108" s="982">
        <f>IFERROR(AVERAGE(K2108:L2108),"")</f>
        <v/>
      </c>
      <c r="R2108" s="797">
        <f>AVERAGE(M2108:P2108)</f>
        <v/>
      </c>
      <c r="S2108" s="266">
        <f>IF(R2108&gt;=1,1,0)</f>
        <v/>
      </c>
      <c r="T2108" s="266">
        <f>IF(S2108=0,0,S2108+T2107)</f>
        <v/>
      </c>
      <c r="V2108" s="605">
        <f>V2104-V2073</f>
        <v/>
      </c>
      <c r="W2108" s="605">
        <f>W2104-W2073</f>
        <v/>
      </c>
      <c r="X2108" s="605">
        <f>X2104-X2073</f>
        <v/>
      </c>
      <c r="Y2108" s="605">
        <f>Y2104-Y2073</f>
        <v/>
      </c>
      <c r="AH2108" s="257">
        <f>IF(AND(M2108&gt;=2,N2108&gt;=2,O2108&gt;=2,P2108&gt;=2),1,0)</f>
        <v/>
      </c>
      <c r="AI2108" s="266">
        <f>IF(AH2108=0,"OK","Check")</f>
        <v/>
      </c>
    </row>
    <row r="2109" ht="17.45" customHeight="1">
      <c r="A2109" s="257">
        <f>IF(ISNUMBER(C2109),MONTH(C2109),"")</f>
        <v/>
      </c>
      <c r="B2109" s="257">
        <f>IF(ISNUMBER(C2109),YEAR(C2109),"")</f>
        <v/>
      </c>
      <c r="C2109" s="791">
        <f>C2108+1</f>
        <v/>
      </c>
      <c r="D2109" s="849" t="n"/>
      <c r="E2109" s="1008" t="n">
        <v>2.398</v>
      </c>
      <c r="F2109" s="852" t="n"/>
      <c r="G2109" s="851" t="n">
        <v>1.331</v>
      </c>
      <c r="H2109" s="853" t="n"/>
      <c r="I2109" s="849" t="n"/>
      <c r="J2109" s="850" t="n">
        <v>1.215</v>
      </c>
      <c r="K2109" s="852" t="n"/>
      <c r="L2109" s="850" t="n">
        <v>1.488</v>
      </c>
      <c r="M2109" s="1056">
        <f>IFERROR(AVERAGE(D2109:E2109),"")</f>
        <v/>
      </c>
      <c r="N2109" s="982">
        <f>IFERROR(AVERAGE(F2109:H2109),"")</f>
        <v/>
      </c>
      <c r="O2109" s="982">
        <f>IFERROR(AVERAGE(I2109:J2109),"")</f>
        <v/>
      </c>
      <c r="P2109" s="982">
        <f>IFERROR(AVERAGE(K2109:L2109),"")</f>
        <v/>
      </c>
      <c r="R2109" s="797">
        <f>AVERAGE(M2109:P2109)</f>
        <v/>
      </c>
      <c r="S2109" s="266">
        <f>IF(R2109&gt;=1,1,0)</f>
        <v/>
      </c>
      <c r="T2109" s="266">
        <f>IF(S2109=0,0,S2109+T2108)</f>
        <v/>
      </c>
      <c r="Y2109" s="605">
        <f>Y2107-Y2076</f>
        <v/>
      </c>
      <c r="AH2109" s="257">
        <f>IF(AND(M2109&gt;=2,N2109&gt;=2,O2109&gt;=2,P2109&gt;=2),1,0)</f>
        <v/>
      </c>
      <c r="AI2109" s="266">
        <f>IF(AH2109=0,"OK","Check")</f>
        <v/>
      </c>
    </row>
    <row r="2110" ht="17.45" customHeight="1">
      <c r="A2110" s="257">
        <f>IF(ISNUMBER(C2110),MONTH(C2110),"")</f>
        <v/>
      </c>
      <c r="B2110" s="257">
        <f>IF(ISNUMBER(C2110),YEAR(C2110),"")</f>
        <v/>
      </c>
      <c r="C2110" s="808">
        <f>C2109+1</f>
        <v/>
      </c>
      <c r="D2110" s="844" t="n">
        <v>1.875</v>
      </c>
      <c r="E2110" s="845" t="n"/>
      <c r="F2110" s="1057" t="n">
        <v>2.981</v>
      </c>
      <c r="G2110" s="846" t="n"/>
      <c r="H2110" s="848" t="n"/>
      <c r="I2110" s="844" t="n">
        <v>1.378</v>
      </c>
      <c r="J2110" s="845" t="n"/>
      <c r="K2110" s="847" t="n">
        <v>1.612</v>
      </c>
      <c r="L2110" s="845" t="n"/>
      <c r="M2110" s="983">
        <f>IFERROR(AVERAGE(D2110:E2110),"")</f>
        <v/>
      </c>
      <c r="N2110" s="1058">
        <f>IFERROR(AVERAGE(F2110:H2110),"")</f>
        <v/>
      </c>
      <c r="O2110" s="983">
        <f>IFERROR(AVERAGE(I2110:J2110),"")</f>
        <v/>
      </c>
      <c r="P2110" s="983">
        <f>IFERROR(AVERAGE(K2110:L2110),"")</f>
        <v/>
      </c>
      <c r="Q2110" s="441" t="n"/>
      <c r="R2110" s="813">
        <f>AVERAGE(M2110:P2110)</f>
        <v/>
      </c>
      <c r="S2110" s="443">
        <f>IF(R2110&gt;=1,1,0)</f>
        <v/>
      </c>
      <c r="T2110" s="443">
        <f>IF(S2110=0,0,S2110+T2109)</f>
        <v/>
      </c>
      <c r="AH2110" s="257">
        <f>IF(AND(M2110&gt;=2,N2110&gt;=2,O2110&gt;=2,P2110&gt;=2),1,0)</f>
        <v/>
      </c>
      <c r="AI2110" s="266">
        <f>IF(AH2110=0,"OK","Check")</f>
        <v/>
      </c>
    </row>
    <row r="2111" ht="17.45" customHeight="1">
      <c r="A2111" s="257">
        <f>IF(ISNUMBER(C2111),MONTH(C2111),"")</f>
        <v/>
      </c>
      <c r="B2111" s="257">
        <f>IF(ISNUMBER(C2111),YEAR(C2111),"")</f>
        <v/>
      </c>
      <c r="C2111" s="808">
        <f>C2110+1</f>
        <v/>
      </c>
      <c r="D2111" s="844" t="n"/>
      <c r="E2111" s="845" t="n">
        <v>1.285</v>
      </c>
      <c r="F2111" s="847" t="n"/>
      <c r="G2111" s="846" t="n">
        <v>1.371</v>
      </c>
      <c r="H2111" s="848" t="n"/>
      <c r="I2111" s="844" t="n"/>
      <c r="J2111" s="845" t="n">
        <v>1.143</v>
      </c>
      <c r="K2111" s="847" t="n"/>
      <c r="L2111" s="845" t="n">
        <v>1.37</v>
      </c>
      <c r="M2111" s="983">
        <f>IFERROR(AVERAGE(D2111:E2111),"")</f>
        <v/>
      </c>
      <c r="N2111" s="983">
        <f>IFERROR(AVERAGE(F2111:H2111),"")</f>
        <v/>
      </c>
      <c r="O2111" s="983">
        <f>IFERROR(AVERAGE(I2111:J2111),"")</f>
        <v/>
      </c>
      <c r="P2111" s="983">
        <f>IFERROR(AVERAGE(K2111:L2111),"")</f>
        <v/>
      </c>
      <c r="Q2111" s="441" t="n"/>
      <c r="R2111" s="813">
        <f>AVERAGE(M2111:P2111)</f>
        <v/>
      </c>
      <c r="S2111" s="443">
        <f>IF(R2111&gt;=1,1,0)</f>
        <v/>
      </c>
      <c r="T2111" s="443">
        <f>IF(S2111=0,0,S2111+T2110)</f>
        <v/>
      </c>
      <c r="AH2111" s="257">
        <f>IF(AND(M2111&gt;=2,N2111&gt;=2,O2111&gt;=2,P2111&gt;=2),1,0)</f>
        <v/>
      </c>
      <c r="AI2111" s="266">
        <f>IF(AH2111=0,"OK","Check")</f>
        <v/>
      </c>
    </row>
    <row r="2112" ht="17.45" customHeight="1">
      <c r="A2112" s="257">
        <f>IF(ISNUMBER(C2112),MONTH(C2112),"")</f>
        <v/>
      </c>
      <c r="B2112" s="257">
        <f>IF(ISNUMBER(C2112),YEAR(C2112),"")</f>
        <v/>
      </c>
      <c r="C2112" s="791">
        <f>C2111+1</f>
        <v/>
      </c>
      <c r="D2112" s="792" t="n">
        <v>1.32</v>
      </c>
      <c r="E2112" s="793" t="n"/>
      <c r="F2112" s="795" t="n"/>
      <c r="G2112" s="794" t="n"/>
      <c r="H2112" s="836" t="n">
        <v>1.402</v>
      </c>
      <c r="I2112" s="792" t="n">
        <v>1.29</v>
      </c>
      <c r="J2112" s="793" t="n"/>
      <c r="K2112" s="795" t="n">
        <v>1.408</v>
      </c>
      <c r="L2112" s="793" t="n"/>
      <c r="M2112" s="982">
        <f>IFERROR(AVERAGE(D2112:E2112),"")</f>
        <v/>
      </c>
      <c r="N2112" s="982">
        <f>IFERROR(AVERAGE(F2112:H2112),"")</f>
        <v/>
      </c>
      <c r="O2112" s="982">
        <f>IFERROR(AVERAGE(I2112:J2112),"")</f>
        <v/>
      </c>
      <c r="P2112" s="982">
        <f>IFERROR(AVERAGE(K2112:L2112),"")</f>
        <v/>
      </c>
      <c r="R2112" s="797">
        <f>AVERAGE(M2112:P2112)</f>
        <v/>
      </c>
      <c r="S2112" s="266">
        <f>IF(R2112&gt;=1,1,0)</f>
        <v/>
      </c>
      <c r="T2112" s="266">
        <f>IF(S2112=0,0,S2112+T2111)</f>
        <v/>
      </c>
      <c r="AH2112" s="257">
        <f>IF(AND(M2112&gt;=2,N2112&gt;=2,O2112&gt;=2,P2112&gt;=2),1,0)</f>
        <v/>
      </c>
      <c r="AI2112" s="266">
        <f>IF(AH2112=0,"OK","Check")</f>
        <v/>
      </c>
    </row>
    <row r="2113" ht="17.45" customHeight="1">
      <c r="A2113" s="257">
        <f>IF(ISNUMBER(C2113),MONTH(C2113),"")</f>
        <v/>
      </c>
      <c r="B2113" s="257">
        <f>IF(ISNUMBER(C2113),YEAR(C2113),"")</f>
        <v/>
      </c>
      <c r="C2113" s="791">
        <f>C2112+1</f>
        <v/>
      </c>
      <c r="D2113" s="792" t="n"/>
      <c r="E2113" s="793" t="n">
        <v>1.831</v>
      </c>
      <c r="F2113" s="795" t="n"/>
      <c r="G2113" s="794" t="n">
        <v>1.073</v>
      </c>
      <c r="H2113" s="836" t="n"/>
      <c r="I2113" s="792" t="n"/>
      <c r="J2113" s="793" t="n">
        <v>1.089</v>
      </c>
      <c r="K2113" s="795" t="n"/>
      <c r="L2113" s="865" t="n">
        <v>2.258</v>
      </c>
      <c r="M2113" s="982">
        <f>IFERROR(AVERAGE(D2113:E2113),"")</f>
        <v/>
      </c>
      <c r="N2113" s="982">
        <f>IFERROR(AVERAGE(F2113:H2113),"")</f>
        <v/>
      </c>
      <c r="O2113" s="982">
        <f>IFERROR(AVERAGE(I2113:J2113),"")</f>
        <v/>
      </c>
      <c r="P2113" s="1028">
        <f>IFERROR(AVERAGE(K2113:L2113),"")</f>
        <v/>
      </c>
      <c r="R2113" s="797">
        <f>AVERAGE(M2113:P2113)</f>
        <v/>
      </c>
      <c r="S2113" s="266">
        <f>IF(R2113&gt;=1,1,0)</f>
        <v/>
      </c>
      <c r="T2113" s="266">
        <f>IF(S2113=0,0,S2113+T2112)</f>
        <v/>
      </c>
      <c r="AH2113" s="257">
        <f>IF(AND(M2113&gt;=2,N2113&gt;=2,O2113&gt;=2,P2113&gt;=2),1,0)</f>
        <v/>
      </c>
      <c r="AI2113" s="266">
        <f>IF(AH2113=0,"OK","Check")</f>
        <v/>
      </c>
    </row>
    <row r="2114" ht="17.45" customHeight="1">
      <c r="A2114" s="257">
        <f>IF(ISNUMBER(C2114),MONTH(C2114),"")</f>
        <v/>
      </c>
      <c r="B2114" s="257">
        <f>IF(ISNUMBER(C2114),YEAR(C2114),"")</f>
        <v/>
      </c>
      <c r="C2114" s="861">
        <f>C2113+1</f>
        <v/>
      </c>
      <c r="D2114" s="803" t="n">
        <v>1.022</v>
      </c>
      <c r="E2114" s="804" t="n"/>
      <c r="F2114" s="806" t="n">
        <v>0.6849</v>
      </c>
      <c r="G2114" s="805" t="n"/>
      <c r="H2114" s="838" t="n">
        <v>0.6297</v>
      </c>
      <c r="I2114" s="803" t="n">
        <v>0.7922</v>
      </c>
      <c r="J2114" s="804" t="n"/>
      <c r="K2114" s="806" t="n">
        <v>1.893</v>
      </c>
      <c r="L2114" s="804" t="n"/>
      <c r="M2114" s="982">
        <f>IFERROR(AVERAGE(D2114:E2114),"")</f>
        <v/>
      </c>
      <c r="N2114" s="982">
        <f>IFERROR(AVERAGE(F2114:H2114),"")</f>
        <v/>
      </c>
      <c r="O2114" s="982">
        <f>IFERROR(AVERAGE(I2114:J2114),"")</f>
        <v/>
      </c>
      <c r="P2114" s="982">
        <f>IFERROR(AVERAGE(K2114:L2114),"")</f>
        <v/>
      </c>
      <c r="R2114" s="797">
        <f>AVERAGE(M2114:P2114)</f>
        <v/>
      </c>
      <c r="S2114" s="266">
        <f>IF(R2114&gt;=1,1,0)</f>
        <v/>
      </c>
      <c r="T2114" s="266">
        <f>IF(S2114=0,0,S2114+T2113)</f>
        <v/>
      </c>
      <c r="AH2114" s="257">
        <f>IF(AND(M2114&gt;=2,N2114&gt;=2,O2114&gt;=2,P2114&gt;=2),1,0)</f>
        <v/>
      </c>
      <c r="AI2114" s="266">
        <f>IF(AH2114=0,"OK","Check")</f>
        <v/>
      </c>
    </row>
    <row r="2115" ht="17.45" customHeight="1">
      <c r="A2115" s="257">
        <f>IF(ISNUMBER(C2115),MONTH(C2115),"")</f>
        <v/>
      </c>
      <c r="B2115" s="257">
        <f>IF(ISNUMBER(C2115),YEAR(C2115),"")</f>
        <v/>
      </c>
      <c r="C2115" s="791">
        <f>C2114+1</f>
        <v/>
      </c>
      <c r="D2115" s="792" t="n"/>
      <c r="E2115" s="793" t="n">
        <v>1.29</v>
      </c>
      <c r="F2115" s="795" t="n"/>
      <c r="G2115" s="794" t="n">
        <v>1.162</v>
      </c>
      <c r="H2115" s="836" t="n"/>
      <c r="I2115" s="792" t="n"/>
      <c r="J2115" s="793" t="n">
        <v>1.196</v>
      </c>
      <c r="K2115" s="795" t="n"/>
      <c r="L2115" s="865" t="n">
        <v>2.58</v>
      </c>
      <c r="M2115" s="982">
        <f>IFERROR(AVERAGE(D2115:E2115),"")</f>
        <v/>
      </c>
      <c r="N2115" s="982">
        <f>IFERROR(AVERAGE(F2115:H2115),"")</f>
        <v/>
      </c>
      <c r="O2115" s="982">
        <f>IFERROR(AVERAGE(I2115:J2115),"")</f>
        <v/>
      </c>
      <c r="P2115" s="1028">
        <f>IFERROR(AVERAGE(K2115:L2115),"")</f>
        <v/>
      </c>
      <c r="R2115" s="797">
        <f>AVERAGE(M2115:P2115)</f>
        <v/>
      </c>
      <c r="S2115" s="266">
        <f>IF(R2115&gt;=1,1,0)</f>
        <v/>
      </c>
      <c r="T2115" s="266">
        <f>IF(S2115=0,0,S2115+T2114)</f>
        <v/>
      </c>
      <c r="AH2115" s="257">
        <f>IF(AND(M2115&gt;=2,N2115&gt;=2,O2115&gt;=2,P2115&gt;=2),1,0)</f>
        <v/>
      </c>
      <c r="AI2115" s="266">
        <f>IF(AH2115=0,"OK","Check")</f>
        <v/>
      </c>
    </row>
    <row r="2116" ht="17.45" customHeight="1">
      <c r="A2116" s="257">
        <f>IF(ISNUMBER(C2116),MONTH(C2116),"")</f>
        <v/>
      </c>
      <c r="B2116" s="257">
        <f>IF(ISNUMBER(C2116),YEAR(C2116),"")</f>
        <v/>
      </c>
      <c r="C2116" s="791">
        <f>C2115+1</f>
        <v/>
      </c>
      <c r="D2116" s="792" t="n">
        <v>2.22</v>
      </c>
      <c r="E2116" s="793" t="n"/>
      <c r="F2116" s="795" t="n">
        <v>1.34</v>
      </c>
      <c r="G2116" s="794" t="n"/>
      <c r="H2116" s="836" t="n"/>
      <c r="I2116" s="792" t="n">
        <v>1.34</v>
      </c>
      <c r="J2116" s="793" t="n"/>
      <c r="K2116" s="795" t="n">
        <v>1.359</v>
      </c>
      <c r="L2116" s="793" t="n"/>
      <c r="M2116" s="982">
        <f>IFERROR(AVERAGE(D2116:E2116),"")</f>
        <v/>
      </c>
      <c r="N2116" s="982">
        <f>IFERROR(AVERAGE(F2116:H2116),"")</f>
        <v/>
      </c>
      <c r="O2116" s="982">
        <f>IFERROR(AVERAGE(I2116:J2116),"")</f>
        <v/>
      </c>
      <c r="P2116" s="982">
        <f>IFERROR(AVERAGE(K2116:L2116),"")</f>
        <v/>
      </c>
      <c r="R2116" s="797">
        <f>AVERAGE(M2116:P2116)</f>
        <v/>
      </c>
      <c r="S2116" s="266">
        <f>IF(R2116&gt;=1,1,0)</f>
        <v/>
      </c>
      <c r="T2116" s="266">
        <f>IF(S2116=0,0,S2116+T2115)</f>
        <v/>
      </c>
      <c r="AH2116" s="257">
        <f>IF(AND(M2116&gt;=2,N2116&gt;=2,O2116&gt;=2,P2116&gt;=2),1,0)</f>
        <v/>
      </c>
      <c r="AI2116" s="266">
        <f>IF(AH2116=0,"OK","Check")</f>
        <v/>
      </c>
    </row>
    <row r="2117" ht="17.45" customHeight="1">
      <c r="A2117" s="257">
        <f>IF(ISNUMBER(C2117),MONTH(C2117),"")</f>
        <v/>
      </c>
      <c r="B2117" s="257">
        <f>IF(ISNUMBER(C2117),YEAR(C2117),"")</f>
        <v/>
      </c>
      <c r="C2117" s="808">
        <f>C2116+1</f>
        <v/>
      </c>
      <c r="D2117" s="809" t="n"/>
      <c r="E2117" s="810" t="n">
        <v>1.806</v>
      </c>
      <c r="F2117" s="812" t="n"/>
      <c r="G2117" s="811" t="n">
        <v>1.276</v>
      </c>
      <c r="H2117" s="837" t="n"/>
      <c r="I2117" s="809" t="n"/>
      <c r="J2117" s="810" t="n">
        <v>1.12</v>
      </c>
      <c r="K2117" s="812" t="n"/>
      <c r="L2117" s="810" t="n">
        <v>1.327</v>
      </c>
      <c r="M2117" s="983">
        <f>IFERROR(AVERAGE(D2117:E2117),"")</f>
        <v/>
      </c>
      <c r="N2117" s="983">
        <f>IFERROR(AVERAGE(F2117:H2117),"")</f>
        <v/>
      </c>
      <c r="O2117" s="983">
        <f>IFERROR(AVERAGE(I2117:J2117),"")</f>
        <v/>
      </c>
      <c r="P2117" s="983">
        <f>IFERROR(AVERAGE(K2117:L2117),"")</f>
        <v/>
      </c>
      <c r="Q2117" s="441" t="n"/>
      <c r="R2117" s="813">
        <f>AVERAGE(M2117:P2117)</f>
        <v/>
      </c>
      <c r="S2117" s="443">
        <f>IF(R2117&gt;=1,1,0)</f>
        <v/>
      </c>
      <c r="T2117" s="443">
        <f>IF(S2117=0,0,S2117+T2116)</f>
        <v/>
      </c>
      <c r="AH2117" s="257">
        <f>IF(AND(M2117&gt;=2,N2117&gt;=2,O2117&gt;=2,P2117&gt;=2),1,0)</f>
        <v/>
      </c>
      <c r="AI2117" s="266">
        <f>IF(AH2117=0,"OK","Check")</f>
        <v/>
      </c>
    </row>
    <row r="2118" ht="17.45" customHeight="1">
      <c r="A2118" s="257">
        <f>IF(ISNUMBER(C2118),MONTH(C2118),"")</f>
        <v/>
      </c>
      <c r="B2118" s="257">
        <f>IF(ISNUMBER(C2118),YEAR(C2118),"")</f>
        <v/>
      </c>
      <c r="C2118" s="808">
        <f>C2117+1</f>
        <v/>
      </c>
      <c r="D2118" s="809" t="n">
        <v>1.291</v>
      </c>
      <c r="E2118" s="810" t="n"/>
      <c r="F2118" s="812" t="n"/>
      <c r="G2118" s="811" t="n"/>
      <c r="H2118" s="837" t="n">
        <v>1.067</v>
      </c>
      <c r="I2118" s="809" t="n">
        <v>0.9437</v>
      </c>
      <c r="J2118" s="810" t="n"/>
      <c r="K2118" s="812" t="n">
        <v>1.119</v>
      </c>
      <c r="L2118" s="810" t="n"/>
      <c r="M2118" s="983">
        <f>IFERROR(AVERAGE(D2118:E2118),"")</f>
        <v/>
      </c>
      <c r="N2118" s="983">
        <f>IFERROR(AVERAGE(F2118:H2118),"")</f>
        <v/>
      </c>
      <c r="O2118" s="983">
        <f>IFERROR(AVERAGE(I2118:J2118),"")</f>
        <v/>
      </c>
      <c r="P2118" s="983">
        <f>IFERROR(AVERAGE(K2118:L2118),"")</f>
        <v/>
      </c>
      <c r="Q2118" s="441" t="n"/>
      <c r="R2118" s="813">
        <f>AVERAGE(M2118:P2118)</f>
        <v/>
      </c>
      <c r="S2118" s="443">
        <f>IF(R2118&gt;=1,1,0)</f>
        <v/>
      </c>
      <c r="T2118" s="443">
        <f>IF(S2118=0,0,S2118+T2117)</f>
        <v/>
      </c>
      <c r="AH2118" s="257">
        <f>IF(AND(M2118&gt;=2,N2118&gt;=2,O2118&gt;=2,P2118&gt;=2),1,0)</f>
        <v/>
      </c>
      <c r="AI2118" s="266">
        <f>IF(AH2118=0,"OK","Check")</f>
        <v/>
      </c>
    </row>
    <row r="2119" ht="17.45" customHeight="1">
      <c r="A2119" s="257">
        <f>IF(ISNUMBER(C2119),MONTH(C2119),"")</f>
        <v/>
      </c>
      <c r="B2119" s="257">
        <f>IF(ISNUMBER(C2119),YEAR(C2119),"")</f>
        <v/>
      </c>
      <c r="C2119" s="791">
        <f>C2118+1</f>
        <v/>
      </c>
      <c r="D2119" s="792" t="n"/>
      <c r="E2119" s="793" t="n">
        <v>1.381</v>
      </c>
      <c r="F2119" s="795" t="n"/>
      <c r="G2119" s="794" t="n">
        <v>1.686</v>
      </c>
      <c r="H2119" s="836" t="n"/>
      <c r="I2119" s="792" t="n"/>
      <c r="J2119" s="793" t="n">
        <v>1.282</v>
      </c>
      <c r="K2119" s="795" t="n"/>
      <c r="L2119" s="793" t="n">
        <v>1.466</v>
      </c>
      <c r="M2119" s="982">
        <f>IFERROR(AVERAGE(D2119:E2119),"")</f>
        <v/>
      </c>
      <c r="N2119" s="982">
        <f>IFERROR(AVERAGE(F2119:H2119),"")</f>
        <v/>
      </c>
      <c r="O2119" s="982">
        <f>IFERROR(AVERAGE(I2119:J2119),"")</f>
        <v/>
      </c>
      <c r="P2119" s="982">
        <f>IFERROR(AVERAGE(K2119:L2119),"")</f>
        <v/>
      </c>
      <c r="R2119" s="797">
        <f>AVERAGE(M2119:P2119)</f>
        <v/>
      </c>
      <c r="S2119" s="266">
        <f>IF(R2119&gt;=1,1,0)</f>
        <v/>
      </c>
      <c r="T2119" s="266">
        <f>IF(S2119=0,0,S2119+T2118)</f>
        <v/>
      </c>
      <c r="AH2119" s="257">
        <f>IF(AND(M2119&gt;=2,N2119&gt;=2,O2119&gt;=2,P2119&gt;=2),1,0)</f>
        <v/>
      </c>
      <c r="AI2119" s="266">
        <f>IF(AH2119=0,"OK","Check")</f>
        <v/>
      </c>
    </row>
    <row r="2120" ht="17.45" customHeight="1">
      <c r="A2120" s="257">
        <f>IF(ISNUMBER(C2120),MONTH(C2120),"")</f>
        <v/>
      </c>
      <c r="B2120" s="257">
        <f>IF(ISNUMBER(C2120),YEAR(C2120),"")</f>
        <v/>
      </c>
      <c r="C2120" s="861">
        <f>C2119+1</f>
        <v/>
      </c>
      <c r="D2120" s="930" t="n">
        <v>2.495</v>
      </c>
      <c r="E2120" s="841" t="n"/>
      <c r="F2120" s="1029" t="n">
        <v>2.451</v>
      </c>
      <c r="G2120" s="842" t="n"/>
      <c r="H2120" s="1030" t="n">
        <v>2.266</v>
      </c>
      <c r="I2120" s="840" t="n">
        <v>1.498</v>
      </c>
      <c r="J2120" s="841" t="n"/>
      <c r="K2120" s="843" t="n">
        <v>1.978</v>
      </c>
      <c r="L2120" s="841" t="n"/>
      <c r="M2120" s="1028">
        <f>IFERROR(AVERAGE(D2120:E2120),"")</f>
        <v/>
      </c>
      <c r="N2120" s="1028">
        <f>IFERROR(AVERAGE(F2120:H2120),"")</f>
        <v/>
      </c>
      <c r="O2120" s="982">
        <f>IFERROR(AVERAGE(I2120:J2120),"")</f>
        <v/>
      </c>
      <c r="P2120" s="982">
        <f>IFERROR(AVERAGE(K2120:L2120),"")</f>
        <v/>
      </c>
      <c r="R2120" s="797">
        <f>AVERAGE(M2120:P2120)</f>
        <v/>
      </c>
      <c r="S2120" s="266">
        <f>IF(R2120&gt;=1,1,0)</f>
        <v/>
      </c>
      <c r="T2120" s="266">
        <f>IF(S2120=0,0,S2120+T2119)</f>
        <v/>
      </c>
      <c r="AH2120" s="257">
        <f>IF(AND(M2120&gt;=2,N2120&gt;=2,O2120&gt;=2,P2120&gt;=2),1,0)</f>
        <v/>
      </c>
      <c r="AI2120" s="266">
        <f>IF(AH2120=0,"OK","Check")</f>
        <v/>
      </c>
    </row>
    <row r="2121" ht="17.45" customHeight="1">
      <c r="A2121" s="257">
        <f>IF(ISNUMBER(C2121),MONTH(C2121),"")</f>
        <v/>
      </c>
      <c r="B2121" s="257">
        <f>IF(ISNUMBER(C2121),YEAR(C2121),"")</f>
        <v/>
      </c>
      <c r="C2121" s="791">
        <f>C2120+1</f>
        <v/>
      </c>
      <c r="D2121" s="849" t="n"/>
      <c r="E2121" s="901" t="n">
        <v>2.878</v>
      </c>
      <c r="F2121" s="852" t="n"/>
      <c r="G2121" s="926" t="n">
        <v>2.639</v>
      </c>
      <c r="H2121" s="853" t="n"/>
      <c r="I2121" s="849" t="n"/>
      <c r="J2121" s="850" t="n">
        <v>1.903</v>
      </c>
      <c r="K2121" s="852" t="n"/>
      <c r="L2121" s="901" t="n">
        <v>2.134</v>
      </c>
      <c r="M2121" s="1028">
        <f>IFERROR(AVERAGE(D2121:E2121),"")</f>
        <v/>
      </c>
      <c r="N2121" s="1028">
        <f>IFERROR(AVERAGE(F2121:H2121),"")</f>
        <v/>
      </c>
      <c r="O2121" s="982">
        <f>IFERROR(AVERAGE(I2121:J2121),"")</f>
        <v/>
      </c>
      <c r="P2121" s="1028">
        <f>IFERROR(AVERAGE(K2121:L2121),"")</f>
        <v/>
      </c>
      <c r="R2121" s="797">
        <f>AVERAGE(M2121:P2121)</f>
        <v/>
      </c>
      <c r="S2121" s="266">
        <f>IF(R2121&gt;=1,1,0)</f>
        <v/>
      </c>
      <c r="T2121" s="266">
        <f>IF(S2121=0,0,S2121+T2120)</f>
        <v/>
      </c>
      <c r="AH2121" s="257">
        <f>IF(AND(M2121&gt;=2,N2121&gt;=2,O2121&gt;=2,P2121&gt;=2),1,0)</f>
        <v/>
      </c>
      <c r="AI2121" s="266">
        <f>IF(AH2121=0,"OK","Check")</f>
        <v/>
      </c>
    </row>
    <row r="2122" ht="17.45" customHeight="1">
      <c r="A2122" s="257">
        <f>IF(ISNUMBER(C2122),MONTH(C2122),"")</f>
        <v/>
      </c>
      <c r="B2122" s="257">
        <f>IF(ISNUMBER(C2122),YEAR(C2122),"")</f>
        <v/>
      </c>
      <c r="C2122" s="791">
        <f>C2121+1</f>
        <v/>
      </c>
      <c r="D2122" s="933" t="n">
        <v>2.31</v>
      </c>
      <c r="E2122" s="850" t="n"/>
      <c r="F2122" s="969" t="n">
        <v>2.347</v>
      </c>
      <c r="G2122" s="851" t="n"/>
      <c r="H2122" s="853" t="n"/>
      <c r="I2122" s="849" t="n">
        <v>1.657</v>
      </c>
      <c r="J2122" s="850" t="n"/>
      <c r="K2122" s="852" t="n">
        <v>1.87</v>
      </c>
      <c r="L2122" s="850" t="n"/>
      <c r="M2122" s="1028">
        <f>IFERROR(AVERAGE(D2122:E2122),"")</f>
        <v/>
      </c>
      <c r="N2122" s="1028">
        <f>IFERROR(AVERAGE(F2122:H2122),"")</f>
        <v/>
      </c>
      <c r="O2122" s="982">
        <f>IFERROR(AVERAGE(I2122:J2122),"")</f>
        <v/>
      </c>
      <c r="P2122" s="982">
        <f>IFERROR(AVERAGE(K2122:L2122),"")</f>
        <v/>
      </c>
      <c r="R2122" s="797">
        <f>AVERAGE(M2122:P2122)</f>
        <v/>
      </c>
      <c r="S2122" s="266">
        <f>IF(R2122&gt;=1,1,0)</f>
        <v/>
      </c>
      <c r="T2122" s="266">
        <f>IF(S2122=0,0,S2122+T2121)</f>
        <v/>
      </c>
      <c r="AH2122" s="257">
        <f>IF(AND(M2122&gt;=2,N2122&gt;=2,O2122&gt;=2,P2122&gt;=2),1,0)</f>
        <v/>
      </c>
      <c r="AI2122" s="266">
        <f>IF(AH2122=0,"OK","Check")</f>
        <v/>
      </c>
    </row>
    <row r="2123" ht="17.45" customHeight="1">
      <c r="A2123" s="257">
        <f>IF(ISNUMBER(C2123),MONTH(C2123),"")</f>
        <v/>
      </c>
      <c r="B2123" s="257">
        <f>IF(ISNUMBER(C2123),YEAR(C2123),"")</f>
        <v/>
      </c>
      <c r="C2123" s="791">
        <f>C2122+1</f>
        <v/>
      </c>
      <c r="D2123" s="792" t="n"/>
      <c r="E2123" s="865" t="n">
        <v>3.097</v>
      </c>
      <c r="F2123" s="795" t="n"/>
      <c r="G2123" s="932" t="n">
        <v>2.701</v>
      </c>
      <c r="H2123" s="836" t="n"/>
      <c r="I2123" s="792" t="n"/>
      <c r="J2123" s="793" t="n">
        <v>1.691</v>
      </c>
      <c r="K2123" s="795" t="n"/>
      <c r="L2123" s="865" t="n">
        <v>2.018</v>
      </c>
      <c r="M2123" s="1028">
        <f>IFERROR(AVERAGE(D2123:E2123),"")</f>
        <v/>
      </c>
      <c r="N2123" s="1028">
        <f>IFERROR(AVERAGE(F2123:H2123),"")</f>
        <v/>
      </c>
      <c r="O2123" s="982">
        <f>IFERROR(AVERAGE(I2123:J2123),"")</f>
        <v/>
      </c>
      <c r="P2123" s="1028">
        <f>IFERROR(AVERAGE(K2123:L2123),"")</f>
        <v/>
      </c>
      <c r="R2123" s="797">
        <f>AVERAGE(M2123:P2123)</f>
        <v/>
      </c>
      <c r="S2123" s="266">
        <f>IF(R2123&gt;=1,1,0)</f>
        <v/>
      </c>
      <c r="T2123" s="266">
        <f>IF(S2123=0,0,S2123+T2122)</f>
        <v/>
      </c>
      <c r="AH2123" s="257">
        <f>IF(AND(M2123&gt;=2,N2123&gt;=2,O2123&gt;=2,P2123&gt;=2),1,0)</f>
        <v/>
      </c>
      <c r="AI2123" s="266">
        <f>IF(AH2123=0,"OK","Check")</f>
        <v/>
      </c>
    </row>
    <row r="2124" ht="17.45" customHeight="1">
      <c r="A2124" s="257">
        <f>IF(ISNUMBER(C2124),MONTH(C2124),"")</f>
        <v/>
      </c>
      <c r="B2124" s="257">
        <f>IF(ISNUMBER(C2124),YEAR(C2124),"")</f>
        <v/>
      </c>
      <c r="C2124" s="808">
        <f>C2123+1</f>
        <v/>
      </c>
      <c r="D2124" s="809" t="n">
        <v>1.973</v>
      </c>
      <c r="E2124" s="810" t="n"/>
      <c r="F2124" s="812" t="n"/>
      <c r="G2124" s="811" t="n"/>
      <c r="H2124" s="837" t="n">
        <v>1.162</v>
      </c>
      <c r="I2124" s="809" t="n">
        <v>1.033</v>
      </c>
      <c r="J2124" s="810" t="n"/>
      <c r="K2124" s="1036" t="n">
        <v>2.016</v>
      </c>
      <c r="L2124" s="810" t="n"/>
      <c r="M2124" s="983">
        <f>IFERROR(AVERAGE(D2124:E2124),"")</f>
        <v/>
      </c>
      <c r="N2124" s="983">
        <f>IFERROR(AVERAGE(F2124:H2124),"")</f>
        <v/>
      </c>
      <c r="O2124" s="983">
        <f>IFERROR(AVERAGE(I2124:J2124),"")</f>
        <v/>
      </c>
      <c r="P2124" s="1033">
        <f>IFERROR(AVERAGE(K2124:L2124),"")</f>
        <v/>
      </c>
      <c r="Q2124" s="441" t="n"/>
      <c r="R2124" s="813">
        <f>AVERAGE(M2124:P2124)</f>
        <v/>
      </c>
      <c r="S2124" s="443">
        <f>IF(R2124&gt;=1,1,0)</f>
        <v/>
      </c>
      <c r="T2124" s="443">
        <f>IF(S2124=0,0,S2124+T2123)</f>
        <v/>
      </c>
      <c r="AH2124" s="257">
        <f>IF(AND(M2124&gt;=2,N2124&gt;=2,O2124&gt;=2,P2124&gt;=2),1,0)</f>
        <v/>
      </c>
      <c r="AI2124" s="266">
        <f>IF(AH2124=0,"OK","Check")</f>
        <v/>
      </c>
    </row>
    <row r="2125" ht="17.45" customHeight="1">
      <c r="A2125" s="257">
        <f>IF(ISNUMBER(C2125),MONTH(C2125),"")</f>
        <v/>
      </c>
      <c r="B2125" s="257">
        <f>IF(ISNUMBER(C2125),YEAR(C2125),"")</f>
        <v/>
      </c>
      <c r="C2125" s="808">
        <f>C2124+1</f>
        <v/>
      </c>
      <c r="D2125" s="809" t="n"/>
      <c r="E2125" s="810" t="n">
        <v>0.7661</v>
      </c>
      <c r="F2125" s="812" t="n"/>
      <c r="G2125" s="811" t="n">
        <v>0.6291</v>
      </c>
      <c r="H2125" s="837" t="n"/>
      <c r="I2125" s="809" t="n"/>
      <c r="J2125" s="810" t="n">
        <v>0.4122</v>
      </c>
      <c r="K2125" s="812" t="n"/>
      <c r="L2125" s="900" t="n">
        <v>2.082</v>
      </c>
      <c r="M2125" s="983">
        <f>IFERROR(AVERAGE(D2125:E2125),"")</f>
        <v/>
      </c>
      <c r="N2125" s="983">
        <f>IFERROR(AVERAGE(F2125:H2125),"")</f>
        <v/>
      </c>
      <c r="O2125" s="983">
        <f>IFERROR(AVERAGE(I2125:J2125),"")</f>
        <v/>
      </c>
      <c r="P2125" s="1033">
        <f>IFERROR(AVERAGE(K2125:L2125),"")</f>
        <v/>
      </c>
      <c r="Q2125" s="441" t="n"/>
      <c r="R2125" s="813">
        <f>AVERAGE(M2125:P2125)</f>
        <v/>
      </c>
      <c r="S2125" s="443">
        <f>IF(R2125&gt;=1,1,0)</f>
        <v/>
      </c>
      <c r="T2125" s="443">
        <f>IF(S2125=0,0,S2125+T2124)</f>
        <v/>
      </c>
      <c r="AH2125" s="257">
        <f>IF(AND(M2125&gt;=2,N2125&gt;=2,O2125&gt;=2,P2125&gt;=2),1,0)</f>
        <v/>
      </c>
      <c r="AI2125" s="266">
        <f>IF(AH2125=0,"OK","Check")</f>
        <v/>
      </c>
    </row>
    <row r="2126" ht="17.45" customHeight="1">
      <c r="A2126" s="257">
        <f>IF(ISNUMBER(C2126),MONTH(C2126),"")</f>
        <v/>
      </c>
      <c r="B2126" s="257">
        <f>IF(ISNUMBER(C2126),YEAR(C2126),"")</f>
        <v/>
      </c>
      <c r="C2126" s="861">
        <f>C2125+1</f>
        <v/>
      </c>
      <c r="D2126" s="803" t="n">
        <v>1.307</v>
      </c>
      <c r="E2126" s="804" t="n"/>
      <c r="F2126" s="806" t="n">
        <v>0.6014</v>
      </c>
      <c r="G2126" s="805" t="n"/>
      <c r="H2126" s="838" t="n">
        <v>0.5261</v>
      </c>
      <c r="I2126" s="803" t="n">
        <v>0.5412</v>
      </c>
      <c r="J2126" s="804" t="n"/>
      <c r="K2126" s="965" t="n">
        <v>3.006</v>
      </c>
      <c r="L2126" s="804" t="n"/>
      <c r="M2126" s="982">
        <f>IFERROR(AVERAGE(D2126:E2126),"")</f>
        <v/>
      </c>
      <c r="N2126" s="982">
        <f>IFERROR(AVERAGE(F2126:H2126),"")</f>
        <v/>
      </c>
      <c r="O2126" s="982">
        <f>IFERROR(AVERAGE(I2126:J2126),"")</f>
        <v/>
      </c>
      <c r="P2126" s="1028">
        <f>IFERROR(AVERAGE(K2126:L2126),"")</f>
        <v/>
      </c>
      <c r="R2126" s="797">
        <f>AVERAGE(M2126:P2126)</f>
        <v/>
      </c>
      <c r="S2126" s="266">
        <f>IF(R2126&gt;=1,1,0)</f>
        <v/>
      </c>
      <c r="T2126" s="266">
        <f>IF(S2126=0,0,S2126+T2125)</f>
        <v/>
      </c>
      <c r="AH2126" s="257">
        <f>IF(AND(M2126&gt;=2,N2126&gt;=2,O2126&gt;=2,P2126&gt;=2),1,0)</f>
        <v/>
      </c>
      <c r="AI2126" s="266">
        <f>IF(AH2126=0,"OK","Check")</f>
        <v/>
      </c>
    </row>
    <row r="2127" ht="17.45" customHeight="1">
      <c r="A2127" s="257">
        <f>IF(ISNUMBER(C2127),MONTH(C2127),"")</f>
        <v/>
      </c>
      <c r="B2127" s="257">
        <f>IF(ISNUMBER(C2127),YEAR(C2127),"")</f>
        <v/>
      </c>
      <c r="C2127" s="791">
        <f>C2126+1</f>
        <v/>
      </c>
      <c r="D2127" s="792" t="n"/>
      <c r="E2127" s="793" t="n">
        <v>1.467</v>
      </c>
      <c r="F2127" s="795" t="n"/>
      <c r="G2127" s="794" t="n">
        <v>1.071</v>
      </c>
      <c r="H2127" s="836" t="n"/>
      <c r="I2127" s="792" t="n"/>
      <c r="J2127" s="793" t="n">
        <v>0.971</v>
      </c>
      <c r="K2127" s="795" t="n"/>
      <c r="L2127" s="793" t="n">
        <v>1.454</v>
      </c>
      <c r="M2127" s="982">
        <f>IFERROR(AVERAGE(D2127:E2127),"")</f>
        <v/>
      </c>
      <c r="N2127" s="982">
        <f>IFERROR(AVERAGE(F2127:H2127),"")</f>
        <v/>
      </c>
      <c r="O2127" s="982">
        <f>IFERROR(AVERAGE(I2127:J2127),"")</f>
        <v/>
      </c>
      <c r="P2127" s="982">
        <f>IFERROR(AVERAGE(K2127:L2127),"")</f>
        <v/>
      </c>
      <c r="R2127" s="797">
        <f>AVERAGE(M2127:P2127)</f>
        <v/>
      </c>
      <c r="S2127" s="266">
        <f>IF(R2127&gt;=1,1,0)</f>
        <v/>
      </c>
      <c r="T2127" s="266">
        <f>IF(S2127=0,0,S2127+T2126)</f>
        <v/>
      </c>
      <c r="AH2127" s="257">
        <f>IF(AND(M2127&gt;=2,N2127&gt;=2,O2127&gt;=2,P2127&gt;=2),1,0)</f>
        <v/>
      </c>
      <c r="AI2127" s="266">
        <f>IF(AH2127=0,"OK","Check")</f>
        <v/>
      </c>
    </row>
    <row r="2128" ht="17.45" customHeight="1">
      <c r="A2128" s="257">
        <f>IF(ISNUMBER(C2128),MONTH(C2128),"")</f>
        <v/>
      </c>
      <c r="B2128" s="257">
        <f>IF(ISNUMBER(C2128),YEAR(C2128),"")</f>
        <v/>
      </c>
      <c r="C2128" s="791">
        <f>C2127+1</f>
        <v/>
      </c>
      <c r="D2128" s="792" t="n">
        <v>1.806</v>
      </c>
      <c r="E2128" s="793" t="n"/>
      <c r="F2128" s="795" t="n">
        <v>0.9356</v>
      </c>
      <c r="G2128" s="794" t="n"/>
      <c r="H2128" s="836" t="n"/>
      <c r="I2128" s="792" t="n">
        <v>0.7466</v>
      </c>
      <c r="J2128" s="793" t="n"/>
      <c r="K2128" s="795" t="n">
        <v>1.497</v>
      </c>
      <c r="L2128" s="793" t="n"/>
      <c r="M2128" s="982">
        <f>IFERROR(AVERAGE(D2128:E2128),"")</f>
        <v/>
      </c>
      <c r="N2128" s="982">
        <f>IFERROR(AVERAGE(F2128:H2128),"")</f>
        <v/>
      </c>
      <c r="O2128" s="982">
        <f>IFERROR(AVERAGE(I2128:J2128),"")</f>
        <v/>
      </c>
      <c r="P2128" s="982">
        <f>IFERROR(AVERAGE(K2128:L2128),"")</f>
        <v/>
      </c>
      <c r="R2128" s="797">
        <f>AVERAGE(M2128:P2128)</f>
        <v/>
      </c>
      <c r="S2128" s="266">
        <f>IF(R2128&gt;=1,1,0)</f>
        <v/>
      </c>
      <c r="T2128" s="266">
        <f>IF(S2128=0,0,S2128+T2127)</f>
        <v/>
      </c>
      <c r="AH2128" s="257">
        <f>IF(AND(M2128&gt;=2,N2128&gt;=2,O2128&gt;=2,P2128&gt;=2),1,0)</f>
        <v/>
      </c>
      <c r="AI2128" s="266">
        <f>IF(AH2128=0,"OK","Check")</f>
        <v/>
      </c>
    </row>
    <row r="2129" ht="17.45" customHeight="1">
      <c r="A2129" s="257">
        <f>IF(ISNUMBER(C2129),MONTH(C2129),"")</f>
        <v/>
      </c>
      <c r="B2129" s="257">
        <f>IF(ISNUMBER(C2129),YEAR(C2129),"")</f>
        <v/>
      </c>
      <c r="C2129" s="791">
        <f>C2128+1</f>
        <v/>
      </c>
      <c r="D2129" s="792" t="n"/>
      <c r="E2129" s="865" t="n">
        <v>2.599</v>
      </c>
      <c r="F2129" s="795" t="n"/>
      <c r="G2129" s="794" t="n">
        <v>1.597</v>
      </c>
      <c r="H2129" s="836" t="n"/>
      <c r="I2129" s="792" t="n"/>
      <c r="J2129" s="793" t="n">
        <v>0.8018999999999999</v>
      </c>
      <c r="K2129" s="795" t="n"/>
      <c r="L2129" s="793" t="n">
        <v>1.307</v>
      </c>
      <c r="M2129" s="1028">
        <f>IFERROR(AVERAGE(D2129:E2129),"")</f>
        <v/>
      </c>
      <c r="N2129" s="982">
        <f>IFERROR(AVERAGE(F2129:H2129),"")</f>
        <v/>
      </c>
      <c r="O2129" s="982">
        <f>IFERROR(AVERAGE(I2129:J2129),"")</f>
        <v/>
      </c>
      <c r="P2129" s="982">
        <f>IFERROR(AVERAGE(K2129:L2129),"")</f>
        <v/>
      </c>
      <c r="R2129" s="797">
        <f>AVERAGE(M2129:P2129)</f>
        <v/>
      </c>
      <c r="S2129" s="266">
        <f>IF(R2129&gt;=1,1,0)</f>
        <v/>
      </c>
      <c r="T2129" s="266">
        <f>IF(S2129=0,0,S2129+T2128)</f>
        <v/>
      </c>
      <c r="AH2129" s="257">
        <f>IF(AND(M2129&gt;=2,N2129&gt;=2,O2129&gt;=2,P2129&gt;=2),1,0)</f>
        <v/>
      </c>
      <c r="AI2129" s="266">
        <f>IF(AH2129=0,"OK","Check")</f>
        <v/>
      </c>
    </row>
    <row r="2130" ht="17.45" customHeight="1">
      <c r="A2130" s="257">
        <f>IF(ISNUMBER(C2130),MONTH(C2130),"")</f>
        <v/>
      </c>
      <c r="B2130" s="257">
        <f>IF(ISNUMBER(C2130),YEAR(C2130),"")</f>
        <v/>
      </c>
      <c r="C2130" s="791">
        <f>C2129+1</f>
        <v/>
      </c>
      <c r="D2130" s="899" t="n">
        <v>3.111</v>
      </c>
      <c r="E2130" s="793" t="n"/>
      <c r="F2130" s="795" t="n"/>
      <c r="G2130" s="794" t="n"/>
      <c r="H2130" s="836" t="n">
        <v>1.028</v>
      </c>
      <c r="I2130" s="792" t="n">
        <v>0.9786</v>
      </c>
      <c r="J2130" s="793" t="n"/>
      <c r="K2130" s="795" t="n">
        <v>1.183</v>
      </c>
      <c r="L2130" s="793" t="n"/>
      <c r="M2130" s="1028">
        <f>IFERROR(AVERAGE(D2130:E2130),"")</f>
        <v/>
      </c>
      <c r="N2130" s="982">
        <f>IFERROR(AVERAGE(F2130:H2130),"")</f>
        <v/>
      </c>
      <c r="O2130" s="982">
        <f>IFERROR(AVERAGE(I2130:J2130),"")</f>
        <v/>
      </c>
      <c r="P2130" s="982">
        <f>IFERROR(AVERAGE(K2130:L2130),"")</f>
        <v/>
      </c>
      <c r="R2130" s="797">
        <f>AVERAGE(M2130:P2130)</f>
        <v/>
      </c>
      <c r="S2130" s="266">
        <f>IF(R2130&gt;=1,1,0)</f>
        <v/>
      </c>
      <c r="T2130" s="266">
        <f>IF(S2130=0,0,S2130+T2129)</f>
        <v/>
      </c>
      <c r="AH2130" s="257">
        <f>IF(AND(M2130&gt;=2,N2130&gt;=2,O2130&gt;=2,P2130&gt;=2),1,0)</f>
        <v/>
      </c>
      <c r="AI2130" s="266">
        <f>IF(AH2130=0,"OK","Check")</f>
        <v/>
      </c>
    </row>
    <row r="2131" ht="17.45" customHeight="1" thickBot="1">
      <c r="A2131" s="257">
        <f>IF(ISNUMBER(C2131),MONTH(C2131),"")</f>
        <v/>
      </c>
      <c r="B2131" s="257">
        <f>IF(ISNUMBER(C2131),YEAR(C2131),"")</f>
        <v/>
      </c>
      <c r="C2131" s="808">
        <f>C2130+1</f>
        <v/>
      </c>
      <c r="D2131" s="809" t="n"/>
      <c r="E2131" s="810" t="n">
        <v>1.805</v>
      </c>
      <c r="F2131" s="812" t="n"/>
      <c r="G2131" s="811" t="n">
        <v>1.387</v>
      </c>
      <c r="H2131" s="837" t="n"/>
      <c r="I2131" s="809" t="n"/>
      <c r="J2131" s="810" t="n">
        <v>1.262</v>
      </c>
      <c r="K2131" s="812" t="n"/>
      <c r="L2131" s="810" t="n">
        <v>2.465</v>
      </c>
      <c r="M2131" s="983">
        <f>IFERROR(AVERAGE(D2131:E2131),"")</f>
        <v/>
      </c>
      <c r="N2131" s="983">
        <f>IFERROR(AVERAGE(F2131:H2131),"")</f>
        <v/>
      </c>
      <c r="O2131" s="983">
        <f>IFERROR(AVERAGE(I2131:J2131),"")</f>
        <v/>
      </c>
      <c r="P2131" s="983">
        <f>IFERROR(AVERAGE(K2131:L2131),"")</f>
        <v/>
      </c>
      <c r="Q2131" s="441" t="n"/>
      <c r="R2131" s="813">
        <f>AVERAGE(M2131:P2131)</f>
        <v/>
      </c>
      <c r="S2131" s="443">
        <f>IF(R2131&gt;=1,1,0)</f>
        <v/>
      </c>
      <c r="T2131" s="443">
        <f>IF(S2131=0,0,S2131+T2130)</f>
        <v/>
      </c>
      <c r="AH2131" s="257">
        <f>IF(AND(M2131&gt;=2,N2131&gt;=2,O2131&gt;=2,P2131&gt;=2),1,0)</f>
        <v/>
      </c>
      <c r="AI2131" s="266">
        <f>IF(AH2131=0,"OK","Check")</f>
        <v/>
      </c>
    </row>
    <row r="2132" ht="17.45" customHeight="1" thickBot="1">
      <c r="A2132" s="257">
        <f>IF(ISNUMBER(C2132),MONTH(C2132),"")</f>
        <v/>
      </c>
      <c r="B2132" s="257">
        <f>IF(ISNUMBER(C2132),YEAR(C2132),"")</f>
        <v/>
      </c>
      <c r="C2132" s="861">
        <f>C2131+1</f>
        <v/>
      </c>
      <c r="D2132" s="809" t="n">
        <v>1.731</v>
      </c>
      <c r="E2132" s="810" t="n"/>
      <c r="F2132" s="812" t="n">
        <v>1.659</v>
      </c>
      <c r="G2132" s="811" t="n"/>
      <c r="H2132" s="837" t="n">
        <v>1.534</v>
      </c>
      <c r="I2132" s="809" t="n">
        <v>1.629</v>
      </c>
      <c r="J2132" s="810" t="n"/>
      <c r="K2132" s="812" t="n">
        <v>1.859</v>
      </c>
      <c r="L2132" s="810" t="n"/>
      <c r="M2132" s="983">
        <f>IFERROR(AVERAGE(D2132:E2132),"")</f>
        <v/>
      </c>
      <c r="N2132" s="983">
        <f>IFERROR(AVERAGE(F2132:H2132),"")</f>
        <v/>
      </c>
      <c r="O2132" s="983">
        <f>IFERROR(AVERAGE(I2132:J2132),"")</f>
        <v/>
      </c>
      <c r="P2132" s="983">
        <f>IFERROR(AVERAGE(K2132:L2132),"")</f>
        <v/>
      </c>
      <c r="Q2132" s="441" t="n"/>
      <c r="R2132" s="813">
        <f>AVERAGE(M2132:P2132)</f>
        <v/>
      </c>
      <c r="S2132" s="443">
        <f>IF(R2132&gt;=1,1,0)</f>
        <v/>
      </c>
      <c r="T2132" s="443">
        <f>IF(S2132=0,0,S2132+T2131)</f>
        <v/>
      </c>
      <c r="U2132" s="514" t="inlineStr">
        <is>
          <t>October</t>
        </is>
      </c>
      <c r="V2132" s="515" t="n">
        <v>2023</v>
      </c>
      <c r="W2132" s="516" t="n"/>
      <c r="X2132" s="516" t="n"/>
      <c r="Y2132" s="516" t="n"/>
      <c r="AH2132" s="257">
        <f>IF(AND(M2132&gt;=2,N2132&gt;=2,O2132&gt;=2,P2132&gt;=2),1,0)</f>
        <v/>
      </c>
      <c r="AI2132" s="266">
        <f>IF(AH2132=0,"OK","Check")</f>
        <v/>
      </c>
    </row>
    <row r="2133" ht="17.45" customHeight="1">
      <c r="A2133" s="257">
        <f>IF(ISNUMBER(C2133),MONTH(C2133),"")</f>
        <v/>
      </c>
      <c r="B2133" s="257">
        <f>IF(ISNUMBER(C2133),YEAR(C2133),"")</f>
        <v/>
      </c>
      <c r="C2133" s="791">
        <f>C2132+1</f>
        <v/>
      </c>
      <c r="D2133" s="792" t="n"/>
      <c r="E2133" s="793" t="n">
        <v>2.109</v>
      </c>
      <c r="F2133" s="795" t="n"/>
      <c r="G2133" s="794" t="n">
        <v>1.55</v>
      </c>
      <c r="H2133" s="836" t="n"/>
      <c r="I2133" s="792" t="n"/>
      <c r="J2133" s="793" t="n">
        <v>1.559</v>
      </c>
      <c r="K2133" s="795" t="n"/>
      <c r="L2133" s="793" t="n">
        <v>1.771</v>
      </c>
      <c r="M2133" s="1028">
        <f>IFERROR(AVERAGE(D2133:E2133),"")</f>
        <v/>
      </c>
      <c r="N2133" s="982">
        <f>IFERROR(AVERAGE(F2133:H2133),"")</f>
        <v/>
      </c>
      <c r="O2133" s="982">
        <f>IFERROR(AVERAGE(I2133:J2133),"")</f>
        <v/>
      </c>
      <c r="P2133" s="982">
        <f>IFERROR(AVERAGE(K2133:L2133),"")</f>
        <v/>
      </c>
      <c r="R2133" s="797">
        <f>AVERAGE(M2133:P2133)</f>
        <v/>
      </c>
      <c r="S2133" s="266">
        <f>IF(R2133&gt;=1,1,0)</f>
        <v/>
      </c>
      <c r="T2133" s="266">
        <f>IF(S2133=0,0,S2133+T2132)</f>
        <v/>
      </c>
      <c r="U2133" s="517" t="inlineStr">
        <is>
          <t>Parameter</t>
        </is>
      </c>
      <c r="V2133" s="517" t="inlineStr">
        <is>
          <t>Station 1</t>
        </is>
      </c>
      <c r="W2133" s="517" t="inlineStr">
        <is>
          <t>Station 2</t>
        </is>
      </c>
      <c r="X2133" s="517" t="inlineStr">
        <is>
          <t>Station 4</t>
        </is>
      </c>
      <c r="Y2133" s="517" t="inlineStr">
        <is>
          <t>Station 5</t>
        </is>
      </c>
      <c r="AH2133" s="257">
        <f>IF(AND(M2133&gt;=2,N2133&gt;=2,O2133&gt;=2,P2133&gt;=2),1,0)</f>
        <v/>
      </c>
      <c r="AI2133" s="266">
        <f>IF(AH2133=0,"OK","Check")</f>
        <v/>
      </c>
    </row>
    <row r="2134" ht="17.45" customHeight="1">
      <c r="A2134" s="257">
        <f>IF(ISNUMBER(C2134),MONTH(C2134),"")</f>
        <v/>
      </c>
      <c r="B2134" s="257">
        <f>IF(ISNUMBER(C2134),YEAR(C2134),"")</f>
        <v/>
      </c>
      <c r="C2134" s="791">
        <f>C2133+1</f>
        <v/>
      </c>
      <c r="D2134" s="792" t="n">
        <v>1.957</v>
      </c>
      <c r="E2134" s="793" t="n"/>
      <c r="F2134" s="795" t="n">
        <v>1.423</v>
      </c>
      <c r="G2134" s="794" t="n"/>
      <c r="H2134" s="836" t="n"/>
      <c r="I2134" s="792" t="n">
        <v>1.492</v>
      </c>
      <c r="J2134" s="793" t="n"/>
      <c r="K2134" s="795" t="n">
        <v>1.743</v>
      </c>
      <c r="L2134" s="793" t="n"/>
      <c r="M2134" s="982">
        <f>IFERROR(AVERAGE(D2134:E2134),"")</f>
        <v/>
      </c>
      <c r="N2134" s="982">
        <f>IFERROR(AVERAGE(F2134:H2134),"")</f>
        <v/>
      </c>
      <c r="O2134" s="982">
        <f>IFERROR(AVERAGE(I2134:J2134),"")</f>
        <v/>
      </c>
      <c r="P2134" s="982">
        <f>IFERROR(AVERAGE(K2134:L2134),"")</f>
        <v/>
      </c>
      <c r="R2134" s="797">
        <f>AVERAGE(M2134:P2134)</f>
        <v/>
      </c>
      <c r="S2134" s="266">
        <f>IF(R2134&gt;=1,1,0)</f>
        <v/>
      </c>
      <c r="T2134" s="266">
        <f>IF(S2134=0,0,S2134+T2133)</f>
        <v/>
      </c>
      <c r="U2134" s="518" t="inlineStr">
        <is>
          <t>Average</t>
        </is>
      </c>
      <c r="V2134" s="928">
        <f>AVERAGE(D2104:E2134)</f>
        <v/>
      </c>
      <c r="W2134" s="928">
        <f>AVERAGE(F2104:H2134)</f>
        <v/>
      </c>
      <c r="X2134" s="928">
        <f>AVERAGE(I2104:J2134)</f>
        <v/>
      </c>
      <c r="Y2134" s="928">
        <f>AVERAGE(K2104:L2134)</f>
        <v/>
      </c>
      <c r="AH2134" s="257">
        <f>IF(AND(M2134&gt;=2,N2134&gt;=2,O2134&gt;=2,P2134&gt;=2),1,0)</f>
        <v/>
      </c>
      <c r="AI2134" s="266">
        <f>IF(AH2134=0,"OK","Check")</f>
        <v/>
      </c>
    </row>
    <row r="2135" ht="17.45" customHeight="1">
      <c r="A2135" s="257">
        <f>IF(ISNUMBER(C2135),MONTH(C2135),"")</f>
        <v/>
      </c>
      <c r="B2135" s="257">
        <f>IF(ISNUMBER(C2135),YEAR(C2135),"")</f>
        <v/>
      </c>
      <c r="C2135" s="791">
        <f>C2134+1</f>
        <v/>
      </c>
      <c r="D2135" s="792" t="n"/>
      <c r="E2135" s="865" t="n">
        <v>2.592</v>
      </c>
      <c r="F2135" s="795" t="n"/>
      <c r="G2135" s="794" t="n">
        <v>1.366</v>
      </c>
      <c r="H2135" s="836" t="n"/>
      <c r="I2135" s="792" t="n"/>
      <c r="J2135" s="793" t="n">
        <v>1.457</v>
      </c>
      <c r="K2135" s="795" t="n"/>
      <c r="L2135" s="793" t="n">
        <v>1.959</v>
      </c>
      <c r="M2135" s="1028">
        <f>IFERROR(AVERAGE(D2135:E2135),"")</f>
        <v/>
      </c>
      <c r="N2135" s="982">
        <f>IFERROR(AVERAGE(F2135:H2135),"")</f>
        <v/>
      </c>
      <c r="O2135" s="982">
        <f>IFERROR(AVERAGE(I2135:J2135),"")</f>
        <v/>
      </c>
      <c r="P2135" s="982">
        <f>IFERROR(AVERAGE(K2135:L2135),"")</f>
        <v/>
      </c>
      <c r="R2135" s="797">
        <f>AVERAGE(M2135:P2135)</f>
        <v/>
      </c>
      <c r="S2135" s="266">
        <f>IF(R2135&gt;=1,1,0)</f>
        <v/>
      </c>
      <c r="T2135" s="266">
        <f>IF(S2135=0,0,S2135+T2134)</f>
        <v/>
      </c>
      <c r="U2135" s="518" t="inlineStr">
        <is>
          <t>Maximum</t>
        </is>
      </c>
      <c r="V2135" s="928">
        <f>MAX(D2104:E2134)</f>
        <v/>
      </c>
      <c r="W2135" s="928">
        <f>MAX(F2104:H2134)</f>
        <v/>
      </c>
      <c r="X2135" s="928">
        <f>MAX(I2104:J2134)</f>
        <v/>
      </c>
      <c r="Y2135" s="928">
        <f>MAX(K2104:L2134)</f>
        <v/>
      </c>
      <c r="AH2135" s="257">
        <f>IF(AND(M2135&gt;=2,N2135&gt;=2,O2135&gt;=2,P2135&gt;=2),1,0)</f>
        <v/>
      </c>
      <c r="AI2135" s="266">
        <f>IF(AH2135=0,"OK","Check")</f>
        <v/>
      </c>
    </row>
    <row r="2136" ht="17.45" customHeight="1" thickBot="1">
      <c r="A2136" s="257">
        <f>IF(ISNUMBER(C2136),MONTH(C2136),"")</f>
        <v/>
      </c>
      <c r="B2136" s="257">
        <f>IF(ISNUMBER(C2136),YEAR(C2136),"")</f>
        <v/>
      </c>
      <c r="C2136" s="791">
        <f>C2135+1</f>
        <v/>
      </c>
      <c r="D2136" s="899" t="n">
        <v>3.516</v>
      </c>
      <c r="E2136" s="793" t="n"/>
      <c r="F2136" s="795" t="n"/>
      <c r="G2136" s="794" t="n"/>
      <c r="H2136" s="836" t="n">
        <v>1.836</v>
      </c>
      <c r="I2136" s="792" t="n">
        <v>1.497</v>
      </c>
      <c r="J2136" s="793" t="n"/>
      <c r="K2136" s="964" t="n">
        <v>2.054</v>
      </c>
      <c r="L2136" s="793" t="n"/>
      <c r="M2136" s="1028">
        <f>IFERROR(AVERAGE(D2136:E2136),"")</f>
        <v/>
      </c>
      <c r="N2136" s="982">
        <f>IFERROR(AVERAGE(F2136:H2136),"")</f>
        <v/>
      </c>
      <c r="O2136" s="982">
        <f>IFERROR(AVERAGE(I2136:J2136),"")</f>
        <v/>
      </c>
      <c r="P2136" s="1028">
        <f>IFERROR(AVERAGE(K2136:L2136),"")</f>
        <v/>
      </c>
      <c r="R2136" s="797">
        <f>AVERAGE(M2136:P2136)</f>
        <v/>
      </c>
      <c r="S2136" s="266">
        <f>IF(R2136&gt;=1,1,0)</f>
        <v/>
      </c>
      <c r="T2136" s="266">
        <f>IF(S2136=0,0,S2136+T2135)</f>
        <v/>
      </c>
      <c r="U2136" s="520" t="inlineStr">
        <is>
          <t># DAYS &gt; 2.5</t>
        </is>
      </c>
      <c r="V2136" s="521">
        <f>COUNTIF(D2104:E2134,"&gt;=2.5")</f>
        <v/>
      </c>
      <c r="W2136" s="521">
        <f>COUNTIF(F2104:H2134,"&gt;=2.5")</f>
        <v/>
      </c>
      <c r="X2136" s="521">
        <f>COUNTIF(I2104:J2134,"&gt;=2.5")</f>
        <v/>
      </c>
      <c r="Y2136" s="521">
        <f>COUNTIF(K2104:L2134,"&gt;=2.5")</f>
        <v/>
      </c>
      <c r="AH2136" s="257">
        <f>IF(AND(M2136&gt;=2,N2136&gt;=2,O2136&gt;=2,P2136&gt;=2),1,0)</f>
        <v/>
      </c>
      <c r="AI2136" s="266">
        <f>IF(AH2136=0,"OK","Check")</f>
        <v/>
      </c>
    </row>
    <row r="2137" ht="17.45" customHeight="1" thickBot="1">
      <c r="A2137" s="257">
        <f>IF(ISNUMBER(C2137),MONTH(C2137),"")</f>
        <v/>
      </c>
      <c r="B2137" s="257">
        <f>IF(ISNUMBER(C2137),YEAR(C2137),"")</f>
        <v/>
      </c>
      <c r="C2137" s="791">
        <f>C2136+1</f>
        <v/>
      </c>
      <c r="D2137" s="792" t="n"/>
      <c r="E2137" s="865" t="n">
        <v>3.095</v>
      </c>
      <c r="F2137" s="795" t="n"/>
      <c r="G2137" s="794" t="n">
        <v>1.747</v>
      </c>
      <c r="H2137" s="836" t="n"/>
      <c r="I2137" s="792" t="n"/>
      <c r="J2137" s="793" t="n">
        <v>1.463</v>
      </c>
      <c r="K2137" s="795" t="n"/>
      <c r="L2137" s="865" t="n">
        <v>2.937</v>
      </c>
      <c r="M2137" s="1028">
        <f>IFERROR(AVERAGE(D2137:E2137),"")</f>
        <v/>
      </c>
      <c r="N2137" s="982">
        <f>IFERROR(AVERAGE(F2137:H2137),"")</f>
        <v/>
      </c>
      <c r="O2137" s="982">
        <f>IFERROR(AVERAGE(I2137:J2137),"")</f>
        <v/>
      </c>
      <c r="P2137" s="1028">
        <f>IFERROR(AVERAGE(K2137:L2137),"")</f>
        <v/>
      </c>
      <c r="R2137" s="797">
        <f>AVERAGE(M2137:P2137)</f>
        <v/>
      </c>
      <c r="S2137" s="266">
        <f>IF(R2137&gt;=1,1,0)</f>
        <v/>
      </c>
      <c r="T2137" s="266">
        <f>IF(S2137=0,0,S2137+T2136)</f>
        <v/>
      </c>
      <c r="X2137" s="664">
        <f>SUM(V2136:Y2136)</f>
        <v/>
      </c>
      <c r="Y2137" s="929">
        <f>AVERAGE(V2134:Y2134)</f>
        <v/>
      </c>
      <c r="AH2137" s="257">
        <f>IF(AND(M2137&gt;=2,N2137&gt;=2,O2137&gt;=2,P2137&gt;=2),1,0)</f>
        <v/>
      </c>
      <c r="AI2137" s="266">
        <f>IF(AH2137=0,"OK","Check")</f>
        <v/>
      </c>
    </row>
    <row r="2138" ht="17.45" customHeight="1">
      <c r="A2138" s="257">
        <f>IF(ISNUMBER(C2138),MONTH(C2138),"")</f>
        <v/>
      </c>
      <c r="B2138" s="257">
        <f>IF(ISNUMBER(C2138),YEAR(C2138),"")</f>
        <v/>
      </c>
      <c r="C2138" s="861">
        <f>C2137+1</f>
        <v/>
      </c>
      <c r="D2138" s="953" t="n">
        <v>2.133</v>
      </c>
      <c r="E2138" s="810" t="n"/>
      <c r="F2138" s="812" t="n">
        <v>1.654</v>
      </c>
      <c r="G2138" s="811" t="n"/>
      <c r="H2138" s="837" t="n">
        <v>1.675</v>
      </c>
      <c r="I2138" s="809" t="n">
        <v>1.302</v>
      </c>
      <c r="J2138" s="810" t="n"/>
      <c r="K2138" s="812" t="n">
        <v>1.708</v>
      </c>
      <c r="L2138" s="810" t="n"/>
      <c r="M2138" s="1033">
        <f>IFERROR(AVERAGE(D2138:E2138),"")</f>
        <v/>
      </c>
      <c r="N2138" s="983">
        <f>IFERROR(AVERAGE(F2138:H2138),"")</f>
        <v/>
      </c>
      <c r="O2138" s="983">
        <f>IFERROR(AVERAGE(I2138:J2138),"")</f>
        <v/>
      </c>
      <c r="P2138" s="983">
        <f>IFERROR(AVERAGE(K2138:L2138),"")</f>
        <v/>
      </c>
      <c r="Q2138" s="441" t="n"/>
      <c r="R2138" s="813">
        <f>AVERAGE(M2138:P2138)</f>
        <v/>
      </c>
      <c r="S2138" s="443">
        <f>IF(R2138&gt;=1,1,0)</f>
        <v/>
      </c>
      <c r="T2138" s="443">
        <f>IF(S2138=0,0,S2138+T2137)</f>
        <v/>
      </c>
      <c r="V2138" s="605">
        <f>V2134-V2104</f>
        <v/>
      </c>
      <c r="W2138" s="605">
        <f>W2134-W2104</f>
        <v/>
      </c>
      <c r="X2138" s="605">
        <f>X2134-X2104</f>
        <v/>
      </c>
      <c r="Y2138" s="605">
        <f>Y2134-Y2104</f>
        <v/>
      </c>
      <c r="AH2138" s="257">
        <f>IF(AND(M2138&gt;=2,N2138&gt;=2,O2138&gt;=2,P2138&gt;=2),1,0)</f>
        <v/>
      </c>
      <c r="AI2138" s="266">
        <f>IF(AH2138=0,"OK","Check")</f>
        <v/>
      </c>
    </row>
    <row r="2139" ht="17.45" customHeight="1">
      <c r="A2139" s="257">
        <f>IF(ISNUMBER(C2139),MONTH(C2139),"")</f>
        <v/>
      </c>
      <c r="B2139" s="257">
        <f>IF(ISNUMBER(C2139),YEAR(C2139),"")</f>
        <v/>
      </c>
      <c r="C2139" s="808">
        <f>C2138+1</f>
        <v/>
      </c>
      <c r="D2139" s="809" t="n"/>
      <c r="E2139" s="810" t="n">
        <v>1.774</v>
      </c>
      <c r="F2139" s="812" t="n"/>
      <c r="G2139" s="811" t="n">
        <v>1.721</v>
      </c>
      <c r="H2139" s="837" t="n"/>
      <c r="I2139" s="809" t="n"/>
      <c r="J2139" s="810" t="n">
        <v>1.356</v>
      </c>
      <c r="K2139" s="812" t="n"/>
      <c r="L2139" s="810" t="n">
        <v>1.688</v>
      </c>
      <c r="M2139" s="983">
        <f>IFERROR(AVERAGE(D2139:E2139),"")</f>
        <v/>
      </c>
      <c r="N2139" s="983">
        <f>IFERROR(AVERAGE(F2139:H2139),"")</f>
        <v/>
      </c>
      <c r="O2139" s="983">
        <f>IFERROR(AVERAGE(I2139:J2139),"")</f>
        <v/>
      </c>
      <c r="P2139" s="983">
        <f>IFERROR(AVERAGE(K2139:L2139),"")</f>
        <v/>
      </c>
      <c r="Q2139" s="441" t="n"/>
      <c r="R2139" s="813">
        <f>AVERAGE(M2139:P2139)</f>
        <v/>
      </c>
      <c r="S2139" s="443">
        <f>IF(R2139&gt;=1,1,0)</f>
        <v/>
      </c>
      <c r="T2139" s="443">
        <f>IF(S2139=0,0,S2139+T2138)</f>
        <v/>
      </c>
      <c r="AH2139" s="257">
        <f>IF(AND(M2139&gt;=2,N2139&gt;=2,O2139&gt;=2,P2139&gt;=2),1,0)</f>
        <v/>
      </c>
      <c r="AI2139" s="266">
        <f>IF(AH2139=0,"OK","Check")</f>
        <v/>
      </c>
    </row>
    <row r="2140" ht="17.45" customHeight="1">
      <c r="A2140" s="257">
        <f>IF(ISNUMBER(C2140),MONTH(C2140),"")</f>
        <v/>
      </c>
      <c r="B2140" s="257">
        <f>IF(ISNUMBER(C2140),YEAR(C2140),"")</f>
        <v/>
      </c>
      <c r="C2140" s="791">
        <f>C2139+1</f>
        <v/>
      </c>
      <c r="D2140" s="792" t="n">
        <v>1.619</v>
      </c>
      <c r="E2140" s="793" t="n"/>
      <c r="F2140" s="795" t="n">
        <v>1.294</v>
      </c>
      <c r="G2140" s="794" t="n"/>
      <c r="H2140" s="836" t="n"/>
      <c r="I2140" s="792" t="n">
        <v>1.146</v>
      </c>
      <c r="J2140" s="793" t="n"/>
      <c r="K2140" s="795" t="n">
        <v>1.201</v>
      </c>
      <c r="L2140" s="793" t="n"/>
      <c r="M2140" s="982">
        <f>IFERROR(AVERAGE(D2140:E2140),"")</f>
        <v/>
      </c>
      <c r="N2140" s="982">
        <f>IFERROR(AVERAGE(F2140:H2140),"")</f>
        <v/>
      </c>
      <c r="O2140" s="982">
        <f>IFERROR(AVERAGE(I2140:J2140),"")</f>
        <v/>
      </c>
      <c r="P2140" s="982">
        <f>IFERROR(AVERAGE(K2140:L2140),"")</f>
        <v/>
      </c>
      <c r="R2140" s="797">
        <f>AVERAGE(M2140:P2140)</f>
        <v/>
      </c>
      <c r="S2140" s="266">
        <f>IF(R2140&gt;=1,1,0)</f>
        <v/>
      </c>
      <c r="T2140" s="266">
        <f>IF(S2140=0,0,S2140+T2139)</f>
        <v/>
      </c>
      <c r="AH2140" s="257">
        <f>IF(AND(M2140&gt;=2,N2140&gt;=2,O2140&gt;=2,P2140&gt;=2),1,0)</f>
        <v/>
      </c>
      <c r="AI2140" s="266">
        <f>IF(AH2140=0,"OK","Check")</f>
        <v/>
      </c>
    </row>
    <row r="2141" ht="17.45" customHeight="1">
      <c r="A2141" s="257">
        <f>IF(ISNUMBER(C2141),MONTH(C2141),"")</f>
        <v/>
      </c>
      <c r="B2141" s="257">
        <f>IF(ISNUMBER(C2141),YEAR(C2141),"")</f>
        <v/>
      </c>
      <c r="C2141" s="791">
        <f>C2140+1</f>
        <v/>
      </c>
      <c r="D2141" s="792" t="n"/>
      <c r="E2141" s="793" t="n">
        <v>1.027</v>
      </c>
      <c r="F2141" s="795" t="n"/>
      <c r="G2141" s="794" t="n">
        <v>0.944</v>
      </c>
      <c r="H2141" s="836" t="n"/>
      <c r="I2141" s="792" t="n"/>
      <c r="J2141" s="793" t="n">
        <v>0.8509</v>
      </c>
      <c r="K2141" s="795" t="n"/>
      <c r="L2141" s="865" t="n">
        <v>2.067</v>
      </c>
      <c r="M2141" s="982">
        <f>IFERROR(AVERAGE(D2141:E2141),"")</f>
        <v/>
      </c>
      <c r="N2141" s="982">
        <f>IFERROR(AVERAGE(F2141:H2141),"")</f>
        <v/>
      </c>
      <c r="O2141" s="982">
        <f>IFERROR(AVERAGE(I2141:J2141),"")</f>
        <v/>
      </c>
      <c r="P2141" s="1028">
        <f>IFERROR(AVERAGE(K2141:L2141),"")</f>
        <v/>
      </c>
      <c r="R2141" s="797">
        <f>AVERAGE(M2141:P2141)</f>
        <v/>
      </c>
      <c r="S2141" s="266">
        <f>IF(R2141&gt;=1,1,0)</f>
        <v/>
      </c>
      <c r="T2141" s="266">
        <f>IF(S2141=0,0,S2141+T2140)</f>
        <v/>
      </c>
      <c r="AH2141" s="257">
        <f>IF(AND(M2141&gt;=2,N2141&gt;=2,O2141&gt;=2,P2141&gt;=2),1,0)</f>
        <v/>
      </c>
      <c r="AI2141" s="266">
        <f>IF(AH2141=0,"OK","Check")</f>
        <v/>
      </c>
    </row>
    <row r="2142" ht="17.45" customHeight="1">
      <c r="A2142" s="257">
        <f>IF(ISNUMBER(C2142),MONTH(C2142),"")</f>
        <v/>
      </c>
      <c r="B2142" s="257">
        <f>IF(ISNUMBER(C2142),YEAR(C2142),"")</f>
        <v/>
      </c>
      <c r="C2142" s="791">
        <f>C2141+1</f>
        <v/>
      </c>
      <c r="D2142" s="899" t="n">
        <v>2.598</v>
      </c>
      <c r="E2142" s="793" t="n"/>
      <c r="F2142" s="795" t="n"/>
      <c r="G2142" s="794" t="n"/>
      <c r="H2142" s="1023" t="n">
        <v>2.5</v>
      </c>
      <c r="I2142" s="899" t="n">
        <v>2.667</v>
      </c>
      <c r="J2142" s="793" t="n"/>
      <c r="K2142" s="964" t="n">
        <v>2.827</v>
      </c>
      <c r="L2142" s="793" t="n"/>
      <c r="M2142" s="1028">
        <f>IFERROR(AVERAGE(D2142:E2142),"")</f>
        <v/>
      </c>
      <c r="N2142" s="1028">
        <f>IFERROR(AVERAGE(F2142:H2142),"")</f>
        <v/>
      </c>
      <c r="O2142" s="1028">
        <f>IFERROR(AVERAGE(I2142:J2142),"")</f>
        <v/>
      </c>
      <c r="P2142" s="1028">
        <f>IFERROR(AVERAGE(K2142:L2142),"")</f>
        <v/>
      </c>
      <c r="R2142" s="797">
        <f>AVERAGE(M2142:P2142)</f>
        <v/>
      </c>
      <c r="S2142" s="266">
        <f>IF(R2142&gt;=1,1,0)</f>
        <v/>
      </c>
      <c r="T2142" s="266">
        <f>IF(S2142=0,0,S2142+T2141)</f>
        <v/>
      </c>
      <c r="V2142" s="785">
        <f>AVERAGE(D2099:E2139)</f>
        <v/>
      </c>
      <c r="W2142" s="785">
        <f>AVERAGE(F2099:H2139)</f>
        <v/>
      </c>
      <c r="X2142" s="785">
        <f>AVERAGE(I2099:J2139)</f>
        <v/>
      </c>
      <c r="Y2142" s="785">
        <f>AVERAGE(K2099:L2139)</f>
        <v/>
      </c>
      <c r="AH2142" s="257">
        <f>IF(AND(M2142&gt;=2,N2142&gt;=2,O2142&gt;=2,P2142&gt;=2),1,0)</f>
        <v/>
      </c>
      <c r="AI2142" s="266">
        <f>IF(AH2142=0,"OK","Check")</f>
        <v/>
      </c>
    </row>
    <row r="2143" ht="17.45" customHeight="1">
      <c r="A2143" s="257">
        <f>IF(ISNUMBER(C2143),MONTH(C2143),"")</f>
        <v/>
      </c>
      <c r="B2143" s="257">
        <f>IF(ISNUMBER(C2143),YEAR(C2143),"")</f>
        <v/>
      </c>
      <c r="C2143" s="791">
        <f>C2142+1</f>
        <v/>
      </c>
      <c r="D2143" s="792" t="n"/>
      <c r="E2143" s="793" t="n">
        <v>1.077</v>
      </c>
      <c r="F2143" s="795" t="n"/>
      <c r="G2143" s="794" t="n">
        <v>1.082</v>
      </c>
      <c r="H2143" s="836" t="n"/>
      <c r="I2143" s="792" t="n"/>
      <c r="J2143" s="793" t="n">
        <v>1.022</v>
      </c>
      <c r="K2143" s="795" t="n"/>
      <c r="L2143" s="793" t="n">
        <v>1.357</v>
      </c>
      <c r="M2143" s="982">
        <f>IFERROR(AVERAGE(D2143:E2143),"")</f>
        <v/>
      </c>
      <c r="N2143" s="982">
        <f>IFERROR(AVERAGE(F2143:H2143),"")</f>
        <v/>
      </c>
      <c r="O2143" s="982">
        <f>IFERROR(AVERAGE(I2143:J2143),"")</f>
        <v/>
      </c>
      <c r="P2143" s="982">
        <f>IFERROR(AVERAGE(K2143:L2143),"")</f>
        <v/>
      </c>
      <c r="R2143" s="797">
        <f>AVERAGE(M2143:P2143)</f>
        <v/>
      </c>
      <c r="S2143" s="266">
        <f>IF(R2143&gt;=1,1,0)</f>
        <v/>
      </c>
      <c r="T2143" s="266">
        <f>IF(S2143=0,0,S2143+T2142)</f>
        <v/>
      </c>
      <c r="V2143" s="785">
        <f>MAX(D2099:E2139)</f>
        <v/>
      </c>
      <c r="W2143" s="785">
        <f>MAX(F2099:H2139)</f>
        <v/>
      </c>
      <c r="X2143" s="785">
        <f>MAX(I2099:J2139)</f>
        <v/>
      </c>
      <c r="Y2143" s="785">
        <f>MAX(K2099:L2139)</f>
        <v/>
      </c>
      <c r="AH2143" s="257">
        <f>IF(AND(M2143&gt;=2,N2143&gt;=2,O2143&gt;=2,P2143&gt;=2),1,0)</f>
        <v/>
      </c>
      <c r="AI2143" s="266">
        <f>IF(AH2143=0,"OK","Check")</f>
        <v/>
      </c>
    </row>
    <row r="2144" ht="17.45" customHeight="1">
      <c r="A2144" s="257">
        <f>IF(ISNUMBER(C2144),MONTH(C2144),"")</f>
        <v/>
      </c>
      <c r="B2144" s="257">
        <f>IF(ISNUMBER(C2144),YEAR(C2144),"")</f>
        <v/>
      </c>
      <c r="C2144" s="861">
        <f>C2143+1</f>
        <v/>
      </c>
      <c r="D2144" s="840" t="n">
        <v>1.291</v>
      </c>
      <c r="E2144" s="841" t="n"/>
      <c r="F2144" s="843" t="n">
        <v>1.196</v>
      </c>
      <c r="G2144" s="842" t="n"/>
      <c r="H2144" s="863" t="n">
        <v>1.215</v>
      </c>
      <c r="I2144" s="840" t="n">
        <v>1.011</v>
      </c>
      <c r="J2144" s="841" t="n"/>
      <c r="K2144" s="843" t="n">
        <v>1.234</v>
      </c>
      <c r="L2144" s="841" t="n"/>
      <c r="M2144" s="982">
        <f>IFERROR(AVERAGE(D2144:E2144),"")</f>
        <v/>
      </c>
      <c r="N2144" s="982">
        <f>IFERROR(AVERAGE(F2144:H2144),"")</f>
        <v/>
      </c>
      <c r="O2144" s="982">
        <f>IFERROR(AVERAGE(I2144:J2144),"")</f>
        <v/>
      </c>
      <c r="P2144" s="982">
        <f>IFERROR(AVERAGE(K2144:L2144),"")</f>
        <v/>
      </c>
      <c r="R2144" s="797">
        <f>AVERAGE(M2144:P2144)</f>
        <v/>
      </c>
      <c r="S2144" s="266">
        <f>IF(R2144&gt;=1,1,0)</f>
        <v/>
      </c>
      <c r="T2144" s="266">
        <f>IF(S2144=0,0,S2144+T2143)</f>
        <v/>
      </c>
      <c r="V2144" s="5">
        <f>COUNTIF(D2099:E2139,"&gt;=2.5")</f>
        <v/>
      </c>
      <c r="W2144" s="5">
        <f>COUNTIF(F2099:H2139,"&gt;=2.5")</f>
        <v/>
      </c>
      <c r="X2144" s="5">
        <f>COUNTIF(I2099:J2139,"&gt;=2.5")</f>
        <v/>
      </c>
      <c r="Y2144" s="5">
        <f>COUNTIF(K2099:L2139,"&gt;=2.5")</f>
        <v/>
      </c>
      <c r="AH2144" s="257">
        <f>IF(AND(M2144&gt;=2,N2144&gt;=2,O2144&gt;=2,P2144&gt;=2),1,0)</f>
        <v/>
      </c>
      <c r="AI2144" s="266">
        <f>IF(AH2144=0,"OK","Check")</f>
        <v/>
      </c>
    </row>
    <row r="2145" ht="17.45" customHeight="1">
      <c r="A2145" s="257">
        <f>IF(ISNUMBER(C2145),MONTH(C2145),"")</f>
        <v/>
      </c>
      <c r="B2145" s="257">
        <f>IF(ISNUMBER(C2145),YEAR(C2145),"")</f>
        <v/>
      </c>
      <c r="C2145" s="808">
        <f>C2144+1</f>
        <v/>
      </c>
      <c r="D2145" s="809" t="n"/>
      <c r="E2145" s="810" t="n">
        <v>0.9857</v>
      </c>
      <c r="F2145" s="812" t="n"/>
      <c r="G2145" s="811" t="n">
        <v>1.044</v>
      </c>
      <c r="H2145" s="837" t="n"/>
      <c r="I2145" s="809" t="n"/>
      <c r="J2145" s="810" t="n">
        <v>0.8912</v>
      </c>
      <c r="K2145" s="812" t="n"/>
      <c r="L2145" s="810" t="n">
        <v>1.009</v>
      </c>
      <c r="M2145" s="983">
        <f>IFERROR(AVERAGE(D2145:E2145),"")</f>
        <v/>
      </c>
      <c r="N2145" s="983">
        <f>IFERROR(AVERAGE(F2145:H2145),"")</f>
        <v/>
      </c>
      <c r="O2145" s="983">
        <f>IFERROR(AVERAGE(I2145:J2145),"")</f>
        <v/>
      </c>
      <c r="P2145" s="983">
        <f>IFERROR(AVERAGE(K2145:L2145),"")</f>
        <v/>
      </c>
      <c r="Q2145" s="441" t="n"/>
      <c r="R2145" s="813">
        <f>AVERAGE(M2145:P2145)</f>
        <v/>
      </c>
      <c r="S2145" s="443">
        <f>IF(R2145&gt;=1,1,0)</f>
        <v/>
      </c>
      <c r="T2145" s="443">
        <f>IF(S2145=0,0,S2145+T2144)</f>
        <v/>
      </c>
      <c r="AH2145" s="257">
        <f>IF(AND(M2145&gt;=2,N2145&gt;=2,O2145&gt;=2,P2145&gt;=2),1,0)</f>
        <v/>
      </c>
      <c r="AI2145" s="266">
        <f>IF(AH2145=0,"OK","Check")</f>
        <v/>
      </c>
    </row>
    <row r="2146" ht="17.45" customHeight="1">
      <c r="A2146" s="257">
        <f>IF(ISNUMBER(C2146),MONTH(C2146),"")</f>
        <v/>
      </c>
      <c r="B2146" s="257">
        <f>IF(ISNUMBER(C2146),YEAR(C2146),"")</f>
        <v/>
      </c>
      <c r="C2146" s="808">
        <f>C2145+1</f>
        <v/>
      </c>
      <c r="D2146" s="809" t="n">
        <v>0.8219</v>
      </c>
      <c r="E2146" s="810" t="n"/>
      <c r="F2146" s="812" t="n">
        <v>0.7275</v>
      </c>
      <c r="G2146" s="811" t="n"/>
      <c r="H2146" s="837" t="n"/>
      <c r="I2146" s="809" t="n">
        <v>0.6945</v>
      </c>
      <c r="J2146" s="810" t="n"/>
      <c r="K2146" s="812" t="n">
        <v>0.7964</v>
      </c>
      <c r="L2146" s="810" t="n"/>
      <c r="M2146" s="983">
        <f>IFERROR(AVERAGE(D2146:E2146),"")</f>
        <v/>
      </c>
      <c r="N2146" s="983">
        <f>IFERROR(AVERAGE(F2146:H2146),"")</f>
        <v/>
      </c>
      <c r="O2146" s="983">
        <f>IFERROR(AVERAGE(I2146:J2146),"")</f>
        <v/>
      </c>
      <c r="P2146" s="983">
        <f>IFERROR(AVERAGE(K2146:L2146),"")</f>
        <v/>
      </c>
      <c r="Q2146" s="441" t="n"/>
      <c r="R2146" s="813">
        <f>AVERAGE(M2146:P2146)</f>
        <v/>
      </c>
      <c r="S2146" s="443">
        <f>IF(R2146&gt;=1,1,0)</f>
        <v/>
      </c>
      <c r="T2146" s="443">
        <f>IF(S2146=0,0,S2146+T2145)</f>
        <v/>
      </c>
      <c r="AH2146" s="257">
        <f>IF(AND(M2146&gt;=2,N2146&gt;=2,O2146&gt;=2,P2146&gt;=2),1,0)</f>
        <v/>
      </c>
      <c r="AI2146" s="266">
        <f>IF(AH2146=0,"OK","Check")</f>
        <v/>
      </c>
    </row>
    <row r="2147" ht="17.45" customHeight="1">
      <c r="A2147" s="257">
        <f>IF(ISNUMBER(C2147),MONTH(C2147),"")</f>
        <v/>
      </c>
      <c r="B2147" s="257">
        <f>IF(ISNUMBER(C2147),YEAR(C2147),"")</f>
        <v/>
      </c>
      <c r="C2147" s="791">
        <f>C2146+1</f>
        <v/>
      </c>
      <c r="D2147" s="849" t="n"/>
      <c r="E2147" s="901" t="n">
        <v>2.042</v>
      </c>
      <c r="F2147" s="852" t="n"/>
      <c r="G2147" s="926" t="n">
        <v>2.038</v>
      </c>
      <c r="H2147" s="853" t="n"/>
      <c r="I2147" s="849" t="n"/>
      <c r="J2147" s="901" t="n">
        <v>2.405</v>
      </c>
      <c r="K2147" s="852" t="n"/>
      <c r="L2147" s="901" t="n">
        <v>2.259</v>
      </c>
      <c r="M2147" s="1028">
        <f>IFERROR(AVERAGE(D2147:E2147),"")</f>
        <v/>
      </c>
      <c r="N2147" s="1028">
        <f>IFERROR(AVERAGE(F2147:H2147),"")</f>
        <v/>
      </c>
      <c r="O2147" s="1028">
        <f>IFERROR(AVERAGE(I2147:J2147),"")</f>
        <v/>
      </c>
      <c r="P2147" s="1028">
        <f>IFERROR(AVERAGE(K2147:L2147),"")</f>
        <v/>
      </c>
      <c r="R2147" s="797">
        <f>AVERAGE(M2147:P2147)</f>
        <v/>
      </c>
      <c r="S2147" s="266">
        <f>IF(R2147&gt;=1,1,0)</f>
        <v/>
      </c>
      <c r="T2147" s="266">
        <f>IF(S2147=0,0,S2147+T2146)</f>
        <v/>
      </c>
      <c r="AH2147" s="257">
        <f>IF(AND(M2147&gt;=2,N2147&gt;=2,O2147&gt;=2,P2147&gt;=2),1,0)</f>
        <v/>
      </c>
      <c r="AI2147" s="266">
        <f>IF(AH2147=0,"OK","Check")</f>
        <v/>
      </c>
    </row>
    <row r="2148" ht="17.45" customHeight="1">
      <c r="A2148" s="257">
        <f>IF(ISNUMBER(C2148),MONTH(C2148),"")</f>
        <v/>
      </c>
      <c r="B2148" s="257">
        <f>IF(ISNUMBER(C2148),YEAR(C2148),"")</f>
        <v/>
      </c>
      <c r="C2148" s="791">
        <f>C2147+1</f>
        <v/>
      </c>
      <c r="D2148" s="899" t="n">
        <v>4.153</v>
      </c>
      <c r="E2148" s="793" t="n"/>
      <c r="F2148" s="795" t="n"/>
      <c r="G2148" s="794" t="n"/>
      <c r="H2148" s="836" t="n">
        <v>1.448</v>
      </c>
      <c r="I2148" s="792" t="n">
        <v>1.335</v>
      </c>
      <c r="J2148" s="793" t="n"/>
      <c r="K2148" s="795" t="n">
        <v>1.746</v>
      </c>
      <c r="L2148" s="793" t="n"/>
      <c r="M2148" s="1028">
        <f>IFERROR(AVERAGE(D2148:E2148),"")</f>
        <v/>
      </c>
      <c r="N2148" s="982">
        <f>IFERROR(AVERAGE(F2148:H2148),"")</f>
        <v/>
      </c>
      <c r="O2148" s="982">
        <f>IFERROR(AVERAGE(I2148:J2148),"")</f>
        <v/>
      </c>
      <c r="P2148" s="982">
        <f>IFERROR(AVERAGE(K2148:L2148),"")</f>
        <v/>
      </c>
      <c r="R2148" s="797">
        <f>AVERAGE(M2148:P2148)</f>
        <v/>
      </c>
      <c r="S2148" s="266">
        <f>IF(R2148&gt;=1,1,0)</f>
        <v/>
      </c>
      <c r="T2148" s="266">
        <f>IF(S2148=0,0,S2148+T2147)</f>
        <v/>
      </c>
      <c r="AH2148" s="257">
        <f>IF(AND(M2148&gt;=2,N2148&gt;=2,O2148&gt;=2,P2148&gt;=2),1,0)</f>
        <v/>
      </c>
      <c r="AI2148" s="266">
        <f>IF(AH2148=0,"OK","Check")</f>
        <v/>
      </c>
    </row>
    <row r="2149" ht="17.45" customHeight="1">
      <c r="A2149" s="257">
        <f>IF(ISNUMBER(C2149),MONTH(C2149),"")</f>
        <v/>
      </c>
      <c r="B2149" s="257">
        <f>IF(ISNUMBER(C2149),YEAR(C2149),"")</f>
        <v/>
      </c>
      <c r="C2149" s="791">
        <f>C2148+1</f>
        <v/>
      </c>
      <c r="D2149" s="792" t="n"/>
      <c r="E2149" s="865" t="n">
        <v>4.553</v>
      </c>
      <c r="F2149" s="795" t="n"/>
      <c r="G2149" s="932" t="n">
        <v>2.416</v>
      </c>
      <c r="H2149" s="836" t="n"/>
      <c r="I2149" s="792" t="n"/>
      <c r="J2149" s="793" t="n">
        <v>1.622</v>
      </c>
      <c r="K2149" s="795" t="n"/>
      <c r="L2149" s="865" t="n">
        <v>2.179</v>
      </c>
      <c r="M2149" s="1028">
        <f>IFERROR(AVERAGE(D2149:E2149),"")</f>
        <v/>
      </c>
      <c r="N2149" s="1028">
        <f>IFERROR(AVERAGE(F2149:H2149),"")</f>
        <v/>
      </c>
      <c r="O2149" s="982">
        <f>IFERROR(AVERAGE(I2149:J2149),"")</f>
        <v/>
      </c>
      <c r="P2149" s="1028">
        <f>IFERROR(AVERAGE(K2149:L2149),"")</f>
        <v/>
      </c>
      <c r="R2149" s="797">
        <f>AVERAGE(M2149:P2149)</f>
        <v/>
      </c>
      <c r="S2149" s="266">
        <f>IF(R2149&gt;=1,1,0)</f>
        <v/>
      </c>
      <c r="T2149" s="266">
        <f>IF(S2149=0,0,S2149+T2148)</f>
        <v/>
      </c>
      <c r="AH2149" s="257">
        <f>IF(AND(M2149&gt;=2,N2149&gt;=2,O2149&gt;=2,P2149&gt;=2),1,0)</f>
        <v/>
      </c>
      <c r="AI2149" s="266">
        <f>IF(AH2149=0,"OK","Check")</f>
        <v/>
      </c>
    </row>
    <row r="2150" ht="17.45" customHeight="1">
      <c r="A2150" s="257">
        <f>IF(ISNUMBER(C2150),MONTH(C2150),"")</f>
        <v/>
      </c>
      <c r="B2150" s="257">
        <f>IF(ISNUMBER(C2150),YEAR(C2150),"")</f>
        <v/>
      </c>
      <c r="C2150" s="861">
        <f>C2149+1</f>
        <v/>
      </c>
      <c r="D2150" s="864" t="n">
        <v>3.438</v>
      </c>
      <c r="E2150" s="804" t="n"/>
      <c r="F2150" s="806" t="n">
        <v>0.8028999999999999</v>
      </c>
      <c r="G2150" s="805" t="n"/>
      <c r="H2150" s="838" t="n">
        <v>0.6655</v>
      </c>
      <c r="I2150" s="803" t="n">
        <v>0.9162</v>
      </c>
      <c r="J2150" s="804" t="n"/>
      <c r="K2150" s="806" t="n">
        <v>1.416</v>
      </c>
      <c r="L2150" s="804" t="n"/>
      <c r="M2150" s="1028">
        <f>IFERROR(AVERAGE(D2150:E2150),"")</f>
        <v/>
      </c>
      <c r="N2150" s="982">
        <f>IFERROR(AVERAGE(F2150:H2150),"")</f>
        <v/>
      </c>
      <c r="O2150" s="982">
        <f>IFERROR(AVERAGE(I2150:J2150),"")</f>
        <v/>
      </c>
      <c r="P2150" s="982">
        <f>IFERROR(AVERAGE(K2150:L2150),"")</f>
        <v/>
      </c>
      <c r="R2150" s="797">
        <f>AVERAGE(M2150:P2150)</f>
        <v/>
      </c>
      <c r="S2150" s="266">
        <f>IF(R2150&gt;=1,1,0)</f>
        <v/>
      </c>
      <c r="T2150" s="266">
        <f>IF(S2150=0,0,S2150+T2149)</f>
        <v/>
      </c>
      <c r="AH2150" s="257">
        <f>IF(AND(M2150&gt;=2,N2150&gt;=2,O2150&gt;=2,P2150&gt;=2),1,0)</f>
        <v/>
      </c>
      <c r="AI2150" s="266">
        <f>IF(AH2150=0,"OK","Check")</f>
        <v/>
      </c>
    </row>
    <row r="2151" ht="17.45" customHeight="1">
      <c r="A2151" s="257">
        <f>IF(ISNUMBER(C2151),MONTH(C2151),"")</f>
        <v/>
      </c>
      <c r="B2151" s="257">
        <f>IF(ISNUMBER(C2151),YEAR(C2151),"")</f>
        <v/>
      </c>
      <c r="C2151" s="791">
        <f>C2150+1</f>
        <v/>
      </c>
      <c r="D2151" s="792" t="n"/>
      <c r="E2151" s="793" t="n">
        <v>0.9708</v>
      </c>
      <c r="F2151" s="795" t="n"/>
      <c r="G2151" s="794" t="n">
        <v>1.028</v>
      </c>
      <c r="H2151" s="836" t="n"/>
      <c r="I2151" s="792" t="n"/>
      <c r="J2151" s="793" t="n">
        <v>0.6875</v>
      </c>
      <c r="K2151" s="795" t="n"/>
      <c r="L2151" s="793" t="n">
        <v>0.8065</v>
      </c>
      <c r="M2151" s="982">
        <f>IFERROR(AVERAGE(D2151:E2151),"")</f>
        <v/>
      </c>
      <c r="N2151" s="982">
        <f>IFERROR(AVERAGE(F2151:H2151),"")</f>
        <v/>
      </c>
      <c r="O2151" s="982">
        <f>IFERROR(AVERAGE(I2151:J2151),"")</f>
        <v/>
      </c>
      <c r="P2151" s="982">
        <f>IFERROR(AVERAGE(K2151:L2151),"")</f>
        <v/>
      </c>
      <c r="R2151" s="797">
        <f>AVERAGE(M2151:P2151)</f>
        <v/>
      </c>
      <c r="S2151" s="266">
        <f>IF(R2151&gt;=1,1,0)</f>
        <v/>
      </c>
      <c r="T2151" s="266">
        <f>IF(S2151=0,0,S2151+T2150)</f>
        <v/>
      </c>
      <c r="AH2151" s="257">
        <f>IF(AND(M2151&gt;=2,N2151&gt;=2,O2151&gt;=2,P2151&gt;=2),1,0)</f>
        <v/>
      </c>
      <c r="AI2151" s="266">
        <f>IF(AH2151=0,"OK","Check")</f>
        <v/>
      </c>
    </row>
    <row r="2152" ht="17.45" customHeight="1">
      <c r="A2152" s="257">
        <f>IF(ISNUMBER(C2152),MONTH(C2152),"")</f>
        <v/>
      </c>
      <c r="B2152" s="257">
        <f>IF(ISNUMBER(C2152),YEAR(C2152),"")</f>
        <v/>
      </c>
      <c r="C2152" s="808">
        <f>C2151+1</f>
        <v/>
      </c>
      <c r="D2152" s="809" t="n">
        <v>1.59</v>
      </c>
      <c r="E2152" s="810" t="n"/>
      <c r="F2152" s="812" t="n">
        <v>0.8483000000000001</v>
      </c>
      <c r="G2152" s="811" t="n"/>
      <c r="H2152" s="837" t="n"/>
      <c r="I2152" s="809" t="n">
        <v>0.6329</v>
      </c>
      <c r="J2152" s="810" t="n"/>
      <c r="K2152" s="812" t="n">
        <v>0.7748</v>
      </c>
      <c r="L2152" s="810" t="n"/>
      <c r="M2152" s="983">
        <f>IFERROR(AVERAGE(D2152:E2152),"")</f>
        <v/>
      </c>
      <c r="N2152" s="983">
        <f>IFERROR(AVERAGE(F2152:H2152),"")</f>
        <v/>
      </c>
      <c r="O2152" s="983">
        <f>IFERROR(AVERAGE(I2152:J2152),"")</f>
        <v/>
      </c>
      <c r="P2152" s="983">
        <f>IFERROR(AVERAGE(K2152:L2152),"")</f>
        <v/>
      </c>
      <c r="Q2152" s="441" t="n"/>
      <c r="R2152" s="813">
        <f>AVERAGE(M2152:P2152)</f>
        <v/>
      </c>
      <c r="S2152" s="443">
        <f>IF(R2152&gt;=1,1,0)</f>
        <v/>
      </c>
      <c r="T2152" s="443">
        <f>IF(S2152=0,0,S2152+T2151)</f>
        <v/>
      </c>
      <c r="AH2152" s="257">
        <f>IF(AND(M2152&gt;=2,N2152&gt;=2,O2152&gt;=2,P2152&gt;=2),1,0)</f>
        <v/>
      </c>
      <c r="AI2152" s="266">
        <f>IF(AH2152=0,"OK","Check")</f>
        <v/>
      </c>
    </row>
    <row r="2153" ht="17.45" customHeight="1">
      <c r="A2153" s="257">
        <f>IF(ISNUMBER(C2153),MONTH(C2153),"")</f>
        <v/>
      </c>
      <c r="B2153" s="257">
        <f>IF(ISNUMBER(C2153),YEAR(C2153),"")</f>
        <v/>
      </c>
      <c r="C2153" s="808">
        <f>C2152+1</f>
        <v/>
      </c>
      <c r="D2153" s="809" t="n"/>
      <c r="E2153" s="810" t="n">
        <v>0.6106</v>
      </c>
      <c r="F2153" s="812" t="n"/>
      <c r="G2153" s="811" t="n">
        <v>0.6148</v>
      </c>
      <c r="H2153" s="837" t="n"/>
      <c r="I2153" s="809" t="n"/>
      <c r="J2153" s="810" t="n">
        <v>0.4255</v>
      </c>
      <c r="K2153" s="812" t="n"/>
      <c r="L2153" s="810" t="n">
        <v>0.6035</v>
      </c>
      <c r="M2153" s="983">
        <f>IFERROR(AVERAGE(D2153:E2153),"")</f>
        <v/>
      </c>
      <c r="N2153" s="983">
        <f>IFERROR(AVERAGE(F2153:H2153),"")</f>
        <v/>
      </c>
      <c r="O2153" s="983">
        <f>IFERROR(AVERAGE(I2153:J2153),"")</f>
        <v/>
      </c>
      <c r="P2153" s="983">
        <f>IFERROR(AVERAGE(K2153:L2153),"")</f>
        <v/>
      </c>
      <c r="Q2153" s="441" t="n"/>
      <c r="R2153" s="813">
        <f>AVERAGE(M2153:P2153)</f>
        <v/>
      </c>
      <c r="S2153" s="443">
        <f>IF(R2153&gt;=1,1,0)</f>
        <v/>
      </c>
      <c r="T2153" s="443">
        <f>IF(S2153=0,0,S2153+T2152)</f>
        <v/>
      </c>
      <c r="AH2153" s="257">
        <f>IF(AND(M2153&gt;=2,N2153&gt;=2,O2153&gt;=2,P2153&gt;=2),1,0)</f>
        <v/>
      </c>
      <c r="AI2153" s="266">
        <f>IF(AH2153=0,"OK","Check")</f>
        <v/>
      </c>
    </row>
    <row r="2154" ht="17.45" customHeight="1">
      <c r="A2154" s="257">
        <f>IF(ISNUMBER(C2154),MONTH(C2154),"")</f>
        <v/>
      </c>
      <c r="B2154" s="257">
        <f>IF(ISNUMBER(C2154),YEAR(C2154),"")</f>
        <v/>
      </c>
      <c r="C2154" s="791">
        <f>C2153+1</f>
        <v/>
      </c>
      <c r="D2154" s="792" t="n">
        <v>1.58</v>
      </c>
      <c r="E2154" s="793" t="n"/>
      <c r="F2154" s="795" t="n"/>
      <c r="G2154" s="794" t="n"/>
      <c r="H2154" s="836" t="n">
        <v>1.526</v>
      </c>
      <c r="I2154" s="792" t="n">
        <v>1.524</v>
      </c>
      <c r="J2154" s="793" t="n"/>
      <c r="K2154" s="795" t="n">
        <v>1.503</v>
      </c>
      <c r="L2154" s="793" t="n"/>
      <c r="M2154" s="982">
        <f>IFERROR(AVERAGE(D2154:E2154),"")</f>
        <v/>
      </c>
      <c r="N2154" s="982">
        <f>IFERROR(AVERAGE(F2154:H2154),"")</f>
        <v/>
      </c>
      <c r="O2154" s="982">
        <f>IFERROR(AVERAGE(I2154:J2154),"")</f>
        <v/>
      </c>
      <c r="P2154" s="982">
        <f>IFERROR(AVERAGE(K2154:L2154),"")</f>
        <v/>
      </c>
      <c r="R2154" s="797">
        <f>AVERAGE(M2154:P2154)</f>
        <v/>
      </c>
      <c r="S2154" s="266">
        <f>IF(R2154&gt;=1,1,0)</f>
        <v/>
      </c>
      <c r="T2154" s="266">
        <f>IF(S2154=0,0,S2154+T2153)</f>
        <v/>
      </c>
      <c r="AH2154" s="257">
        <f>IF(AND(M2154&gt;=2,N2154&gt;=2,O2154&gt;=2,P2154&gt;=2),1,0)</f>
        <v/>
      </c>
      <c r="AI2154" s="266">
        <f>IF(AH2154=0,"OK","Check")</f>
        <v/>
      </c>
    </row>
    <row r="2155" ht="17.45" customHeight="1">
      <c r="A2155" s="257">
        <f>IF(ISNUMBER(C2155),MONTH(C2155),"")</f>
        <v/>
      </c>
      <c r="B2155" s="257">
        <f>IF(ISNUMBER(C2155),YEAR(C2155),"")</f>
        <v/>
      </c>
      <c r="C2155" s="791">
        <f>C2154+1</f>
        <v/>
      </c>
      <c r="D2155" s="792" t="n"/>
      <c r="E2155" s="865" t="n">
        <v>2.034</v>
      </c>
      <c r="F2155" s="795" t="n"/>
      <c r="G2155" s="794" t="n">
        <v>1.763</v>
      </c>
      <c r="H2155" s="836" t="n"/>
      <c r="I2155" s="792" t="n"/>
      <c r="J2155" s="793" t="n">
        <v>1.406</v>
      </c>
      <c r="K2155" s="795" t="n"/>
      <c r="L2155" s="793" t="n">
        <v>1.556</v>
      </c>
      <c r="M2155" s="1028">
        <f>IFERROR(AVERAGE(D2155:E2155),"")</f>
        <v/>
      </c>
      <c r="N2155" s="982">
        <f>IFERROR(AVERAGE(F2155:H2155),"")</f>
        <v/>
      </c>
      <c r="O2155" s="982">
        <f>IFERROR(AVERAGE(I2155:J2155),"")</f>
        <v/>
      </c>
      <c r="P2155" s="982">
        <f>IFERROR(AVERAGE(K2155:L2155),"")</f>
        <v/>
      </c>
      <c r="R2155" s="797">
        <f>AVERAGE(M2155:P2155)</f>
        <v/>
      </c>
      <c r="S2155" s="266">
        <f>IF(R2155&gt;=1,1,0)</f>
        <v/>
      </c>
      <c r="T2155" s="266">
        <f>IF(S2155=0,0,S2155+T2154)</f>
        <v/>
      </c>
      <c r="AH2155" s="257">
        <f>IF(AND(M2155&gt;=2,N2155&gt;=2,O2155&gt;=2,P2155&gt;=2),1,0)</f>
        <v/>
      </c>
      <c r="AI2155" s="266">
        <f>IF(AH2155=0,"OK","Check")</f>
        <v/>
      </c>
    </row>
    <row r="2156" ht="17.45" customHeight="1">
      <c r="A2156" s="257">
        <f>IF(ISNUMBER(C2156),MONTH(C2156),"")</f>
        <v/>
      </c>
      <c r="B2156" s="257">
        <f>IF(ISNUMBER(C2156),YEAR(C2156),"")</f>
        <v/>
      </c>
      <c r="C2156" s="861">
        <f>C2155+1</f>
        <v/>
      </c>
      <c r="D2156" s="803" t="n">
        <v>1.523</v>
      </c>
      <c r="E2156" s="804" t="n"/>
      <c r="F2156" s="806" t="n">
        <v>1.136</v>
      </c>
      <c r="G2156" s="805" t="n"/>
      <c r="H2156" s="838" t="n">
        <v>1.147</v>
      </c>
      <c r="I2156" s="803" t="n">
        <v>1.19</v>
      </c>
      <c r="J2156" s="804" t="n"/>
      <c r="K2156" s="806" t="n">
        <v>1.345</v>
      </c>
      <c r="L2156" s="804" t="n"/>
      <c r="M2156" s="982">
        <f>IFERROR(AVERAGE(D2156:E2156),"")</f>
        <v/>
      </c>
      <c r="N2156" s="982">
        <f>IFERROR(AVERAGE(F2156:H2156),"")</f>
        <v/>
      </c>
      <c r="O2156" s="982">
        <f>IFERROR(AVERAGE(I2156:J2156),"")</f>
        <v/>
      </c>
      <c r="P2156" s="982">
        <f>IFERROR(AVERAGE(K2156:L2156),"")</f>
        <v/>
      </c>
      <c r="R2156" s="797">
        <f>AVERAGE(M2156:P2156)</f>
        <v/>
      </c>
      <c r="S2156" s="266">
        <f>IF(R2156&gt;=1,1,0)</f>
        <v/>
      </c>
      <c r="T2156" s="266">
        <f>IF(S2156=0,0,S2156+T2155)</f>
        <v/>
      </c>
      <c r="AH2156" s="257">
        <f>IF(AND(M2156&gt;=2,N2156&gt;=2,O2156&gt;=2,P2156&gt;=2),1,0)</f>
        <v/>
      </c>
      <c r="AI2156" s="266">
        <f>IF(AH2156=0,"OK","Check")</f>
        <v/>
      </c>
    </row>
    <row r="2157" ht="17.45" customHeight="1">
      <c r="A2157" s="257">
        <f>IF(ISNUMBER(C2157),MONTH(C2157),"")</f>
        <v/>
      </c>
      <c r="B2157" s="257">
        <f>IF(ISNUMBER(C2157),YEAR(C2157),"")</f>
        <v/>
      </c>
      <c r="C2157" s="791">
        <f>C2156+1</f>
        <v/>
      </c>
      <c r="D2157" s="792" t="n"/>
      <c r="E2157" s="865" t="n">
        <v>2.237</v>
      </c>
      <c r="F2157" s="795" t="n"/>
      <c r="G2157" s="794" t="n">
        <v>0.7741</v>
      </c>
      <c r="H2157" s="836" t="n"/>
      <c r="I2157" s="792" t="n"/>
      <c r="J2157" s="793" t="n">
        <v>0.5955</v>
      </c>
      <c r="K2157" s="795" t="n"/>
      <c r="L2157" s="793" t="n">
        <v>1.17</v>
      </c>
      <c r="M2157" s="1028">
        <f>IFERROR(AVERAGE(D2157:E2157),"")</f>
        <v/>
      </c>
      <c r="N2157" s="982">
        <f>IFERROR(AVERAGE(F2157:H2157),"")</f>
        <v/>
      </c>
      <c r="O2157" s="982">
        <f>IFERROR(AVERAGE(I2157:J2157),"")</f>
        <v/>
      </c>
      <c r="P2157" s="982">
        <f>IFERROR(AVERAGE(K2157:L2157),"")</f>
        <v/>
      </c>
      <c r="R2157" s="797">
        <f>AVERAGE(M2157:P2157)</f>
        <v/>
      </c>
      <c r="S2157" s="266">
        <f>IF(R2157&gt;=1,1,0)</f>
        <v/>
      </c>
      <c r="T2157" s="266">
        <f>IF(S2157=0,0,S2157+T2156)</f>
        <v/>
      </c>
      <c r="AH2157" s="257">
        <f>IF(AND(M2157&gt;=2,N2157&gt;=2,O2157&gt;=2,P2157&gt;=2),1,0)</f>
        <v/>
      </c>
      <c r="AI2157" s="266">
        <f>IF(AH2157=0,"OK","Check")</f>
        <v/>
      </c>
    </row>
    <row r="2158" ht="17.45" customHeight="1">
      <c r="A2158" s="257">
        <f>IF(ISNUMBER(C2158),MONTH(C2158),"")</f>
        <v/>
      </c>
      <c r="B2158" s="257">
        <f>IF(ISNUMBER(C2158),YEAR(C2158),"")</f>
        <v/>
      </c>
      <c r="C2158" s="791">
        <f>C2157+1</f>
        <v/>
      </c>
      <c r="D2158" s="792" t="n">
        <v>0.7491</v>
      </c>
      <c r="E2158" s="793" t="n"/>
      <c r="F2158" s="795" t="n">
        <v>0.5941</v>
      </c>
      <c r="G2158" s="794" t="n"/>
      <c r="H2158" s="836" t="n"/>
      <c r="I2158" s="792" t="n">
        <v>0.6838</v>
      </c>
      <c r="J2158" s="793" t="n"/>
      <c r="K2158" s="795" t="n">
        <v>0.6908</v>
      </c>
      <c r="L2158" s="793" t="n"/>
      <c r="M2158" s="982">
        <f>IFERROR(AVERAGE(D2158:E2158),"")</f>
        <v/>
      </c>
      <c r="N2158" s="982">
        <f>IFERROR(AVERAGE(F2158:H2158),"")</f>
        <v/>
      </c>
      <c r="O2158" s="982">
        <f>IFERROR(AVERAGE(I2158:J2158),"")</f>
        <v/>
      </c>
      <c r="P2158" s="982">
        <f>IFERROR(AVERAGE(K2158:L2158),"")</f>
        <v/>
      </c>
      <c r="R2158" s="797">
        <f>AVERAGE(M2158:P2158)</f>
        <v/>
      </c>
      <c r="S2158" s="266">
        <f>IF(R2158&gt;=1,1,0)</f>
        <v/>
      </c>
      <c r="T2158" s="266">
        <f>IF(S2158=0,0,S2158+T2157)</f>
        <v/>
      </c>
      <c r="AH2158" s="257">
        <f>IF(AND(M2158&gt;=2,N2158&gt;=2,O2158&gt;=2,P2158&gt;=2),1,0)</f>
        <v/>
      </c>
      <c r="AI2158" s="266">
        <f>IF(AH2158=0,"OK","Check")</f>
        <v/>
      </c>
    </row>
    <row r="2159" ht="17.45" customHeight="1">
      <c r="A2159" s="257">
        <f>IF(ISNUMBER(C2159),MONTH(C2159),"")</f>
        <v/>
      </c>
      <c r="B2159" s="257">
        <f>IF(ISNUMBER(C2159),YEAR(C2159),"")</f>
        <v/>
      </c>
      <c r="C2159" s="808">
        <f>C2158+1</f>
        <v/>
      </c>
      <c r="D2159" s="809" t="n"/>
      <c r="E2159" s="810" t="n">
        <v>0.7337</v>
      </c>
      <c r="F2159" s="812" t="n"/>
      <c r="G2159" s="811" t="n">
        <v>0.6041</v>
      </c>
      <c r="H2159" s="837" t="n"/>
      <c r="I2159" s="809" t="n"/>
      <c r="J2159" s="810" t="n">
        <v>0.5899</v>
      </c>
      <c r="K2159" s="812" t="n"/>
      <c r="L2159" s="810" t="n">
        <v>0.6047</v>
      </c>
      <c r="M2159" s="983">
        <f>IFERROR(AVERAGE(D2159:E2159),"")</f>
        <v/>
      </c>
      <c r="N2159" s="983">
        <f>IFERROR(AVERAGE(F2159:H2159),"")</f>
        <v/>
      </c>
      <c r="O2159" s="983">
        <f>IFERROR(AVERAGE(I2159:J2159),"")</f>
        <v/>
      </c>
      <c r="P2159" s="983">
        <f>IFERROR(AVERAGE(K2159:L2159),"")</f>
        <v/>
      </c>
      <c r="Q2159" s="441" t="n"/>
      <c r="R2159" s="813">
        <f>AVERAGE(M2159:P2159)</f>
        <v/>
      </c>
      <c r="S2159" s="443">
        <f>IF(R2159&gt;=1,1,0)</f>
        <v/>
      </c>
      <c r="T2159" s="443">
        <f>IF(S2159=0,0,S2159+T2158)</f>
        <v/>
      </c>
      <c r="AH2159" s="257">
        <f>IF(AND(M2159&gt;=2,N2159&gt;=2,O2159&gt;=2,P2159&gt;=2),1,0)</f>
        <v/>
      </c>
      <c r="AI2159" s="266">
        <f>IF(AH2159=0,"OK","Check")</f>
        <v/>
      </c>
    </row>
    <row r="2160" ht="17.45" customHeight="1">
      <c r="A2160" s="257">
        <f>IF(ISNUMBER(C2160),MONTH(C2160),"")</f>
        <v/>
      </c>
      <c r="B2160" s="257">
        <f>IF(ISNUMBER(C2160),YEAR(C2160),"")</f>
        <v/>
      </c>
      <c r="C2160" s="808">
        <f>C2159+1</f>
        <v/>
      </c>
      <c r="D2160" s="809" t="n">
        <v>0.8108</v>
      </c>
      <c r="E2160" s="810" t="n"/>
      <c r="F2160" s="812" t="n"/>
      <c r="G2160" s="811" t="n"/>
      <c r="H2160" s="837" t="n">
        <v>0.8083</v>
      </c>
      <c r="I2160" s="809" t="n">
        <v>0.5651</v>
      </c>
      <c r="J2160" s="810" t="n"/>
      <c r="K2160" s="812" t="n">
        <v>0.7</v>
      </c>
      <c r="L2160" s="810" t="n"/>
      <c r="M2160" s="983">
        <f>IFERROR(AVERAGE(D2160:E2160),"")</f>
        <v/>
      </c>
      <c r="N2160" s="983">
        <f>IFERROR(AVERAGE(F2160:H2160),"")</f>
        <v/>
      </c>
      <c r="O2160" s="983">
        <f>IFERROR(AVERAGE(I2160:J2160),"")</f>
        <v/>
      </c>
      <c r="P2160" s="983">
        <f>IFERROR(AVERAGE(K2160:L2160),"")</f>
        <v/>
      </c>
      <c r="Q2160" s="441" t="n"/>
      <c r="R2160" s="813">
        <f>AVERAGE(M2160:P2160)</f>
        <v/>
      </c>
      <c r="S2160" s="443">
        <f>IF(R2160&gt;=1,1,0)</f>
        <v/>
      </c>
      <c r="T2160" s="443">
        <f>IF(S2160=0,0,S2160+T2159)</f>
        <v/>
      </c>
      <c r="AH2160" s="257">
        <f>IF(AND(M2160&gt;=2,N2160&gt;=2,O2160&gt;=2,P2160&gt;=2),1,0)</f>
        <v/>
      </c>
      <c r="AI2160" s="266">
        <f>IF(AH2160=0,"OK","Check")</f>
        <v/>
      </c>
    </row>
    <row r="2161" ht="17.45" customHeight="1">
      <c r="A2161" s="257">
        <f>IF(ISNUMBER(C2161),MONTH(C2161),"")</f>
        <v/>
      </c>
      <c r="B2161" s="257">
        <f>IF(ISNUMBER(C2161),YEAR(C2161),"")</f>
        <v/>
      </c>
      <c r="C2161" s="791">
        <f>C2160+1</f>
        <v/>
      </c>
      <c r="D2161" s="792" t="n"/>
      <c r="E2161" s="793" t="n">
        <v>1.454</v>
      </c>
      <c r="F2161" s="795" t="n"/>
      <c r="G2161" s="794" t="n">
        <v>0.9437</v>
      </c>
      <c r="H2161" s="836" t="n"/>
      <c r="I2161" s="792" t="n"/>
      <c r="J2161" s="793" t="n">
        <v>0.9026</v>
      </c>
      <c r="K2161" s="795" t="n"/>
      <c r="L2161" s="793" t="n">
        <v>1.101</v>
      </c>
      <c r="M2161" s="982">
        <f>IFERROR(AVERAGE(D2161:E2161),"")</f>
        <v/>
      </c>
      <c r="N2161" s="982">
        <f>IFERROR(AVERAGE(F2161:H2161),"")</f>
        <v/>
      </c>
      <c r="O2161" s="982">
        <f>IFERROR(AVERAGE(I2161:J2161),"")</f>
        <v/>
      </c>
      <c r="P2161" s="982">
        <f>IFERROR(AVERAGE(K2161:L2161),"")</f>
        <v/>
      </c>
      <c r="R2161" s="797">
        <f>AVERAGE(M2161:P2161)</f>
        <v/>
      </c>
      <c r="S2161" s="266">
        <f>IF(R2161&gt;=1,1,0)</f>
        <v/>
      </c>
      <c r="T2161" s="266">
        <f>IF(S2161=0,0,S2161+T2160)</f>
        <v/>
      </c>
      <c r="AH2161" s="257">
        <f>IF(AND(M2161&gt;=2,N2161&gt;=2,O2161&gt;=2,P2161&gt;=2),1,0)</f>
        <v/>
      </c>
      <c r="AI2161" s="266">
        <f>IF(AH2161=0,"OK","Check")</f>
        <v/>
      </c>
    </row>
    <row r="2162" ht="17.45" customHeight="1" thickBot="1">
      <c r="A2162" s="257">
        <f>IF(ISNUMBER(C2162),MONTH(C2162),"")</f>
        <v/>
      </c>
      <c r="B2162" s="257">
        <f>IF(ISNUMBER(C2162),YEAR(C2162),"")</f>
        <v/>
      </c>
      <c r="C2162" s="861">
        <f>C2161+1</f>
        <v/>
      </c>
      <c r="D2162" s="803" t="n">
        <v>1.349</v>
      </c>
      <c r="E2162" s="804" t="n"/>
      <c r="F2162" s="806" t="n">
        <v>0.8367</v>
      </c>
      <c r="G2162" s="805" t="n"/>
      <c r="H2162" s="838" t="n">
        <v>0.8179999999999999</v>
      </c>
      <c r="I2162" s="803" t="n">
        <v>0.9458</v>
      </c>
      <c r="J2162" s="804" t="n"/>
      <c r="K2162" s="806" t="n">
        <v>1.078</v>
      </c>
      <c r="L2162" s="804" t="n"/>
      <c r="M2162" s="982">
        <f>IFERROR(AVERAGE(D2162:E2162),"")</f>
        <v/>
      </c>
      <c r="N2162" s="982">
        <f>IFERROR(AVERAGE(F2162:H2162),"")</f>
        <v/>
      </c>
      <c r="O2162" s="982">
        <f>IFERROR(AVERAGE(I2162:J2162),"")</f>
        <v/>
      </c>
      <c r="P2162" s="982">
        <f>IFERROR(AVERAGE(K2162:L2162),"")</f>
        <v/>
      </c>
      <c r="R2162" s="797">
        <f>AVERAGE(M2162:P2162)</f>
        <v/>
      </c>
      <c r="S2162" s="266">
        <f>IF(R2162&gt;=1,1,0)</f>
        <v/>
      </c>
      <c r="T2162" s="266">
        <f>IF(S2162=0,0,S2162+T2161)</f>
        <v/>
      </c>
      <c r="AH2162" s="257">
        <f>IF(AND(M2162&gt;=2,N2162&gt;=2,O2162&gt;=2,P2162&gt;=2),1,0)</f>
        <v/>
      </c>
      <c r="AI2162" s="266">
        <f>IF(AH2162=0,"OK","Check")</f>
        <v/>
      </c>
    </row>
    <row r="2163" ht="17.45" customHeight="1" thickBot="1">
      <c r="A2163" s="257">
        <f>IF(ISNUMBER(C2163),MONTH(C2163),"")</f>
        <v/>
      </c>
      <c r="B2163" s="257">
        <f>IF(ISNUMBER(C2163),YEAR(C2163),"")</f>
        <v/>
      </c>
      <c r="C2163" s="791">
        <f>C2162+1</f>
        <v/>
      </c>
      <c r="D2163" s="792" t="n"/>
      <c r="E2163" s="793" t="n">
        <v>1.452</v>
      </c>
      <c r="F2163" s="795" t="n"/>
      <c r="G2163" s="794" t="n">
        <v>0.9604</v>
      </c>
      <c r="H2163" s="836" t="n"/>
      <c r="I2163" s="792" t="n"/>
      <c r="J2163" s="793" t="n">
        <v>0.9036</v>
      </c>
      <c r="K2163" s="795" t="n"/>
      <c r="L2163" s="793" t="n">
        <v>0.9969</v>
      </c>
      <c r="M2163" s="982">
        <f>IFERROR(AVERAGE(D2163:E2163),"")</f>
        <v/>
      </c>
      <c r="N2163" s="982">
        <f>IFERROR(AVERAGE(F2163:H2163),"")</f>
        <v/>
      </c>
      <c r="O2163" s="982">
        <f>IFERROR(AVERAGE(I2163:J2163),"")</f>
        <v/>
      </c>
      <c r="P2163" s="982">
        <f>IFERROR(AVERAGE(K2163:L2163),"")</f>
        <v/>
      </c>
      <c r="R2163" s="797">
        <f>AVERAGE(M2163:P2163)</f>
        <v/>
      </c>
      <c r="S2163" s="266">
        <f>IF(R2163&gt;=1,1,0)</f>
        <v/>
      </c>
      <c r="T2163" s="266">
        <f>IF(S2163=0,0,S2163+T2162)</f>
        <v/>
      </c>
      <c r="U2163" s="514" t="inlineStr">
        <is>
          <t>November</t>
        </is>
      </c>
      <c r="V2163" s="515" t="n">
        <v>2023</v>
      </c>
      <c r="W2163" s="516" t="n"/>
      <c r="X2163" s="516" t="n"/>
      <c r="Y2163" s="516" t="n"/>
      <c r="AH2163" s="257">
        <f>IF(AND(M2163&gt;=2,N2163&gt;=2,O2163&gt;=2,P2163&gt;=2),1,0)</f>
        <v/>
      </c>
      <c r="AI2163" s="266">
        <f>IF(AH2163=0,"OK","Check")</f>
        <v/>
      </c>
    </row>
    <row r="2164" ht="17.45" customHeight="1" thickBot="1">
      <c r="A2164" s="257">
        <f>IF(ISNUMBER(C2164),MONTH(C2164),"")</f>
        <v/>
      </c>
      <c r="B2164" s="257">
        <f>IF(ISNUMBER(C2164),YEAR(C2164),"")</f>
        <v/>
      </c>
      <c r="C2164" s="824">
        <f>C2163+1</f>
        <v/>
      </c>
      <c r="D2164" s="825" t="n">
        <v>1.438</v>
      </c>
      <c r="E2164" s="826" t="n"/>
      <c r="F2164" s="828" t="n">
        <v>0.9972</v>
      </c>
      <c r="G2164" s="827" t="n"/>
      <c r="H2164" s="867" t="n"/>
      <c r="I2164" s="825" t="n">
        <v>0.9433</v>
      </c>
      <c r="J2164" s="826" t="n"/>
      <c r="K2164" s="828" t="n">
        <v>0.9385</v>
      </c>
      <c r="L2164" s="826" t="n"/>
      <c r="M2164" s="988">
        <f>IFERROR(AVERAGE(D2164:E2164),"")</f>
        <v/>
      </c>
      <c r="N2164" s="988">
        <f>IFERROR(AVERAGE(F2164:H2164),"")</f>
        <v/>
      </c>
      <c r="O2164" s="988">
        <f>IFERROR(AVERAGE(I2164:J2164),"")</f>
        <v/>
      </c>
      <c r="P2164" s="988">
        <f>IFERROR(AVERAGE(K2164:L2164),"")</f>
        <v/>
      </c>
      <c r="Q2164" s="315" t="n"/>
      <c r="R2164" s="830">
        <f>AVERAGE(M2164:P2164)</f>
        <v/>
      </c>
      <c r="S2164" s="312">
        <f>IF(R2164&gt;=1,1,0)</f>
        <v/>
      </c>
      <c r="T2164" s="312">
        <f>IF(S2164=0,0,S2164+T2163)</f>
        <v/>
      </c>
      <c r="U2164" s="517" t="inlineStr">
        <is>
          <t>Parameter</t>
        </is>
      </c>
      <c r="V2164" s="517" t="inlineStr">
        <is>
          <t>Station 1</t>
        </is>
      </c>
      <c r="W2164" s="517" t="inlineStr">
        <is>
          <t>Station 2</t>
        </is>
      </c>
      <c r="X2164" s="517" t="inlineStr">
        <is>
          <t>Station 4</t>
        </is>
      </c>
      <c r="Y2164" s="517" t="inlineStr">
        <is>
          <t>Station 5</t>
        </is>
      </c>
      <c r="AH2164" s="257">
        <f>IF(AND(M2164&gt;=2,N2164&gt;=2,O2164&gt;=2,P2164&gt;=2),1,0)</f>
        <v/>
      </c>
      <c r="AI2164" s="266">
        <f>IF(AH2164=0,"OK","Check")</f>
        <v/>
      </c>
    </row>
    <row r="2165" ht="17.45" customHeight="1">
      <c r="A2165" s="257">
        <f>IF(ISNUMBER(C2165),MONTH(C2165),"")</f>
        <v/>
      </c>
      <c r="B2165" s="257">
        <f>IF(ISNUMBER(C2165),YEAR(C2165),"")</f>
        <v/>
      </c>
      <c r="C2165" s="831">
        <f>C2164+1</f>
        <v/>
      </c>
      <c r="D2165" s="832" t="n"/>
      <c r="E2165" s="833" t="n">
        <v>0.9195</v>
      </c>
      <c r="F2165" s="835" t="n"/>
      <c r="G2165" s="834" t="n">
        <v>1.145</v>
      </c>
      <c r="H2165" s="860" t="n"/>
      <c r="I2165" s="832" t="n"/>
      <c r="J2165" s="833" t="n">
        <v>0.8798</v>
      </c>
      <c r="K2165" s="835" t="n"/>
      <c r="L2165" s="833" t="n">
        <v>0.8243</v>
      </c>
      <c r="M2165" s="982">
        <f>IFERROR(AVERAGE(D2165:E2165),"")</f>
        <v/>
      </c>
      <c r="N2165" s="982">
        <f>IFERROR(AVERAGE(F2165:H2165),"")</f>
        <v/>
      </c>
      <c r="O2165" s="982">
        <f>IFERROR(AVERAGE(I2165:J2165),"")</f>
        <v/>
      </c>
      <c r="P2165" s="982">
        <f>IFERROR(AVERAGE(K2165:L2165),"")</f>
        <v/>
      </c>
      <c r="R2165" s="797">
        <f>AVERAGE(M2165:P2165)</f>
        <v/>
      </c>
      <c r="S2165" s="266">
        <f>IF(R2165&gt;=1,1,0)</f>
        <v/>
      </c>
      <c r="T2165" s="266">
        <f>IF(S2165=0,0,S2165+T2164)</f>
        <v/>
      </c>
      <c r="U2165" s="518" t="inlineStr">
        <is>
          <t>Average</t>
        </is>
      </c>
      <c r="V2165" s="928">
        <f>AVERAGE(D2135:E2164)</f>
        <v/>
      </c>
      <c r="W2165" s="928">
        <f>AVERAGE(F2135:H2164)</f>
        <v/>
      </c>
      <c r="X2165" s="928">
        <f>AVERAGE(I2135:J2164)</f>
        <v/>
      </c>
      <c r="Y2165" s="928">
        <f>AVERAGE(K2135:L2164)</f>
        <v/>
      </c>
      <c r="AH2165" s="257">
        <f>IF(AND(M2165&gt;=2,N2165&gt;=2,O2165&gt;=2,P2165&gt;=2),1,0)</f>
        <v/>
      </c>
      <c r="AI2165" s="266">
        <f>IF(AH2165=0,"OK","Check")</f>
        <v/>
      </c>
    </row>
    <row r="2166" ht="17.45" customHeight="1">
      <c r="A2166" s="257">
        <f>IF(ISNUMBER(C2166),MONTH(C2166),"")</f>
        <v/>
      </c>
      <c r="B2166" s="257">
        <f>IF(ISNUMBER(C2166),YEAR(C2166),"")</f>
        <v/>
      </c>
      <c r="C2166" s="808">
        <f>C2165+1</f>
        <v/>
      </c>
      <c r="D2166" s="809" t="n">
        <v>0.994</v>
      </c>
      <c r="E2166" s="810" t="n"/>
      <c r="F2166" s="812" t="n"/>
      <c r="G2166" s="811" t="n"/>
      <c r="H2166" s="837" t="n">
        <v>0.8669</v>
      </c>
      <c r="I2166" s="809" t="n">
        <v>0.8991</v>
      </c>
      <c r="J2166" s="810" t="n"/>
      <c r="K2166" s="812" t="n">
        <v>0.896</v>
      </c>
      <c r="L2166" s="810" t="n"/>
      <c r="M2166" s="983">
        <f>IFERROR(AVERAGE(D2166:E2166),"")</f>
        <v/>
      </c>
      <c r="N2166" s="983">
        <f>IFERROR(AVERAGE(F2166:H2166),"")</f>
        <v/>
      </c>
      <c r="O2166" s="983">
        <f>IFERROR(AVERAGE(I2166:J2166),"")</f>
        <v/>
      </c>
      <c r="P2166" s="983">
        <f>IFERROR(AVERAGE(K2166:L2166),"")</f>
        <v/>
      </c>
      <c r="Q2166" s="441" t="n"/>
      <c r="R2166" s="813">
        <f>AVERAGE(M2166:P2166)</f>
        <v/>
      </c>
      <c r="S2166" s="443">
        <f>IF(R2166&gt;=1,1,0)</f>
        <v/>
      </c>
      <c r="T2166" s="443">
        <f>IF(S2166=0,0,S2166+T2165)</f>
        <v/>
      </c>
      <c r="U2166" s="518" t="inlineStr">
        <is>
          <t>Maximum</t>
        </is>
      </c>
      <c r="V2166" s="928">
        <f>MAX(D2135:E2164)</f>
        <v/>
      </c>
      <c r="W2166" s="928">
        <f>MAX(F2135:H2164)</f>
        <v/>
      </c>
      <c r="X2166" s="928">
        <f>MAX(I2135:J2164)</f>
        <v/>
      </c>
      <c r="Y2166" s="928">
        <f>MAX(K2135:L2164)</f>
        <v/>
      </c>
      <c r="AH2166" s="257">
        <f>IF(AND(M2166&gt;=2,N2166&gt;=2,O2166&gt;=2,P2166&gt;=2),1,0)</f>
        <v/>
      </c>
      <c r="AI2166" s="266">
        <f>IF(AH2166=0,"OK","Check")</f>
        <v/>
      </c>
    </row>
    <row r="2167" ht="17.45" customHeight="1" thickBot="1">
      <c r="A2167" s="257">
        <f>IF(ISNUMBER(C2167),MONTH(C2167),"")</f>
        <v/>
      </c>
      <c r="B2167" s="257">
        <f>IF(ISNUMBER(C2167),YEAR(C2167),"")</f>
        <v/>
      </c>
      <c r="C2167" s="808">
        <f>C2166+1</f>
        <v/>
      </c>
      <c r="D2167" s="809" t="n"/>
      <c r="E2167" s="810" t="n">
        <v>1.268</v>
      </c>
      <c r="F2167" s="812" t="n"/>
      <c r="G2167" s="811" t="n">
        <v>0.9653</v>
      </c>
      <c r="H2167" s="837" t="n"/>
      <c r="I2167" s="809" t="n"/>
      <c r="J2167" s="810" t="n">
        <v>0.8931</v>
      </c>
      <c r="K2167" s="812" t="n"/>
      <c r="L2167" s="810" t="n">
        <v>0.9844000000000001</v>
      </c>
      <c r="M2167" s="983">
        <f>IFERROR(AVERAGE(D2167:E2167),"")</f>
        <v/>
      </c>
      <c r="N2167" s="983">
        <f>IFERROR(AVERAGE(F2167:H2167),"")</f>
        <v/>
      </c>
      <c r="O2167" s="983">
        <f>IFERROR(AVERAGE(I2167:J2167),"")</f>
        <v/>
      </c>
      <c r="P2167" s="983">
        <f>IFERROR(AVERAGE(K2167:L2167),"")</f>
        <v/>
      </c>
      <c r="Q2167" s="441" t="n"/>
      <c r="R2167" s="813">
        <f>AVERAGE(M2167:P2167)</f>
        <v/>
      </c>
      <c r="S2167" s="443">
        <f>IF(R2167&gt;=1,1,0)</f>
        <v/>
      </c>
      <c r="T2167" s="443">
        <f>IF(S2167=0,0,S2167+T2166)</f>
        <v/>
      </c>
      <c r="U2167" s="520" t="inlineStr">
        <is>
          <t># DAYS &gt; 2.5</t>
        </is>
      </c>
      <c r="V2167" s="521">
        <f>COUNTIF(D2135:E2164,"&gt;=2.5")</f>
        <v/>
      </c>
      <c r="W2167" s="521">
        <f>COUNTIF(F2135:H2164,"&gt;=2.5")</f>
        <v/>
      </c>
      <c r="X2167" s="521">
        <f>COUNTIF(I2135:J2164,"&gt;=2.5")</f>
        <v/>
      </c>
      <c r="Y2167" s="521">
        <f>COUNTIF(K2135:L2164,"&gt;=2.5")</f>
        <v/>
      </c>
      <c r="AH2167" s="257">
        <f>IF(AND(M2167&gt;=2,N2167&gt;=2,O2167&gt;=2,P2167&gt;=2),1,0)</f>
        <v/>
      </c>
      <c r="AI2167" s="266">
        <f>IF(AH2167=0,"OK","Check")</f>
        <v/>
      </c>
    </row>
    <row r="2168" ht="17.45" customHeight="1" thickBot="1">
      <c r="A2168" s="257">
        <f>IF(ISNUMBER(C2168),MONTH(C2168),"")</f>
        <v/>
      </c>
      <c r="B2168" s="257">
        <f>IF(ISNUMBER(C2168),YEAR(C2168),"")</f>
        <v/>
      </c>
      <c r="C2168" s="861">
        <f>C2167+1</f>
        <v/>
      </c>
      <c r="D2168" s="864" t="n">
        <v>2.069</v>
      </c>
      <c r="E2168" s="804" t="n"/>
      <c r="F2168" s="806" t="n">
        <v>1.777</v>
      </c>
      <c r="G2168" s="805" t="n"/>
      <c r="H2168" s="838" t="n">
        <v>1.781</v>
      </c>
      <c r="I2168" s="803" t="n">
        <v>1.496</v>
      </c>
      <c r="J2168" s="804" t="n"/>
      <c r="K2168" s="806" t="n">
        <v>1.485</v>
      </c>
      <c r="L2168" s="804" t="n"/>
      <c r="M2168" s="1028">
        <f>IFERROR(AVERAGE(D2168:E2168),"")</f>
        <v/>
      </c>
      <c r="N2168" s="982">
        <f>IFERROR(AVERAGE(F2168:H2168),"")</f>
        <v/>
      </c>
      <c r="O2168" s="982">
        <f>IFERROR(AVERAGE(I2168:J2168),"")</f>
        <v/>
      </c>
      <c r="P2168" s="982">
        <f>IFERROR(AVERAGE(K2168:L2168),"")</f>
        <v/>
      </c>
      <c r="R2168" s="797">
        <f>AVERAGE(M2168:P2168)</f>
        <v/>
      </c>
      <c r="S2168" s="266">
        <f>IF(R2168&gt;=1,1,0)</f>
        <v/>
      </c>
      <c r="T2168" s="266">
        <f>IF(S2168=0,0,S2168+T2167)</f>
        <v/>
      </c>
      <c r="X2168" s="664">
        <f>SUM(V2167:Y2167)</f>
        <v/>
      </c>
      <c r="Y2168" s="929">
        <f>AVERAGE(V2165:Y2165)</f>
        <v/>
      </c>
      <c r="AH2168" s="257">
        <f>IF(AND(M2168&gt;=2,N2168&gt;=2,O2168&gt;=2,P2168&gt;=2),1,0)</f>
        <v/>
      </c>
      <c r="AI2168" s="266">
        <f>IF(AH2168=0,"OK","Check")</f>
        <v/>
      </c>
    </row>
    <row r="2169" ht="17.45" customHeight="1">
      <c r="A2169" s="257">
        <f>IF(ISNUMBER(C2169),MONTH(C2169),"")</f>
        <v/>
      </c>
      <c r="B2169" s="257">
        <f>IF(ISNUMBER(C2169),YEAR(C2169),"")</f>
        <v/>
      </c>
      <c r="C2169" s="791">
        <f>C2168+1</f>
        <v/>
      </c>
      <c r="D2169" s="792" t="n"/>
      <c r="E2169" s="865" t="n">
        <v>3.134</v>
      </c>
      <c r="F2169" s="795" t="n"/>
      <c r="G2169" s="794" t="n">
        <v>1.749</v>
      </c>
      <c r="H2169" s="836" t="n"/>
      <c r="I2169" s="792" t="n"/>
      <c r="J2169" s="793" t="n">
        <v>1.401</v>
      </c>
      <c r="K2169" s="795" t="n"/>
      <c r="L2169" s="793" t="n">
        <v>1.715</v>
      </c>
      <c r="M2169" s="1028">
        <f>IFERROR(AVERAGE(D2169:E2169),"")</f>
        <v/>
      </c>
      <c r="N2169" s="982">
        <f>IFERROR(AVERAGE(F2169:H2169),"")</f>
        <v/>
      </c>
      <c r="O2169" s="982">
        <f>IFERROR(AVERAGE(I2169:J2169),"")</f>
        <v/>
      </c>
      <c r="P2169" s="982">
        <f>IFERROR(AVERAGE(K2169:L2169),"")</f>
        <v/>
      </c>
      <c r="R2169" s="797">
        <f>AVERAGE(M2169:P2169)</f>
        <v/>
      </c>
      <c r="S2169" s="266">
        <f>IF(R2169&gt;=1,1,0)</f>
        <v/>
      </c>
      <c r="T2169" s="266">
        <f>IF(S2169=0,0,S2169+T2168)</f>
        <v/>
      </c>
      <c r="V2169" s="605">
        <f>V2165-V2134</f>
        <v/>
      </c>
      <c r="W2169" s="605">
        <f>W2165-W2134</f>
        <v/>
      </c>
      <c r="X2169" s="605">
        <f>X2165-X2134</f>
        <v/>
      </c>
      <c r="Y2169" s="605">
        <f>Y2165-Y2134</f>
        <v/>
      </c>
      <c r="AH2169" s="257">
        <f>IF(AND(M2169&gt;=2,N2169&gt;=2,O2169&gt;=2,P2169&gt;=2),1,0)</f>
        <v/>
      </c>
      <c r="AI2169" s="266">
        <f>IF(AH2169=0,"OK","Check")</f>
        <v/>
      </c>
    </row>
    <row r="2170" ht="17.45" customHeight="1">
      <c r="A2170" s="257">
        <f>IF(ISNUMBER(C2170),MONTH(C2170),"")</f>
        <v/>
      </c>
      <c r="B2170" s="257">
        <f>IF(ISNUMBER(C2170),YEAR(C2170),"")</f>
        <v/>
      </c>
      <c r="C2170" s="791">
        <f>C2169+1</f>
        <v/>
      </c>
      <c r="D2170" s="899" t="n">
        <v>4.273</v>
      </c>
      <c r="E2170" s="793" t="n"/>
      <c r="F2170" s="795" t="n">
        <v>1.512</v>
      </c>
      <c r="G2170" s="794" t="n"/>
      <c r="H2170" s="836" t="n"/>
      <c r="I2170" s="792" t="n">
        <v>1.294</v>
      </c>
      <c r="J2170" s="793" t="n"/>
      <c r="K2170" s="795" t="n">
        <v>1.65</v>
      </c>
      <c r="L2170" s="793" t="n"/>
      <c r="M2170" s="1028">
        <f>IFERROR(AVERAGE(D2170:E2170),"")</f>
        <v/>
      </c>
      <c r="N2170" s="982">
        <f>IFERROR(AVERAGE(F2170:H2170),"")</f>
        <v/>
      </c>
      <c r="O2170" s="982">
        <f>IFERROR(AVERAGE(I2170:J2170),"")</f>
        <v/>
      </c>
      <c r="P2170" s="982">
        <f>IFERROR(AVERAGE(K2170:L2170),"")</f>
        <v/>
      </c>
      <c r="R2170" s="797">
        <f>AVERAGE(M2170:P2170)</f>
        <v/>
      </c>
      <c r="S2170" s="266">
        <f>IF(R2170&gt;=1,1,0)</f>
        <v/>
      </c>
      <c r="T2170" s="266">
        <f>IF(S2170=0,0,S2170+T2169)</f>
        <v/>
      </c>
      <c r="AH2170" s="257">
        <f>IF(AND(M2170&gt;=2,N2170&gt;=2,O2170&gt;=2,P2170&gt;=2),1,0)</f>
        <v/>
      </c>
      <c r="AI2170" s="266">
        <f>IF(AH2170=0,"OK","Check")</f>
        <v/>
      </c>
    </row>
    <row r="2171" ht="17.45" customHeight="1">
      <c r="A2171" s="257">
        <f>IF(ISNUMBER(C2171),MONTH(C2171),"")</f>
        <v/>
      </c>
      <c r="B2171" s="257">
        <f>IF(ISNUMBER(C2171),YEAR(C2171),"")</f>
        <v/>
      </c>
      <c r="C2171" s="791">
        <f>C2170+1</f>
        <v/>
      </c>
      <c r="D2171" s="792" t="n"/>
      <c r="E2171" s="793" t="n">
        <v>1.356</v>
      </c>
      <c r="F2171" s="795" t="n"/>
      <c r="G2171" s="794" t="n">
        <v>1.092</v>
      </c>
      <c r="H2171" s="836" t="n"/>
      <c r="I2171" s="792" t="n"/>
      <c r="J2171" s="793" t="n">
        <v>0.9807</v>
      </c>
      <c r="K2171" s="795" t="n"/>
      <c r="L2171" s="793" t="n">
        <v>1.106</v>
      </c>
      <c r="M2171" s="982">
        <f>IFERROR(AVERAGE(D2171:E2171),"")</f>
        <v/>
      </c>
      <c r="N2171" s="982">
        <f>IFERROR(AVERAGE(F2171:H2171),"")</f>
        <v/>
      </c>
      <c r="O2171" s="982">
        <f>IFERROR(AVERAGE(I2171:J2171),"")</f>
        <v/>
      </c>
      <c r="P2171" s="982">
        <f>IFERROR(AVERAGE(K2171:L2171),"")</f>
        <v/>
      </c>
      <c r="R2171" s="797">
        <f>AVERAGE(M2171:P2171)</f>
        <v/>
      </c>
      <c r="S2171" s="266">
        <f>IF(R2171&gt;=1,1,0)</f>
        <v/>
      </c>
      <c r="T2171" s="266">
        <f>IF(S2171=0,0,S2171+T2170)</f>
        <v/>
      </c>
      <c r="AH2171" s="257">
        <f>IF(AND(M2171&gt;=2,N2171&gt;=2,O2171&gt;=2,P2171&gt;=2),1,0)</f>
        <v/>
      </c>
      <c r="AI2171" s="266">
        <f>IF(AH2171=0,"OK","Check")</f>
        <v/>
      </c>
    </row>
    <row r="2172" ht="17.45" customHeight="1">
      <c r="A2172" s="257">
        <f>IF(ISNUMBER(C2172),MONTH(C2172),"")</f>
        <v/>
      </c>
      <c r="B2172" s="257">
        <f>IF(ISNUMBER(C2172),YEAR(C2172),"")</f>
        <v/>
      </c>
      <c r="C2172" s="791">
        <f>C2171+1</f>
        <v/>
      </c>
      <c r="D2172" s="899" t="n">
        <v>2.138</v>
      </c>
      <c r="E2172" s="793" t="n"/>
      <c r="F2172" s="795" t="n"/>
      <c r="G2172" s="794" t="n"/>
      <c r="H2172" s="836" t="n">
        <v>1.186</v>
      </c>
      <c r="I2172" s="792" t="n">
        <v>1.344</v>
      </c>
      <c r="J2172" s="793" t="n"/>
      <c r="K2172" s="795" t="n">
        <v>1.403</v>
      </c>
      <c r="L2172" s="793" t="n"/>
      <c r="M2172" s="1028">
        <f>IFERROR(AVERAGE(D2172:E2172),"")</f>
        <v/>
      </c>
      <c r="N2172" s="982">
        <f>IFERROR(AVERAGE(F2172:H2172),"")</f>
        <v/>
      </c>
      <c r="O2172" s="982">
        <f>IFERROR(AVERAGE(I2172:J2172),"")</f>
        <v/>
      </c>
      <c r="P2172" s="982">
        <f>IFERROR(AVERAGE(K2172:L2172),"")</f>
        <v/>
      </c>
      <c r="R2172" s="797">
        <f>AVERAGE(M2172:P2172)</f>
        <v/>
      </c>
      <c r="S2172" s="266">
        <f>IF(R2172&gt;=1,1,0)</f>
        <v/>
      </c>
      <c r="T2172" s="266">
        <f>IF(S2172=0,0,S2172+T2171)</f>
        <v/>
      </c>
      <c r="AH2172" s="257">
        <f>IF(AND(M2172&gt;=2,N2172&gt;=2,O2172&gt;=2,P2172&gt;=2),1,0)</f>
        <v/>
      </c>
      <c r="AI2172" s="266">
        <f>IF(AH2172=0,"OK","Check")</f>
        <v/>
      </c>
    </row>
    <row r="2173" ht="17.45" customHeight="1">
      <c r="A2173" s="257">
        <f>IF(ISNUMBER(C2173),MONTH(C2173),"")</f>
        <v/>
      </c>
      <c r="B2173" s="257">
        <f>IF(ISNUMBER(C2173),YEAR(C2173),"")</f>
        <v/>
      </c>
      <c r="C2173" s="808">
        <f>C2172+1</f>
        <v/>
      </c>
      <c r="D2173" s="809" t="n"/>
      <c r="E2173" s="900" t="n">
        <v>2.77</v>
      </c>
      <c r="F2173" s="812" t="n"/>
      <c r="G2173" s="811" t="n">
        <v>1.747</v>
      </c>
      <c r="H2173" s="837" t="n"/>
      <c r="I2173" s="809" t="n"/>
      <c r="J2173" s="810" t="n">
        <v>1.142</v>
      </c>
      <c r="K2173" s="812" t="n"/>
      <c r="L2173" s="900" t="n">
        <v>2.026</v>
      </c>
      <c r="M2173" s="1033">
        <f>IFERROR(AVERAGE(D2173:E2173),"")</f>
        <v/>
      </c>
      <c r="N2173" s="983">
        <f>IFERROR(AVERAGE(F2173:H2173),"")</f>
        <v/>
      </c>
      <c r="O2173" s="983">
        <f>IFERROR(AVERAGE(I2173:J2173),"")</f>
        <v/>
      </c>
      <c r="P2173" s="1033">
        <f>IFERROR(AVERAGE(K2173:L2173),"")</f>
        <v/>
      </c>
      <c r="Q2173" s="441" t="n"/>
      <c r="R2173" s="813">
        <f>AVERAGE(M2173:P2173)</f>
        <v/>
      </c>
      <c r="S2173" s="443">
        <f>IF(R2173&gt;=1,1,0)</f>
        <v/>
      </c>
      <c r="T2173" s="443">
        <f>IF(S2173=0,0,S2173+T2172)</f>
        <v/>
      </c>
      <c r="AH2173" s="257">
        <f>IF(AND(M2173&gt;=2,N2173&gt;=2,O2173&gt;=2,P2173&gt;=2),1,0)</f>
        <v/>
      </c>
      <c r="AI2173" s="266">
        <f>IF(AH2173=0,"OK","Check")</f>
        <v/>
      </c>
    </row>
    <row r="2174" ht="17.45" customHeight="1">
      <c r="A2174" s="257">
        <f>IF(ISNUMBER(C2174),MONTH(C2174),"")</f>
        <v/>
      </c>
      <c r="B2174" s="257">
        <f>IF(ISNUMBER(C2174),YEAR(C2174),"")</f>
        <v/>
      </c>
      <c r="C2174" s="861">
        <f>C2173+1</f>
        <v/>
      </c>
      <c r="D2174" s="809" t="n">
        <v>0.8227</v>
      </c>
      <c r="E2174" s="810" t="n"/>
      <c r="F2174" s="812" t="n">
        <v>0.8446</v>
      </c>
      <c r="G2174" s="811" t="n"/>
      <c r="H2174" s="837" t="n">
        <v>0.9243</v>
      </c>
      <c r="I2174" s="809" t="n">
        <v>0.7601</v>
      </c>
      <c r="J2174" s="810" t="n"/>
      <c r="K2174" s="812" t="n">
        <v>1.046</v>
      </c>
      <c r="L2174" s="810" t="n"/>
      <c r="M2174" s="983">
        <f>IFERROR(AVERAGE(D2174:E2174),"")</f>
        <v/>
      </c>
      <c r="N2174" s="983">
        <f>IFERROR(AVERAGE(F2174:H2174),"")</f>
        <v/>
      </c>
      <c r="O2174" s="983">
        <f>IFERROR(AVERAGE(I2174:J2174),"")</f>
        <v/>
      </c>
      <c r="P2174" s="983">
        <f>IFERROR(AVERAGE(K2174:L2174),"")</f>
        <v/>
      </c>
      <c r="Q2174" s="441" t="n"/>
      <c r="R2174" s="813">
        <f>AVERAGE(M2174:P2174)</f>
        <v/>
      </c>
      <c r="S2174" s="443">
        <f>IF(R2174&gt;=1,1,0)</f>
        <v/>
      </c>
      <c r="T2174" s="443">
        <f>IF(S2174=0,0,S2174+T2173)</f>
        <v/>
      </c>
      <c r="AH2174" s="257">
        <f>IF(AND(M2174&gt;=2,N2174&gt;=2,O2174&gt;=2,P2174&gt;=2),1,0)</f>
        <v/>
      </c>
      <c r="AI2174" s="266">
        <f>IF(AH2174=0,"OK","Check")</f>
        <v/>
      </c>
    </row>
    <row r="2175" ht="17.45" customHeight="1">
      <c r="A2175" s="257">
        <f>IF(ISNUMBER(C2175),MONTH(C2175),"")</f>
        <v/>
      </c>
      <c r="B2175" s="257">
        <f>IF(ISNUMBER(C2175),YEAR(C2175),"")</f>
        <v/>
      </c>
      <c r="C2175" s="791">
        <f>C2174+1</f>
        <v/>
      </c>
      <c r="D2175" s="792" t="n"/>
      <c r="E2175" s="865" t="n">
        <v>2.257</v>
      </c>
      <c r="F2175" s="795" t="n"/>
      <c r="G2175" s="794" t="n">
        <v>1.606</v>
      </c>
      <c r="H2175" s="836" t="n"/>
      <c r="I2175" s="792" t="n"/>
      <c r="J2175" s="793" t="n">
        <v>1.48</v>
      </c>
      <c r="K2175" s="795" t="n"/>
      <c r="L2175" s="793" t="n">
        <v>1.747</v>
      </c>
      <c r="M2175" s="1028">
        <f>IFERROR(AVERAGE(D2175:E2175),"")</f>
        <v/>
      </c>
      <c r="N2175" s="982">
        <f>IFERROR(AVERAGE(F2175:H2175),"")</f>
        <v/>
      </c>
      <c r="O2175" s="982">
        <f>IFERROR(AVERAGE(I2175:J2175),"")</f>
        <v/>
      </c>
      <c r="P2175" s="982">
        <f>IFERROR(AVERAGE(K2175:L2175),"")</f>
        <v/>
      </c>
      <c r="R2175" s="797">
        <f>AVERAGE(M2175:P2175)</f>
        <v/>
      </c>
      <c r="S2175" s="266">
        <f>IF(R2175&gt;=1,1,0)</f>
        <v/>
      </c>
      <c r="T2175" s="266">
        <f>IF(S2175=0,0,S2175+T2174)</f>
        <v/>
      </c>
      <c r="AH2175" s="257">
        <f>IF(AND(M2175&gt;=2,N2175&gt;=2,O2175&gt;=2,P2175&gt;=2),1,0)</f>
        <v/>
      </c>
      <c r="AI2175" s="266">
        <f>IF(AH2175=0,"OK","Check")</f>
        <v/>
      </c>
    </row>
    <row r="2176" ht="17.45" customHeight="1">
      <c r="A2176" s="257">
        <f>IF(ISNUMBER(C2176),MONTH(C2176),"")</f>
        <v/>
      </c>
      <c r="B2176" s="257">
        <f>IF(ISNUMBER(C2176),YEAR(C2176),"")</f>
        <v/>
      </c>
      <c r="C2176" s="791">
        <f>C2175+1</f>
        <v/>
      </c>
      <c r="D2176" s="933" t="n">
        <v>3.063</v>
      </c>
      <c r="E2176" s="850" t="n"/>
      <c r="F2176" s="852" t="n">
        <v>1.874</v>
      </c>
      <c r="G2176" s="851" t="n"/>
      <c r="H2176" s="853" t="n"/>
      <c r="I2176" s="849" t="n">
        <v>1.783</v>
      </c>
      <c r="J2176" s="850" t="n"/>
      <c r="K2176" s="852" t="n">
        <v>1.812</v>
      </c>
      <c r="L2176" s="850" t="n"/>
      <c r="M2176" s="1028">
        <f>IFERROR(AVERAGE(D2176:E2176),"")</f>
        <v/>
      </c>
      <c r="N2176" s="982">
        <f>IFERROR(AVERAGE(F2176:H2176),"")</f>
        <v/>
      </c>
      <c r="O2176" s="982">
        <f>IFERROR(AVERAGE(I2176:J2176),"")</f>
        <v/>
      </c>
      <c r="P2176" s="982">
        <f>IFERROR(AVERAGE(K2176:L2176),"")</f>
        <v/>
      </c>
      <c r="R2176" s="797">
        <f>AVERAGE(M2176:P2176)</f>
        <v/>
      </c>
      <c r="S2176" s="266">
        <f>IF(R2176&gt;=1,1,0)</f>
        <v/>
      </c>
      <c r="T2176" s="266">
        <f>IF(S2176=0,0,S2176+T2175)</f>
        <v/>
      </c>
      <c r="AH2176" s="257">
        <f>IF(AND(M2176&gt;=2,N2176&gt;=2,O2176&gt;=2,P2176&gt;=2),1,0)</f>
        <v/>
      </c>
      <c r="AI2176" s="266">
        <f>IF(AH2176=0,"OK","Check")</f>
        <v/>
      </c>
    </row>
    <row r="2177" ht="17.45" customHeight="1">
      <c r="A2177" s="257">
        <f>IF(ISNUMBER(C2177),MONTH(C2177),"")</f>
        <v/>
      </c>
      <c r="B2177" s="257">
        <f>IF(ISNUMBER(C2177),YEAR(C2177),"")</f>
        <v/>
      </c>
      <c r="C2177" s="791">
        <f>C2176+1</f>
        <v/>
      </c>
      <c r="D2177" s="849" t="n"/>
      <c r="E2177" s="850" t="n">
        <v>1.148</v>
      </c>
      <c r="F2177" s="852" t="n"/>
      <c r="G2177" s="851" t="n">
        <v>1.224</v>
      </c>
      <c r="H2177" s="853" t="n"/>
      <c r="I2177" s="849" t="n"/>
      <c r="J2177" s="850" t="n">
        <v>1.123</v>
      </c>
      <c r="K2177" s="852" t="n"/>
      <c r="L2177" s="850" t="n">
        <v>1.024</v>
      </c>
      <c r="M2177" s="982">
        <f>IFERROR(AVERAGE(D2177:E2177),"")</f>
        <v/>
      </c>
      <c r="N2177" s="982">
        <f>IFERROR(AVERAGE(F2177:H2177),"")</f>
        <v/>
      </c>
      <c r="O2177" s="982">
        <f>IFERROR(AVERAGE(I2177:J2177),"")</f>
        <v/>
      </c>
      <c r="P2177" s="982">
        <f>IFERROR(AVERAGE(K2177:L2177),"")</f>
        <v/>
      </c>
      <c r="R2177" s="797">
        <f>AVERAGE(M2177:P2177)</f>
        <v/>
      </c>
      <c r="S2177" s="266">
        <f>IF(R2177&gt;=1,1,0)</f>
        <v/>
      </c>
      <c r="T2177" s="266">
        <f>IF(S2177=0,0,S2177+T2176)</f>
        <v/>
      </c>
      <c r="AH2177" s="257">
        <f>IF(AND(M2177&gt;=2,N2177&gt;=2,O2177&gt;=2,P2177&gt;=2),1,0)</f>
        <v/>
      </c>
      <c r="AI2177" s="266">
        <f>IF(AH2177=0,"OK","Check")</f>
        <v/>
      </c>
    </row>
    <row r="2178" ht="17.45" customHeight="1">
      <c r="A2178" s="257">
        <f>IF(ISNUMBER(C2178),MONTH(C2178),"")</f>
        <v/>
      </c>
      <c r="B2178" s="257">
        <f>IF(ISNUMBER(C2178),YEAR(C2178),"")</f>
        <v/>
      </c>
      <c r="C2178" s="791">
        <f>C2177+1</f>
        <v/>
      </c>
      <c r="D2178" s="792" t="n">
        <v>1.308</v>
      </c>
      <c r="E2178" s="793" t="n"/>
      <c r="F2178" s="795" t="n"/>
      <c r="G2178" s="794" t="n"/>
      <c r="H2178" s="836" t="n">
        <v>1.33</v>
      </c>
      <c r="I2178" s="792" t="n">
        <v>1.473</v>
      </c>
      <c r="J2178" s="793" t="n"/>
      <c r="K2178" s="795" t="n">
        <v>1.466</v>
      </c>
      <c r="L2178" s="793" t="n"/>
      <c r="M2178" s="982">
        <f>IFERROR(AVERAGE(D2178:E2178),"")</f>
        <v/>
      </c>
      <c r="N2178" s="982">
        <f>IFERROR(AVERAGE(F2178:H2178),"")</f>
        <v/>
      </c>
      <c r="O2178" s="982">
        <f>IFERROR(AVERAGE(I2178:J2178),"")</f>
        <v/>
      </c>
      <c r="P2178" s="982">
        <f>IFERROR(AVERAGE(K2178:L2178),"")</f>
        <v/>
      </c>
      <c r="R2178" s="797">
        <f>AVERAGE(M2178:P2178)</f>
        <v/>
      </c>
      <c r="S2178" s="266">
        <f>IF(R2178&gt;=1,1,0)</f>
        <v/>
      </c>
      <c r="T2178" s="266">
        <f>IF(S2178=0,0,S2178+T2177)</f>
        <v/>
      </c>
      <c r="AH2178" s="257">
        <f>IF(AND(M2178&gt;=2,N2178&gt;=2,O2178&gt;=2,P2178&gt;=2),1,0)</f>
        <v/>
      </c>
      <c r="AI2178" s="266">
        <f>IF(AH2178=0,"OK","Check")</f>
        <v/>
      </c>
    </row>
    <row r="2179" ht="17.45" customHeight="1">
      <c r="A2179" s="257">
        <f>IF(ISNUMBER(C2179),MONTH(C2179),"")</f>
        <v/>
      </c>
      <c r="B2179" s="257">
        <f>IF(ISNUMBER(C2179),YEAR(C2179),"")</f>
        <v/>
      </c>
      <c r="C2179" s="791">
        <f>C2178+1</f>
        <v/>
      </c>
      <c r="D2179" s="792" t="n"/>
      <c r="E2179" s="793" t="n">
        <v>1.809</v>
      </c>
      <c r="F2179" s="795" t="n"/>
      <c r="G2179" s="794" t="n">
        <v>1.472</v>
      </c>
      <c r="H2179" s="836" t="n"/>
      <c r="I2179" s="792" t="n"/>
      <c r="J2179" s="793" t="n">
        <v>1.423</v>
      </c>
      <c r="K2179" s="795" t="n"/>
      <c r="L2179" s="793" t="n">
        <v>1.597</v>
      </c>
      <c r="M2179" s="982">
        <f>IFERROR(AVERAGE(D2179:E2179),"")</f>
        <v/>
      </c>
      <c r="N2179" s="982">
        <f>IFERROR(AVERAGE(F2179:H2179),"")</f>
        <v/>
      </c>
      <c r="O2179" s="982">
        <f>IFERROR(AVERAGE(I2179:J2179),"")</f>
        <v/>
      </c>
      <c r="P2179" s="982">
        <f>IFERROR(AVERAGE(K2179:L2179),"")</f>
        <v/>
      </c>
      <c r="R2179" s="797">
        <f>AVERAGE(M2179:P2179)</f>
        <v/>
      </c>
      <c r="S2179" s="266">
        <f>IF(R2179&gt;=1,1,0)</f>
        <v/>
      </c>
      <c r="T2179" s="266">
        <f>IF(S2179=0,0,S2179+T2178)</f>
        <v/>
      </c>
      <c r="AH2179" s="257">
        <f>IF(AND(M2179&gt;=2,N2179&gt;=2,O2179&gt;=2,P2179&gt;=2),1,0)</f>
        <v/>
      </c>
      <c r="AI2179" s="266">
        <f>IF(AH2179=0,"OK","Check")</f>
        <v/>
      </c>
    </row>
    <row r="2180" ht="17.45" customHeight="1">
      <c r="A2180" s="257">
        <f>IF(ISNUMBER(C2180),MONTH(C2180),"")</f>
        <v/>
      </c>
      <c r="B2180" s="257">
        <f>IF(ISNUMBER(C2180),YEAR(C2180),"")</f>
        <v/>
      </c>
      <c r="C2180" s="861">
        <f>C2179+1</f>
        <v/>
      </c>
      <c r="D2180" s="809" t="n">
        <v>1.309</v>
      </c>
      <c r="E2180" s="810" t="n"/>
      <c r="F2180" s="812" t="n">
        <v>1.145</v>
      </c>
      <c r="G2180" s="811" t="n"/>
      <c r="H2180" s="837" t="n">
        <v>1.033</v>
      </c>
      <c r="I2180" s="809" t="n">
        <v>1.076</v>
      </c>
      <c r="J2180" s="810" t="n"/>
      <c r="K2180" s="812" t="n">
        <v>1.238</v>
      </c>
      <c r="L2180" s="810" t="n"/>
      <c r="M2180" s="983">
        <f>IFERROR(AVERAGE(D2180:E2180),"")</f>
        <v/>
      </c>
      <c r="N2180" s="983">
        <f>IFERROR(AVERAGE(F2180:H2180),"")</f>
        <v/>
      </c>
      <c r="O2180" s="983">
        <f>IFERROR(AVERAGE(I2180:J2180),"")</f>
        <v/>
      </c>
      <c r="P2180" s="983">
        <f>IFERROR(AVERAGE(K2180:L2180),"")</f>
        <v/>
      </c>
      <c r="Q2180" s="441" t="n"/>
      <c r="R2180" s="813">
        <f>AVERAGE(M2180:P2180)</f>
        <v/>
      </c>
      <c r="S2180" s="443">
        <f>IF(R2180&gt;=1,1,0)</f>
        <v/>
      </c>
      <c r="T2180" s="443">
        <f>IF(S2180=0,0,S2180+T2179)</f>
        <v/>
      </c>
      <c r="AH2180" s="257">
        <f>IF(AND(M2180&gt;=2,N2180&gt;=2,O2180&gt;=2,P2180&gt;=2),1,0)</f>
        <v/>
      </c>
      <c r="AI2180" s="266">
        <f>IF(AH2180=0,"OK","Check")</f>
        <v/>
      </c>
    </row>
    <row r="2181" ht="17.45" customHeight="1">
      <c r="A2181" s="257">
        <f>IF(ISNUMBER(C2181),MONTH(C2181),"")</f>
        <v/>
      </c>
      <c r="B2181" s="257">
        <f>IF(ISNUMBER(C2181),YEAR(C2181),"")</f>
        <v/>
      </c>
      <c r="C2181" s="808">
        <f>C2180+1</f>
        <v/>
      </c>
      <c r="D2181" s="809" t="n"/>
      <c r="E2181" s="810" t="n">
        <v>1.352</v>
      </c>
      <c r="F2181" s="812" t="n"/>
      <c r="G2181" s="811" t="n">
        <v>1.197</v>
      </c>
      <c r="H2181" s="837" t="n"/>
      <c r="I2181" s="809" t="n"/>
      <c r="J2181" s="810" t="n">
        <v>1.221</v>
      </c>
      <c r="K2181" s="812" t="n"/>
      <c r="L2181" s="810" t="n">
        <v>1.224</v>
      </c>
      <c r="M2181" s="983">
        <f>IFERROR(AVERAGE(D2181:E2181),"")</f>
        <v/>
      </c>
      <c r="N2181" s="983">
        <f>IFERROR(AVERAGE(F2181:H2181),"")</f>
        <v/>
      </c>
      <c r="O2181" s="983">
        <f>IFERROR(AVERAGE(I2181:J2181),"")</f>
        <v/>
      </c>
      <c r="P2181" s="983">
        <f>IFERROR(AVERAGE(K2181:L2181),"")</f>
        <v/>
      </c>
      <c r="Q2181" s="441" t="n"/>
      <c r="R2181" s="813">
        <f>AVERAGE(M2181:P2181)</f>
        <v/>
      </c>
      <c r="S2181" s="443">
        <f>IF(R2181&gt;=1,1,0)</f>
        <v/>
      </c>
      <c r="T2181" s="443">
        <f>IF(S2181=0,0,S2181+T2180)</f>
        <v/>
      </c>
      <c r="AH2181" s="257">
        <f>IF(AND(M2181&gt;=2,N2181&gt;=2,O2181&gt;=2,P2181&gt;=2),1,0)</f>
        <v/>
      </c>
      <c r="AI2181" s="266">
        <f>IF(AH2181=0,"OK","Check")</f>
        <v/>
      </c>
    </row>
    <row r="2182" ht="17.45" customHeight="1">
      <c r="A2182" s="257">
        <f>IF(ISNUMBER(C2182),MONTH(C2182),"")</f>
        <v/>
      </c>
      <c r="B2182" s="257">
        <f>IF(ISNUMBER(C2182),YEAR(C2182),"")</f>
        <v/>
      </c>
      <c r="C2182" s="791">
        <f>C2181+1</f>
        <v/>
      </c>
      <c r="D2182" s="899" t="n">
        <v>2.035</v>
      </c>
      <c r="E2182" s="793" t="n"/>
      <c r="F2182" s="964" t="n">
        <v>2.694</v>
      </c>
      <c r="G2182" s="794" t="n"/>
      <c r="H2182" s="836" t="n"/>
      <c r="I2182" s="899" t="n">
        <v>2.239</v>
      </c>
      <c r="J2182" s="793" t="n"/>
      <c r="K2182" s="795" t="n">
        <v>1.916</v>
      </c>
      <c r="L2182" s="793" t="n"/>
      <c r="M2182" s="1028">
        <f>IFERROR(AVERAGE(D2182:E2182),"")</f>
        <v/>
      </c>
      <c r="N2182" s="1028">
        <f>IFERROR(AVERAGE(F2182:H2182),"")</f>
        <v/>
      </c>
      <c r="O2182" s="1028">
        <f>IFERROR(AVERAGE(I2182:J2182),"")</f>
        <v/>
      </c>
      <c r="P2182" s="982">
        <f>IFERROR(AVERAGE(K2182:L2182),"")</f>
        <v/>
      </c>
      <c r="R2182" s="797">
        <f>AVERAGE(M2182:P2182)</f>
        <v/>
      </c>
      <c r="S2182" s="266">
        <f>IF(R2182&gt;=1,1,0)</f>
        <v/>
      </c>
      <c r="T2182" s="266">
        <f>IF(S2182=0,0,S2182+T2181)</f>
        <v/>
      </c>
      <c r="AH2182" s="257">
        <f>IF(AND(M2182&gt;=2,N2182&gt;=2,O2182&gt;=2,P2182&gt;=2),1,0)</f>
        <v/>
      </c>
      <c r="AI2182" s="266">
        <f>IF(AH2182=0,"OK","Check")</f>
        <v/>
      </c>
    </row>
    <row r="2183" ht="17.45" customHeight="1">
      <c r="A2183" s="257">
        <f>IF(ISNUMBER(C2183),MONTH(C2183),"")</f>
        <v/>
      </c>
      <c r="B2183" s="257">
        <f>IF(ISNUMBER(C2183),YEAR(C2183),"")</f>
        <v/>
      </c>
      <c r="C2183" s="791">
        <f>C2182+1</f>
        <v/>
      </c>
      <c r="D2183" s="792" t="n"/>
      <c r="E2183" s="865" t="n">
        <v>2.896</v>
      </c>
      <c r="F2183" s="795" t="n"/>
      <c r="G2183" s="794" t="n">
        <v>1.042</v>
      </c>
      <c r="H2183" s="836" t="n"/>
      <c r="I2183" s="792" t="n"/>
      <c r="J2183" s="793" t="n">
        <v>0.9866</v>
      </c>
      <c r="K2183" s="795" t="n"/>
      <c r="L2183" s="793" t="n">
        <v>1.48</v>
      </c>
      <c r="M2183" s="1028">
        <f>IFERROR(AVERAGE(D2183:E2183),"")</f>
        <v/>
      </c>
      <c r="N2183" s="982">
        <f>IFERROR(AVERAGE(F2183:H2183),"")</f>
        <v/>
      </c>
      <c r="O2183" s="982">
        <f>IFERROR(AVERAGE(I2183:J2183),"")</f>
        <v/>
      </c>
      <c r="P2183" s="982">
        <f>IFERROR(AVERAGE(K2183:L2183),"")</f>
        <v/>
      </c>
      <c r="R2183" s="797">
        <f>AVERAGE(M2183:P2183)</f>
        <v/>
      </c>
      <c r="S2183" s="266">
        <f>IF(R2183&gt;=1,1,0)</f>
        <v/>
      </c>
      <c r="T2183" s="266">
        <f>IF(S2183=0,0,S2183+T2182)</f>
        <v/>
      </c>
      <c r="AH2183" s="257">
        <f>IF(AND(M2183&gt;=2,N2183&gt;=2,O2183&gt;=2,P2183&gt;=2),1,0)</f>
        <v/>
      </c>
      <c r="AI2183" s="266">
        <f>IF(AH2183=0,"OK","Check")</f>
        <v/>
      </c>
    </row>
    <row r="2184" ht="17.45" customHeight="1">
      <c r="A2184" s="257">
        <f>IF(ISNUMBER(C2184),MONTH(C2184),"")</f>
        <v/>
      </c>
      <c r="B2184" s="257">
        <f>IF(ISNUMBER(C2184),YEAR(C2184),"")</f>
        <v/>
      </c>
      <c r="C2184" s="791">
        <f>C2183+1</f>
        <v/>
      </c>
      <c r="D2184" s="792" t="n">
        <v>1.876</v>
      </c>
      <c r="E2184" s="793" t="n"/>
      <c r="F2184" s="795" t="n"/>
      <c r="G2184" s="794" t="n"/>
      <c r="H2184" s="836" t="n">
        <v>0.7251</v>
      </c>
      <c r="I2184" s="792" t="n">
        <v>0.6158</v>
      </c>
      <c r="J2184" s="793" t="n"/>
      <c r="K2184" s="795" t="n">
        <v>1.131</v>
      </c>
      <c r="L2184" s="793" t="n"/>
      <c r="M2184" s="982">
        <f>IFERROR(AVERAGE(D2184:E2184),"")</f>
        <v/>
      </c>
      <c r="N2184" s="982">
        <f>IFERROR(AVERAGE(F2184:H2184),"")</f>
        <v/>
      </c>
      <c r="O2184" s="982">
        <f>IFERROR(AVERAGE(I2184:J2184),"")</f>
        <v/>
      </c>
      <c r="P2184" s="982">
        <f>IFERROR(AVERAGE(K2184:L2184),"")</f>
        <v/>
      </c>
      <c r="R2184" s="797">
        <f>AVERAGE(M2184:P2184)</f>
        <v/>
      </c>
      <c r="S2184" s="266">
        <f>IF(R2184&gt;=1,1,0)</f>
        <v/>
      </c>
      <c r="T2184" s="266">
        <f>IF(S2184=0,0,S2184+T2183)</f>
        <v/>
      </c>
      <c r="AH2184" s="257">
        <f>IF(AND(M2184&gt;=2,N2184&gt;=2,O2184&gt;=2,P2184&gt;=2),1,0)</f>
        <v/>
      </c>
      <c r="AI2184" s="266">
        <f>IF(AH2184=0,"OK","Check")</f>
        <v/>
      </c>
    </row>
    <row r="2185" ht="17.45" customHeight="1">
      <c r="A2185" s="257">
        <f>IF(ISNUMBER(C2185),MONTH(C2185),"")</f>
        <v/>
      </c>
      <c r="B2185" s="257">
        <f>IF(ISNUMBER(C2185),YEAR(C2185),"")</f>
        <v/>
      </c>
      <c r="C2185" s="791">
        <f>C2184+1</f>
        <v/>
      </c>
      <c r="D2185" s="792" t="n"/>
      <c r="E2185" s="793" t="n">
        <v>1.086</v>
      </c>
      <c r="F2185" s="795" t="n"/>
      <c r="G2185" s="794" t="n">
        <v>0.8319</v>
      </c>
      <c r="H2185" s="836" t="n"/>
      <c r="I2185" s="792" t="n"/>
      <c r="J2185" s="793" t="n">
        <v>0.5261</v>
      </c>
      <c r="K2185" s="795" t="n"/>
      <c r="L2185" s="793" t="n">
        <v>0.6373</v>
      </c>
      <c r="M2185" s="982">
        <f>IFERROR(AVERAGE(D2185:E2185),"")</f>
        <v/>
      </c>
      <c r="N2185" s="982">
        <f>IFERROR(AVERAGE(F2185:H2185),"")</f>
        <v/>
      </c>
      <c r="O2185" s="982">
        <f>IFERROR(AVERAGE(I2185:J2185),"")</f>
        <v/>
      </c>
      <c r="P2185" s="982">
        <f>IFERROR(AVERAGE(K2185:L2185),"")</f>
        <v/>
      </c>
      <c r="R2185" s="797">
        <f>AVERAGE(M2185:P2185)</f>
        <v/>
      </c>
      <c r="S2185" s="266">
        <f>IF(R2185&gt;=1,1,0)</f>
        <v/>
      </c>
      <c r="T2185" s="266">
        <f>IF(S2185=0,0,S2185+T2184)</f>
        <v/>
      </c>
      <c r="AH2185" s="257">
        <f>IF(AND(M2185&gt;=2,N2185&gt;=2,O2185&gt;=2,P2185&gt;=2),1,0)</f>
        <v/>
      </c>
      <c r="AI2185" s="266">
        <f>IF(AH2185=0,"OK","Check")</f>
        <v/>
      </c>
    </row>
    <row r="2186" ht="17.45" customHeight="1">
      <c r="A2186" s="257">
        <f>IF(ISNUMBER(C2186),MONTH(C2186),"")</f>
        <v/>
      </c>
      <c r="B2186" s="257">
        <f>IF(ISNUMBER(C2186),YEAR(C2186),"")</f>
        <v/>
      </c>
      <c r="C2186" s="861">
        <f>C2185+1</f>
        <v/>
      </c>
      <c r="D2186" s="803" t="n">
        <v>0.3722</v>
      </c>
      <c r="E2186" s="804" t="n"/>
      <c r="F2186" s="806" t="n">
        <v>0.618</v>
      </c>
      <c r="G2186" s="805" t="n"/>
      <c r="H2186" s="838" t="n">
        <v>0.6038</v>
      </c>
      <c r="I2186" s="803" t="n">
        <v>0.5236</v>
      </c>
      <c r="J2186" s="804" t="n"/>
      <c r="K2186" s="806" t="n">
        <v>0.5016</v>
      </c>
      <c r="L2186" s="804" t="n"/>
      <c r="M2186" s="982">
        <f>IFERROR(AVERAGE(D2186:E2186),"")</f>
        <v/>
      </c>
      <c r="N2186" s="982">
        <f>IFERROR(AVERAGE(F2186:H2186),"")</f>
        <v/>
      </c>
      <c r="O2186" s="982">
        <f>IFERROR(AVERAGE(I2186:J2186),"")</f>
        <v/>
      </c>
      <c r="P2186" s="982">
        <f>IFERROR(AVERAGE(K2186:L2186),"")</f>
        <v/>
      </c>
      <c r="R2186" s="797">
        <f>AVERAGE(M2186:P2186)</f>
        <v/>
      </c>
      <c r="S2186" s="266">
        <f>IF(R2186&gt;=1,1,0)</f>
        <v/>
      </c>
      <c r="T2186" s="266">
        <f>IF(S2186=0,0,S2186+T2185)</f>
        <v/>
      </c>
      <c r="AH2186" s="257">
        <f>IF(AND(M2186&gt;=2,N2186&gt;=2,O2186&gt;=2,P2186&gt;=2),1,0)</f>
        <v/>
      </c>
      <c r="AI2186" s="266">
        <f>IF(AH2186=0,"OK","Check")</f>
        <v/>
      </c>
    </row>
    <row r="2187" ht="17.45" customHeight="1">
      <c r="A2187" s="257">
        <f>IF(ISNUMBER(C2187),MONTH(C2187),"")</f>
        <v/>
      </c>
      <c r="B2187" s="257">
        <f>IF(ISNUMBER(C2187),YEAR(C2187),"")</f>
        <v/>
      </c>
      <c r="C2187" s="808">
        <f>C2186+1</f>
        <v/>
      </c>
      <c r="D2187" s="809" t="n"/>
      <c r="E2187" s="810" t="n">
        <v>0.6641</v>
      </c>
      <c r="F2187" s="812" t="n"/>
      <c r="G2187" s="811" t="n">
        <v>0.7629</v>
      </c>
      <c r="H2187" s="837" t="n"/>
      <c r="I2187" s="809" t="n"/>
      <c r="J2187" s="810" t="n">
        <v>0.4765</v>
      </c>
      <c r="K2187" s="812" t="n"/>
      <c r="L2187" s="810" t="n">
        <v>0.6161</v>
      </c>
      <c r="M2187" s="983">
        <f>IFERROR(AVERAGE(D2187:E2187),"")</f>
        <v/>
      </c>
      <c r="N2187" s="983">
        <f>IFERROR(AVERAGE(F2187:H2187),"")</f>
        <v/>
      </c>
      <c r="O2187" s="983">
        <f>IFERROR(AVERAGE(I2187:J2187),"")</f>
        <v/>
      </c>
      <c r="P2187" s="983">
        <f>IFERROR(AVERAGE(K2187:L2187),"")</f>
        <v/>
      </c>
      <c r="Q2187" s="441" t="n"/>
      <c r="R2187" s="813">
        <f>AVERAGE(M2187:P2187)</f>
        <v/>
      </c>
      <c r="S2187" s="443">
        <f>IF(R2187&gt;=1,1,0)</f>
        <v/>
      </c>
      <c r="T2187" s="443">
        <f>IF(S2187=0,0,S2187+T2186)</f>
        <v/>
      </c>
      <c r="AH2187" s="257">
        <f>IF(AND(M2187&gt;=2,N2187&gt;=2,O2187&gt;=2,P2187&gt;=2),1,0)</f>
        <v/>
      </c>
      <c r="AI2187" s="266">
        <f>IF(AH2187=0,"OK","Check")</f>
        <v/>
      </c>
    </row>
    <row r="2188" ht="17.45" customHeight="1">
      <c r="A2188" s="257">
        <f>IF(ISNUMBER(C2188),MONTH(C2188),"")</f>
        <v/>
      </c>
      <c r="B2188" s="257">
        <f>IF(ISNUMBER(C2188),YEAR(C2188),"")</f>
        <v/>
      </c>
      <c r="C2188" s="808">
        <f>C2187+1</f>
        <v/>
      </c>
      <c r="D2188" s="809" t="n">
        <v>0.7269</v>
      </c>
      <c r="E2188" s="810" t="n"/>
      <c r="F2188" s="812" t="n">
        <v>0.7153</v>
      </c>
      <c r="G2188" s="811" t="n"/>
      <c r="H2188" s="837" t="n"/>
      <c r="I2188" s="809" t="n">
        <v>0.6686</v>
      </c>
      <c r="J2188" s="810" t="n"/>
      <c r="K2188" s="812" t="n">
        <v>0.6531</v>
      </c>
      <c r="L2188" s="810" t="n"/>
      <c r="M2188" s="983">
        <f>IFERROR(AVERAGE(D2188:E2188),"")</f>
        <v/>
      </c>
      <c r="N2188" s="983">
        <f>IFERROR(AVERAGE(F2188:H2188),"")</f>
        <v/>
      </c>
      <c r="O2188" s="983">
        <f>IFERROR(AVERAGE(I2188:J2188),"")</f>
        <v/>
      </c>
      <c r="P2188" s="983">
        <f>IFERROR(AVERAGE(K2188:L2188),"")</f>
        <v/>
      </c>
      <c r="Q2188" s="441" t="n"/>
      <c r="R2188" s="813">
        <f>AVERAGE(M2188:P2188)</f>
        <v/>
      </c>
      <c r="S2188" s="443">
        <f>IF(R2188&gt;=1,1,0)</f>
        <v/>
      </c>
      <c r="T2188" s="443">
        <f>IF(S2188=0,0,S2188+T2187)</f>
        <v/>
      </c>
      <c r="AH2188" s="257">
        <f>IF(AND(M2188&gt;=2,N2188&gt;=2,O2188&gt;=2,P2188&gt;=2),1,0)</f>
        <v/>
      </c>
      <c r="AI2188" s="266">
        <f>IF(AH2188=0,"OK","Check")</f>
        <v/>
      </c>
    </row>
    <row r="2189" ht="17.45" customHeight="1">
      <c r="A2189" s="257">
        <f>IF(ISNUMBER(C2189),MONTH(C2189),"")</f>
        <v/>
      </c>
      <c r="B2189" s="257">
        <f>IF(ISNUMBER(C2189),YEAR(C2189),"")</f>
        <v/>
      </c>
      <c r="C2189" s="791">
        <f>C2188+1</f>
        <v/>
      </c>
      <c r="D2189" s="792" t="n"/>
      <c r="E2189" s="793" t="n">
        <v>1.31</v>
      </c>
      <c r="F2189" s="795" t="n"/>
      <c r="G2189" s="794" t="n">
        <v>1.225</v>
      </c>
      <c r="H2189" s="836" t="n"/>
      <c r="I2189" s="792" t="n"/>
      <c r="J2189" s="793" t="n">
        <v>0.9339</v>
      </c>
      <c r="K2189" s="795" t="n"/>
      <c r="L2189" s="793" t="n">
        <v>1.178</v>
      </c>
      <c r="M2189" s="982">
        <f>IFERROR(AVERAGE(D2189:E2189),"")</f>
        <v/>
      </c>
      <c r="N2189" s="982">
        <f>IFERROR(AVERAGE(F2189:H2189),"")</f>
        <v/>
      </c>
      <c r="O2189" s="982">
        <f>IFERROR(AVERAGE(I2189:J2189),"")</f>
        <v/>
      </c>
      <c r="P2189" s="982">
        <f>IFERROR(AVERAGE(K2189:L2189),"")</f>
        <v/>
      </c>
      <c r="R2189" s="797">
        <f>AVERAGE(M2189:P2189)</f>
        <v/>
      </c>
      <c r="S2189" s="266">
        <f>IF(R2189&gt;=1,1,0)</f>
        <v/>
      </c>
      <c r="T2189" s="266">
        <f>IF(S2189=0,0,S2189+T2188)</f>
        <v/>
      </c>
      <c r="AH2189" s="257">
        <f>IF(AND(M2189&gt;=2,N2189&gt;=2,O2189&gt;=2,P2189&gt;=2),1,0)</f>
        <v/>
      </c>
      <c r="AI2189" s="266">
        <f>IF(AH2189=0,"OK","Check")</f>
        <v/>
      </c>
    </row>
    <row r="2190" ht="17.45" customHeight="1">
      <c r="A2190" s="257">
        <f>IF(ISNUMBER(C2190),MONTH(C2190),"")</f>
        <v/>
      </c>
      <c r="B2190" s="257">
        <f>IF(ISNUMBER(C2190),YEAR(C2190),"")</f>
        <v/>
      </c>
      <c r="C2190" s="791">
        <f>C2189+1</f>
        <v/>
      </c>
      <c r="D2190" s="792" t="n">
        <v>1.467</v>
      </c>
      <c r="E2190" s="793" t="n"/>
      <c r="F2190" s="795" t="n"/>
      <c r="G2190" s="794" t="n"/>
      <c r="H2190" s="836" t="n">
        <v>1.44</v>
      </c>
      <c r="I2190" s="792" t="n">
        <v>1.58</v>
      </c>
      <c r="J2190" s="793" t="n"/>
      <c r="K2190" s="795" t="n">
        <v>1.544</v>
      </c>
      <c r="L2190" s="793" t="n"/>
      <c r="M2190" s="982">
        <f>IFERROR(AVERAGE(D2190:E2190),"")</f>
        <v/>
      </c>
      <c r="N2190" s="982">
        <f>IFERROR(AVERAGE(F2190:H2190),"")</f>
        <v/>
      </c>
      <c r="O2190" s="982">
        <f>IFERROR(AVERAGE(I2190:J2190),"")</f>
        <v/>
      </c>
      <c r="P2190" s="982">
        <f>IFERROR(AVERAGE(K2190:L2190),"")</f>
        <v/>
      </c>
      <c r="R2190" s="797">
        <f>AVERAGE(M2190:P2190)</f>
        <v/>
      </c>
      <c r="S2190" s="266">
        <f>IF(R2190&gt;=1,1,0)</f>
        <v/>
      </c>
      <c r="T2190" s="266">
        <f>IF(S2190=0,0,S2190+T2189)</f>
        <v/>
      </c>
      <c r="AH2190" s="257">
        <f>IF(AND(M2190&gt;=2,N2190&gt;=2,O2190&gt;=2,P2190&gt;=2),1,0)</f>
        <v/>
      </c>
      <c r="AI2190" s="266">
        <f>IF(AH2190=0,"OK","Check")</f>
        <v/>
      </c>
    </row>
    <row r="2191" ht="17.45" customHeight="1">
      <c r="A2191" s="257">
        <f>IF(ISNUMBER(C2191),MONTH(C2191),"")</f>
        <v/>
      </c>
      <c r="B2191" s="257">
        <f>IF(ISNUMBER(C2191),YEAR(C2191),"")</f>
        <v/>
      </c>
      <c r="C2191" s="791">
        <f>C2190+1</f>
        <v/>
      </c>
      <c r="D2191" s="792" t="n"/>
      <c r="E2191" s="793" t="n">
        <v>1.71</v>
      </c>
      <c r="F2191" s="795" t="n"/>
      <c r="G2191" s="794" t="n">
        <v>1.706</v>
      </c>
      <c r="H2191" s="836" t="n"/>
      <c r="I2191" s="792" t="n"/>
      <c r="J2191" s="793" t="n">
        <v>1.36</v>
      </c>
      <c r="K2191" s="795" t="n"/>
      <c r="L2191" s="793" t="n">
        <v>1.419</v>
      </c>
      <c r="M2191" s="982">
        <f>IFERROR(AVERAGE(D2191:E2191),"")</f>
        <v/>
      </c>
      <c r="N2191" s="982">
        <f>IFERROR(AVERAGE(F2191:H2191),"")</f>
        <v/>
      </c>
      <c r="O2191" s="982">
        <f>IFERROR(AVERAGE(I2191:J2191),"")</f>
        <v/>
      </c>
      <c r="P2191" s="982">
        <f>IFERROR(AVERAGE(K2191:L2191),"")</f>
        <v/>
      </c>
      <c r="R2191" s="797">
        <f>AVERAGE(M2191:P2191)</f>
        <v/>
      </c>
      <c r="S2191" s="266">
        <f>IF(R2191&gt;=1,1,0)</f>
        <v/>
      </c>
      <c r="T2191" s="266">
        <f>IF(S2191=0,0,S2191+T2190)</f>
        <v/>
      </c>
      <c r="AH2191" s="257">
        <f>IF(AND(M2191&gt;=2,N2191&gt;=2,O2191&gt;=2,P2191&gt;=2),1,0)</f>
        <v/>
      </c>
      <c r="AI2191" s="266">
        <f>IF(AH2191=0,"OK","Check")</f>
        <v/>
      </c>
    </row>
    <row r="2192" ht="17.45" customHeight="1" thickBot="1">
      <c r="A2192" s="257">
        <f>IF(ISNUMBER(C2192),MONTH(C2192),"")</f>
        <v/>
      </c>
      <c r="B2192" s="257">
        <f>IF(ISNUMBER(C2192),YEAR(C2192),"")</f>
        <v/>
      </c>
      <c r="C2192" s="861">
        <f>C2191+1</f>
        <v/>
      </c>
      <c r="D2192" s="803" t="n">
        <v>1.439</v>
      </c>
      <c r="E2192" s="804" t="n"/>
      <c r="F2192" s="806" t="n">
        <v>1.384</v>
      </c>
      <c r="G2192" s="805" t="n"/>
      <c r="H2192" s="838" t="n">
        <v>1.398</v>
      </c>
      <c r="I2192" s="803" t="n">
        <v>1.422</v>
      </c>
      <c r="J2192" s="804" t="n"/>
      <c r="K2192" s="806" t="n">
        <v>1.331</v>
      </c>
      <c r="L2192" s="804" t="n"/>
      <c r="M2192" s="982">
        <f>IFERROR(AVERAGE(D2192:E2192),"")</f>
        <v/>
      </c>
      <c r="N2192" s="982">
        <f>IFERROR(AVERAGE(F2192:H2192),"")</f>
        <v/>
      </c>
      <c r="O2192" s="982">
        <f>IFERROR(AVERAGE(I2192:J2192),"")</f>
        <v/>
      </c>
      <c r="P2192" s="982">
        <f>IFERROR(AVERAGE(K2192:L2192),"")</f>
        <v/>
      </c>
      <c r="R2192" s="797">
        <f>AVERAGE(M2192:P2192)</f>
        <v/>
      </c>
      <c r="S2192" s="266">
        <f>IF(R2192&gt;=1,1,0)</f>
        <v/>
      </c>
      <c r="T2192" s="266">
        <f>IF(S2192=0,0,S2192+T2191)</f>
        <v/>
      </c>
      <c r="AH2192" s="257">
        <f>IF(AND(M2192&gt;=2,N2192&gt;=2,O2192&gt;=2,P2192&gt;=2),1,0)</f>
        <v/>
      </c>
      <c r="AI2192" s="266">
        <f>IF(AH2192=0,"OK","Check")</f>
        <v/>
      </c>
    </row>
    <row r="2193" ht="17.45" customHeight="1" thickBot="1">
      <c r="A2193" s="257">
        <f>IF(ISNUMBER(C2193),MONTH(C2193),"")</f>
        <v/>
      </c>
      <c r="B2193" s="257">
        <f>IF(ISNUMBER(C2193),YEAR(C2193),"")</f>
        <v/>
      </c>
      <c r="C2193" s="791">
        <f>C2192+1</f>
        <v/>
      </c>
      <c r="D2193" s="792" t="n"/>
      <c r="E2193" s="793" t="n">
        <v>1.784</v>
      </c>
      <c r="F2193" s="795" t="n"/>
      <c r="G2193" s="794" t="n">
        <v>1.64</v>
      </c>
      <c r="H2193" s="836" t="n"/>
      <c r="I2193" s="792" t="n"/>
      <c r="J2193" s="793" t="n">
        <v>1.662</v>
      </c>
      <c r="K2193" s="795" t="n"/>
      <c r="L2193" s="793" t="n">
        <v>1.509</v>
      </c>
      <c r="M2193" s="982">
        <f>IFERROR(AVERAGE(D2193:E2193),"")</f>
        <v/>
      </c>
      <c r="N2193" s="982">
        <f>IFERROR(AVERAGE(F2193:H2193),"")</f>
        <v/>
      </c>
      <c r="O2193" s="982">
        <f>IFERROR(AVERAGE(I2193:J2193),"")</f>
        <v/>
      </c>
      <c r="P2193" s="982">
        <f>IFERROR(AVERAGE(K2193:L2193),"")</f>
        <v/>
      </c>
      <c r="R2193" s="797">
        <f>AVERAGE(M2193:P2193)</f>
        <v/>
      </c>
      <c r="S2193" s="266">
        <f>IF(R2193&gt;=1,1,0)</f>
        <v/>
      </c>
      <c r="T2193" s="266">
        <f>IF(S2193=0,0,S2193+T2192)</f>
        <v/>
      </c>
      <c r="U2193" s="514" t="inlineStr">
        <is>
          <t>December</t>
        </is>
      </c>
      <c r="V2193" s="515" t="n">
        <v>2023</v>
      </c>
      <c r="W2193" s="516" t="n"/>
      <c r="X2193" s="516" t="n"/>
      <c r="Y2193" s="516" t="n"/>
      <c r="AH2193" s="257">
        <f>IF(AND(M2193&gt;=2,N2193&gt;=2,O2193&gt;=2,P2193&gt;=2),1,0)</f>
        <v/>
      </c>
      <c r="AI2193" s="266">
        <f>IF(AH2193=0,"OK","Check")</f>
        <v/>
      </c>
    </row>
    <row r="2194" ht="17.45" customHeight="1">
      <c r="A2194" s="257">
        <f>IF(ISNUMBER(C2194),MONTH(C2194),"")</f>
        <v/>
      </c>
      <c r="B2194" s="257">
        <f>IF(ISNUMBER(C2194),YEAR(C2194),"")</f>
        <v/>
      </c>
      <c r="C2194" s="808">
        <f>C2193+1</f>
        <v/>
      </c>
      <c r="D2194" s="809" t="n">
        <v>0.9448</v>
      </c>
      <c r="E2194" s="810" t="n"/>
      <c r="F2194" s="812" t="n">
        <v>0.7282</v>
      </c>
      <c r="G2194" s="811" t="n"/>
      <c r="H2194" s="837" t="n"/>
      <c r="I2194" s="809" t="n">
        <v>0.6317</v>
      </c>
      <c r="J2194" s="810" t="n"/>
      <c r="K2194" s="812" t="n">
        <v>0.6708</v>
      </c>
      <c r="L2194" s="810" t="n"/>
      <c r="M2194" s="983">
        <f>IFERROR(AVERAGE(D2194:E2194),"")</f>
        <v/>
      </c>
      <c r="N2194" s="983">
        <f>IFERROR(AVERAGE(F2194:H2194),"")</f>
        <v/>
      </c>
      <c r="O2194" s="983">
        <f>IFERROR(AVERAGE(I2194:J2194),"")</f>
        <v/>
      </c>
      <c r="P2194" s="983">
        <f>IFERROR(AVERAGE(K2194:L2194),"")</f>
        <v/>
      </c>
      <c r="Q2194" s="441" t="n"/>
      <c r="R2194" s="813">
        <f>AVERAGE(M2194:P2194)</f>
        <v/>
      </c>
      <c r="S2194" s="443">
        <f>IF(R2194&gt;=1,1,0)</f>
        <v/>
      </c>
      <c r="T2194" s="443">
        <f>IF(S2194=0,0,S2194+T2193)</f>
        <v/>
      </c>
      <c r="U2194" s="517" t="inlineStr">
        <is>
          <t>Parameter</t>
        </is>
      </c>
      <c r="V2194" s="517" t="inlineStr">
        <is>
          <t>Station 1</t>
        </is>
      </c>
      <c r="W2194" s="517" t="inlineStr">
        <is>
          <t>Station 2</t>
        </is>
      </c>
      <c r="X2194" s="517" t="inlineStr">
        <is>
          <t>Station 4</t>
        </is>
      </c>
      <c r="Y2194" s="517" t="inlineStr">
        <is>
          <t>Station 5</t>
        </is>
      </c>
      <c r="AH2194" s="257">
        <f>IF(AND(M2194&gt;=2,N2194&gt;=2,O2194&gt;=2,P2194&gt;=2),1,0)</f>
        <v/>
      </c>
      <c r="AI2194" s="266">
        <f>IF(AH2194=0,"OK","Check")</f>
        <v/>
      </c>
    </row>
    <row r="2195" ht="17.45" customHeight="1" thickBot="1">
      <c r="A2195" s="257">
        <f>IF(ISNUMBER(C2195),MONTH(C2195),"")</f>
        <v/>
      </c>
      <c r="B2195" s="257">
        <f>IF(ISNUMBER(C2195),YEAR(C2195),"")</f>
        <v/>
      </c>
      <c r="C2195" s="877">
        <f>C2194+1</f>
        <v/>
      </c>
      <c r="D2195" s="878" t="n"/>
      <c r="E2195" s="879" t="n">
        <v>0.513</v>
      </c>
      <c r="F2195" s="880" t="n"/>
      <c r="G2195" s="881" t="n">
        <v>0.5427999999999999</v>
      </c>
      <c r="H2195" s="882" t="n"/>
      <c r="I2195" s="878" t="n"/>
      <c r="J2195" s="879" t="n">
        <v>0.4269</v>
      </c>
      <c r="K2195" s="880" t="n"/>
      <c r="L2195" s="879" t="n">
        <v>0.5252</v>
      </c>
      <c r="M2195" s="983">
        <f>IFERROR(AVERAGE(D2195:E2195),"")</f>
        <v/>
      </c>
      <c r="N2195" s="983">
        <f>IFERROR(AVERAGE(F2195:H2195),"")</f>
        <v/>
      </c>
      <c r="O2195" s="983">
        <f>IFERROR(AVERAGE(I2195:J2195),"")</f>
        <v/>
      </c>
      <c r="P2195" s="983">
        <f>IFERROR(AVERAGE(K2195:L2195),"")</f>
        <v/>
      </c>
      <c r="Q2195" s="441" t="n"/>
      <c r="R2195" s="813">
        <f>AVERAGE(M2195:P2195)</f>
        <v/>
      </c>
      <c r="S2195" s="443">
        <f>IF(R2195&gt;=1,1,0)</f>
        <v/>
      </c>
      <c r="T2195" s="443">
        <f>IF(S2195=0,0,S2195+T2194)</f>
        <v/>
      </c>
      <c r="U2195" s="518" t="inlineStr">
        <is>
          <t>Average</t>
        </is>
      </c>
      <c r="V2195" s="928">
        <f>AVERAGE(D2165:E2195)</f>
        <v/>
      </c>
      <c r="W2195" s="928">
        <f>AVERAGE(F2165:H2195)</f>
        <v/>
      </c>
      <c r="X2195" s="928">
        <f>AVERAGE(I2165:J2195)</f>
        <v/>
      </c>
      <c r="Y2195" s="928">
        <f>AVERAGE(K2165:L2195)</f>
        <v/>
      </c>
      <c r="AH2195" s="257">
        <f>IF(AND(M2195&gt;=2,N2195&gt;=2,O2195&gt;=2,P2195&gt;=2),1,0)</f>
        <v/>
      </c>
      <c r="AI2195" s="266">
        <f>IF(AH2195=0,"OK","Check")</f>
        <v/>
      </c>
    </row>
    <row r="2196" ht="17.45" customHeight="1">
      <c r="A2196" s="257">
        <f>IF(ISNUMBER(C2196),MONTH(C2196),"")</f>
        <v/>
      </c>
      <c r="B2196" s="257">
        <f>IF(ISNUMBER(C2196),YEAR(C2196),"")</f>
        <v/>
      </c>
      <c r="C2196" s="831">
        <f>C2195+1</f>
        <v/>
      </c>
      <c r="D2196" s="832" t="n">
        <v>0.9071</v>
      </c>
      <c r="E2196" s="833" t="n"/>
      <c r="F2196" s="835" t="n"/>
      <c r="G2196" s="834" t="n"/>
      <c r="H2196" s="860" t="n">
        <v>0.9776</v>
      </c>
      <c r="I2196" s="832" t="n">
        <v>0.7784</v>
      </c>
      <c r="J2196" s="833" t="n"/>
      <c r="K2196" s="835" t="n">
        <v>0.8207</v>
      </c>
      <c r="L2196" s="833" t="n"/>
      <c r="M2196" s="982">
        <f>IFERROR(AVERAGE(D2196:E2196),"")</f>
        <v/>
      </c>
      <c r="N2196" s="982">
        <f>IFERROR(AVERAGE(F2196:H2196),"")</f>
        <v/>
      </c>
      <c r="O2196" s="982">
        <f>IFERROR(AVERAGE(I2196:J2196),"")</f>
        <v/>
      </c>
      <c r="P2196" s="982">
        <f>IFERROR(AVERAGE(K2196:L2196),"")</f>
        <v/>
      </c>
      <c r="R2196" s="797">
        <f>AVERAGE(M2196:P2196)</f>
        <v/>
      </c>
      <c r="S2196" s="266">
        <f>IF(R2196&gt;=1,1,0)</f>
        <v/>
      </c>
      <c r="T2196" s="266">
        <f>IF(S2196=0,0,S2196+T2195)</f>
        <v/>
      </c>
      <c r="U2196" s="518" t="inlineStr">
        <is>
          <t>Maximum</t>
        </is>
      </c>
      <c r="V2196" s="928">
        <f>MAX(D2165:E2195)</f>
        <v/>
      </c>
      <c r="W2196" s="928">
        <f>MAX(F2165:H2195)</f>
        <v/>
      </c>
      <c r="X2196" s="928">
        <f>MAX(I2165:J2195)</f>
        <v/>
      </c>
      <c r="Y2196" s="928">
        <f>MAX(K2165:L2195)</f>
        <v/>
      </c>
      <c r="AH2196" s="257">
        <f>IF(AND(M2196&gt;=2,N2196&gt;=2,O2196&gt;=2,P2196&gt;=2),1,0)</f>
        <v/>
      </c>
      <c r="AI2196" s="266">
        <f>IF(AH2196=0,"OK","Check")</f>
        <v/>
      </c>
    </row>
    <row r="2197" ht="17.45" customHeight="1" thickBot="1">
      <c r="A2197" s="257">
        <f>IF(ISNUMBER(C2197),MONTH(C2197),"")</f>
        <v/>
      </c>
      <c r="B2197" s="257">
        <f>IF(ISNUMBER(C2197),YEAR(C2197),"")</f>
        <v/>
      </c>
      <c r="C2197" s="791">
        <f>C2196+1</f>
        <v/>
      </c>
      <c r="D2197" s="792" t="n"/>
      <c r="E2197" s="793" t="n">
        <v>0.9547</v>
      </c>
      <c r="F2197" s="795" t="n"/>
      <c r="G2197" s="794" t="n">
        <v>0.8663</v>
      </c>
      <c r="H2197" s="836" t="n"/>
      <c r="I2197" s="792" t="n"/>
      <c r="J2197" s="793" t="n">
        <v>0.8642</v>
      </c>
      <c r="K2197" s="795" t="n"/>
      <c r="L2197" s="793" t="n">
        <v>1.047</v>
      </c>
      <c r="M2197" s="982">
        <f>IFERROR(AVERAGE(D2197:E2197),"")</f>
        <v/>
      </c>
      <c r="N2197" s="982">
        <f>IFERROR(AVERAGE(F2197:H2197),"")</f>
        <v/>
      </c>
      <c r="O2197" s="982">
        <f>IFERROR(AVERAGE(I2197:J2197),"")</f>
        <v/>
      </c>
      <c r="P2197" s="982">
        <f>IFERROR(AVERAGE(K2197:L2197),"")</f>
        <v/>
      </c>
      <c r="R2197" s="797">
        <f>AVERAGE(M2197:P2197)</f>
        <v/>
      </c>
      <c r="S2197" s="266">
        <f>IF(R2197&gt;=1,1,0)</f>
        <v/>
      </c>
      <c r="T2197" s="266">
        <f>IF(S2197=0,0,S2197+T2196)</f>
        <v/>
      </c>
      <c r="U2197" s="520" t="inlineStr">
        <is>
          <t># DAYS &gt; 2.5</t>
        </is>
      </c>
      <c r="V2197" s="521">
        <f>COUNTIF(D2165:E2195,"&gt;=2.5")</f>
        <v/>
      </c>
      <c r="W2197" s="521">
        <f>COUNTIF(F2165:H2195,"&gt;=2.5")</f>
        <v/>
      </c>
      <c r="X2197" s="521">
        <f>COUNTIF(I2165:J2195,"&gt;=2.5")</f>
        <v/>
      </c>
      <c r="Y2197" s="521">
        <f>COUNTIF(K2165:L2195,"&gt;=2.5")</f>
        <v/>
      </c>
      <c r="AH2197" s="257">
        <f>IF(AND(M2197&gt;=2,N2197&gt;=2,O2197&gt;=2,P2197&gt;=2),1,0)</f>
        <v/>
      </c>
      <c r="AI2197" s="266">
        <f>IF(AH2197=0,"OK","Check")</f>
        <v/>
      </c>
    </row>
    <row r="2198" ht="17.45" customHeight="1" thickBot="1">
      <c r="A2198" s="257">
        <f>IF(ISNUMBER(C2198),MONTH(C2198),"")</f>
        <v/>
      </c>
      <c r="B2198" s="257">
        <f>IF(ISNUMBER(C2198),YEAR(C2198),"")</f>
        <v/>
      </c>
      <c r="C2198" s="861">
        <f>C2197+1</f>
        <v/>
      </c>
      <c r="D2198" s="803" t="n">
        <v>0.6845</v>
      </c>
      <c r="E2198" s="804" t="n"/>
      <c r="F2198" s="806" t="n">
        <v>0.743</v>
      </c>
      <c r="G2198" s="805" t="n"/>
      <c r="H2198" s="838" t="n">
        <v>0.7509</v>
      </c>
      <c r="I2198" s="803" t="n">
        <v>0.7579</v>
      </c>
      <c r="J2198" s="804" t="n"/>
      <c r="K2198" s="806" t="n">
        <v>0.6254999999999999</v>
      </c>
      <c r="L2198" s="804" t="n"/>
      <c r="M2198" s="982">
        <f>IFERROR(AVERAGE(D2198:E2198),"")</f>
        <v/>
      </c>
      <c r="N2198" s="982">
        <f>IFERROR(AVERAGE(F2198:H2198),"")</f>
        <v/>
      </c>
      <c r="O2198" s="982">
        <f>IFERROR(AVERAGE(I2198:J2198),"")</f>
        <v/>
      </c>
      <c r="P2198" s="982">
        <f>IFERROR(AVERAGE(K2198:L2198),"")</f>
        <v/>
      </c>
      <c r="R2198" s="797">
        <f>AVERAGE(M2198:P2198)</f>
        <v/>
      </c>
      <c r="S2198" s="266">
        <f>IF(R2198&gt;=1,1,0)</f>
        <v/>
      </c>
      <c r="T2198" s="266">
        <f>IF(S2198=0,0,S2198+T2197)</f>
        <v/>
      </c>
      <c r="X2198" s="664">
        <f>SUM(V2197:Y2197)</f>
        <v/>
      </c>
      <c r="Y2198" s="929">
        <f>AVERAGE(V2195:Y2195)</f>
        <v/>
      </c>
      <c r="AH2198" s="257">
        <f>IF(AND(M2198&gt;=2,N2198&gt;=2,O2198&gt;=2,P2198&gt;=2),1,0)</f>
        <v/>
      </c>
      <c r="AI2198" s="266">
        <f>IF(AH2198=0,"OK","Check")</f>
        <v/>
      </c>
    </row>
    <row r="2199" ht="17.45" customHeight="1" thickBot="1">
      <c r="A2199" s="257">
        <f>IF(ISNUMBER(C2199),MONTH(C2199),"")</f>
        <v/>
      </c>
      <c r="B2199" s="257">
        <f>IF(ISNUMBER(C2199),YEAR(C2199),"")</f>
        <v/>
      </c>
      <c r="C2199" s="791">
        <f>C2198+1</f>
        <v/>
      </c>
      <c r="D2199" s="792" t="n"/>
      <c r="E2199" s="793" t="n">
        <v>1.545</v>
      </c>
      <c r="F2199" s="795" t="n"/>
      <c r="G2199" s="794" t="n">
        <v>1.121</v>
      </c>
      <c r="H2199" s="836" t="n"/>
      <c r="I2199" s="792" t="n"/>
      <c r="J2199" s="793" t="n">
        <v>0.9908</v>
      </c>
      <c r="K2199" s="795" t="n"/>
      <c r="L2199" s="793" t="n">
        <v>1.043</v>
      </c>
      <c r="M2199" s="982">
        <f>IFERROR(AVERAGE(D2199:E2199),"")</f>
        <v/>
      </c>
      <c r="N2199" s="982">
        <f>IFERROR(AVERAGE(F2199:H2199),"")</f>
        <v/>
      </c>
      <c r="O2199" s="982">
        <f>IFERROR(AVERAGE(I2199:J2199),"")</f>
        <v/>
      </c>
      <c r="P2199" s="982">
        <f>IFERROR(AVERAGE(K2199:L2199),"")</f>
        <v/>
      </c>
      <c r="R2199" s="797">
        <f>AVERAGE(M2199:P2199)</f>
        <v/>
      </c>
      <c r="S2199" s="266">
        <f>IF(R2199&gt;=1,1,0)</f>
        <v/>
      </c>
      <c r="T2199" s="266">
        <f>IF(S2199=0,0,S2199+T2198)</f>
        <v/>
      </c>
      <c r="V2199" s="605">
        <f>V2195-V2165</f>
        <v/>
      </c>
      <c r="W2199" s="605">
        <f>W2195-W2165</f>
        <v/>
      </c>
      <c r="X2199" s="605">
        <f>X2195-X2165</f>
        <v/>
      </c>
      <c r="Y2199" s="605">
        <f>Y2195-Y2165</f>
        <v/>
      </c>
      <c r="AH2199" s="257">
        <f>IF(AND(M2199&gt;=2,N2199&gt;=2,O2199&gt;=2,P2199&gt;=2),1,0)</f>
        <v/>
      </c>
      <c r="AI2199" s="266">
        <f>IF(AH2199=0,"OK","Check")</f>
        <v/>
      </c>
    </row>
    <row r="2200" ht="17.45" customHeight="1" thickBot="1">
      <c r="A2200" s="257">
        <f>IF(ISNUMBER(C2200),MONTH(C2200),"")</f>
        <v/>
      </c>
      <c r="B2200" s="257">
        <f>IF(ISNUMBER(C2200),YEAR(C2200),"")</f>
        <v/>
      </c>
      <c r="C2200" s="791">
        <f>C2199+1</f>
        <v/>
      </c>
      <c r="D2200" s="792" t="n">
        <v>1.774</v>
      </c>
      <c r="E2200" s="793" t="n"/>
      <c r="F2200" s="795" t="n">
        <v>1.054</v>
      </c>
      <c r="G2200" s="794" t="n"/>
      <c r="H2200" s="836" t="n"/>
      <c r="I2200" s="792" t="n">
        <v>1.195</v>
      </c>
      <c r="J2200" s="793" t="n"/>
      <c r="K2200" s="795" t="n">
        <v>1.277</v>
      </c>
      <c r="L2200" s="793" t="n"/>
      <c r="M2200" s="982">
        <f>IFERROR(AVERAGE(D2200:E2200),"")</f>
        <v/>
      </c>
      <c r="N2200" s="982">
        <f>IFERROR(AVERAGE(F2200:H2200),"")</f>
        <v/>
      </c>
      <c r="O2200" s="982">
        <f>IFERROR(AVERAGE(I2200:J2200),"")</f>
        <v/>
      </c>
      <c r="P2200" s="982">
        <f>IFERROR(AVERAGE(K2200:L2200),"")</f>
        <v/>
      </c>
      <c r="R2200" s="797">
        <f>AVERAGE(M2200:P2200)</f>
        <v/>
      </c>
      <c r="S2200" s="266">
        <f>IF(R2200&gt;=1,1,0)</f>
        <v/>
      </c>
      <c r="T2200" s="266">
        <f>IF(S2200=0,0,S2200+T2199)</f>
        <v/>
      </c>
      <c r="U2200" s="514" t="inlineStr">
        <is>
          <t>YTD</t>
        </is>
      </c>
      <c r="V2200" s="515" t="n">
        <v>2023</v>
      </c>
      <c r="W2200" s="516" t="n"/>
      <c r="X2200" s="516" t="n"/>
      <c r="Y2200" s="516" t="n"/>
      <c r="AF2200" s="427" t="inlineStr">
        <is>
          <t>CY 2023</t>
        </is>
      </c>
      <c r="AG2200" s="427" t="inlineStr">
        <is>
          <t>Since 2018</t>
        </is>
      </c>
      <c r="AH2200" s="257">
        <f>IF(AND(M2200&gt;=2,N2200&gt;=2,O2200&gt;=2,P2200&gt;=2),1,0)</f>
        <v/>
      </c>
      <c r="AI2200" s="266">
        <f>IF(AH2200=0,"OK","Check")</f>
        <v/>
      </c>
    </row>
    <row r="2201" ht="17.45" customHeight="1">
      <c r="A2201" s="257">
        <f>IF(ISNUMBER(C2201),MONTH(C2201),"")</f>
        <v/>
      </c>
      <c r="B2201" s="257">
        <f>IF(ISNUMBER(C2201),YEAR(C2201),"")</f>
        <v/>
      </c>
      <c r="C2201" s="808">
        <f>C2200+1</f>
        <v/>
      </c>
      <c r="D2201" s="809" t="n"/>
      <c r="E2201" s="810" t="n">
        <v>1.134</v>
      </c>
      <c r="F2201" s="812" t="n"/>
      <c r="G2201" s="811" t="n">
        <v>0.8151</v>
      </c>
      <c r="H2201" s="837" t="n"/>
      <c r="I2201" s="809" t="n"/>
      <c r="J2201" s="810" t="n">
        <v>0.7238</v>
      </c>
      <c r="K2201" s="812" t="n"/>
      <c r="L2201" s="810" t="n">
        <v>1.021</v>
      </c>
      <c r="M2201" s="983">
        <f>IFERROR(AVERAGE(D2201:E2201),"")</f>
        <v/>
      </c>
      <c r="N2201" s="983">
        <f>IFERROR(AVERAGE(F2201:H2201),"")</f>
        <v/>
      </c>
      <c r="O2201" s="983">
        <f>IFERROR(AVERAGE(I2201:J2201),"")</f>
        <v/>
      </c>
      <c r="P2201" s="983">
        <f>IFERROR(AVERAGE(K2201:L2201),"")</f>
        <v/>
      </c>
      <c r="Q2201" s="441" t="n"/>
      <c r="R2201" s="813">
        <f>AVERAGE(M2201:P2201)</f>
        <v/>
      </c>
      <c r="S2201" s="443">
        <f>IF(R2201&gt;=1,1,0)</f>
        <v/>
      </c>
      <c r="T2201" s="443">
        <f>IF(S2201=0,0,S2201+T2200)</f>
        <v/>
      </c>
      <c r="U2201" s="517" t="inlineStr">
        <is>
          <t>Parameter</t>
        </is>
      </c>
      <c r="V2201" s="517" t="inlineStr">
        <is>
          <t>Station 1</t>
        </is>
      </c>
      <c r="W2201" s="517" t="inlineStr">
        <is>
          <t>Station 2</t>
        </is>
      </c>
      <c r="X2201" s="517" t="inlineStr">
        <is>
          <t>Station 4</t>
        </is>
      </c>
      <c r="Y2201" s="517" t="inlineStr">
        <is>
          <t>Station 5</t>
        </is>
      </c>
      <c r="AE2201" s="798" t="inlineStr">
        <is>
          <t>max</t>
        </is>
      </c>
      <c r="AF2201" s="796">
        <f>MAX($D$1831:$L$2195)</f>
        <v/>
      </c>
      <c r="AG2201" s="796">
        <f>MAX($D$5:$L$2195)</f>
        <v/>
      </c>
      <c r="AH2201" s="257">
        <f>IF(AND(M2201&gt;=2,N2201&gt;=2,O2201&gt;=2,P2201&gt;=2),1,0)</f>
        <v/>
      </c>
      <c r="AI2201" s="266">
        <f>IF(AH2201=0,"OK","Check")</f>
        <v/>
      </c>
    </row>
    <row r="2202" ht="17.45" customHeight="1">
      <c r="A2202" s="257">
        <f>IF(ISNUMBER(C2202),MONTH(C2202),"")</f>
        <v/>
      </c>
      <c r="B2202" s="257">
        <f>IF(ISNUMBER(C2202),YEAR(C2202),"")</f>
        <v/>
      </c>
      <c r="C2202" s="808">
        <f>C2201+1</f>
        <v/>
      </c>
      <c r="D2202" s="809" t="n">
        <v>0.3666</v>
      </c>
      <c r="E2202" s="810" t="n"/>
      <c r="F2202" s="812" t="n"/>
      <c r="G2202" s="811" t="n"/>
      <c r="H2202" s="837" t="n">
        <v>0.615</v>
      </c>
      <c r="I2202" s="809" t="n">
        <v>0.3063</v>
      </c>
      <c r="J2202" s="810" t="n"/>
      <c r="K2202" s="812" t="n">
        <v>0.4348</v>
      </c>
      <c r="L2202" s="810" t="n"/>
      <c r="M2202" s="983">
        <f>IFERROR(AVERAGE(D2202:E2202),"")</f>
        <v/>
      </c>
      <c r="N2202" s="983">
        <f>IFERROR(AVERAGE(F2202:H2202),"")</f>
        <v/>
      </c>
      <c r="O2202" s="983">
        <f>IFERROR(AVERAGE(I2202:J2202),"")</f>
        <v/>
      </c>
      <c r="P2202" s="983">
        <f>IFERROR(AVERAGE(K2202:L2202),"")</f>
        <v/>
      </c>
      <c r="Q2202" s="441" t="n"/>
      <c r="R2202" s="813">
        <f>AVERAGE(M2202:P2202)</f>
        <v/>
      </c>
      <c r="S2202" s="443">
        <f>IF(R2202&gt;=1,1,0)</f>
        <v/>
      </c>
      <c r="T2202" s="443">
        <f>IF(S2202=0,0,S2202+T2201)</f>
        <v/>
      </c>
      <c r="U2202" s="518" t="inlineStr">
        <is>
          <t>Average</t>
        </is>
      </c>
      <c r="V2202" s="928">
        <f>AVERAGE(D1831:E2195)</f>
        <v/>
      </c>
      <c r="W2202" s="928">
        <f>AVERAGE(F1831:H2195)</f>
        <v/>
      </c>
      <c r="X2202" s="928">
        <f>AVERAGE(I1831:J2195)</f>
        <v/>
      </c>
      <c r="Y2202" s="928">
        <f>AVERAGE(K1831:L2195)</f>
        <v/>
      </c>
      <c r="AE2202" s="798" t="inlineStr">
        <is>
          <t>99th percentile</t>
        </is>
      </c>
      <c r="AF2202" s="796">
        <f>PERCENTILE($D$1831:$L$2195,0.99)</f>
        <v/>
      </c>
      <c r="AG2202" s="796">
        <f>PERCENTILE($D$5:$L$2195,0.99)</f>
        <v/>
      </c>
      <c r="AH2202" s="257">
        <f>IF(AND(M2202&gt;=2,N2202&gt;=2,O2202&gt;=2,P2202&gt;=2),1,0)</f>
        <v/>
      </c>
      <c r="AI2202" s="266">
        <f>IF(AH2202=0,"OK","Check")</f>
        <v/>
      </c>
    </row>
    <row r="2203" ht="17.45" customHeight="1">
      <c r="A2203" s="257">
        <f>IF(ISNUMBER(C2203),MONTH(C2203),"")</f>
        <v/>
      </c>
      <c r="B2203" s="257">
        <f>IF(ISNUMBER(C2203),YEAR(C2203),"")</f>
        <v/>
      </c>
      <c r="C2203" s="791">
        <f>C2202+1</f>
        <v/>
      </c>
      <c r="D2203" s="792" t="n"/>
      <c r="E2203" s="793" t="n">
        <v>1.08</v>
      </c>
      <c r="F2203" s="795" t="n"/>
      <c r="G2203" s="794" t="n">
        <v>0.8836000000000001</v>
      </c>
      <c r="H2203" s="836" t="n"/>
      <c r="I2203" s="792" t="n"/>
      <c r="J2203" s="793" t="n">
        <v>0.7396</v>
      </c>
      <c r="K2203" s="795" t="n"/>
      <c r="L2203" s="793" t="n">
        <v>1.027</v>
      </c>
      <c r="M2203" s="982">
        <f>IFERROR(AVERAGE(D2203:E2203),"")</f>
        <v/>
      </c>
      <c r="N2203" s="982">
        <f>IFERROR(AVERAGE(F2203:H2203),"")</f>
        <v/>
      </c>
      <c r="O2203" s="982">
        <f>IFERROR(AVERAGE(I2203:J2203),"")</f>
        <v/>
      </c>
      <c r="P2203" s="982">
        <f>IFERROR(AVERAGE(K2203:L2203),"")</f>
        <v/>
      </c>
      <c r="R2203" s="797">
        <f>AVERAGE(M2203:P2203)</f>
        <v/>
      </c>
      <c r="S2203" s="266">
        <f>IF(R2203&gt;=1,1,0)</f>
        <v/>
      </c>
      <c r="T2203" s="266">
        <f>IF(S2203=0,0,S2203+T2202)</f>
        <v/>
      </c>
      <c r="U2203" s="518" t="inlineStr">
        <is>
          <t>Maximum</t>
        </is>
      </c>
      <c r="V2203" s="928">
        <f>MAX(D1831:E2195)</f>
        <v/>
      </c>
      <c r="W2203" s="928">
        <f>MAX(F1831:H2195)</f>
        <v/>
      </c>
      <c r="X2203" s="928">
        <f>MAX(I1831:J2195)</f>
        <v/>
      </c>
      <c r="Y2203" s="928">
        <f>MAX(K1831:L2195)</f>
        <v/>
      </c>
      <c r="AE2203" s="798" t="inlineStr">
        <is>
          <t>98th percentile</t>
        </is>
      </c>
      <c r="AF2203" s="796">
        <f>PERCENTILE($D$1831:$L$2195,0.98)</f>
        <v/>
      </c>
      <c r="AG2203" s="796">
        <f>PERCENTILE($D$5:$L$2195,0.98)</f>
        <v/>
      </c>
      <c r="AH2203" s="257">
        <f>IF(AND(M2203&gt;=2,N2203&gt;=2,O2203&gt;=2,P2203&gt;=2),1,0)</f>
        <v/>
      </c>
      <c r="AI2203" s="266">
        <f>IF(AH2203=0,"OK","Check")</f>
        <v/>
      </c>
    </row>
    <row r="2204" ht="17.45" customHeight="1" thickBot="1">
      <c r="A2204" s="257">
        <f>IF(ISNUMBER(C2204),MONTH(C2204),"")</f>
        <v/>
      </c>
      <c r="B2204" s="257">
        <f>IF(ISNUMBER(C2204),YEAR(C2204),"")</f>
        <v/>
      </c>
      <c r="C2204" s="861">
        <f>C2203+1</f>
        <v/>
      </c>
      <c r="D2204" s="803" t="n">
        <v>1.148</v>
      </c>
      <c r="E2204" s="804" t="n"/>
      <c r="F2204" s="806" t="n">
        <v>0.8459</v>
      </c>
      <c r="G2204" s="805" t="n"/>
      <c r="H2204" s="838" t="n">
        <v>0.8542</v>
      </c>
      <c r="I2204" s="803" t="n">
        <v>1.182</v>
      </c>
      <c r="J2204" s="804" t="n"/>
      <c r="K2204" s="806" t="n">
        <v>1.037</v>
      </c>
      <c r="L2204" s="804" t="n"/>
      <c r="M2204" s="982">
        <f>IFERROR(AVERAGE(D2204:E2204),"")</f>
        <v/>
      </c>
      <c r="N2204" s="982">
        <f>IFERROR(AVERAGE(F2204:H2204),"")</f>
        <v/>
      </c>
      <c r="O2204" s="982">
        <f>IFERROR(AVERAGE(I2204:J2204),"")</f>
        <v/>
      </c>
      <c r="P2204" s="982">
        <f>IFERROR(AVERAGE(K2204:L2204),"")</f>
        <v/>
      </c>
      <c r="R2204" s="797">
        <f>AVERAGE(M2204:P2204)</f>
        <v/>
      </c>
      <c r="S2204" s="266">
        <f>IF(R2204&gt;=1,1,0)</f>
        <v/>
      </c>
      <c r="T2204" s="266">
        <f>IF(S2204=0,0,S2204+T2203)</f>
        <v/>
      </c>
      <c r="U2204" s="520" t="inlineStr">
        <is>
          <t># DAYS &gt; 2.5</t>
        </is>
      </c>
      <c r="V2204" s="521">
        <f>COUNTIF(D1831:E2195,"&gt;=2.5")</f>
        <v/>
      </c>
      <c r="W2204" s="521">
        <f>COUNTIF(F1831:H2195,"&gt;=2.5")</f>
        <v/>
      </c>
      <c r="X2204" s="521">
        <f>COUNTIF(I1831:J2195,"&gt;=2.5")</f>
        <v/>
      </c>
      <c r="Y2204" s="521">
        <f>COUNTIF(K1831:L2195,"&gt;=2.5")</f>
        <v/>
      </c>
      <c r="AE2204" s="798" t="inlineStr">
        <is>
          <t>95th percentile</t>
        </is>
      </c>
      <c r="AF2204" s="796">
        <f>PERCENTILE($D$1831:$L$2195,0.95)</f>
        <v/>
      </c>
      <c r="AG2204" s="796">
        <f>PERCENTILE($D$5:$L$2195,0.95)</f>
        <v/>
      </c>
      <c r="AH2204" s="257">
        <f>IF(AND(M2204&gt;=2,N2204&gt;=2,O2204&gt;=2,P2204&gt;=2),1,0)</f>
        <v/>
      </c>
      <c r="AI2204" s="266">
        <f>IF(AH2204=0,"OK","Check")</f>
        <v/>
      </c>
    </row>
    <row r="2205" ht="17.45" customHeight="1" thickBot="1">
      <c r="A2205" s="257">
        <f>IF(ISNUMBER(C2205),MONTH(C2205),"")</f>
        <v/>
      </c>
      <c r="B2205" s="257">
        <f>IF(ISNUMBER(C2205),YEAR(C2205),"")</f>
        <v/>
      </c>
      <c r="C2205" s="791">
        <f>C2204+1</f>
        <v/>
      </c>
      <c r="D2205" s="792" t="n"/>
      <c r="E2205" s="793" t="n">
        <v>1.014</v>
      </c>
      <c r="F2205" s="795" t="n"/>
      <c r="G2205" s="794" t="n">
        <v>0.9211</v>
      </c>
      <c r="H2205" s="836" t="n"/>
      <c r="I2205" s="792" t="n"/>
      <c r="J2205" s="793" t="n">
        <v>1.065</v>
      </c>
      <c r="K2205" s="795" t="n"/>
      <c r="L2205" s="793" t="n">
        <v>0.9733000000000001</v>
      </c>
      <c r="M2205" s="982">
        <f>IFERROR(AVERAGE(D2205:E2205),"")</f>
        <v/>
      </c>
      <c r="N2205" s="982">
        <f>IFERROR(AVERAGE(F2205:H2205),"")</f>
        <v/>
      </c>
      <c r="O2205" s="982">
        <f>IFERROR(AVERAGE(I2205:J2205),"")</f>
        <v/>
      </c>
      <c r="P2205" s="982">
        <f>IFERROR(AVERAGE(K2205:L2205),"")</f>
        <v/>
      </c>
      <c r="R2205" s="797">
        <f>AVERAGE(M2205:P2205)</f>
        <v/>
      </c>
      <c r="S2205" s="266">
        <f>IF(R2205&gt;=1,1,0)</f>
        <v/>
      </c>
      <c r="T2205" s="266">
        <f>IF(S2205=0,0,S2205+T2204)</f>
        <v/>
      </c>
      <c r="V2205" s="929">
        <f>AVERAGE(D1831:L2195)</f>
        <v/>
      </c>
      <c r="X2205" s="664">
        <f>SUM(V2204:Y2204)</f>
        <v/>
      </c>
      <c r="Y2205" s="929">
        <f>AVERAGE(V2202:Y2202)</f>
        <v/>
      </c>
      <c r="AE2205" s="798" t="inlineStr">
        <is>
          <t>90th percentile</t>
        </is>
      </c>
      <c r="AF2205" s="796">
        <f>PERCENTILE($D$1831:$L$2195,0.9)</f>
        <v/>
      </c>
      <c r="AG2205" s="796">
        <f>PERCENTILE($D$5:$L$2195,0.9)</f>
        <v/>
      </c>
      <c r="AH2205" s="257">
        <f>IF(AND(M2205&gt;=2,N2205&gt;=2,O2205&gt;=2,P2205&gt;=2),1,0)</f>
        <v/>
      </c>
      <c r="AI2205" s="266">
        <f>IF(AH2205=0,"OK","Check")</f>
        <v/>
      </c>
    </row>
    <row r="2206" ht="17.45" customHeight="1">
      <c r="A2206" s="257">
        <f>IF(ISNUMBER(C2206),MONTH(C2206),"")</f>
        <v/>
      </c>
      <c r="B2206" s="257">
        <f>IF(ISNUMBER(C2206),YEAR(C2206),"")</f>
        <v/>
      </c>
      <c r="C2206" s="791">
        <f>C2205+1</f>
        <v/>
      </c>
      <c r="D2206" s="792" t="n">
        <v>0.9129</v>
      </c>
      <c r="E2206" s="793" t="n"/>
      <c r="F2206" s="795" t="n">
        <v>1.051</v>
      </c>
      <c r="G2206" s="794" t="n"/>
      <c r="H2206" s="836" t="n"/>
      <c r="I2206" s="792" t="n">
        <v>0.8707</v>
      </c>
      <c r="J2206" s="793" t="n"/>
      <c r="K2206" s="795" t="n">
        <v>0.8485</v>
      </c>
      <c r="L2206" s="793" t="n"/>
      <c r="M2206" s="982">
        <f>IFERROR(AVERAGE(D2206:E2206),"")</f>
        <v/>
      </c>
      <c r="N2206" s="982">
        <f>IFERROR(AVERAGE(F2206:H2206),"")</f>
        <v/>
      </c>
      <c r="O2206" s="982">
        <f>IFERROR(AVERAGE(I2206:J2206),"")</f>
        <v/>
      </c>
      <c r="P2206" s="982">
        <f>IFERROR(AVERAGE(K2206:L2206),"")</f>
        <v/>
      </c>
      <c r="R2206" s="797">
        <f>AVERAGE(M2206:P2206)</f>
        <v/>
      </c>
      <c r="S2206" s="266">
        <f>IF(R2206&gt;=1,1,0)</f>
        <v/>
      </c>
      <c r="T2206" s="266">
        <f>IF(S2206=0,0,S2206+T2205)</f>
        <v/>
      </c>
      <c r="V2206" s="605">
        <f>V2202-V1837</f>
        <v/>
      </c>
      <c r="W2206" s="605">
        <f>W2202-W1837</f>
        <v/>
      </c>
      <c r="X2206" s="605">
        <f>X2202-X1837</f>
        <v/>
      </c>
      <c r="Y2206" s="605">
        <f>Y2202-Y1837</f>
        <v/>
      </c>
      <c r="AH2206" s="257">
        <f>IF(AND(M2206&gt;=2,N2206&gt;=2,O2206&gt;=2,P2206&gt;=2),1,0)</f>
        <v/>
      </c>
      <c r="AI2206" s="266">
        <f>IF(AH2206=0,"OK","Check")</f>
        <v/>
      </c>
    </row>
    <row r="2207" ht="17.45" customHeight="1">
      <c r="A2207" s="257">
        <f>IF(ISNUMBER(C2207),MONTH(C2207),"")</f>
        <v/>
      </c>
      <c r="B2207" s="257">
        <f>IF(ISNUMBER(C2207),YEAR(C2207),"")</f>
        <v/>
      </c>
      <c r="C2207" s="791">
        <f>C2206+1</f>
        <v/>
      </c>
      <c r="D2207" s="792" t="n"/>
      <c r="E2207" s="793" t="n">
        <v>1.457</v>
      </c>
      <c r="F2207" s="795" t="n"/>
      <c r="G2207" s="794" t="n">
        <v>1.033</v>
      </c>
      <c r="H2207" s="836" t="n"/>
      <c r="I2207" s="792" t="n"/>
      <c r="J2207" s="793" t="n">
        <v>1.003</v>
      </c>
      <c r="K2207" s="795" t="n"/>
      <c r="L2207" s="793" t="n">
        <v>0.9868</v>
      </c>
      <c r="M2207" s="982">
        <f>IFERROR(AVERAGE(D2207:E2207),"")</f>
        <v/>
      </c>
      <c r="N2207" s="982">
        <f>IFERROR(AVERAGE(F2207:H2207),"")</f>
        <v/>
      </c>
      <c r="O2207" s="982">
        <f>IFERROR(AVERAGE(I2207:J2207),"")</f>
        <v/>
      </c>
      <c r="P2207" s="982">
        <f>IFERROR(AVERAGE(K2207:L2207),"")</f>
        <v/>
      </c>
      <c r="R2207" s="797">
        <f>AVERAGE(M2207:P2207)</f>
        <v/>
      </c>
      <c r="S2207" s="266">
        <f>IF(R2207&gt;=1,1,0)</f>
        <v/>
      </c>
      <c r="T2207" s="266">
        <f>IF(S2207=0,0,S2207+T2206)</f>
        <v/>
      </c>
      <c r="AH2207" s="257">
        <f>IF(AND(M2207&gt;=2,N2207&gt;=2,O2207&gt;=2,P2207&gt;=2),1,0)</f>
        <v/>
      </c>
      <c r="AI2207" s="266">
        <f>IF(AH2207=0,"OK","Check")</f>
        <v/>
      </c>
    </row>
    <row r="2208" ht="17.45" customHeight="1">
      <c r="A2208" s="257">
        <f>IF(ISNUMBER(C2208),MONTH(C2208),"")</f>
        <v/>
      </c>
      <c r="B2208" s="257">
        <f>IF(ISNUMBER(C2208),YEAR(C2208),"")</f>
        <v/>
      </c>
      <c r="C2208" s="808">
        <f>C2207+1</f>
        <v/>
      </c>
      <c r="D2208" s="809" t="n">
        <v>1.083</v>
      </c>
      <c r="E2208" s="810" t="n"/>
      <c r="F2208" s="812" t="n"/>
      <c r="G2208" s="811" t="n"/>
      <c r="H2208" s="837" t="n">
        <v>0.7675999999999999</v>
      </c>
      <c r="I2208" s="809" t="n">
        <v>0.7388</v>
      </c>
      <c r="J2208" s="810" t="n"/>
      <c r="K2208" s="812" t="n">
        <v>0.7813</v>
      </c>
      <c r="L2208" s="810" t="n"/>
      <c r="M2208" s="983">
        <f>IFERROR(AVERAGE(D2208:E2208),"")</f>
        <v/>
      </c>
      <c r="N2208" s="983">
        <f>IFERROR(AVERAGE(F2208:H2208),"")</f>
        <v/>
      </c>
      <c r="O2208" s="983">
        <f>IFERROR(AVERAGE(I2208:J2208),"")</f>
        <v/>
      </c>
      <c r="P2208" s="983">
        <f>IFERROR(AVERAGE(K2208:L2208),"")</f>
        <v/>
      </c>
      <c r="Q2208" s="441" t="n"/>
      <c r="R2208" s="813">
        <f>AVERAGE(M2208:P2208)</f>
        <v/>
      </c>
      <c r="S2208" s="443">
        <f>IF(R2208&gt;=1,1,0)</f>
        <v/>
      </c>
      <c r="T2208" s="443">
        <f>IF(S2208=0,0,S2208+T2207)</f>
        <v/>
      </c>
      <c r="AH2208" s="257">
        <f>IF(AND(M2208&gt;=2,N2208&gt;=2,O2208&gt;=2,P2208&gt;=2),1,0)</f>
        <v/>
      </c>
      <c r="AI2208" s="266">
        <f>IF(AH2208=0,"OK","Check")</f>
        <v/>
      </c>
    </row>
    <row r="2209" ht="17.45" customHeight="1">
      <c r="A2209" s="257">
        <f>IF(ISNUMBER(C2209),MONTH(C2209),"")</f>
        <v/>
      </c>
      <c r="B2209" s="257">
        <f>IF(ISNUMBER(C2209),YEAR(C2209),"")</f>
        <v/>
      </c>
      <c r="C2209" s="808">
        <f>C2208+1</f>
        <v/>
      </c>
      <c r="D2209" s="809" t="n"/>
      <c r="E2209" s="810" t="n">
        <v>0.987</v>
      </c>
      <c r="F2209" s="812" t="n"/>
      <c r="G2209" s="811" t="n">
        <v>0.7585</v>
      </c>
      <c r="H2209" s="837" t="n"/>
      <c r="I2209" s="809" t="n"/>
      <c r="J2209" s="810" t="n">
        <v>0.5943000000000001</v>
      </c>
      <c r="K2209" s="812" t="n"/>
      <c r="L2209" s="810" t="n">
        <v>0.7631</v>
      </c>
      <c r="M2209" s="983">
        <f>IFERROR(AVERAGE(D2209:E2209),"")</f>
        <v/>
      </c>
      <c r="N2209" s="983">
        <f>IFERROR(AVERAGE(F2209:H2209),"")</f>
        <v/>
      </c>
      <c r="O2209" s="983">
        <f>IFERROR(AVERAGE(I2209:J2209),"")</f>
        <v/>
      </c>
      <c r="P2209" s="983">
        <f>IFERROR(AVERAGE(K2209:L2209),"")</f>
        <v/>
      </c>
      <c r="Q2209" s="441" t="n"/>
      <c r="R2209" s="813">
        <f>AVERAGE(M2209:P2209)</f>
        <v/>
      </c>
      <c r="S2209" s="443">
        <f>IF(R2209&gt;=1,1,0)</f>
        <v/>
      </c>
      <c r="T2209" s="443">
        <f>IF(S2209=0,0,S2209+T2208)</f>
        <v/>
      </c>
      <c r="AH2209" s="257">
        <f>IF(AND(M2209&gt;=2,N2209&gt;=2,O2209&gt;=2,P2209&gt;=2),1,0)</f>
        <v/>
      </c>
      <c r="AI2209" s="266">
        <f>IF(AH2209=0,"OK","Check")</f>
        <v/>
      </c>
    </row>
    <row r="2210" ht="17.45" customHeight="1">
      <c r="A2210" s="257">
        <f>IF(ISNUMBER(C2210),MONTH(C2210),"")</f>
        <v/>
      </c>
      <c r="B2210" s="257">
        <f>IF(ISNUMBER(C2210),YEAR(C2210),"")</f>
        <v/>
      </c>
      <c r="C2210" s="861">
        <f>C2209+1</f>
        <v/>
      </c>
      <c r="D2210" s="803" t="n">
        <v>1.158</v>
      </c>
      <c r="E2210" s="804" t="n"/>
      <c r="F2210" s="806" t="n">
        <v>1.113</v>
      </c>
      <c r="G2210" s="805" t="n"/>
      <c r="H2210" s="838" t="n">
        <v>1.054</v>
      </c>
      <c r="I2210" s="803" t="n">
        <v>1.228</v>
      </c>
      <c r="J2210" s="804" t="n"/>
      <c r="K2210" s="806" t="n">
        <v>1.127</v>
      </c>
      <c r="L2210" s="804" t="n"/>
      <c r="M2210" s="982">
        <f>IFERROR(AVERAGE(D2210:E2210),"")</f>
        <v/>
      </c>
      <c r="N2210" s="982">
        <f>IFERROR(AVERAGE(F2210:H2210),"")</f>
        <v/>
      </c>
      <c r="O2210" s="982">
        <f>IFERROR(AVERAGE(I2210:J2210),"")</f>
        <v/>
      </c>
      <c r="P2210" s="982">
        <f>IFERROR(AVERAGE(K2210:L2210),"")</f>
        <v/>
      </c>
      <c r="R2210" s="797">
        <f>AVERAGE(M2210:P2210)</f>
        <v/>
      </c>
      <c r="S2210" s="266">
        <f>IF(R2210&gt;=1,1,0)</f>
        <v/>
      </c>
      <c r="T2210" s="266">
        <f>IF(S2210=0,0,S2210+T2209)</f>
        <v/>
      </c>
      <c r="AH2210" s="257">
        <f>IF(AND(M2210&gt;=2,N2210&gt;=2,O2210&gt;=2,P2210&gt;=2),1,0)</f>
        <v/>
      </c>
      <c r="AI2210" s="266">
        <f>IF(AH2210=0,"OK","Check")</f>
        <v/>
      </c>
    </row>
    <row r="2211" ht="17.45" customHeight="1">
      <c r="A2211" s="257">
        <f>IF(ISNUMBER(C2211),MONTH(C2211),"")</f>
        <v/>
      </c>
      <c r="B2211" s="257">
        <f>IF(ISNUMBER(C2211),YEAR(C2211),"")</f>
        <v/>
      </c>
      <c r="C2211" s="791">
        <f>C2210+1</f>
        <v/>
      </c>
      <c r="D2211" s="792" t="n"/>
      <c r="E2211" s="793" t="n">
        <v>1.408</v>
      </c>
      <c r="F2211" s="795" t="n"/>
      <c r="G2211" s="794" t="n">
        <v>1.348</v>
      </c>
      <c r="H2211" s="836" t="n"/>
      <c r="I2211" s="792" t="n"/>
      <c r="J2211" s="793" t="n">
        <v>1.433</v>
      </c>
      <c r="K2211" s="795" t="n"/>
      <c r="L2211" s="793" t="n">
        <v>1.48</v>
      </c>
      <c r="M2211" s="982">
        <f>IFERROR(AVERAGE(D2211:E2211),"")</f>
        <v/>
      </c>
      <c r="N2211" s="982">
        <f>IFERROR(AVERAGE(F2211:H2211),"")</f>
        <v/>
      </c>
      <c r="O2211" s="982">
        <f>IFERROR(AVERAGE(I2211:J2211),"")</f>
        <v/>
      </c>
      <c r="P2211" s="982">
        <f>IFERROR(AVERAGE(K2211:L2211),"")</f>
        <v/>
      </c>
      <c r="R2211" s="797">
        <f>AVERAGE(M2211:P2211)</f>
        <v/>
      </c>
      <c r="S2211" s="266">
        <f>IF(R2211&gt;=1,1,0)</f>
        <v/>
      </c>
      <c r="T2211" s="266">
        <f>IF(S2211=0,0,S2211+T2210)</f>
        <v/>
      </c>
      <c r="AH2211" s="257">
        <f>IF(AND(M2211&gt;=2,N2211&gt;=2,O2211&gt;=2,P2211&gt;=2),1,0)</f>
        <v/>
      </c>
      <c r="AI2211" s="266">
        <f>IF(AH2211=0,"OK","Check")</f>
        <v/>
      </c>
    </row>
    <row r="2212" ht="17.45" customHeight="1">
      <c r="A2212" s="257">
        <f>IF(ISNUMBER(C2212),MONTH(C2212),"")</f>
        <v/>
      </c>
      <c r="B2212" s="257">
        <f>IF(ISNUMBER(C2212),YEAR(C2212),"")</f>
        <v/>
      </c>
      <c r="C2212" s="791">
        <f>C2211+1</f>
        <v/>
      </c>
      <c r="D2212" s="792" t="n">
        <v>1.127</v>
      </c>
      <c r="E2212" s="793" t="n"/>
      <c r="F2212" s="795" t="n">
        <v>1.054</v>
      </c>
      <c r="G2212" s="794" t="n"/>
      <c r="H2212" s="836" t="n"/>
      <c r="I2212" s="792" t="n">
        <v>1.16</v>
      </c>
      <c r="J2212" s="793" t="n"/>
      <c r="K2212" s="795" t="n">
        <v>1.091</v>
      </c>
      <c r="L2212" s="793" t="n"/>
      <c r="M2212" s="982">
        <f>IFERROR(AVERAGE(D2212:E2212),"")</f>
        <v/>
      </c>
      <c r="N2212" s="982">
        <f>IFERROR(AVERAGE(F2212:H2212),"")</f>
        <v/>
      </c>
      <c r="O2212" s="982">
        <f>IFERROR(AVERAGE(I2212:J2212),"")</f>
        <v/>
      </c>
      <c r="P2212" s="982">
        <f>IFERROR(AVERAGE(K2212:L2212),"")</f>
        <v/>
      </c>
      <c r="R2212" s="797">
        <f>AVERAGE(M2212:P2212)</f>
        <v/>
      </c>
      <c r="S2212" s="266">
        <f>IF(R2212&gt;=1,1,0)</f>
        <v/>
      </c>
      <c r="T2212" s="266">
        <f>IF(S2212=0,0,S2212+T2211)</f>
        <v/>
      </c>
      <c r="AH2212" s="257">
        <f>IF(AND(M2212&gt;=2,N2212&gt;=2,O2212&gt;=2,P2212&gt;=2),1,0)</f>
        <v/>
      </c>
      <c r="AI2212" s="266">
        <f>IF(AH2212=0,"OK","Check")</f>
        <v/>
      </c>
    </row>
    <row r="2213" ht="17.45" customHeight="1">
      <c r="A2213" s="257">
        <f>IF(ISNUMBER(C2213),MONTH(C2213),"")</f>
        <v/>
      </c>
      <c r="B2213" s="257">
        <f>IF(ISNUMBER(C2213),YEAR(C2213),"")</f>
        <v/>
      </c>
      <c r="C2213" s="791">
        <f>C2212+1</f>
        <v/>
      </c>
      <c r="D2213" s="792" t="n"/>
      <c r="E2213" s="793" t="n">
        <v>1.333</v>
      </c>
      <c r="F2213" s="795" t="n"/>
      <c r="G2213" s="794" t="n">
        <v>1.086</v>
      </c>
      <c r="H2213" s="836" t="n"/>
      <c r="I2213" s="792" t="n"/>
      <c r="J2213" s="793" t="n">
        <v>1</v>
      </c>
      <c r="K2213" s="795" t="n"/>
      <c r="L2213" s="793" t="n">
        <v>1.209</v>
      </c>
      <c r="M2213" s="982">
        <f>IFERROR(AVERAGE(D2213:E2213),"")</f>
        <v/>
      </c>
      <c r="N2213" s="982">
        <f>IFERROR(AVERAGE(F2213:H2213),"")</f>
        <v/>
      </c>
      <c r="O2213" s="982">
        <f>IFERROR(AVERAGE(I2213:J2213),"")</f>
        <v/>
      </c>
      <c r="P2213" s="982">
        <f>IFERROR(AVERAGE(K2213:L2213),"")</f>
        <v/>
      </c>
      <c r="R2213" s="797">
        <f>AVERAGE(M2213:P2213)</f>
        <v/>
      </c>
      <c r="S2213" s="266">
        <f>IF(R2213&gt;=1,1,0)</f>
        <v/>
      </c>
      <c r="T2213" s="266">
        <f>IF(S2213=0,0,S2213+T2212)</f>
        <v/>
      </c>
      <c r="AH2213" s="257">
        <f>IF(AND(M2213&gt;=2,N2213&gt;=2,O2213&gt;=2,P2213&gt;=2),1,0)</f>
        <v/>
      </c>
      <c r="AI2213" s="266">
        <f>IF(AH2213=0,"OK","Check")</f>
        <v/>
      </c>
    </row>
    <row r="2214" ht="17.45" customHeight="1">
      <c r="A2214" s="257">
        <f>IF(ISNUMBER(C2214),MONTH(C2214),"")</f>
        <v/>
      </c>
      <c r="B2214" s="257">
        <f>IF(ISNUMBER(C2214),YEAR(C2214),"")</f>
        <v/>
      </c>
      <c r="C2214" s="791">
        <f>C2213+1</f>
        <v/>
      </c>
      <c r="D2214" s="849" t="n">
        <v>1.755</v>
      </c>
      <c r="E2214" s="850" t="n"/>
      <c r="F2214" s="852" t="n"/>
      <c r="G2214" s="851" t="n"/>
      <c r="H2214" s="853" t="n">
        <v>1.303</v>
      </c>
      <c r="I2214" s="849" t="n">
        <v>1.409</v>
      </c>
      <c r="J2214" s="850" t="n"/>
      <c r="K2214" s="852" t="n">
        <v>1.531</v>
      </c>
      <c r="L2214" s="850" t="n"/>
      <c r="M2214" s="982">
        <f>IFERROR(AVERAGE(D2214:E2214),"")</f>
        <v/>
      </c>
      <c r="N2214" s="982">
        <f>IFERROR(AVERAGE(F2214:H2214),"")</f>
        <v/>
      </c>
      <c r="O2214" s="982">
        <f>IFERROR(AVERAGE(I2214:J2214),"")</f>
        <v/>
      </c>
      <c r="P2214" s="982">
        <f>IFERROR(AVERAGE(K2214:L2214),"")</f>
        <v/>
      </c>
      <c r="R2214" s="797">
        <f>AVERAGE(M2214:P2214)</f>
        <v/>
      </c>
      <c r="S2214" s="266">
        <f>IF(R2214&gt;=1,1,0)</f>
        <v/>
      </c>
      <c r="T2214" s="266">
        <f>IF(S2214=0,0,S2214+T2213)</f>
        <v/>
      </c>
      <c r="AH2214" s="257">
        <f>IF(AND(M2214&gt;=2,N2214&gt;=2,O2214&gt;=2,P2214&gt;=2),1,0)</f>
        <v/>
      </c>
      <c r="AI2214" s="266">
        <f>IF(AH2214=0,"OK","Check")</f>
        <v/>
      </c>
    </row>
    <row r="2215" ht="17.45" customHeight="1">
      <c r="A2215" s="257">
        <f>IF(ISNUMBER(C2215),MONTH(C2215),"")</f>
        <v/>
      </c>
      <c r="B2215" s="257">
        <f>IF(ISNUMBER(C2215),YEAR(C2215),"")</f>
        <v/>
      </c>
      <c r="C2215" s="808">
        <f>C2214+1</f>
        <v/>
      </c>
      <c r="D2215" s="844" t="n"/>
      <c r="E2215" s="845" t="n">
        <v>0.9912</v>
      </c>
      <c r="F2215" s="847" t="n"/>
      <c r="G2215" s="846" t="n">
        <v>0.8583</v>
      </c>
      <c r="H2215" s="848" t="n"/>
      <c r="I2215" s="844" t="n"/>
      <c r="J2215" s="845" t="n">
        <v>0.6037</v>
      </c>
      <c r="K2215" s="847" t="n"/>
      <c r="L2215" s="845" t="n">
        <v>0.76</v>
      </c>
      <c r="M2215" s="983">
        <f>IFERROR(AVERAGE(D2215:E2215),"")</f>
        <v/>
      </c>
      <c r="N2215" s="983">
        <f>IFERROR(AVERAGE(F2215:H2215),"")</f>
        <v/>
      </c>
      <c r="O2215" s="983">
        <f>IFERROR(AVERAGE(I2215:J2215),"")</f>
        <v/>
      </c>
      <c r="P2215" s="983">
        <f>IFERROR(AVERAGE(K2215:L2215),"")</f>
        <v/>
      </c>
      <c r="Q2215" s="441" t="n"/>
      <c r="R2215" s="813">
        <f>AVERAGE(M2215:P2215)</f>
        <v/>
      </c>
      <c r="S2215" s="443">
        <f>IF(R2215&gt;=1,1,0)</f>
        <v/>
      </c>
      <c r="T2215" s="443">
        <f>IF(S2215=0,0,S2215+T2214)</f>
        <v/>
      </c>
      <c r="AH2215" s="257">
        <f>IF(AND(M2215&gt;=2,N2215&gt;=2,O2215&gt;=2,P2215&gt;=2),1,0)</f>
        <v/>
      </c>
      <c r="AI2215" s="266">
        <f>IF(AH2215=0,"OK","Check")</f>
        <v/>
      </c>
    </row>
    <row r="2216" ht="17.45" customHeight="1">
      <c r="A2216" s="257">
        <f>IF(ISNUMBER(C2216),MONTH(C2216),"")</f>
        <v/>
      </c>
      <c r="B2216" s="257">
        <f>IF(ISNUMBER(C2216),YEAR(C2216),"")</f>
        <v/>
      </c>
      <c r="C2216" s="861">
        <f>C2215+1</f>
        <v/>
      </c>
      <c r="D2216" s="844" t="n">
        <v>0.3341</v>
      </c>
      <c r="E2216" s="845" t="n"/>
      <c r="F2216" s="847" t="n">
        <v>0.3442</v>
      </c>
      <c r="G2216" s="846" t="n"/>
      <c r="H2216" s="848" t="n">
        <v>0.3466</v>
      </c>
      <c r="I2216" s="844" t="n">
        <v>0.3056</v>
      </c>
      <c r="J2216" s="845" t="n"/>
      <c r="K2216" s="847" t="n">
        <v>0.5491</v>
      </c>
      <c r="L2216" s="845" t="n"/>
      <c r="M2216" s="983">
        <f>IFERROR(AVERAGE(D2216:E2216),"")</f>
        <v/>
      </c>
      <c r="N2216" s="983">
        <f>IFERROR(AVERAGE(F2216:H2216),"")</f>
        <v/>
      </c>
      <c r="O2216" s="983">
        <f>IFERROR(AVERAGE(I2216:J2216),"")</f>
        <v/>
      </c>
      <c r="P2216" s="983">
        <f>IFERROR(AVERAGE(K2216:L2216),"")</f>
        <v/>
      </c>
      <c r="Q2216" s="441" t="n"/>
      <c r="R2216" s="813">
        <f>AVERAGE(M2216:P2216)</f>
        <v/>
      </c>
      <c r="S2216" s="443">
        <f>IF(R2216&gt;=1,1,0)</f>
        <v/>
      </c>
      <c r="T2216" s="443">
        <f>IF(S2216=0,0,S2216+T2215)</f>
        <v/>
      </c>
      <c r="AH2216" s="257">
        <f>IF(AND(M2216&gt;=2,N2216&gt;=2,O2216&gt;=2,P2216&gt;=2),1,0)</f>
        <v/>
      </c>
      <c r="AI2216" s="266">
        <f>IF(AH2216=0,"OK","Check")</f>
        <v/>
      </c>
    </row>
    <row r="2217" ht="17.45" customHeight="1">
      <c r="A2217" s="257">
        <f>IF(ISNUMBER(C2217),MONTH(C2217),"")</f>
        <v/>
      </c>
      <c r="B2217" s="257">
        <f>IF(ISNUMBER(C2217),YEAR(C2217),"")</f>
        <v/>
      </c>
      <c r="C2217" s="791">
        <f>C2216+1</f>
        <v/>
      </c>
      <c r="D2217" s="792" t="n"/>
      <c r="E2217" s="793" t="n">
        <v>0.4778</v>
      </c>
      <c r="F2217" s="795" t="n"/>
      <c r="G2217" s="794" t="n">
        <v>0.5629</v>
      </c>
      <c r="H2217" s="836" t="n"/>
      <c r="I2217" s="792" t="n"/>
      <c r="J2217" s="793" t="n">
        <v>0.3121</v>
      </c>
      <c r="K2217" s="795" t="n"/>
      <c r="L2217" s="793" t="n">
        <v>0.5716</v>
      </c>
      <c r="M2217" s="982">
        <f>IFERROR(AVERAGE(D2217:E2217),"")</f>
        <v/>
      </c>
      <c r="N2217" s="982">
        <f>IFERROR(AVERAGE(F2217:H2217),"")</f>
        <v/>
      </c>
      <c r="O2217" s="982">
        <f>IFERROR(AVERAGE(I2217:J2217),"")</f>
        <v/>
      </c>
      <c r="P2217" s="982">
        <f>IFERROR(AVERAGE(K2217:L2217),"")</f>
        <v/>
      </c>
      <c r="R2217" s="797">
        <f>AVERAGE(M2217:P2217)</f>
        <v/>
      </c>
      <c r="S2217" s="266">
        <f>IF(R2217&gt;=1,1,0)</f>
        <v/>
      </c>
      <c r="T2217" s="266">
        <f>IF(S2217=0,0,S2217+T2216)</f>
        <v/>
      </c>
      <c r="AH2217" s="257">
        <f>IF(AND(M2217&gt;=2,N2217&gt;=2,O2217&gt;=2,P2217&gt;=2),1,0)</f>
        <v/>
      </c>
      <c r="AI2217" s="266">
        <f>IF(AH2217=0,"OK","Check")</f>
        <v/>
      </c>
    </row>
    <row r="2218" ht="17.45" customHeight="1">
      <c r="A2218" s="257">
        <f>IF(ISNUMBER(C2218),MONTH(C2218),"")</f>
        <v/>
      </c>
      <c r="B2218" s="257">
        <f>IF(ISNUMBER(C2218),YEAR(C2218),"")</f>
        <v/>
      </c>
      <c r="C2218" s="791">
        <f>C2217+1</f>
        <v/>
      </c>
      <c r="D2218" s="792" t="n">
        <v>0.7998</v>
      </c>
      <c r="E2218" s="793" t="n"/>
      <c r="F2218" s="795" t="n">
        <v>0.6491</v>
      </c>
      <c r="G2218" s="794" t="n"/>
      <c r="H2218" s="836" t="n"/>
      <c r="I2218" s="792" t="n">
        <v>0.8349</v>
      </c>
      <c r="J2218" s="793" t="n"/>
      <c r="K2218" s="795" t="n">
        <v>1.144</v>
      </c>
      <c r="L2218" s="793" t="n"/>
      <c r="M2218" s="982">
        <f>IFERROR(AVERAGE(D2218:E2218),"")</f>
        <v/>
      </c>
      <c r="N2218" s="982">
        <f>IFERROR(AVERAGE(F2218:H2218),"")</f>
        <v/>
      </c>
      <c r="O2218" s="982">
        <f>IFERROR(AVERAGE(I2218:J2218),"")</f>
        <v/>
      </c>
      <c r="P2218" s="982">
        <f>IFERROR(AVERAGE(K2218:L2218),"")</f>
        <v/>
      </c>
      <c r="R2218" s="797">
        <f>AVERAGE(M2218:P2218)</f>
        <v/>
      </c>
      <c r="S2218" s="266">
        <f>IF(R2218&gt;=1,1,0)</f>
        <v/>
      </c>
      <c r="T2218" s="266">
        <f>IF(S2218=0,0,S2218+T2217)</f>
        <v/>
      </c>
      <c r="AH2218" s="257">
        <f>IF(AND(M2218&gt;=2,N2218&gt;=2,O2218&gt;=2,P2218&gt;=2),1,0)</f>
        <v/>
      </c>
      <c r="AI2218" s="266">
        <f>IF(AH2218=0,"OK","Check")</f>
        <v/>
      </c>
    </row>
    <row r="2219" ht="17.45" customHeight="1">
      <c r="A2219" s="257">
        <f>IF(ISNUMBER(C2219),MONTH(C2219),"")</f>
        <v/>
      </c>
      <c r="B2219" s="257">
        <f>IF(ISNUMBER(C2219),YEAR(C2219),"")</f>
        <v/>
      </c>
      <c r="C2219" s="791">
        <f>C2218+1</f>
        <v/>
      </c>
      <c r="D2219" s="792" t="n"/>
      <c r="E2219" s="793" t="n">
        <v>0.9908</v>
      </c>
      <c r="F2219" s="795" t="n"/>
      <c r="G2219" s="794" t="n">
        <v>1.153</v>
      </c>
      <c r="H2219" s="836" t="n"/>
      <c r="I2219" s="792" t="n"/>
      <c r="J2219" s="793" t="n">
        <v>0.9151</v>
      </c>
      <c r="K2219" s="795" t="n"/>
      <c r="L2219" s="793" t="n">
        <v>0.7818000000000001</v>
      </c>
      <c r="M2219" s="982">
        <f>IFERROR(AVERAGE(D2219:E2219),"")</f>
        <v/>
      </c>
      <c r="N2219" s="982">
        <f>IFERROR(AVERAGE(F2219:H2219),"")</f>
        <v/>
      </c>
      <c r="O2219" s="982">
        <f>IFERROR(AVERAGE(I2219:J2219),"")</f>
        <v/>
      </c>
      <c r="P2219" s="982">
        <f>IFERROR(AVERAGE(K2219:L2219),"")</f>
        <v/>
      </c>
      <c r="R2219" s="797">
        <f>AVERAGE(M2219:P2219)</f>
        <v/>
      </c>
      <c r="S2219" s="266">
        <f>IF(R2219&gt;=1,1,0)</f>
        <v/>
      </c>
      <c r="T2219" s="266">
        <f>IF(S2219=0,0,S2219+T2218)</f>
        <v/>
      </c>
      <c r="AH2219" s="257">
        <f>IF(AND(M2219&gt;=2,N2219&gt;=2,O2219&gt;=2,P2219&gt;=2),1,0)</f>
        <v/>
      </c>
      <c r="AI2219" s="266">
        <f>IF(AH2219=0,"OK","Check")</f>
        <v/>
      </c>
    </row>
    <row r="2220" ht="17.45" customHeight="1">
      <c r="A2220" s="257">
        <f>IF(ISNUMBER(C2220),MONTH(C2220),"")</f>
        <v/>
      </c>
      <c r="B2220" s="257">
        <f>IF(ISNUMBER(C2220),YEAR(C2220),"")</f>
        <v/>
      </c>
      <c r="C2220" s="791">
        <f>C2219+1</f>
        <v/>
      </c>
      <c r="D2220" s="792" t="n">
        <v>0.7674</v>
      </c>
      <c r="E2220" s="793" t="n"/>
      <c r="F2220" s="795" t="n"/>
      <c r="G2220" s="794" t="n"/>
      <c r="H2220" s="836" t="n">
        <v>0.5162</v>
      </c>
      <c r="I2220" s="792" t="n">
        <v>0.3915</v>
      </c>
      <c r="J2220" s="793" t="n"/>
      <c r="K2220" s="795" t="n">
        <v>0.5341</v>
      </c>
      <c r="L2220" s="793" t="n"/>
      <c r="M2220" s="982">
        <f>IFERROR(AVERAGE(D2220:E2220),"")</f>
        <v/>
      </c>
      <c r="N2220" s="982">
        <f>IFERROR(AVERAGE(F2220:H2220),"")</f>
        <v/>
      </c>
      <c r="O2220" s="982">
        <f>IFERROR(AVERAGE(I2220:J2220),"")</f>
        <v/>
      </c>
      <c r="P2220" s="982">
        <f>IFERROR(AVERAGE(K2220:L2220),"")</f>
        <v/>
      </c>
      <c r="R2220" s="797">
        <f>AVERAGE(M2220:P2220)</f>
        <v/>
      </c>
      <c r="S2220" s="266">
        <f>IF(R2220&gt;=1,1,0)</f>
        <v/>
      </c>
      <c r="T2220" s="266">
        <f>IF(S2220=0,0,S2220+T2219)</f>
        <v/>
      </c>
      <c r="AH2220" s="257">
        <f>IF(AND(M2220&gt;=2,N2220&gt;=2,O2220&gt;=2,P2220&gt;=2),1,0)</f>
        <v/>
      </c>
      <c r="AI2220" s="266">
        <f>IF(AH2220=0,"OK","Check")</f>
        <v/>
      </c>
    </row>
    <row r="2221" ht="17.45" customHeight="1">
      <c r="A2221" s="257">
        <f>IF(ISNUMBER(C2221),MONTH(C2221),"")</f>
        <v/>
      </c>
      <c r="B2221" s="257">
        <f>IF(ISNUMBER(C2221),YEAR(C2221),"")</f>
        <v/>
      </c>
      <c r="C2221" s="791">
        <f>C2220+1</f>
        <v/>
      </c>
      <c r="D2221" s="792" t="n"/>
      <c r="E2221" s="793" t="n">
        <v>1.154</v>
      </c>
      <c r="F2221" s="795" t="n"/>
      <c r="G2221" s="794" t="n">
        <v>1.17</v>
      </c>
      <c r="H2221" s="836" t="n"/>
      <c r="I2221" s="792" t="n"/>
      <c r="J2221" s="793" t="n">
        <v>1.091</v>
      </c>
      <c r="K2221" s="795" t="n"/>
      <c r="L2221" s="793" t="n">
        <v>1.189</v>
      </c>
      <c r="M2221" s="982">
        <f>IFERROR(AVERAGE(D2221:E2221),"")</f>
        <v/>
      </c>
      <c r="N2221" s="982">
        <f>IFERROR(AVERAGE(F2221:H2221),"")</f>
        <v/>
      </c>
      <c r="O2221" s="982">
        <f>IFERROR(AVERAGE(I2221:J2221),"")</f>
        <v/>
      </c>
      <c r="P2221" s="982">
        <f>IFERROR(AVERAGE(K2221:L2221),"")</f>
        <v/>
      </c>
      <c r="R2221" s="797">
        <f>AVERAGE(M2221:P2221)</f>
        <v/>
      </c>
      <c r="S2221" s="266">
        <f>IF(R2221&gt;=1,1,0)</f>
        <v/>
      </c>
      <c r="T2221" s="266">
        <f>IF(S2221=0,0,S2221+T2220)</f>
        <v/>
      </c>
      <c r="AH2221" s="257">
        <f>IF(AND(M2221&gt;=2,N2221&gt;=2,O2221&gt;=2,P2221&gt;=2),1,0)</f>
        <v/>
      </c>
      <c r="AI2221" s="266">
        <f>IF(AH2221=0,"OK","Check")</f>
        <v/>
      </c>
    </row>
    <row r="2222" ht="17.45" customHeight="1">
      <c r="A2222" s="257">
        <f>IF(ISNUMBER(C2222),MONTH(C2222),"")</f>
        <v/>
      </c>
      <c r="B2222" s="257">
        <f>IF(ISNUMBER(C2222),YEAR(C2222),"")</f>
        <v/>
      </c>
      <c r="C2222" s="861">
        <f>C2221+1</f>
        <v/>
      </c>
      <c r="D2222" s="809" t="n">
        <v>1.176</v>
      </c>
      <c r="E2222" s="810" t="n"/>
      <c r="F2222" s="812" t="n">
        <v>0.09779</v>
      </c>
      <c r="G2222" s="811" t="n"/>
      <c r="H2222" s="837" t="n">
        <v>1.038</v>
      </c>
      <c r="I2222" s="809" t="n">
        <v>1.022</v>
      </c>
      <c r="J2222" s="810" t="n"/>
      <c r="K2222" s="812" t="n">
        <v>1.066</v>
      </c>
      <c r="L2222" s="810" t="n"/>
      <c r="M2222" s="983">
        <f>IFERROR(AVERAGE(D2222:E2222),"")</f>
        <v/>
      </c>
      <c r="N2222" s="983">
        <f>IFERROR(AVERAGE(F2222:H2222),"")</f>
        <v/>
      </c>
      <c r="O2222" s="983">
        <f>IFERROR(AVERAGE(I2222:J2222),"")</f>
        <v/>
      </c>
      <c r="P2222" s="983">
        <f>IFERROR(AVERAGE(K2222:L2222),"")</f>
        <v/>
      </c>
      <c r="Q2222" s="441" t="n"/>
      <c r="R2222" s="813">
        <f>AVERAGE(M2222:P2222)</f>
        <v/>
      </c>
      <c r="S2222" s="443">
        <f>IF(R2222&gt;=1,1,0)</f>
        <v/>
      </c>
      <c r="T2222" s="443">
        <f>IF(S2222=0,0,S2222+T2221)</f>
        <v/>
      </c>
      <c r="AH2222" s="257">
        <f>IF(AND(M2222&gt;=2,N2222&gt;=2,O2222&gt;=2,P2222&gt;=2),1,0)</f>
        <v/>
      </c>
      <c r="AI2222" s="266">
        <f>IF(AH2222=0,"OK","Check")</f>
        <v/>
      </c>
    </row>
    <row r="2223" ht="17.45" customHeight="1" thickBot="1">
      <c r="A2223" s="257">
        <f>IF(ISNUMBER(C2223),MONTH(C2223),"")</f>
        <v/>
      </c>
      <c r="B2223" s="257">
        <f>IF(ISNUMBER(C2223),YEAR(C2223),"")</f>
        <v/>
      </c>
      <c r="C2223" s="808">
        <f>C2222+1</f>
        <v/>
      </c>
      <c r="D2223" s="809" t="n"/>
      <c r="E2223" s="810" t="n">
        <v>0.9059</v>
      </c>
      <c r="F2223" s="812" t="n"/>
      <c r="G2223" s="811" t="n">
        <v>0.7328</v>
      </c>
      <c r="H2223" s="837" t="n"/>
      <c r="I2223" s="809" t="n"/>
      <c r="J2223" s="810" t="n">
        <v>0.5897</v>
      </c>
      <c r="K2223" s="812" t="n"/>
      <c r="L2223" s="810" t="n">
        <v>0.8658</v>
      </c>
      <c r="M2223" s="983">
        <f>IFERROR(AVERAGE(D2223:E2223),"")</f>
        <v/>
      </c>
      <c r="N2223" s="983">
        <f>IFERROR(AVERAGE(F2223:H2223),"")</f>
        <v/>
      </c>
      <c r="O2223" s="983">
        <f>IFERROR(AVERAGE(I2223:J2223),"")</f>
        <v/>
      </c>
      <c r="P2223" s="983">
        <f>IFERROR(AVERAGE(K2223:L2223),"")</f>
        <v/>
      </c>
      <c r="Q2223" s="441" t="n"/>
      <c r="R2223" s="813">
        <f>AVERAGE(M2223:P2223)</f>
        <v/>
      </c>
      <c r="S2223" s="443">
        <f>IF(R2223&gt;=1,1,0)</f>
        <v/>
      </c>
      <c r="T2223" s="443">
        <f>IF(S2223=0,0,S2223+T2222)</f>
        <v/>
      </c>
      <c r="AH2223" s="257">
        <f>IF(AND(M2223&gt;=2,N2223&gt;=2,O2223&gt;=2,P2223&gt;=2),1,0)</f>
        <v/>
      </c>
      <c r="AI2223" s="266">
        <f>IF(AH2223=0,"OK","Check")</f>
        <v/>
      </c>
    </row>
    <row r="2224" ht="17.45" customHeight="1" thickBot="1">
      <c r="A2224" s="257">
        <f>IF(ISNUMBER(C2224),MONTH(C2224),"")</f>
        <v/>
      </c>
      <c r="B2224" s="257">
        <f>IF(ISNUMBER(C2224),YEAR(C2224),"")</f>
        <v/>
      </c>
      <c r="C2224" s="791">
        <f>C2223+1</f>
        <v/>
      </c>
      <c r="D2224" s="792" t="n">
        <v>1.042</v>
      </c>
      <c r="E2224" s="793" t="n"/>
      <c r="F2224" s="795" t="n">
        <v>0.9419999999999999</v>
      </c>
      <c r="G2224" s="794" t="n"/>
      <c r="H2224" s="836" t="n"/>
      <c r="I2224" s="792" t="n">
        <v>1.113</v>
      </c>
      <c r="J2224" s="793" t="n"/>
      <c r="K2224" s="795" t="n">
        <v>0.9306</v>
      </c>
      <c r="L2224" s="793" t="n"/>
      <c r="M2224" s="982">
        <f>IFERROR(AVERAGE(D2224:E2224),"")</f>
        <v/>
      </c>
      <c r="N2224" s="982">
        <f>IFERROR(AVERAGE(F2224:H2224),"")</f>
        <v/>
      </c>
      <c r="O2224" s="982">
        <f>IFERROR(AVERAGE(I2224:J2224),"")</f>
        <v/>
      </c>
      <c r="P2224" s="982">
        <f>IFERROR(AVERAGE(K2224:L2224),"")</f>
        <v/>
      </c>
      <c r="R2224" s="797">
        <f>AVERAGE(M2224:P2224)</f>
        <v/>
      </c>
      <c r="S2224" s="266">
        <f>IF(R2224&gt;=1,1,0)</f>
        <v/>
      </c>
      <c r="T2224" s="266">
        <f>IF(S2224=0,0,S2224+T2223)</f>
        <v/>
      </c>
      <c r="U2224" s="514" t="inlineStr">
        <is>
          <t>January</t>
        </is>
      </c>
      <c r="V2224" s="515" t="n">
        <v>2024</v>
      </c>
      <c r="W2224" s="516" t="n"/>
      <c r="X2224" s="516" t="n"/>
      <c r="Y2224" s="516" t="n"/>
      <c r="AH2224" s="257">
        <f>IF(AND(M2224&gt;=2,N2224&gt;=2,O2224&gt;=2,P2224&gt;=2),1,0)</f>
        <v/>
      </c>
      <c r="AI2224" s="266">
        <f>IF(AH2224=0,"OK","Check")</f>
        <v/>
      </c>
    </row>
    <row r="2225" ht="17.45" customHeight="1">
      <c r="A2225" s="257">
        <f>IF(ISNUMBER(C2225),MONTH(C2225),"")</f>
        <v/>
      </c>
      <c r="B2225" s="257">
        <f>IF(ISNUMBER(C2225),YEAR(C2225),"")</f>
        <v/>
      </c>
      <c r="C2225" s="791">
        <f>C2224+1</f>
        <v/>
      </c>
      <c r="D2225" s="792" t="n"/>
      <c r="E2225" s="793" t="n">
        <v>1.488</v>
      </c>
      <c r="F2225" s="795" t="n"/>
      <c r="G2225" s="794" t="n">
        <v>1.268</v>
      </c>
      <c r="H2225" s="836" t="n"/>
      <c r="I2225" s="792" t="n"/>
      <c r="J2225" s="793" t="n">
        <v>1.329</v>
      </c>
      <c r="K2225" s="795" t="n"/>
      <c r="L2225" s="793" t="n">
        <v>1.464</v>
      </c>
      <c r="M2225" s="982">
        <f>IFERROR(AVERAGE(D2225:E2225),"")</f>
        <v/>
      </c>
      <c r="N2225" s="982">
        <f>IFERROR(AVERAGE(F2225:H2225),"")</f>
        <v/>
      </c>
      <c r="O2225" s="982">
        <f>IFERROR(AVERAGE(I2225:J2225),"")</f>
        <v/>
      </c>
      <c r="P2225" s="982">
        <f>IFERROR(AVERAGE(K2225:L2225),"")</f>
        <v/>
      </c>
      <c r="R2225" s="797">
        <f>AVERAGE(M2225:P2225)</f>
        <v/>
      </c>
      <c r="S2225" s="266">
        <f>IF(R2225&gt;=1,1,0)</f>
        <v/>
      </c>
      <c r="T2225" s="266">
        <f>IF(S2225=0,0,S2225+T2224)</f>
        <v/>
      </c>
      <c r="U2225" s="517" t="inlineStr">
        <is>
          <t>Parameter</t>
        </is>
      </c>
      <c r="V2225" s="517" t="inlineStr">
        <is>
          <t>Station 1</t>
        </is>
      </c>
      <c r="W2225" s="517" t="inlineStr">
        <is>
          <t>Station 2</t>
        </is>
      </c>
      <c r="X2225" s="517" t="inlineStr">
        <is>
          <t>Station 4</t>
        </is>
      </c>
      <c r="Y2225" s="517" t="inlineStr">
        <is>
          <t>Station 5</t>
        </is>
      </c>
      <c r="AH2225" s="257">
        <f>IF(AND(M2225&gt;=2,N2225&gt;=2,O2225&gt;=2,P2225&gt;=2),1,0)</f>
        <v/>
      </c>
      <c r="AI2225" s="266">
        <f>IF(AH2225=0,"OK","Check")</f>
        <v/>
      </c>
    </row>
    <row r="2226" ht="17.45" customHeight="1">
      <c r="A2226" s="257">
        <f>IF(ISNUMBER(C2226),MONTH(C2226),"")</f>
        <v/>
      </c>
      <c r="B2226" s="257">
        <f>IF(ISNUMBER(C2226),YEAR(C2226),"")</f>
        <v/>
      </c>
      <c r="C2226" s="791">
        <f>C2225+1</f>
        <v/>
      </c>
      <c r="D2226" s="849" t="n">
        <v>1.09</v>
      </c>
      <c r="E2226" s="850" t="n"/>
      <c r="F2226" s="852" t="n"/>
      <c r="G2226" s="851" t="n"/>
      <c r="H2226" s="853" t="n">
        <v>1.041</v>
      </c>
      <c r="I2226" s="849" t="n">
        <v>1.288</v>
      </c>
      <c r="J2226" s="850" t="n"/>
      <c r="K2226" s="852" t="n">
        <v>1.202</v>
      </c>
      <c r="L2226" s="850" t="n"/>
      <c r="M2226" s="982">
        <f>IFERROR(AVERAGE(D2226:E2226),"")</f>
        <v/>
      </c>
      <c r="N2226" s="982">
        <f>IFERROR(AVERAGE(F2226:H2226),"")</f>
        <v/>
      </c>
      <c r="O2226" s="982">
        <f>IFERROR(AVERAGE(I2226:J2226),"")</f>
        <v/>
      </c>
      <c r="P2226" s="982">
        <f>IFERROR(AVERAGE(K2226:L2226),"")</f>
        <v/>
      </c>
      <c r="R2226" s="797">
        <f>AVERAGE(M2226:P2226)</f>
        <v/>
      </c>
      <c r="S2226" s="266">
        <f>IF(R2226&gt;=1,1,0)</f>
        <v/>
      </c>
      <c r="T2226" s="266">
        <f>IF(S2226=0,0,S2226+T2225)</f>
        <v/>
      </c>
      <c r="U2226" s="518" t="inlineStr">
        <is>
          <t>Average</t>
        </is>
      </c>
      <c r="V2226" s="928">
        <f>AVERAGE(D2196:E2226)</f>
        <v/>
      </c>
      <c r="W2226" s="928">
        <f>AVERAGE(F2196:H2226)</f>
        <v/>
      </c>
      <c r="X2226" s="928">
        <f>AVERAGE(I2196:J2226)</f>
        <v/>
      </c>
      <c r="Y2226" s="928">
        <f>AVERAGE(K2196:L2226)</f>
        <v/>
      </c>
      <c r="AH2226" s="257">
        <f>IF(AND(M2226&gt;=2,N2226&gt;=2,O2226&gt;=2,P2226&gt;=2),1,0)</f>
        <v/>
      </c>
      <c r="AI2226" s="266">
        <f>IF(AH2226=0,"OK","Check")</f>
        <v/>
      </c>
    </row>
    <row r="2227" ht="17.45" customHeight="1">
      <c r="A2227" s="257">
        <f>IF(ISNUMBER(C2227),MONTH(C2227),"")</f>
        <v/>
      </c>
      <c r="B2227" s="257">
        <f>IF(ISNUMBER(C2227),YEAR(C2227),"")</f>
        <v/>
      </c>
      <c r="C2227" s="791">
        <f>C2226+1</f>
        <v/>
      </c>
      <c r="D2227" s="792" t="n"/>
      <c r="E2227" s="793" t="n">
        <v>0.661</v>
      </c>
      <c r="F2227" s="795" t="n"/>
      <c r="G2227" s="794" t="n">
        <v>0.6536999999999999</v>
      </c>
      <c r="H2227" s="836" t="n"/>
      <c r="I2227" s="792" t="n"/>
      <c r="J2227" s="793" t="n">
        <v>0.4921</v>
      </c>
      <c r="K2227" s="795" t="n"/>
      <c r="L2227" s="793" t="n">
        <v>0.956</v>
      </c>
      <c r="M2227" s="982">
        <f>IFERROR(AVERAGE(D2227:E2227),"")</f>
        <v/>
      </c>
      <c r="N2227" s="982">
        <f>IFERROR(AVERAGE(F2227:H2227),"")</f>
        <v/>
      </c>
      <c r="O2227" s="982">
        <f>IFERROR(AVERAGE(I2227:J2227),"")</f>
        <v/>
      </c>
      <c r="P2227" s="982">
        <f>IFERROR(AVERAGE(K2227:L2227),"")</f>
        <v/>
      </c>
      <c r="R2227" s="797">
        <f>AVERAGE(M2227:P2227)</f>
        <v/>
      </c>
      <c r="S2227" s="266">
        <f>IF(R2227&gt;=1,1,0)</f>
        <v/>
      </c>
      <c r="T2227" s="266">
        <f>IF(S2227=0,0,S2227+T2226)</f>
        <v/>
      </c>
      <c r="U2227" s="518" t="inlineStr">
        <is>
          <t>Maximum</t>
        </is>
      </c>
      <c r="V2227" s="928">
        <f>MAX(D2196:E2226)</f>
        <v/>
      </c>
      <c r="W2227" s="928">
        <f>MAX(F2196:H2226)</f>
        <v/>
      </c>
      <c r="X2227" s="928">
        <f>MAX(I2196:J2226)</f>
        <v/>
      </c>
      <c r="Y2227" s="928">
        <f>MAX(K2196:L2226)</f>
        <v/>
      </c>
      <c r="AH2227" s="257">
        <f>IF(AND(M2227&gt;=2,N2227&gt;=2,O2227&gt;=2,P2227&gt;=2),1,0)</f>
        <v/>
      </c>
      <c r="AI2227" s="266">
        <f>IF(AH2227=0,"OK","Check")</f>
        <v/>
      </c>
    </row>
    <row r="2228" ht="17.45" customHeight="1" thickBot="1">
      <c r="A2228" s="257">
        <f>IF(ISNUMBER(C2228),MONTH(C2228),"")</f>
        <v/>
      </c>
      <c r="B2228" s="257">
        <f>IF(ISNUMBER(C2228),YEAR(C2228),"")</f>
        <v/>
      </c>
      <c r="C2228" s="861">
        <f>C2227+1</f>
        <v/>
      </c>
      <c r="D2228" s="803" t="n">
        <v>0.7959000000000001</v>
      </c>
      <c r="E2228" s="804" t="n"/>
      <c r="F2228" s="806" t="n">
        <v>0.9066</v>
      </c>
      <c r="G2228" s="805" t="n"/>
      <c r="H2228" s="838" t="n">
        <v>0.8821</v>
      </c>
      <c r="I2228" s="803" t="n">
        <v>0.5358000000000001</v>
      </c>
      <c r="J2228" s="804" t="n"/>
      <c r="K2228" s="806" t="n">
        <v>1.31</v>
      </c>
      <c r="L2228" s="804" t="n"/>
      <c r="M2228" s="982">
        <f>IFERROR(AVERAGE(D2228:E2228),"")</f>
        <v/>
      </c>
      <c r="N2228" s="982">
        <f>IFERROR(AVERAGE(F2228:H2228),"")</f>
        <v/>
      </c>
      <c r="O2228" s="982">
        <f>IFERROR(AVERAGE(I2228:J2228),"")</f>
        <v/>
      </c>
      <c r="P2228" s="982">
        <f>IFERROR(AVERAGE(K2228:L2228),"")</f>
        <v/>
      </c>
      <c r="R2228" s="797">
        <f>AVERAGE(M2228:P2228)</f>
        <v/>
      </c>
      <c r="S2228" s="266">
        <f>IF(R2228&gt;=1,1,0)</f>
        <v/>
      </c>
      <c r="T2228" s="266">
        <f>IF(S2228=0,0,S2228+T2227)</f>
        <v/>
      </c>
      <c r="U2228" s="520" t="inlineStr">
        <is>
          <t># DAYS &gt; 2.5</t>
        </is>
      </c>
      <c r="V2228" s="521">
        <f>COUNTIF(D2196:E2226,"&gt;=2.5")</f>
        <v/>
      </c>
      <c r="W2228" s="521">
        <f>COUNTIF(F2196:H2226,"&gt;=2.5")</f>
        <v/>
      </c>
      <c r="X2228" s="521">
        <f>COUNTIF(I2196:J2226,"&gt;=2.5")</f>
        <v/>
      </c>
      <c r="Y2228" s="521">
        <f>COUNTIF(K2196:L2226,"&gt;=2.5")</f>
        <v/>
      </c>
      <c r="AH2228" s="257">
        <f>IF(AND(M2228&gt;=2,N2228&gt;=2,O2228&gt;=2,P2228&gt;=2),1,0)</f>
        <v/>
      </c>
      <c r="AI2228" s="266">
        <f>IF(AH2228=0,"OK","Check")</f>
        <v/>
      </c>
    </row>
    <row r="2229" ht="17.45" customHeight="1" thickBot="1">
      <c r="A2229" s="257">
        <f>IF(ISNUMBER(C2229),MONTH(C2229),"")</f>
        <v/>
      </c>
      <c r="B2229" s="257">
        <f>IF(ISNUMBER(C2229),YEAR(C2229),"")</f>
        <v/>
      </c>
      <c r="C2229" s="808">
        <f>C2228+1</f>
        <v/>
      </c>
      <c r="D2229" s="809" t="n"/>
      <c r="E2229" s="810" t="n">
        <v>0.5443</v>
      </c>
      <c r="F2229" s="812" t="n"/>
      <c r="G2229" s="811" t="n">
        <v>0.5213</v>
      </c>
      <c r="H2229" s="837" t="n"/>
      <c r="I2229" s="809" t="n"/>
      <c r="J2229" s="810" t="n">
        <v>0.3836</v>
      </c>
      <c r="K2229" s="812" t="n"/>
      <c r="L2229" s="810" t="n">
        <v>1.195</v>
      </c>
      <c r="M2229" s="983">
        <f>IFERROR(AVERAGE(D2229:E2229),"")</f>
        <v/>
      </c>
      <c r="N2229" s="983">
        <f>IFERROR(AVERAGE(F2229:H2229),"")</f>
        <v/>
      </c>
      <c r="O2229" s="983">
        <f>IFERROR(AVERAGE(I2229:J2229),"")</f>
        <v/>
      </c>
      <c r="P2229" s="983">
        <f>IFERROR(AVERAGE(K2229:L2229),"")</f>
        <v/>
      </c>
      <c r="Q2229" s="441" t="n"/>
      <c r="R2229" s="813">
        <f>AVERAGE(M2229:P2229)</f>
        <v/>
      </c>
      <c r="S2229" s="443">
        <f>IF(R2229&gt;=1,1,0)</f>
        <v/>
      </c>
      <c r="T2229" s="443">
        <f>IF(S2229=0,0,S2229+T2228)</f>
        <v/>
      </c>
      <c r="X2229" s="664">
        <f>SUM(V2228:Y2228)</f>
        <v/>
      </c>
      <c r="Y2229" s="929">
        <f>AVERAGE(V2226:Y2226)</f>
        <v/>
      </c>
      <c r="AH2229" s="257">
        <f>IF(AND(M2229&gt;=2,N2229&gt;=2,O2229&gt;=2,P2229&gt;=2),1,0)</f>
        <v/>
      </c>
      <c r="AI2229" s="266">
        <f>IF(AH2229=0,"OK","Check")</f>
        <v/>
      </c>
    </row>
    <row r="2230" ht="17.45" customHeight="1">
      <c r="A2230" s="257">
        <f>IF(ISNUMBER(C2230),MONTH(C2230),"")</f>
        <v/>
      </c>
      <c r="B2230" s="257">
        <f>IF(ISNUMBER(C2230),YEAR(C2230),"")</f>
        <v/>
      </c>
      <c r="C2230" s="808">
        <f>C2229+1</f>
        <v/>
      </c>
      <c r="D2230" s="809" t="n">
        <v>0.3557</v>
      </c>
      <c r="E2230" s="810" t="n"/>
      <c r="F2230" s="812" t="n">
        <v>0.2853</v>
      </c>
      <c r="G2230" s="811" t="n"/>
      <c r="H2230" s="837" t="n"/>
      <c r="I2230" s="809" t="n">
        <v>0.2771</v>
      </c>
      <c r="J2230" s="810" t="n"/>
      <c r="K2230" s="812" t="n">
        <v>0.3778</v>
      </c>
      <c r="L2230" s="810" t="n"/>
      <c r="M2230" s="983">
        <f>IFERROR(AVERAGE(D2230:E2230),"")</f>
        <v/>
      </c>
      <c r="N2230" s="983">
        <f>IFERROR(AVERAGE(F2230:H2230),"")</f>
        <v/>
      </c>
      <c r="O2230" s="983">
        <f>IFERROR(AVERAGE(I2230:J2230),"")</f>
        <v/>
      </c>
      <c r="P2230" s="983">
        <f>IFERROR(AVERAGE(K2230:L2230),"")</f>
        <v/>
      </c>
      <c r="Q2230" s="441" t="n"/>
      <c r="R2230" s="813">
        <f>AVERAGE(M2230:P2230)</f>
        <v/>
      </c>
      <c r="S2230" s="443">
        <f>IF(R2230&gt;=1,1,0)</f>
        <v/>
      </c>
      <c r="T2230" s="443">
        <f>IF(S2230=0,0,S2230+T2229)</f>
        <v/>
      </c>
      <c r="V2230" s="605">
        <f>V2226-V2195</f>
        <v/>
      </c>
      <c r="W2230" s="605">
        <f>W2226-W2195</f>
        <v/>
      </c>
      <c r="X2230" s="605">
        <f>X2226-X2195</f>
        <v/>
      </c>
      <c r="Y2230" s="605">
        <f>Y2226-Y2195</f>
        <v/>
      </c>
      <c r="AH2230" s="257">
        <f>IF(AND(M2230&gt;=2,N2230&gt;=2,O2230&gt;=2,P2230&gt;=2),1,0)</f>
        <v/>
      </c>
      <c r="AI2230" s="266">
        <f>IF(AH2230=0,"OK","Check")</f>
        <v/>
      </c>
    </row>
    <row r="2231" ht="17.45" customHeight="1">
      <c r="A2231" s="257">
        <f>IF(ISNUMBER(C2231),MONTH(C2231),"")</f>
        <v/>
      </c>
      <c r="B2231" s="257">
        <f>IF(ISNUMBER(C2231),YEAR(C2231),"")</f>
        <v/>
      </c>
      <c r="C2231" s="960">
        <f>C2230+1</f>
        <v/>
      </c>
      <c r="D2231" s="792" t="n"/>
      <c r="E2231" s="793" t="n">
        <v>0.4133</v>
      </c>
      <c r="F2231" s="795" t="n"/>
      <c r="G2231" s="794" t="n">
        <v>0.4894</v>
      </c>
      <c r="H2231" s="836" t="n"/>
      <c r="I2231" s="792" t="n"/>
      <c r="J2231" s="793" t="n">
        <v>0.1863</v>
      </c>
      <c r="K2231" s="795" t="n"/>
      <c r="L2231" s="793" t="n">
        <v>0.3183</v>
      </c>
      <c r="M2231" s="982">
        <f>IFERROR(AVERAGE(D2231:E2231),"")</f>
        <v/>
      </c>
      <c r="N2231" s="982">
        <f>IFERROR(AVERAGE(F2231:H2231),"")</f>
        <v/>
      </c>
      <c r="O2231" s="982">
        <f>IFERROR(AVERAGE(I2231:J2231),"")</f>
        <v/>
      </c>
      <c r="P2231" s="982">
        <f>IFERROR(AVERAGE(K2231:L2231),"")</f>
        <v/>
      </c>
      <c r="R2231" s="797">
        <f>AVERAGE(M2231:P2231)</f>
        <v/>
      </c>
      <c r="S2231" s="266">
        <f>IF(R2231&gt;=1,1,0)</f>
        <v/>
      </c>
      <c r="T2231" s="266">
        <f>IF(S2231=0,0,S2231+T2230)</f>
        <v/>
      </c>
      <c r="U2231" s="516" t="inlineStr">
        <is>
          <t>Major Rain Event</t>
        </is>
      </c>
      <c r="Y2231" s="605">
        <f>Y2229-Y2198</f>
        <v/>
      </c>
      <c r="AH2231" s="257">
        <f>IF(AND(M2231&gt;=2,N2231&gt;=2,O2231&gt;=2,P2231&gt;=2),1,0)</f>
        <v/>
      </c>
      <c r="AI2231" s="266">
        <f>IF(AH2231=0,"OK","Check")</f>
        <v/>
      </c>
    </row>
    <row r="2232" ht="17.45" customHeight="1">
      <c r="A2232" s="257">
        <f>IF(ISNUMBER(C2232),MONTH(C2232),"")</f>
        <v/>
      </c>
      <c r="B2232" s="257">
        <f>IF(ISNUMBER(C2232),YEAR(C2232),"")</f>
        <v/>
      </c>
      <c r="C2232" s="960">
        <f>C2231+1</f>
        <v/>
      </c>
      <c r="D2232" s="792" t="n">
        <v>0.258</v>
      </c>
      <c r="E2232" s="793" t="n"/>
      <c r="F2232" s="795" t="n"/>
      <c r="G2232" s="794" t="n"/>
      <c r="H2232" s="836" t="n">
        <v>0.3348</v>
      </c>
      <c r="I2232" s="792" t="n">
        <v>0.2539</v>
      </c>
      <c r="J2232" s="793" t="n"/>
      <c r="K2232" s="795" t="n">
        <v>0.2331</v>
      </c>
      <c r="L2232" s="793" t="n"/>
      <c r="M2232" s="982">
        <f>IFERROR(AVERAGE(D2232:E2232),"")</f>
        <v/>
      </c>
      <c r="N2232" s="982">
        <f>IFERROR(AVERAGE(F2232:H2232),"")</f>
        <v/>
      </c>
      <c r="O2232" s="982">
        <f>IFERROR(AVERAGE(I2232:J2232),"")</f>
        <v/>
      </c>
      <c r="P2232" s="982">
        <f>IFERROR(AVERAGE(K2232:L2232),"")</f>
        <v/>
      </c>
      <c r="R2232" s="797">
        <f>AVERAGE(M2232:P2232)</f>
        <v/>
      </c>
      <c r="S2232" s="266">
        <f>IF(R2232&gt;=1,1,0)</f>
        <v/>
      </c>
      <c r="T2232" s="266">
        <f>IF(S2232=0,0,S2232+T2231)</f>
        <v/>
      </c>
      <c r="U2232" s="516" t="inlineStr">
        <is>
          <t>Major Rain Event</t>
        </is>
      </c>
      <c r="AH2232" s="257">
        <f>IF(AND(M2232&gt;=2,N2232&gt;=2,O2232&gt;=2,P2232&gt;=2),1,0)</f>
        <v/>
      </c>
      <c r="AI2232" s="266">
        <f>IF(AH2232=0,"OK","Check")</f>
        <v/>
      </c>
    </row>
    <row r="2233" ht="17.45" customHeight="1">
      <c r="A2233" s="257">
        <f>IF(ISNUMBER(C2233),MONTH(C2233),"")</f>
        <v/>
      </c>
      <c r="B2233" s="257">
        <f>IF(ISNUMBER(C2233),YEAR(C2233),"")</f>
        <v/>
      </c>
      <c r="C2233" s="791">
        <f>C2232+1</f>
        <v/>
      </c>
      <c r="D2233" s="792" t="n"/>
      <c r="E2233" s="793" t="n">
        <v>0.3491</v>
      </c>
      <c r="F2233" s="795" t="n"/>
      <c r="G2233" s="794" t="n">
        <v>0.439</v>
      </c>
      <c r="H2233" s="836" t="n"/>
      <c r="I2233" s="792" t="n"/>
      <c r="J2233" s="793" t="n">
        <v>0.3333</v>
      </c>
      <c r="K2233" s="795" t="n"/>
      <c r="L2233" s="793" t="n">
        <v>0.5462</v>
      </c>
      <c r="M2233" s="982">
        <f>IFERROR(AVERAGE(D2233:E2233),"")</f>
        <v/>
      </c>
      <c r="N2233" s="982">
        <f>IFERROR(AVERAGE(F2233:H2233),"")</f>
        <v/>
      </c>
      <c r="O2233" s="982">
        <f>IFERROR(AVERAGE(I2233:J2233),"")</f>
        <v/>
      </c>
      <c r="P2233" s="982">
        <f>IFERROR(AVERAGE(K2233:L2233),"")</f>
        <v/>
      </c>
      <c r="R2233" s="797">
        <f>AVERAGE(M2233:P2233)</f>
        <v/>
      </c>
      <c r="S2233" s="266">
        <f>IF(R2233&gt;=1,1,0)</f>
        <v/>
      </c>
      <c r="T2233" s="266">
        <f>IF(S2233=0,0,S2233+T2232)</f>
        <v/>
      </c>
      <c r="AH2233" s="257">
        <f>IF(AND(M2233&gt;=2,N2233&gt;=2,O2233&gt;=2,P2233&gt;=2),1,0)</f>
        <v/>
      </c>
      <c r="AI2233" s="266">
        <f>IF(AH2233=0,"OK","Check")</f>
        <v/>
      </c>
    </row>
    <row r="2234" ht="17.45" customHeight="1">
      <c r="A2234" s="257">
        <f>IF(ISNUMBER(C2234),MONTH(C2234),"")</f>
        <v/>
      </c>
      <c r="B2234" s="257">
        <f>IF(ISNUMBER(C2234),YEAR(C2234),"")</f>
        <v/>
      </c>
      <c r="C2234" s="861">
        <f>C2233+1</f>
        <v/>
      </c>
      <c r="D2234" s="803" t="n">
        <v>0.4497</v>
      </c>
      <c r="E2234" s="804" t="n"/>
      <c r="F2234" s="806" t="n">
        <v>0.4381</v>
      </c>
      <c r="G2234" s="805" t="n"/>
      <c r="H2234" s="838" t="n">
        <v>0.3978</v>
      </c>
      <c r="I2234" s="803" t="n">
        <v>0.3751</v>
      </c>
      <c r="J2234" s="804" t="n"/>
      <c r="K2234" s="806" t="n">
        <v>0.5054999999999999</v>
      </c>
      <c r="L2234" s="804" t="n"/>
      <c r="M2234" s="982">
        <f>IFERROR(AVERAGE(D2234:E2234),"")</f>
        <v/>
      </c>
      <c r="N2234" s="982">
        <f>IFERROR(AVERAGE(F2234:H2234),"")</f>
        <v/>
      </c>
      <c r="O2234" s="982">
        <f>IFERROR(AVERAGE(I2234:J2234),"")</f>
        <v/>
      </c>
      <c r="P2234" s="982">
        <f>IFERROR(AVERAGE(K2234:L2234),"")</f>
        <v/>
      </c>
      <c r="R2234" s="797">
        <f>AVERAGE(M2234:P2234)</f>
        <v/>
      </c>
      <c r="S2234" s="266">
        <f>IF(R2234&gt;=1,1,0)</f>
        <v/>
      </c>
      <c r="T2234" s="266">
        <f>IF(S2234=0,0,S2234+T2233)</f>
        <v/>
      </c>
      <c r="AH2234" s="257">
        <f>IF(AND(M2234&gt;=2,N2234&gt;=2,O2234&gt;=2,P2234&gt;=2),1,0)</f>
        <v/>
      </c>
      <c r="AI2234" s="266">
        <f>IF(AH2234=0,"OK","Check")</f>
        <v/>
      </c>
    </row>
    <row r="2235" ht="17.45" customHeight="1">
      <c r="A2235" s="257">
        <f>IF(ISNUMBER(C2235),MONTH(C2235),"")</f>
        <v/>
      </c>
      <c r="B2235" s="257">
        <f>IF(ISNUMBER(C2235),YEAR(C2235),"")</f>
        <v/>
      </c>
      <c r="C2235" s="791">
        <f>C2234+1</f>
        <v/>
      </c>
      <c r="D2235" s="792" t="n"/>
      <c r="E2235" s="793" t="n">
        <v>0.465</v>
      </c>
      <c r="F2235" s="795" t="n"/>
      <c r="G2235" s="794" t="n">
        <v>0.4668</v>
      </c>
      <c r="H2235" s="836" t="n"/>
      <c r="I2235" s="792" t="n"/>
      <c r="J2235" s="793" t="n">
        <v>0.4079</v>
      </c>
      <c r="K2235" s="795" t="n"/>
      <c r="L2235" s="793" t="n">
        <v>0.857</v>
      </c>
      <c r="M2235" s="982">
        <f>IFERROR(AVERAGE(D2235:E2235),"")</f>
        <v/>
      </c>
      <c r="N2235" s="982">
        <f>IFERROR(AVERAGE(F2235:H2235),"")</f>
        <v/>
      </c>
      <c r="O2235" s="982">
        <f>IFERROR(AVERAGE(I2235:J2235),"")</f>
        <v/>
      </c>
      <c r="P2235" s="982">
        <f>IFERROR(AVERAGE(K2235:L2235),"")</f>
        <v/>
      </c>
      <c r="R2235" s="797">
        <f>AVERAGE(M2235:P2235)</f>
        <v/>
      </c>
      <c r="S2235" s="266">
        <f>IF(R2235&gt;=1,1,0)</f>
        <v/>
      </c>
      <c r="T2235" s="266">
        <f>IF(S2235=0,0,S2235+T2234)</f>
        <v/>
      </c>
      <c r="AH2235" s="257">
        <f>IF(AND(M2235&gt;=2,N2235&gt;=2,O2235&gt;=2,P2235&gt;=2),1,0)</f>
        <v/>
      </c>
      <c r="AI2235" s="266">
        <f>IF(AH2235=0,"OK","Check")</f>
        <v/>
      </c>
    </row>
    <row r="2236" ht="17.45" customHeight="1">
      <c r="A2236" s="257">
        <f>IF(ISNUMBER(C2236),MONTH(C2236),"")</f>
        <v/>
      </c>
      <c r="B2236" s="257">
        <f>IF(ISNUMBER(C2236),YEAR(C2236),"")</f>
        <v/>
      </c>
      <c r="C2236" s="808">
        <f>C2235+1</f>
        <v/>
      </c>
      <c r="D2236" s="809" t="n">
        <v>0.6919999999999999</v>
      </c>
      <c r="E2236" s="810" t="n"/>
      <c r="F2236" s="812" t="n">
        <v>0.6665</v>
      </c>
      <c r="G2236" s="811" t="n"/>
      <c r="H2236" s="837" t="n"/>
      <c r="I2236" s="809" t="n">
        <v>0.6103</v>
      </c>
      <c r="J2236" s="810" t="n"/>
      <c r="K2236" s="812" t="n">
        <v>0.8512999999999999</v>
      </c>
      <c r="L2236" s="810" t="n"/>
      <c r="M2236" s="983">
        <f>IFERROR(AVERAGE(D2236:E2236),"")</f>
        <v/>
      </c>
      <c r="N2236" s="983">
        <f>IFERROR(AVERAGE(F2236:H2236),"")</f>
        <v/>
      </c>
      <c r="O2236" s="983">
        <f>IFERROR(AVERAGE(I2236:J2236),"")</f>
        <v/>
      </c>
      <c r="P2236" s="983">
        <f>IFERROR(AVERAGE(K2236:L2236),"")</f>
        <v/>
      </c>
      <c r="Q2236" s="441" t="n"/>
      <c r="R2236" s="813">
        <f>AVERAGE(M2236:P2236)</f>
        <v/>
      </c>
      <c r="S2236" s="443">
        <f>IF(R2236&gt;=1,1,0)</f>
        <v/>
      </c>
      <c r="T2236" s="443">
        <f>IF(S2236=0,0,S2236+T2235)</f>
        <v/>
      </c>
      <c r="AH2236" s="257">
        <f>IF(AND(M2236&gt;=2,N2236&gt;=2,O2236&gt;=2,P2236&gt;=2),1,0)</f>
        <v/>
      </c>
      <c r="AI2236" s="266">
        <f>IF(AH2236=0,"OK","Check")</f>
        <v/>
      </c>
    </row>
    <row r="2237" ht="17.45" customHeight="1">
      <c r="A2237" s="257">
        <f>IF(ISNUMBER(C2237),MONTH(C2237),"")</f>
        <v/>
      </c>
      <c r="B2237" s="257">
        <f>IF(ISNUMBER(C2237),YEAR(C2237),"")</f>
        <v/>
      </c>
      <c r="C2237" s="808">
        <f>C2236+1</f>
        <v/>
      </c>
      <c r="D2237" s="809" t="n"/>
      <c r="E2237" s="810" t="n">
        <v>0.6949</v>
      </c>
      <c r="F2237" s="812" t="n"/>
      <c r="G2237" s="811" t="n">
        <v>0.5808</v>
      </c>
      <c r="H2237" s="837" t="n"/>
      <c r="I2237" s="809" t="n"/>
      <c r="J2237" s="810" t="n">
        <v>0.4506</v>
      </c>
      <c r="K2237" s="812" t="n"/>
      <c r="L2237" s="810" t="n">
        <v>0.6647999999999999</v>
      </c>
      <c r="M2237" s="983">
        <f>IFERROR(AVERAGE(D2237:E2237),"")</f>
        <v/>
      </c>
      <c r="N2237" s="983">
        <f>IFERROR(AVERAGE(F2237:H2237),"")</f>
        <v/>
      </c>
      <c r="O2237" s="983">
        <f>IFERROR(AVERAGE(I2237:J2237),"")</f>
        <v/>
      </c>
      <c r="P2237" s="983">
        <f>IFERROR(AVERAGE(K2237:L2237),"")</f>
        <v/>
      </c>
      <c r="Q2237" s="441" t="n"/>
      <c r="R2237" s="813">
        <f>AVERAGE(M2237:P2237)</f>
        <v/>
      </c>
      <c r="S2237" s="443">
        <f>IF(R2237&gt;=1,1,0)</f>
        <v/>
      </c>
      <c r="T2237" s="443">
        <f>IF(S2237=0,0,S2237+T2236)</f>
        <v/>
      </c>
      <c r="AH2237" s="257">
        <f>IF(AND(M2237&gt;=2,N2237&gt;=2,O2237&gt;=2,P2237&gt;=2),1,0)</f>
        <v/>
      </c>
      <c r="AI2237" s="266">
        <f>IF(AH2237=0,"OK","Check")</f>
        <v/>
      </c>
    </row>
    <row r="2238" ht="17.45" customHeight="1">
      <c r="A2238" s="257">
        <f>IF(ISNUMBER(C2238),MONTH(C2238),"")</f>
        <v/>
      </c>
      <c r="B2238" s="257">
        <f>IF(ISNUMBER(C2238),YEAR(C2238),"")</f>
        <v/>
      </c>
      <c r="C2238" s="791">
        <f>C2237+1</f>
        <v/>
      </c>
      <c r="D2238" s="792" t="n">
        <v>1.063</v>
      </c>
      <c r="E2238" s="793" t="n"/>
      <c r="F2238" s="795" t="n"/>
      <c r="G2238" s="794" t="n"/>
      <c r="H2238" s="836" t="n">
        <v>1.043</v>
      </c>
      <c r="I2238" s="792" t="n">
        <v>1.242</v>
      </c>
      <c r="J2238" s="793" t="n"/>
      <c r="K2238" s="795" t="n">
        <v>0.9648</v>
      </c>
      <c r="L2238" s="793" t="n"/>
      <c r="M2238" s="982">
        <f>IFERROR(AVERAGE(D2238:E2238),"")</f>
        <v/>
      </c>
      <c r="N2238" s="982">
        <f>IFERROR(AVERAGE(F2238:H2238),"")</f>
        <v/>
      </c>
      <c r="O2238" s="982">
        <f>IFERROR(AVERAGE(I2238:J2238),"")</f>
        <v/>
      </c>
      <c r="P2238" s="982">
        <f>IFERROR(AVERAGE(K2238:L2238),"")</f>
        <v/>
      </c>
      <c r="R2238" s="797">
        <f>AVERAGE(M2238:P2238)</f>
        <v/>
      </c>
      <c r="S2238" s="266">
        <f>IF(R2238&gt;=1,1,0)</f>
        <v/>
      </c>
      <c r="T2238" s="266">
        <f>IF(S2238=0,0,S2238+T2237)</f>
        <v/>
      </c>
      <c r="AH2238" s="257">
        <f>IF(AND(M2238&gt;=2,N2238&gt;=2,O2238&gt;=2,P2238&gt;=2),1,0)</f>
        <v/>
      </c>
      <c r="AI2238" s="266">
        <f>IF(AH2238=0,"OK","Check")</f>
        <v/>
      </c>
    </row>
    <row r="2239" ht="17.45" customHeight="1">
      <c r="A2239" s="257">
        <f>IF(ISNUMBER(C2239),MONTH(C2239),"")</f>
        <v/>
      </c>
      <c r="B2239" s="257">
        <f>IF(ISNUMBER(C2239),YEAR(C2239),"")</f>
        <v/>
      </c>
      <c r="C2239" s="791">
        <f>C2238+1</f>
        <v/>
      </c>
      <c r="D2239" s="792" t="n"/>
      <c r="E2239" s="793" t="n">
        <v>1.694</v>
      </c>
      <c r="F2239" s="795" t="n"/>
      <c r="G2239" s="794" t="n">
        <v>1.302</v>
      </c>
      <c r="H2239" s="836" t="n"/>
      <c r="I2239" s="792" t="n"/>
      <c r="J2239" s="793" t="n">
        <v>1.206</v>
      </c>
      <c r="K2239" s="795" t="n"/>
      <c r="L2239" s="793" t="n">
        <v>1.281</v>
      </c>
      <c r="M2239" s="982">
        <f>IFERROR(AVERAGE(D2239:E2239),"")</f>
        <v/>
      </c>
      <c r="N2239" s="982">
        <f>IFERROR(AVERAGE(F2239:H2239),"")</f>
        <v/>
      </c>
      <c r="O2239" s="982">
        <f>IFERROR(AVERAGE(I2239:J2239),"")</f>
        <v/>
      </c>
      <c r="P2239" s="982">
        <f>IFERROR(AVERAGE(K2239:L2239),"")</f>
        <v/>
      </c>
      <c r="R2239" s="797">
        <f>AVERAGE(M2239:P2239)</f>
        <v/>
      </c>
      <c r="S2239" s="266">
        <f>IF(R2239&gt;=1,1,0)</f>
        <v/>
      </c>
      <c r="T2239" s="266">
        <f>IF(S2239=0,0,S2239+T2238)</f>
        <v/>
      </c>
      <c r="AH2239" s="257">
        <f>IF(AND(M2239&gt;=2,N2239&gt;=2,O2239&gt;=2,P2239&gt;=2),1,0)</f>
        <v/>
      </c>
      <c r="AI2239" s="266">
        <f>IF(AH2239=0,"OK","Check")</f>
        <v/>
      </c>
    </row>
    <row r="2240" ht="17.45" customHeight="1">
      <c r="A2240" s="257">
        <f>IF(ISNUMBER(C2240),MONTH(C2240),"")</f>
        <v/>
      </c>
      <c r="B2240" s="257">
        <f>IF(ISNUMBER(C2240),YEAR(C2240),"")</f>
        <v/>
      </c>
      <c r="C2240" s="861">
        <f>C2239+1</f>
        <v/>
      </c>
      <c r="D2240" s="803" t="n">
        <v>0.9713000000000001</v>
      </c>
      <c r="E2240" s="804" t="n"/>
      <c r="F2240" s="806" t="n">
        <v>0.9373</v>
      </c>
      <c r="G2240" s="805" t="n"/>
      <c r="H2240" s="838" t="n">
        <v>1.046</v>
      </c>
      <c r="I2240" s="803" t="n">
        <v>1.296</v>
      </c>
      <c r="J2240" s="804" t="n"/>
      <c r="K2240" s="806" t="n">
        <v>0.9112</v>
      </c>
      <c r="L2240" s="804" t="n"/>
      <c r="M2240" s="982">
        <f>IFERROR(AVERAGE(D2240:E2240),"")</f>
        <v/>
      </c>
      <c r="N2240" s="982">
        <f>IFERROR(AVERAGE(F2240:H2240),"")</f>
        <v/>
      </c>
      <c r="O2240" s="982">
        <f>IFERROR(AVERAGE(I2240:J2240),"")</f>
        <v/>
      </c>
      <c r="P2240" s="982">
        <f>IFERROR(AVERAGE(K2240:L2240),"")</f>
        <v/>
      </c>
      <c r="R2240" s="797">
        <f>AVERAGE(M2240:P2240)</f>
        <v/>
      </c>
      <c r="S2240" s="266">
        <f>IF(R2240&gt;=1,1,0)</f>
        <v/>
      </c>
      <c r="T2240" s="266">
        <f>IF(S2240=0,0,S2240+T2239)</f>
        <v/>
      </c>
      <c r="AH2240" s="257">
        <f>IF(AND(M2240&gt;=2,N2240&gt;=2,O2240&gt;=2,P2240&gt;=2),1,0)</f>
        <v/>
      </c>
      <c r="AI2240" s="266">
        <f>IF(AH2240=0,"OK","Check")</f>
        <v/>
      </c>
    </row>
    <row r="2241" ht="17.45" customHeight="1">
      <c r="A2241" s="257">
        <f>IF(ISNUMBER(C2241),MONTH(C2241),"")</f>
        <v/>
      </c>
      <c r="B2241" s="257">
        <f>IF(ISNUMBER(C2241),YEAR(C2241),"")</f>
        <v/>
      </c>
      <c r="C2241" s="791">
        <f>C2240+1</f>
        <v/>
      </c>
      <c r="D2241" s="792" t="n"/>
      <c r="E2241" s="793" t="n">
        <v>0.9417</v>
      </c>
      <c r="F2241" s="795" t="n"/>
      <c r="G2241" s="794" t="n">
        <v>1.24</v>
      </c>
      <c r="H2241" s="836" t="n"/>
      <c r="I2241" s="792" t="n"/>
      <c r="J2241" s="793" t="n">
        <v>1.05</v>
      </c>
      <c r="K2241" s="795" t="n"/>
      <c r="L2241" s="793" t="n">
        <v>0.95</v>
      </c>
      <c r="M2241" s="982">
        <f>IFERROR(AVERAGE(D2241:E2241),"")</f>
        <v/>
      </c>
      <c r="N2241" s="982">
        <f>IFERROR(AVERAGE(F2241:H2241),"")</f>
        <v/>
      </c>
      <c r="O2241" s="982">
        <f>IFERROR(AVERAGE(I2241:J2241),"")</f>
        <v/>
      </c>
      <c r="P2241" s="982">
        <f>IFERROR(AVERAGE(K2241:L2241),"")</f>
        <v/>
      </c>
      <c r="R2241" s="797">
        <f>AVERAGE(M2241:P2241)</f>
        <v/>
      </c>
      <c r="S2241" s="266">
        <f>IF(R2241&gt;=1,1,0)</f>
        <v/>
      </c>
      <c r="T2241" s="266">
        <f>IF(S2241=0,0,S2241+T2240)</f>
        <v/>
      </c>
      <c r="AH2241" s="257">
        <f>IF(AND(M2241&gt;=2,N2241&gt;=2,O2241&gt;=2,P2241&gt;=2),1,0)</f>
        <v/>
      </c>
      <c r="AI2241" s="266">
        <f>IF(AH2241=0,"OK","Check")</f>
        <v/>
      </c>
    </row>
    <row r="2242" ht="17.45" customHeight="1">
      <c r="A2242" s="257">
        <f>IF(ISNUMBER(C2242),MONTH(C2242),"")</f>
        <v/>
      </c>
      <c r="B2242" s="257">
        <f>IF(ISNUMBER(C2242),YEAR(C2242),"")</f>
        <v/>
      </c>
      <c r="C2242" s="791">
        <f>C2241+1</f>
        <v/>
      </c>
      <c r="D2242" s="792" t="n">
        <v>1.008</v>
      </c>
      <c r="E2242" s="793" t="n"/>
      <c r="F2242" s="795" t="n">
        <v>1.016</v>
      </c>
      <c r="G2242" s="794" t="n"/>
      <c r="H2242" s="836" t="n"/>
      <c r="I2242" s="792" t="n">
        <v>1.144</v>
      </c>
      <c r="J2242" s="793" t="n"/>
      <c r="K2242" s="795" t="n">
        <v>1.019</v>
      </c>
      <c r="L2242" s="793" t="n"/>
      <c r="M2242" s="982">
        <f>IFERROR(AVERAGE(D2242:E2242),"")</f>
        <v/>
      </c>
      <c r="N2242" s="982">
        <f>IFERROR(AVERAGE(F2242:H2242),"")</f>
        <v/>
      </c>
      <c r="O2242" s="982">
        <f>IFERROR(AVERAGE(I2242:J2242),"")</f>
        <v/>
      </c>
      <c r="P2242" s="982">
        <f>IFERROR(AVERAGE(K2242:L2242),"")</f>
        <v/>
      </c>
      <c r="R2242" s="797">
        <f>AVERAGE(M2242:P2242)</f>
        <v/>
      </c>
      <c r="S2242" s="266">
        <f>IF(R2242&gt;=1,1,0)</f>
        <v/>
      </c>
      <c r="T2242" s="266">
        <f>IF(S2242=0,0,S2242+T2241)</f>
        <v/>
      </c>
      <c r="AH2242" s="257">
        <f>IF(AND(M2242&gt;=2,N2242&gt;=2,O2242&gt;=2,P2242&gt;=2),1,0)</f>
        <v/>
      </c>
      <c r="AI2242" s="266">
        <f>IF(AH2242=0,"OK","Check")</f>
        <v/>
      </c>
    </row>
    <row r="2243" ht="17.45" customHeight="1">
      <c r="A2243" s="257">
        <f>IF(ISNUMBER(C2243),MONTH(C2243),"")</f>
        <v/>
      </c>
      <c r="B2243" s="257">
        <f>IF(ISNUMBER(C2243),YEAR(C2243),"")</f>
        <v/>
      </c>
      <c r="C2243" s="808">
        <f>C2242+1</f>
        <v/>
      </c>
      <c r="D2243" s="809" t="n"/>
      <c r="E2243" s="810" t="n">
        <v>1.003</v>
      </c>
      <c r="F2243" s="812" t="n"/>
      <c r="G2243" s="811" t="n">
        <v>1.129</v>
      </c>
      <c r="H2243" s="837" t="n"/>
      <c r="I2243" s="809" t="n"/>
      <c r="J2243" s="810" t="n">
        <v>0.8935</v>
      </c>
      <c r="K2243" s="812" t="n"/>
      <c r="L2243" s="810" t="n">
        <v>0.9143</v>
      </c>
      <c r="M2243" s="983">
        <f>IFERROR(AVERAGE(D2243:E2243),"")</f>
        <v/>
      </c>
      <c r="N2243" s="983">
        <f>IFERROR(AVERAGE(F2243:H2243),"")</f>
        <v/>
      </c>
      <c r="O2243" s="983">
        <f>IFERROR(AVERAGE(I2243:J2243),"")</f>
        <v/>
      </c>
      <c r="P2243" s="983">
        <f>IFERROR(AVERAGE(K2243:L2243),"")</f>
        <v/>
      </c>
      <c r="Q2243" s="441" t="n"/>
      <c r="R2243" s="813">
        <f>AVERAGE(M2243:P2243)</f>
        <v/>
      </c>
      <c r="S2243" s="443">
        <f>IF(R2243&gt;=1,1,0)</f>
        <v/>
      </c>
      <c r="T2243" s="443">
        <f>IF(S2243=0,0,S2243+T2242)</f>
        <v/>
      </c>
      <c r="AH2243" s="257">
        <f>IF(AND(M2243&gt;=2,N2243&gt;=2,O2243&gt;=2,P2243&gt;=2),1,0)</f>
        <v/>
      </c>
      <c r="AI2243" s="266">
        <f>IF(AH2243=0,"OK","Check")</f>
        <v/>
      </c>
    </row>
    <row r="2244" ht="17.45" customHeight="1">
      <c r="A2244" s="257">
        <f>IF(ISNUMBER(C2244),MONTH(C2244),"")</f>
        <v/>
      </c>
      <c r="B2244" s="257">
        <f>IF(ISNUMBER(C2244),YEAR(C2244),"")</f>
        <v/>
      </c>
      <c r="C2244" s="808">
        <f>C2243+1</f>
        <v/>
      </c>
      <c r="D2244" s="809" t="n">
        <v>0.5214</v>
      </c>
      <c r="E2244" s="810" t="n"/>
      <c r="F2244" s="812" t="n"/>
      <c r="G2244" s="811" t="n"/>
      <c r="H2244" s="837" t="n">
        <v>0.4849</v>
      </c>
      <c r="I2244" s="809" t="n">
        <v>0.3952</v>
      </c>
      <c r="J2244" s="810" t="n"/>
      <c r="K2244" s="812" t="n">
        <v>0.5114</v>
      </c>
      <c r="L2244" s="810" t="n"/>
      <c r="M2244" s="983">
        <f>IFERROR(AVERAGE(D2244:E2244),"")</f>
        <v/>
      </c>
      <c r="N2244" s="983">
        <f>IFERROR(AVERAGE(F2244:H2244),"")</f>
        <v/>
      </c>
      <c r="O2244" s="983">
        <f>IFERROR(AVERAGE(I2244:J2244),"")</f>
        <v/>
      </c>
      <c r="P2244" s="983">
        <f>IFERROR(AVERAGE(K2244:L2244),"")</f>
        <v/>
      </c>
      <c r="Q2244" s="441" t="n"/>
      <c r="R2244" s="813">
        <f>AVERAGE(M2244:P2244)</f>
        <v/>
      </c>
      <c r="S2244" s="443">
        <f>IF(R2244&gt;=1,1,0)</f>
        <v/>
      </c>
      <c r="T2244" s="443">
        <f>IF(S2244=0,0,S2244+T2243)</f>
        <v/>
      </c>
      <c r="AH2244" s="257">
        <f>IF(AND(M2244&gt;=2,N2244&gt;=2,O2244&gt;=2,P2244&gt;=2),1,0)</f>
        <v/>
      </c>
      <c r="AI2244" s="266">
        <f>IF(AH2244=0,"OK","Check")</f>
        <v/>
      </c>
    </row>
    <row r="2245" ht="17.45" customHeight="1">
      <c r="A2245" s="257">
        <f>IF(ISNUMBER(C2245),MONTH(C2245),"")</f>
        <v/>
      </c>
      <c r="B2245" s="257">
        <f>IF(ISNUMBER(C2245),YEAR(C2245),"")</f>
        <v/>
      </c>
      <c r="C2245" s="791">
        <f>C2244+1</f>
        <v/>
      </c>
      <c r="D2245" s="792" t="n"/>
      <c r="E2245" s="793" t="n">
        <v>0.3915</v>
      </c>
      <c r="F2245" s="795" t="n"/>
      <c r="G2245" s="794" t="n">
        <v>1.132</v>
      </c>
      <c r="H2245" s="836" t="n"/>
      <c r="I2245" s="792" t="n"/>
      <c r="J2245" s="793" t="n">
        <v>0.2702</v>
      </c>
      <c r="K2245" s="795" t="n"/>
      <c r="L2245" s="793" t="n">
        <v>0.3164</v>
      </c>
      <c r="M2245" s="982">
        <f>IFERROR(AVERAGE(D2245:E2245),"")</f>
        <v/>
      </c>
      <c r="N2245" s="982">
        <f>IFERROR(AVERAGE(F2245:H2245),"")</f>
        <v/>
      </c>
      <c r="O2245" s="982">
        <f>IFERROR(AVERAGE(I2245:J2245),"")</f>
        <v/>
      </c>
      <c r="P2245" s="982">
        <f>IFERROR(AVERAGE(K2245:L2245),"")</f>
        <v/>
      </c>
      <c r="R2245" s="797">
        <f>AVERAGE(M2245:P2245)</f>
        <v/>
      </c>
      <c r="S2245" s="266">
        <f>IF(R2245&gt;=1,1,0)</f>
        <v/>
      </c>
      <c r="T2245" s="266">
        <f>IF(S2245=0,0,S2245+T2244)</f>
        <v/>
      </c>
      <c r="AH2245" s="257">
        <f>IF(AND(M2245&gt;=2,N2245&gt;=2,O2245&gt;=2,P2245&gt;=2),1,0)</f>
        <v/>
      </c>
      <c r="AI2245" s="266">
        <f>IF(AH2245=0,"OK","Check")</f>
        <v/>
      </c>
    </row>
    <row r="2246" ht="17.45" customHeight="1">
      <c r="A2246" s="257">
        <f>IF(ISNUMBER(C2246),MONTH(C2246),"")</f>
        <v/>
      </c>
      <c r="B2246" s="257">
        <f>IF(ISNUMBER(C2246),YEAR(C2246),"")</f>
        <v/>
      </c>
      <c r="C2246" s="861">
        <f>C2245+1</f>
        <v/>
      </c>
      <c r="D2246" s="803" t="n">
        <v>0.5888</v>
      </c>
      <c r="E2246" s="804" t="n"/>
      <c r="F2246" s="806" t="n">
        <v>0.3261</v>
      </c>
      <c r="G2246" s="805" t="n"/>
      <c r="H2246" s="838" t="n">
        <v>0.3054</v>
      </c>
      <c r="I2246" s="803" t="n">
        <v>0.2585</v>
      </c>
      <c r="J2246" s="804" t="n"/>
      <c r="K2246" s="806" t="n">
        <v>0.4177</v>
      </c>
      <c r="L2246" s="804" t="n"/>
      <c r="M2246" s="982">
        <f>IFERROR(AVERAGE(D2246:E2246),"")</f>
        <v/>
      </c>
      <c r="N2246" s="982">
        <f>IFERROR(AVERAGE(F2246:H2246),"")</f>
        <v/>
      </c>
      <c r="O2246" s="982">
        <f>IFERROR(AVERAGE(I2246:J2246),"")</f>
        <v/>
      </c>
      <c r="P2246" s="982">
        <f>IFERROR(AVERAGE(K2246:L2246),"")</f>
        <v/>
      </c>
      <c r="R2246" s="797">
        <f>AVERAGE(M2246:P2246)</f>
        <v/>
      </c>
      <c r="S2246" s="266">
        <f>IF(R2246&gt;=1,1,0)</f>
        <v/>
      </c>
      <c r="T2246" s="266">
        <f>IF(S2246=0,0,S2246+T2245)</f>
        <v/>
      </c>
      <c r="AH2246" s="257">
        <f>IF(AND(M2246&gt;=2,N2246&gt;=2,O2246&gt;=2,P2246&gt;=2),1,0)</f>
        <v/>
      </c>
      <c r="AI2246" s="266">
        <f>IF(AH2246=0,"OK","Check")</f>
        <v/>
      </c>
    </row>
    <row r="2247" ht="17.45" customHeight="1">
      <c r="A2247" s="257">
        <f>IF(ISNUMBER(C2247),MONTH(C2247),"")</f>
        <v/>
      </c>
      <c r="B2247" s="257">
        <f>IF(ISNUMBER(C2247),YEAR(C2247),"")</f>
        <v/>
      </c>
      <c r="C2247" s="791">
        <f>C2246+1</f>
        <v/>
      </c>
      <c r="D2247" s="792" t="n"/>
      <c r="E2247" s="793" t="n">
        <v>0.7768</v>
      </c>
      <c r="F2247" s="795" t="n"/>
      <c r="G2247" s="794" t="n">
        <v>0.6883</v>
      </c>
      <c r="H2247" s="836" t="n"/>
      <c r="I2247" s="792" t="n"/>
      <c r="J2247" s="793" t="n">
        <v>0.5954</v>
      </c>
      <c r="K2247" s="795" t="n"/>
      <c r="L2247" s="793" t="n">
        <v>0.6705</v>
      </c>
      <c r="M2247" s="982">
        <f>IFERROR(AVERAGE(D2247:E2247),"")</f>
        <v/>
      </c>
      <c r="N2247" s="982">
        <f>IFERROR(AVERAGE(F2247:H2247),"")</f>
        <v/>
      </c>
      <c r="O2247" s="982">
        <f>IFERROR(AVERAGE(I2247:J2247),"")</f>
        <v/>
      </c>
      <c r="P2247" s="982">
        <f>IFERROR(AVERAGE(K2247:L2247),"")</f>
        <v/>
      </c>
      <c r="R2247" s="797">
        <f>AVERAGE(M2247:P2247)</f>
        <v/>
      </c>
      <c r="S2247" s="266">
        <f>IF(R2247&gt;=1,1,0)</f>
        <v/>
      </c>
      <c r="T2247" s="266">
        <f>IF(S2247=0,0,S2247+T2246)</f>
        <v/>
      </c>
      <c r="AH2247" s="257">
        <f>IF(AND(M2247&gt;=2,N2247&gt;=2,O2247&gt;=2,P2247&gt;=2),1,0)</f>
        <v/>
      </c>
      <c r="AI2247" s="266">
        <f>IF(AH2247=0,"OK","Check")</f>
        <v/>
      </c>
    </row>
    <row r="2248" ht="17.45" customHeight="1">
      <c r="A2248" s="257">
        <f>IF(ISNUMBER(C2248),MONTH(C2248),"")</f>
        <v/>
      </c>
      <c r="B2248" s="257">
        <f>IF(ISNUMBER(C2248),YEAR(C2248),"")</f>
        <v/>
      </c>
      <c r="C2248" s="791">
        <f>C2247+1</f>
        <v/>
      </c>
      <c r="D2248" s="792" t="n">
        <v>0.882</v>
      </c>
      <c r="E2248" s="793" t="n"/>
      <c r="F2248" s="795" t="n">
        <v>0.7346</v>
      </c>
      <c r="G2248" s="794" t="n"/>
      <c r="H2248" s="836" t="n"/>
      <c r="I2248" s="792" t="n">
        <v>0.924</v>
      </c>
      <c r="J2248" s="793" t="n"/>
      <c r="K2248" s="795" t="n">
        <v>0.757</v>
      </c>
      <c r="L2248" s="793" t="n"/>
      <c r="M2248" s="982">
        <f>IFERROR(AVERAGE(D2248:E2248),"")</f>
        <v/>
      </c>
      <c r="N2248" s="982">
        <f>IFERROR(AVERAGE(F2248:H2248),"")</f>
        <v/>
      </c>
      <c r="O2248" s="982">
        <f>IFERROR(AVERAGE(I2248:J2248),"")</f>
        <v/>
      </c>
      <c r="P2248" s="982">
        <f>IFERROR(AVERAGE(K2248:L2248),"")</f>
        <v/>
      </c>
      <c r="R2248" s="797">
        <f>AVERAGE(M2248:P2248)</f>
        <v/>
      </c>
      <c r="S2248" s="266">
        <f>IF(R2248&gt;=1,1,0)</f>
        <v/>
      </c>
      <c r="T2248" s="266">
        <f>IF(S2248=0,0,S2248+T2247)</f>
        <v/>
      </c>
      <c r="AH2248" s="257">
        <f>IF(AND(M2248&gt;=2,N2248&gt;=2,O2248&gt;=2,P2248&gt;=2),1,0)</f>
        <v/>
      </c>
      <c r="AI2248" s="266">
        <f>IF(AH2248=0,"OK","Check")</f>
        <v/>
      </c>
    </row>
    <row r="2249" ht="17.45" customHeight="1">
      <c r="A2249" s="257">
        <f>IF(ISNUMBER(C2249),MONTH(C2249),"")</f>
        <v/>
      </c>
      <c r="B2249" s="257">
        <f>IF(ISNUMBER(C2249),YEAR(C2249),"")</f>
        <v/>
      </c>
      <c r="C2249" s="791">
        <f>C2248+1</f>
        <v/>
      </c>
      <c r="D2249" s="792" t="n"/>
      <c r="E2249" s="793" t="n">
        <v>0.9553</v>
      </c>
      <c r="F2249" s="795" t="n"/>
      <c r="G2249" s="794" t="n">
        <v>1.028</v>
      </c>
      <c r="H2249" s="836" t="n"/>
      <c r="I2249" s="792" t="n"/>
      <c r="J2249" s="793" t="n">
        <v>1.275</v>
      </c>
      <c r="K2249" s="795" t="n"/>
      <c r="L2249" s="793" t="n">
        <v>0.9625</v>
      </c>
      <c r="M2249" s="982">
        <f>IFERROR(AVERAGE(D2249:E2249),"")</f>
        <v/>
      </c>
      <c r="N2249" s="982">
        <f>IFERROR(AVERAGE(F2249:H2249),"")</f>
        <v/>
      </c>
      <c r="O2249" s="982">
        <f>IFERROR(AVERAGE(I2249:J2249),"")</f>
        <v/>
      </c>
      <c r="P2249" s="982">
        <f>IFERROR(AVERAGE(K2249:L2249),"")</f>
        <v/>
      </c>
      <c r="R2249" s="797">
        <f>AVERAGE(M2249:P2249)</f>
        <v/>
      </c>
      <c r="S2249" s="266">
        <f>IF(R2249&gt;=1,1,0)</f>
        <v/>
      </c>
      <c r="T2249" s="266">
        <f>IF(S2249=0,0,S2249+T2248)</f>
        <v/>
      </c>
      <c r="AH2249" s="257">
        <f>IF(AND(M2249&gt;=2,N2249&gt;=2,O2249&gt;=2,P2249&gt;=2),1,0)</f>
        <v/>
      </c>
      <c r="AI2249" s="266">
        <f>IF(AH2249=0,"OK","Check")</f>
        <v/>
      </c>
    </row>
    <row r="2250" ht="17.45" customHeight="1">
      <c r="A2250" s="257">
        <f>IF(ISNUMBER(C2250),MONTH(C2250),"")</f>
        <v/>
      </c>
      <c r="B2250" s="257">
        <f>IF(ISNUMBER(C2250),YEAR(C2250),"")</f>
        <v/>
      </c>
      <c r="C2250" s="808">
        <f>C2249+1</f>
        <v/>
      </c>
      <c r="D2250" s="809" t="n">
        <v>0.9098000000000001</v>
      </c>
      <c r="E2250" s="810" t="n"/>
      <c r="F2250" s="812" t="n"/>
      <c r="G2250" s="811" t="n"/>
      <c r="H2250" s="837" t="n">
        <v>0.8133</v>
      </c>
      <c r="I2250" s="809" t="n">
        <v>0.911</v>
      </c>
      <c r="J2250" s="810" t="n"/>
      <c r="K2250" s="812" t="n">
        <v>1.08</v>
      </c>
      <c r="L2250" s="810" t="n"/>
      <c r="M2250" s="983">
        <f>IFERROR(AVERAGE(D2250:E2250),"")</f>
        <v/>
      </c>
      <c r="N2250" s="983">
        <f>IFERROR(AVERAGE(F2250:H2250),"")</f>
        <v/>
      </c>
      <c r="O2250" s="983">
        <f>IFERROR(AVERAGE(I2250:J2250),"")</f>
        <v/>
      </c>
      <c r="P2250" s="983">
        <f>IFERROR(AVERAGE(K2250:L2250),"")</f>
        <v/>
      </c>
      <c r="Q2250" s="441" t="n"/>
      <c r="R2250" s="813">
        <f>AVERAGE(M2250:P2250)</f>
        <v/>
      </c>
      <c r="S2250" s="443">
        <f>IF(R2250&gt;=1,1,0)</f>
        <v/>
      </c>
      <c r="T2250" s="443">
        <f>IF(S2250=0,0,S2250+T2249)</f>
        <v/>
      </c>
      <c r="AH2250" s="257">
        <f>IF(AND(M2250&gt;=2,N2250&gt;=2,O2250&gt;=2,P2250&gt;=2),1,0)</f>
        <v/>
      </c>
      <c r="AI2250" s="266">
        <f>IF(AH2250=0,"OK","Check")</f>
        <v/>
      </c>
    </row>
    <row r="2251" ht="17.45" customHeight="1" thickBot="1">
      <c r="A2251" s="257">
        <f>IF(ISNUMBER(C2251),MONTH(C2251),"")</f>
        <v/>
      </c>
      <c r="B2251" s="257">
        <f>IF(ISNUMBER(C2251),YEAR(C2251),"")</f>
        <v/>
      </c>
      <c r="C2251" s="808">
        <f>C2250+1</f>
        <v/>
      </c>
      <c r="D2251" s="809" t="n"/>
      <c r="E2251" s="810" t="n">
        <v>1.099</v>
      </c>
      <c r="F2251" s="812" t="n"/>
      <c r="G2251" s="811" t="n">
        <v>1.006</v>
      </c>
      <c r="H2251" s="837" t="n"/>
      <c r="I2251" s="809" t="n"/>
      <c r="J2251" s="810" t="n">
        <v>0.8672</v>
      </c>
      <c r="K2251" s="812" t="n"/>
      <c r="L2251" s="810" t="n">
        <v>1.81</v>
      </c>
      <c r="M2251" s="983">
        <f>IFERROR(AVERAGE(D2251:E2251),"")</f>
        <v/>
      </c>
      <c r="N2251" s="983">
        <f>IFERROR(AVERAGE(F2251:H2251),"")</f>
        <v/>
      </c>
      <c r="O2251" s="983">
        <f>IFERROR(AVERAGE(I2251:J2251),"")</f>
        <v/>
      </c>
      <c r="P2251" s="983">
        <f>IFERROR(AVERAGE(K2251:L2251),"")</f>
        <v/>
      </c>
      <c r="Q2251" s="441" t="n"/>
      <c r="R2251" s="813">
        <f>AVERAGE(M2251:P2251)</f>
        <v/>
      </c>
      <c r="S2251" s="443">
        <f>IF(R2251&gt;=1,1,0)</f>
        <v/>
      </c>
      <c r="T2251" s="443">
        <f>IF(S2251=0,0,S2251+T2250)</f>
        <v/>
      </c>
      <c r="AH2251" s="257">
        <f>IF(AND(M2251&gt;=2,N2251&gt;=2,O2251&gt;=2,P2251&gt;=2),1,0)</f>
        <v/>
      </c>
      <c r="AI2251" s="266">
        <f>IF(AH2251=0,"OK","Check")</f>
        <v/>
      </c>
    </row>
    <row r="2252" ht="17.45" customHeight="1" thickBot="1">
      <c r="A2252" s="257">
        <f>IF(ISNUMBER(C2252),MONTH(C2252),"")</f>
        <v/>
      </c>
      <c r="B2252" s="257">
        <f>IF(ISNUMBER(C2252),YEAR(C2252),"")</f>
        <v/>
      </c>
      <c r="C2252" s="861">
        <f>C2251+1</f>
        <v/>
      </c>
      <c r="D2252" s="803" t="n">
        <v>1.176</v>
      </c>
      <c r="E2252" s="804" t="n"/>
      <c r="F2252" s="806" t="n">
        <v>1.242</v>
      </c>
      <c r="G2252" s="805" t="n"/>
      <c r="H2252" s="838" t="n">
        <v>1.299</v>
      </c>
      <c r="I2252" s="803" t="n">
        <v>1.119</v>
      </c>
      <c r="J2252" s="804" t="n"/>
      <c r="K2252" s="806" t="n">
        <v>1.276</v>
      </c>
      <c r="L2252" s="804" t="n"/>
      <c r="M2252" s="982">
        <f>IFERROR(AVERAGE(D2252:E2252),"")</f>
        <v/>
      </c>
      <c r="N2252" s="982">
        <f>IFERROR(AVERAGE(F2252:H2252),"")</f>
        <v/>
      </c>
      <c r="O2252" s="982">
        <f>IFERROR(AVERAGE(I2252:J2252),"")</f>
        <v/>
      </c>
      <c r="P2252" s="982">
        <f>IFERROR(AVERAGE(K2252:L2252),"")</f>
        <v/>
      </c>
      <c r="R2252" s="797">
        <f>AVERAGE(M2252:P2252)</f>
        <v/>
      </c>
      <c r="S2252" s="266">
        <f>IF(R2252&gt;=1,1,0)</f>
        <v/>
      </c>
      <c r="T2252" s="266">
        <f>IF(S2252=0,0,S2252+T2251)</f>
        <v/>
      </c>
      <c r="U2252" s="514" t="inlineStr">
        <is>
          <t>February</t>
        </is>
      </c>
      <c r="V2252" s="515" t="n">
        <v>2024</v>
      </c>
      <c r="W2252" s="516" t="n"/>
      <c r="X2252" s="516" t="n"/>
      <c r="Y2252" s="516" t="n"/>
      <c r="AH2252" s="257">
        <f>IF(AND(M2252&gt;=2,N2252&gt;=2,O2252&gt;=2,P2252&gt;=2),1,0)</f>
        <v/>
      </c>
      <c r="AI2252" s="266">
        <f>IF(AH2252=0,"OK","Check")</f>
        <v/>
      </c>
    </row>
    <row r="2253" ht="17.45" customHeight="1">
      <c r="A2253" s="257">
        <f>IF(ISNUMBER(C2253),MONTH(C2253),"")</f>
        <v/>
      </c>
      <c r="B2253" s="257">
        <f>IF(ISNUMBER(C2253),YEAR(C2253),"")</f>
        <v/>
      </c>
      <c r="C2253" s="791">
        <f>C2252+1</f>
        <v/>
      </c>
      <c r="D2253" s="792" t="n"/>
      <c r="E2253" s="793" t="n">
        <v>1.289</v>
      </c>
      <c r="F2253" s="795" t="n"/>
      <c r="G2253" s="794" t="n">
        <v>1.187</v>
      </c>
      <c r="H2253" s="836" t="n"/>
      <c r="I2253" s="792" t="n"/>
      <c r="J2253" s="793" t="n">
        <v>1.167</v>
      </c>
      <c r="K2253" s="795" t="n"/>
      <c r="L2253" s="793" t="n">
        <v>1.299</v>
      </c>
      <c r="M2253" s="982">
        <f>IFERROR(AVERAGE(D2253:E2253),"")</f>
        <v/>
      </c>
      <c r="N2253" s="982">
        <f>IFERROR(AVERAGE(F2253:H2253),"")</f>
        <v/>
      </c>
      <c r="O2253" s="982">
        <f>IFERROR(AVERAGE(I2253:J2253),"")</f>
        <v/>
      </c>
      <c r="P2253" s="982">
        <f>IFERROR(AVERAGE(K2253:L2253),"")</f>
        <v/>
      </c>
      <c r="R2253" s="797">
        <f>AVERAGE(M2253:P2253)</f>
        <v/>
      </c>
      <c r="S2253" s="266">
        <f>IF(R2253&gt;=1,1,0)</f>
        <v/>
      </c>
      <c r="T2253" s="266">
        <f>IF(S2253=0,0,S2253+T2252)</f>
        <v/>
      </c>
      <c r="U2253" s="517" t="inlineStr">
        <is>
          <t>Parameter</t>
        </is>
      </c>
      <c r="V2253" s="517" t="inlineStr">
        <is>
          <t>Station 1</t>
        </is>
      </c>
      <c r="W2253" s="517" t="inlineStr">
        <is>
          <t>Station 2</t>
        </is>
      </c>
      <c r="X2253" s="517" t="inlineStr">
        <is>
          <t>Station 4</t>
        </is>
      </c>
      <c r="Y2253" s="517" t="inlineStr">
        <is>
          <t>Station 5</t>
        </is>
      </c>
      <c r="AH2253" s="257">
        <f>IF(AND(M2253&gt;=2,N2253&gt;=2,O2253&gt;=2,P2253&gt;=2),1,0)</f>
        <v/>
      </c>
      <c r="AI2253" s="266">
        <f>IF(AH2253=0,"OK","Check")</f>
        <v/>
      </c>
    </row>
    <row r="2254" ht="17.45" customHeight="1">
      <c r="A2254" s="257">
        <f>IF(ISNUMBER(C2254),MONTH(C2254),"")</f>
        <v/>
      </c>
      <c r="B2254" s="257">
        <f>IF(ISNUMBER(C2254),YEAR(C2254),"")</f>
        <v/>
      </c>
      <c r="C2254" s="791">
        <f>C2253+1</f>
        <v/>
      </c>
      <c r="D2254" s="792" t="n">
        <v>1.453</v>
      </c>
      <c r="E2254" s="793" t="n"/>
      <c r="F2254" s="795" t="n">
        <v>1.351</v>
      </c>
      <c r="G2254" s="794" t="n"/>
      <c r="H2254" s="836" t="n"/>
      <c r="I2254" s="792" t="n">
        <v>1.336</v>
      </c>
      <c r="J2254" s="793" t="n"/>
      <c r="K2254" s="795" t="n">
        <v>1.165</v>
      </c>
      <c r="L2254" s="793" t="n"/>
      <c r="M2254" s="982">
        <f>IFERROR(AVERAGE(D2254:E2254),"")</f>
        <v/>
      </c>
      <c r="N2254" s="982">
        <f>IFERROR(AVERAGE(F2254:H2254),"")</f>
        <v/>
      </c>
      <c r="O2254" s="982">
        <f>IFERROR(AVERAGE(I2254:J2254),"")</f>
        <v/>
      </c>
      <c r="P2254" s="982">
        <f>IFERROR(AVERAGE(K2254:L2254),"")</f>
        <v/>
      </c>
      <c r="R2254" s="797">
        <f>AVERAGE(M2254:P2254)</f>
        <v/>
      </c>
      <c r="S2254" s="266">
        <f>IF(R2254&gt;=1,1,0)</f>
        <v/>
      </c>
      <c r="T2254" s="266">
        <f>IF(S2254=0,0,S2254+T2253)</f>
        <v/>
      </c>
      <c r="U2254" s="518" t="inlineStr">
        <is>
          <t>Average</t>
        </is>
      </c>
      <c r="V2254" s="928">
        <f>AVERAGE(D2227:E2255)</f>
        <v/>
      </c>
      <c r="W2254" s="928">
        <f>AVERAGE(F2227:H2255)</f>
        <v/>
      </c>
      <c r="X2254" s="928">
        <f>AVERAGE(I2227:J2255)</f>
        <v/>
      </c>
      <c r="Y2254" s="928">
        <f>AVERAGE(K2227:L2255)</f>
        <v/>
      </c>
      <c r="AH2254" s="257">
        <f>IF(AND(M2254&gt;=2,N2254&gt;=2,O2254&gt;=2,P2254&gt;=2),1,0)</f>
        <v/>
      </c>
      <c r="AI2254" s="266">
        <f>IF(AH2254=0,"OK","Check")</f>
        <v/>
      </c>
    </row>
    <row r="2255" ht="17.45" customHeight="1">
      <c r="A2255" s="257">
        <f>IF(ISNUMBER(C2255),MONTH(C2255),"")</f>
        <v/>
      </c>
      <c r="B2255" s="257">
        <f>IF(ISNUMBER(C2255),YEAR(C2255),"")</f>
        <v/>
      </c>
      <c r="C2255" s="791">
        <f>C2254+1</f>
        <v/>
      </c>
      <c r="D2255" s="792" t="n"/>
      <c r="E2255" s="793" t="n">
        <v>0.7625999999999999</v>
      </c>
      <c r="F2255" s="795" t="n"/>
      <c r="G2255" s="794" t="n">
        <v>1.051</v>
      </c>
      <c r="H2255" s="836" t="n"/>
      <c r="I2255" s="792" t="n"/>
      <c r="J2255" s="793" t="n">
        <v>0.8123</v>
      </c>
      <c r="K2255" s="795" t="n"/>
      <c r="L2255" s="793" t="n">
        <v>0.9</v>
      </c>
      <c r="M2255" s="982">
        <f>IFERROR(AVERAGE(D2255:E2255),"")</f>
        <v/>
      </c>
      <c r="N2255" s="982">
        <f>IFERROR(AVERAGE(F2255:H2255),"")</f>
        <v/>
      </c>
      <c r="O2255" s="982">
        <f>IFERROR(AVERAGE(I2255:J2255),"")</f>
        <v/>
      </c>
      <c r="P2255" s="982">
        <f>IFERROR(AVERAGE(K2255:L2255),"")</f>
        <v/>
      </c>
      <c r="R2255" s="797">
        <f>AVERAGE(M2255:P2255)</f>
        <v/>
      </c>
      <c r="S2255" s="266">
        <f>IF(R2255&gt;=1,1,0)</f>
        <v/>
      </c>
      <c r="T2255" s="266">
        <f>IF(S2255=0,0,S2255+T2254)</f>
        <v/>
      </c>
      <c r="U2255" s="518" t="inlineStr">
        <is>
          <t>Maximum</t>
        </is>
      </c>
      <c r="V2255" s="928">
        <f>MAX(D2227:E2255)</f>
        <v/>
      </c>
      <c r="W2255" s="928">
        <f>MAX(F2227:H2255)</f>
        <v/>
      </c>
      <c r="X2255" s="928">
        <f>MAX(I2227:J2255)</f>
        <v/>
      </c>
      <c r="Y2255" s="928">
        <f>MAX(K2227:L2255)</f>
        <v/>
      </c>
      <c r="AH2255" s="257">
        <f>IF(AND(M2255&gt;=2,N2255&gt;=2,O2255&gt;=2,P2255&gt;=2),1,0)</f>
        <v/>
      </c>
      <c r="AI2255" s="266">
        <f>IF(AH2255=0,"OK","Check")</f>
        <v/>
      </c>
    </row>
    <row r="2256" ht="17.45" customHeight="1" thickBot="1">
      <c r="A2256" s="257">
        <f>IF(ISNUMBER(C2256),MONTH(C2256),"")</f>
        <v/>
      </c>
      <c r="B2256" s="257">
        <f>IF(ISNUMBER(C2256),YEAR(C2256),"")</f>
        <v/>
      </c>
      <c r="C2256" s="791">
        <f>C2255+1</f>
        <v/>
      </c>
      <c r="D2256" s="792" t="n">
        <v>1.112</v>
      </c>
      <c r="E2256" s="793" t="n"/>
      <c r="F2256" s="795" t="n"/>
      <c r="G2256" s="794" t="n"/>
      <c r="H2256" s="836" t="n">
        <v>0.6361</v>
      </c>
      <c r="I2256" s="792" t="n">
        <v>0.5905</v>
      </c>
      <c r="J2256" s="793" t="n"/>
      <c r="K2256" s="795" t="n">
        <v>0.8902</v>
      </c>
      <c r="L2256" s="793" t="n"/>
      <c r="M2256" s="982">
        <f>IFERROR(AVERAGE(D2256:E2256),"")</f>
        <v/>
      </c>
      <c r="N2256" s="982">
        <f>IFERROR(AVERAGE(F2256:H2256),"")</f>
        <v/>
      </c>
      <c r="O2256" s="982">
        <f>IFERROR(AVERAGE(I2256:J2256),"")</f>
        <v/>
      </c>
      <c r="P2256" s="982">
        <f>IFERROR(AVERAGE(K2256:L2256),"")</f>
        <v/>
      </c>
      <c r="R2256" s="797">
        <f>AVERAGE(M2256:P2256)</f>
        <v/>
      </c>
      <c r="S2256" s="266">
        <f>IF(R2256&gt;=1,1,0)</f>
        <v/>
      </c>
      <c r="T2256" s="266">
        <f>IF(S2256=0,0,S2256+T2255)</f>
        <v/>
      </c>
      <c r="U2256" s="520" t="inlineStr">
        <is>
          <t># DAYS &gt; 2.5</t>
        </is>
      </c>
      <c r="V2256" s="521">
        <f>COUNTIF(D2227:E2255,"&gt;=2.5")</f>
        <v/>
      </c>
      <c r="W2256" s="521">
        <f>COUNTIF(F2227:H2255,"&gt;=2.5")</f>
        <v/>
      </c>
      <c r="X2256" s="521">
        <f>COUNTIF(I2227:J2255,"&gt;=2.5")</f>
        <v/>
      </c>
      <c r="Y2256" s="521">
        <f>COUNTIF(K2227:L2255,"&gt;=2.5")</f>
        <v/>
      </c>
      <c r="AH2256" s="257">
        <f>IF(AND(M2256&gt;=2,N2256&gt;=2,O2256&gt;=2,P2256&gt;=2),1,0)</f>
        <v/>
      </c>
      <c r="AI2256" s="266">
        <f>IF(AH2256=0,"OK","Check")</f>
        <v/>
      </c>
    </row>
    <row r="2257" ht="17.45" customHeight="1" thickBot="1">
      <c r="A2257" s="257">
        <f>IF(ISNUMBER(C2257),MONTH(C2257),"")</f>
        <v/>
      </c>
      <c r="B2257" s="257">
        <f>IF(ISNUMBER(C2257),YEAR(C2257),"")</f>
        <v/>
      </c>
      <c r="C2257" s="808">
        <f>C2256+1</f>
        <v/>
      </c>
      <c r="D2257" s="809" t="n"/>
      <c r="E2257" s="810" t="n">
        <v>0.4541</v>
      </c>
      <c r="F2257" s="812" t="n"/>
      <c r="G2257" s="811" t="n">
        <v>0.4338</v>
      </c>
      <c r="H2257" s="837" t="n"/>
      <c r="I2257" s="809" t="n"/>
      <c r="J2257" s="810" t="n">
        <v>0.1337</v>
      </c>
      <c r="K2257" s="812" t="n"/>
      <c r="L2257" s="810" t="n">
        <v>0.4291</v>
      </c>
      <c r="M2257" s="983">
        <f>IFERROR(AVERAGE(D2257:E2257),"")</f>
        <v/>
      </c>
      <c r="N2257" s="983">
        <f>IFERROR(AVERAGE(F2257:H2257),"")</f>
        <v/>
      </c>
      <c r="O2257" s="983">
        <f>IFERROR(AVERAGE(I2257:J2257),"")</f>
        <v/>
      </c>
      <c r="P2257" s="983">
        <f>IFERROR(AVERAGE(K2257:L2257),"")</f>
        <v/>
      </c>
      <c r="Q2257" s="441" t="n"/>
      <c r="R2257" s="813">
        <f>AVERAGE(M2257:P2257)</f>
        <v/>
      </c>
      <c r="S2257" s="443">
        <f>IF(R2257&gt;=1,1,0)</f>
        <v/>
      </c>
      <c r="T2257" s="443">
        <f>IF(S2257=0,0,S2257+T2256)</f>
        <v/>
      </c>
      <c r="X2257" s="664">
        <f>SUM(V2256:Y2256)</f>
        <v/>
      </c>
      <c r="Y2257" s="929">
        <f>AVERAGE(V2254:Y2254)</f>
        <v/>
      </c>
      <c r="AH2257" s="257">
        <f>IF(AND(M2257&gt;=2,N2257&gt;=2,O2257&gt;=2,P2257&gt;=2),1,0)</f>
        <v/>
      </c>
      <c r="AI2257" s="266">
        <f>IF(AH2257=0,"OK","Check")</f>
        <v/>
      </c>
    </row>
    <row r="2258" ht="17.45" customHeight="1">
      <c r="A2258" s="257">
        <f>IF(ISNUMBER(C2258),MONTH(C2258),"")</f>
        <v/>
      </c>
      <c r="B2258" s="257">
        <f>IF(ISNUMBER(C2258),YEAR(C2258),"")</f>
        <v/>
      </c>
      <c r="C2258" s="861">
        <f>C2257+1</f>
        <v/>
      </c>
      <c r="D2258" s="809" t="n">
        <v>0.4621</v>
      </c>
      <c r="E2258" s="810" t="n"/>
      <c r="F2258" s="812" t="n">
        <v>0.5784</v>
      </c>
      <c r="G2258" s="811" t="n"/>
      <c r="H2258" s="837" t="n">
        <v>0.5668</v>
      </c>
      <c r="I2258" s="809" t="n">
        <v>0.2548</v>
      </c>
      <c r="J2258" s="810" t="n"/>
      <c r="K2258" s="812" t="n">
        <v>0.4317</v>
      </c>
      <c r="L2258" s="810" t="n"/>
      <c r="M2258" s="983">
        <f>IFERROR(AVERAGE(D2258:E2258),"")</f>
        <v/>
      </c>
      <c r="N2258" s="983">
        <f>IFERROR(AVERAGE(F2258:H2258),"")</f>
        <v/>
      </c>
      <c r="O2258" s="983">
        <f>IFERROR(AVERAGE(I2258:J2258),"")</f>
        <v/>
      </c>
      <c r="P2258" s="983">
        <f>IFERROR(AVERAGE(K2258:L2258),"")</f>
        <v/>
      </c>
      <c r="Q2258" s="441" t="n"/>
      <c r="R2258" s="813">
        <f>AVERAGE(M2258:P2258)</f>
        <v/>
      </c>
      <c r="S2258" s="443">
        <f>IF(R2258&gt;=1,1,0)</f>
        <v/>
      </c>
      <c r="T2258" s="443">
        <f>IF(S2258=0,0,S2258+T2257)</f>
        <v/>
      </c>
      <c r="V2258" s="605">
        <f>V2254-V2226</f>
        <v/>
      </c>
      <c r="W2258" s="605">
        <f>W2254-W2226</f>
        <v/>
      </c>
      <c r="X2258" s="605">
        <f>X2254-X2226</f>
        <v/>
      </c>
      <c r="Y2258" s="605">
        <f>Y2254-Y2226</f>
        <v/>
      </c>
      <c r="AH2258" s="257">
        <f>IF(AND(M2258&gt;=2,N2258&gt;=2,O2258&gt;=2,P2258&gt;=2),1,0)</f>
        <v/>
      </c>
      <c r="AI2258" s="266">
        <f>IF(AH2258=0,"OK","Check")</f>
        <v/>
      </c>
    </row>
    <row r="2259" ht="17.45" customHeight="1">
      <c r="A2259" s="257">
        <f>IF(ISNUMBER(C2259),MONTH(C2259),"")</f>
        <v/>
      </c>
      <c r="B2259" s="257">
        <f>IF(ISNUMBER(C2259),YEAR(C2259),"")</f>
        <v/>
      </c>
      <c r="C2259" s="791">
        <f>C2258+1</f>
        <v/>
      </c>
      <c r="D2259" s="792" t="n"/>
      <c r="E2259" s="793" t="n">
        <v>0.7584</v>
      </c>
      <c r="F2259" s="795" t="n"/>
      <c r="G2259" s="794" t="n">
        <v>0.6195000000000001</v>
      </c>
      <c r="H2259" s="836" t="n"/>
      <c r="I2259" s="792" t="n"/>
      <c r="J2259" s="793" t="n">
        <v>0.586</v>
      </c>
      <c r="K2259" s="795" t="n"/>
      <c r="L2259" s="793" t="n">
        <v>0.8858</v>
      </c>
      <c r="M2259" s="982">
        <f>IFERROR(AVERAGE(D2259:E2259),"")</f>
        <v/>
      </c>
      <c r="N2259" s="982">
        <f>IFERROR(AVERAGE(F2259:H2259),"")</f>
        <v/>
      </c>
      <c r="O2259" s="982">
        <f>IFERROR(AVERAGE(I2259:J2259),"")</f>
        <v/>
      </c>
      <c r="P2259" s="982">
        <f>IFERROR(AVERAGE(K2259:L2259),"")</f>
        <v/>
      </c>
      <c r="R2259" s="797">
        <f>AVERAGE(M2259:P2259)</f>
        <v/>
      </c>
      <c r="S2259" s="266">
        <f>IF(R2259&gt;=1,1,0)</f>
        <v/>
      </c>
      <c r="T2259" s="266">
        <f>IF(S2259=0,0,S2259+T2258)</f>
        <v/>
      </c>
      <c r="Y2259" s="605">
        <f>Y2257-Y2229</f>
        <v/>
      </c>
      <c r="AH2259" s="257">
        <f>IF(AND(M2259&gt;=2,N2259&gt;=2,O2259&gt;=2,P2259&gt;=2),1,0)</f>
        <v/>
      </c>
      <c r="AI2259" s="266">
        <f>IF(AH2259=0,"OK","Check")</f>
        <v/>
      </c>
    </row>
    <row r="2260" ht="17.45" customHeight="1">
      <c r="A2260" s="257">
        <f>IF(ISNUMBER(C2260),MONTH(C2260),"")</f>
        <v/>
      </c>
      <c r="B2260" s="257">
        <f>IF(ISNUMBER(C2260),YEAR(C2260),"")</f>
        <v/>
      </c>
      <c r="C2260" s="791">
        <f>C2259+1</f>
        <v/>
      </c>
      <c r="D2260" s="792" t="n">
        <v>2.084</v>
      </c>
      <c r="E2260" s="793" t="n"/>
      <c r="F2260" s="795" t="n">
        <v>1.026</v>
      </c>
      <c r="G2260" s="794" t="n"/>
      <c r="H2260" s="836" t="n"/>
      <c r="I2260" s="792" t="n">
        <v>0.6691</v>
      </c>
      <c r="J2260" s="793" t="n"/>
      <c r="K2260" s="795" t="n">
        <v>0.6961000000000001</v>
      </c>
      <c r="L2260" s="793" t="n"/>
      <c r="M2260" s="982">
        <f>IFERROR(AVERAGE(D2260:E2260),"")</f>
        <v/>
      </c>
      <c r="N2260" s="982">
        <f>IFERROR(AVERAGE(F2260:H2260),"")</f>
        <v/>
      </c>
      <c r="O2260" s="982">
        <f>IFERROR(AVERAGE(I2260:J2260),"")</f>
        <v/>
      </c>
      <c r="P2260" s="982">
        <f>IFERROR(AVERAGE(K2260:L2260),"")</f>
        <v/>
      </c>
      <c r="R2260" s="797">
        <f>AVERAGE(M2260:P2260)</f>
        <v/>
      </c>
      <c r="S2260" s="266">
        <f>IF(R2260&gt;=1,1,0)</f>
        <v/>
      </c>
      <c r="T2260" s="266">
        <f>IF(S2260=0,0,S2260+T2259)</f>
        <v/>
      </c>
      <c r="U2260" s="266" t="inlineStr">
        <is>
          <t>minimum</t>
        </is>
      </c>
      <c r="V2260" s="796">
        <f>MIN(M2227:M2255)</f>
        <v/>
      </c>
      <c r="W2260" s="796">
        <f>MIN(N2227:N2255)</f>
        <v/>
      </c>
      <c r="X2260" s="796">
        <f>MIN(O2227:O2255)</f>
        <v/>
      </c>
      <c r="Y2260" s="796">
        <f>MIN(P2227:P2255)</f>
        <v/>
      </c>
      <c r="AH2260" s="257">
        <f>IF(AND(M2260&gt;=2,N2260&gt;=2,O2260&gt;=2,P2260&gt;=2),1,0)</f>
        <v/>
      </c>
      <c r="AI2260" s="266">
        <f>IF(AH2260=0,"OK","Check")</f>
        <v/>
      </c>
    </row>
    <row r="2261" ht="17.45" customHeight="1">
      <c r="A2261" s="257">
        <f>IF(ISNUMBER(C2261),MONTH(C2261),"")</f>
        <v/>
      </c>
      <c r="B2261" s="257">
        <f>IF(ISNUMBER(C2261),YEAR(C2261),"")</f>
        <v/>
      </c>
      <c r="C2261" s="791">
        <f>C2260+1</f>
        <v/>
      </c>
      <c r="D2261" s="792" t="n"/>
      <c r="E2261" s="793" t="n">
        <v>0.6038</v>
      </c>
      <c r="F2261" s="795" t="n"/>
      <c r="G2261" s="794" t="n">
        <v>0.549</v>
      </c>
      <c r="H2261" s="836" t="n"/>
      <c r="I2261" s="792" t="n"/>
      <c r="J2261" s="793" t="n">
        <v>0.5838</v>
      </c>
      <c r="K2261" s="795" t="n"/>
      <c r="L2261" s="793" t="n">
        <v>0.5834</v>
      </c>
      <c r="M2261" s="982">
        <f>IFERROR(AVERAGE(D2261:E2261),"")</f>
        <v/>
      </c>
      <c r="N2261" s="982">
        <f>IFERROR(AVERAGE(F2261:H2261),"")</f>
        <v/>
      </c>
      <c r="O2261" s="982">
        <f>IFERROR(AVERAGE(I2261:J2261),"")</f>
        <v/>
      </c>
      <c r="P2261" s="982">
        <f>IFERROR(AVERAGE(K2261:L2261),"")</f>
        <v/>
      </c>
      <c r="R2261" s="797">
        <f>AVERAGE(M2261:P2261)</f>
        <v/>
      </c>
      <c r="S2261" s="266">
        <f>IF(R2261&gt;=1,1,0)</f>
        <v/>
      </c>
      <c r="T2261" s="266">
        <f>IF(S2261=0,0,S2261+T2260)</f>
        <v/>
      </c>
      <c r="AH2261" s="257">
        <f>IF(AND(M2261&gt;=2,N2261&gt;=2,O2261&gt;=2,P2261&gt;=2),1,0)</f>
        <v/>
      </c>
      <c r="AI2261" s="266">
        <f>IF(AH2261=0,"OK","Check")</f>
        <v/>
      </c>
    </row>
    <row r="2262" ht="17.45" customHeight="1">
      <c r="A2262" s="257">
        <f>IF(ISNUMBER(C2262),MONTH(C2262),"")</f>
        <v/>
      </c>
      <c r="B2262" s="257">
        <f>IF(ISNUMBER(C2262),YEAR(C2262),"")</f>
        <v/>
      </c>
      <c r="C2262" s="791">
        <f>C2261+1</f>
        <v/>
      </c>
      <c r="D2262" s="792" t="n">
        <v>0.4629</v>
      </c>
      <c r="E2262" s="793" t="n"/>
      <c r="F2262" s="795" t="n"/>
      <c r="G2262" s="794" t="n"/>
      <c r="H2262" s="836" t="n">
        <v>0.6315</v>
      </c>
      <c r="I2262" s="792" t="n">
        <v>0.663</v>
      </c>
      <c r="J2262" s="793" t="n"/>
      <c r="K2262" s="795" t="n">
        <v>0.6709000000000001</v>
      </c>
      <c r="L2262" s="793" t="n"/>
      <c r="M2262" s="982">
        <f>IFERROR(AVERAGE(D2262:E2262),"")</f>
        <v/>
      </c>
      <c r="N2262" s="982">
        <f>IFERROR(AVERAGE(F2262:H2262),"")</f>
        <v/>
      </c>
      <c r="O2262" s="982">
        <f>IFERROR(AVERAGE(I2262:J2262),"")</f>
        <v/>
      </c>
      <c r="P2262" s="982">
        <f>IFERROR(AVERAGE(K2262:L2262),"")</f>
        <v/>
      </c>
      <c r="R2262" s="797">
        <f>AVERAGE(M2262:P2262)</f>
        <v/>
      </c>
      <c r="S2262" s="266">
        <f>IF(R2262&gt;=1,1,0)</f>
        <v/>
      </c>
      <c r="T2262" s="266">
        <f>IF(S2262=0,0,S2262+T2261)</f>
        <v/>
      </c>
      <c r="AH2262" s="257">
        <f>IF(AND(M2262&gt;=2,N2262&gt;=2,O2262&gt;=2,P2262&gt;=2),1,0)</f>
        <v/>
      </c>
      <c r="AI2262" s="266">
        <f>IF(AH2262=0,"OK","Check")</f>
        <v/>
      </c>
    </row>
    <row r="2263" ht="17.45" customHeight="1">
      <c r="A2263" s="257">
        <f>IF(ISNUMBER(C2263),MONTH(C2263),"")</f>
        <v/>
      </c>
      <c r="B2263" s="257">
        <f>IF(ISNUMBER(C2263),YEAR(C2263),"")</f>
        <v/>
      </c>
      <c r="C2263" s="791">
        <f>C2262+1</f>
        <v/>
      </c>
      <c r="D2263" s="792" t="n"/>
      <c r="E2263" s="793" t="n">
        <v>0.8117</v>
      </c>
      <c r="F2263" s="795" t="n"/>
      <c r="G2263" s="794" t="n">
        <v>1.302</v>
      </c>
      <c r="H2263" s="836" t="n"/>
      <c r="I2263" s="792" t="n"/>
      <c r="J2263" s="793" t="n">
        <v>1.152</v>
      </c>
      <c r="K2263" s="795" t="n"/>
      <c r="L2263" s="793" t="n">
        <v>0.8774999999999999</v>
      </c>
      <c r="M2263" s="982">
        <f>IFERROR(AVERAGE(D2263:E2263),"")</f>
        <v/>
      </c>
      <c r="N2263" s="982">
        <f>IFERROR(AVERAGE(F2263:H2263),"")</f>
        <v/>
      </c>
      <c r="O2263" s="982">
        <f>IFERROR(AVERAGE(I2263:J2263),"")</f>
        <v/>
      </c>
      <c r="P2263" s="982">
        <f>IFERROR(AVERAGE(K2263:L2263),"")</f>
        <v/>
      </c>
      <c r="R2263" s="797">
        <f>AVERAGE(M2263:P2263)</f>
        <v/>
      </c>
      <c r="S2263" s="266">
        <f>IF(R2263&gt;=1,1,0)</f>
        <v/>
      </c>
      <c r="T2263" s="266">
        <f>IF(S2263=0,0,S2263+T2262)</f>
        <v/>
      </c>
      <c r="AH2263" s="257">
        <f>IF(AND(M2263&gt;=2,N2263&gt;=2,O2263&gt;=2,P2263&gt;=2),1,0)</f>
        <v/>
      </c>
      <c r="AI2263" s="266">
        <f>IF(AH2263=0,"OK","Check")</f>
        <v/>
      </c>
    </row>
    <row r="2264" ht="17.45" customHeight="1">
      <c r="A2264" s="257">
        <f>IF(ISNUMBER(C2264),MONTH(C2264),"")</f>
        <v/>
      </c>
      <c r="B2264" s="257">
        <f>IF(ISNUMBER(C2264),YEAR(C2264),"")</f>
        <v/>
      </c>
      <c r="C2264" s="861">
        <f>C2263+1</f>
        <v/>
      </c>
      <c r="D2264" s="809" t="n">
        <v>1.047</v>
      </c>
      <c r="E2264" s="810" t="n"/>
      <c r="F2264" s="812" t="n">
        <v>1.084</v>
      </c>
      <c r="G2264" s="811" t="n"/>
      <c r="H2264" s="837" t="n">
        <v>1.047</v>
      </c>
      <c r="I2264" s="809" t="n">
        <v>0.9252</v>
      </c>
      <c r="J2264" s="810" t="n"/>
      <c r="K2264" s="812" t="n">
        <v>0.9792</v>
      </c>
      <c r="L2264" s="810" t="n"/>
      <c r="M2264" s="983">
        <f>IFERROR(AVERAGE(D2264:E2264),"")</f>
        <v/>
      </c>
      <c r="N2264" s="983">
        <f>IFERROR(AVERAGE(F2264:H2264),"")</f>
        <v/>
      </c>
      <c r="O2264" s="983">
        <f>IFERROR(AVERAGE(I2264:J2264),"")</f>
        <v/>
      </c>
      <c r="P2264" s="983">
        <f>IFERROR(AVERAGE(K2264:L2264),"")</f>
        <v/>
      </c>
      <c r="Q2264" s="441" t="n"/>
      <c r="R2264" s="813">
        <f>AVERAGE(M2264:P2264)</f>
        <v/>
      </c>
      <c r="S2264" s="443">
        <f>IF(R2264&gt;=1,1,0)</f>
        <v/>
      </c>
      <c r="T2264" s="443">
        <f>IF(S2264=0,0,S2264+T2263)</f>
        <v/>
      </c>
      <c r="AH2264" s="257">
        <f>IF(AND(M2264&gt;=2,N2264&gt;=2,O2264&gt;=2,P2264&gt;=2),1,0)</f>
        <v/>
      </c>
      <c r="AI2264" s="266">
        <f>IF(AH2264=0,"OK","Check")</f>
        <v/>
      </c>
    </row>
    <row r="2265" ht="17.45" customHeight="1">
      <c r="A2265" s="257">
        <f>IF(ISNUMBER(C2265),MONTH(C2265),"")</f>
        <v/>
      </c>
      <c r="B2265" s="257">
        <f>IF(ISNUMBER(C2265),YEAR(C2265),"")</f>
        <v/>
      </c>
      <c r="C2265" s="808">
        <f>C2264+1</f>
        <v/>
      </c>
      <c r="D2265" s="809" t="n"/>
      <c r="E2265" s="810" t="n">
        <v>0.7655999999999999</v>
      </c>
      <c r="F2265" s="812" t="n"/>
      <c r="G2265" s="811" t="n">
        <v>1.037</v>
      </c>
      <c r="H2265" s="837" t="n"/>
      <c r="I2265" s="809" t="n"/>
      <c r="J2265" s="810" t="n">
        <v>0.6355</v>
      </c>
      <c r="K2265" s="812" t="n"/>
      <c r="L2265" s="810" t="n">
        <v>0.7964</v>
      </c>
      <c r="M2265" s="983">
        <f>IFERROR(AVERAGE(D2265:E2265),"")</f>
        <v/>
      </c>
      <c r="N2265" s="983">
        <f>IFERROR(AVERAGE(F2265:H2265),"")</f>
        <v/>
      </c>
      <c r="O2265" s="983">
        <f>IFERROR(AVERAGE(I2265:J2265),"")</f>
        <v/>
      </c>
      <c r="P2265" s="983">
        <f>IFERROR(AVERAGE(K2265:L2265),"")</f>
        <v/>
      </c>
      <c r="Q2265" s="441" t="n"/>
      <c r="R2265" s="813">
        <f>AVERAGE(M2265:P2265)</f>
        <v/>
      </c>
      <c r="S2265" s="443">
        <f>IF(R2265&gt;=1,1,0)</f>
        <v/>
      </c>
      <c r="T2265" s="443">
        <f>IF(S2265=0,0,S2265+T2264)</f>
        <v/>
      </c>
      <c r="AH2265" s="257">
        <f>IF(AND(M2265&gt;=2,N2265&gt;=2,O2265&gt;=2,P2265&gt;=2),1,0)</f>
        <v/>
      </c>
      <c r="AI2265" s="266">
        <f>IF(AH2265=0,"OK","Check")</f>
        <v/>
      </c>
    </row>
    <row r="2266" ht="17.45" customHeight="1">
      <c r="A2266" s="257">
        <f>IF(ISNUMBER(C2266),MONTH(C2266),"")</f>
        <v/>
      </c>
      <c r="B2266" s="257">
        <f>IF(ISNUMBER(C2266),YEAR(C2266),"")</f>
        <v/>
      </c>
      <c r="C2266" s="791">
        <f>C2265+1</f>
        <v/>
      </c>
      <c r="D2266" s="792" t="n">
        <v>0.5564</v>
      </c>
      <c r="E2266" s="793" t="n"/>
      <c r="F2266" s="795" t="n">
        <v>0.4823</v>
      </c>
      <c r="G2266" s="794" t="n"/>
      <c r="H2266" s="836" t="n"/>
      <c r="I2266" s="792" t="n">
        <v>0.6243</v>
      </c>
      <c r="J2266" s="793" t="n"/>
      <c r="K2266" s="795" t="n">
        <v>0.4286</v>
      </c>
      <c r="L2266" s="793" t="n"/>
      <c r="M2266" s="982">
        <f>IFERROR(AVERAGE(D2266:E2266),"")</f>
        <v/>
      </c>
      <c r="N2266" s="982">
        <f>IFERROR(AVERAGE(F2266:H2266),"")</f>
        <v/>
      </c>
      <c r="O2266" s="982">
        <f>IFERROR(AVERAGE(I2266:J2266),"")</f>
        <v/>
      </c>
      <c r="P2266" s="982">
        <f>IFERROR(AVERAGE(K2266:L2266),"")</f>
        <v/>
      </c>
      <c r="R2266" s="797">
        <f>AVERAGE(M2266:P2266)</f>
        <v/>
      </c>
      <c r="S2266" s="266">
        <f>IF(R2266&gt;=1,1,0)</f>
        <v/>
      </c>
      <c r="T2266" s="266">
        <f>IF(S2266=0,0,S2266+T2265)</f>
        <v/>
      </c>
      <c r="AH2266" s="257">
        <f>IF(AND(M2266&gt;=2,N2266&gt;=2,O2266&gt;=2,P2266&gt;=2),1,0)</f>
        <v/>
      </c>
      <c r="AI2266" s="266">
        <f>IF(AH2266=0,"OK","Check")</f>
        <v/>
      </c>
    </row>
    <row r="2267" ht="17.45" customHeight="1">
      <c r="A2267" s="257">
        <f>IF(ISNUMBER(C2267),MONTH(C2267),"")</f>
        <v/>
      </c>
      <c r="B2267" s="257">
        <f>IF(ISNUMBER(C2267),YEAR(C2267),"")</f>
        <v/>
      </c>
      <c r="C2267" s="791">
        <f>C2266+1</f>
        <v/>
      </c>
      <c r="D2267" s="792" t="n"/>
      <c r="E2267" s="793" t="n">
        <v>0.6119</v>
      </c>
      <c r="F2267" s="795" t="n"/>
      <c r="G2267" s="794" t="n">
        <v>0.7205</v>
      </c>
      <c r="H2267" s="836" t="n"/>
      <c r="I2267" s="792" t="n"/>
      <c r="J2267" s="793" t="n">
        <v>0.9053</v>
      </c>
      <c r="K2267" s="795" t="n"/>
      <c r="L2267" s="793" t="n">
        <v>0.916</v>
      </c>
      <c r="M2267" s="982">
        <f>IFERROR(AVERAGE(D2267:E2267),"")</f>
        <v/>
      </c>
      <c r="N2267" s="982">
        <f>IFERROR(AVERAGE(F2267:H2267),"")</f>
        <v/>
      </c>
      <c r="O2267" s="982">
        <f>IFERROR(AVERAGE(I2267:J2267),"")</f>
        <v/>
      </c>
      <c r="P2267" s="982">
        <f>IFERROR(AVERAGE(K2267:L2267),"")</f>
        <v/>
      </c>
      <c r="R2267" s="797">
        <f>AVERAGE(M2267:P2267)</f>
        <v/>
      </c>
      <c r="S2267" s="266">
        <f>IF(R2267&gt;=1,1,0)</f>
        <v/>
      </c>
      <c r="T2267" s="266">
        <f>IF(S2267=0,0,S2267+T2266)</f>
        <v/>
      </c>
      <c r="AH2267" s="257">
        <f>IF(AND(M2267&gt;=2,N2267&gt;=2,O2267&gt;=2,P2267&gt;=2),1,0)</f>
        <v/>
      </c>
      <c r="AI2267" s="266">
        <f>IF(AH2267=0,"OK","Check")</f>
        <v/>
      </c>
    </row>
    <row r="2268" ht="17.45" customHeight="1">
      <c r="A2268" s="257">
        <f>IF(ISNUMBER(C2268),MONTH(C2268),"")</f>
        <v/>
      </c>
      <c r="B2268" s="257">
        <f>IF(ISNUMBER(C2268),YEAR(C2268),"")</f>
        <v/>
      </c>
      <c r="C2268" s="791">
        <f>C2267+1</f>
        <v/>
      </c>
      <c r="D2268" s="849" t="n">
        <v>0.5675</v>
      </c>
      <c r="E2268" s="850" t="n"/>
      <c r="F2268" s="852" t="n"/>
      <c r="G2268" s="851" t="n"/>
      <c r="H2268" s="853" t="n">
        <v>0.5933</v>
      </c>
      <c r="I2268" s="849" t="n">
        <v>0.6907</v>
      </c>
      <c r="J2268" s="850" t="n"/>
      <c r="K2268" s="852" t="n">
        <v>0.8233</v>
      </c>
      <c r="L2268" s="850" t="n"/>
      <c r="M2268" s="982">
        <f>IFERROR(AVERAGE(D2268:E2268),"")</f>
        <v/>
      </c>
      <c r="N2268" s="982">
        <f>IFERROR(AVERAGE(F2268:H2268),"")</f>
        <v/>
      </c>
      <c r="O2268" s="982">
        <f>IFERROR(AVERAGE(I2268:J2268),"")</f>
        <v/>
      </c>
      <c r="P2268" s="982">
        <f>IFERROR(AVERAGE(K2268:L2268),"")</f>
        <v/>
      </c>
      <c r="R2268" s="797">
        <f>AVERAGE(M2268:P2268)</f>
        <v/>
      </c>
      <c r="S2268" s="266">
        <f>IF(R2268&gt;=1,1,0)</f>
        <v/>
      </c>
      <c r="T2268" s="266">
        <f>IF(S2268=0,0,S2268+T2267)</f>
        <v/>
      </c>
      <c r="AH2268" s="257">
        <f>IF(AND(M2268&gt;=2,N2268&gt;=2,O2268&gt;=2,P2268&gt;=2),1,0)</f>
        <v/>
      </c>
      <c r="AI2268" s="266">
        <f>IF(AH2268=0,"OK","Check")</f>
        <v/>
      </c>
    </row>
    <row r="2269" ht="17.45" customHeight="1">
      <c r="A2269" s="257">
        <f>IF(ISNUMBER(C2269),MONTH(C2269),"")</f>
        <v/>
      </c>
      <c r="B2269" s="257">
        <f>IF(ISNUMBER(C2269),YEAR(C2269),"")</f>
        <v/>
      </c>
      <c r="C2269" s="791">
        <f>C2268+1</f>
        <v/>
      </c>
      <c r="D2269" s="849" t="n"/>
      <c r="E2269" s="850" t="n">
        <v>1.115</v>
      </c>
      <c r="F2269" s="852" t="n"/>
      <c r="G2269" s="851" t="n">
        <v>1.659</v>
      </c>
      <c r="H2269" s="853" t="n"/>
      <c r="I2269" s="849" t="n"/>
      <c r="J2269" s="850" t="n">
        <v>1.57</v>
      </c>
      <c r="K2269" s="852" t="n"/>
      <c r="L2269" s="850" t="n">
        <v>1.361</v>
      </c>
      <c r="M2269" s="982">
        <f>IFERROR(AVERAGE(D2269:E2269),"")</f>
        <v/>
      </c>
      <c r="N2269" s="982">
        <f>IFERROR(AVERAGE(F2269:H2269),"")</f>
        <v/>
      </c>
      <c r="O2269" s="982">
        <f>IFERROR(AVERAGE(I2269:J2269),"")</f>
        <v/>
      </c>
      <c r="P2269" s="982">
        <f>IFERROR(AVERAGE(K2269:L2269),"")</f>
        <v/>
      </c>
      <c r="R2269" s="797">
        <f>AVERAGE(M2269:P2269)</f>
        <v/>
      </c>
      <c r="S2269" s="266">
        <f>IF(R2269&gt;=1,1,0)</f>
        <v/>
      </c>
      <c r="T2269" s="266">
        <f>IF(S2269=0,0,S2269+T2268)</f>
        <v/>
      </c>
      <c r="AH2269" s="257">
        <f>IF(AND(M2269&gt;=2,N2269&gt;=2,O2269&gt;=2,P2269&gt;=2),1,0)</f>
        <v/>
      </c>
      <c r="AI2269" s="266">
        <f>IF(AH2269=0,"OK","Check")</f>
        <v/>
      </c>
    </row>
    <row r="2270" ht="17.45" customHeight="1">
      <c r="A2270" s="257">
        <f>IF(ISNUMBER(C2270),MONTH(C2270),"")</f>
        <v/>
      </c>
      <c r="B2270" s="257">
        <f>IF(ISNUMBER(C2270),YEAR(C2270),"")</f>
        <v/>
      </c>
      <c r="C2270" s="861">
        <f>C2269+1</f>
        <v/>
      </c>
      <c r="D2270" s="803" t="n">
        <v>0.9335</v>
      </c>
      <c r="E2270" s="804" t="n"/>
      <c r="F2270" s="806" t="n">
        <v>0.8608</v>
      </c>
      <c r="G2270" s="805" t="n"/>
      <c r="H2270" s="838" t="n">
        <v>0.7758</v>
      </c>
      <c r="I2270" s="803" t="n">
        <v>0.8526</v>
      </c>
      <c r="J2270" s="804" t="n"/>
      <c r="K2270" s="806" t="n">
        <v>0.9436</v>
      </c>
      <c r="L2270" s="804" t="n"/>
      <c r="M2270" s="982">
        <f>IFERROR(AVERAGE(D2270:E2270),"")</f>
        <v/>
      </c>
      <c r="N2270" s="982">
        <f>IFERROR(AVERAGE(F2270:H2270),"")</f>
        <v/>
      </c>
      <c r="O2270" s="982">
        <f>IFERROR(AVERAGE(I2270:J2270),"")</f>
        <v/>
      </c>
      <c r="P2270" s="982">
        <f>IFERROR(AVERAGE(K2270:L2270),"")</f>
        <v/>
      </c>
      <c r="R2270" s="797">
        <f>AVERAGE(M2270:P2270)</f>
        <v/>
      </c>
      <c r="S2270" s="266">
        <f>IF(R2270&gt;=1,1,0)</f>
        <v/>
      </c>
      <c r="T2270" s="266">
        <f>IF(S2270=0,0,S2270+T2269)</f>
        <v/>
      </c>
      <c r="AH2270" s="257">
        <f>IF(AND(M2270&gt;=2,N2270&gt;=2,O2270&gt;=2,P2270&gt;=2),1,0)</f>
        <v/>
      </c>
      <c r="AI2270" s="266">
        <f>IF(AH2270=0,"OK","Check")</f>
        <v/>
      </c>
    </row>
    <row r="2271" ht="17.45" customHeight="1">
      <c r="A2271" s="257">
        <f>IF(ISNUMBER(C2271),MONTH(C2271),"")</f>
        <v/>
      </c>
      <c r="B2271" s="257">
        <f>IF(ISNUMBER(C2271),YEAR(C2271),"")</f>
        <v/>
      </c>
      <c r="C2271" s="808">
        <f>C2270+1</f>
        <v/>
      </c>
      <c r="D2271" s="844" t="n"/>
      <c r="E2271" s="845" t="n">
        <v>0.506</v>
      </c>
      <c r="F2271" s="847" t="n"/>
      <c r="G2271" s="846" t="n">
        <v>0.6054</v>
      </c>
      <c r="H2271" s="848" t="n"/>
      <c r="I2271" s="844" t="n"/>
      <c r="J2271" s="845" t="n">
        <v>0.5803</v>
      </c>
      <c r="K2271" s="847" t="n"/>
      <c r="L2271" s="845" t="n">
        <v>0.569</v>
      </c>
      <c r="M2271" s="983">
        <f>IFERROR(AVERAGE(D2271:E2271),"")</f>
        <v/>
      </c>
      <c r="N2271" s="983">
        <f>IFERROR(AVERAGE(F2271:H2271),"")</f>
        <v/>
      </c>
      <c r="O2271" s="983">
        <f>IFERROR(AVERAGE(I2271:J2271),"")</f>
        <v/>
      </c>
      <c r="P2271" s="983">
        <f>IFERROR(AVERAGE(K2271:L2271),"")</f>
        <v/>
      </c>
      <c r="Q2271" s="441" t="n"/>
      <c r="R2271" s="813">
        <f>AVERAGE(M2271:P2271)</f>
        <v/>
      </c>
      <c r="S2271" s="443">
        <f>IF(R2271&gt;=1,1,0)</f>
        <v/>
      </c>
      <c r="T2271" s="443">
        <f>IF(S2271=0,0,S2271+T2270)</f>
        <v/>
      </c>
      <c r="AH2271" s="257">
        <f>IF(AND(M2271&gt;=2,N2271&gt;=2,O2271&gt;=2,P2271&gt;=2),1,0)</f>
        <v/>
      </c>
      <c r="AI2271" s="266">
        <f>IF(AH2271=0,"OK","Check")</f>
        <v/>
      </c>
    </row>
    <row r="2272" ht="17.45" customHeight="1">
      <c r="A2272" s="257">
        <f>IF(ISNUMBER(C2272),MONTH(C2272),"")</f>
        <v/>
      </c>
      <c r="B2272" s="257">
        <f>IF(ISNUMBER(C2272),YEAR(C2272),"")</f>
        <v/>
      </c>
      <c r="C2272" s="808">
        <f>C2271+1</f>
        <v/>
      </c>
      <c r="D2272" s="844" t="n">
        <v>0.6083</v>
      </c>
      <c r="E2272" s="845" t="n"/>
      <c r="F2272" s="847" t="n">
        <v>0.6328</v>
      </c>
      <c r="G2272" s="846" t="n"/>
      <c r="H2272" s="848" t="n"/>
      <c r="I2272" s="844" t="n">
        <v>0.7271</v>
      </c>
      <c r="J2272" s="845" t="n"/>
      <c r="K2272" s="847" t="n">
        <v>0.5453</v>
      </c>
      <c r="L2272" s="845" t="n"/>
      <c r="M2272" s="983">
        <f>IFERROR(AVERAGE(D2272:E2272),"")</f>
        <v/>
      </c>
      <c r="N2272" s="983">
        <f>IFERROR(AVERAGE(F2272:H2272),"")</f>
        <v/>
      </c>
      <c r="O2272" s="983">
        <f>IFERROR(AVERAGE(I2272:J2272),"")</f>
        <v/>
      </c>
      <c r="P2272" s="983">
        <f>IFERROR(AVERAGE(K2272:L2272),"")</f>
        <v/>
      </c>
      <c r="Q2272" s="441" t="n"/>
      <c r="R2272" s="813">
        <f>AVERAGE(M2272:P2272)</f>
        <v/>
      </c>
      <c r="S2272" s="443">
        <f>IF(R2272&gt;=1,1,0)</f>
        <v/>
      </c>
      <c r="T2272" s="443">
        <f>IF(S2272=0,0,S2272+T2271)</f>
        <v/>
      </c>
      <c r="AH2272" s="257">
        <f>IF(AND(M2272&gt;=2,N2272&gt;=2,O2272&gt;=2,P2272&gt;=2),1,0)</f>
        <v/>
      </c>
      <c r="AI2272" s="266">
        <f>IF(AH2272=0,"OK","Check")</f>
        <v/>
      </c>
    </row>
    <row r="2273" ht="17.45" customHeight="1">
      <c r="A2273" s="257">
        <f>IF(ISNUMBER(C2273),MONTH(C2273),"")</f>
        <v/>
      </c>
      <c r="B2273" s="257">
        <f>IF(ISNUMBER(C2273),YEAR(C2273),"")</f>
        <v/>
      </c>
      <c r="C2273" s="791">
        <f>C2272+1</f>
        <v/>
      </c>
      <c r="D2273" s="792" t="n"/>
      <c r="E2273" s="793" t="n">
        <v>0.9042</v>
      </c>
      <c r="F2273" s="795" t="n"/>
      <c r="G2273" s="794" t="n">
        <v>1.056</v>
      </c>
      <c r="H2273" s="836" t="n"/>
      <c r="I2273" s="792" t="n"/>
      <c r="J2273" s="793" t="n">
        <v>1.119</v>
      </c>
      <c r="K2273" s="795" t="n"/>
      <c r="L2273" s="793" t="n">
        <v>1.078</v>
      </c>
      <c r="M2273" s="982">
        <f>IFERROR(AVERAGE(D2273:E2273),"")</f>
        <v/>
      </c>
      <c r="N2273" s="982">
        <f>IFERROR(AVERAGE(F2273:H2273),"")</f>
        <v/>
      </c>
      <c r="O2273" s="982">
        <f>IFERROR(AVERAGE(I2273:J2273),"")</f>
        <v/>
      </c>
      <c r="P2273" s="982">
        <f>IFERROR(AVERAGE(K2273:L2273),"")</f>
        <v/>
      </c>
      <c r="R2273" s="797">
        <f>AVERAGE(M2273:P2273)</f>
        <v/>
      </c>
      <c r="S2273" s="266">
        <f>IF(R2273&gt;=1,1,0)</f>
        <v/>
      </c>
      <c r="T2273" s="266">
        <f>IF(S2273=0,0,S2273+T2272)</f>
        <v/>
      </c>
      <c r="AH2273" s="257">
        <f>IF(AND(M2273&gt;=2,N2273&gt;=2,O2273&gt;=2,P2273&gt;=2),1,0)</f>
        <v/>
      </c>
      <c r="AI2273" s="266">
        <f>IF(AH2273=0,"OK","Check")</f>
        <v/>
      </c>
    </row>
    <row r="2274" ht="17.45" customHeight="1">
      <c r="A2274" s="257">
        <f>IF(ISNUMBER(C2274),MONTH(C2274),"")</f>
        <v/>
      </c>
      <c r="B2274" s="257">
        <f>IF(ISNUMBER(C2274),YEAR(C2274),"")</f>
        <v/>
      </c>
      <c r="C2274" s="791">
        <f>C2273+1</f>
        <v/>
      </c>
      <c r="D2274" s="792" t="n">
        <v>1.022</v>
      </c>
      <c r="E2274" s="793" t="n"/>
      <c r="F2274" s="795" t="n"/>
      <c r="G2274" s="794" t="n"/>
      <c r="H2274" s="836" t="n">
        <v>1.077</v>
      </c>
      <c r="I2274" s="792" t="n">
        <v>1.235</v>
      </c>
      <c r="J2274" s="793" t="n"/>
      <c r="K2274" s="795" t="n">
        <v>1.017</v>
      </c>
      <c r="L2274" s="793" t="n"/>
      <c r="M2274" s="982">
        <f>IFERROR(AVERAGE(D2274:E2274),"")</f>
        <v/>
      </c>
      <c r="N2274" s="982">
        <f>IFERROR(AVERAGE(F2274:H2274),"")</f>
        <v/>
      </c>
      <c r="O2274" s="982">
        <f>IFERROR(AVERAGE(I2274:J2274),"")</f>
        <v/>
      </c>
      <c r="P2274" s="982">
        <f>IFERROR(AVERAGE(K2274:L2274),"")</f>
        <v/>
      </c>
      <c r="R2274" s="797">
        <f>AVERAGE(M2274:P2274)</f>
        <v/>
      </c>
      <c r="S2274" s="266">
        <f>IF(R2274&gt;=1,1,0)</f>
        <v/>
      </c>
      <c r="T2274" s="266">
        <f>IF(S2274=0,0,S2274+T2273)</f>
        <v/>
      </c>
      <c r="AH2274" s="257">
        <f>IF(AND(M2274&gt;=2,N2274&gt;=2,O2274&gt;=2,P2274&gt;=2),1,0)</f>
        <v/>
      </c>
      <c r="AI2274" s="266">
        <f>IF(AH2274=0,"OK","Check")</f>
        <v/>
      </c>
    </row>
    <row r="2275" ht="17.45" customHeight="1">
      <c r="A2275" s="257">
        <f>IF(ISNUMBER(C2275),MONTH(C2275),"")</f>
        <v/>
      </c>
      <c r="B2275" s="257">
        <f>IF(ISNUMBER(C2275),YEAR(C2275),"")</f>
        <v/>
      </c>
      <c r="C2275" s="791">
        <f>C2274+1</f>
        <v/>
      </c>
      <c r="D2275" s="792" t="n"/>
      <c r="E2275" s="793" t="n">
        <v>1.174</v>
      </c>
      <c r="F2275" s="795" t="n"/>
      <c r="G2275" s="794" t="n">
        <v>1.194</v>
      </c>
      <c r="H2275" s="836" t="n"/>
      <c r="I2275" s="792" t="n"/>
      <c r="J2275" s="793" t="n">
        <v>1.313</v>
      </c>
      <c r="K2275" s="795" t="n"/>
      <c r="L2275" s="793" t="n">
        <v>1.227</v>
      </c>
      <c r="M2275" s="982">
        <f>IFERROR(AVERAGE(D2275:E2275),"")</f>
        <v/>
      </c>
      <c r="N2275" s="982">
        <f>IFERROR(AVERAGE(F2275:H2275),"")</f>
        <v/>
      </c>
      <c r="O2275" s="982">
        <f>IFERROR(AVERAGE(I2275:J2275),"")</f>
        <v/>
      </c>
      <c r="P2275" s="982">
        <f>IFERROR(AVERAGE(K2275:L2275),"")</f>
        <v/>
      </c>
      <c r="R2275" s="797">
        <f>AVERAGE(M2275:P2275)</f>
        <v/>
      </c>
      <c r="S2275" s="266">
        <f>IF(R2275&gt;=1,1,0)</f>
        <v/>
      </c>
      <c r="T2275" s="266">
        <f>IF(S2275=0,0,S2275+T2274)</f>
        <v/>
      </c>
      <c r="AH2275" s="257">
        <f>IF(AND(M2275&gt;=2,N2275&gt;=2,O2275&gt;=2,P2275&gt;=2),1,0)</f>
        <v/>
      </c>
      <c r="AI2275" s="266">
        <f>IF(AH2275=0,"OK","Check")</f>
        <v/>
      </c>
    </row>
    <row r="2276" ht="17.45" customHeight="1">
      <c r="A2276" s="257">
        <f>IF(ISNUMBER(C2276),MONTH(C2276),"")</f>
        <v/>
      </c>
      <c r="B2276" s="257">
        <f>IF(ISNUMBER(C2276),YEAR(C2276),"")</f>
        <v/>
      </c>
      <c r="C2276" s="861">
        <f>C2275+1</f>
        <v/>
      </c>
      <c r="D2276" s="840" t="n">
        <v>0.8435</v>
      </c>
      <c r="E2276" s="841" t="n"/>
      <c r="F2276" s="843" t="n">
        <v>0.921</v>
      </c>
      <c r="G2276" s="842" t="n"/>
      <c r="H2276" s="863" t="n">
        <v>0.9006999999999999</v>
      </c>
      <c r="I2276" s="840" t="n">
        <v>0.8946</v>
      </c>
      <c r="J2276" s="841" t="n"/>
      <c r="K2276" s="843" t="n">
        <v>0.8152</v>
      </c>
      <c r="L2276" s="841" t="n"/>
      <c r="M2276" s="982">
        <f>IFERROR(AVERAGE(D2276:E2276),"")</f>
        <v/>
      </c>
      <c r="N2276" s="982">
        <f>IFERROR(AVERAGE(F2276:H2276),"")</f>
        <v/>
      </c>
      <c r="O2276" s="982">
        <f>IFERROR(AVERAGE(I2276:J2276),"")</f>
        <v/>
      </c>
      <c r="P2276" s="982">
        <f>IFERROR(AVERAGE(K2276:L2276),"")</f>
        <v/>
      </c>
      <c r="R2276" s="797">
        <f>AVERAGE(M2276:P2276)</f>
        <v/>
      </c>
      <c r="S2276" s="266">
        <f>IF(R2276&gt;=1,1,0)</f>
        <v/>
      </c>
      <c r="T2276" s="266">
        <f>IF(S2276=0,0,S2276+T2275)</f>
        <v/>
      </c>
      <c r="AH2276" s="257">
        <f>IF(AND(M2276&gt;=2,N2276&gt;=2,O2276&gt;=2,P2276&gt;=2),1,0)</f>
        <v/>
      </c>
      <c r="AI2276" s="266">
        <f>IF(AH2276=0,"OK","Check")</f>
        <v/>
      </c>
    </row>
    <row r="2277" ht="17.45" customHeight="1">
      <c r="A2277" s="257">
        <f>IF(ISNUMBER(C2277),MONTH(C2277),"")</f>
        <v/>
      </c>
      <c r="B2277" s="257">
        <f>IF(ISNUMBER(C2277),YEAR(C2277),"")</f>
        <v/>
      </c>
      <c r="C2277" s="791">
        <f>C2276+1</f>
        <v/>
      </c>
      <c r="D2277" s="849" t="n"/>
      <c r="E2277" s="850" t="n">
        <v>0.8203</v>
      </c>
      <c r="F2277" s="852" t="n"/>
      <c r="G2277" s="851" t="n">
        <v>0.8781</v>
      </c>
      <c r="H2277" s="853" t="n"/>
      <c r="I2277" s="849" t="n"/>
      <c r="J2277" s="850" t="n">
        <v>1.14</v>
      </c>
      <c r="K2277" s="852" t="n"/>
      <c r="L2277" s="850" t="n">
        <v>0.9557</v>
      </c>
      <c r="M2277" s="982">
        <f>IFERROR(AVERAGE(D2277:E2277),"")</f>
        <v/>
      </c>
      <c r="N2277" s="982">
        <f>IFERROR(AVERAGE(F2277:H2277),"")</f>
        <v/>
      </c>
      <c r="O2277" s="982">
        <f>IFERROR(AVERAGE(I2277:J2277),"")</f>
        <v/>
      </c>
      <c r="P2277" s="982">
        <f>IFERROR(AVERAGE(K2277:L2277),"")</f>
        <v/>
      </c>
      <c r="R2277" s="797">
        <f>AVERAGE(M2277:P2277)</f>
        <v/>
      </c>
      <c r="S2277" s="266">
        <f>IF(R2277&gt;=1,1,0)</f>
        <v/>
      </c>
      <c r="T2277" s="266">
        <f>IF(S2277=0,0,S2277+T2276)</f>
        <v/>
      </c>
      <c r="AH2277" s="257">
        <f>IF(AND(M2277&gt;=2,N2277&gt;=2,O2277&gt;=2,P2277&gt;=2),1,0)</f>
        <v/>
      </c>
      <c r="AI2277" s="266">
        <f>IF(AH2277=0,"OK","Check")</f>
        <v/>
      </c>
    </row>
    <row r="2278" ht="17.45" customHeight="1">
      <c r="A2278" s="257">
        <f>IF(ISNUMBER(C2278),MONTH(C2278),"")</f>
        <v/>
      </c>
      <c r="B2278" s="257">
        <f>IF(ISNUMBER(C2278),YEAR(C2278),"")</f>
        <v/>
      </c>
      <c r="C2278" s="808">
        <f>C2277+1</f>
        <v/>
      </c>
      <c r="D2278" s="844" t="n">
        <v>0.477</v>
      </c>
      <c r="E2278" s="845" t="n"/>
      <c r="F2278" s="847" t="n">
        <v>0.4431</v>
      </c>
      <c r="G2278" s="846" t="n"/>
      <c r="H2278" s="848" t="n"/>
      <c r="I2278" s="844" t="n">
        <v>0.304</v>
      </c>
      <c r="J2278" s="845" t="n"/>
      <c r="K2278" s="847" t="n">
        <v>0.4292</v>
      </c>
      <c r="L2278" s="845" t="n"/>
      <c r="M2278" s="983">
        <f>IFERROR(AVERAGE(D2278:E2278),"")</f>
        <v/>
      </c>
      <c r="N2278" s="983">
        <f>IFERROR(AVERAGE(F2278:H2278),"")</f>
        <v/>
      </c>
      <c r="O2278" s="983">
        <f>IFERROR(AVERAGE(I2278:J2278),"")</f>
        <v/>
      </c>
      <c r="P2278" s="983">
        <f>IFERROR(AVERAGE(K2278:L2278),"")</f>
        <v/>
      </c>
      <c r="Q2278" s="441" t="n"/>
      <c r="R2278" s="813">
        <f>AVERAGE(M2278:P2278)</f>
        <v/>
      </c>
      <c r="S2278" s="443">
        <f>IF(R2278&gt;=1,1,0)</f>
        <v/>
      </c>
      <c r="T2278" s="443">
        <f>IF(S2278=0,0,S2278+T2277)</f>
        <v/>
      </c>
      <c r="AH2278" s="257">
        <f>IF(AND(M2278&gt;=2,N2278&gt;=2,O2278&gt;=2,P2278&gt;=2),1,0)</f>
        <v/>
      </c>
      <c r="AI2278" s="266">
        <f>IF(AH2278=0,"OK","Check")</f>
        <v/>
      </c>
    </row>
    <row r="2279" ht="17.45" customHeight="1">
      <c r="A2279" s="257">
        <f>IF(ISNUMBER(C2279),MONTH(C2279),"")</f>
        <v/>
      </c>
      <c r="B2279" s="257">
        <f>IF(ISNUMBER(C2279),YEAR(C2279),"")</f>
        <v/>
      </c>
      <c r="C2279" s="808">
        <f>C2278+1</f>
        <v/>
      </c>
      <c r="D2279" s="844" t="n"/>
      <c r="E2279" s="845" t="n">
        <v>0.4521</v>
      </c>
      <c r="F2279" s="847" t="n"/>
      <c r="G2279" s="846" t="n">
        <v>0.5711000000000001</v>
      </c>
      <c r="H2279" s="848" t="n"/>
      <c r="I2279" s="844" t="n"/>
      <c r="J2279" s="1059" t="n">
        <v>0.1125</v>
      </c>
      <c r="K2279" s="847" t="n"/>
      <c r="L2279" s="845" t="n">
        <v>0.3316</v>
      </c>
      <c r="M2279" s="983">
        <f>IFERROR(AVERAGE(D2279:E2279),"")</f>
        <v/>
      </c>
      <c r="N2279" s="983">
        <f>IFERROR(AVERAGE(F2279:H2279),"")</f>
        <v/>
      </c>
      <c r="O2279" s="983">
        <f>IFERROR(AVERAGE(I2279:J2279),"")</f>
        <v/>
      </c>
      <c r="P2279" s="983">
        <f>IFERROR(AVERAGE(K2279:L2279),"")</f>
        <v/>
      </c>
      <c r="Q2279" s="441" t="n"/>
      <c r="R2279" s="813">
        <f>AVERAGE(M2279:P2279)</f>
        <v/>
      </c>
      <c r="S2279" s="443">
        <f>IF(R2279&gt;=1,1,0)</f>
        <v/>
      </c>
      <c r="T2279" s="443">
        <f>IF(S2279=0,0,S2279+T2278)</f>
        <v/>
      </c>
      <c r="AH2279" s="257">
        <f>IF(AND(M2279&gt;=2,N2279&gt;=2,O2279&gt;=2,P2279&gt;=2),1,0)</f>
        <v/>
      </c>
      <c r="AI2279" s="266">
        <f>IF(AH2279=0,"OK","Check")</f>
        <v/>
      </c>
    </row>
    <row r="2280" ht="17.45" customHeight="1">
      <c r="A2280" s="257">
        <f>IF(ISNUMBER(C2280),MONTH(C2280),"")</f>
        <v/>
      </c>
      <c r="B2280" s="257">
        <f>IF(ISNUMBER(C2280),YEAR(C2280),"")</f>
        <v/>
      </c>
      <c r="C2280" s="791">
        <f>C2279+1</f>
        <v/>
      </c>
      <c r="D2280" s="849" t="n">
        <v>0.571</v>
      </c>
      <c r="E2280" s="850" t="n"/>
      <c r="F2280" s="852" t="n"/>
      <c r="G2280" s="851" t="n"/>
      <c r="H2280" s="853" t="n">
        <v>0.488</v>
      </c>
      <c r="I2280" s="849" t="n">
        <v>0.5868</v>
      </c>
      <c r="J2280" s="850" t="n"/>
      <c r="K2280" s="852" t="n">
        <v>0.6603</v>
      </c>
      <c r="L2280" s="850" t="n"/>
      <c r="M2280" s="982">
        <f>IFERROR(AVERAGE(D2280:E2280),"")</f>
        <v/>
      </c>
      <c r="N2280" s="982">
        <f>IFERROR(AVERAGE(F2280:H2280),"")</f>
        <v/>
      </c>
      <c r="O2280" s="982">
        <f>IFERROR(AVERAGE(I2280:J2280),"")</f>
        <v/>
      </c>
      <c r="P2280" s="982">
        <f>IFERROR(AVERAGE(K2280:L2280),"")</f>
        <v/>
      </c>
      <c r="R2280" s="797">
        <f>AVERAGE(M2280:P2280)</f>
        <v/>
      </c>
      <c r="S2280" s="266">
        <f>IF(R2280&gt;=1,1,0)</f>
        <v/>
      </c>
      <c r="T2280" s="266">
        <f>IF(S2280=0,0,S2280+T2279)</f>
        <v/>
      </c>
      <c r="AH2280" s="257">
        <f>IF(AND(M2280&gt;=2,N2280&gt;=2,O2280&gt;=2,P2280&gt;=2),1,0)</f>
        <v/>
      </c>
      <c r="AI2280" s="266">
        <f>IF(AH2280=0,"OK","Check")</f>
        <v/>
      </c>
    </row>
    <row r="2281" ht="17.45" customHeight="1">
      <c r="A2281" s="257">
        <f>IF(ISNUMBER(C2281),MONTH(C2281),"")</f>
        <v/>
      </c>
      <c r="B2281" s="257">
        <f>IF(ISNUMBER(C2281),YEAR(C2281),"")</f>
        <v/>
      </c>
      <c r="C2281" s="791">
        <f>C2280+1</f>
        <v/>
      </c>
      <c r="D2281" s="849" t="n"/>
      <c r="E2281" s="850" t="n">
        <v>1.196</v>
      </c>
      <c r="F2281" s="852" t="n"/>
      <c r="G2281" s="851" t="n">
        <v>1.177</v>
      </c>
      <c r="H2281" s="853" t="n"/>
      <c r="I2281" s="849" t="n"/>
      <c r="J2281" s="850" t="n">
        <v>0.7842</v>
      </c>
      <c r="K2281" s="852" t="n"/>
      <c r="L2281" s="850" t="n">
        <v>0.6772</v>
      </c>
      <c r="M2281" s="982">
        <f>IFERROR(AVERAGE(D2281:E2281),"")</f>
        <v/>
      </c>
      <c r="N2281" s="982">
        <f>IFERROR(AVERAGE(F2281:H2281),"")</f>
        <v/>
      </c>
      <c r="O2281" s="982">
        <f>IFERROR(AVERAGE(I2281:J2281),"")</f>
        <v/>
      </c>
      <c r="P2281" s="982">
        <f>IFERROR(AVERAGE(K2281:L2281),"")</f>
        <v/>
      </c>
      <c r="R2281" s="797">
        <f>AVERAGE(M2281:P2281)</f>
        <v/>
      </c>
      <c r="S2281" s="266">
        <f>IF(R2281&gt;=1,1,0)</f>
        <v/>
      </c>
      <c r="T2281" s="266">
        <f>IF(S2281=0,0,S2281+T2280)</f>
        <v/>
      </c>
      <c r="AH2281" s="257">
        <f>IF(AND(M2281&gt;=2,N2281&gt;=2,O2281&gt;=2,P2281&gt;=2),1,0)</f>
        <v/>
      </c>
      <c r="AI2281" s="266">
        <f>IF(AH2281=0,"OK","Check")</f>
        <v/>
      </c>
    </row>
    <row r="2282" ht="17.45" customHeight="1">
      <c r="A2282" s="257">
        <f>IF(ISNUMBER(C2282),MONTH(C2282),"")</f>
        <v/>
      </c>
      <c r="B2282" s="257">
        <f>IF(ISNUMBER(C2282),YEAR(C2282),"")</f>
        <v/>
      </c>
      <c r="C2282" s="861">
        <f>C2281+1</f>
        <v/>
      </c>
      <c r="D2282" s="840" t="n">
        <v>1.838</v>
      </c>
      <c r="E2282" s="841" t="n"/>
      <c r="F2282" s="843" t="n">
        <v>1.258</v>
      </c>
      <c r="G2282" s="842" t="n"/>
      <c r="H2282" s="863" t="n">
        <v>1.319</v>
      </c>
      <c r="I2282" s="840" t="n">
        <v>1.313</v>
      </c>
      <c r="J2282" s="841" t="n"/>
      <c r="K2282" s="843" t="n">
        <v>0.8576</v>
      </c>
      <c r="L2282" s="841" t="n"/>
      <c r="M2282" s="982">
        <f>IFERROR(AVERAGE(D2282:E2282),"")</f>
        <v/>
      </c>
      <c r="N2282" s="982">
        <f>IFERROR(AVERAGE(F2282:H2282),"")</f>
        <v/>
      </c>
      <c r="O2282" s="982">
        <f>IFERROR(AVERAGE(I2282:J2282),"")</f>
        <v/>
      </c>
      <c r="P2282" s="982">
        <f>IFERROR(AVERAGE(K2282:L2282),"")</f>
        <v/>
      </c>
      <c r="R2282" s="797">
        <f>AVERAGE(M2282:P2282)</f>
        <v/>
      </c>
      <c r="S2282" s="266">
        <f>IF(R2282&gt;=1,1,0)</f>
        <v/>
      </c>
      <c r="T2282" s="266">
        <f>IF(S2282=0,0,S2282+T2281)</f>
        <v/>
      </c>
      <c r="AH2282" s="257">
        <f>IF(AND(M2282&gt;=2,N2282&gt;=2,O2282&gt;=2,P2282&gt;=2),1,0)</f>
        <v/>
      </c>
      <c r="AI2282" s="266">
        <f>IF(AH2282=0,"OK","Check")</f>
        <v/>
      </c>
    </row>
    <row r="2283" ht="17.45" customHeight="1" thickBot="1">
      <c r="A2283" s="257">
        <f>IF(ISNUMBER(C2283),MONTH(C2283),"")</f>
        <v/>
      </c>
      <c r="B2283" s="257">
        <f>IF(ISNUMBER(C2283),YEAR(C2283),"")</f>
        <v/>
      </c>
      <c r="C2283" s="791">
        <f>C2282+1</f>
        <v/>
      </c>
      <c r="D2283" s="849" t="n"/>
      <c r="E2283" s="850" t="n">
        <v>1.319</v>
      </c>
      <c r="F2283" s="852" t="n"/>
      <c r="G2283" s="851" t="n">
        <v>1.814</v>
      </c>
      <c r="H2283" s="853" t="n"/>
      <c r="I2283" s="849" t="n"/>
      <c r="J2283" s="850" t="n">
        <v>0.913</v>
      </c>
      <c r="K2283" s="852" t="n"/>
      <c r="L2283" s="850" t="n">
        <v>0.8915999999999999</v>
      </c>
      <c r="M2283" s="982">
        <f>IFERROR(AVERAGE(D2283:E2283),"")</f>
        <v/>
      </c>
      <c r="N2283" s="982">
        <f>IFERROR(AVERAGE(F2283:H2283),"")</f>
        <v/>
      </c>
      <c r="O2283" s="982">
        <f>IFERROR(AVERAGE(I2283:J2283),"")</f>
        <v/>
      </c>
      <c r="P2283" s="982">
        <f>IFERROR(AVERAGE(K2283:L2283),"")</f>
        <v/>
      </c>
      <c r="R2283" s="797">
        <f>AVERAGE(M2283:P2283)</f>
        <v/>
      </c>
      <c r="S2283" s="266">
        <f>IF(R2283&gt;=1,1,0)</f>
        <v/>
      </c>
      <c r="T2283" s="266">
        <f>IF(S2283=0,0,S2283+T2282)</f>
        <v/>
      </c>
      <c r="AH2283" s="257">
        <f>IF(AND(M2283&gt;=2,N2283&gt;=2,O2283&gt;=2,P2283&gt;=2),1,0)</f>
        <v/>
      </c>
      <c r="AI2283" s="266">
        <f>IF(AH2283=0,"OK","Check")</f>
        <v/>
      </c>
    </row>
    <row r="2284" ht="17.45" customHeight="1" thickBot="1">
      <c r="A2284" s="257">
        <f>IF(ISNUMBER(C2284),MONTH(C2284),"")</f>
        <v/>
      </c>
      <c r="B2284" s="257">
        <f>IF(ISNUMBER(C2284),YEAR(C2284),"")</f>
        <v/>
      </c>
      <c r="C2284" s="791">
        <f>C2283+1</f>
        <v/>
      </c>
      <c r="D2284" s="849" t="n">
        <v>0.8931</v>
      </c>
      <c r="E2284" s="850" t="n"/>
      <c r="F2284" s="852" t="n">
        <v>0.3726</v>
      </c>
      <c r="G2284" s="851" t="n"/>
      <c r="H2284" s="853" t="n"/>
      <c r="I2284" s="849" t="n">
        <v>0.5557</v>
      </c>
      <c r="J2284" s="850" t="n"/>
      <c r="K2284" s="852" t="n">
        <v>0.6428</v>
      </c>
      <c r="L2284" s="850" t="n"/>
      <c r="M2284" s="982">
        <f>IFERROR(AVERAGE(D2284:E2284),"")</f>
        <v/>
      </c>
      <c r="N2284" s="982">
        <f>IFERROR(AVERAGE(F2284:H2284),"")</f>
        <v/>
      </c>
      <c r="O2284" s="982">
        <f>IFERROR(AVERAGE(I2284:J2284),"")</f>
        <v/>
      </c>
      <c r="P2284" s="982">
        <f>IFERROR(AVERAGE(K2284:L2284),"")</f>
        <v/>
      </c>
      <c r="R2284" s="797">
        <f>AVERAGE(M2284:P2284)</f>
        <v/>
      </c>
      <c r="S2284" s="266">
        <f>IF(R2284&gt;=1,1,0)</f>
        <v/>
      </c>
      <c r="T2284" s="266">
        <f>IF(S2284=0,0,S2284+T2283)</f>
        <v/>
      </c>
      <c r="U2284" s="514" t="inlineStr">
        <is>
          <t>March</t>
        </is>
      </c>
      <c r="V2284" s="515" t="n">
        <v>2024</v>
      </c>
      <c r="W2284" s="516" t="n"/>
      <c r="X2284" s="516" t="n"/>
      <c r="Y2284" s="516" t="n"/>
      <c r="AH2284" s="257">
        <f>IF(AND(M2284&gt;=2,N2284&gt;=2,O2284&gt;=2,P2284&gt;=2),1,0)</f>
        <v/>
      </c>
      <c r="AI2284" s="266">
        <f>IF(AH2284=0,"OK","Check")</f>
        <v/>
      </c>
    </row>
    <row r="2285" ht="17.45" customHeight="1">
      <c r="A2285" s="257">
        <f>IF(ISNUMBER(C2285),MONTH(C2285),"")</f>
        <v/>
      </c>
      <c r="B2285" s="257">
        <f>IF(ISNUMBER(C2285),YEAR(C2285),"")</f>
        <v/>
      </c>
      <c r="C2285" s="808">
        <f>C2284+1</f>
        <v/>
      </c>
      <c r="D2285" s="844" t="n"/>
      <c r="E2285" s="845" t="n">
        <v>0.4333</v>
      </c>
      <c r="F2285" s="847" t="n"/>
      <c r="G2285" s="846" t="n">
        <v>0.3175</v>
      </c>
      <c r="H2285" s="848" t="n"/>
      <c r="I2285" s="844" t="n"/>
      <c r="J2285" s="845" t="n">
        <v>0.1896</v>
      </c>
      <c r="K2285" s="847" t="n"/>
      <c r="L2285" s="845" t="n">
        <v>0.3266</v>
      </c>
      <c r="M2285" s="983">
        <f>IFERROR(AVERAGE(D2285:E2285),"")</f>
        <v/>
      </c>
      <c r="N2285" s="983">
        <f>IFERROR(AVERAGE(F2285:H2285),"")</f>
        <v/>
      </c>
      <c r="O2285" s="983">
        <f>IFERROR(AVERAGE(I2285:J2285),"")</f>
        <v/>
      </c>
      <c r="P2285" s="983">
        <f>IFERROR(AVERAGE(K2285:L2285),"")</f>
        <v/>
      </c>
      <c r="Q2285" s="441" t="n"/>
      <c r="R2285" s="813">
        <f>AVERAGE(M2285:P2285)</f>
        <v/>
      </c>
      <c r="S2285" s="443">
        <f>IF(R2285&gt;=1,1,0)</f>
        <v/>
      </c>
      <c r="T2285" s="443">
        <f>IF(S2285=0,0,S2285+T2284)</f>
        <v/>
      </c>
      <c r="U2285" s="517" t="inlineStr">
        <is>
          <t>Parameter</t>
        </is>
      </c>
      <c r="V2285" s="517" t="inlineStr">
        <is>
          <t>Station 1</t>
        </is>
      </c>
      <c r="W2285" s="517" t="inlineStr">
        <is>
          <t>Station 2</t>
        </is>
      </c>
      <c r="X2285" s="517" t="inlineStr">
        <is>
          <t>Station 4</t>
        </is>
      </c>
      <c r="Y2285" s="517" t="inlineStr">
        <is>
          <t>Station 5</t>
        </is>
      </c>
      <c r="AH2285" s="257">
        <f>IF(AND(M2285&gt;=2,N2285&gt;=2,O2285&gt;=2,P2285&gt;=2),1,0)</f>
        <v/>
      </c>
      <c r="AI2285" s="266">
        <f>IF(AH2285=0,"OK","Check")</f>
        <v/>
      </c>
    </row>
    <row r="2286" ht="17.45" customHeight="1">
      <c r="A2286" s="257">
        <f>IF(ISNUMBER(C2286),MONTH(C2286),"")</f>
        <v/>
      </c>
      <c r="B2286" s="257">
        <f>IF(ISNUMBER(C2286),YEAR(C2286),"")</f>
        <v/>
      </c>
      <c r="C2286" s="808">
        <f>C2285+1</f>
        <v/>
      </c>
      <c r="D2286" s="844" t="n">
        <v>0.3429</v>
      </c>
      <c r="E2286" s="845" t="n"/>
      <c r="F2286" s="847" t="n"/>
      <c r="G2286" s="846" t="n"/>
      <c r="H2286" s="848" t="n">
        <v>0.3707</v>
      </c>
      <c r="I2286" s="844" t="n">
        <v>0.3649</v>
      </c>
      <c r="J2286" s="845" t="n"/>
      <c r="K2286" s="847" t="n">
        <v>0.2972</v>
      </c>
      <c r="L2286" s="845" t="n"/>
      <c r="M2286" s="983">
        <f>IFERROR(AVERAGE(D2286:E2286),"")</f>
        <v/>
      </c>
      <c r="N2286" s="983">
        <f>IFERROR(AVERAGE(F2286:H2286),"")</f>
        <v/>
      </c>
      <c r="O2286" s="983">
        <f>IFERROR(AVERAGE(I2286:J2286),"")</f>
        <v/>
      </c>
      <c r="P2286" s="983">
        <f>IFERROR(AVERAGE(K2286:L2286),"")</f>
        <v/>
      </c>
      <c r="Q2286" s="441" t="n"/>
      <c r="R2286" s="813">
        <f>AVERAGE(M2286:P2286)</f>
        <v/>
      </c>
      <c r="S2286" s="443">
        <f>IF(R2286&gt;=1,1,0)</f>
        <v/>
      </c>
      <c r="T2286" s="443">
        <f>IF(S2286=0,0,S2286+T2285)</f>
        <v/>
      </c>
      <c r="U2286" s="518" t="inlineStr">
        <is>
          <t>Average</t>
        </is>
      </c>
      <c r="V2286" s="928">
        <f>AVERAGE(D2256:E2286)</f>
        <v/>
      </c>
      <c r="W2286" s="928">
        <f>AVERAGE(F2256:H2286)</f>
        <v/>
      </c>
      <c r="X2286" s="928">
        <f>AVERAGE(I2256:J2286)</f>
        <v/>
      </c>
      <c r="Y2286" s="928">
        <f>AVERAGE(K2256:L2286)</f>
        <v/>
      </c>
      <c r="AH2286" s="257">
        <f>IF(AND(M2286&gt;=2,N2286&gt;=2,O2286&gt;=2,P2286&gt;=2),1,0)</f>
        <v/>
      </c>
      <c r="AI2286" s="266">
        <f>IF(AH2286=0,"OK","Check")</f>
        <v/>
      </c>
    </row>
    <row r="2287" ht="17.45" customHeight="1">
      <c r="A2287" s="257">
        <f>IF(ISNUMBER(C2287),MONTH(C2287),"")</f>
        <v/>
      </c>
      <c r="B2287" s="257">
        <f>IF(ISNUMBER(C2287),YEAR(C2287),"")</f>
        <v/>
      </c>
      <c r="C2287" s="791">
        <f>C2286+1</f>
        <v/>
      </c>
      <c r="D2287" s="792" t="n"/>
      <c r="E2287" s="793" t="n">
        <v>0.5903</v>
      </c>
      <c r="F2287" s="795" t="n"/>
      <c r="G2287" s="794" t="n">
        <v>2.268</v>
      </c>
      <c r="H2287" s="836" t="n"/>
      <c r="I2287" s="792" t="n"/>
      <c r="J2287" s="793" t="n">
        <v>0.6830000000000001</v>
      </c>
      <c r="K2287" s="795" t="n"/>
      <c r="L2287" s="793" t="n">
        <v>0.5571</v>
      </c>
      <c r="M2287" s="982">
        <f>IFERROR(AVERAGE(D2287:E2287),"")</f>
        <v/>
      </c>
      <c r="N2287" s="982">
        <f>IFERROR(AVERAGE(F2287:H2287),"")</f>
        <v/>
      </c>
      <c r="O2287" s="982">
        <f>IFERROR(AVERAGE(I2287:J2287),"")</f>
        <v/>
      </c>
      <c r="P2287" s="982">
        <f>IFERROR(AVERAGE(K2287:L2287),"")</f>
        <v/>
      </c>
      <c r="R2287" s="797">
        <f>AVERAGE(M2287:P2287)</f>
        <v/>
      </c>
      <c r="S2287" s="266">
        <f>IF(R2287&gt;=1,1,0)</f>
        <v/>
      </c>
      <c r="T2287" s="266">
        <f>IF(S2287=0,0,S2287+T2286)</f>
        <v/>
      </c>
      <c r="U2287" s="518" t="inlineStr">
        <is>
          <t>Maximum</t>
        </is>
      </c>
      <c r="V2287" s="928">
        <f>MAX(D2256:E2286)</f>
        <v/>
      </c>
      <c r="W2287" s="928">
        <f>MAX(F2256:H2286)</f>
        <v/>
      </c>
      <c r="X2287" s="928">
        <f>MAX(I2256:J2286)</f>
        <v/>
      </c>
      <c r="Y2287" s="928">
        <f>MAX(K2256:L2286)</f>
        <v/>
      </c>
      <c r="AH2287" s="257">
        <f>IF(AND(M2287&gt;=2,N2287&gt;=2,O2287&gt;=2,P2287&gt;=2),1,0)</f>
        <v/>
      </c>
      <c r="AI2287" s="266">
        <f>IF(AH2287=0,"OK","Check")</f>
        <v/>
      </c>
    </row>
    <row r="2288" ht="17.45" customHeight="1" thickBot="1">
      <c r="A2288" s="257">
        <f>IF(ISNUMBER(C2288),MONTH(C2288),"")</f>
        <v/>
      </c>
      <c r="B2288" s="257">
        <f>IF(ISNUMBER(C2288),YEAR(C2288),"")</f>
        <v/>
      </c>
      <c r="C2288" s="861">
        <f>C2287+1</f>
        <v/>
      </c>
      <c r="D2288" s="803" t="n">
        <v>1.081</v>
      </c>
      <c r="E2288" s="804" t="n"/>
      <c r="F2288" s="806" t="n">
        <v>1.671</v>
      </c>
      <c r="G2288" s="805" t="n"/>
      <c r="H2288" s="838" t="n">
        <v>1.83</v>
      </c>
      <c r="I2288" s="803" t="n">
        <v>1.334</v>
      </c>
      <c r="J2288" s="804" t="n"/>
      <c r="K2288" s="806" t="n">
        <v>0.9510999999999999</v>
      </c>
      <c r="L2288" s="804" t="n"/>
      <c r="M2288" s="982">
        <f>IFERROR(AVERAGE(D2288:E2288),"")</f>
        <v/>
      </c>
      <c r="N2288" s="982">
        <f>IFERROR(AVERAGE(F2288:H2288),"")</f>
        <v/>
      </c>
      <c r="O2288" s="982">
        <f>IFERROR(AVERAGE(I2288:J2288),"")</f>
        <v/>
      </c>
      <c r="P2288" s="982">
        <f>IFERROR(AVERAGE(K2288:L2288),"")</f>
        <v/>
      </c>
      <c r="R2288" s="797">
        <f>AVERAGE(M2288:P2288)</f>
        <v/>
      </c>
      <c r="S2288" s="266">
        <f>IF(R2288&gt;=1,1,0)</f>
        <v/>
      </c>
      <c r="T2288" s="266">
        <f>IF(S2288=0,0,S2288+T2287)</f>
        <v/>
      </c>
      <c r="U2288" s="520" t="inlineStr">
        <is>
          <t># DAYS &gt; 2.5</t>
        </is>
      </c>
      <c r="V2288" s="521">
        <f>COUNTIF(D2256:E2286,"&gt;=2.5")</f>
        <v/>
      </c>
      <c r="W2288" s="521">
        <f>COUNTIF(F2256:H2286,"&gt;=2.5")</f>
        <v/>
      </c>
      <c r="X2288" s="521">
        <f>COUNTIF(I2256:J2286,"&gt;=2.5")</f>
        <v/>
      </c>
      <c r="Y2288" s="521">
        <f>COUNTIF(K2256:L2286,"&gt;=2.5")</f>
        <v/>
      </c>
      <c r="AH2288" s="257">
        <f>IF(AND(M2288&gt;=2,N2288&gt;=2,O2288&gt;=2,P2288&gt;=2),1,0)</f>
        <v/>
      </c>
      <c r="AI2288" s="266">
        <f>IF(AH2288=0,"OK","Check")</f>
        <v/>
      </c>
    </row>
    <row r="2289" ht="17.45" customHeight="1" thickBot="1">
      <c r="A2289" s="257">
        <f>IF(ISNUMBER(C2289),MONTH(C2289),"")</f>
        <v/>
      </c>
      <c r="B2289" s="257">
        <f>IF(ISNUMBER(C2289),YEAR(C2289),"")</f>
        <v/>
      </c>
      <c r="C2289" s="791">
        <f>C2288+1</f>
        <v/>
      </c>
      <c r="D2289" s="792" t="n"/>
      <c r="E2289" s="793" t="n">
        <v>2.102</v>
      </c>
      <c r="F2289" s="795" t="n"/>
      <c r="G2289" s="794" t="n">
        <v>1.328</v>
      </c>
      <c r="H2289" s="836" t="n"/>
      <c r="I2289" s="792" t="n"/>
      <c r="J2289" s="793" t="n">
        <v>1.335</v>
      </c>
      <c r="K2289" s="795" t="n"/>
      <c r="L2289" s="793" t="n">
        <v>1.192</v>
      </c>
      <c r="M2289" s="982">
        <f>IFERROR(AVERAGE(D2289:E2289),"")</f>
        <v/>
      </c>
      <c r="N2289" s="982">
        <f>IFERROR(AVERAGE(F2289:H2289),"")</f>
        <v/>
      </c>
      <c r="O2289" s="982">
        <f>IFERROR(AVERAGE(I2289:J2289),"")</f>
        <v/>
      </c>
      <c r="P2289" s="982">
        <f>IFERROR(AVERAGE(K2289:L2289),"")</f>
        <v/>
      </c>
      <c r="R2289" s="797">
        <f>AVERAGE(M2289:P2289)</f>
        <v/>
      </c>
      <c r="S2289" s="266">
        <f>IF(R2289&gt;=1,1,0)</f>
        <v/>
      </c>
      <c r="T2289" s="266">
        <f>IF(S2289=0,0,S2289+T2288)</f>
        <v/>
      </c>
      <c r="X2289" s="664">
        <f>SUM(V2288:Y2288)</f>
        <v/>
      </c>
      <c r="Y2289" s="929">
        <f>AVERAGE(V2286:Y2286)</f>
        <v/>
      </c>
      <c r="AH2289" s="257">
        <f>IF(AND(M2289&gt;=2,N2289&gt;=2,O2289&gt;=2,P2289&gt;=2),1,0)</f>
        <v/>
      </c>
      <c r="AI2289" s="266">
        <f>IF(AH2289=0,"OK","Check")</f>
        <v/>
      </c>
    </row>
    <row r="2290" ht="17.45" customHeight="1">
      <c r="A2290" s="257">
        <f>IF(ISNUMBER(C2290),MONTH(C2290),"")</f>
        <v/>
      </c>
      <c r="B2290" s="257">
        <f>IF(ISNUMBER(C2290),YEAR(C2290),"")</f>
        <v/>
      </c>
      <c r="C2290" s="791">
        <f>C2289+1</f>
        <v/>
      </c>
      <c r="D2290" s="849" t="n">
        <v>0.7866</v>
      </c>
      <c r="E2290" s="850" t="n"/>
      <c r="F2290" s="852" t="n">
        <v>1.561</v>
      </c>
      <c r="G2290" s="851" t="n"/>
      <c r="H2290" s="853" t="n"/>
      <c r="I2290" s="849" t="n">
        <v>0.619</v>
      </c>
      <c r="J2290" s="850" t="n"/>
      <c r="K2290" s="852" t="n">
        <v>0.9092</v>
      </c>
      <c r="L2290" s="850" t="n"/>
      <c r="M2290" s="982">
        <f>IFERROR(AVERAGE(D2290:E2290),"")</f>
        <v/>
      </c>
      <c r="N2290" s="982">
        <f>IFERROR(AVERAGE(F2290:H2290),"")</f>
        <v/>
      </c>
      <c r="O2290" s="982">
        <f>IFERROR(AVERAGE(I2290:J2290),"")</f>
        <v/>
      </c>
      <c r="P2290" s="982">
        <f>IFERROR(AVERAGE(K2290:L2290),"")</f>
        <v/>
      </c>
      <c r="R2290" s="797">
        <f>AVERAGE(M2290:P2290)</f>
        <v/>
      </c>
      <c r="S2290" s="266">
        <f>IF(R2290&gt;=1,1,0)</f>
        <v/>
      </c>
      <c r="T2290" s="266">
        <f>IF(S2290=0,0,S2290+T2289)</f>
        <v/>
      </c>
      <c r="V2290" s="605">
        <f>V2286-V2254</f>
        <v/>
      </c>
      <c r="W2290" s="605">
        <f>W2286-W2254</f>
        <v/>
      </c>
      <c r="X2290" s="605">
        <f>X2286-X2254</f>
        <v/>
      </c>
      <c r="Y2290" s="605">
        <f>Y2286-Y2254</f>
        <v/>
      </c>
      <c r="AH2290" s="257">
        <f>IF(AND(M2290&gt;=2,N2290&gt;=2,O2290&gt;=2,P2290&gt;=2),1,0)</f>
        <v/>
      </c>
      <c r="AI2290" s="266">
        <f>IF(AH2290=0,"OK","Check")</f>
        <v/>
      </c>
    </row>
    <row r="2291" ht="17.45" customHeight="1">
      <c r="A2291" s="257">
        <f>IF(ISNUMBER(C2291),MONTH(C2291),"")</f>
        <v/>
      </c>
      <c r="B2291" s="257">
        <f>IF(ISNUMBER(C2291),YEAR(C2291),"")</f>
        <v/>
      </c>
      <c r="C2291" s="791">
        <f>C2290+1</f>
        <v/>
      </c>
      <c r="D2291" s="849" t="n"/>
      <c r="E2291" s="850" t="n">
        <v>0.9345</v>
      </c>
      <c r="F2291" s="852" t="n"/>
      <c r="G2291" s="851" t="n">
        <v>0.8971</v>
      </c>
      <c r="H2291" s="853" t="n"/>
      <c r="I2291" s="849" t="n"/>
      <c r="J2291" s="850" t="n">
        <v>0.4985</v>
      </c>
      <c r="K2291" s="852" t="n"/>
      <c r="L2291" s="850" t="n">
        <v>0.4186</v>
      </c>
      <c r="M2291" s="982">
        <f>IFERROR(AVERAGE(D2291:E2291),"")</f>
        <v/>
      </c>
      <c r="N2291" s="982">
        <f>IFERROR(AVERAGE(F2291:H2291),"")</f>
        <v/>
      </c>
      <c r="O2291" s="982">
        <f>IFERROR(AVERAGE(I2291:J2291),"")</f>
        <v/>
      </c>
      <c r="P2291" s="982">
        <f>IFERROR(AVERAGE(K2291:L2291),"")</f>
        <v/>
      </c>
      <c r="R2291" s="797">
        <f>AVERAGE(M2291:P2291)</f>
        <v/>
      </c>
      <c r="S2291" s="266">
        <f>IF(R2291&gt;=1,1,0)</f>
        <v/>
      </c>
      <c r="T2291" s="266">
        <f>IF(S2291=0,0,S2291+T2290)</f>
        <v/>
      </c>
      <c r="Y2291" s="605">
        <f>Y2289-Y2257</f>
        <v/>
      </c>
      <c r="AH2291" s="257">
        <f>IF(AND(M2291&gt;=2,N2291&gt;=2,O2291&gt;=2,P2291&gt;=2),1,0)</f>
        <v/>
      </c>
      <c r="AI2291" s="266">
        <f>IF(AH2291=0,"OK","Check")</f>
        <v/>
      </c>
    </row>
    <row r="2292" ht="17.45" customHeight="1">
      <c r="A2292" s="257">
        <f>IF(ISNUMBER(C2292),MONTH(C2292),"")</f>
        <v/>
      </c>
      <c r="B2292" s="257">
        <f>IF(ISNUMBER(C2292),YEAR(C2292),"")</f>
        <v/>
      </c>
      <c r="C2292" s="808">
        <f>C2291+1</f>
        <v/>
      </c>
      <c r="D2292" s="844" t="n">
        <v>1.187</v>
      </c>
      <c r="E2292" s="845" t="n"/>
      <c r="F2292" s="847" t="n"/>
      <c r="G2292" s="846" t="n"/>
      <c r="H2292" s="848" t="n">
        <v>0.6758999999999999</v>
      </c>
      <c r="I2292" s="844" t="n">
        <v>0.5401</v>
      </c>
      <c r="J2292" s="845" t="n"/>
      <c r="K2292" s="847" t="n">
        <v>0.6204</v>
      </c>
      <c r="L2292" s="845" t="n"/>
      <c r="M2292" s="983">
        <f>IFERROR(AVERAGE(D2292:E2292),"")</f>
        <v/>
      </c>
      <c r="N2292" s="983">
        <f>IFERROR(AVERAGE(F2292:H2292),"")</f>
        <v/>
      </c>
      <c r="O2292" s="983">
        <f>IFERROR(AVERAGE(I2292:J2292),"")</f>
        <v/>
      </c>
      <c r="P2292" s="983">
        <f>IFERROR(AVERAGE(K2292:L2292),"")</f>
        <v/>
      </c>
      <c r="Q2292" s="441" t="n"/>
      <c r="R2292" s="813">
        <f>AVERAGE(M2292:P2292)</f>
        <v/>
      </c>
      <c r="S2292" s="443">
        <f>IF(R2292&gt;=1,1,0)</f>
        <v/>
      </c>
      <c r="T2292" s="443">
        <f>IF(S2292=0,0,S2292+T2291)</f>
        <v/>
      </c>
      <c r="AH2292" s="257">
        <f>IF(AND(M2292&gt;=2,N2292&gt;=2,O2292&gt;=2,P2292&gt;=2),1,0)</f>
        <v/>
      </c>
      <c r="AI2292" s="266">
        <f>IF(AH2292=0,"OK","Check")</f>
        <v/>
      </c>
    </row>
    <row r="2293" ht="17.45" customHeight="1">
      <c r="A2293" s="257">
        <f>IF(ISNUMBER(C2293),MONTH(C2293),"")</f>
        <v/>
      </c>
      <c r="B2293" s="257">
        <f>IF(ISNUMBER(C2293),YEAR(C2293),"")</f>
        <v/>
      </c>
      <c r="C2293" s="808">
        <f>C2292+1</f>
        <v/>
      </c>
      <c r="D2293" s="844" t="n"/>
      <c r="E2293" s="845" t="n">
        <v>0.801</v>
      </c>
      <c r="F2293" s="847" t="n"/>
      <c r="G2293" s="846" t="n">
        <v>0.6741</v>
      </c>
      <c r="H2293" s="848" t="n"/>
      <c r="I2293" s="844" t="n"/>
      <c r="J2293" s="845" t="n">
        <v>0.5339</v>
      </c>
      <c r="K2293" s="847" t="n"/>
      <c r="L2293" s="845" t="n">
        <v>1.385</v>
      </c>
      <c r="M2293" s="983">
        <f>IFERROR(AVERAGE(D2293:E2293),"")</f>
        <v/>
      </c>
      <c r="N2293" s="983">
        <f>IFERROR(AVERAGE(F2293:H2293),"")</f>
        <v/>
      </c>
      <c r="O2293" s="983">
        <f>IFERROR(AVERAGE(I2293:J2293),"")</f>
        <v/>
      </c>
      <c r="P2293" s="983">
        <f>IFERROR(AVERAGE(K2293:L2293),"")</f>
        <v/>
      </c>
      <c r="Q2293" s="441" t="n"/>
      <c r="R2293" s="813">
        <f>AVERAGE(M2293:P2293)</f>
        <v/>
      </c>
      <c r="S2293" s="443">
        <f>IF(R2293&gt;=1,1,0)</f>
        <v/>
      </c>
      <c r="T2293" s="443">
        <f>IF(S2293=0,0,S2293+T2292)</f>
        <v/>
      </c>
      <c r="AH2293" s="257">
        <f>IF(AND(M2293&gt;=2,N2293&gt;=2,O2293&gt;=2,P2293&gt;=2),1,0)</f>
        <v/>
      </c>
      <c r="AI2293" s="266">
        <f>IF(AH2293=0,"OK","Check")</f>
        <v/>
      </c>
    </row>
    <row r="2294" ht="17.45" customHeight="1">
      <c r="A2294" s="257">
        <f>IF(ISNUMBER(C2294),MONTH(C2294),"")</f>
        <v/>
      </c>
      <c r="B2294" s="257">
        <f>IF(ISNUMBER(C2294),YEAR(C2294),"")</f>
        <v/>
      </c>
      <c r="C2294" s="861">
        <f>C2293+1</f>
        <v/>
      </c>
      <c r="D2294" s="840" t="n">
        <v>1.455</v>
      </c>
      <c r="E2294" s="841" t="n"/>
      <c r="F2294" s="843" t="n">
        <v>1.339</v>
      </c>
      <c r="G2294" s="842" t="n"/>
      <c r="H2294" s="863" t="n">
        <v>1.315</v>
      </c>
      <c r="I2294" s="840" t="n">
        <v>1.062</v>
      </c>
      <c r="J2294" s="841" t="n"/>
      <c r="K2294" s="843" t="n">
        <v>1.5</v>
      </c>
      <c r="L2294" s="841" t="n"/>
      <c r="M2294" s="982">
        <f>IFERROR(AVERAGE(D2294:E2294),"")</f>
        <v/>
      </c>
      <c r="N2294" s="982">
        <f>IFERROR(AVERAGE(F2294:H2294),"")</f>
        <v/>
      </c>
      <c r="O2294" s="982">
        <f>IFERROR(AVERAGE(I2294:J2294),"")</f>
        <v/>
      </c>
      <c r="P2294" s="982">
        <f>IFERROR(AVERAGE(K2294:L2294),"")</f>
        <v/>
      </c>
      <c r="R2294" s="797">
        <f>AVERAGE(M2294:P2294)</f>
        <v/>
      </c>
      <c r="S2294" s="266">
        <f>IF(R2294&gt;=1,1,0)</f>
        <v/>
      </c>
      <c r="T2294" s="266">
        <f>IF(S2294=0,0,S2294+T2293)</f>
        <v/>
      </c>
      <c r="AH2294" s="257">
        <f>IF(AND(M2294&gt;=2,N2294&gt;=2,O2294&gt;=2,P2294&gt;=2),1,0)</f>
        <v/>
      </c>
      <c r="AI2294" s="266">
        <f>IF(AH2294=0,"OK","Check")</f>
        <v/>
      </c>
    </row>
    <row r="2295" ht="17.45" customHeight="1">
      <c r="A2295" s="257">
        <f>IF(ISNUMBER(C2295),MONTH(C2295),"")</f>
        <v/>
      </c>
      <c r="B2295" s="257">
        <f>IF(ISNUMBER(C2295),YEAR(C2295),"")</f>
        <v/>
      </c>
      <c r="C2295" s="791">
        <f>C2294+1</f>
        <v/>
      </c>
      <c r="D2295" s="849" t="n"/>
      <c r="E2295" s="850" t="n">
        <v>1.603</v>
      </c>
      <c r="F2295" s="852" t="n"/>
      <c r="G2295" s="851" t="n">
        <v>1.587</v>
      </c>
      <c r="H2295" s="853" t="n"/>
      <c r="I2295" s="849" t="n"/>
      <c r="J2295" s="850" t="n">
        <v>1.257</v>
      </c>
      <c r="K2295" s="852" t="n"/>
      <c r="L2295" s="901" t="n">
        <v>2.661</v>
      </c>
      <c r="M2295" s="982">
        <f>IFERROR(AVERAGE(D2295:E2295),"")</f>
        <v/>
      </c>
      <c r="N2295" s="982">
        <f>IFERROR(AVERAGE(F2295:H2295),"")</f>
        <v/>
      </c>
      <c r="O2295" s="982">
        <f>IFERROR(AVERAGE(I2295:J2295),"")</f>
        <v/>
      </c>
      <c r="P2295" s="1028">
        <f>IFERROR(AVERAGE(K2295:L2295),"")</f>
        <v/>
      </c>
      <c r="R2295" s="797">
        <f>AVERAGE(M2295:P2295)</f>
        <v/>
      </c>
      <c r="S2295" s="266">
        <f>IF(R2295&gt;=1,1,0)</f>
        <v/>
      </c>
      <c r="T2295" s="266">
        <f>IF(S2295=0,0,S2295+T2294)</f>
        <v/>
      </c>
      <c r="AH2295" s="257">
        <f>IF(AND(M2295&gt;=2,N2295&gt;=2,O2295&gt;=2,P2295&gt;=2),1,0)</f>
        <v/>
      </c>
      <c r="AI2295" s="266">
        <f>IF(AH2295=0,"OK","Check")</f>
        <v/>
      </c>
    </row>
    <row r="2296" ht="17.45" customHeight="1">
      <c r="A2296" s="257">
        <f>IF(ISNUMBER(C2296),MONTH(C2296),"")</f>
        <v/>
      </c>
      <c r="B2296" s="257">
        <f>IF(ISNUMBER(C2296),YEAR(C2296),"")</f>
        <v/>
      </c>
      <c r="C2296" s="791">
        <f>C2295+1</f>
        <v/>
      </c>
      <c r="D2296" s="849" t="n">
        <v>0.9016999999999999</v>
      </c>
      <c r="E2296" s="850" t="n"/>
      <c r="F2296" s="852" t="n">
        <v>1.06</v>
      </c>
      <c r="G2296" s="851" t="n"/>
      <c r="H2296" s="853" t="n"/>
      <c r="I2296" s="849" t="n">
        <v>1.035</v>
      </c>
      <c r="J2296" s="850" t="n"/>
      <c r="K2296" s="852" t="n">
        <v>0.9408</v>
      </c>
      <c r="L2296" s="850" t="n"/>
      <c r="M2296" s="982">
        <f>IFERROR(AVERAGE(D2296:E2296),"")</f>
        <v/>
      </c>
      <c r="N2296" s="982">
        <f>IFERROR(AVERAGE(F2296:H2296),"")</f>
        <v/>
      </c>
      <c r="O2296" s="982">
        <f>IFERROR(AVERAGE(I2296:J2296),"")</f>
        <v/>
      </c>
      <c r="P2296" s="982">
        <f>IFERROR(AVERAGE(K2296:L2296),"")</f>
        <v/>
      </c>
      <c r="R2296" s="797">
        <f>AVERAGE(M2296:P2296)</f>
        <v/>
      </c>
      <c r="S2296" s="266">
        <f>IF(R2296&gt;=1,1,0)</f>
        <v/>
      </c>
      <c r="T2296" s="266">
        <f>IF(S2296=0,0,S2296+T2295)</f>
        <v/>
      </c>
      <c r="AH2296" s="257">
        <f>IF(AND(M2296&gt;=2,N2296&gt;=2,O2296&gt;=2,P2296&gt;=2),1,0)</f>
        <v/>
      </c>
      <c r="AI2296" s="266">
        <f>IF(AH2296=0,"OK","Check")</f>
        <v/>
      </c>
    </row>
    <row r="2297" ht="17.45" customHeight="1">
      <c r="A2297" s="257">
        <f>IF(ISNUMBER(C2297),MONTH(C2297),"")</f>
        <v/>
      </c>
      <c r="B2297" s="257">
        <f>IF(ISNUMBER(C2297),YEAR(C2297),"")</f>
        <v/>
      </c>
      <c r="C2297" s="791">
        <f>C2296+1</f>
        <v/>
      </c>
      <c r="D2297" s="792" t="n"/>
      <c r="E2297" s="793" t="n">
        <v>1.523</v>
      </c>
      <c r="F2297" s="795" t="n"/>
      <c r="G2297" s="794" t="n">
        <v>1.645</v>
      </c>
      <c r="H2297" s="836" t="n"/>
      <c r="I2297" s="792" t="n"/>
      <c r="J2297" s="793" t="n">
        <v>1.393</v>
      </c>
      <c r="K2297" s="795" t="n"/>
      <c r="L2297" s="793" t="n">
        <v>1.811</v>
      </c>
      <c r="M2297" s="982">
        <f>IFERROR(AVERAGE(D2297:E2297),"")</f>
        <v/>
      </c>
      <c r="N2297" s="982">
        <f>IFERROR(AVERAGE(F2297:H2297),"")</f>
        <v/>
      </c>
      <c r="O2297" s="982">
        <f>IFERROR(AVERAGE(I2297:J2297),"")</f>
        <v/>
      </c>
      <c r="P2297" s="982">
        <f>IFERROR(AVERAGE(K2297:L2297),"")</f>
        <v/>
      </c>
      <c r="R2297" s="797">
        <f>AVERAGE(M2297:P2297)</f>
        <v/>
      </c>
      <c r="S2297" s="266">
        <f>IF(R2297&gt;=1,1,0)</f>
        <v/>
      </c>
      <c r="T2297" s="266">
        <f>IF(S2297=0,0,S2297+T2296)</f>
        <v/>
      </c>
      <c r="AH2297" s="257">
        <f>IF(AND(M2297&gt;=2,N2297&gt;=2,O2297&gt;=2,P2297&gt;=2),1,0)</f>
        <v/>
      </c>
      <c r="AI2297" s="266">
        <f>IF(AH2297=0,"OK","Check")</f>
        <v/>
      </c>
    </row>
    <row r="2298" ht="17.45" customHeight="1">
      <c r="A2298" s="257">
        <f>IF(ISNUMBER(C2298),MONTH(C2298),"")</f>
        <v/>
      </c>
      <c r="B2298" s="257">
        <f>IF(ISNUMBER(C2298),YEAR(C2298),"")</f>
        <v/>
      </c>
      <c r="C2298" s="791">
        <f>C2297+1</f>
        <v/>
      </c>
      <c r="D2298" s="849" t="n">
        <v>0.8326</v>
      </c>
      <c r="E2298" s="850" t="n"/>
      <c r="F2298" s="852" t="n"/>
      <c r="G2298" s="851" t="n"/>
      <c r="H2298" s="853" t="n">
        <v>0.5464</v>
      </c>
      <c r="I2298" s="849" t="n">
        <v>0.7668</v>
      </c>
      <c r="J2298" s="850" t="n"/>
      <c r="K2298" s="852" t="n">
        <v>0.7029</v>
      </c>
      <c r="L2298" s="850" t="n"/>
      <c r="M2298" s="982">
        <f>IFERROR(AVERAGE(D2298:E2298),"")</f>
        <v/>
      </c>
      <c r="N2298" s="982">
        <f>IFERROR(AVERAGE(F2298:H2298),"")</f>
        <v/>
      </c>
      <c r="O2298" s="982">
        <f>IFERROR(AVERAGE(I2298:J2298),"")</f>
        <v/>
      </c>
      <c r="P2298" s="982">
        <f>IFERROR(AVERAGE(K2298:L2298),"")</f>
        <v/>
      </c>
      <c r="R2298" s="797">
        <f>AVERAGE(M2298:P2298)</f>
        <v/>
      </c>
      <c r="S2298" s="266">
        <f>IF(R2298&gt;=1,1,0)</f>
        <v/>
      </c>
      <c r="T2298" s="266">
        <f>IF(S2298=0,0,S2298+T2297)</f>
        <v/>
      </c>
      <c r="AH2298" s="257">
        <f>IF(AND(M2298&gt;=2,N2298&gt;=2,O2298&gt;=2,P2298&gt;=2),1,0)</f>
        <v/>
      </c>
      <c r="AI2298" s="266">
        <f>IF(AH2298=0,"OK","Check")</f>
        <v/>
      </c>
    </row>
    <row r="2299" ht="17.45" customHeight="1">
      <c r="A2299" s="257">
        <f>IF(ISNUMBER(C2299),MONTH(C2299),"")</f>
        <v/>
      </c>
      <c r="B2299" s="257">
        <f>IF(ISNUMBER(C2299),YEAR(C2299),"")</f>
        <v/>
      </c>
      <c r="C2299" s="808">
        <f>C2298+1</f>
        <v/>
      </c>
      <c r="D2299" s="844" t="n"/>
      <c r="E2299" s="845" t="n">
        <v>0.5031</v>
      </c>
      <c r="F2299" s="847" t="n"/>
      <c r="G2299" s="846" t="n">
        <v>0.7228</v>
      </c>
      <c r="H2299" s="848" t="n"/>
      <c r="I2299" s="844" t="n"/>
      <c r="J2299" s="845" t="n">
        <v>0.411</v>
      </c>
      <c r="K2299" s="847" t="n"/>
      <c r="L2299" s="845" t="n">
        <v>0.534</v>
      </c>
      <c r="M2299" s="983">
        <f>IFERROR(AVERAGE(D2299:E2299),"")</f>
        <v/>
      </c>
      <c r="N2299" s="983">
        <f>IFERROR(AVERAGE(F2299:H2299),"")</f>
        <v/>
      </c>
      <c r="O2299" s="983">
        <f>IFERROR(AVERAGE(I2299:J2299),"")</f>
        <v/>
      </c>
      <c r="P2299" s="983">
        <f>IFERROR(AVERAGE(K2299:L2299),"")</f>
        <v/>
      </c>
      <c r="Q2299" s="441" t="n"/>
      <c r="R2299" s="813">
        <f>AVERAGE(M2299:P2299)</f>
        <v/>
      </c>
      <c r="S2299" s="443">
        <f>IF(R2299&gt;=1,1,0)</f>
        <v/>
      </c>
      <c r="T2299" s="443">
        <f>IF(S2299=0,0,S2299+T2298)</f>
        <v/>
      </c>
      <c r="AH2299" s="257">
        <f>IF(AND(M2299&gt;=2,N2299&gt;=2,O2299&gt;=2,P2299&gt;=2),1,0)</f>
        <v/>
      </c>
      <c r="AI2299" s="266">
        <f>IF(AH2299=0,"OK","Check")</f>
        <v/>
      </c>
    </row>
    <row r="2300" ht="17.45" customHeight="1">
      <c r="A2300" s="257">
        <f>IF(ISNUMBER(C2300),MONTH(C2300),"")</f>
        <v/>
      </c>
      <c r="B2300" s="257">
        <f>IF(ISNUMBER(C2300),YEAR(C2300),"")</f>
        <v/>
      </c>
      <c r="C2300" s="861">
        <f>C2299+1</f>
        <v/>
      </c>
      <c r="D2300" s="809" t="n">
        <v>0.3241</v>
      </c>
      <c r="E2300" s="810" t="n"/>
      <c r="F2300" s="812" t="n">
        <v>0.3234</v>
      </c>
      <c r="G2300" s="811" t="n"/>
      <c r="H2300" s="837" t="n">
        <v>0.3324</v>
      </c>
      <c r="I2300" s="809" t="n">
        <v>0.2093</v>
      </c>
      <c r="J2300" s="810" t="n"/>
      <c r="K2300" s="812" t="n">
        <v>0.366</v>
      </c>
      <c r="L2300" s="810" t="n"/>
      <c r="M2300" s="983">
        <f>IFERROR(AVERAGE(D2300:E2300),"")</f>
        <v/>
      </c>
      <c r="N2300" s="983">
        <f>IFERROR(AVERAGE(F2300:H2300),"")</f>
        <v/>
      </c>
      <c r="O2300" s="983">
        <f>IFERROR(AVERAGE(I2300:J2300),"")</f>
        <v/>
      </c>
      <c r="P2300" s="983">
        <f>IFERROR(AVERAGE(K2300:L2300),"")</f>
        <v/>
      </c>
      <c r="Q2300" s="441" t="n"/>
      <c r="R2300" s="813">
        <f>AVERAGE(M2300:P2300)</f>
        <v/>
      </c>
      <c r="S2300" s="443">
        <f>IF(R2300&gt;=1,1,0)</f>
        <v/>
      </c>
      <c r="T2300" s="443">
        <f>IF(S2300=0,0,S2300+T2299)</f>
        <v/>
      </c>
      <c r="AH2300" s="257">
        <f>IF(AND(M2300&gt;=2,N2300&gt;=2,O2300&gt;=2,P2300&gt;=2),1,0)</f>
        <v/>
      </c>
      <c r="AI2300" s="266">
        <f>IF(AH2300=0,"OK","Check")</f>
        <v/>
      </c>
    </row>
    <row r="2301" ht="17.45" customHeight="1">
      <c r="A2301" s="257">
        <f>IF(ISNUMBER(C2301),MONTH(C2301),"")</f>
        <v/>
      </c>
      <c r="B2301" s="257">
        <f>IF(ISNUMBER(C2301),YEAR(C2301),"")</f>
        <v/>
      </c>
      <c r="C2301" s="791">
        <f>C2300+1</f>
        <v/>
      </c>
      <c r="D2301" s="792" t="n"/>
      <c r="E2301" s="793" t="n">
        <v>0.4624</v>
      </c>
      <c r="F2301" s="795" t="n"/>
      <c r="G2301" s="794" t="n">
        <v>0.9548</v>
      </c>
      <c r="H2301" s="836" t="n"/>
      <c r="I2301" s="792" t="n"/>
      <c r="J2301" s="793" t="n">
        <v>0.5474</v>
      </c>
      <c r="K2301" s="795" t="n"/>
      <c r="L2301" s="793" t="n">
        <v>0.5273</v>
      </c>
      <c r="M2301" s="982">
        <f>IFERROR(AVERAGE(D2301:E2301),"")</f>
        <v/>
      </c>
      <c r="N2301" s="982">
        <f>IFERROR(AVERAGE(F2301:H2301),"")</f>
        <v/>
      </c>
      <c r="O2301" s="982">
        <f>IFERROR(AVERAGE(I2301:J2301),"")</f>
        <v/>
      </c>
      <c r="P2301" s="982">
        <f>IFERROR(AVERAGE(K2301:L2301),"")</f>
        <v/>
      </c>
      <c r="R2301" s="797">
        <f>AVERAGE(M2301:P2301)</f>
        <v/>
      </c>
      <c r="S2301" s="266">
        <f>IF(R2301&gt;=1,1,0)</f>
        <v/>
      </c>
      <c r="T2301" s="266">
        <f>IF(S2301=0,0,S2301+T2300)</f>
        <v/>
      </c>
      <c r="AH2301" s="257">
        <f>IF(AND(M2301&gt;=2,N2301&gt;=2,O2301&gt;=2,P2301&gt;=2),1,0)</f>
        <v/>
      </c>
      <c r="AI2301" s="266">
        <f>IF(AH2301=0,"OK","Check")</f>
        <v/>
      </c>
    </row>
    <row r="2302" ht="17.45" customHeight="1">
      <c r="A2302" s="257">
        <f>IF(ISNUMBER(C2302),MONTH(C2302),"")</f>
        <v/>
      </c>
      <c r="B2302" s="257">
        <f>IF(ISNUMBER(C2302),YEAR(C2302),"")</f>
        <v/>
      </c>
      <c r="C2302" s="791">
        <f>C2301+1</f>
        <v/>
      </c>
      <c r="D2302" s="792" t="n">
        <v>0.8655</v>
      </c>
      <c r="E2302" s="793" t="n"/>
      <c r="F2302" s="795" t="n">
        <v>1.565</v>
      </c>
      <c r="G2302" s="794" t="n"/>
      <c r="H2302" s="836" t="n"/>
      <c r="I2302" s="792" t="n">
        <v>1.086</v>
      </c>
      <c r="J2302" s="793" t="n"/>
      <c r="K2302" s="795" t="n">
        <v>0.9256</v>
      </c>
      <c r="L2302" s="793" t="n"/>
      <c r="M2302" s="982">
        <f>IFERROR(AVERAGE(D2302:E2302),"")</f>
        <v/>
      </c>
      <c r="N2302" s="982">
        <f>IFERROR(AVERAGE(F2302:H2302),"")</f>
        <v/>
      </c>
      <c r="O2302" s="982">
        <f>IFERROR(AVERAGE(I2302:J2302),"")</f>
        <v/>
      </c>
      <c r="P2302" s="982">
        <f>IFERROR(AVERAGE(K2302:L2302),"")</f>
        <v/>
      </c>
      <c r="R2302" s="797">
        <f>AVERAGE(M2302:P2302)</f>
        <v/>
      </c>
      <c r="S2302" s="266">
        <f>IF(R2302&gt;=1,1,0)</f>
        <v/>
      </c>
      <c r="T2302" s="266">
        <f>IF(S2302=0,0,S2302+T2301)</f>
        <v/>
      </c>
      <c r="AH2302" s="257">
        <f>IF(AND(M2302&gt;=2,N2302&gt;=2,O2302&gt;=2,P2302&gt;=2),1,0)</f>
        <v/>
      </c>
      <c r="AI2302" s="266">
        <f>IF(AH2302=0,"OK","Check")</f>
        <v/>
      </c>
    </row>
    <row r="2303" ht="17.45" customHeight="1">
      <c r="A2303" s="257">
        <f>IF(ISNUMBER(C2303),MONTH(C2303),"")</f>
        <v/>
      </c>
      <c r="B2303" s="257">
        <f>IF(ISNUMBER(C2303),YEAR(C2303),"")</f>
        <v/>
      </c>
      <c r="C2303" s="791">
        <f>C2302+1</f>
        <v/>
      </c>
      <c r="D2303" s="792" t="n"/>
      <c r="E2303" s="793" t="n">
        <v>0.9609</v>
      </c>
      <c r="F2303" s="795" t="n"/>
      <c r="G2303" s="794" t="n">
        <v>1.061</v>
      </c>
      <c r="H2303" s="836" t="n"/>
      <c r="I2303" s="792" t="n"/>
      <c r="J2303" s="793" t="n">
        <v>1.122</v>
      </c>
      <c r="K2303" s="795" t="n"/>
      <c r="L2303" s="793" t="n">
        <v>1.092</v>
      </c>
      <c r="M2303" s="982">
        <f>IFERROR(AVERAGE(D2303:E2303),"")</f>
        <v/>
      </c>
      <c r="N2303" s="982">
        <f>IFERROR(AVERAGE(F2303:H2303),"")</f>
        <v/>
      </c>
      <c r="O2303" s="982">
        <f>IFERROR(AVERAGE(I2303:J2303),"")</f>
        <v/>
      </c>
      <c r="P2303" s="982">
        <f>IFERROR(AVERAGE(K2303:L2303),"")</f>
        <v/>
      </c>
      <c r="R2303" s="797">
        <f>AVERAGE(M2303:P2303)</f>
        <v/>
      </c>
      <c r="S2303" s="266">
        <f>IF(R2303&gt;=1,1,0)</f>
        <v/>
      </c>
      <c r="T2303" s="266">
        <f>IF(S2303=0,0,S2303+T2302)</f>
        <v/>
      </c>
      <c r="AH2303" s="257">
        <f>IF(AND(M2303&gt;=2,N2303&gt;=2,O2303&gt;=2,P2303&gt;=2),1,0)</f>
        <v/>
      </c>
      <c r="AI2303" s="266">
        <f>IF(AH2303=0,"OK","Check")</f>
        <v/>
      </c>
    </row>
    <row r="2304" ht="17.45" customHeight="1">
      <c r="A2304" s="257">
        <f>IF(ISNUMBER(C2304),MONTH(C2304),"")</f>
        <v/>
      </c>
      <c r="B2304" s="257">
        <f>IF(ISNUMBER(C2304),YEAR(C2304),"")</f>
        <v/>
      </c>
      <c r="C2304" s="791">
        <f>C2303+1</f>
        <v/>
      </c>
      <c r="D2304" s="792" t="n">
        <v>0.9530999999999999</v>
      </c>
      <c r="E2304" s="793" t="n"/>
      <c r="F2304" s="795" t="n"/>
      <c r="G2304" s="794" t="n"/>
      <c r="H2304" s="836" t="n">
        <v>0.7768</v>
      </c>
      <c r="I2304" s="792" t="n">
        <v>0.8991</v>
      </c>
      <c r="J2304" s="793" t="n"/>
      <c r="K2304" s="795" t="n">
        <v>1.029</v>
      </c>
      <c r="L2304" s="793" t="n"/>
      <c r="M2304" s="982">
        <f>IFERROR(AVERAGE(D2304:E2304),"")</f>
        <v/>
      </c>
      <c r="N2304" s="982">
        <f>IFERROR(AVERAGE(F2304:H2304),"")</f>
        <v/>
      </c>
      <c r="O2304" s="982">
        <f>IFERROR(AVERAGE(I2304:J2304),"")</f>
        <v/>
      </c>
      <c r="P2304" s="982">
        <f>IFERROR(AVERAGE(K2304:L2304),"")</f>
        <v/>
      </c>
      <c r="R2304" s="797">
        <f>AVERAGE(M2304:P2304)</f>
        <v/>
      </c>
      <c r="S2304" s="266">
        <f>IF(R2304&gt;=1,1,0)</f>
        <v/>
      </c>
      <c r="T2304" s="266">
        <f>IF(S2304=0,0,S2304+T2303)</f>
        <v/>
      </c>
      <c r="AH2304" s="257">
        <f>IF(AND(M2304&gt;=2,N2304&gt;=2,O2304&gt;=2,P2304&gt;=2),1,0)</f>
        <v/>
      </c>
      <c r="AI2304" s="266">
        <f>IF(AH2304=0,"OK","Check")</f>
        <v/>
      </c>
    </row>
    <row r="2305" ht="17.45" customHeight="1">
      <c r="A2305" s="257">
        <f>IF(ISNUMBER(C2305),MONTH(C2305),"")</f>
        <v/>
      </c>
      <c r="B2305" s="257">
        <f>IF(ISNUMBER(C2305),YEAR(C2305),"")</f>
        <v/>
      </c>
      <c r="C2305" s="791">
        <f>C2304+1</f>
        <v/>
      </c>
      <c r="D2305" s="792" t="n"/>
      <c r="E2305" s="793" t="n">
        <v>0.7553</v>
      </c>
      <c r="F2305" s="795" t="n"/>
      <c r="G2305" s="794" t="n">
        <v>1.217</v>
      </c>
      <c r="H2305" s="836" t="n"/>
      <c r="I2305" s="792" t="n"/>
      <c r="J2305" s="793" t="n">
        <v>0.8105</v>
      </c>
      <c r="K2305" s="795" t="n"/>
      <c r="L2305" s="793" t="n">
        <v>0.8303</v>
      </c>
      <c r="M2305" s="982">
        <f>IFERROR(AVERAGE(D2305:E2305),"")</f>
        <v/>
      </c>
      <c r="N2305" s="982">
        <f>IFERROR(AVERAGE(F2305:H2305),"")</f>
        <v/>
      </c>
      <c r="O2305" s="982">
        <f>IFERROR(AVERAGE(I2305:J2305),"")</f>
        <v/>
      </c>
      <c r="P2305" s="982">
        <f>IFERROR(AVERAGE(K2305:L2305),"")</f>
        <v/>
      </c>
      <c r="R2305" s="797">
        <f>AVERAGE(M2305:P2305)</f>
        <v/>
      </c>
      <c r="S2305" s="266">
        <f>IF(R2305&gt;=1,1,0)</f>
        <v/>
      </c>
      <c r="T2305" s="266">
        <f>IF(S2305=0,0,S2305+T2304)</f>
        <v/>
      </c>
      <c r="AH2305" s="257">
        <f>IF(AND(M2305&gt;=2,N2305&gt;=2,O2305&gt;=2,P2305&gt;=2),1,0)</f>
        <v/>
      </c>
      <c r="AI2305" s="266">
        <f>IF(AH2305=0,"OK","Check")</f>
        <v/>
      </c>
    </row>
    <row r="2306" ht="17.45" customHeight="1">
      <c r="A2306" s="257">
        <f>IF(ISNUMBER(C2306),MONTH(C2306),"")</f>
        <v/>
      </c>
      <c r="B2306" s="257">
        <f>IF(ISNUMBER(C2306),YEAR(C2306),"")</f>
        <v/>
      </c>
      <c r="C2306" s="861">
        <f>C2305+1</f>
        <v/>
      </c>
      <c r="D2306" s="809" t="n">
        <v>0.6341</v>
      </c>
      <c r="E2306" s="810" t="n"/>
      <c r="F2306" s="812" t="n">
        <v>0.7143</v>
      </c>
      <c r="G2306" s="811" t="n"/>
      <c r="H2306" s="837" t="n">
        <v>0.744</v>
      </c>
      <c r="I2306" s="809" t="n">
        <v>0.6573</v>
      </c>
      <c r="J2306" s="810" t="n"/>
      <c r="K2306" s="812" t="n">
        <v>0.6623</v>
      </c>
      <c r="L2306" s="810" t="n"/>
      <c r="M2306" s="983">
        <f>IFERROR(AVERAGE(D2306:E2306),"")</f>
        <v/>
      </c>
      <c r="N2306" s="983">
        <f>IFERROR(AVERAGE(F2306:H2306),"")</f>
        <v/>
      </c>
      <c r="O2306" s="983">
        <f>IFERROR(AVERAGE(I2306:J2306),"")</f>
        <v/>
      </c>
      <c r="P2306" s="983">
        <f>IFERROR(AVERAGE(K2306:L2306),"")</f>
        <v/>
      </c>
      <c r="Q2306" s="441" t="n"/>
      <c r="R2306" s="813">
        <f>AVERAGE(M2306:P2306)</f>
        <v/>
      </c>
      <c r="S2306" s="443">
        <f>IF(R2306&gt;=1,1,0)</f>
        <v/>
      </c>
      <c r="T2306" s="443">
        <f>IF(S2306=0,0,S2306+T2305)</f>
        <v/>
      </c>
      <c r="AH2306" s="257">
        <f>IF(AND(M2306&gt;=2,N2306&gt;=2,O2306&gt;=2,P2306&gt;=2),1,0)</f>
        <v/>
      </c>
      <c r="AI2306" s="266">
        <f>IF(AH2306=0,"OK","Check")</f>
        <v/>
      </c>
    </row>
    <row r="2307" ht="17.45" customHeight="1">
      <c r="A2307" s="257">
        <f>IF(ISNUMBER(C2307),MONTH(C2307),"")</f>
        <v/>
      </c>
      <c r="B2307" s="257">
        <f>IF(ISNUMBER(C2307),YEAR(C2307),"")</f>
        <v/>
      </c>
      <c r="C2307" s="808">
        <f>C2306+1</f>
        <v/>
      </c>
      <c r="D2307" s="809" t="n"/>
      <c r="E2307" s="810" t="n">
        <v>0.8375</v>
      </c>
      <c r="F2307" s="812" t="n"/>
      <c r="G2307" s="811" t="n">
        <v>1.01</v>
      </c>
      <c r="H2307" s="837" t="n"/>
      <c r="I2307" s="809" t="n"/>
      <c r="J2307" s="810" t="n">
        <v>0.7421</v>
      </c>
      <c r="K2307" s="812" t="n"/>
      <c r="L2307" s="810" t="n">
        <v>0.4603</v>
      </c>
      <c r="M2307" s="983">
        <f>IFERROR(AVERAGE(D2307:E2307),"")</f>
        <v/>
      </c>
      <c r="N2307" s="983">
        <f>IFERROR(AVERAGE(F2307:H2307),"")</f>
        <v/>
      </c>
      <c r="O2307" s="983">
        <f>IFERROR(AVERAGE(I2307:J2307),"")</f>
        <v/>
      </c>
      <c r="P2307" s="983">
        <f>IFERROR(AVERAGE(K2307:L2307),"")</f>
        <v/>
      </c>
      <c r="Q2307" s="441" t="n"/>
      <c r="R2307" s="813">
        <f>AVERAGE(M2307:P2307)</f>
        <v/>
      </c>
      <c r="S2307" s="443">
        <f>IF(R2307&gt;=1,1,0)</f>
        <v/>
      </c>
      <c r="T2307" s="443">
        <f>IF(S2307=0,0,S2307+T2306)</f>
        <v/>
      </c>
      <c r="AH2307" s="257">
        <f>IF(AND(M2307&gt;=2,N2307&gt;=2,O2307&gt;=2,P2307&gt;=2),1,0)</f>
        <v/>
      </c>
      <c r="AI2307" s="266">
        <f>IF(AH2307=0,"OK","Check")</f>
        <v/>
      </c>
    </row>
    <row r="2308" ht="17.45" customHeight="1">
      <c r="A2308" s="257">
        <f>IF(ISNUMBER(C2308),MONTH(C2308),"")</f>
        <v/>
      </c>
      <c r="B2308" s="257">
        <f>IF(ISNUMBER(C2308),YEAR(C2308),"")</f>
        <v/>
      </c>
      <c r="C2308" s="791">
        <f>C2307+1</f>
        <v/>
      </c>
      <c r="D2308" s="849" t="n">
        <v>0.7246</v>
      </c>
      <c r="E2308" s="850" t="n"/>
      <c r="F2308" s="852" t="n">
        <v>0.5682</v>
      </c>
      <c r="G2308" s="851" t="n"/>
      <c r="H2308" s="853" t="n"/>
      <c r="I2308" s="849" t="n">
        <v>0.6655</v>
      </c>
      <c r="J2308" s="850" t="n"/>
      <c r="K2308" s="852" t="n">
        <v>1.023</v>
      </c>
      <c r="L2308" s="850" t="n"/>
      <c r="M2308" s="982">
        <f>IFERROR(AVERAGE(D2308:E2308),"")</f>
        <v/>
      </c>
      <c r="N2308" s="982">
        <f>IFERROR(AVERAGE(F2308:H2308),"")</f>
        <v/>
      </c>
      <c r="O2308" s="982">
        <f>IFERROR(AVERAGE(I2308:J2308),"")</f>
        <v/>
      </c>
      <c r="P2308" s="982">
        <f>IFERROR(AVERAGE(K2308:L2308),"")</f>
        <v/>
      </c>
      <c r="R2308" s="797">
        <f>AVERAGE(M2308:P2308)</f>
        <v/>
      </c>
      <c r="S2308" s="266">
        <f>IF(R2308&gt;=1,1,0)</f>
        <v/>
      </c>
      <c r="T2308" s="266">
        <f>IF(S2308=0,0,S2308+T2307)</f>
        <v/>
      </c>
      <c r="AH2308" s="257">
        <f>IF(AND(M2308&gt;=2,N2308&gt;=2,O2308&gt;=2,P2308&gt;=2),1,0)</f>
        <v/>
      </c>
      <c r="AI2308" s="266">
        <f>IF(AH2308=0,"OK","Check")</f>
        <v/>
      </c>
    </row>
    <row r="2309" ht="17.45" customHeight="1">
      <c r="A2309" s="257">
        <f>IF(ISNUMBER(C2309),MONTH(C2309),"")</f>
        <v/>
      </c>
      <c r="B2309" s="257">
        <f>IF(ISNUMBER(C2309),YEAR(C2309),"")</f>
        <v/>
      </c>
      <c r="C2309" s="791">
        <f>C2308+1</f>
        <v/>
      </c>
      <c r="D2309" s="849" t="n"/>
      <c r="E2309" s="850" t="n">
        <v>0.8476</v>
      </c>
      <c r="F2309" s="852" t="n"/>
      <c r="G2309" s="851" t="n">
        <v>1.22</v>
      </c>
      <c r="H2309" s="853" t="n"/>
      <c r="I2309" s="849" t="n"/>
      <c r="J2309" s="850" t="n">
        <v>0.7103</v>
      </c>
      <c r="K2309" s="852" t="n"/>
      <c r="L2309" s="850" t="n">
        <v>1.198</v>
      </c>
      <c r="M2309" s="982">
        <f>IFERROR(AVERAGE(D2309:E2309),"")</f>
        <v/>
      </c>
      <c r="N2309" s="982">
        <f>IFERROR(AVERAGE(F2309:H2309),"")</f>
        <v/>
      </c>
      <c r="O2309" s="982">
        <f>IFERROR(AVERAGE(I2309:J2309),"")</f>
        <v/>
      </c>
      <c r="P2309" s="982">
        <f>IFERROR(AVERAGE(K2309:L2309),"")</f>
        <v/>
      </c>
      <c r="R2309" s="797">
        <f>AVERAGE(M2309:P2309)</f>
        <v/>
      </c>
      <c r="S2309" s="266">
        <f>IF(R2309&gt;=1,1,0)</f>
        <v/>
      </c>
      <c r="T2309" s="266">
        <f>IF(S2309=0,0,S2309+T2308)</f>
        <v/>
      </c>
      <c r="AH2309" s="257">
        <f>IF(AND(M2309&gt;=2,N2309&gt;=2,O2309&gt;=2,P2309&gt;=2),1,0)</f>
        <v/>
      </c>
      <c r="AI2309" s="266">
        <f>IF(AH2309=0,"OK","Check")</f>
        <v/>
      </c>
    </row>
    <row r="2310" ht="17.45" customHeight="1">
      <c r="A2310" s="257">
        <f>IF(ISNUMBER(C2310),MONTH(C2310),"")</f>
        <v/>
      </c>
      <c r="B2310" s="257">
        <f>IF(ISNUMBER(C2310),YEAR(C2310),"")</f>
        <v/>
      </c>
      <c r="C2310" s="791">
        <f>C2309+1</f>
        <v/>
      </c>
      <c r="D2310" s="849" t="n">
        <v>1.544</v>
      </c>
      <c r="E2310" s="850" t="n"/>
      <c r="F2310" s="852" t="n"/>
      <c r="G2310" s="851" t="n"/>
      <c r="H2310" s="853" t="n">
        <v>0.8841</v>
      </c>
      <c r="I2310" s="849" t="n">
        <v>0.8098</v>
      </c>
      <c r="J2310" s="850" t="n"/>
      <c r="K2310" s="852" t="n">
        <v>1.057</v>
      </c>
      <c r="L2310" s="850" t="n"/>
      <c r="M2310" s="982">
        <f>IFERROR(AVERAGE(D2310:E2310),"")</f>
        <v/>
      </c>
      <c r="N2310" s="982">
        <f>IFERROR(AVERAGE(F2310:H2310),"")</f>
        <v/>
      </c>
      <c r="O2310" s="982">
        <f>IFERROR(AVERAGE(I2310:J2310),"")</f>
        <v/>
      </c>
      <c r="P2310" s="982">
        <f>IFERROR(AVERAGE(K2310:L2310),"")</f>
        <v/>
      </c>
      <c r="R2310" s="797">
        <f>AVERAGE(M2310:P2310)</f>
        <v/>
      </c>
      <c r="S2310" s="266">
        <f>IF(R2310&gt;=1,1,0)</f>
        <v/>
      </c>
      <c r="T2310" s="266">
        <f>IF(S2310=0,0,S2310+T2309)</f>
        <v/>
      </c>
      <c r="AH2310" s="257">
        <f>IF(AND(M2310&gt;=2,N2310&gt;=2,O2310&gt;=2,P2310&gt;=2),1,0)</f>
        <v/>
      </c>
      <c r="AI2310" s="266">
        <f>IF(AH2310=0,"OK","Check")</f>
        <v/>
      </c>
    </row>
    <row r="2311" ht="17.45" customHeight="1">
      <c r="A2311" s="257">
        <f>IF(ISNUMBER(C2311),MONTH(C2311),"")</f>
        <v/>
      </c>
      <c r="B2311" s="257">
        <f>IF(ISNUMBER(C2311),YEAR(C2311),"")</f>
        <v/>
      </c>
      <c r="C2311" s="791">
        <f>C2310+1</f>
        <v/>
      </c>
      <c r="D2311" s="849" t="n"/>
      <c r="E2311" s="850" t="n">
        <v>1.082</v>
      </c>
      <c r="F2311" s="852" t="n"/>
      <c r="G2311" s="851" t="n">
        <v>1.021</v>
      </c>
      <c r="H2311" s="853" t="n"/>
      <c r="I2311" s="849" t="n"/>
      <c r="J2311" s="850" t="n">
        <v>0.5653</v>
      </c>
      <c r="K2311" s="852" t="n"/>
      <c r="L2311" s="850" t="n">
        <v>1.512</v>
      </c>
      <c r="M2311" s="982">
        <f>IFERROR(AVERAGE(D2311:E2311),"")</f>
        <v/>
      </c>
      <c r="N2311" s="982">
        <f>IFERROR(AVERAGE(F2311:H2311),"")</f>
        <v/>
      </c>
      <c r="O2311" s="982">
        <f>IFERROR(AVERAGE(I2311:J2311),"")</f>
        <v/>
      </c>
      <c r="P2311" s="982">
        <f>IFERROR(AVERAGE(K2311:L2311),"")</f>
        <v/>
      </c>
      <c r="R2311" s="797">
        <f>AVERAGE(M2311:P2311)</f>
        <v/>
      </c>
      <c r="S2311" s="266">
        <f>IF(R2311&gt;=1,1,0)</f>
        <v/>
      </c>
      <c r="T2311" s="266">
        <f>IF(S2311=0,0,S2311+T2310)</f>
        <v/>
      </c>
      <c r="AH2311" s="257">
        <f>IF(AND(M2311&gt;=2,N2311&gt;=2,O2311&gt;=2,P2311&gt;=2),1,0)</f>
        <v/>
      </c>
      <c r="AI2311" s="266">
        <f>IF(AH2311=0,"OK","Check")</f>
        <v/>
      </c>
    </row>
    <row r="2312" ht="17.45" customHeight="1">
      <c r="A2312" s="257">
        <f>IF(ISNUMBER(C2312),MONTH(C2312),"")</f>
        <v/>
      </c>
      <c r="B2312" s="257">
        <f>IF(ISNUMBER(C2312),YEAR(C2312),"")</f>
        <v/>
      </c>
      <c r="C2312" s="861">
        <f>C2311+1</f>
        <v/>
      </c>
      <c r="D2312" s="803" t="n">
        <v>1.221</v>
      </c>
      <c r="E2312" s="804" t="n"/>
      <c r="F2312" s="806" t="n">
        <v>0.6272</v>
      </c>
      <c r="G2312" s="805" t="n"/>
      <c r="H2312" s="838" t="n">
        <v>0.5736</v>
      </c>
      <c r="I2312" s="803" t="n">
        <v>0.7531</v>
      </c>
      <c r="J2312" s="804" t="n"/>
      <c r="K2312" s="806" t="n">
        <v>0.8162</v>
      </c>
      <c r="L2312" s="804" t="n"/>
      <c r="M2312" s="982">
        <f>IFERROR(AVERAGE(D2312:E2312),"")</f>
        <v/>
      </c>
      <c r="N2312" s="982">
        <f>IFERROR(AVERAGE(F2312:H2312),"")</f>
        <v/>
      </c>
      <c r="O2312" s="982">
        <f>IFERROR(AVERAGE(I2312:J2312),"")</f>
        <v/>
      </c>
      <c r="P2312" s="982">
        <f>IFERROR(AVERAGE(K2312:L2312),"")</f>
        <v/>
      </c>
      <c r="R2312" s="797">
        <f>AVERAGE(M2312:P2312)</f>
        <v/>
      </c>
      <c r="S2312" s="266">
        <f>IF(R2312&gt;=1,1,0)</f>
        <v/>
      </c>
      <c r="T2312" s="266">
        <f>IF(S2312=0,0,S2312+T2311)</f>
        <v/>
      </c>
      <c r="AH2312" s="257">
        <f>IF(AND(M2312&gt;=2,N2312&gt;=2,O2312&gt;=2,P2312&gt;=2),1,0)</f>
        <v/>
      </c>
      <c r="AI2312" s="266">
        <f>IF(AH2312=0,"OK","Check")</f>
        <v/>
      </c>
    </row>
    <row r="2313" ht="17.45" customHeight="1">
      <c r="A2313" s="257">
        <f>IF(ISNUMBER(C2313),MONTH(C2313),"")</f>
        <v/>
      </c>
      <c r="B2313" s="257">
        <f>IF(ISNUMBER(C2313),YEAR(C2313),"")</f>
        <v/>
      </c>
      <c r="C2313" s="808">
        <f>C2312+1</f>
        <v/>
      </c>
      <c r="D2313" s="809" t="n"/>
      <c r="E2313" s="810" t="n">
        <v>1.352</v>
      </c>
      <c r="F2313" s="812" t="n"/>
      <c r="G2313" s="811" t="n">
        <v>0.833</v>
      </c>
      <c r="H2313" s="837" t="n"/>
      <c r="I2313" s="809" t="n"/>
      <c r="J2313" s="810" t="n">
        <v>0.5063</v>
      </c>
      <c r="K2313" s="812" t="n"/>
      <c r="L2313" s="810" t="n">
        <v>0.7762</v>
      </c>
      <c r="M2313" s="983">
        <f>IFERROR(AVERAGE(D2313:E2313),"")</f>
        <v/>
      </c>
      <c r="N2313" s="983">
        <f>IFERROR(AVERAGE(F2313:H2313),"")</f>
        <v/>
      </c>
      <c r="O2313" s="983">
        <f>IFERROR(AVERAGE(I2313:J2313),"")</f>
        <v/>
      </c>
      <c r="P2313" s="983">
        <f>IFERROR(AVERAGE(K2313:L2313),"")</f>
        <v/>
      </c>
      <c r="Q2313" s="441" t="n"/>
      <c r="R2313" s="813">
        <f>AVERAGE(M2313:P2313)</f>
        <v/>
      </c>
      <c r="S2313" s="443">
        <f>IF(R2313&gt;=1,1,0)</f>
        <v/>
      </c>
      <c r="T2313" s="443">
        <f>IF(S2313=0,0,S2313+T2312)</f>
        <v/>
      </c>
      <c r="V2313" s="785" t="n"/>
      <c r="AH2313" s="257">
        <f>IF(AND(M2313&gt;=2,N2313&gt;=2,O2313&gt;=2,P2313&gt;=2),1,0)</f>
        <v/>
      </c>
      <c r="AI2313" s="266">
        <f>IF(AH2313=0,"OK","Check")</f>
        <v/>
      </c>
    </row>
    <row r="2314" ht="17.45" customHeight="1" thickBot="1">
      <c r="A2314" s="257">
        <f>IF(ISNUMBER(C2314),MONTH(C2314),"")</f>
        <v/>
      </c>
      <c r="B2314" s="257">
        <f>IF(ISNUMBER(C2314),YEAR(C2314),"")</f>
        <v/>
      </c>
      <c r="C2314" s="808">
        <f>C2313+1</f>
        <v/>
      </c>
      <c r="D2314" s="809" t="n">
        <v>0.7736</v>
      </c>
      <c r="E2314" s="810" t="n"/>
      <c r="F2314" s="812" t="n">
        <v>0.6139</v>
      </c>
      <c r="G2314" s="811" t="n"/>
      <c r="H2314" s="837" t="n"/>
      <c r="I2314" s="809" t="n">
        <v>0.5397</v>
      </c>
      <c r="J2314" s="810" t="n"/>
      <c r="K2314" s="812" t="n">
        <v>0.6552</v>
      </c>
      <c r="L2314" s="810" t="n"/>
      <c r="M2314" s="983">
        <f>IFERROR(AVERAGE(D2314:E2314),"")</f>
        <v/>
      </c>
      <c r="N2314" s="983">
        <f>IFERROR(AVERAGE(F2314:H2314),"")</f>
        <v/>
      </c>
      <c r="O2314" s="983">
        <f>IFERROR(AVERAGE(I2314:J2314),"")</f>
        <v/>
      </c>
      <c r="P2314" s="983">
        <f>IFERROR(AVERAGE(K2314:L2314),"")</f>
        <v/>
      </c>
      <c r="Q2314" s="441" t="n"/>
      <c r="R2314" s="813">
        <f>AVERAGE(M2314:P2314)</f>
        <v/>
      </c>
      <c r="S2314" s="443">
        <f>IF(R2314&gt;=1,1,0)</f>
        <v/>
      </c>
      <c r="T2314" s="443">
        <f>IF(S2314=0,0,S2314+T2313)</f>
        <v/>
      </c>
      <c r="AH2314" s="257">
        <f>IF(AND(M2314&gt;=2,N2314&gt;=2,O2314&gt;=2,P2314&gt;=2),1,0)</f>
        <v/>
      </c>
      <c r="AI2314" s="266">
        <f>IF(AH2314=0,"OK","Check")</f>
        <v/>
      </c>
    </row>
    <row r="2315" ht="17.45" customHeight="1" thickBot="1">
      <c r="A2315" s="257">
        <f>IF(ISNUMBER(C2315),MONTH(C2315),"")</f>
        <v/>
      </c>
      <c r="B2315" s="257">
        <f>IF(ISNUMBER(C2315),YEAR(C2315),"")</f>
        <v/>
      </c>
      <c r="C2315" s="791">
        <f>C2314+1</f>
        <v/>
      </c>
      <c r="D2315" s="792" t="n"/>
      <c r="E2315" s="793" t="n">
        <v>1.051</v>
      </c>
      <c r="F2315" s="795" t="n"/>
      <c r="G2315" s="794" t="n">
        <v>0.9366</v>
      </c>
      <c r="H2315" s="836" t="n"/>
      <c r="I2315" s="792" t="n"/>
      <c r="J2315" s="793" t="n">
        <v>0.801</v>
      </c>
      <c r="K2315" s="795" t="n"/>
      <c r="L2315" s="793" t="n">
        <v>0.8683</v>
      </c>
      <c r="M2315" s="982">
        <f>IFERROR(AVERAGE(D2315:E2315),"")</f>
        <v/>
      </c>
      <c r="N2315" s="982">
        <f>IFERROR(AVERAGE(F2315:H2315),"")</f>
        <v/>
      </c>
      <c r="O2315" s="982">
        <f>IFERROR(AVERAGE(I2315:J2315),"")</f>
        <v/>
      </c>
      <c r="P2315" s="982">
        <f>IFERROR(AVERAGE(K2315:L2315),"")</f>
        <v/>
      </c>
      <c r="R2315" s="797">
        <f>AVERAGE(M2315:P2315)</f>
        <v/>
      </c>
      <c r="S2315" s="266">
        <f>IF(R2315&gt;=1,1,0)</f>
        <v/>
      </c>
      <c r="T2315" s="266">
        <f>IF(S2315=0,0,S2315+T2314)</f>
        <v/>
      </c>
      <c r="U2315" s="523" t="inlineStr">
        <is>
          <t>April</t>
        </is>
      </c>
      <c r="V2315" s="515" t="n">
        <v>2024</v>
      </c>
      <c r="W2315" s="516" t="n"/>
      <c r="X2315" s="516" t="n"/>
      <c r="Y2315" s="516" t="n"/>
      <c r="AH2315" s="257">
        <f>IF(AND(M2315&gt;=2,N2315&gt;=2,O2315&gt;=2,P2315&gt;=2),1,0)</f>
        <v/>
      </c>
      <c r="AI2315" s="266">
        <f>IF(AH2315=0,"OK","Check")</f>
        <v/>
      </c>
    </row>
    <row r="2316" ht="17.45" customHeight="1">
      <c r="A2316" s="257">
        <f>IF(ISNUMBER(C2316),MONTH(C2316),"")</f>
        <v/>
      </c>
      <c r="B2316" s="257">
        <f>IF(ISNUMBER(C2316),YEAR(C2316),"")</f>
        <v/>
      </c>
      <c r="C2316" s="791">
        <f>C2315+1</f>
        <v/>
      </c>
      <c r="D2316" s="792" t="n">
        <v>0.9845</v>
      </c>
      <c r="E2316" s="793" t="n"/>
      <c r="F2316" s="795" t="n"/>
      <c r="G2316" s="794" t="n"/>
      <c r="H2316" s="836" t="n">
        <v>0.703</v>
      </c>
      <c r="I2316" s="792" t="n">
        <v>0.88</v>
      </c>
      <c r="J2316" s="793" t="n"/>
      <c r="K2316" s="795" t="n">
        <v>0.851</v>
      </c>
      <c r="L2316" s="793" t="n"/>
      <c r="M2316" s="982">
        <f>IFERROR(AVERAGE(D2316:E2316),"")</f>
        <v/>
      </c>
      <c r="N2316" s="982">
        <f>IFERROR(AVERAGE(F2316:H2316),"")</f>
        <v/>
      </c>
      <c r="O2316" s="982">
        <f>IFERROR(AVERAGE(I2316:J2316),"")</f>
        <v/>
      </c>
      <c r="P2316" s="982">
        <f>IFERROR(AVERAGE(K2316:L2316),"")</f>
        <v/>
      </c>
      <c r="R2316" s="797">
        <f>AVERAGE(M2316:P2316)</f>
        <v/>
      </c>
      <c r="S2316" s="266">
        <f>IF(R2316&gt;=1,1,0)</f>
        <v/>
      </c>
      <c r="T2316" s="266">
        <f>IF(S2316=0,0,S2316+T2315)</f>
        <v/>
      </c>
      <c r="U2316" s="517" t="inlineStr">
        <is>
          <t>Parameter</t>
        </is>
      </c>
      <c r="V2316" s="517" t="inlineStr">
        <is>
          <t>Station 1</t>
        </is>
      </c>
      <c r="W2316" s="517" t="inlineStr">
        <is>
          <t>Station 2</t>
        </is>
      </c>
      <c r="X2316" s="517" t="inlineStr">
        <is>
          <t>Station 4</t>
        </is>
      </c>
      <c r="Y2316" s="517" t="inlineStr">
        <is>
          <t>Station 5</t>
        </is>
      </c>
      <c r="AH2316" s="257">
        <f>IF(AND(M2316&gt;=2,N2316&gt;=2,O2316&gt;=2,P2316&gt;=2),1,0)</f>
        <v/>
      </c>
      <c r="AI2316" s="266">
        <f>IF(AH2316=0,"OK","Check")</f>
        <v/>
      </c>
    </row>
    <row r="2317" ht="17.45" customHeight="1">
      <c r="A2317" s="257">
        <f>IF(ISNUMBER(C2317),MONTH(C2317),"")</f>
        <v/>
      </c>
      <c r="B2317" s="257">
        <f>IF(ISNUMBER(C2317),YEAR(C2317),"")</f>
        <v/>
      </c>
      <c r="C2317" s="791">
        <f>C2316+1</f>
        <v/>
      </c>
      <c r="D2317" s="792" t="n"/>
      <c r="E2317" s="793" t="n">
        <v>0.8778</v>
      </c>
      <c r="F2317" s="795" t="n"/>
      <c r="G2317" s="794" t="n">
        <v>0.9252</v>
      </c>
      <c r="H2317" s="836" t="n"/>
      <c r="I2317" s="792" t="n"/>
      <c r="J2317" s="793" t="n">
        <v>0.9966</v>
      </c>
      <c r="K2317" s="795" t="n"/>
      <c r="L2317" s="793" t="n">
        <v>0.9014</v>
      </c>
      <c r="M2317" s="982">
        <f>IFERROR(AVERAGE(D2317:E2317),"")</f>
        <v/>
      </c>
      <c r="N2317" s="982">
        <f>IFERROR(AVERAGE(F2317:H2317),"")</f>
        <v/>
      </c>
      <c r="O2317" s="982">
        <f>IFERROR(AVERAGE(I2317:J2317),"")</f>
        <v/>
      </c>
      <c r="P2317" s="982">
        <f>IFERROR(AVERAGE(K2317:L2317),"")</f>
        <v/>
      </c>
      <c r="R2317" s="797">
        <f>AVERAGE(M2317:P2317)</f>
        <v/>
      </c>
      <c r="S2317" s="266">
        <f>IF(R2317&gt;=1,1,0)</f>
        <v/>
      </c>
      <c r="T2317" s="266">
        <f>IF(S2317=0,0,S2317+T2316)</f>
        <v/>
      </c>
      <c r="U2317" s="518" t="inlineStr">
        <is>
          <t>Average</t>
        </is>
      </c>
      <c r="V2317" s="928">
        <f>AVERAGE(D2287:E2316)</f>
        <v/>
      </c>
      <c r="W2317" s="928">
        <f>AVERAGE(F2287:H2316)</f>
        <v/>
      </c>
      <c r="X2317" s="928">
        <f>AVERAGE(I2287:J2316)</f>
        <v/>
      </c>
      <c r="Y2317" s="928">
        <f>AVERAGE(K2287:L2316)</f>
        <v/>
      </c>
      <c r="AH2317" s="257">
        <f>IF(AND(M2317&gt;=2,N2317&gt;=2,O2317&gt;=2,P2317&gt;=2),1,0)</f>
        <v/>
      </c>
      <c r="AI2317" s="266">
        <f>IF(AH2317=0,"OK","Check")</f>
        <v/>
      </c>
    </row>
    <row r="2318" ht="17.45" customHeight="1">
      <c r="A2318" s="257">
        <f>IF(ISNUMBER(C2318),MONTH(C2318),"")</f>
        <v/>
      </c>
      <c r="B2318" s="257">
        <f>IF(ISNUMBER(C2318),YEAR(C2318),"")</f>
        <v/>
      </c>
      <c r="C2318" s="861">
        <f>C2317+1</f>
        <v/>
      </c>
      <c r="D2318" s="803" t="n">
        <v>0.858</v>
      </c>
      <c r="E2318" s="804" t="n"/>
      <c r="F2318" s="806" t="n">
        <v>0.7348</v>
      </c>
      <c r="G2318" s="805" t="n"/>
      <c r="H2318" s="838" t="n">
        <v>0.7523</v>
      </c>
      <c r="I2318" s="803" t="n">
        <v>0.8848</v>
      </c>
      <c r="J2318" s="804" t="n"/>
      <c r="K2318" s="806" t="n">
        <v>0.9371</v>
      </c>
      <c r="L2318" s="804" t="n"/>
      <c r="M2318" s="982">
        <f>IFERROR(AVERAGE(D2318:E2318),"")</f>
        <v/>
      </c>
      <c r="N2318" s="982">
        <f>IFERROR(AVERAGE(F2318:H2318),"")</f>
        <v/>
      </c>
      <c r="O2318" s="982">
        <f>IFERROR(AVERAGE(I2318:J2318),"")</f>
        <v/>
      </c>
      <c r="P2318" s="982">
        <f>IFERROR(AVERAGE(K2318:L2318),"")</f>
        <v/>
      </c>
      <c r="R2318" s="797">
        <f>AVERAGE(M2318:P2318)</f>
        <v/>
      </c>
      <c r="S2318" s="266">
        <f>IF(R2318&gt;=1,1,0)</f>
        <v/>
      </c>
      <c r="T2318" s="266">
        <f>IF(S2318=0,0,S2318+T2317)</f>
        <v/>
      </c>
      <c r="U2318" s="518" t="inlineStr">
        <is>
          <t>Maximum</t>
        </is>
      </c>
      <c r="V2318" s="928">
        <f>MAX(D2287:E2316)</f>
        <v/>
      </c>
      <c r="W2318" s="928">
        <f>MAX(F2287:H2316)</f>
        <v/>
      </c>
      <c r="X2318" s="928">
        <f>MAX(I2287:J2316)</f>
        <v/>
      </c>
      <c r="Y2318" s="928">
        <f>MAX(K2287:L2316)</f>
        <v/>
      </c>
      <c r="AH2318" s="257">
        <f>IF(AND(M2318&gt;=2,N2318&gt;=2,O2318&gt;=2,P2318&gt;=2),1,0)</f>
        <v/>
      </c>
      <c r="AI2318" s="266">
        <f>IF(AH2318=0,"OK","Check")</f>
        <v/>
      </c>
    </row>
    <row r="2319" ht="17.45" customHeight="1" thickBot="1">
      <c r="A2319" s="257">
        <f>IF(ISNUMBER(C2319),MONTH(C2319),"")</f>
        <v/>
      </c>
      <c r="B2319" s="257">
        <f>IF(ISNUMBER(C2319),YEAR(C2319),"")</f>
        <v/>
      </c>
      <c r="C2319" s="791">
        <f>C2318+1</f>
        <v/>
      </c>
      <c r="D2319" s="792" t="n"/>
      <c r="E2319" s="793" t="n">
        <v>0.5887</v>
      </c>
      <c r="F2319" s="795" t="n"/>
      <c r="G2319" s="794" t="n">
        <v>0.6143999999999999</v>
      </c>
      <c r="H2319" s="836" t="n"/>
      <c r="I2319" s="792" t="n"/>
      <c r="J2319" s="793" t="n">
        <v>0.614</v>
      </c>
      <c r="K2319" s="795" t="n"/>
      <c r="L2319" s="793" t="n">
        <v>0.7376</v>
      </c>
      <c r="M2319" s="982">
        <f>IFERROR(AVERAGE(D2319:E2319),"")</f>
        <v/>
      </c>
      <c r="N2319" s="982">
        <f>IFERROR(AVERAGE(F2319:H2319),"")</f>
        <v/>
      </c>
      <c r="O2319" s="982">
        <f>IFERROR(AVERAGE(I2319:J2319),"")</f>
        <v/>
      </c>
      <c r="P2319" s="982">
        <f>IFERROR(AVERAGE(K2319:L2319),"")</f>
        <v/>
      </c>
      <c r="R2319" s="797">
        <f>AVERAGE(M2319:P2319)</f>
        <v/>
      </c>
      <c r="S2319" s="266">
        <f>IF(R2319&gt;=1,1,0)</f>
        <v/>
      </c>
      <c r="T2319" s="266">
        <f>IF(S2319=0,0,S2319+T2318)</f>
        <v/>
      </c>
      <c r="U2319" s="520" t="inlineStr">
        <is>
          <t># DAYS &gt; 2.5</t>
        </is>
      </c>
      <c r="V2319" s="521">
        <f>COUNTIF(D2287:E2316,"&gt;=2.5")</f>
        <v/>
      </c>
      <c r="W2319" s="521">
        <f>COUNTIF(F2287:H2316,"&gt;=2.5")</f>
        <v/>
      </c>
      <c r="X2319" s="521">
        <f>COUNTIF(I2287:J2316,"&gt;=2.5")</f>
        <v/>
      </c>
      <c r="Y2319" s="521">
        <f>COUNTIF(K2287:L2316,"&gt;=2.5")</f>
        <v/>
      </c>
      <c r="AH2319" s="257">
        <f>IF(AND(M2319&gt;=2,N2319&gt;=2,O2319&gt;=2,P2319&gt;=2),1,0)</f>
        <v/>
      </c>
      <c r="AI2319" s="266">
        <f>IF(AH2319=0,"OK","Check")</f>
        <v/>
      </c>
    </row>
    <row r="2320" ht="17.45" customHeight="1" thickBot="1">
      <c r="A2320" s="257">
        <f>IF(ISNUMBER(C2320),MONTH(C2320),"")</f>
        <v/>
      </c>
      <c r="B2320" s="257">
        <f>IF(ISNUMBER(C2320),YEAR(C2320),"")</f>
        <v/>
      </c>
      <c r="C2320" s="808">
        <f>C2319+1</f>
        <v/>
      </c>
      <c r="D2320" s="809" t="n">
        <v>0.4817</v>
      </c>
      <c r="E2320" s="810" t="n"/>
      <c r="F2320" s="812" t="n">
        <v>0.4437</v>
      </c>
      <c r="G2320" s="811" t="n"/>
      <c r="H2320" s="837" t="n"/>
      <c r="I2320" s="809" t="n">
        <v>0.4095</v>
      </c>
      <c r="J2320" s="810" t="n"/>
      <c r="K2320" s="812" t="n">
        <v>0.5029</v>
      </c>
      <c r="L2320" s="810" t="n"/>
      <c r="M2320" s="983">
        <f>IFERROR(AVERAGE(D2320:E2320),"")</f>
        <v/>
      </c>
      <c r="N2320" s="983">
        <f>IFERROR(AVERAGE(F2320:H2320),"")</f>
        <v/>
      </c>
      <c r="O2320" s="983">
        <f>IFERROR(AVERAGE(I2320:J2320),"")</f>
        <v/>
      </c>
      <c r="P2320" s="983">
        <f>IFERROR(AVERAGE(K2320:L2320),"")</f>
        <v/>
      </c>
      <c r="Q2320" s="441" t="n"/>
      <c r="R2320" s="813">
        <f>AVERAGE(M2320:P2320)</f>
        <v/>
      </c>
      <c r="S2320" s="443">
        <f>IF(R2320&gt;=1,1,0)</f>
        <v/>
      </c>
      <c r="T2320" s="443">
        <f>IF(S2320=0,0,S2320+T2319)</f>
        <v/>
      </c>
      <c r="X2320" s="664">
        <f>SUM(V2319:Y2319)</f>
        <v/>
      </c>
      <c r="Y2320" s="929">
        <f>AVERAGE(V2317:Y2317)</f>
        <v/>
      </c>
      <c r="AH2320" s="257">
        <f>IF(AND(M2320&gt;=2,N2320&gt;=2,O2320&gt;=2,P2320&gt;=2),1,0)</f>
        <v/>
      </c>
      <c r="AI2320" s="266">
        <f>IF(AH2320=0,"OK","Check")</f>
        <v/>
      </c>
    </row>
    <row r="2321" ht="17.45" customHeight="1">
      <c r="A2321" s="257">
        <f>IF(ISNUMBER(C2321),MONTH(C2321),"")</f>
        <v/>
      </c>
      <c r="B2321" s="257">
        <f>IF(ISNUMBER(C2321),YEAR(C2321),"")</f>
        <v/>
      </c>
      <c r="C2321" s="808">
        <f>C2320+1</f>
        <v/>
      </c>
      <c r="D2321" s="809" t="n"/>
      <c r="E2321" s="810" t="n">
        <v>0.5511</v>
      </c>
      <c r="F2321" s="812" t="n"/>
      <c r="G2321" s="811" t="n">
        <v>0.4077</v>
      </c>
      <c r="H2321" s="837" t="n"/>
      <c r="I2321" s="809" t="n"/>
      <c r="J2321" s="810" t="n">
        <v>0.2447</v>
      </c>
      <c r="K2321" s="812" t="n"/>
      <c r="L2321" s="810" t="n">
        <v>1.197</v>
      </c>
      <c r="M2321" s="983">
        <f>IFERROR(AVERAGE(D2321:E2321),"")</f>
        <v/>
      </c>
      <c r="N2321" s="983">
        <f>IFERROR(AVERAGE(F2321:H2321),"")</f>
        <v/>
      </c>
      <c r="O2321" s="983">
        <f>IFERROR(AVERAGE(I2321:J2321),"")</f>
        <v/>
      </c>
      <c r="P2321" s="983">
        <f>IFERROR(AVERAGE(K2321:L2321),"")</f>
        <v/>
      </c>
      <c r="Q2321" s="441" t="n"/>
      <c r="R2321" s="813">
        <f>AVERAGE(M2321:P2321)</f>
        <v/>
      </c>
      <c r="S2321" s="443">
        <f>IF(R2321&gt;=1,1,0)</f>
        <v/>
      </c>
      <c r="T2321" s="443">
        <f>IF(S2321=0,0,S2321+T2320)</f>
        <v/>
      </c>
      <c r="V2321" s="605">
        <f>V2317-V2286</f>
        <v/>
      </c>
      <c r="W2321" s="605">
        <f>W2317-W2286</f>
        <v/>
      </c>
      <c r="X2321" s="605">
        <f>X2317-X2286</f>
        <v/>
      </c>
      <c r="Y2321" s="605">
        <f>Y2317-Y2286</f>
        <v/>
      </c>
      <c r="AH2321" s="257">
        <f>IF(AND(M2321&gt;=2,N2321&gt;=2,O2321&gt;=2,P2321&gt;=2),1,0)</f>
        <v/>
      </c>
      <c r="AI2321" s="266">
        <f>IF(AH2321=0,"OK","Check")</f>
        <v/>
      </c>
    </row>
    <row r="2322" ht="17.45" customHeight="1">
      <c r="A2322" s="257">
        <f>IF(ISNUMBER(C2322),MONTH(C2322),"")</f>
        <v/>
      </c>
      <c r="B2322" s="257">
        <f>IF(ISNUMBER(C2322),YEAR(C2322),"")</f>
        <v/>
      </c>
      <c r="C2322" s="791">
        <f>C2321+1</f>
        <v/>
      </c>
      <c r="D2322" s="792" t="n">
        <v>1.238</v>
      </c>
      <c r="E2322" s="793" t="n"/>
      <c r="F2322" s="795" t="n"/>
      <c r="G2322" s="794" t="n"/>
      <c r="H2322" s="836" t="n">
        <v>1.574</v>
      </c>
      <c r="I2322" s="792" t="n">
        <v>0.794</v>
      </c>
      <c r="J2322" s="793" t="n"/>
      <c r="K2322" s="795" t="n">
        <v>1.154</v>
      </c>
      <c r="L2322" s="793" t="n"/>
      <c r="M2322" s="982">
        <f>IFERROR(AVERAGE(D2322:E2322),"")</f>
        <v/>
      </c>
      <c r="N2322" s="982">
        <f>IFERROR(AVERAGE(F2322:H2322),"")</f>
        <v/>
      </c>
      <c r="O2322" s="982">
        <f>IFERROR(AVERAGE(I2322:J2322),"")</f>
        <v/>
      </c>
      <c r="P2322" s="982">
        <f>IFERROR(AVERAGE(K2322:L2322),"")</f>
        <v/>
      </c>
      <c r="R2322" s="797">
        <f>AVERAGE(M2322:P2322)</f>
        <v/>
      </c>
      <c r="S2322" s="266">
        <f>IF(R2322&gt;=1,1,0)</f>
        <v/>
      </c>
      <c r="T2322" s="266">
        <f>IF(S2322=0,0,S2322+T2321)</f>
        <v/>
      </c>
      <c r="Y2322" s="796">
        <f>Y2320-Y2289</f>
        <v/>
      </c>
      <c r="AH2322" s="257">
        <f>IF(AND(M2322&gt;=2,N2322&gt;=2,O2322&gt;=2,P2322&gt;=2),1,0)</f>
        <v/>
      </c>
      <c r="AI2322" s="266">
        <f>IF(AH2322=0,"OK","Check")</f>
        <v/>
      </c>
    </row>
    <row r="2323" ht="17.45" customHeight="1">
      <c r="A2323" s="257">
        <f>IF(ISNUMBER(C2323),MONTH(C2323),"")</f>
        <v/>
      </c>
      <c r="B2323" s="257">
        <f>IF(ISNUMBER(C2323),YEAR(C2323),"")</f>
        <v/>
      </c>
      <c r="C2323" s="791">
        <f>C2322+1</f>
        <v/>
      </c>
      <c r="D2323" s="792" t="n"/>
      <c r="E2323" s="793" t="n">
        <v>0.963</v>
      </c>
      <c r="F2323" s="795" t="n"/>
      <c r="G2323" s="794" t="n">
        <v>0.8647</v>
      </c>
      <c r="H2323" s="836" t="n"/>
      <c r="I2323" s="792" t="n"/>
      <c r="J2323" s="793" t="n">
        <v>0.8934</v>
      </c>
      <c r="K2323" s="795" t="n"/>
      <c r="L2323" s="793" t="n">
        <v>1.713</v>
      </c>
      <c r="M2323" s="982">
        <f>IFERROR(AVERAGE(D2323:E2323),"")</f>
        <v/>
      </c>
      <c r="N2323" s="982">
        <f>IFERROR(AVERAGE(F2323:H2323),"")</f>
        <v/>
      </c>
      <c r="O2323" s="982">
        <f>IFERROR(AVERAGE(I2323:J2323),"")</f>
        <v/>
      </c>
      <c r="P2323" s="982">
        <f>IFERROR(AVERAGE(K2323:L2323),"")</f>
        <v/>
      </c>
      <c r="R2323" s="797">
        <f>AVERAGE(M2323:P2323)</f>
        <v/>
      </c>
      <c r="S2323" s="266">
        <f>IF(R2323&gt;=1,1,0)</f>
        <v/>
      </c>
      <c r="T2323" s="266">
        <f>IF(S2323=0,0,S2323+T2322)</f>
        <v/>
      </c>
      <c r="AH2323" s="257">
        <f>IF(AND(M2323&gt;=2,N2323&gt;=2,O2323&gt;=2,P2323&gt;=2),1,0)</f>
        <v/>
      </c>
      <c r="AI2323" s="266">
        <f>IF(AH2323=0,"OK","Check")</f>
        <v/>
      </c>
    </row>
    <row r="2324" ht="17.45" customHeight="1">
      <c r="A2324" s="257">
        <f>IF(ISNUMBER(C2324),MONTH(C2324),"")</f>
        <v/>
      </c>
      <c r="B2324" s="257">
        <f>IF(ISNUMBER(C2324),YEAR(C2324),"")</f>
        <v/>
      </c>
      <c r="C2324" s="861">
        <f>C2323+1</f>
        <v/>
      </c>
      <c r="D2324" s="803" t="n">
        <v>1.063</v>
      </c>
      <c r="E2324" s="804" t="n"/>
      <c r="F2324" s="806" t="n">
        <v>0.7838000000000001</v>
      </c>
      <c r="G2324" s="805" t="n"/>
      <c r="H2324" s="838" t="n">
        <v>0.8429</v>
      </c>
      <c r="I2324" s="803" t="n">
        <v>0.7834</v>
      </c>
      <c r="J2324" s="804" t="n"/>
      <c r="K2324" s="806" t="n">
        <v>1.474</v>
      </c>
      <c r="L2324" s="804" t="n"/>
      <c r="M2324" s="982">
        <f>IFERROR(AVERAGE(D2324:E2324),"")</f>
        <v/>
      </c>
      <c r="N2324" s="982">
        <f>IFERROR(AVERAGE(F2324:H2324),"")</f>
        <v/>
      </c>
      <c r="O2324" s="982">
        <f>IFERROR(AVERAGE(I2324:J2324),"")</f>
        <v/>
      </c>
      <c r="P2324" s="982">
        <f>IFERROR(AVERAGE(K2324:L2324),"")</f>
        <v/>
      </c>
      <c r="R2324" s="797">
        <f>AVERAGE(M2324:P2324)</f>
        <v/>
      </c>
      <c r="S2324" s="266">
        <f>IF(R2324&gt;=1,1,0)</f>
        <v/>
      </c>
      <c r="T2324" s="266">
        <f>IF(S2324=0,0,S2324+T2323)</f>
        <v/>
      </c>
      <c r="AH2324" s="257">
        <f>IF(AND(M2324&gt;=2,N2324&gt;=2,O2324&gt;=2,P2324&gt;=2),1,0)</f>
        <v/>
      </c>
      <c r="AI2324" s="266">
        <f>IF(AH2324=0,"OK","Check")</f>
        <v/>
      </c>
    </row>
    <row r="2325" ht="17.45" customHeight="1">
      <c r="A2325" s="257">
        <f>IF(ISNUMBER(C2325),MONTH(C2325),"")</f>
        <v/>
      </c>
      <c r="B2325" s="257">
        <f>IF(ISNUMBER(C2325),YEAR(C2325),"")</f>
        <v/>
      </c>
      <c r="C2325" s="791">
        <f>C2324+1</f>
        <v/>
      </c>
      <c r="D2325" s="792" t="n"/>
      <c r="E2325" s="793" t="n">
        <v>1.072</v>
      </c>
      <c r="F2325" s="795" t="n"/>
      <c r="G2325" s="794" t="n">
        <v>1.353</v>
      </c>
      <c r="H2325" s="836" t="n"/>
      <c r="I2325" s="792" t="n"/>
      <c r="J2325" s="793" t="n">
        <v>0.9225</v>
      </c>
      <c r="K2325" s="795" t="n"/>
      <c r="L2325" s="793" t="n">
        <v>1.655</v>
      </c>
      <c r="M2325" s="982">
        <f>IFERROR(AVERAGE(D2325:E2325),"")</f>
        <v/>
      </c>
      <c r="N2325" s="982">
        <f>IFERROR(AVERAGE(F2325:H2325),"")</f>
        <v/>
      </c>
      <c r="O2325" s="982">
        <f>IFERROR(AVERAGE(I2325:J2325),"")</f>
        <v/>
      </c>
      <c r="P2325" s="982">
        <f>IFERROR(AVERAGE(K2325:L2325),"")</f>
        <v/>
      </c>
      <c r="R2325" s="797">
        <f>AVERAGE(M2325:P2325)</f>
        <v/>
      </c>
      <c r="S2325" s="266">
        <f>IF(R2325&gt;=1,1,0)</f>
        <v/>
      </c>
      <c r="T2325" s="266">
        <f>IF(S2325=0,0,S2325+T2324)</f>
        <v/>
      </c>
      <c r="AH2325" s="257">
        <f>IF(AND(M2325&gt;=2,N2325&gt;=2,O2325&gt;=2,P2325&gt;=2),1,0)</f>
        <v/>
      </c>
      <c r="AI2325" s="266">
        <f>IF(AH2325=0,"OK","Check")</f>
        <v/>
      </c>
    </row>
    <row r="2326" ht="17.45" customHeight="1">
      <c r="A2326" s="257">
        <f>IF(ISNUMBER(C2326),MONTH(C2326),"")</f>
        <v/>
      </c>
      <c r="B2326" s="257">
        <f>IF(ISNUMBER(C2326),YEAR(C2326),"")</f>
        <v/>
      </c>
      <c r="C2326" s="791">
        <f>C2325+1</f>
        <v/>
      </c>
      <c r="D2326" s="792" t="n">
        <v>0.7013</v>
      </c>
      <c r="E2326" s="793" t="n"/>
      <c r="F2326" s="795" t="n">
        <v>1.077</v>
      </c>
      <c r="G2326" s="794" t="n"/>
      <c r="H2326" s="836" t="n"/>
      <c r="I2326" s="792" t="n">
        <v>1.052</v>
      </c>
      <c r="J2326" s="793" t="n"/>
      <c r="K2326" s="795" t="n">
        <v>0.8159999999999999</v>
      </c>
      <c r="L2326" s="793" t="n"/>
      <c r="M2326" s="982">
        <f>IFERROR(AVERAGE(D2326:E2326),"")</f>
        <v/>
      </c>
      <c r="N2326" s="982">
        <f>IFERROR(AVERAGE(F2326:H2326),"")</f>
        <v/>
      </c>
      <c r="O2326" s="982">
        <f>IFERROR(AVERAGE(I2326:J2326),"")</f>
        <v/>
      </c>
      <c r="P2326" s="982">
        <f>IFERROR(AVERAGE(K2326:L2326),"")</f>
        <v/>
      </c>
      <c r="R2326" s="797">
        <f>AVERAGE(M2326:P2326)</f>
        <v/>
      </c>
      <c r="S2326" s="266">
        <f>IF(R2326&gt;=1,1,0)</f>
        <v/>
      </c>
      <c r="T2326" s="266">
        <f>IF(S2326=0,0,S2326+T2325)</f>
        <v/>
      </c>
      <c r="AH2326" s="257">
        <f>IF(AND(M2326&gt;=2,N2326&gt;=2,O2326&gt;=2,P2326&gt;=2),1,0)</f>
        <v/>
      </c>
      <c r="AI2326" s="266">
        <f>IF(AH2326=0,"OK","Check")</f>
        <v/>
      </c>
    </row>
    <row r="2327" ht="17.45" customHeight="1">
      <c r="A2327" s="257">
        <f>IF(ISNUMBER(C2327),MONTH(C2327),"")</f>
        <v/>
      </c>
      <c r="B2327" s="257">
        <f>IF(ISNUMBER(C2327),YEAR(C2327),"")</f>
        <v/>
      </c>
      <c r="C2327" s="808">
        <f>C2326+1</f>
        <v/>
      </c>
      <c r="D2327" s="809" t="n"/>
      <c r="E2327" s="810" t="n">
        <v>0.7192</v>
      </c>
      <c r="F2327" s="812" t="n"/>
      <c r="G2327" s="811" t="n">
        <v>0.8237</v>
      </c>
      <c r="H2327" s="837" t="n"/>
      <c r="I2327" s="809" t="n"/>
      <c r="J2327" s="810" t="n">
        <v>0.6767</v>
      </c>
      <c r="K2327" s="812" t="n"/>
      <c r="L2327" s="810" t="n">
        <v>0.8179999999999999</v>
      </c>
      <c r="M2327" s="983">
        <f>IFERROR(AVERAGE(D2327:E2327),"")</f>
        <v/>
      </c>
      <c r="N2327" s="983">
        <f>IFERROR(AVERAGE(F2327:H2327),"")</f>
        <v/>
      </c>
      <c r="O2327" s="983">
        <f>IFERROR(AVERAGE(I2327:J2327),"")</f>
        <v/>
      </c>
      <c r="P2327" s="983">
        <f>IFERROR(AVERAGE(K2327:L2327),"")</f>
        <v/>
      </c>
      <c r="Q2327" s="441" t="n"/>
      <c r="R2327" s="813">
        <f>AVERAGE(M2327:P2327)</f>
        <v/>
      </c>
      <c r="S2327" s="443">
        <f>IF(R2327&gt;=1,1,0)</f>
        <v/>
      </c>
      <c r="T2327" s="443">
        <f>IF(S2327=0,0,S2327+T2326)</f>
        <v/>
      </c>
      <c r="AH2327" s="257">
        <f>IF(AND(M2327&gt;=2,N2327&gt;=2,O2327&gt;=2,P2327&gt;=2),1,0)</f>
        <v/>
      </c>
      <c r="AI2327" s="266">
        <f>IF(AH2327=0,"OK","Check")</f>
        <v/>
      </c>
    </row>
    <row r="2328" ht="17.45" customHeight="1">
      <c r="A2328" s="257">
        <f>IF(ISNUMBER(C2328),MONTH(C2328),"")</f>
        <v/>
      </c>
      <c r="B2328" s="257">
        <f>IF(ISNUMBER(C2328),YEAR(C2328),"")</f>
        <v/>
      </c>
      <c r="C2328" s="808">
        <f>C2327+1</f>
        <v/>
      </c>
      <c r="D2328" s="809" t="n">
        <v>0.5813</v>
      </c>
      <c r="E2328" s="810" t="n"/>
      <c r="F2328" s="812" t="n"/>
      <c r="G2328" s="811" t="n"/>
      <c r="H2328" s="837" t="n">
        <v>0.6652</v>
      </c>
      <c r="I2328" s="809" t="n">
        <v>0.5521</v>
      </c>
      <c r="J2328" s="810" t="n"/>
      <c r="K2328" s="812" t="n">
        <v>0.5976</v>
      </c>
      <c r="L2328" s="810" t="n"/>
      <c r="M2328" s="983">
        <f>IFERROR(AVERAGE(D2328:E2328),"")</f>
        <v/>
      </c>
      <c r="N2328" s="983">
        <f>IFERROR(AVERAGE(F2328:H2328),"")</f>
        <v/>
      </c>
      <c r="O2328" s="983">
        <f>IFERROR(AVERAGE(I2328:J2328),"")</f>
        <v/>
      </c>
      <c r="P2328" s="983">
        <f>IFERROR(AVERAGE(K2328:L2328),"")</f>
        <v/>
      </c>
      <c r="Q2328" s="441" t="n"/>
      <c r="R2328" s="813">
        <f>AVERAGE(M2328:P2328)</f>
        <v/>
      </c>
      <c r="S2328" s="443">
        <f>IF(R2328&gt;=1,1,0)</f>
        <v/>
      </c>
      <c r="T2328" s="443">
        <f>IF(S2328=0,0,S2328+T2327)</f>
        <v/>
      </c>
      <c r="AH2328" s="257">
        <f>IF(AND(M2328&gt;=2,N2328&gt;=2,O2328&gt;=2,P2328&gt;=2),1,0)</f>
        <v/>
      </c>
      <c r="AI2328" s="266">
        <f>IF(AH2328=0,"OK","Check")</f>
        <v/>
      </c>
    </row>
    <row r="2329" ht="17.45" customHeight="1">
      <c r="A2329" s="257">
        <f>IF(ISNUMBER(C2329),MONTH(C2329),"")</f>
        <v/>
      </c>
      <c r="B2329" s="257">
        <f>IF(ISNUMBER(C2329),YEAR(C2329),"")</f>
        <v/>
      </c>
      <c r="C2329" s="791">
        <f>C2328+1</f>
        <v/>
      </c>
      <c r="D2329" s="849" t="n"/>
      <c r="E2329" s="850" t="n">
        <v>0.5575</v>
      </c>
      <c r="F2329" s="852" t="n"/>
      <c r="G2329" s="851" t="n">
        <v>0.4082</v>
      </c>
      <c r="H2329" s="853" t="n"/>
      <c r="I2329" s="849" t="n"/>
      <c r="J2329" s="850" t="n">
        <v>0.9305</v>
      </c>
      <c r="K2329" s="852" t="n"/>
      <c r="L2329" s="850" t="n">
        <v>0.5256</v>
      </c>
      <c r="M2329" s="982">
        <f>IFERROR(AVERAGE(D2329:E2329),"")</f>
        <v/>
      </c>
      <c r="N2329" s="982">
        <f>IFERROR(AVERAGE(F2329:H2329),"")</f>
        <v/>
      </c>
      <c r="O2329" s="982">
        <f>IFERROR(AVERAGE(I2329:J2329),"")</f>
        <v/>
      </c>
      <c r="P2329" s="982">
        <f>IFERROR(AVERAGE(K2329:L2329),"")</f>
        <v/>
      </c>
      <c r="R2329" s="797">
        <f>AVERAGE(M2329:P2329)</f>
        <v/>
      </c>
      <c r="S2329" s="266">
        <f>IF(R2329&gt;=1,1,0)</f>
        <v/>
      </c>
      <c r="T2329" s="266">
        <f>IF(S2329=0,0,S2329+T2328)</f>
        <v/>
      </c>
      <c r="AH2329" s="257">
        <f>IF(AND(M2329&gt;=2,N2329&gt;=2,O2329&gt;=2,P2329&gt;=2),1,0)</f>
        <v/>
      </c>
      <c r="AI2329" s="266">
        <f>IF(AH2329=0,"OK","Check")</f>
        <v/>
      </c>
    </row>
    <row r="2330" ht="17.45" customHeight="1">
      <c r="A2330" s="257">
        <f>IF(ISNUMBER(C2330),MONTH(C2330),"")</f>
        <v/>
      </c>
      <c r="B2330" s="257">
        <f>IF(ISNUMBER(C2330),YEAR(C2330),"")</f>
        <v/>
      </c>
      <c r="C2330" s="861">
        <f>C2329+1</f>
        <v/>
      </c>
      <c r="D2330" s="803" t="n">
        <v>0.8621</v>
      </c>
      <c r="E2330" s="804" t="n"/>
      <c r="F2330" s="806" t="n">
        <v>0.8349</v>
      </c>
      <c r="G2330" s="805" t="n"/>
      <c r="H2330" s="838" t="n">
        <v>0.729</v>
      </c>
      <c r="I2330" s="803" t="n">
        <v>0.7006</v>
      </c>
      <c r="J2330" s="804" t="n"/>
      <c r="K2330" s="806" t="n">
        <v>0.7945</v>
      </c>
      <c r="L2330" s="804" t="n"/>
      <c r="M2330" s="982">
        <f>IFERROR(AVERAGE(D2330:E2330),"")</f>
        <v/>
      </c>
      <c r="N2330" s="982">
        <f>IFERROR(AVERAGE(F2330:H2330),"")</f>
        <v/>
      </c>
      <c r="O2330" s="982">
        <f>IFERROR(AVERAGE(I2330:J2330),"")</f>
        <v/>
      </c>
      <c r="P2330" s="982">
        <f>IFERROR(AVERAGE(K2330:L2330),"")</f>
        <v/>
      </c>
      <c r="R2330" s="797">
        <f>AVERAGE(M2330:P2330)</f>
        <v/>
      </c>
      <c r="S2330" s="266">
        <f>IF(R2330&gt;=1,1,0)</f>
        <v/>
      </c>
      <c r="T2330" s="266">
        <f>IF(S2330=0,0,S2330+T2329)</f>
        <v/>
      </c>
      <c r="AH2330" s="257">
        <f>IF(AND(M2330&gt;=2,N2330&gt;=2,O2330&gt;=2,P2330&gt;=2),1,0)</f>
        <v/>
      </c>
      <c r="AI2330" s="266">
        <f>IF(AH2330=0,"OK","Check")</f>
        <v/>
      </c>
    </row>
    <row r="2331" ht="17.45" customHeight="1">
      <c r="A2331" s="257">
        <f>IF(ISNUMBER(C2331),MONTH(C2331),"")</f>
        <v/>
      </c>
      <c r="B2331" s="257">
        <f>IF(ISNUMBER(C2331),YEAR(C2331),"")</f>
        <v/>
      </c>
      <c r="C2331" s="791">
        <f>C2330+1</f>
        <v/>
      </c>
      <c r="D2331" s="792" t="n"/>
      <c r="E2331" s="793" t="n">
        <v>0.6418</v>
      </c>
      <c r="F2331" s="795" t="n"/>
      <c r="G2331" s="794" t="n">
        <v>0.4703</v>
      </c>
      <c r="H2331" s="836" t="n"/>
      <c r="I2331" s="792" t="n"/>
      <c r="J2331" s="793" t="n">
        <v>0.7258</v>
      </c>
      <c r="K2331" s="795" t="n"/>
      <c r="L2331" s="793" t="n">
        <v>0.9888</v>
      </c>
      <c r="M2331" s="982">
        <f>IFERROR(AVERAGE(D2331:E2331),"")</f>
        <v/>
      </c>
      <c r="N2331" s="982">
        <f>IFERROR(AVERAGE(F2331:H2331),"")</f>
        <v/>
      </c>
      <c r="O2331" s="982">
        <f>IFERROR(AVERAGE(I2331:J2331),"")</f>
        <v/>
      </c>
      <c r="P2331" s="982">
        <f>IFERROR(AVERAGE(K2331:L2331),"")</f>
        <v/>
      </c>
      <c r="R2331" s="797">
        <f>AVERAGE(M2331:P2331)</f>
        <v/>
      </c>
      <c r="S2331" s="266">
        <f>IF(R2331&gt;=1,1,0)</f>
        <v/>
      </c>
      <c r="T2331" s="266">
        <f>IF(S2331=0,0,S2331+T2330)</f>
        <v/>
      </c>
      <c r="AH2331" s="257">
        <f>IF(AND(M2331&gt;=2,N2331&gt;=2,O2331&gt;=2,P2331&gt;=2),1,0)</f>
        <v/>
      </c>
      <c r="AI2331" s="266">
        <f>IF(AH2331=0,"OK","Check")</f>
        <v/>
      </c>
    </row>
    <row r="2332" ht="17.45" customHeight="1">
      <c r="A2332" s="257">
        <f>IF(ISNUMBER(C2332),MONTH(C2332),"")</f>
        <v/>
      </c>
      <c r="B2332" s="257">
        <f>IF(ISNUMBER(C2332),YEAR(C2332),"")</f>
        <v/>
      </c>
      <c r="C2332" s="791">
        <f>C2331+1</f>
        <v/>
      </c>
      <c r="D2332" s="792" t="n">
        <v>1.031</v>
      </c>
      <c r="E2332" s="793" t="n"/>
      <c r="F2332" s="795" t="n">
        <v>0.655</v>
      </c>
      <c r="G2332" s="794" t="n"/>
      <c r="H2332" s="836" t="n"/>
      <c r="I2332" s="792" t="n">
        <v>0.7698</v>
      </c>
      <c r="J2332" s="793" t="n"/>
      <c r="K2332" s="795" t="n">
        <v>0.654</v>
      </c>
      <c r="L2332" s="793" t="n"/>
      <c r="M2332" s="982">
        <f>IFERROR(AVERAGE(D2332:E2332),"")</f>
        <v/>
      </c>
      <c r="N2332" s="982">
        <f>IFERROR(AVERAGE(F2332:H2332),"")</f>
        <v/>
      </c>
      <c r="O2332" s="982">
        <f>IFERROR(AVERAGE(I2332:J2332),"")</f>
        <v/>
      </c>
      <c r="P2332" s="982">
        <f>IFERROR(AVERAGE(K2332:L2332),"")</f>
        <v/>
      </c>
      <c r="R2332" s="797">
        <f>AVERAGE(M2332:P2332)</f>
        <v/>
      </c>
      <c r="S2332" s="266">
        <f>IF(R2332&gt;=1,1,0)</f>
        <v/>
      </c>
      <c r="T2332" s="266">
        <f>IF(S2332=0,0,S2332+T2331)</f>
        <v/>
      </c>
      <c r="AH2332" s="257">
        <f>IF(AND(M2332&gt;=2,N2332&gt;=2,O2332&gt;=2,P2332&gt;=2),1,0)</f>
        <v/>
      </c>
      <c r="AI2332" s="266">
        <f>IF(AH2332=0,"OK","Check")</f>
        <v/>
      </c>
    </row>
    <row r="2333" ht="17.45" customHeight="1">
      <c r="A2333" s="257">
        <f>IF(ISNUMBER(C2333),MONTH(C2333),"")</f>
        <v/>
      </c>
      <c r="B2333" s="257">
        <f>IF(ISNUMBER(C2333),YEAR(C2333),"")</f>
        <v/>
      </c>
      <c r="C2333" s="791">
        <f>C2332+1</f>
        <v/>
      </c>
      <c r="D2333" s="792" t="n"/>
      <c r="E2333" s="793" t="n">
        <v>0.8045</v>
      </c>
      <c r="F2333" s="795" t="n"/>
      <c r="G2333" s="794" t="n">
        <v>0.6786</v>
      </c>
      <c r="H2333" s="836" t="n"/>
      <c r="I2333" s="792" t="n"/>
      <c r="J2333" s="793" t="n">
        <v>0.8117</v>
      </c>
      <c r="K2333" s="795" t="n"/>
      <c r="L2333" s="793" t="n">
        <v>0.782</v>
      </c>
      <c r="M2333" s="982">
        <f>IFERROR(AVERAGE(D2333:E2333),"")</f>
        <v/>
      </c>
      <c r="N2333" s="982">
        <f>IFERROR(AVERAGE(F2333:H2333),"")</f>
        <v/>
      </c>
      <c r="O2333" s="982">
        <f>IFERROR(AVERAGE(I2333:J2333),"")</f>
        <v/>
      </c>
      <c r="P2333" s="982">
        <f>IFERROR(AVERAGE(K2333:L2333),"")</f>
        <v/>
      </c>
      <c r="R2333" s="797">
        <f>AVERAGE(M2333:P2333)</f>
        <v/>
      </c>
      <c r="S2333" s="266">
        <f>IF(R2333&gt;=1,1,0)</f>
        <v/>
      </c>
      <c r="T2333" s="266">
        <f>IF(S2333=0,0,S2333+T2332)</f>
        <v/>
      </c>
      <c r="AH2333" s="257">
        <f>IF(AND(M2333&gt;=2,N2333&gt;=2,O2333&gt;=2,P2333&gt;=2),1,0)</f>
        <v/>
      </c>
      <c r="AI2333" s="266">
        <f>IF(AH2333=0,"OK","Check")</f>
        <v/>
      </c>
    </row>
    <row r="2334" ht="17.45" customHeight="1">
      <c r="A2334" s="257">
        <f>IF(ISNUMBER(C2334),MONTH(C2334),"")</f>
        <v/>
      </c>
      <c r="B2334" s="257">
        <f>IF(ISNUMBER(C2334),YEAR(C2334),"")</f>
        <v/>
      </c>
      <c r="C2334" s="808">
        <f>C2333+1</f>
        <v/>
      </c>
      <c r="D2334" s="809" t="n">
        <v>0.771</v>
      </c>
      <c r="E2334" s="810" t="n"/>
      <c r="F2334" s="812" t="n"/>
      <c r="G2334" s="811" t="n"/>
      <c r="H2334" s="837" t="n">
        <v>0.9239000000000001</v>
      </c>
      <c r="I2334" s="809" t="n">
        <v>0.6321</v>
      </c>
      <c r="J2334" s="810" t="n"/>
      <c r="K2334" s="812" t="n">
        <v>0.7585</v>
      </c>
      <c r="L2334" s="810" t="n"/>
      <c r="M2334" s="983">
        <f>IFERROR(AVERAGE(D2334:E2334),"")</f>
        <v/>
      </c>
      <c r="N2334" s="983">
        <f>IFERROR(AVERAGE(F2334:H2334),"")</f>
        <v/>
      </c>
      <c r="O2334" s="983">
        <f>IFERROR(AVERAGE(I2334:J2334),"")</f>
        <v/>
      </c>
      <c r="P2334" s="983">
        <f>IFERROR(AVERAGE(K2334:L2334),"")</f>
        <v/>
      </c>
      <c r="Q2334" s="441" t="n"/>
      <c r="R2334" s="813">
        <f>AVERAGE(M2334:P2334)</f>
        <v/>
      </c>
      <c r="S2334" s="443">
        <f>IF(R2334&gt;=1,1,0)</f>
        <v/>
      </c>
      <c r="T2334" s="443">
        <f>IF(S2334=0,0,S2334+T2333)</f>
        <v/>
      </c>
      <c r="AH2334" s="257">
        <f>IF(AND(M2334&gt;=2,N2334&gt;=2,O2334&gt;=2,P2334&gt;=2),1,0)</f>
        <v/>
      </c>
      <c r="AI2334" s="266">
        <f>IF(AH2334=0,"OK","Check")</f>
        <v/>
      </c>
    </row>
    <row r="2335" ht="17.45" customHeight="1">
      <c r="A2335" s="257">
        <f>IF(ISNUMBER(C2335),MONTH(C2335),"")</f>
        <v/>
      </c>
      <c r="B2335" s="257">
        <f>IF(ISNUMBER(C2335),YEAR(C2335),"")</f>
        <v/>
      </c>
      <c r="C2335" s="808">
        <f>C2334+1</f>
        <v/>
      </c>
      <c r="D2335" s="809" t="n"/>
      <c r="E2335" s="810" t="n">
        <v>0.6121</v>
      </c>
      <c r="F2335" s="812" t="n"/>
      <c r="G2335" s="811" t="n">
        <v>0.5828</v>
      </c>
      <c r="H2335" s="837" t="n"/>
      <c r="I2335" s="809" t="n"/>
      <c r="J2335" s="810" t="n">
        <v>0.5733</v>
      </c>
      <c r="K2335" s="812" t="n"/>
      <c r="L2335" s="810" t="n">
        <v>1.248</v>
      </c>
      <c r="M2335" s="983">
        <f>IFERROR(AVERAGE(D2335:E2335),"")</f>
        <v/>
      </c>
      <c r="N2335" s="983">
        <f>IFERROR(AVERAGE(F2335:H2335),"")</f>
        <v/>
      </c>
      <c r="O2335" s="983">
        <f>IFERROR(AVERAGE(I2335:J2335),"")</f>
        <v/>
      </c>
      <c r="P2335" s="983">
        <f>IFERROR(AVERAGE(K2335:L2335),"")</f>
        <v/>
      </c>
      <c r="Q2335" s="441" t="n"/>
      <c r="R2335" s="813">
        <f>AVERAGE(M2335:P2335)</f>
        <v/>
      </c>
      <c r="S2335" s="443">
        <f>IF(R2335&gt;=1,1,0)</f>
        <v/>
      </c>
      <c r="T2335" s="443">
        <f>IF(S2335=0,0,S2335+T2334)</f>
        <v/>
      </c>
      <c r="AH2335" s="257">
        <f>IF(AND(M2335&gt;=2,N2335&gt;=2,O2335&gt;=2,P2335&gt;=2),1,0)</f>
        <v/>
      </c>
      <c r="AI2335" s="266">
        <f>IF(AH2335=0,"OK","Check")</f>
        <v/>
      </c>
    </row>
    <row r="2336" ht="17.45" customHeight="1">
      <c r="A2336" s="257">
        <f>IF(ISNUMBER(C2336),MONTH(C2336),"")</f>
        <v/>
      </c>
      <c r="B2336" s="257">
        <f>IF(ISNUMBER(C2336),YEAR(C2336),"")</f>
        <v/>
      </c>
      <c r="C2336" s="861">
        <f>C2335+1</f>
        <v/>
      </c>
      <c r="D2336" s="803" t="n">
        <v>0.5915</v>
      </c>
      <c r="E2336" s="804" t="n"/>
      <c r="F2336" s="803" t="n">
        <v>0.5769</v>
      </c>
      <c r="G2336" s="805" t="n"/>
      <c r="H2336" s="804" t="n">
        <v>0.5317</v>
      </c>
      <c r="I2336" s="803" t="n">
        <v>0.6135</v>
      </c>
      <c r="J2336" s="804" t="n"/>
      <c r="K2336" s="806" t="n">
        <v>0.7083</v>
      </c>
      <c r="L2336" s="804" t="n"/>
      <c r="M2336" s="982">
        <f>IFERROR(AVERAGE(D2336:E2336),"")</f>
        <v/>
      </c>
      <c r="N2336" s="982">
        <f>IFERROR(AVERAGE(F2336:H2336),"")</f>
        <v/>
      </c>
      <c r="O2336" s="982">
        <f>IFERROR(AVERAGE(I2336:J2336),"")</f>
        <v/>
      </c>
      <c r="P2336" s="982">
        <f>IFERROR(AVERAGE(K2336:L2336),"")</f>
        <v/>
      </c>
      <c r="R2336" s="797">
        <f>AVERAGE(M2336:P2336)</f>
        <v/>
      </c>
      <c r="S2336" s="266">
        <f>IF(R2336&gt;=1,1,0)</f>
        <v/>
      </c>
      <c r="T2336" s="266">
        <f>IF(S2336=0,0,S2336+T2335)</f>
        <v/>
      </c>
      <c r="AH2336" s="257">
        <f>IF(AND(M2336&gt;=2,N2336&gt;=2,O2336&gt;=2,P2336&gt;=2),1,0)</f>
        <v/>
      </c>
      <c r="AI2336" s="266">
        <f>IF(AH2336=0,"OK","Check")</f>
        <v/>
      </c>
    </row>
    <row r="2337" ht="17.45" customHeight="1">
      <c r="A2337" s="257">
        <f>IF(ISNUMBER(C2337),MONTH(C2337),"")</f>
        <v/>
      </c>
      <c r="B2337" s="257">
        <f>IF(ISNUMBER(C2337),YEAR(C2337),"")</f>
        <v/>
      </c>
      <c r="C2337" s="791">
        <f>C2336+1</f>
        <v/>
      </c>
      <c r="D2337" s="792" t="n"/>
      <c r="E2337" s="793" t="n">
        <v>1.114</v>
      </c>
      <c r="F2337" s="792" t="n"/>
      <c r="G2337" s="794" t="n">
        <v>0.8726</v>
      </c>
      <c r="H2337" s="793" t="n"/>
      <c r="I2337" s="792" t="n"/>
      <c r="J2337" s="793" t="n">
        <v>0.8649</v>
      </c>
      <c r="K2337" s="795" t="n"/>
      <c r="L2337" s="793" t="n">
        <v>1.109</v>
      </c>
      <c r="M2337" s="982">
        <f>IFERROR(AVERAGE(D2337:E2337),"")</f>
        <v/>
      </c>
      <c r="N2337" s="982">
        <f>IFERROR(AVERAGE(F2337:H2337),"")</f>
        <v/>
      </c>
      <c r="O2337" s="982">
        <f>IFERROR(AVERAGE(I2337:J2337),"")</f>
        <v/>
      </c>
      <c r="P2337" s="982">
        <f>IFERROR(AVERAGE(K2337:L2337),"")</f>
        <v/>
      </c>
      <c r="R2337" s="797">
        <f>AVERAGE(M2337:P2337)</f>
        <v/>
      </c>
      <c r="S2337" s="266">
        <f>IF(R2337&gt;=1,1,0)</f>
        <v/>
      </c>
      <c r="T2337" s="266">
        <f>IF(S2337=0,0,S2337+T2336)</f>
        <v/>
      </c>
      <c r="AH2337" s="257">
        <f>IF(AND(M2337&gt;=2,N2337&gt;=2,O2337&gt;=2,P2337&gt;=2),1,0)</f>
        <v/>
      </c>
      <c r="AI2337" s="266">
        <f>IF(AH2337=0,"OK","Check")</f>
        <v/>
      </c>
    </row>
    <row r="2338" ht="17.45" customHeight="1">
      <c r="A2338" s="257">
        <f>IF(ISNUMBER(C2338),MONTH(C2338),"")</f>
        <v/>
      </c>
      <c r="B2338" s="257">
        <f>IF(ISNUMBER(C2338),YEAR(C2338),"")</f>
        <v/>
      </c>
      <c r="C2338" s="791">
        <f>C2337+1</f>
        <v/>
      </c>
      <c r="D2338" s="792" t="n">
        <v>0.9965000000000001</v>
      </c>
      <c r="E2338" s="793" t="n"/>
      <c r="F2338" s="792" t="n">
        <v>0.796</v>
      </c>
      <c r="G2338" s="794" t="n"/>
      <c r="H2338" s="793" t="n"/>
      <c r="I2338" s="792" t="n">
        <v>1.163</v>
      </c>
      <c r="J2338" s="793" t="n"/>
      <c r="K2338" s="795" t="n">
        <v>1.265</v>
      </c>
      <c r="L2338" s="793" t="n"/>
      <c r="M2338" s="982">
        <f>IFERROR(AVERAGE(D2338:E2338),"")</f>
        <v/>
      </c>
      <c r="N2338" s="982">
        <f>IFERROR(AVERAGE(F2338:H2338),"")</f>
        <v/>
      </c>
      <c r="O2338" s="982">
        <f>IFERROR(AVERAGE(I2338:J2338),"")</f>
        <v/>
      </c>
      <c r="P2338" s="982">
        <f>IFERROR(AVERAGE(K2338:L2338),"")</f>
        <v/>
      </c>
      <c r="R2338" s="797">
        <f>AVERAGE(M2338:P2338)</f>
        <v/>
      </c>
      <c r="S2338" s="266">
        <f>IF(R2338&gt;=1,1,0)</f>
        <v/>
      </c>
      <c r="T2338" s="266">
        <f>IF(S2338=0,0,S2338+T2337)</f>
        <v/>
      </c>
      <c r="AH2338" s="257">
        <f>IF(AND(M2338&gt;=2,N2338&gt;=2,O2338&gt;=2,P2338&gt;=2),1,0)</f>
        <v/>
      </c>
      <c r="AI2338" s="266">
        <f>IF(AH2338=0,"OK","Check")</f>
        <v/>
      </c>
    </row>
    <row r="2339" ht="17.45" customHeight="1">
      <c r="A2339" s="257">
        <f>IF(ISNUMBER(C2339),MONTH(C2339),"")</f>
        <v/>
      </c>
      <c r="B2339" s="257">
        <f>IF(ISNUMBER(C2339),YEAR(C2339),"")</f>
        <v/>
      </c>
      <c r="C2339" s="791">
        <f>C2338+1</f>
        <v/>
      </c>
      <c r="D2339" s="792" t="n"/>
      <c r="E2339" s="793" t="n">
        <v>0.7096</v>
      </c>
      <c r="F2339" s="792" t="n"/>
      <c r="G2339" s="794" t="n">
        <v>0.5689</v>
      </c>
      <c r="H2339" s="793" t="n"/>
      <c r="I2339" s="792" t="n"/>
      <c r="J2339" s="793" t="n">
        <v>0.6546999999999999</v>
      </c>
      <c r="K2339" s="795" t="n"/>
      <c r="L2339" s="793" t="n">
        <v>1.403</v>
      </c>
      <c r="M2339" s="982">
        <f>IFERROR(AVERAGE(D2339:E2339),"")</f>
        <v/>
      </c>
      <c r="N2339" s="982">
        <f>IFERROR(AVERAGE(F2339:H2339),"")</f>
        <v/>
      </c>
      <c r="O2339" s="982">
        <f>IFERROR(AVERAGE(I2339:J2339),"")</f>
        <v/>
      </c>
      <c r="P2339" s="982">
        <f>IFERROR(AVERAGE(K2339:L2339),"")</f>
        <v/>
      </c>
      <c r="R2339" s="797">
        <f>AVERAGE(M2339:P2339)</f>
        <v/>
      </c>
      <c r="S2339" s="266">
        <f>IF(R2339&gt;=1,1,0)</f>
        <v/>
      </c>
      <c r="T2339" s="266">
        <f>IF(S2339=0,0,S2339+T2338)</f>
        <v/>
      </c>
      <c r="AH2339" s="257">
        <f>IF(AND(M2339&gt;=2,N2339&gt;=2,O2339&gt;=2,P2339&gt;=2),1,0)</f>
        <v/>
      </c>
      <c r="AI2339" s="266">
        <f>IF(AH2339=0,"OK","Check")</f>
        <v/>
      </c>
    </row>
    <row r="2340" ht="17.45" customHeight="1">
      <c r="A2340" s="257">
        <f>IF(ISNUMBER(C2340),MONTH(C2340),"")</f>
        <v/>
      </c>
      <c r="B2340" s="257">
        <f>IF(ISNUMBER(C2340),YEAR(C2340),"")</f>
        <v/>
      </c>
      <c r="C2340" s="791">
        <f>C2339+1</f>
        <v/>
      </c>
      <c r="D2340" s="792" t="n">
        <v>0.6599</v>
      </c>
      <c r="E2340" s="793" t="n"/>
      <c r="F2340" s="792" t="n"/>
      <c r="G2340" s="794" t="n"/>
      <c r="H2340" s="793" t="n">
        <v>0.4663</v>
      </c>
      <c r="I2340" s="792" t="n">
        <v>0.6288</v>
      </c>
      <c r="J2340" s="793" t="n"/>
      <c r="K2340" s="795" t="n">
        <v>0.8464</v>
      </c>
      <c r="L2340" s="793" t="n"/>
      <c r="M2340" s="982">
        <f>IFERROR(AVERAGE(D2340:E2340),"")</f>
        <v/>
      </c>
      <c r="N2340" s="982">
        <f>IFERROR(AVERAGE(F2340:H2340),"")</f>
        <v/>
      </c>
      <c r="O2340" s="982">
        <f>IFERROR(AVERAGE(I2340:J2340),"")</f>
        <v/>
      </c>
      <c r="P2340" s="982">
        <f>IFERROR(AVERAGE(K2340:L2340),"")</f>
        <v/>
      </c>
      <c r="R2340" s="797">
        <f>AVERAGE(M2340:P2340)</f>
        <v/>
      </c>
      <c r="S2340" s="266">
        <f>IF(R2340&gt;=1,1,0)</f>
        <v/>
      </c>
      <c r="T2340" s="266">
        <f>IF(S2340=0,0,S2340+T2339)</f>
        <v/>
      </c>
      <c r="AH2340" s="257">
        <f>IF(AND(M2340&gt;=2,N2340&gt;=2,O2340&gt;=2,P2340&gt;=2),1,0)</f>
        <v/>
      </c>
      <c r="AI2340" s="266">
        <f>IF(AH2340=0,"OK","Check")</f>
        <v/>
      </c>
    </row>
    <row r="2341" ht="17.45" customHeight="1">
      <c r="A2341" s="257">
        <f>IF(ISNUMBER(C2341),MONTH(C2341),"")</f>
        <v/>
      </c>
      <c r="B2341" s="257">
        <f>IF(ISNUMBER(C2341),YEAR(C2341),"")</f>
        <v/>
      </c>
      <c r="C2341" s="808">
        <f>C2340+1</f>
        <v/>
      </c>
      <c r="D2341" s="809" t="n"/>
      <c r="E2341" s="810" t="n">
        <v>0.444</v>
      </c>
      <c r="F2341" s="809" t="n"/>
      <c r="G2341" s="811" t="n">
        <v>0.4414</v>
      </c>
      <c r="H2341" s="810" t="n"/>
      <c r="I2341" s="809" t="n"/>
      <c r="J2341" s="810" t="n">
        <v>0.3064</v>
      </c>
      <c r="K2341" s="812" t="n"/>
      <c r="L2341" s="900" t="n">
        <v>2.948</v>
      </c>
      <c r="M2341" s="983">
        <f>IFERROR(AVERAGE(D2341:E2341),"")</f>
        <v/>
      </c>
      <c r="N2341" s="983">
        <f>IFERROR(AVERAGE(F2341:H2341),"")</f>
        <v/>
      </c>
      <c r="O2341" s="983">
        <f>IFERROR(AVERAGE(I2341:J2341),"")</f>
        <v/>
      </c>
      <c r="P2341" s="1033">
        <f>IFERROR(AVERAGE(K2341:L2341),"")</f>
        <v/>
      </c>
      <c r="Q2341" s="441" t="n"/>
      <c r="R2341" s="813">
        <f>AVERAGE(M2341:P2341)</f>
        <v/>
      </c>
      <c r="S2341" s="443">
        <f>IF(R2341&gt;=1,1,0)</f>
        <v/>
      </c>
      <c r="T2341" s="443">
        <f>IF(S2341=0,0,S2341+T2340)</f>
        <v/>
      </c>
      <c r="AH2341" s="257">
        <f>IF(AND(M2341&gt;=2,N2341&gt;=2,O2341&gt;=2,P2341&gt;=2),1,0)</f>
        <v/>
      </c>
      <c r="AI2341" s="266">
        <f>IF(AH2341=0,"OK","Check")</f>
        <v/>
      </c>
    </row>
    <row r="2342" ht="17.45" customHeight="1">
      <c r="A2342" s="257">
        <f>IF(ISNUMBER(C2342),MONTH(C2342),"")</f>
        <v/>
      </c>
      <c r="B2342" s="257">
        <f>IF(ISNUMBER(C2342),YEAR(C2342),"")</f>
        <v/>
      </c>
      <c r="C2342" s="861">
        <f>C2341+1</f>
        <v/>
      </c>
      <c r="D2342" s="844" t="n">
        <v>0.9087</v>
      </c>
      <c r="E2342" s="845" t="n"/>
      <c r="F2342" s="847" t="n">
        <v>0.5945</v>
      </c>
      <c r="G2342" s="846" t="n"/>
      <c r="H2342" s="848" t="n">
        <v>0.6167</v>
      </c>
      <c r="I2342" s="844" t="n">
        <v>0.4161</v>
      </c>
      <c r="J2342" s="845" t="n"/>
      <c r="K2342" s="847" t="n">
        <v>0.7413</v>
      </c>
      <c r="L2342" s="845" t="n"/>
      <c r="M2342" s="983">
        <f>IFERROR(AVERAGE(D2342:E2342),"")</f>
        <v/>
      </c>
      <c r="N2342" s="983">
        <f>IFERROR(AVERAGE(F2342:H2342),"")</f>
        <v/>
      </c>
      <c r="O2342" s="983">
        <f>IFERROR(AVERAGE(I2342:J2342),"")</f>
        <v/>
      </c>
      <c r="P2342" s="983">
        <f>IFERROR(AVERAGE(K2342:L2342),"")</f>
        <v/>
      </c>
      <c r="Q2342" s="441" t="n"/>
      <c r="R2342" s="813">
        <f>AVERAGE(M2342:P2342)</f>
        <v/>
      </c>
      <c r="S2342" s="443">
        <f>IF(R2342&gt;=1,1,0)</f>
        <v/>
      </c>
      <c r="T2342" s="443">
        <f>IF(S2342=0,0,S2342+T2341)</f>
        <v/>
      </c>
      <c r="AH2342" s="257">
        <f>IF(AND(M2342&gt;=2,N2342&gt;=2,O2342&gt;=2,P2342&gt;=2),1,0)</f>
        <v/>
      </c>
      <c r="AI2342" s="266">
        <f>IF(AH2342=0,"OK","Check")</f>
        <v/>
      </c>
    </row>
    <row r="2343" ht="17.45" customHeight="1">
      <c r="A2343" s="257">
        <f>IF(ISNUMBER(C2343),MONTH(C2343),"")</f>
        <v/>
      </c>
      <c r="B2343" s="257">
        <f>IF(ISNUMBER(C2343),YEAR(C2343),"")</f>
        <v/>
      </c>
      <c r="C2343" s="791">
        <f>C2342+1</f>
        <v/>
      </c>
      <c r="D2343" s="849" t="n"/>
      <c r="E2343" s="850" t="n">
        <v>0.5379</v>
      </c>
      <c r="F2343" s="852" t="n"/>
      <c r="G2343" s="851" t="n">
        <v>0.3975</v>
      </c>
      <c r="H2343" s="853" t="n"/>
      <c r="I2343" s="849" t="n"/>
      <c r="J2343" s="850" t="n">
        <v>0.3437</v>
      </c>
      <c r="K2343" s="852" t="n"/>
      <c r="L2343" s="850" t="n">
        <v>0.9902</v>
      </c>
      <c r="M2343" s="982">
        <f>IFERROR(AVERAGE(D2343:E2343),"")</f>
        <v/>
      </c>
      <c r="N2343" s="982">
        <f>IFERROR(AVERAGE(F2343:H2343),"")</f>
        <v/>
      </c>
      <c r="O2343" s="982">
        <f>IFERROR(AVERAGE(I2343:J2343),"")</f>
        <v/>
      </c>
      <c r="P2343" s="982">
        <f>IFERROR(AVERAGE(K2343:L2343),"")</f>
        <v/>
      </c>
      <c r="R2343" s="797">
        <f>AVERAGE(M2343:P2343)</f>
        <v/>
      </c>
      <c r="S2343" s="266">
        <f>IF(R2343&gt;=1,1,0)</f>
        <v/>
      </c>
      <c r="T2343" s="266">
        <f>IF(S2343=0,0,S2343+T2342)</f>
        <v/>
      </c>
      <c r="AH2343" s="257">
        <f>IF(AND(M2343&gt;=2,N2343&gt;=2,O2343&gt;=2,P2343&gt;=2),1,0)</f>
        <v/>
      </c>
      <c r="AI2343" s="266">
        <f>IF(AH2343=0,"OK","Check")</f>
        <v/>
      </c>
    </row>
    <row r="2344" ht="17.45" customHeight="1" thickBot="1">
      <c r="A2344" s="257">
        <f>IF(ISNUMBER(C2344),MONTH(C2344),"")</f>
        <v/>
      </c>
      <c r="B2344" s="257">
        <f>IF(ISNUMBER(C2344),YEAR(C2344),"")</f>
        <v/>
      </c>
      <c r="C2344" s="791">
        <f>C2343+1</f>
        <v/>
      </c>
      <c r="D2344" s="849" t="n">
        <v>0.8079</v>
      </c>
      <c r="E2344" s="850" t="n"/>
      <c r="F2344" s="852" t="n">
        <v>0.7173</v>
      </c>
      <c r="G2344" s="851" t="n"/>
      <c r="H2344" s="853" t="n"/>
      <c r="I2344" s="849" t="n">
        <v>0.8436</v>
      </c>
      <c r="J2344" s="850" t="n"/>
      <c r="K2344" s="852" t="n">
        <v>0.9835</v>
      </c>
      <c r="L2344" s="850" t="n"/>
      <c r="M2344" s="982">
        <f>IFERROR(AVERAGE(D2344:E2344),"")</f>
        <v/>
      </c>
      <c r="N2344" s="982">
        <f>IFERROR(AVERAGE(F2344:H2344),"")</f>
        <v/>
      </c>
      <c r="O2344" s="982">
        <f>IFERROR(AVERAGE(I2344:J2344),"")</f>
        <v/>
      </c>
      <c r="P2344" s="982">
        <f>IFERROR(AVERAGE(K2344:L2344),"")</f>
        <v/>
      </c>
      <c r="R2344" s="797">
        <f>AVERAGE(M2344:P2344)</f>
        <v/>
      </c>
      <c r="S2344" s="266">
        <f>IF(R2344&gt;=1,1,0)</f>
        <v/>
      </c>
      <c r="T2344" s="266">
        <f>IF(S2344=0,0,S2344+T2343)</f>
        <v/>
      </c>
      <c r="AH2344" s="257">
        <f>IF(AND(M2344&gt;=2,N2344&gt;=2,O2344&gt;=2,P2344&gt;=2),1,0)</f>
        <v/>
      </c>
      <c r="AI2344" s="266">
        <f>IF(AH2344=0,"OK","Check")</f>
        <v/>
      </c>
    </row>
    <row r="2345" ht="17.45" customHeight="1" thickBot="1">
      <c r="A2345" s="257">
        <f>IF(ISNUMBER(C2345),MONTH(C2345),"")</f>
        <v/>
      </c>
      <c r="B2345" s="257">
        <f>IF(ISNUMBER(C2345),YEAR(C2345),"")</f>
        <v/>
      </c>
      <c r="C2345" s="791">
        <f>C2344+1</f>
        <v/>
      </c>
      <c r="D2345" s="849" t="n"/>
      <c r="E2345" s="850" t="n">
        <v>0.5736</v>
      </c>
      <c r="F2345" s="852" t="n"/>
      <c r="G2345" s="851" t="n">
        <v>0.5653</v>
      </c>
      <c r="H2345" s="853" t="n"/>
      <c r="I2345" s="849" t="n"/>
      <c r="J2345" s="850" t="n">
        <v>0.7335</v>
      </c>
      <c r="K2345" s="852" t="n"/>
      <c r="L2345" s="850" t="n">
        <v>0.8028999999999999</v>
      </c>
      <c r="M2345" s="982">
        <f>IFERROR(AVERAGE(D2345:E2345),"")</f>
        <v/>
      </c>
      <c r="N2345" s="982">
        <f>IFERROR(AVERAGE(F2345:H2345),"")</f>
        <v/>
      </c>
      <c r="O2345" s="982">
        <f>IFERROR(AVERAGE(I2345:J2345),"")</f>
        <v/>
      </c>
      <c r="P2345" s="982">
        <f>IFERROR(AVERAGE(K2345:L2345),"")</f>
        <v/>
      </c>
      <c r="R2345" s="797">
        <f>AVERAGE(M2345:P2345)</f>
        <v/>
      </c>
      <c r="S2345" s="266">
        <f>IF(R2345&gt;=1,1,0)</f>
        <v/>
      </c>
      <c r="T2345" s="266">
        <f>IF(S2345=0,0,S2345+T2344)</f>
        <v/>
      </c>
      <c r="U2345" s="514" t="inlineStr">
        <is>
          <t>May</t>
        </is>
      </c>
      <c r="V2345" s="515" t="n">
        <v>2024</v>
      </c>
      <c r="W2345" s="516" t="n"/>
      <c r="X2345" s="516" t="n"/>
      <c r="Y2345" s="516" t="n"/>
      <c r="AH2345" s="257">
        <f>IF(AND(M2345&gt;=2,N2345&gt;=2,O2345&gt;=2,P2345&gt;=2),1,0)</f>
        <v/>
      </c>
      <c r="AI2345" s="266">
        <f>IF(AH2345=0,"OK","Check")</f>
        <v/>
      </c>
    </row>
    <row r="2346" ht="17.45" customHeight="1">
      <c r="A2346" s="257">
        <f>IF(ISNUMBER(C2346),MONTH(C2346),"")</f>
        <v/>
      </c>
      <c r="B2346" s="257">
        <f>IF(ISNUMBER(C2346),YEAR(C2346),"")</f>
        <v/>
      </c>
      <c r="C2346" s="791">
        <f>C2345+1</f>
        <v/>
      </c>
      <c r="D2346" s="792" t="n">
        <v>0.839</v>
      </c>
      <c r="E2346" s="793" t="n"/>
      <c r="F2346" s="795" t="n"/>
      <c r="G2346" s="794" t="n"/>
      <c r="H2346" s="836" t="n">
        <v>0.8433</v>
      </c>
      <c r="I2346" s="792" t="n">
        <v>1.025</v>
      </c>
      <c r="J2346" s="793" t="n"/>
      <c r="K2346" s="795" t="n">
        <v>0.9315</v>
      </c>
      <c r="L2346" s="793" t="n"/>
      <c r="M2346" s="982">
        <f>IFERROR(AVERAGE(D2346:E2346),"")</f>
        <v/>
      </c>
      <c r="N2346" s="982">
        <f>IFERROR(AVERAGE(F2346:H2346),"")</f>
        <v/>
      </c>
      <c r="O2346" s="982">
        <f>IFERROR(AVERAGE(I2346:J2346),"")</f>
        <v/>
      </c>
      <c r="P2346" s="982">
        <f>IFERROR(AVERAGE(K2346:L2346),"")</f>
        <v/>
      </c>
      <c r="R2346" s="797">
        <f>AVERAGE(M2346:P2346)</f>
        <v/>
      </c>
      <c r="S2346" s="266">
        <f>IF(R2346&gt;=1,1,0)</f>
        <v/>
      </c>
      <c r="T2346" s="266">
        <f>IF(S2346=0,0,S2346+T2345)</f>
        <v/>
      </c>
      <c r="U2346" s="517" t="inlineStr">
        <is>
          <t>Parameter</t>
        </is>
      </c>
      <c r="V2346" s="517" t="inlineStr">
        <is>
          <t>Station 1</t>
        </is>
      </c>
      <c r="W2346" s="517" t="inlineStr">
        <is>
          <t>Station 2</t>
        </is>
      </c>
      <c r="X2346" s="517" t="inlineStr">
        <is>
          <t>Station 4</t>
        </is>
      </c>
      <c r="Y2346" s="517" t="inlineStr">
        <is>
          <t>Station 5</t>
        </is>
      </c>
      <c r="AH2346" s="257">
        <f>IF(AND(M2346&gt;=2,N2346&gt;=2,O2346&gt;=2,P2346&gt;=2),1,0)</f>
        <v/>
      </c>
      <c r="AI2346" s="266">
        <f>IF(AH2346=0,"OK","Check")</f>
        <v/>
      </c>
    </row>
    <row r="2347" ht="17.45" customHeight="1">
      <c r="A2347" s="257">
        <f>IF(ISNUMBER(C2347),MONTH(C2347),"")</f>
        <v/>
      </c>
      <c r="B2347" s="257">
        <f>IF(ISNUMBER(C2347),YEAR(C2347),"")</f>
        <v/>
      </c>
      <c r="C2347" s="791">
        <f>C2346+1</f>
        <v/>
      </c>
      <c r="D2347" s="792" t="n"/>
      <c r="E2347" s="793" t="n">
        <v>0.7677</v>
      </c>
      <c r="F2347" s="795" t="n"/>
      <c r="G2347" s="794" t="n">
        <v>0.7372</v>
      </c>
      <c r="H2347" s="836" t="n"/>
      <c r="I2347" s="792" t="n"/>
      <c r="J2347" s="793" t="n">
        <v>0.8611</v>
      </c>
      <c r="K2347" s="795" t="n"/>
      <c r="L2347" s="793" t="n">
        <v>0.9268999999999999</v>
      </c>
      <c r="M2347" s="982">
        <f>IFERROR(AVERAGE(D2347:E2347),"")</f>
        <v/>
      </c>
      <c r="N2347" s="982">
        <f>IFERROR(AVERAGE(F2347:H2347),"")</f>
        <v/>
      </c>
      <c r="O2347" s="982">
        <f>IFERROR(AVERAGE(I2347:J2347),"")</f>
        <v/>
      </c>
      <c r="P2347" s="982">
        <f>IFERROR(AVERAGE(K2347:L2347),"")</f>
        <v/>
      </c>
      <c r="R2347" s="797">
        <f>AVERAGE(M2347:P2347)</f>
        <v/>
      </c>
      <c r="S2347" s="266">
        <f>IF(R2347&gt;=1,1,0)</f>
        <v/>
      </c>
      <c r="T2347" s="266">
        <f>IF(S2347=0,0,S2347+T2346)</f>
        <v/>
      </c>
      <c r="U2347" s="518" t="inlineStr">
        <is>
          <t>Average</t>
        </is>
      </c>
      <c r="V2347" s="928">
        <f>AVERAGE(D2317:E2347)</f>
        <v/>
      </c>
      <c r="W2347" s="928">
        <f>AVERAGE(F2317:H2347)</f>
        <v/>
      </c>
      <c r="X2347" s="928">
        <f>AVERAGE(I2317:J2347)</f>
        <v/>
      </c>
      <c r="Y2347" s="928">
        <f>AVERAGE(K2317:L2347)</f>
        <v/>
      </c>
      <c r="AH2347" s="257">
        <f>IF(AND(M2347&gt;=2,N2347&gt;=2,O2347&gt;=2,P2347&gt;=2),1,0)</f>
        <v/>
      </c>
      <c r="AI2347" s="266">
        <f>IF(AH2347=0,"OK","Check")</f>
        <v/>
      </c>
    </row>
    <row r="2348" ht="17.45" customHeight="1">
      <c r="A2348" s="257">
        <f>IF(ISNUMBER(C2348),MONTH(C2348),"")</f>
        <v/>
      </c>
      <c r="B2348" s="257">
        <f>IF(ISNUMBER(C2348),YEAR(C2348),"")</f>
        <v/>
      </c>
      <c r="C2348" s="861">
        <f>C2347+1</f>
        <v/>
      </c>
      <c r="D2348" s="809" t="n">
        <v>0.6059</v>
      </c>
      <c r="E2348" s="810" t="n"/>
      <c r="F2348" s="812" t="n">
        <v>0.6561</v>
      </c>
      <c r="G2348" s="811" t="n"/>
      <c r="H2348" s="837" t="n">
        <v>0.5708</v>
      </c>
      <c r="I2348" s="809" t="n">
        <v>0.4762</v>
      </c>
      <c r="J2348" s="810" t="n"/>
      <c r="K2348" s="812" t="n">
        <v>0.5617</v>
      </c>
      <c r="L2348" s="810" t="n"/>
      <c r="M2348" s="983">
        <f>IFERROR(AVERAGE(D2348:E2348),"")</f>
        <v/>
      </c>
      <c r="N2348" s="983">
        <f>IFERROR(AVERAGE(F2348:H2348),"")</f>
        <v/>
      </c>
      <c r="O2348" s="983">
        <f>IFERROR(AVERAGE(I2348:J2348),"")</f>
        <v/>
      </c>
      <c r="P2348" s="983">
        <f>IFERROR(AVERAGE(K2348:L2348),"")</f>
        <v/>
      </c>
      <c r="Q2348" s="441" t="n"/>
      <c r="R2348" s="813">
        <f>AVERAGE(M2348:P2348)</f>
        <v/>
      </c>
      <c r="S2348" s="443">
        <f>IF(R2348&gt;=1,1,0)</f>
        <v/>
      </c>
      <c r="T2348" s="443">
        <f>IF(S2348=0,0,S2348+T2347)</f>
        <v/>
      </c>
      <c r="U2348" s="518" t="inlineStr">
        <is>
          <t>Maximum</t>
        </is>
      </c>
      <c r="V2348" s="928">
        <f>MAX(D2317:E2347)</f>
        <v/>
      </c>
      <c r="W2348" s="928">
        <f>MAX(F2317:H2347)</f>
        <v/>
      </c>
      <c r="X2348" s="928">
        <f>MAX(I2317:J2347)</f>
        <v/>
      </c>
      <c r="Y2348" s="928">
        <f>MAX(K2317:L2347)</f>
        <v/>
      </c>
      <c r="AH2348" s="257">
        <f>IF(AND(M2348&gt;=2,N2348&gt;=2,O2348&gt;=2,P2348&gt;=2),1,0)</f>
        <v/>
      </c>
      <c r="AI2348" s="266">
        <f>IF(AH2348=0,"OK","Check")</f>
        <v/>
      </c>
    </row>
    <row r="2349" ht="17.45" customHeight="1" thickBot="1">
      <c r="A2349" s="257">
        <f>IF(ISNUMBER(C2349),MONTH(C2349),"")</f>
        <v/>
      </c>
      <c r="B2349" s="257">
        <f>IF(ISNUMBER(C2349),YEAR(C2349),"")</f>
        <v/>
      </c>
      <c r="C2349" s="808">
        <f>C2348+1</f>
        <v/>
      </c>
      <c r="D2349" s="809" t="n"/>
      <c r="E2349" s="810" t="n">
        <v>0.3781</v>
      </c>
      <c r="F2349" s="812" t="n"/>
      <c r="G2349" s="811" t="n">
        <v>0.3554</v>
      </c>
      <c r="H2349" s="837" t="n"/>
      <c r="I2349" s="809" t="n"/>
      <c r="J2349" s="810" t="n">
        <v>0.2917</v>
      </c>
      <c r="K2349" s="812" t="n"/>
      <c r="L2349" s="810" t="n">
        <v>0.4211</v>
      </c>
      <c r="M2349" s="983">
        <f>IFERROR(AVERAGE(D2349:E2349),"")</f>
        <v/>
      </c>
      <c r="N2349" s="983">
        <f>IFERROR(AVERAGE(F2349:H2349),"")</f>
        <v/>
      </c>
      <c r="O2349" s="983">
        <f>IFERROR(AVERAGE(I2349:J2349),"")</f>
        <v/>
      </c>
      <c r="P2349" s="983">
        <f>IFERROR(AVERAGE(K2349:L2349),"")</f>
        <v/>
      </c>
      <c r="Q2349" s="441" t="n"/>
      <c r="R2349" s="813">
        <f>AVERAGE(M2349:P2349)</f>
        <v/>
      </c>
      <c r="S2349" s="443">
        <f>IF(R2349&gt;=1,1,0)</f>
        <v/>
      </c>
      <c r="T2349" s="443">
        <f>IF(S2349=0,0,S2349+T2348)</f>
        <v/>
      </c>
      <c r="U2349" s="520" t="inlineStr">
        <is>
          <t># DAYS &gt; 2.5</t>
        </is>
      </c>
      <c r="V2349" s="521">
        <f>COUNTIF(D2317:E2347,"&gt;=2.5")</f>
        <v/>
      </c>
      <c r="W2349" s="521">
        <f>COUNTIF(F2317:H2347,"&gt;=2.5")</f>
        <v/>
      </c>
      <c r="X2349" s="521">
        <f>COUNTIF(I2317:J2347,"&gt;=2.5")</f>
        <v/>
      </c>
      <c r="Y2349" s="521">
        <f>COUNTIF(K2317:L2347,"&gt;=2.5")</f>
        <v/>
      </c>
      <c r="AH2349" s="257">
        <f>IF(AND(M2349&gt;=2,N2349&gt;=2,O2349&gt;=2,P2349&gt;=2),1,0)</f>
        <v/>
      </c>
      <c r="AI2349" s="266">
        <f>IF(AH2349=0,"OK","Check")</f>
        <v/>
      </c>
    </row>
    <row r="2350" ht="17.45" customHeight="1" thickBot="1">
      <c r="A2350" s="257">
        <f>IF(ISNUMBER(C2350),MONTH(C2350),"")</f>
        <v/>
      </c>
      <c r="B2350" s="257">
        <f>IF(ISNUMBER(C2350),YEAR(C2350),"")</f>
        <v/>
      </c>
      <c r="C2350" s="791">
        <f>C2349+1</f>
        <v/>
      </c>
      <c r="D2350" s="792" t="n">
        <v>0.6912</v>
      </c>
      <c r="E2350" s="793" t="n"/>
      <c r="F2350" s="795" t="n">
        <v>0.8641</v>
      </c>
      <c r="G2350" s="794" t="n"/>
      <c r="H2350" s="836" t="n"/>
      <c r="I2350" s="792" t="n">
        <v>0.947</v>
      </c>
      <c r="J2350" s="793" t="n"/>
      <c r="K2350" s="795" t="n">
        <v>1.009</v>
      </c>
      <c r="L2350" s="793" t="n"/>
      <c r="M2350" s="982">
        <f>IFERROR(AVERAGE(D2350:E2350),"")</f>
        <v/>
      </c>
      <c r="N2350" s="982">
        <f>IFERROR(AVERAGE(F2350:H2350),"")</f>
        <v/>
      </c>
      <c r="O2350" s="982">
        <f>IFERROR(AVERAGE(I2350:J2350),"")</f>
        <v/>
      </c>
      <c r="P2350" s="982">
        <f>IFERROR(AVERAGE(K2350:L2350),"")</f>
        <v/>
      </c>
      <c r="R2350" s="797">
        <f>AVERAGE(M2350:P2350)</f>
        <v/>
      </c>
      <c r="S2350" s="266">
        <f>IF(R2350&gt;=1,1,0)</f>
        <v/>
      </c>
      <c r="T2350" s="266">
        <f>IF(S2350=0,0,S2350+T2349)</f>
        <v/>
      </c>
      <c r="X2350" s="664">
        <f>SUM(V2349:Y2349)</f>
        <v/>
      </c>
      <c r="Y2350" s="929">
        <f>AVERAGE(V2347:Y2347)</f>
        <v/>
      </c>
      <c r="AH2350" s="257">
        <f>IF(AND(M2350&gt;=2,N2350&gt;=2,O2350&gt;=2,P2350&gt;=2),1,0)</f>
        <v/>
      </c>
      <c r="AI2350" s="266">
        <f>IF(AH2350=0,"OK","Check")</f>
        <v/>
      </c>
    </row>
    <row r="2351" ht="17.45" customHeight="1">
      <c r="A2351" s="257">
        <f>IF(ISNUMBER(C2351),MONTH(C2351),"")</f>
        <v/>
      </c>
      <c r="B2351" s="257">
        <f>IF(ISNUMBER(C2351),YEAR(C2351),"")</f>
        <v/>
      </c>
      <c r="C2351" s="791">
        <f>C2350+1</f>
        <v/>
      </c>
      <c r="D2351" s="792" t="n"/>
      <c r="E2351" s="793" t="n">
        <v>0.785</v>
      </c>
      <c r="F2351" s="795" t="n"/>
      <c r="G2351" s="794" t="n">
        <v>0.7473</v>
      </c>
      <c r="H2351" s="836" t="n"/>
      <c r="I2351" s="792" t="n"/>
      <c r="J2351" s="793" t="n">
        <v>0.8594000000000001</v>
      </c>
      <c r="K2351" s="795" t="n"/>
      <c r="L2351" s="793" t="n">
        <v>0.7932</v>
      </c>
      <c r="M2351" s="982">
        <f>IFERROR(AVERAGE(D2351:E2351),"")</f>
        <v/>
      </c>
      <c r="N2351" s="982">
        <f>IFERROR(AVERAGE(F2351:H2351),"")</f>
        <v/>
      </c>
      <c r="O2351" s="982">
        <f>IFERROR(AVERAGE(I2351:J2351),"")</f>
        <v/>
      </c>
      <c r="P2351" s="982">
        <f>IFERROR(AVERAGE(K2351:L2351),"")</f>
        <v/>
      </c>
      <c r="R2351" s="797">
        <f>AVERAGE(M2351:P2351)</f>
        <v/>
      </c>
      <c r="S2351" s="266">
        <f>IF(R2351&gt;=1,1,0)</f>
        <v/>
      </c>
      <c r="T2351" s="266">
        <f>IF(S2351=0,0,S2351+T2350)</f>
        <v/>
      </c>
      <c r="V2351" s="605">
        <f>V2347-V2317</f>
        <v/>
      </c>
      <c r="W2351" s="605">
        <f>W2347-W2317</f>
        <v/>
      </c>
      <c r="X2351" s="605">
        <f>X2347-X2317</f>
        <v/>
      </c>
      <c r="Y2351" s="605">
        <f>Y2347-Y2317</f>
        <v/>
      </c>
      <c r="AH2351" s="257">
        <f>IF(AND(M2351&gt;=2,N2351&gt;=2,O2351&gt;=2,P2351&gt;=2),1,0)</f>
        <v/>
      </c>
      <c r="AI2351" s="266">
        <f>IF(AH2351=0,"OK","Check")</f>
        <v/>
      </c>
    </row>
    <row r="2352" ht="17.45" customHeight="1">
      <c r="A2352" s="257">
        <f>IF(ISNUMBER(C2352),MONTH(C2352),"")</f>
        <v/>
      </c>
      <c r="B2352" s="257">
        <f>IF(ISNUMBER(C2352),YEAR(C2352),"")</f>
        <v/>
      </c>
      <c r="C2352" s="791">
        <f>C2351+1</f>
        <v/>
      </c>
      <c r="D2352" s="792" t="n">
        <v>1.057</v>
      </c>
      <c r="E2352" s="793" t="n"/>
      <c r="F2352" s="795" t="n"/>
      <c r="G2352" s="794" t="n"/>
      <c r="H2352" s="836" t="n">
        <v>0.8627</v>
      </c>
      <c r="I2352" s="792" t="n">
        <v>1.06</v>
      </c>
      <c r="J2352" s="793" t="n"/>
      <c r="K2352" s="795" t="n">
        <v>1.162</v>
      </c>
      <c r="L2352" s="793" t="n"/>
      <c r="M2352" s="982">
        <f>IFERROR(AVERAGE(D2352:E2352),"")</f>
        <v/>
      </c>
      <c r="N2352" s="982">
        <f>IFERROR(AVERAGE(F2352:H2352),"")</f>
        <v/>
      </c>
      <c r="O2352" s="982">
        <f>IFERROR(AVERAGE(I2352:J2352),"")</f>
        <v/>
      </c>
      <c r="P2352" s="982">
        <f>IFERROR(AVERAGE(K2352:L2352),"")</f>
        <v/>
      </c>
      <c r="R2352" s="797">
        <f>AVERAGE(M2352:P2352)</f>
        <v/>
      </c>
      <c r="S2352" s="266">
        <f>IF(R2352&gt;=1,1,0)</f>
        <v/>
      </c>
      <c r="T2352" s="266">
        <f>IF(S2352=0,0,S2352+T2351)</f>
        <v/>
      </c>
      <c r="Y2352" s="605">
        <f>Y2350-Y2320</f>
        <v/>
      </c>
      <c r="AH2352" s="257">
        <f>IF(AND(M2352&gt;=2,N2352&gt;=2,O2352&gt;=2,P2352&gt;=2),1,0)</f>
        <v/>
      </c>
      <c r="AI2352" s="266">
        <f>IF(AH2352=0,"OK","Check")</f>
        <v/>
      </c>
    </row>
    <row r="2353" ht="17.45" customHeight="1">
      <c r="A2353" s="257">
        <f>IF(ISNUMBER(C2353),MONTH(C2353),"")</f>
        <v/>
      </c>
      <c r="B2353" s="257">
        <f>IF(ISNUMBER(C2353),YEAR(C2353),"")</f>
        <v/>
      </c>
      <c r="C2353" s="791">
        <f>C2352+1</f>
        <v/>
      </c>
      <c r="D2353" s="792" t="n"/>
      <c r="E2353" s="793" t="n">
        <v>1.039</v>
      </c>
      <c r="F2353" s="795" t="n"/>
      <c r="G2353" s="794" t="n">
        <v>1.006</v>
      </c>
      <c r="H2353" s="836" t="n"/>
      <c r="I2353" s="792" t="n"/>
      <c r="J2353" s="793" t="n">
        <v>1.01</v>
      </c>
      <c r="K2353" s="795" t="n"/>
      <c r="L2353" s="793" t="n">
        <v>1.232</v>
      </c>
      <c r="M2353" s="982">
        <f>IFERROR(AVERAGE(D2353:E2353),"")</f>
        <v/>
      </c>
      <c r="N2353" s="982">
        <f>IFERROR(AVERAGE(F2353:H2353),"")</f>
        <v/>
      </c>
      <c r="O2353" s="982">
        <f>IFERROR(AVERAGE(I2353:J2353),"")</f>
        <v/>
      </c>
      <c r="P2353" s="982">
        <f>IFERROR(AVERAGE(K2353:L2353),"")</f>
        <v/>
      </c>
      <c r="R2353" s="797">
        <f>AVERAGE(M2353:P2353)</f>
        <v/>
      </c>
      <c r="S2353" s="266">
        <f>IF(R2353&gt;=1,1,0)</f>
        <v/>
      </c>
      <c r="T2353" s="266">
        <f>IF(S2353=0,0,S2353+T2352)</f>
        <v/>
      </c>
      <c r="AH2353" s="257">
        <f>IF(AND(M2353&gt;=2,N2353&gt;=2,O2353&gt;=2,P2353&gt;=2),1,0)</f>
        <v/>
      </c>
      <c r="AI2353" s="266">
        <f>IF(AH2353=0,"OK","Check")</f>
        <v/>
      </c>
    </row>
    <row r="2354" ht="17.45" customHeight="1">
      <c r="A2354" s="257">
        <f>IF(ISNUMBER(C2354),MONTH(C2354),"")</f>
        <v/>
      </c>
      <c r="B2354" s="257">
        <f>IF(ISNUMBER(C2354),YEAR(C2354),"")</f>
        <v/>
      </c>
      <c r="C2354" s="861">
        <f>C2353+1</f>
        <v/>
      </c>
      <c r="D2354" s="803" t="n">
        <v>0.7701</v>
      </c>
      <c r="E2354" s="804" t="n"/>
      <c r="F2354" s="806" t="n">
        <v>0.6489</v>
      </c>
      <c r="G2354" s="805" t="n"/>
      <c r="H2354" s="838" t="n">
        <v>0.5642</v>
      </c>
      <c r="I2354" s="803" t="n">
        <v>0.7433</v>
      </c>
      <c r="J2354" s="804" t="n"/>
      <c r="K2354" s="806" t="n">
        <v>1.04</v>
      </c>
      <c r="L2354" s="804" t="n"/>
      <c r="M2354" s="982">
        <f>IFERROR(AVERAGE(D2354:E2354),"")</f>
        <v/>
      </c>
      <c r="N2354" s="982">
        <f>IFERROR(AVERAGE(F2354:H2354),"")</f>
        <v/>
      </c>
      <c r="O2354" s="982">
        <f>IFERROR(AVERAGE(I2354:J2354),"")</f>
        <v/>
      </c>
      <c r="P2354" s="982">
        <f>IFERROR(AVERAGE(K2354:L2354),"")</f>
        <v/>
      </c>
      <c r="R2354" s="797">
        <f>AVERAGE(M2354:P2354)</f>
        <v/>
      </c>
      <c r="S2354" s="266">
        <f>IF(R2354&gt;=1,1,0)</f>
        <v/>
      </c>
      <c r="T2354" s="266">
        <f>IF(S2354=0,0,S2354+T2353)</f>
        <v/>
      </c>
      <c r="AH2354" s="257">
        <f>IF(AND(M2354&gt;=2,N2354&gt;=2,O2354&gt;=2,P2354&gt;=2),1,0)</f>
        <v/>
      </c>
      <c r="AI2354" s="266">
        <f>IF(AH2354=0,"OK","Check")</f>
        <v/>
      </c>
    </row>
    <row r="2355" ht="17.45" customHeight="1">
      <c r="A2355" s="257">
        <f>IF(ISNUMBER(C2355),MONTH(C2355),"")</f>
        <v/>
      </c>
      <c r="B2355" s="257">
        <f>IF(ISNUMBER(C2355),YEAR(C2355),"")</f>
        <v/>
      </c>
      <c r="C2355" s="808">
        <f>C2354+1</f>
        <v/>
      </c>
      <c r="D2355" s="844" t="n"/>
      <c r="E2355" s="845" t="n">
        <v>0.5921999999999999</v>
      </c>
      <c r="F2355" s="847" t="n"/>
      <c r="G2355" s="846" t="n">
        <v>0.3946</v>
      </c>
      <c r="H2355" s="848" t="n"/>
      <c r="I2355" s="844" t="n"/>
      <c r="J2355" s="845" t="n">
        <v>0.4195</v>
      </c>
      <c r="K2355" s="847" t="n"/>
      <c r="L2355" s="845" t="n">
        <v>0.7745</v>
      </c>
      <c r="M2355" s="983">
        <f>IFERROR(AVERAGE(D2355:E2355),"")</f>
        <v/>
      </c>
      <c r="N2355" s="983">
        <f>IFERROR(AVERAGE(F2355:H2355),"")</f>
        <v/>
      </c>
      <c r="O2355" s="983">
        <f>IFERROR(AVERAGE(I2355:J2355),"")</f>
        <v/>
      </c>
      <c r="P2355" s="983">
        <f>IFERROR(AVERAGE(K2355:L2355),"")</f>
        <v/>
      </c>
      <c r="Q2355" s="441" t="n"/>
      <c r="R2355" s="813">
        <f>AVERAGE(M2355:P2355)</f>
        <v/>
      </c>
      <c r="S2355" s="443">
        <f>IF(R2355&gt;=1,1,0)</f>
        <v/>
      </c>
      <c r="T2355" s="443">
        <f>IF(S2355=0,0,S2355+T2354)</f>
        <v/>
      </c>
      <c r="AH2355" s="257">
        <f>IF(AND(M2355&gt;=2,N2355&gt;=2,O2355&gt;=2,P2355&gt;=2),1,0)</f>
        <v/>
      </c>
      <c r="AI2355" s="266">
        <f>IF(AH2355=0,"OK","Check")</f>
        <v/>
      </c>
    </row>
    <row r="2356" ht="17.45" customHeight="1">
      <c r="A2356" s="257">
        <f>IF(ISNUMBER(C2356),MONTH(C2356),"")</f>
        <v/>
      </c>
      <c r="B2356" s="257">
        <f>IF(ISNUMBER(C2356),YEAR(C2356),"")</f>
        <v/>
      </c>
      <c r="C2356" s="808">
        <f>C2355+1</f>
        <v/>
      </c>
      <c r="D2356" s="844" t="n">
        <v>0.323</v>
      </c>
      <c r="E2356" s="845" t="n"/>
      <c r="F2356" s="847" t="n">
        <v>0.391</v>
      </c>
      <c r="G2356" s="846" t="n"/>
      <c r="H2356" s="848" t="n"/>
      <c r="I2356" s="844" t="n">
        <v>0.2573</v>
      </c>
      <c r="J2356" s="845" t="n"/>
      <c r="K2356" s="847" t="n">
        <v>0.3832</v>
      </c>
      <c r="L2356" s="845" t="n"/>
      <c r="M2356" s="983">
        <f>IFERROR(AVERAGE(D2356:E2356),"")</f>
        <v/>
      </c>
      <c r="N2356" s="983">
        <f>IFERROR(AVERAGE(F2356:H2356),"")</f>
        <v/>
      </c>
      <c r="O2356" s="983">
        <f>IFERROR(AVERAGE(I2356:J2356),"")</f>
        <v/>
      </c>
      <c r="P2356" s="983">
        <f>IFERROR(AVERAGE(K2356:L2356),"")</f>
        <v/>
      </c>
      <c r="Q2356" s="441" t="n"/>
      <c r="R2356" s="813">
        <f>AVERAGE(M2356:P2356)</f>
        <v/>
      </c>
      <c r="S2356" s="443">
        <f>IF(R2356&gt;=1,1,0)</f>
        <v/>
      </c>
      <c r="T2356" s="443">
        <f>IF(S2356=0,0,S2356+T2355)</f>
        <v/>
      </c>
      <c r="AH2356" s="257">
        <f>IF(AND(M2356&gt;=2,N2356&gt;=2,O2356&gt;=2,P2356&gt;=2),1,0)</f>
        <v/>
      </c>
      <c r="AI2356" s="266">
        <f>IF(AH2356=0,"OK","Check")</f>
        <v/>
      </c>
    </row>
    <row r="2357" ht="17.45" customHeight="1">
      <c r="A2357" s="257">
        <f>IF(ISNUMBER(C2357),MONTH(C2357),"")</f>
        <v/>
      </c>
      <c r="B2357" s="257">
        <f>IF(ISNUMBER(C2357),YEAR(C2357),"")</f>
        <v/>
      </c>
      <c r="C2357" s="791">
        <f>C2356+1</f>
        <v/>
      </c>
      <c r="D2357" s="792" t="n"/>
      <c r="E2357" s="793" t="n">
        <v>0.5967</v>
      </c>
      <c r="F2357" s="795" t="n"/>
      <c r="G2357" s="794" t="n">
        <v>0.665</v>
      </c>
      <c r="H2357" s="836" t="n"/>
      <c r="I2357" s="792" t="n"/>
      <c r="J2357" s="793" t="n">
        <v>0.6183</v>
      </c>
      <c r="K2357" s="795" t="n"/>
      <c r="L2357" s="793" t="n">
        <v>0.6835</v>
      </c>
      <c r="M2357" s="982">
        <f>IFERROR(AVERAGE(D2357:E2357),"")</f>
        <v/>
      </c>
      <c r="N2357" s="982">
        <f>IFERROR(AVERAGE(F2357:H2357),"")</f>
        <v/>
      </c>
      <c r="O2357" s="982">
        <f>IFERROR(AVERAGE(I2357:J2357),"")</f>
        <v/>
      </c>
      <c r="P2357" s="982">
        <f>IFERROR(AVERAGE(K2357:L2357),"")</f>
        <v/>
      </c>
      <c r="R2357" s="797">
        <f>AVERAGE(M2357:P2357)</f>
        <v/>
      </c>
      <c r="S2357" s="266">
        <f>IF(R2357&gt;=1,1,0)</f>
        <v/>
      </c>
      <c r="T2357" s="266">
        <f>IF(S2357=0,0,S2357+T2356)</f>
        <v/>
      </c>
      <c r="AH2357" s="257">
        <f>IF(AND(M2357&gt;=2,N2357&gt;=2,O2357&gt;=2,P2357&gt;=2),1,0)</f>
        <v/>
      </c>
      <c r="AI2357" s="266">
        <f>IF(AH2357=0,"OK","Check")</f>
        <v/>
      </c>
    </row>
    <row r="2358" ht="17.45" customHeight="1">
      <c r="A2358" s="257">
        <f>IF(ISNUMBER(C2358),MONTH(C2358),"")</f>
        <v/>
      </c>
      <c r="B2358" s="257">
        <f>IF(ISNUMBER(C2358),YEAR(C2358),"")</f>
        <v/>
      </c>
      <c r="C2358" s="791">
        <f>C2357+1</f>
        <v/>
      </c>
      <c r="D2358" s="792" t="n">
        <v>0.8437</v>
      </c>
      <c r="E2358" s="793" t="n"/>
      <c r="F2358" s="795" t="n"/>
      <c r="G2358" s="794" t="n"/>
      <c r="H2358" s="836" t="n">
        <v>0.6881</v>
      </c>
      <c r="I2358" s="792" t="n">
        <v>1.035</v>
      </c>
      <c r="J2358" s="793" t="n"/>
      <c r="K2358" s="795" t="n">
        <v>0.864</v>
      </c>
      <c r="L2358" s="793" t="n"/>
      <c r="M2358" s="982">
        <f>IFERROR(AVERAGE(D2358:E2358),"")</f>
        <v/>
      </c>
      <c r="N2358" s="982">
        <f>IFERROR(AVERAGE(F2358:H2358),"")</f>
        <v/>
      </c>
      <c r="O2358" s="982">
        <f>IFERROR(AVERAGE(I2358:J2358),"")</f>
        <v/>
      </c>
      <c r="P2358" s="982">
        <f>IFERROR(AVERAGE(K2358:L2358),"")</f>
        <v/>
      </c>
      <c r="R2358" s="797">
        <f>AVERAGE(M2358:P2358)</f>
        <v/>
      </c>
      <c r="S2358" s="266">
        <f>IF(R2358&gt;=1,1,0)</f>
        <v/>
      </c>
      <c r="T2358" s="266">
        <f>IF(S2358=0,0,S2358+T2357)</f>
        <v/>
      </c>
      <c r="AH2358" s="257">
        <f>IF(AND(M2358&gt;=2,N2358&gt;=2,O2358&gt;=2,P2358&gt;=2),1,0)</f>
        <v/>
      </c>
      <c r="AI2358" s="266">
        <f>IF(AH2358=0,"OK","Check")</f>
        <v/>
      </c>
    </row>
    <row r="2359" ht="17.45" customHeight="1">
      <c r="A2359" s="257">
        <f>IF(ISNUMBER(C2359),MONTH(C2359),"")</f>
        <v/>
      </c>
      <c r="B2359" s="257">
        <f>IF(ISNUMBER(C2359),YEAR(C2359),"")</f>
        <v/>
      </c>
      <c r="C2359" s="791">
        <f>C2358+1</f>
        <v/>
      </c>
      <c r="D2359" s="792" t="n"/>
      <c r="E2359" s="793" t="n">
        <v>0.8229</v>
      </c>
      <c r="F2359" s="795" t="n"/>
      <c r="G2359" s="794" t="n">
        <v>0.7961</v>
      </c>
      <c r="H2359" s="836" t="n"/>
      <c r="I2359" s="792" t="n"/>
      <c r="J2359" s="793" t="n">
        <v>0.876</v>
      </c>
      <c r="K2359" s="795" t="n"/>
      <c r="L2359" s="793" t="n">
        <v>0.9091</v>
      </c>
      <c r="M2359" s="982">
        <f>IFERROR(AVERAGE(D2359:E2359),"")</f>
        <v/>
      </c>
      <c r="N2359" s="982">
        <f>IFERROR(AVERAGE(F2359:H2359),"")</f>
        <v/>
      </c>
      <c r="O2359" s="982">
        <f>IFERROR(AVERAGE(I2359:J2359),"")</f>
        <v/>
      </c>
      <c r="P2359" s="982">
        <f>IFERROR(AVERAGE(K2359:L2359),"")</f>
        <v/>
      </c>
      <c r="R2359" s="797">
        <f>AVERAGE(M2359:P2359)</f>
        <v/>
      </c>
      <c r="S2359" s="266">
        <f>IF(R2359&gt;=1,1,0)</f>
        <v/>
      </c>
      <c r="T2359" s="266">
        <f>IF(S2359=0,0,S2359+T2358)</f>
        <v/>
      </c>
      <c r="AH2359" s="257">
        <f>IF(AND(M2359&gt;=2,N2359&gt;=2,O2359&gt;=2,P2359&gt;=2),1,0)</f>
        <v/>
      </c>
      <c r="AI2359" s="266">
        <f>IF(AH2359=0,"OK","Check")</f>
        <v/>
      </c>
    </row>
    <row r="2360" ht="17.45" customHeight="1">
      <c r="A2360" s="257">
        <f>IF(ISNUMBER(C2360),MONTH(C2360),"")</f>
        <v/>
      </c>
      <c r="B2360" s="257">
        <f>IF(ISNUMBER(C2360),YEAR(C2360),"")</f>
        <v/>
      </c>
      <c r="C2360" s="861">
        <f>C2359+1</f>
        <v/>
      </c>
      <c r="D2360" s="803" t="n">
        <v>0.8319</v>
      </c>
      <c r="E2360" s="804" t="n"/>
      <c r="F2360" s="806" t="n">
        <v>0.7321</v>
      </c>
      <c r="G2360" s="805" t="n"/>
      <c r="H2360" s="838" t="n">
        <v>0.7063</v>
      </c>
      <c r="I2360" s="803" t="n">
        <v>0.8709</v>
      </c>
      <c r="J2360" s="804" t="n"/>
      <c r="K2360" s="806" t="n">
        <v>0.8042</v>
      </c>
      <c r="L2360" s="804" t="n"/>
      <c r="M2360" s="982">
        <f>IFERROR(AVERAGE(D2360:E2360),"")</f>
        <v/>
      </c>
      <c r="N2360" s="982">
        <f>IFERROR(AVERAGE(F2360:H2360),"")</f>
        <v/>
      </c>
      <c r="O2360" s="982">
        <f>IFERROR(AVERAGE(I2360:J2360),"")</f>
        <v/>
      </c>
      <c r="P2360" s="982">
        <f>IFERROR(AVERAGE(K2360:L2360),"")</f>
        <v/>
      </c>
      <c r="R2360" s="797">
        <f>AVERAGE(M2360:P2360)</f>
        <v/>
      </c>
      <c r="S2360" s="266">
        <f>IF(R2360&gt;=1,1,0)</f>
        <v/>
      </c>
      <c r="T2360" s="266">
        <f>IF(S2360=0,0,S2360+T2359)</f>
        <v/>
      </c>
      <c r="AH2360" s="257">
        <f>IF(AND(M2360&gt;=2,N2360&gt;=2,O2360&gt;=2,P2360&gt;=2),1,0)</f>
        <v/>
      </c>
      <c r="AI2360" s="266">
        <f>IF(AH2360=0,"OK","Check")</f>
        <v/>
      </c>
    </row>
    <row r="2361" ht="17.45" customHeight="1">
      <c r="A2361" s="257">
        <f>IF(ISNUMBER(C2361),MONTH(C2361),"")</f>
        <v/>
      </c>
      <c r="B2361" s="257">
        <f>IF(ISNUMBER(C2361),YEAR(C2361),"")</f>
        <v/>
      </c>
      <c r="C2361" s="791">
        <f>C2360+1</f>
        <v/>
      </c>
      <c r="D2361" s="792" t="n"/>
      <c r="E2361" s="793" t="n">
        <v>1.041</v>
      </c>
      <c r="F2361" s="795" t="n"/>
      <c r="G2361" s="794" t="n">
        <v>1.298</v>
      </c>
      <c r="H2361" s="836" t="n"/>
      <c r="I2361" s="792" t="n"/>
      <c r="J2361" s="793" t="n">
        <v>0.882</v>
      </c>
      <c r="K2361" s="795" t="n"/>
      <c r="L2361" s="793" t="n">
        <v>1.076</v>
      </c>
      <c r="M2361" s="982">
        <f>IFERROR(AVERAGE(D2361:E2361),"")</f>
        <v/>
      </c>
      <c r="N2361" s="982">
        <f>IFERROR(AVERAGE(F2361:H2361),"")</f>
        <v/>
      </c>
      <c r="O2361" s="982">
        <f>IFERROR(AVERAGE(I2361:J2361),"")</f>
        <v/>
      </c>
      <c r="P2361" s="982">
        <f>IFERROR(AVERAGE(K2361:L2361),"")</f>
        <v/>
      </c>
      <c r="R2361" s="797">
        <f>AVERAGE(M2361:P2361)</f>
        <v/>
      </c>
      <c r="S2361" s="266">
        <f>IF(R2361&gt;=1,1,0)</f>
        <v/>
      </c>
      <c r="T2361" s="266">
        <f>IF(S2361=0,0,S2361+T2360)</f>
        <v/>
      </c>
      <c r="AH2361" s="257">
        <f>IF(AND(M2361&gt;=2,N2361&gt;=2,O2361&gt;=2,P2361&gt;=2),1,0)</f>
        <v/>
      </c>
      <c r="AI2361" s="266">
        <f>IF(AH2361=0,"OK","Check")</f>
        <v/>
      </c>
    </row>
    <row r="2362" ht="17.45" customHeight="1">
      <c r="A2362" s="257">
        <f>IF(ISNUMBER(C2362),MONTH(C2362),"")</f>
        <v/>
      </c>
      <c r="B2362" s="257">
        <f>IF(ISNUMBER(C2362),YEAR(C2362),"")</f>
        <v/>
      </c>
      <c r="C2362" s="808">
        <f>C2361+1</f>
        <v/>
      </c>
      <c r="D2362" s="809" t="n">
        <v>1.184</v>
      </c>
      <c r="E2362" s="810" t="n"/>
      <c r="F2362" s="812" t="n">
        <v>1.095</v>
      </c>
      <c r="G2362" s="811" t="n"/>
      <c r="H2362" s="837" t="n"/>
      <c r="I2362" s="809" t="n">
        <v>1.079</v>
      </c>
      <c r="J2362" s="810" t="n"/>
      <c r="K2362" s="812" t="n">
        <v>1.34</v>
      </c>
      <c r="L2362" s="810" t="n"/>
      <c r="M2362" s="983">
        <f>IFERROR(AVERAGE(D2362:E2362),"")</f>
        <v/>
      </c>
      <c r="N2362" s="983">
        <f>IFERROR(AVERAGE(F2362:H2362),"")</f>
        <v/>
      </c>
      <c r="O2362" s="983">
        <f>IFERROR(AVERAGE(I2362:J2362),"")</f>
        <v/>
      </c>
      <c r="P2362" s="983">
        <f>IFERROR(AVERAGE(K2362:L2362),"")</f>
        <v/>
      </c>
      <c r="Q2362" s="441" t="n"/>
      <c r="R2362" s="813">
        <f>AVERAGE(M2362:P2362)</f>
        <v/>
      </c>
      <c r="S2362" s="443">
        <f>IF(R2362&gt;=1,1,0)</f>
        <v/>
      </c>
      <c r="T2362" s="443">
        <f>IF(S2362=0,0,S2362+T2361)</f>
        <v/>
      </c>
      <c r="AH2362" s="257">
        <f>IF(AND(M2362&gt;=2,N2362&gt;=2,O2362&gt;=2,P2362&gt;=2),1,0)</f>
        <v/>
      </c>
      <c r="AI2362" s="266">
        <f>IF(AH2362=0,"OK","Check")</f>
        <v/>
      </c>
    </row>
    <row r="2363" ht="17.45" customHeight="1">
      <c r="A2363" s="257">
        <f>IF(ISNUMBER(C2363),MONTH(C2363),"")</f>
        <v/>
      </c>
      <c r="B2363" s="257">
        <f>IF(ISNUMBER(C2363),YEAR(C2363),"")</f>
        <v/>
      </c>
      <c r="C2363" s="808">
        <f>C2362+1</f>
        <v/>
      </c>
      <c r="D2363" s="809" t="n"/>
      <c r="E2363" s="810" t="n">
        <v>0.8296</v>
      </c>
      <c r="F2363" s="812" t="n"/>
      <c r="G2363" s="811" t="n">
        <v>0.7297</v>
      </c>
      <c r="H2363" s="837" t="n"/>
      <c r="I2363" s="809" t="n"/>
      <c r="J2363" s="810" t="n">
        <v>0.6938</v>
      </c>
      <c r="K2363" s="812" t="n"/>
      <c r="L2363" s="810" t="n">
        <v>1.077</v>
      </c>
      <c r="M2363" s="983">
        <f>IFERROR(AVERAGE(D2363:E2363),"")</f>
        <v/>
      </c>
      <c r="N2363" s="983">
        <f>IFERROR(AVERAGE(F2363:H2363),"")</f>
        <v/>
      </c>
      <c r="O2363" s="983">
        <f>IFERROR(AVERAGE(I2363:J2363),"")</f>
        <v/>
      </c>
      <c r="P2363" s="983">
        <f>IFERROR(AVERAGE(K2363:L2363),"")</f>
        <v/>
      </c>
      <c r="Q2363" s="441" t="n"/>
      <c r="R2363" s="813">
        <f>AVERAGE(M2363:P2363)</f>
        <v/>
      </c>
      <c r="S2363" s="443">
        <f>IF(R2363&gt;=1,1,0)</f>
        <v/>
      </c>
      <c r="T2363" s="443">
        <f>IF(S2363=0,0,S2363+T2362)</f>
        <v/>
      </c>
      <c r="AH2363" s="257">
        <f>IF(AND(M2363&gt;=2,N2363&gt;=2,O2363&gt;=2,P2363&gt;=2),1,0)</f>
        <v/>
      </c>
      <c r="AI2363" s="266">
        <f>IF(AH2363=0,"OK","Check")</f>
        <v/>
      </c>
    </row>
    <row r="2364" ht="17.45" customHeight="1">
      <c r="A2364" s="257">
        <f>IF(ISNUMBER(C2364),MONTH(C2364),"")</f>
        <v/>
      </c>
      <c r="B2364" s="257">
        <f>IF(ISNUMBER(C2364),YEAR(C2364),"")</f>
        <v/>
      </c>
      <c r="C2364" s="791">
        <f>C2363+1</f>
        <v/>
      </c>
      <c r="D2364" s="849" t="n">
        <v>1.212</v>
      </c>
      <c r="E2364" s="850" t="n"/>
      <c r="F2364" s="852" t="n"/>
      <c r="G2364" s="851" t="n"/>
      <c r="H2364" s="853" t="n">
        <v>0.8214</v>
      </c>
      <c r="I2364" s="849" t="n">
        <v>1.027</v>
      </c>
      <c r="J2364" s="850" t="n"/>
      <c r="K2364" s="852" t="n">
        <v>1.094</v>
      </c>
      <c r="L2364" s="850" t="n"/>
      <c r="M2364" s="982">
        <f>IFERROR(AVERAGE(D2364:E2364),"")</f>
        <v/>
      </c>
      <c r="N2364" s="982">
        <f>IFERROR(AVERAGE(F2364:H2364),"")</f>
        <v/>
      </c>
      <c r="O2364" s="982">
        <f>IFERROR(AVERAGE(I2364:J2364),"")</f>
        <v/>
      </c>
      <c r="P2364" s="982">
        <f>IFERROR(AVERAGE(K2364:L2364),"")</f>
        <v/>
      </c>
      <c r="R2364" s="797">
        <f>AVERAGE(M2364:P2364)</f>
        <v/>
      </c>
      <c r="S2364" s="266">
        <f>IF(R2364&gt;=1,1,0)</f>
        <v/>
      </c>
      <c r="T2364" s="266">
        <f>IF(S2364=0,0,S2364+T2363)</f>
        <v/>
      </c>
      <c r="AH2364" s="257">
        <f>IF(AND(M2364&gt;=2,N2364&gt;=2,O2364&gt;=2,P2364&gt;=2),1,0)</f>
        <v/>
      </c>
      <c r="AI2364" s="266">
        <f>IF(AH2364=0,"OK","Check")</f>
        <v/>
      </c>
    </row>
    <row r="2365" ht="17.45" customHeight="1">
      <c r="A2365" s="257">
        <f>IF(ISNUMBER(C2365),MONTH(C2365),"")</f>
        <v/>
      </c>
      <c r="B2365" s="257">
        <f>IF(ISNUMBER(C2365),YEAR(C2365),"")</f>
        <v/>
      </c>
      <c r="C2365" s="791">
        <f>C2364+1</f>
        <v/>
      </c>
      <c r="D2365" s="792" t="n"/>
      <c r="E2365" s="793" t="n">
        <v>1.191</v>
      </c>
      <c r="F2365" s="795" t="n"/>
      <c r="G2365" s="794" t="n">
        <v>1.341</v>
      </c>
      <c r="H2365" s="836" t="n"/>
      <c r="I2365" s="792" t="n"/>
      <c r="J2365" s="793" t="n">
        <v>1.188</v>
      </c>
      <c r="K2365" s="795" t="n"/>
      <c r="L2365" s="793" t="n">
        <v>1.538</v>
      </c>
      <c r="M2365" s="982">
        <f>IFERROR(AVERAGE(D2365:E2365),"")</f>
        <v/>
      </c>
      <c r="N2365" s="982">
        <f>IFERROR(AVERAGE(F2365:H2365),"")</f>
        <v/>
      </c>
      <c r="O2365" s="982">
        <f>IFERROR(AVERAGE(I2365:J2365),"")</f>
        <v/>
      </c>
      <c r="P2365" s="982">
        <f>IFERROR(AVERAGE(K2365:L2365),"")</f>
        <v/>
      </c>
      <c r="R2365" s="797">
        <f>AVERAGE(M2365:P2365)</f>
        <v/>
      </c>
      <c r="S2365" s="266">
        <f>IF(R2365&gt;=1,1,0)</f>
        <v/>
      </c>
      <c r="T2365" s="266">
        <f>IF(S2365=0,0,S2365+T2364)</f>
        <v/>
      </c>
      <c r="AH2365" s="257">
        <f>IF(AND(M2365&gt;=2,N2365&gt;=2,O2365&gt;=2,P2365&gt;=2),1,0)</f>
        <v/>
      </c>
      <c r="AI2365" s="266">
        <f>IF(AH2365=0,"OK","Check")</f>
        <v/>
      </c>
    </row>
    <row r="2366" ht="17.45" customHeight="1">
      <c r="A2366" s="257">
        <f>IF(ISNUMBER(C2366),MONTH(C2366),"")</f>
        <v/>
      </c>
      <c r="B2366" s="257">
        <f>IF(ISNUMBER(C2366),YEAR(C2366),"")</f>
        <v/>
      </c>
      <c r="C2366" s="861">
        <f>C2365+1</f>
        <v/>
      </c>
      <c r="D2366" s="840" t="n">
        <v>1.84</v>
      </c>
      <c r="E2366" s="841" t="n"/>
      <c r="F2366" s="843" t="n">
        <v>1.2</v>
      </c>
      <c r="G2366" s="842" t="n"/>
      <c r="H2366" s="863" t="n">
        <v>1.143</v>
      </c>
      <c r="I2366" s="840" t="n">
        <v>1.162</v>
      </c>
      <c r="J2366" s="841" t="n"/>
      <c r="K2366" s="843" t="n">
        <v>1.398</v>
      </c>
      <c r="L2366" s="841" t="n"/>
      <c r="M2366" s="982">
        <f>IFERROR(AVERAGE(D2366:E2366),"")</f>
        <v/>
      </c>
      <c r="N2366" s="982">
        <f>IFERROR(AVERAGE(F2366:H2366),"")</f>
        <v/>
      </c>
      <c r="O2366" s="982">
        <f>IFERROR(AVERAGE(I2366:J2366),"")</f>
        <v/>
      </c>
      <c r="P2366" s="982">
        <f>IFERROR(AVERAGE(K2366:L2366),"")</f>
        <v/>
      </c>
      <c r="R2366" s="797">
        <f>AVERAGE(M2366:P2366)</f>
        <v/>
      </c>
      <c r="S2366" s="266">
        <f>IF(R2366&gt;=1,1,0)</f>
        <v/>
      </c>
      <c r="T2366" s="266">
        <f>IF(S2366=0,0,S2366+T2365)</f>
        <v/>
      </c>
      <c r="AH2366" s="257">
        <f>IF(AND(M2366&gt;=2,N2366&gt;=2,O2366&gt;=2,P2366&gt;=2),1,0)</f>
        <v/>
      </c>
      <c r="AI2366" s="266">
        <f>IF(AH2366=0,"OK","Check")</f>
        <v/>
      </c>
    </row>
    <row r="2367" ht="17.45" customHeight="1">
      <c r="A2367" s="257">
        <f>IF(ISNUMBER(C2367),MONTH(C2367),"")</f>
        <v/>
      </c>
      <c r="B2367" s="257">
        <f>IF(ISNUMBER(C2367),YEAR(C2367),"")</f>
        <v/>
      </c>
      <c r="C2367" s="791">
        <f>C2366+1</f>
        <v/>
      </c>
      <c r="D2367" s="849" t="n"/>
      <c r="E2367" s="850" t="n">
        <v>1.766</v>
      </c>
      <c r="F2367" s="852" t="n"/>
      <c r="G2367" s="851" t="n">
        <v>1.224</v>
      </c>
      <c r="H2367" s="853" t="n"/>
      <c r="I2367" s="849" t="n"/>
      <c r="J2367" s="850" t="n">
        <v>1.284</v>
      </c>
      <c r="K2367" s="852" t="n"/>
      <c r="L2367" s="850" t="n">
        <v>1.391</v>
      </c>
      <c r="M2367" s="982">
        <f>IFERROR(AVERAGE(D2367:E2367),"")</f>
        <v/>
      </c>
      <c r="N2367" s="982">
        <f>IFERROR(AVERAGE(F2367:H2367),"")</f>
        <v/>
      </c>
      <c r="O2367" s="982">
        <f>IFERROR(AVERAGE(I2367:J2367),"")</f>
        <v/>
      </c>
      <c r="P2367" s="982">
        <f>IFERROR(AVERAGE(K2367:L2367),"")</f>
        <v/>
      </c>
      <c r="R2367" s="797">
        <f>AVERAGE(M2367:P2367)</f>
        <v/>
      </c>
      <c r="S2367" s="266">
        <f>IF(R2367&gt;=1,1,0)</f>
        <v/>
      </c>
      <c r="T2367" s="266">
        <f>IF(S2367=0,0,S2367+T2366)</f>
        <v/>
      </c>
      <c r="AH2367" s="257">
        <f>IF(AND(M2367&gt;=2,N2367&gt;=2,O2367&gt;=2,P2367&gt;=2),1,0)</f>
        <v/>
      </c>
      <c r="AI2367" s="266">
        <f>IF(AH2367=0,"OK","Check")</f>
        <v/>
      </c>
    </row>
    <row r="2368" ht="17.45" customHeight="1">
      <c r="A2368" s="257">
        <f>IF(ISNUMBER(C2368),MONTH(C2368),"")</f>
        <v/>
      </c>
      <c r="B2368" s="257">
        <f>IF(ISNUMBER(C2368),YEAR(C2368),"")</f>
        <v/>
      </c>
      <c r="C2368" s="791">
        <f>C2367+1</f>
        <v/>
      </c>
      <c r="D2368" s="849" t="n">
        <v>0.9533</v>
      </c>
      <c r="E2368" s="850" t="n"/>
      <c r="F2368" s="852" t="n">
        <v>1.16</v>
      </c>
      <c r="G2368" s="851" t="n"/>
      <c r="H2368" s="853" t="n"/>
      <c r="I2368" s="849" t="n">
        <v>1.338</v>
      </c>
      <c r="J2368" s="850" t="n"/>
      <c r="K2368" s="852" t="n">
        <v>1.102</v>
      </c>
      <c r="L2368" s="850" t="n"/>
      <c r="M2368" s="982">
        <f>IFERROR(AVERAGE(D2368:E2368),"")</f>
        <v/>
      </c>
      <c r="N2368" s="982">
        <f>IFERROR(AVERAGE(F2368:H2368),"")</f>
        <v/>
      </c>
      <c r="O2368" s="982">
        <f>IFERROR(AVERAGE(I2368:J2368),"")</f>
        <v/>
      </c>
      <c r="P2368" s="982">
        <f>IFERROR(AVERAGE(K2368:L2368),"")</f>
        <v/>
      </c>
      <c r="R2368" s="797">
        <f>AVERAGE(M2368:P2368)</f>
        <v/>
      </c>
      <c r="S2368" s="266">
        <f>IF(R2368&gt;=1,1,0)</f>
        <v/>
      </c>
      <c r="T2368" s="266">
        <f>IF(S2368=0,0,S2368+T2367)</f>
        <v/>
      </c>
      <c r="AH2368" s="257">
        <f>IF(AND(M2368&gt;=2,N2368&gt;=2,O2368&gt;=2,P2368&gt;=2),1,0)</f>
        <v/>
      </c>
      <c r="AI2368" s="266">
        <f>IF(AH2368=0,"OK","Check")</f>
        <v/>
      </c>
    </row>
    <row r="2369" ht="17.45" customHeight="1">
      <c r="A2369" s="257">
        <f>IF(ISNUMBER(C2369),MONTH(C2369),"")</f>
        <v/>
      </c>
      <c r="B2369" s="257">
        <f>IF(ISNUMBER(C2369),YEAR(C2369),"")</f>
        <v/>
      </c>
      <c r="C2369" s="808">
        <f>C2368+1</f>
        <v/>
      </c>
      <c r="D2369" s="844" t="n"/>
      <c r="E2369" s="845" t="n">
        <v>0.8869</v>
      </c>
      <c r="F2369" s="847" t="n"/>
      <c r="G2369" s="846" t="n">
        <v>1.321</v>
      </c>
      <c r="H2369" s="848" t="n"/>
      <c r="I2369" s="844" t="n"/>
      <c r="J2369" s="845" t="n">
        <v>0.844</v>
      </c>
      <c r="K2369" s="847" t="n"/>
      <c r="L2369" s="845" t="n">
        <v>0.9898</v>
      </c>
      <c r="M2369" s="983">
        <f>IFERROR(AVERAGE(D2369:E2369),"")</f>
        <v/>
      </c>
      <c r="N2369" s="983">
        <f>IFERROR(AVERAGE(F2369:H2369),"")</f>
        <v/>
      </c>
      <c r="O2369" s="983">
        <f>IFERROR(AVERAGE(I2369:J2369),"")</f>
        <v/>
      </c>
      <c r="P2369" s="983">
        <f>IFERROR(AVERAGE(K2369:L2369),"")</f>
        <v/>
      </c>
      <c r="Q2369" s="441" t="n"/>
      <c r="R2369" s="813">
        <f>AVERAGE(M2369:P2369)</f>
        <v/>
      </c>
      <c r="S2369" s="443">
        <f>IF(R2369&gt;=1,1,0)</f>
        <v/>
      </c>
      <c r="T2369" s="443">
        <f>IF(S2369=0,0,S2369+T2368)</f>
        <v/>
      </c>
      <c r="AH2369" s="257">
        <f>IF(AND(M2369&gt;=2,N2369&gt;=2,O2369&gt;=2,P2369&gt;=2),1,0)</f>
        <v/>
      </c>
      <c r="AI2369" s="266">
        <f>IF(AH2369=0,"OK","Check")</f>
        <v/>
      </c>
    </row>
    <row r="2370" ht="17.45" customHeight="1">
      <c r="A2370" s="257">
        <f>IF(ISNUMBER(C2370),MONTH(C2370),"")</f>
        <v/>
      </c>
      <c r="B2370" s="257">
        <f>IF(ISNUMBER(C2370),YEAR(C2370),"")</f>
        <v/>
      </c>
      <c r="C2370" s="808">
        <f>C2369+1</f>
        <v/>
      </c>
      <c r="D2370" s="844" t="n">
        <v>0.8241000000000001</v>
      </c>
      <c r="E2370" s="845" t="n"/>
      <c r="F2370" s="847" t="n"/>
      <c r="G2370" s="846" t="n"/>
      <c r="H2370" s="848" t="n">
        <v>0.8636</v>
      </c>
      <c r="I2370" s="844" t="n">
        <v>0.6484</v>
      </c>
      <c r="J2370" s="845" t="n"/>
      <c r="K2370" s="847" t="n">
        <v>0.8294</v>
      </c>
      <c r="L2370" s="845" t="n"/>
      <c r="M2370" s="983">
        <f>IFERROR(AVERAGE(D2370:E2370),"")</f>
        <v/>
      </c>
      <c r="N2370" s="983">
        <f>IFERROR(AVERAGE(F2370:H2370),"")</f>
        <v/>
      </c>
      <c r="O2370" s="983">
        <f>IFERROR(AVERAGE(I2370:J2370),"")</f>
        <v/>
      </c>
      <c r="P2370" s="983">
        <f>IFERROR(AVERAGE(K2370:L2370),"")</f>
        <v/>
      </c>
      <c r="Q2370" s="441" t="n"/>
      <c r="R2370" s="813">
        <f>AVERAGE(M2370:P2370)</f>
        <v/>
      </c>
      <c r="S2370" s="443">
        <f>IF(R2370&gt;=1,1,0)</f>
        <v/>
      </c>
      <c r="T2370" s="443">
        <f>IF(S2370=0,0,S2370+T2369)</f>
        <v/>
      </c>
      <c r="AH2370" s="257">
        <f>IF(AND(M2370&gt;=2,N2370&gt;=2,O2370&gt;=2,P2370&gt;=2),1,0)</f>
        <v/>
      </c>
      <c r="AI2370" s="266">
        <f>IF(AH2370=0,"OK","Check")</f>
        <v/>
      </c>
    </row>
    <row r="2371" ht="17.45" customHeight="1">
      <c r="A2371" s="257">
        <f>IF(ISNUMBER(C2371),MONTH(C2371),"")</f>
        <v/>
      </c>
      <c r="B2371" s="257">
        <f>IF(ISNUMBER(C2371),YEAR(C2371),"")</f>
        <v/>
      </c>
      <c r="C2371" s="791">
        <f>C2370+1</f>
        <v/>
      </c>
      <c r="D2371" s="792" t="n"/>
      <c r="E2371" s="793" t="n">
        <v>0.8273</v>
      </c>
      <c r="F2371" s="795" t="n"/>
      <c r="G2371" s="794" t="n">
        <v>0.8965</v>
      </c>
      <c r="H2371" s="836" t="n"/>
      <c r="I2371" s="792" t="n"/>
      <c r="J2371" s="793" t="n">
        <v>0.8832</v>
      </c>
      <c r="K2371" s="795" t="n"/>
      <c r="L2371" s="793" t="n">
        <v>0.9533</v>
      </c>
      <c r="M2371" s="982">
        <f>IFERROR(AVERAGE(D2371:E2371),"")</f>
        <v/>
      </c>
      <c r="N2371" s="982">
        <f>IFERROR(AVERAGE(F2371:H2371),"")</f>
        <v/>
      </c>
      <c r="O2371" s="982">
        <f>IFERROR(AVERAGE(I2371:J2371),"")</f>
        <v/>
      </c>
      <c r="P2371" s="982">
        <f>IFERROR(AVERAGE(K2371:L2371),"")</f>
        <v/>
      </c>
      <c r="R2371" s="797">
        <f>AVERAGE(M2371:P2371)</f>
        <v/>
      </c>
      <c r="S2371" s="266">
        <f>IF(R2371&gt;=1,1,0)</f>
        <v/>
      </c>
      <c r="T2371" s="266">
        <f>IF(S2371=0,0,S2371+T2370)</f>
        <v/>
      </c>
      <c r="AH2371" s="257">
        <f>IF(AND(M2371&gt;=2,N2371&gt;=2,O2371&gt;=2,P2371&gt;=2),1,0)</f>
        <v/>
      </c>
      <c r="AI2371" s="266">
        <f>IF(AH2371=0,"OK","Check")</f>
        <v/>
      </c>
    </row>
    <row r="2372" ht="17.45" customHeight="1">
      <c r="A2372" s="257">
        <f>IF(ISNUMBER(C2372),MONTH(C2372),"")</f>
        <v/>
      </c>
      <c r="B2372" s="257">
        <f>IF(ISNUMBER(C2372),YEAR(C2372),"")</f>
        <v/>
      </c>
      <c r="C2372" s="861">
        <f>C2371+1</f>
        <v/>
      </c>
      <c r="D2372" s="840" t="n">
        <v>0.9892</v>
      </c>
      <c r="E2372" s="841" t="n"/>
      <c r="F2372" s="843" t="n">
        <v>1.078</v>
      </c>
      <c r="G2372" s="842" t="n"/>
      <c r="H2372" s="863" t="n">
        <v>0.9789</v>
      </c>
      <c r="I2372" s="840" t="n">
        <v>1.227</v>
      </c>
      <c r="J2372" s="841" t="n"/>
      <c r="K2372" s="843" t="n">
        <v>1.017</v>
      </c>
      <c r="L2372" s="841" t="n"/>
      <c r="M2372" s="982">
        <f>IFERROR(AVERAGE(D2372:E2372),"")</f>
        <v/>
      </c>
      <c r="N2372" s="982">
        <f>IFERROR(AVERAGE(F2372:H2372),"")</f>
        <v/>
      </c>
      <c r="O2372" s="982">
        <f>IFERROR(AVERAGE(I2372:J2372),"")</f>
        <v/>
      </c>
      <c r="P2372" s="982">
        <f>IFERROR(AVERAGE(K2372:L2372),"")</f>
        <v/>
      </c>
      <c r="R2372" s="797">
        <f>AVERAGE(M2372:P2372)</f>
        <v/>
      </c>
      <c r="S2372" s="266">
        <f>IF(R2372&gt;=1,1,0)</f>
        <v/>
      </c>
      <c r="T2372" s="266">
        <f>IF(S2372=0,0,S2372+T2371)</f>
        <v/>
      </c>
      <c r="AH2372" s="257">
        <f>IF(AND(M2372&gt;=2,N2372&gt;=2,O2372&gt;=2,P2372&gt;=2),1,0)</f>
        <v/>
      </c>
      <c r="AI2372" s="266">
        <f>IF(AH2372=0,"OK","Check")</f>
        <v/>
      </c>
    </row>
    <row r="2373" ht="17.45" customHeight="1">
      <c r="A2373" s="257">
        <f>IF(ISNUMBER(C2373),MONTH(C2373),"")</f>
        <v/>
      </c>
      <c r="B2373" s="257">
        <f>IF(ISNUMBER(C2373),YEAR(C2373),"")</f>
        <v/>
      </c>
      <c r="C2373" s="791">
        <f>C2372+1</f>
        <v/>
      </c>
      <c r="D2373" s="849" t="n"/>
      <c r="E2373" s="850" t="n">
        <v>0.865</v>
      </c>
      <c r="F2373" s="852" t="n"/>
      <c r="G2373" s="851" t="n">
        <v>0.7655999999999999</v>
      </c>
      <c r="H2373" s="853" t="n"/>
      <c r="I2373" s="849" t="n"/>
      <c r="J2373" s="850" t="n">
        <v>0.9342</v>
      </c>
      <c r="K2373" s="852" t="n"/>
      <c r="L2373" s="850" t="n">
        <v>1.455</v>
      </c>
      <c r="M2373" s="982">
        <f>IFERROR(AVERAGE(D2373:E2373),"")</f>
        <v/>
      </c>
      <c r="N2373" s="982">
        <f>IFERROR(AVERAGE(F2373:H2373),"")</f>
        <v/>
      </c>
      <c r="O2373" s="982">
        <f>IFERROR(AVERAGE(I2373:J2373),"")</f>
        <v/>
      </c>
      <c r="P2373" s="982">
        <f>IFERROR(AVERAGE(K2373:L2373),"")</f>
        <v/>
      </c>
      <c r="R2373" s="797">
        <f>AVERAGE(M2373:P2373)</f>
        <v/>
      </c>
      <c r="S2373" s="266">
        <f>IF(R2373&gt;=1,1,0)</f>
        <v/>
      </c>
      <c r="T2373" s="266">
        <f>IF(S2373=0,0,S2373+T2372)</f>
        <v/>
      </c>
      <c r="AH2373" s="257">
        <f>IF(AND(M2373&gt;=2,N2373&gt;=2,O2373&gt;=2,P2373&gt;=2),1,0)</f>
        <v/>
      </c>
      <c r="AI2373" s="266">
        <f>IF(AH2373=0,"OK","Check")</f>
        <v/>
      </c>
    </row>
    <row r="2374" ht="17.45" customHeight="1">
      <c r="A2374" s="257">
        <f>IF(ISNUMBER(C2374),MONTH(C2374),"")</f>
        <v/>
      </c>
      <c r="B2374" s="257">
        <f>IF(ISNUMBER(C2374),YEAR(C2374),"")</f>
        <v/>
      </c>
      <c r="C2374" s="791">
        <f>C2373+1</f>
        <v/>
      </c>
      <c r="D2374" s="933" t="n">
        <v>3.899</v>
      </c>
      <c r="E2374" s="850" t="n"/>
      <c r="F2374" s="852" t="n">
        <v>0.7745</v>
      </c>
      <c r="G2374" s="851" t="n"/>
      <c r="H2374" s="853" t="n"/>
      <c r="I2374" s="849" t="n">
        <v>0.991</v>
      </c>
      <c r="J2374" s="850" t="n"/>
      <c r="K2374" s="852" t="n">
        <v>1.154</v>
      </c>
      <c r="L2374" s="850" t="n"/>
      <c r="M2374" s="1028">
        <f>IFERROR(AVERAGE(D2374:E2374),"")</f>
        <v/>
      </c>
      <c r="N2374" s="982">
        <f>IFERROR(AVERAGE(F2374:H2374),"")</f>
        <v/>
      </c>
      <c r="O2374" s="982">
        <f>IFERROR(AVERAGE(I2374:J2374),"")</f>
        <v/>
      </c>
      <c r="P2374" s="982">
        <f>IFERROR(AVERAGE(K2374:L2374),"")</f>
        <v/>
      </c>
      <c r="R2374" s="797">
        <f>AVERAGE(M2374:P2374)</f>
        <v/>
      </c>
      <c r="S2374" s="266">
        <f>IF(R2374&gt;=1,1,0)</f>
        <v/>
      </c>
      <c r="T2374" s="266">
        <f>IF(S2374=0,0,S2374+T2373)</f>
        <v/>
      </c>
      <c r="AH2374" s="257">
        <f>IF(AND(M2374&gt;=2,N2374&gt;=2,O2374&gt;=2,P2374&gt;=2),1,0)</f>
        <v/>
      </c>
      <c r="AI2374" s="266">
        <f>IF(AH2374=0,"OK","Check")</f>
        <v/>
      </c>
    </row>
    <row r="2375" ht="17.45" customHeight="1" thickBot="1">
      <c r="A2375" s="257">
        <f>IF(ISNUMBER(C2375),MONTH(C2375),"")</f>
        <v/>
      </c>
      <c r="B2375" s="257">
        <f>IF(ISNUMBER(C2375),YEAR(C2375),"")</f>
        <v/>
      </c>
      <c r="C2375" s="791">
        <f>C2374+1</f>
        <v/>
      </c>
      <c r="D2375" s="849" t="n"/>
      <c r="E2375" s="850" t="n">
        <v>1.946</v>
      </c>
      <c r="F2375" s="852" t="n"/>
      <c r="G2375" s="851" t="n">
        <v>0.9209000000000001</v>
      </c>
      <c r="H2375" s="853" t="n"/>
      <c r="I2375" s="849" t="n"/>
      <c r="J2375" s="850" t="n">
        <v>0.6903</v>
      </c>
      <c r="K2375" s="852" t="n"/>
      <c r="L2375" s="850" t="n">
        <v>1.292</v>
      </c>
      <c r="M2375" s="982">
        <f>IFERROR(AVERAGE(D2375:E2375),"")</f>
        <v/>
      </c>
      <c r="N2375" s="982">
        <f>IFERROR(AVERAGE(F2375:H2375),"")</f>
        <v/>
      </c>
      <c r="O2375" s="982">
        <f>IFERROR(AVERAGE(I2375:J2375),"")</f>
        <v/>
      </c>
      <c r="P2375" s="982">
        <f>IFERROR(AVERAGE(K2375:L2375),"")</f>
        <v/>
      </c>
      <c r="R2375" s="797">
        <f>AVERAGE(M2375:P2375)</f>
        <v/>
      </c>
      <c r="S2375" s="266">
        <f>IF(R2375&gt;=1,1,0)</f>
        <v/>
      </c>
      <c r="T2375" s="266">
        <f>IF(S2375=0,0,S2375+T2374)</f>
        <v/>
      </c>
      <c r="AH2375" s="257">
        <f>IF(AND(M2375&gt;=2,N2375&gt;=2,O2375&gt;=2,P2375&gt;=2),1,0)</f>
        <v/>
      </c>
      <c r="AI2375" s="266">
        <f>IF(AH2375=0,"OK","Check")</f>
        <v/>
      </c>
    </row>
    <row r="2376" ht="17.45" customHeight="1" thickBot="1">
      <c r="A2376" s="257">
        <f>IF(ISNUMBER(C2376),MONTH(C2376),"")</f>
        <v/>
      </c>
      <c r="B2376" s="257">
        <f>IF(ISNUMBER(C2376),YEAR(C2376),"")</f>
        <v/>
      </c>
      <c r="C2376" s="808">
        <f>C2375+1</f>
        <v/>
      </c>
      <c r="D2376" s="844" t="n">
        <v>1.093</v>
      </c>
      <c r="E2376" s="845" t="n"/>
      <c r="F2376" s="847" t="n"/>
      <c r="G2376" s="846" t="n"/>
      <c r="H2376" s="848" t="n">
        <v>0.7144</v>
      </c>
      <c r="I2376" s="844" t="n">
        <v>0.6445</v>
      </c>
      <c r="J2376" s="845" t="n"/>
      <c r="K2376" s="847" t="n">
        <v>1.172</v>
      </c>
      <c r="L2376" s="845" t="n"/>
      <c r="M2376" s="983">
        <f>IFERROR(AVERAGE(D2376:E2376),"")</f>
        <v/>
      </c>
      <c r="N2376" s="983">
        <f>IFERROR(AVERAGE(F2376:H2376),"")</f>
        <v/>
      </c>
      <c r="O2376" s="983">
        <f>IFERROR(AVERAGE(I2376:J2376),"")</f>
        <v/>
      </c>
      <c r="P2376" s="983">
        <f>IFERROR(AVERAGE(K2376:L2376),"")</f>
        <v/>
      </c>
      <c r="Q2376" s="441" t="n"/>
      <c r="R2376" s="813">
        <f>AVERAGE(M2376:P2376)</f>
        <v/>
      </c>
      <c r="S2376" s="443">
        <f>IF(R2376&gt;=1,1,0)</f>
        <v/>
      </c>
      <c r="T2376" s="443">
        <f>IF(S2376=0,0,S2376+T2375)</f>
        <v/>
      </c>
      <c r="U2376" s="514" t="inlineStr">
        <is>
          <t>June</t>
        </is>
      </c>
      <c r="V2376" s="515" t="n">
        <v>2024</v>
      </c>
      <c r="W2376" s="516" t="n"/>
      <c r="X2376" s="516" t="n"/>
      <c r="Y2376" s="516" t="n"/>
      <c r="AH2376" s="257">
        <f>IF(AND(M2376&gt;=2,N2376&gt;=2,O2376&gt;=2,P2376&gt;=2),1,0)</f>
        <v/>
      </c>
      <c r="AI2376" s="266">
        <f>IF(AH2376=0,"OK","Check")</f>
        <v/>
      </c>
    </row>
    <row r="2377" ht="17.45" customHeight="1">
      <c r="A2377" s="257">
        <f>IF(ISNUMBER(C2377),MONTH(C2377),"")</f>
        <v/>
      </c>
      <c r="B2377" s="257">
        <f>IF(ISNUMBER(C2377),YEAR(C2377),"")</f>
        <v/>
      </c>
      <c r="C2377" s="808">
        <f>C2376+1</f>
        <v/>
      </c>
      <c r="D2377" s="844" t="n"/>
      <c r="E2377" s="845" t="n">
        <v>1.04</v>
      </c>
      <c r="F2377" s="847" t="n"/>
      <c r="G2377" s="846" t="n">
        <v>0.8457</v>
      </c>
      <c r="H2377" s="848" t="n"/>
      <c r="I2377" s="844" t="n"/>
      <c r="J2377" s="845" t="n">
        <v>0.7974</v>
      </c>
      <c r="K2377" s="847" t="n"/>
      <c r="L2377" s="845" t="n">
        <v>0.9988</v>
      </c>
      <c r="M2377" s="983">
        <f>IFERROR(AVERAGE(D2377:E2377),"")</f>
        <v/>
      </c>
      <c r="N2377" s="983">
        <f>IFERROR(AVERAGE(F2377:H2377),"")</f>
        <v/>
      </c>
      <c r="O2377" s="983">
        <f>IFERROR(AVERAGE(I2377:J2377),"")</f>
        <v/>
      </c>
      <c r="P2377" s="983">
        <f>IFERROR(AVERAGE(K2377:L2377),"")</f>
        <v/>
      </c>
      <c r="Q2377" s="441" t="n"/>
      <c r="R2377" s="813">
        <f>AVERAGE(M2377:P2377)</f>
        <v/>
      </c>
      <c r="S2377" s="443">
        <f>IF(R2377&gt;=1,1,0)</f>
        <v/>
      </c>
      <c r="T2377" s="443">
        <f>IF(S2377=0,0,S2377+T2376)</f>
        <v/>
      </c>
      <c r="U2377" s="517" t="inlineStr">
        <is>
          <t>Parameter</t>
        </is>
      </c>
      <c r="V2377" s="517" t="inlineStr">
        <is>
          <t>Station 1</t>
        </is>
      </c>
      <c r="W2377" s="517" t="inlineStr">
        <is>
          <t>Station 2</t>
        </is>
      </c>
      <c r="X2377" s="517" t="inlineStr">
        <is>
          <t>Station 4</t>
        </is>
      </c>
      <c r="Y2377" s="517" t="inlineStr">
        <is>
          <t>Station 5</t>
        </is>
      </c>
      <c r="AH2377" s="257">
        <f>IF(AND(M2377&gt;=2,N2377&gt;=2,O2377&gt;=2,P2377&gt;=2),1,0)</f>
        <v/>
      </c>
      <c r="AI2377" s="266">
        <f>IF(AH2377=0,"OK","Check")</f>
        <v/>
      </c>
    </row>
    <row r="2378" ht="17.45" customHeight="1">
      <c r="A2378" s="257">
        <f>IF(ISNUMBER(C2378),MONTH(C2378),"")</f>
        <v/>
      </c>
      <c r="B2378" s="257">
        <f>IF(ISNUMBER(C2378),YEAR(C2378),"")</f>
        <v/>
      </c>
      <c r="C2378" s="861">
        <f>C2377+1</f>
        <v/>
      </c>
      <c r="D2378" s="803" t="n">
        <v>1.741</v>
      </c>
      <c r="E2378" s="804" t="n"/>
      <c r="F2378" s="806" t="n">
        <v>0.8443000000000001</v>
      </c>
      <c r="G2378" s="805" t="n"/>
      <c r="H2378" s="838" t="n">
        <v>0.7745</v>
      </c>
      <c r="I2378" s="803" t="n">
        <v>0.8249</v>
      </c>
      <c r="J2378" s="804" t="n"/>
      <c r="K2378" s="806" t="n">
        <v>1.283</v>
      </c>
      <c r="L2378" s="804" t="n"/>
      <c r="M2378" s="982">
        <f>IFERROR(AVERAGE(D2378:E2378),"")</f>
        <v/>
      </c>
      <c r="N2378" s="982">
        <f>IFERROR(AVERAGE(F2378:H2378),"")</f>
        <v/>
      </c>
      <c r="O2378" s="982">
        <f>IFERROR(AVERAGE(I2378:J2378),"")</f>
        <v/>
      </c>
      <c r="P2378" s="982">
        <f>IFERROR(AVERAGE(K2378:L2378),"")</f>
        <v/>
      </c>
      <c r="R2378" s="797">
        <f>AVERAGE(M2378:P2378)</f>
        <v/>
      </c>
      <c r="S2378" s="266">
        <f>IF(R2378&gt;=1,1,0)</f>
        <v/>
      </c>
      <c r="T2378" s="266">
        <f>IF(S2378=0,0,S2378+T2377)</f>
        <v/>
      </c>
      <c r="U2378" s="518" t="inlineStr">
        <is>
          <t>Average</t>
        </is>
      </c>
      <c r="V2378" s="928">
        <f>AVERAGE(D2348:E2377)</f>
        <v/>
      </c>
      <c r="W2378" s="928">
        <f>AVERAGE(F2348:H2377)</f>
        <v/>
      </c>
      <c r="X2378" s="928">
        <f>AVERAGE(I2348:J2377)</f>
        <v/>
      </c>
      <c r="Y2378" s="928">
        <f>AVERAGE(K2348:L2377)</f>
        <v/>
      </c>
      <c r="AH2378" s="257">
        <f>IF(AND(M2378&gt;=2,N2378&gt;=2,O2378&gt;=2,P2378&gt;=2),1,0)</f>
        <v/>
      </c>
      <c r="AI2378" s="266">
        <f>IF(AH2378=0,"OK","Check")</f>
        <v/>
      </c>
    </row>
    <row r="2379" ht="17.45" customHeight="1">
      <c r="A2379" s="257">
        <f>IF(ISNUMBER(C2379),MONTH(C2379),"")</f>
        <v/>
      </c>
      <c r="B2379" s="257">
        <f>IF(ISNUMBER(C2379),YEAR(C2379),"")</f>
        <v/>
      </c>
      <c r="C2379" s="791">
        <f>C2378+1</f>
        <v/>
      </c>
      <c r="D2379" s="792" t="n"/>
      <c r="E2379" s="793" t="n">
        <v>1.105</v>
      </c>
      <c r="F2379" s="795" t="n"/>
      <c r="G2379" s="794" t="n">
        <v>0.8538</v>
      </c>
      <c r="H2379" s="836" t="n"/>
      <c r="I2379" s="792" t="n"/>
      <c r="J2379" s="793" t="n">
        <v>0.8178</v>
      </c>
      <c r="K2379" s="795" t="n"/>
      <c r="L2379" s="793" t="n">
        <v>1.282</v>
      </c>
      <c r="M2379" s="982">
        <f>IFERROR(AVERAGE(D2379:E2379),"")</f>
        <v/>
      </c>
      <c r="N2379" s="982">
        <f>IFERROR(AVERAGE(F2379:H2379),"")</f>
        <v/>
      </c>
      <c r="O2379" s="982">
        <f>IFERROR(AVERAGE(I2379:J2379),"")</f>
        <v/>
      </c>
      <c r="P2379" s="982">
        <f>IFERROR(AVERAGE(K2379:L2379),"")</f>
        <v/>
      </c>
      <c r="R2379" s="797">
        <f>AVERAGE(M2379:P2379)</f>
        <v/>
      </c>
      <c r="S2379" s="266">
        <f>IF(R2379&gt;=1,1,0)</f>
        <v/>
      </c>
      <c r="T2379" s="266">
        <f>IF(S2379=0,0,S2379+T2378)</f>
        <v/>
      </c>
      <c r="U2379" s="518" t="inlineStr">
        <is>
          <t>Maximum</t>
        </is>
      </c>
      <c r="V2379" s="928">
        <f>MAX(D2348:E2377)</f>
        <v/>
      </c>
      <c r="W2379" s="928">
        <f>MAX(F2348:H2377)</f>
        <v/>
      </c>
      <c r="X2379" s="928">
        <f>MAX(I2348:J2377)</f>
        <v/>
      </c>
      <c r="Y2379" s="928">
        <f>MAX(K2348:L2377)</f>
        <v/>
      </c>
      <c r="AH2379" s="257">
        <f>IF(AND(M2379&gt;=2,N2379&gt;=2,O2379&gt;=2,P2379&gt;=2),1,0)</f>
        <v/>
      </c>
      <c r="AI2379" s="266">
        <f>IF(AH2379=0,"OK","Check")</f>
        <v/>
      </c>
    </row>
    <row r="2380" ht="17.45" customHeight="1" thickBot="1">
      <c r="A2380" s="257">
        <f>IF(ISNUMBER(C2380),MONTH(C2380),"")</f>
        <v/>
      </c>
      <c r="B2380" s="257">
        <f>IF(ISNUMBER(C2380),YEAR(C2380),"")</f>
        <v/>
      </c>
      <c r="C2380" s="791">
        <f>C2379+1</f>
        <v/>
      </c>
      <c r="D2380" s="792" t="n">
        <v>1.425</v>
      </c>
      <c r="E2380" s="793" t="n"/>
      <c r="F2380" s="795" t="n">
        <v>1.242</v>
      </c>
      <c r="G2380" s="794" t="n"/>
      <c r="H2380" s="836" t="n"/>
      <c r="I2380" s="792" t="n">
        <v>1.163</v>
      </c>
      <c r="J2380" s="793" t="n"/>
      <c r="K2380" s="795" t="n">
        <v>1.21</v>
      </c>
      <c r="L2380" s="793" t="n"/>
      <c r="M2380" s="982">
        <f>IFERROR(AVERAGE(D2380:E2380),"")</f>
        <v/>
      </c>
      <c r="N2380" s="982">
        <f>IFERROR(AVERAGE(F2380:H2380),"")</f>
        <v/>
      </c>
      <c r="O2380" s="982">
        <f>IFERROR(AVERAGE(I2380:J2380),"")</f>
        <v/>
      </c>
      <c r="P2380" s="982">
        <f>IFERROR(AVERAGE(K2380:L2380),"")</f>
        <v/>
      </c>
      <c r="R2380" s="797">
        <f>AVERAGE(M2380:P2380)</f>
        <v/>
      </c>
      <c r="S2380" s="266">
        <f>IF(R2380&gt;=1,1,0)</f>
        <v/>
      </c>
      <c r="T2380" s="266">
        <f>IF(S2380=0,0,S2380+T2379)</f>
        <v/>
      </c>
      <c r="U2380" s="520" t="inlineStr">
        <is>
          <t># DAYS &gt; 2.5</t>
        </is>
      </c>
      <c r="V2380" s="521">
        <f>COUNTIF(D2348:E2377,"&gt;=2.5")</f>
        <v/>
      </c>
      <c r="W2380" s="521">
        <f>COUNTIF(F2348:H2377,"&gt;=2.5")</f>
        <v/>
      </c>
      <c r="X2380" s="521">
        <f>COUNTIF(I2348:J2377,"&gt;=2.5")</f>
        <v/>
      </c>
      <c r="Y2380" s="521">
        <f>COUNTIF(K2348:L2377,"&gt;=2.5")</f>
        <v/>
      </c>
      <c r="AH2380" s="257">
        <f>IF(AND(M2380&gt;=2,N2380&gt;=2,O2380&gt;=2,P2380&gt;=2),1,0)</f>
        <v/>
      </c>
      <c r="AI2380" s="266">
        <f>IF(AH2380=0,"OK","Check")</f>
        <v/>
      </c>
    </row>
    <row r="2381" ht="17.45" customHeight="1" thickBot="1">
      <c r="A2381" s="257">
        <f>IF(ISNUMBER(C2381),MONTH(C2381),"")</f>
        <v/>
      </c>
      <c r="B2381" s="257">
        <f>IF(ISNUMBER(C2381),YEAR(C2381),"")</f>
        <v/>
      </c>
      <c r="C2381" s="791">
        <f>C2380+1</f>
        <v/>
      </c>
      <c r="D2381" s="792" t="n"/>
      <c r="E2381" s="793" t="n">
        <v>1.271</v>
      </c>
      <c r="F2381" s="795" t="n"/>
      <c r="G2381" s="794" t="n">
        <v>1.325</v>
      </c>
      <c r="H2381" s="836" t="n"/>
      <c r="I2381" s="792" t="n"/>
      <c r="J2381" s="793" t="n">
        <v>1.044</v>
      </c>
      <c r="K2381" s="795" t="n"/>
      <c r="L2381" s="793" t="n">
        <v>1.327</v>
      </c>
      <c r="M2381" s="982">
        <f>IFERROR(AVERAGE(D2381:E2381),"")</f>
        <v/>
      </c>
      <c r="N2381" s="982">
        <f>IFERROR(AVERAGE(F2381:H2381),"")</f>
        <v/>
      </c>
      <c r="O2381" s="982">
        <f>IFERROR(AVERAGE(I2381:J2381),"")</f>
        <v/>
      </c>
      <c r="P2381" s="982">
        <f>IFERROR(AVERAGE(K2381:L2381),"")</f>
        <v/>
      </c>
      <c r="R2381" s="797">
        <f>AVERAGE(M2381:P2381)</f>
        <v/>
      </c>
      <c r="S2381" s="266">
        <f>IF(R2381&gt;=1,1,0)</f>
        <v/>
      </c>
      <c r="T2381" s="266">
        <f>IF(S2381=0,0,S2381+T2380)</f>
        <v/>
      </c>
      <c r="X2381" s="664">
        <f>SUM(V2380:Y2380)</f>
        <v/>
      </c>
      <c r="Y2381" s="929">
        <f>AVERAGE(V2378:Y2378)</f>
        <v/>
      </c>
      <c r="AH2381" s="257">
        <f>IF(AND(M2381&gt;=2,N2381&gt;=2,O2381&gt;=2,P2381&gt;=2),1,0)</f>
        <v/>
      </c>
      <c r="AI2381" s="266">
        <f>IF(AH2381=0,"OK","Check")</f>
        <v/>
      </c>
    </row>
    <row r="2382" ht="17.45" customHeight="1">
      <c r="A2382" s="257">
        <f>IF(ISNUMBER(C2382),MONTH(C2382),"")</f>
        <v/>
      </c>
      <c r="B2382" s="257">
        <f>IF(ISNUMBER(C2382),YEAR(C2382),"")</f>
        <v/>
      </c>
      <c r="C2382" s="791">
        <f>C2381+1</f>
        <v/>
      </c>
      <c r="D2382" s="899" t="n">
        <v>3.836</v>
      </c>
      <c r="E2382" s="793" t="n"/>
      <c r="F2382" s="795" t="n"/>
      <c r="G2382" s="794" t="n"/>
      <c r="H2382" s="1023" t="n">
        <v>3.563</v>
      </c>
      <c r="I2382" s="899" t="n">
        <v>3.44</v>
      </c>
      <c r="J2382" s="793" t="n"/>
      <c r="K2382" s="964" t="n">
        <v>3.574</v>
      </c>
      <c r="L2382" s="793" t="n"/>
      <c r="M2382" s="1028">
        <f>IFERROR(AVERAGE(D2382:E2382),"")</f>
        <v/>
      </c>
      <c r="N2382" s="1028">
        <f>IFERROR(AVERAGE(F2382:H2382),"")</f>
        <v/>
      </c>
      <c r="O2382" s="1028">
        <f>IFERROR(AVERAGE(I2382:J2382),"")</f>
        <v/>
      </c>
      <c r="P2382" s="1028">
        <f>IFERROR(AVERAGE(K2382:L2382),"")</f>
        <v/>
      </c>
      <c r="R2382" s="797">
        <f>AVERAGE(M2382:P2382)</f>
        <v/>
      </c>
      <c r="S2382" s="266">
        <f>IF(R2382&gt;=1,1,0)</f>
        <v/>
      </c>
      <c r="T2382" s="266">
        <f>IF(S2382=0,0,S2382+T2381)</f>
        <v/>
      </c>
      <c r="V2382" s="605">
        <f>V2378-V2347</f>
        <v/>
      </c>
      <c r="W2382" s="605">
        <f>W2378-W2347</f>
        <v/>
      </c>
      <c r="X2382" s="605">
        <f>X2378-X2347</f>
        <v/>
      </c>
      <c r="Y2382" s="605">
        <f>Y2378-Y2347</f>
        <v/>
      </c>
      <c r="AH2382" s="257">
        <f>IF(AND(M2382&gt;=2,N2382&gt;=2,O2382&gt;=2,P2382&gt;=2),1,0)</f>
        <v/>
      </c>
      <c r="AI2382" s="266">
        <f>IF(AH2382=0,"OK","Check")</f>
        <v/>
      </c>
    </row>
    <row r="2383" ht="17.45" customHeight="1">
      <c r="A2383" s="257">
        <f>IF(ISNUMBER(C2383),MONTH(C2383),"")</f>
        <v/>
      </c>
      <c r="B2383" s="257">
        <f>IF(ISNUMBER(C2383),YEAR(C2383),"")</f>
        <v/>
      </c>
      <c r="C2383" s="808">
        <f>C2382+1</f>
        <v/>
      </c>
      <c r="D2383" s="809" t="n"/>
      <c r="E2383" s="810" t="n">
        <v>0.9493</v>
      </c>
      <c r="F2383" s="812" t="n"/>
      <c r="G2383" s="811" t="n">
        <v>0.7593</v>
      </c>
      <c r="H2383" s="837" t="n"/>
      <c r="I2383" s="809" t="n"/>
      <c r="J2383" s="810" t="n">
        <v>0.5573</v>
      </c>
      <c r="K2383" s="812" t="n"/>
      <c r="L2383" s="900" t="n">
        <v>2.059</v>
      </c>
      <c r="M2383" s="983">
        <f>IFERROR(AVERAGE(D2383:E2383),"")</f>
        <v/>
      </c>
      <c r="N2383" s="983">
        <f>IFERROR(AVERAGE(F2383:H2383),"")</f>
        <v/>
      </c>
      <c r="O2383" s="983">
        <f>IFERROR(AVERAGE(I2383:J2383),"")</f>
        <v/>
      </c>
      <c r="P2383" s="1033">
        <f>IFERROR(AVERAGE(K2383:L2383),"")</f>
        <v/>
      </c>
      <c r="Q2383" s="441" t="n"/>
      <c r="R2383" s="813">
        <f>AVERAGE(M2383:P2383)</f>
        <v/>
      </c>
      <c r="S2383" s="443">
        <f>IF(R2383&gt;=1,1,0)</f>
        <v/>
      </c>
      <c r="T2383" s="443">
        <f>IF(S2383=0,0,S2383+T2382)</f>
        <v/>
      </c>
      <c r="Y2383" s="796">
        <f>Y2381-Y2350</f>
        <v/>
      </c>
      <c r="AH2383" s="257">
        <f>IF(AND(M2383&gt;=2,N2383&gt;=2,O2383&gt;=2,P2383&gt;=2),1,0)</f>
        <v/>
      </c>
      <c r="AI2383" s="266">
        <f>IF(AH2383=0,"OK","Check")</f>
        <v/>
      </c>
    </row>
    <row r="2384" ht="17.45" customHeight="1">
      <c r="A2384" s="257">
        <f>IF(ISNUMBER(C2384),MONTH(C2384),"")</f>
        <v/>
      </c>
      <c r="B2384" s="257">
        <f>IF(ISNUMBER(C2384),YEAR(C2384),"")</f>
        <v/>
      </c>
      <c r="C2384" s="861">
        <f>C2383+1</f>
        <v/>
      </c>
      <c r="D2384" s="809" t="n">
        <v>0.8238</v>
      </c>
      <c r="E2384" s="810" t="n"/>
      <c r="F2384" s="809" t="n">
        <v>0.6142</v>
      </c>
      <c r="G2384" s="811" t="n"/>
      <c r="H2384" s="810" t="n">
        <v>0.5717</v>
      </c>
      <c r="I2384" s="809" t="n">
        <v>0.4341</v>
      </c>
      <c r="J2384" s="810" t="n"/>
      <c r="K2384" s="812" t="n">
        <v>0.5999</v>
      </c>
      <c r="L2384" s="810" t="n"/>
      <c r="M2384" s="983">
        <f>IFERROR(AVERAGE(D2384:E2384),"")</f>
        <v/>
      </c>
      <c r="N2384" s="983">
        <f>IFERROR(AVERAGE(F2384:H2384),"")</f>
        <v/>
      </c>
      <c r="O2384" s="983">
        <f>IFERROR(AVERAGE(I2384:J2384),"")</f>
        <v/>
      </c>
      <c r="P2384" s="983">
        <f>IFERROR(AVERAGE(K2384:L2384),"")</f>
        <v/>
      </c>
      <c r="Q2384" s="441" t="n"/>
      <c r="R2384" s="813">
        <f>AVERAGE(M2384:P2384)</f>
        <v/>
      </c>
      <c r="S2384" s="443">
        <f>IF(R2384&gt;=1,1,0)</f>
        <v/>
      </c>
      <c r="T2384" s="443">
        <f>IF(S2384=0,0,S2384+T2383)</f>
        <v/>
      </c>
      <c r="AH2384" s="257">
        <f>IF(AND(M2384&gt;=2,N2384&gt;=2,O2384&gt;=2,P2384&gt;=2),1,0)</f>
        <v/>
      </c>
      <c r="AI2384" s="266">
        <f>IF(AH2384=0,"OK","Check")</f>
        <v/>
      </c>
    </row>
    <row r="2385" ht="17.45" customHeight="1">
      <c r="A2385" s="257">
        <f>IF(ISNUMBER(C2385),MONTH(C2385),"")</f>
        <v/>
      </c>
      <c r="B2385" s="257">
        <f>IF(ISNUMBER(C2385),YEAR(C2385),"")</f>
        <v/>
      </c>
      <c r="C2385" s="791">
        <f>C2384+1</f>
        <v/>
      </c>
      <c r="D2385" s="792" t="n"/>
      <c r="E2385" s="793" t="n">
        <v>1.508</v>
      </c>
      <c r="F2385" s="792" t="n"/>
      <c r="G2385" s="794" t="n">
        <v>0.9344</v>
      </c>
      <c r="H2385" s="793" t="n"/>
      <c r="I2385" s="792" t="n"/>
      <c r="J2385" s="793" t="n">
        <v>0.8715000000000001</v>
      </c>
      <c r="K2385" s="795" t="n"/>
      <c r="L2385" s="793" t="n">
        <v>1.353</v>
      </c>
      <c r="M2385" s="982">
        <f>IFERROR(AVERAGE(D2385:E2385),"")</f>
        <v/>
      </c>
      <c r="N2385" s="982">
        <f>IFERROR(AVERAGE(F2385:H2385),"")</f>
        <v/>
      </c>
      <c r="O2385" s="982">
        <f>IFERROR(AVERAGE(I2385:J2385),"")</f>
        <v/>
      </c>
      <c r="P2385" s="982">
        <f>IFERROR(AVERAGE(K2385:L2385),"")</f>
        <v/>
      </c>
      <c r="R2385" s="797">
        <f>AVERAGE(M2385:P2385)</f>
        <v/>
      </c>
      <c r="S2385" s="266">
        <f>IF(R2385&gt;=1,1,0)</f>
        <v/>
      </c>
      <c r="T2385" s="266">
        <f>IF(S2385=0,0,S2385+T2384)</f>
        <v/>
      </c>
      <c r="AH2385" s="257">
        <f>IF(AND(M2385&gt;=2,N2385&gt;=2,O2385&gt;=2,P2385&gt;=2),1,0)</f>
        <v/>
      </c>
      <c r="AI2385" s="266">
        <f>IF(AH2385=0,"OK","Check")</f>
        <v/>
      </c>
    </row>
    <row r="2386" ht="17.45" customHeight="1">
      <c r="A2386" s="257">
        <f>IF(ISNUMBER(C2386),MONTH(C2386),"")</f>
        <v/>
      </c>
      <c r="B2386" s="257">
        <f>IF(ISNUMBER(C2386),YEAR(C2386),"")</f>
        <v/>
      </c>
      <c r="C2386" s="791">
        <f>C2385+1</f>
        <v/>
      </c>
      <c r="D2386" s="792" t="n">
        <v>1.661</v>
      </c>
      <c r="E2386" s="793" t="n"/>
      <c r="F2386" s="795" t="n">
        <v>1.48</v>
      </c>
      <c r="G2386" s="794" t="n"/>
      <c r="H2386" s="836" t="n"/>
      <c r="I2386" s="792" t="n">
        <v>1.277</v>
      </c>
      <c r="J2386" s="793" t="n"/>
      <c r="K2386" s="795" t="n">
        <v>1.155</v>
      </c>
      <c r="L2386" s="793" t="n"/>
      <c r="M2386" s="982">
        <f>IFERROR(AVERAGE(D2386:E2386),"")</f>
        <v/>
      </c>
      <c r="N2386" s="982">
        <f>IFERROR(AVERAGE(F2386:H2386),"")</f>
        <v/>
      </c>
      <c r="O2386" s="982">
        <f>IFERROR(AVERAGE(I2386:J2386),"")</f>
        <v/>
      </c>
      <c r="P2386" s="982">
        <f>IFERROR(AVERAGE(K2386:L2386),"")</f>
        <v/>
      </c>
      <c r="R2386" s="797">
        <f>AVERAGE(M2386:P2386)</f>
        <v/>
      </c>
      <c r="S2386" s="266">
        <f>IF(R2386&gt;=1,1,0)</f>
        <v/>
      </c>
      <c r="T2386" s="266">
        <f>IF(S2386=0,0,S2386+T2385)</f>
        <v/>
      </c>
      <c r="AH2386" s="257">
        <f>IF(AND(M2386&gt;=2,N2386&gt;=2,O2386&gt;=2,P2386&gt;=2),1,0)</f>
        <v/>
      </c>
      <c r="AI2386" s="266">
        <f>IF(AH2386=0,"OK","Check")</f>
        <v/>
      </c>
    </row>
    <row r="2387" ht="17.45" customHeight="1">
      <c r="A2387" s="257">
        <f>IF(ISNUMBER(C2387),MONTH(C2387),"")</f>
        <v/>
      </c>
      <c r="B2387" s="257">
        <f>IF(ISNUMBER(C2387),YEAR(C2387),"")</f>
        <v/>
      </c>
      <c r="C2387" s="791">
        <f>C2386+1</f>
        <v/>
      </c>
      <c r="D2387" s="849" t="n"/>
      <c r="E2387" s="850" t="n">
        <v>2.111</v>
      </c>
      <c r="F2387" s="852" t="n"/>
      <c r="G2387" s="851" t="n">
        <v>1.493</v>
      </c>
      <c r="H2387" s="853" t="n"/>
      <c r="I2387" s="849" t="n"/>
      <c r="J2387" s="850" t="n">
        <v>1.256</v>
      </c>
      <c r="K2387" s="852" t="n"/>
      <c r="L2387" s="850" t="n">
        <v>1.193</v>
      </c>
      <c r="M2387" s="982">
        <f>IFERROR(AVERAGE(D2387:E2387),"")</f>
        <v/>
      </c>
      <c r="N2387" s="982">
        <f>IFERROR(AVERAGE(F2387:H2387),"")</f>
        <v/>
      </c>
      <c r="O2387" s="982">
        <f>IFERROR(AVERAGE(I2387:J2387),"")</f>
        <v/>
      </c>
      <c r="P2387" s="982">
        <f>IFERROR(AVERAGE(K2387:L2387),"")</f>
        <v/>
      </c>
      <c r="R2387" s="797">
        <f>AVERAGE(M2387:P2387)</f>
        <v/>
      </c>
      <c r="S2387" s="266">
        <f>IF(R2387&gt;=1,1,0)</f>
        <v/>
      </c>
      <c r="T2387" s="266">
        <f>IF(S2387=0,0,S2387+T2386)</f>
        <v/>
      </c>
      <c r="AH2387" s="257">
        <f>IF(AND(M2387&gt;=2,N2387&gt;=2,O2387&gt;=2,P2387&gt;=2),1,0)</f>
        <v/>
      </c>
      <c r="AI2387" s="266">
        <f>IF(AH2387=0,"OK","Check")</f>
        <v/>
      </c>
    </row>
    <row r="2388" ht="17.45" customHeight="1">
      <c r="A2388" s="257">
        <f>IF(ISNUMBER(C2388),MONTH(C2388),"")</f>
        <v/>
      </c>
      <c r="B2388" s="257">
        <f>IF(ISNUMBER(C2388),YEAR(C2388),"")</f>
        <v/>
      </c>
      <c r="C2388" s="791">
        <f>C2387+1</f>
        <v/>
      </c>
      <c r="D2388" s="792" t="n">
        <v>1.421</v>
      </c>
      <c r="E2388" s="793" t="n"/>
      <c r="F2388" s="795" t="n"/>
      <c r="G2388" s="794" t="n"/>
      <c r="H2388" s="836" t="n">
        <v>1.395</v>
      </c>
      <c r="I2388" s="792" t="n">
        <v>0.9804</v>
      </c>
      <c r="J2388" s="793" t="n"/>
      <c r="K2388" s="795" t="n">
        <v>1.128</v>
      </c>
      <c r="L2388" s="793" t="n"/>
      <c r="M2388" s="982">
        <f>IFERROR(AVERAGE(D2388:E2388),"")</f>
        <v/>
      </c>
      <c r="N2388" s="982">
        <f>IFERROR(AVERAGE(F2388:H2388),"")</f>
        <v/>
      </c>
      <c r="O2388" s="982">
        <f>IFERROR(AVERAGE(I2388:J2388),"")</f>
        <v/>
      </c>
      <c r="P2388" s="982">
        <f>IFERROR(AVERAGE(K2388:L2388),"")</f>
        <v/>
      </c>
      <c r="R2388" s="797">
        <f>AVERAGE(M2388:P2388)</f>
        <v/>
      </c>
      <c r="S2388" s="266">
        <f>IF(R2388&gt;=1,1,0)</f>
        <v/>
      </c>
      <c r="T2388" s="266">
        <f>IF(S2388=0,0,S2388+T2387)</f>
        <v/>
      </c>
      <c r="AH2388" s="257">
        <f>IF(AND(M2388&gt;=2,N2388&gt;=2,O2388&gt;=2,P2388&gt;=2),1,0)</f>
        <v/>
      </c>
      <c r="AI2388" s="266">
        <f>IF(AH2388=0,"OK","Check")</f>
        <v/>
      </c>
    </row>
    <row r="2389" ht="17.45" customHeight="1">
      <c r="A2389" s="257">
        <f>IF(ISNUMBER(C2389),MONTH(C2389),"")</f>
        <v/>
      </c>
      <c r="B2389" s="257">
        <f>IF(ISNUMBER(C2389),YEAR(C2389),"")</f>
        <v/>
      </c>
      <c r="C2389" s="791">
        <f>C2388+1</f>
        <v/>
      </c>
      <c r="D2389" s="792" t="n"/>
      <c r="E2389" s="793" t="n">
        <v>1.329</v>
      </c>
      <c r="F2389" s="795" t="n"/>
      <c r="G2389" s="794" t="n">
        <v>1.216</v>
      </c>
      <c r="H2389" s="836" t="n"/>
      <c r="I2389" s="792" t="n"/>
      <c r="J2389" s="793" t="n">
        <v>1.028</v>
      </c>
      <c r="K2389" s="795" t="n"/>
      <c r="L2389" s="793" t="n">
        <v>1.178</v>
      </c>
      <c r="M2389" s="982">
        <f>IFERROR(AVERAGE(D2389:E2389),"")</f>
        <v/>
      </c>
      <c r="N2389" s="982">
        <f>IFERROR(AVERAGE(F2389:H2389),"")</f>
        <v/>
      </c>
      <c r="O2389" s="982">
        <f>IFERROR(AVERAGE(I2389:J2389),"")</f>
        <v/>
      </c>
      <c r="P2389" s="982">
        <f>IFERROR(AVERAGE(K2389:L2389),"")</f>
        <v/>
      </c>
      <c r="R2389" s="797">
        <f>AVERAGE(M2389:P2389)</f>
        <v/>
      </c>
      <c r="S2389" s="266">
        <f>IF(R2389&gt;=1,1,0)</f>
        <v/>
      </c>
      <c r="T2389" s="266">
        <f>IF(S2389=0,0,S2389+T2388)</f>
        <v/>
      </c>
      <c r="AH2389" s="257">
        <f>IF(AND(M2389&gt;=2,N2389&gt;=2,O2389&gt;=2,P2389&gt;=2),1,0)</f>
        <v/>
      </c>
      <c r="AI2389" s="266">
        <f>IF(AH2389=0,"OK","Check")</f>
        <v/>
      </c>
    </row>
    <row r="2390" ht="17.45" customHeight="1">
      <c r="A2390" s="257">
        <f>IF(ISNUMBER(C2390),MONTH(C2390),"")</f>
        <v/>
      </c>
      <c r="B2390" s="257">
        <f>IF(ISNUMBER(C2390),YEAR(C2390),"")</f>
        <v/>
      </c>
      <c r="C2390" s="861">
        <f>C2389+1</f>
        <v/>
      </c>
      <c r="D2390" s="809" t="n">
        <v>0.9231</v>
      </c>
      <c r="E2390" s="810" t="n"/>
      <c r="F2390" s="812" t="n">
        <v>0.8278</v>
      </c>
      <c r="G2390" s="811" t="n"/>
      <c r="H2390" s="837" t="n">
        <v>0.766</v>
      </c>
      <c r="I2390" s="809" t="n">
        <v>0.6515</v>
      </c>
      <c r="J2390" s="810" t="n"/>
      <c r="K2390" s="812" t="n">
        <v>1.044</v>
      </c>
      <c r="L2390" s="810" t="n"/>
      <c r="M2390" s="983">
        <f>IFERROR(AVERAGE(D2390:E2390),"")</f>
        <v/>
      </c>
      <c r="N2390" s="983">
        <f>IFERROR(AVERAGE(F2390:H2390),"")</f>
        <v/>
      </c>
      <c r="O2390" s="983">
        <f>IFERROR(AVERAGE(I2390:J2390),"")</f>
        <v/>
      </c>
      <c r="P2390" s="1060">
        <f>IFERROR(AVERAGE(K2390:L2390),"")</f>
        <v/>
      </c>
      <c r="Q2390" s="441" t="n"/>
      <c r="R2390" s="813">
        <f>AVERAGE(M2390:P2390)</f>
        <v/>
      </c>
      <c r="S2390" s="443">
        <f>IF(R2390&gt;=1,1,0)</f>
        <v/>
      </c>
      <c r="T2390" s="443">
        <f>IF(S2390=0,0,S2390+T2389)</f>
        <v/>
      </c>
      <c r="AH2390" s="257">
        <f>IF(AND(M2390&gt;=2,N2390&gt;=2,O2390&gt;=2,P2390&gt;=2),1,0)</f>
        <v/>
      </c>
      <c r="AI2390" s="266">
        <f>IF(AH2390=0,"OK","Check")</f>
        <v/>
      </c>
    </row>
    <row r="2391" ht="17.45" customHeight="1">
      <c r="A2391" s="257">
        <f>IF(ISNUMBER(C2391),MONTH(C2391),"")</f>
        <v/>
      </c>
      <c r="B2391" s="257">
        <f>IF(ISNUMBER(C2391),YEAR(C2391),"")</f>
        <v/>
      </c>
      <c r="C2391" s="808">
        <f>C2390+1</f>
        <v/>
      </c>
      <c r="D2391" s="809" t="n"/>
      <c r="E2391" s="810" t="n">
        <v>0.8347</v>
      </c>
      <c r="F2391" s="812" t="n"/>
      <c r="G2391" s="811" t="n">
        <v>0.7892</v>
      </c>
      <c r="H2391" s="837" t="n"/>
      <c r="I2391" s="809" t="n"/>
      <c r="J2391" s="810" t="n">
        <v>0.7413999999999999</v>
      </c>
      <c r="K2391" s="812" t="n"/>
      <c r="L2391" s="810" t="n">
        <v>0.8368</v>
      </c>
      <c r="M2391" s="983">
        <f>IFERROR(AVERAGE(D2391:E2391),"")</f>
        <v/>
      </c>
      <c r="N2391" s="983">
        <f>IFERROR(AVERAGE(F2391:H2391),"")</f>
        <v/>
      </c>
      <c r="O2391" s="983">
        <f>IFERROR(AVERAGE(I2391:J2391),"")</f>
        <v/>
      </c>
      <c r="P2391" s="983">
        <f>IFERROR(AVERAGE(K2391:L2391),"")</f>
        <v/>
      </c>
      <c r="Q2391" s="441" t="n"/>
      <c r="R2391" s="813">
        <f>AVERAGE(M2391:P2391)</f>
        <v/>
      </c>
      <c r="S2391" s="443">
        <f>IF(R2391&gt;=1,1,0)</f>
        <v/>
      </c>
      <c r="T2391" s="443">
        <f>IF(S2391=0,0,S2391+T2390)</f>
        <v/>
      </c>
      <c r="AH2391" s="257">
        <f>IF(AND(M2391&gt;=2,N2391&gt;=2,O2391&gt;=2,P2391&gt;=2),1,0)</f>
        <v/>
      </c>
      <c r="AI2391" s="266">
        <f>IF(AH2391=0,"OK","Check")</f>
        <v/>
      </c>
    </row>
    <row r="2392" ht="17.45" customHeight="1">
      <c r="A2392" s="257">
        <f>IF(ISNUMBER(C2392),MONTH(C2392),"")</f>
        <v/>
      </c>
      <c r="B2392" s="257">
        <f>IF(ISNUMBER(C2392),YEAR(C2392),"")</f>
        <v/>
      </c>
      <c r="C2392" s="791">
        <f>C2391+1</f>
        <v/>
      </c>
      <c r="D2392" s="849" t="n">
        <v>0.8956</v>
      </c>
      <c r="E2392" s="850" t="n"/>
      <c r="F2392" s="852" t="n">
        <v>1.255</v>
      </c>
      <c r="G2392" s="851" t="n"/>
      <c r="H2392" s="853" t="n"/>
      <c r="I2392" s="849" t="n">
        <v>0.9819</v>
      </c>
      <c r="J2392" s="850" t="n"/>
      <c r="K2392" s="852" t="n">
        <v>0.8249</v>
      </c>
      <c r="L2392" s="850" t="n"/>
      <c r="M2392" s="982">
        <f>IFERROR(AVERAGE(D2392:E2392),"")</f>
        <v/>
      </c>
      <c r="N2392" s="982">
        <f>IFERROR(AVERAGE(F2392:H2392),"")</f>
        <v/>
      </c>
      <c r="O2392" s="982">
        <f>IFERROR(AVERAGE(I2392:J2392),"")</f>
        <v/>
      </c>
      <c r="P2392" s="982">
        <f>IFERROR(AVERAGE(K2392:L2392),"")</f>
        <v/>
      </c>
      <c r="R2392" s="797">
        <f>AVERAGE(M2392:P2392)</f>
        <v/>
      </c>
      <c r="S2392" s="266">
        <f>IF(R2392&gt;=1,1,0)</f>
        <v/>
      </c>
      <c r="T2392" s="266">
        <f>IF(S2392=0,0,S2392+T2391)</f>
        <v/>
      </c>
      <c r="AH2392" s="257">
        <f>IF(AND(M2392&gt;=2,N2392&gt;=2,O2392&gt;=2,P2392&gt;=2),1,0)</f>
        <v/>
      </c>
      <c r="AI2392" s="266">
        <f>IF(AH2392=0,"OK","Check")</f>
        <v/>
      </c>
    </row>
    <row r="2393" ht="17.45" customHeight="1">
      <c r="A2393" s="257">
        <f>IF(ISNUMBER(C2393),MONTH(C2393),"")</f>
        <v/>
      </c>
      <c r="B2393" s="257">
        <f>IF(ISNUMBER(C2393),YEAR(C2393),"")</f>
        <v/>
      </c>
      <c r="C2393" s="791">
        <f>C2392+1</f>
        <v/>
      </c>
      <c r="D2393" s="792" t="n"/>
      <c r="E2393" s="793" t="n">
        <v>0.854</v>
      </c>
      <c r="F2393" s="795" t="n"/>
      <c r="G2393" s="794" t="n">
        <v>0.8498</v>
      </c>
      <c r="H2393" s="836" t="n"/>
      <c r="I2393" s="792" t="n"/>
      <c r="J2393" s="793" t="n">
        <v>0.925</v>
      </c>
      <c r="K2393" s="795" t="n"/>
      <c r="L2393" s="793" t="n">
        <v>0.9742</v>
      </c>
      <c r="M2393" s="982">
        <f>IFERROR(AVERAGE(D2393:E2393),"")</f>
        <v/>
      </c>
      <c r="N2393" s="982">
        <f>IFERROR(AVERAGE(F2393:H2393),"")</f>
        <v/>
      </c>
      <c r="O2393" s="982">
        <f>IFERROR(AVERAGE(I2393:J2393),"")</f>
        <v/>
      </c>
      <c r="P2393" s="982">
        <f>IFERROR(AVERAGE(K2393:L2393),"")</f>
        <v/>
      </c>
      <c r="R2393" s="797">
        <f>AVERAGE(M2393:P2393)</f>
        <v/>
      </c>
      <c r="S2393" s="266">
        <f>IF(R2393&gt;=1,1,0)</f>
        <v/>
      </c>
      <c r="T2393" s="266">
        <f>IF(S2393=0,0,S2393+T2392)</f>
        <v/>
      </c>
      <c r="AH2393" s="257">
        <f>IF(AND(M2393&gt;=2,N2393&gt;=2,O2393&gt;=2,P2393&gt;=2),1,0)</f>
        <v/>
      </c>
      <c r="AI2393" s="266">
        <f>IF(AH2393=0,"OK","Check")</f>
        <v/>
      </c>
    </row>
    <row r="2394" ht="17.45" customHeight="1">
      <c r="A2394" s="257">
        <f>IF(ISNUMBER(C2394),MONTH(C2394),"")</f>
        <v/>
      </c>
      <c r="B2394" s="257">
        <f>IF(ISNUMBER(C2394),YEAR(C2394),"")</f>
        <v/>
      </c>
      <c r="C2394" s="791">
        <f>C2393+1</f>
        <v/>
      </c>
      <c r="D2394" s="792" t="n">
        <v>1.012</v>
      </c>
      <c r="E2394" s="793" t="n"/>
      <c r="F2394" s="795" t="n"/>
      <c r="G2394" s="794" t="n"/>
      <c r="H2394" s="836" t="n">
        <v>1.018</v>
      </c>
      <c r="I2394" s="792" t="n">
        <v>0.8771</v>
      </c>
      <c r="J2394" s="793" t="n"/>
      <c r="K2394" s="795" t="n">
        <v>0.9353</v>
      </c>
      <c r="L2394" s="793" t="n"/>
      <c r="M2394" s="982">
        <f>IFERROR(AVERAGE(D2394:E2394),"")</f>
        <v/>
      </c>
      <c r="N2394" s="982">
        <f>IFERROR(AVERAGE(F2394:H2394),"")</f>
        <v/>
      </c>
      <c r="O2394" s="982">
        <f>IFERROR(AVERAGE(I2394:J2394),"")</f>
        <v/>
      </c>
      <c r="P2394" s="982">
        <f>IFERROR(AVERAGE(K2394:L2394),"")</f>
        <v/>
      </c>
      <c r="R2394" s="797">
        <f>AVERAGE(M2394:P2394)</f>
        <v/>
      </c>
      <c r="S2394" s="266">
        <f>IF(R2394&gt;=1,1,0)</f>
        <v/>
      </c>
      <c r="T2394" s="266">
        <f>IF(S2394=0,0,S2394+T2393)</f>
        <v/>
      </c>
      <c r="AH2394" s="257">
        <f>IF(AND(M2394&gt;=2,N2394&gt;=2,O2394&gt;=2,P2394&gt;=2),1,0)</f>
        <v/>
      </c>
      <c r="AI2394" s="266">
        <f>IF(AH2394=0,"OK","Check")</f>
        <v/>
      </c>
    </row>
    <row r="2395" ht="17.45" customHeight="1">
      <c r="A2395" s="257">
        <f>IF(ISNUMBER(C2395),MONTH(C2395),"")</f>
        <v/>
      </c>
      <c r="B2395" s="257">
        <f>IF(ISNUMBER(C2395),YEAR(C2395),"")</f>
        <v/>
      </c>
      <c r="C2395" s="791">
        <f>C2394+1</f>
        <v/>
      </c>
      <c r="D2395" s="792" t="n"/>
      <c r="E2395" s="793" t="n">
        <v>1.221</v>
      </c>
      <c r="F2395" s="795" t="n"/>
      <c r="G2395" s="794" t="n">
        <v>1.182</v>
      </c>
      <c r="H2395" s="836" t="n"/>
      <c r="I2395" s="792" t="n"/>
      <c r="J2395" s="793" t="n">
        <v>1.097</v>
      </c>
      <c r="K2395" s="795" t="n"/>
      <c r="L2395" s="793" t="n">
        <v>1.158</v>
      </c>
      <c r="M2395" s="982">
        <f>IFERROR(AVERAGE(D2395:E2395),"")</f>
        <v/>
      </c>
      <c r="N2395" s="982">
        <f>IFERROR(AVERAGE(F2395:H2395),"")</f>
        <v/>
      </c>
      <c r="O2395" s="982">
        <f>IFERROR(AVERAGE(I2395:J2395),"")</f>
        <v/>
      </c>
      <c r="P2395" s="982">
        <f>IFERROR(AVERAGE(K2395:L2395),"")</f>
        <v/>
      </c>
      <c r="R2395" s="797">
        <f>AVERAGE(M2395:P2395)</f>
        <v/>
      </c>
      <c r="S2395" s="266">
        <f>IF(R2395&gt;=1,1,0)</f>
        <v/>
      </c>
      <c r="T2395" s="266">
        <f>IF(S2395=0,0,S2395+T2394)</f>
        <v/>
      </c>
      <c r="AH2395" s="257">
        <f>IF(AND(M2395&gt;=2,N2395&gt;=2,O2395&gt;=2,P2395&gt;=2),1,0)</f>
        <v/>
      </c>
      <c r="AI2395" s="266">
        <f>IF(AH2395=0,"OK","Check")</f>
        <v/>
      </c>
    </row>
    <row r="2396" ht="17.45" customHeight="1">
      <c r="A2396" s="257">
        <f>IF(ISNUMBER(C2396),MONTH(C2396),"")</f>
        <v/>
      </c>
      <c r="B2396" s="257">
        <f>IF(ISNUMBER(C2396),YEAR(C2396),"")</f>
        <v/>
      </c>
      <c r="C2396" s="861">
        <f>C2395+1</f>
        <v/>
      </c>
      <c r="D2396" s="803" t="n">
        <v>1.356</v>
      </c>
      <c r="E2396" s="804" t="n"/>
      <c r="F2396" s="806" t="n">
        <v>1.622</v>
      </c>
      <c r="G2396" s="805" t="n"/>
      <c r="H2396" s="838" t="n">
        <v>1.642</v>
      </c>
      <c r="I2396" s="803" t="n">
        <v>1.299</v>
      </c>
      <c r="J2396" s="804" t="n"/>
      <c r="K2396" s="806" t="n">
        <v>1.488</v>
      </c>
      <c r="L2396" s="804" t="n"/>
      <c r="M2396" s="982">
        <f>IFERROR(AVERAGE(D2396:E2396),"")</f>
        <v/>
      </c>
      <c r="N2396" s="982">
        <f>IFERROR(AVERAGE(F2396:H2396),"")</f>
        <v/>
      </c>
      <c r="O2396" s="982">
        <f>IFERROR(AVERAGE(I2396:J2396),"")</f>
        <v/>
      </c>
      <c r="P2396" s="982">
        <f>IFERROR(AVERAGE(K2396:L2396),"")</f>
        <v/>
      </c>
      <c r="R2396" s="797">
        <f>AVERAGE(M2396:P2396)</f>
        <v/>
      </c>
      <c r="S2396" s="266">
        <f>IF(R2396&gt;=1,1,0)</f>
        <v/>
      </c>
      <c r="T2396" s="266">
        <f>IF(S2396=0,0,S2396+T2395)</f>
        <v/>
      </c>
      <c r="AH2396" s="257">
        <f>IF(AND(M2396&gt;=2,N2396&gt;=2,O2396&gt;=2,P2396&gt;=2),1,0)</f>
        <v/>
      </c>
      <c r="AI2396" s="266">
        <f>IF(AH2396=0,"OK","Check")</f>
        <v/>
      </c>
    </row>
    <row r="2397" ht="17.45" customHeight="1">
      <c r="A2397" s="257">
        <f>IF(ISNUMBER(C2397),MONTH(C2397),"")</f>
        <v/>
      </c>
      <c r="B2397" s="257">
        <f>IF(ISNUMBER(C2397),YEAR(C2397),"")</f>
        <v/>
      </c>
      <c r="C2397" s="808">
        <f>C2396+1</f>
        <v/>
      </c>
      <c r="D2397" s="844" t="n"/>
      <c r="E2397" s="845" t="n">
        <v>1.109</v>
      </c>
      <c r="F2397" s="847" t="n"/>
      <c r="G2397" s="1032" t="n">
        <v>2.705</v>
      </c>
      <c r="H2397" s="848" t="n"/>
      <c r="I2397" s="844" t="n"/>
      <c r="J2397" s="845" t="n">
        <v>0.9971</v>
      </c>
      <c r="K2397" s="847" t="n"/>
      <c r="L2397" s="845" t="n">
        <v>1.245</v>
      </c>
      <c r="M2397" s="983">
        <f>IFERROR(AVERAGE(D2397:E2397),"")</f>
        <v/>
      </c>
      <c r="N2397" s="1033">
        <f>IFERROR(AVERAGE(F2397:H2397),"")</f>
        <v/>
      </c>
      <c r="O2397" s="983">
        <f>IFERROR(AVERAGE(I2397:J2397),"")</f>
        <v/>
      </c>
      <c r="P2397" s="1060">
        <f>IFERROR(AVERAGE(K2397:L2397),"")</f>
        <v/>
      </c>
      <c r="Q2397" s="441" t="n"/>
      <c r="R2397" s="813">
        <f>AVERAGE(M2397:P2397)</f>
        <v/>
      </c>
      <c r="S2397" s="443">
        <f>IF(R2397&gt;=1,1,0)</f>
        <v/>
      </c>
      <c r="T2397" s="443">
        <f>IF(S2397=0,0,S2397+T2396)</f>
        <v/>
      </c>
      <c r="AH2397" s="257">
        <f>IF(AND(M2397&gt;=2,N2397&gt;=2,O2397&gt;=2,P2397&gt;=2),1,0)</f>
        <v/>
      </c>
      <c r="AI2397" s="266">
        <f>IF(AH2397=0,"OK","Check")</f>
        <v/>
      </c>
    </row>
    <row r="2398" ht="17.45" customHeight="1">
      <c r="A2398" s="257">
        <f>IF(ISNUMBER(C2398),MONTH(C2398),"")</f>
        <v/>
      </c>
      <c r="B2398" s="257">
        <f>IF(ISNUMBER(C2398),YEAR(C2398),"")</f>
        <v/>
      </c>
      <c r="C2398" s="808">
        <f>C2397+1</f>
        <v/>
      </c>
      <c r="D2398" s="844" t="n">
        <v>0.8204</v>
      </c>
      <c r="E2398" s="845" t="n"/>
      <c r="F2398" s="847" t="n">
        <v>0.8002</v>
      </c>
      <c r="G2398" s="846" t="n"/>
      <c r="H2398" s="848" t="n"/>
      <c r="I2398" s="844" t="n">
        <v>0.6591</v>
      </c>
      <c r="J2398" s="845" t="n"/>
      <c r="K2398" s="847" t="n">
        <v>0.7675</v>
      </c>
      <c r="L2398" s="845" t="n"/>
      <c r="M2398" s="983">
        <f>IFERROR(AVERAGE(D2398:E2398),"")</f>
        <v/>
      </c>
      <c r="N2398" s="983">
        <f>IFERROR(AVERAGE(F2398:H2398),"")</f>
        <v/>
      </c>
      <c r="O2398" s="983">
        <f>IFERROR(AVERAGE(I2398:J2398),"")</f>
        <v/>
      </c>
      <c r="P2398" s="983">
        <f>IFERROR(AVERAGE(K2398:L2398),"")</f>
        <v/>
      </c>
      <c r="Q2398" s="441" t="n"/>
      <c r="R2398" s="813">
        <f>AVERAGE(M2398:P2398)</f>
        <v/>
      </c>
      <c r="S2398" s="443">
        <f>IF(R2398&gt;=1,1,0)</f>
        <v/>
      </c>
      <c r="T2398" s="443">
        <f>IF(S2398=0,0,S2398+T2397)</f>
        <v/>
      </c>
      <c r="AH2398" s="257">
        <f>IF(AND(M2398&gt;=2,N2398&gt;=2,O2398&gt;=2,P2398&gt;=2),1,0)</f>
        <v/>
      </c>
      <c r="AI2398" s="266">
        <f>IF(AH2398=0,"OK","Check")</f>
        <v/>
      </c>
    </row>
    <row r="2399" ht="17.45" customHeight="1">
      <c r="A2399" s="257">
        <f>IF(ISNUMBER(C2399),MONTH(C2399),"")</f>
        <v/>
      </c>
      <c r="B2399" s="257">
        <f>IF(ISNUMBER(C2399),YEAR(C2399),"")</f>
        <v/>
      </c>
      <c r="C2399" s="791">
        <f>C2398+1</f>
        <v/>
      </c>
      <c r="D2399" s="792" t="n"/>
      <c r="E2399" s="793" t="n">
        <v>1.262</v>
      </c>
      <c r="F2399" s="795" t="n"/>
      <c r="G2399" s="794" t="n">
        <v>1.37</v>
      </c>
      <c r="H2399" s="836" t="n"/>
      <c r="I2399" s="792" t="n"/>
      <c r="J2399" s="793" t="n">
        <v>1.165</v>
      </c>
      <c r="K2399" s="795" t="n"/>
      <c r="L2399" s="793" t="n">
        <v>1.574</v>
      </c>
      <c r="M2399" s="982">
        <f>IFERROR(AVERAGE(D2399:E2399),"")</f>
        <v/>
      </c>
      <c r="N2399" s="982">
        <f>IFERROR(AVERAGE(F2399:H2399),"")</f>
        <v/>
      </c>
      <c r="O2399" s="982">
        <f>IFERROR(AVERAGE(I2399:J2399),"")</f>
        <v/>
      </c>
      <c r="P2399" s="982">
        <f>IFERROR(AVERAGE(K2399:L2399),"")</f>
        <v/>
      </c>
      <c r="R2399" s="797">
        <f>AVERAGE(M2399:P2399)</f>
        <v/>
      </c>
      <c r="S2399" s="266">
        <f>IF(R2399&gt;=1,1,0)</f>
        <v/>
      </c>
      <c r="T2399" s="266">
        <f>IF(S2399=0,0,S2399+T2398)</f>
        <v/>
      </c>
      <c r="AH2399" s="257">
        <f>IF(AND(M2399&gt;=2,N2399&gt;=2,O2399&gt;=2,P2399&gt;=2),1,0)</f>
        <v/>
      </c>
      <c r="AI2399" s="266">
        <f>IF(AH2399=0,"OK","Check")</f>
        <v/>
      </c>
    </row>
    <row r="2400" ht="17.45" customHeight="1">
      <c r="A2400" s="257">
        <f>IF(ISNUMBER(C2400),MONTH(C2400),"")</f>
        <v/>
      </c>
      <c r="B2400" s="257">
        <f>IF(ISNUMBER(C2400),YEAR(C2400),"")</f>
        <v/>
      </c>
      <c r="C2400" s="791">
        <f>C2399+1</f>
        <v/>
      </c>
      <c r="D2400" s="792" t="n">
        <v>1.042</v>
      </c>
      <c r="E2400" s="793" t="n"/>
      <c r="F2400" s="795" t="n"/>
      <c r="G2400" s="794" t="n"/>
      <c r="H2400" s="836" t="n">
        <v>1.167</v>
      </c>
      <c r="I2400" s="792" t="n">
        <v>0.9796</v>
      </c>
      <c r="J2400" s="793" t="n"/>
      <c r="K2400" s="795" t="n">
        <v>0.9868</v>
      </c>
      <c r="L2400" s="793" t="n"/>
      <c r="M2400" s="982">
        <f>IFERROR(AVERAGE(D2400:E2400),"")</f>
        <v/>
      </c>
      <c r="N2400" s="982">
        <f>IFERROR(AVERAGE(F2400:H2400),"")</f>
        <v/>
      </c>
      <c r="O2400" s="982">
        <f>IFERROR(AVERAGE(I2400:J2400),"")</f>
        <v/>
      </c>
      <c r="P2400" s="982">
        <f>IFERROR(AVERAGE(K2400:L2400),"")</f>
        <v/>
      </c>
      <c r="R2400" s="797">
        <f>AVERAGE(M2400:P2400)</f>
        <v/>
      </c>
      <c r="S2400" s="266">
        <f>IF(R2400&gt;=1,1,0)</f>
        <v/>
      </c>
      <c r="T2400" s="266">
        <f>IF(S2400=0,0,S2400+T2399)</f>
        <v/>
      </c>
      <c r="AH2400" s="257">
        <f>IF(AND(M2400&gt;=2,N2400&gt;=2,O2400&gt;=2,P2400&gt;=2),1,0)</f>
        <v/>
      </c>
      <c r="AI2400" s="266">
        <f>IF(AH2400=0,"OK","Check")</f>
        <v/>
      </c>
    </row>
    <row r="2401" ht="17.45" customHeight="1">
      <c r="A2401" s="257">
        <f>IF(ISNUMBER(C2401),MONTH(C2401),"")</f>
        <v/>
      </c>
      <c r="B2401" s="257">
        <f>IF(ISNUMBER(C2401),YEAR(C2401),"")</f>
        <v/>
      </c>
      <c r="C2401" s="791">
        <f>C2400+1</f>
        <v/>
      </c>
      <c r="D2401" s="792" t="n"/>
      <c r="E2401" s="793" t="n">
        <v>1.104</v>
      </c>
      <c r="F2401" s="795" t="n"/>
      <c r="G2401" s="794" t="n">
        <v>1.158</v>
      </c>
      <c r="H2401" s="836" t="n"/>
      <c r="I2401" s="792" t="n"/>
      <c r="J2401" s="793" t="n">
        <v>1.045</v>
      </c>
      <c r="K2401" s="795" t="n"/>
      <c r="L2401" s="793" t="n">
        <v>1.166</v>
      </c>
      <c r="M2401" s="982">
        <f>IFERROR(AVERAGE(D2401:E2401),"")</f>
        <v/>
      </c>
      <c r="N2401" s="982">
        <f>IFERROR(AVERAGE(F2401:H2401),"")</f>
        <v/>
      </c>
      <c r="O2401" s="982">
        <f>IFERROR(AVERAGE(I2401:J2401),"")</f>
        <v/>
      </c>
      <c r="P2401" s="982">
        <f>IFERROR(AVERAGE(K2401:L2401),"")</f>
        <v/>
      </c>
      <c r="R2401" s="797">
        <f>AVERAGE(M2401:P2401)</f>
        <v/>
      </c>
      <c r="S2401" s="266">
        <f>IF(R2401&gt;=1,1,0)</f>
        <v/>
      </c>
      <c r="T2401" s="266">
        <f>IF(S2401=0,0,S2401+T2400)</f>
        <v/>
      </c>
      <c r="AH2401" s="257">
        <f>IF(AND(M2401&gt;=2,N2401&gt;=2,O2401&gt;=2,P2401&gt;=2),1,0)</f>
        <v/>
      </c>
      <c r="AI2401" s="266">
        <f>IF(AH2401=0,"OK","Check")</f>
        <v/>
      </c>
    </row>
    <row r="2402" ht="17.45" customHeight="1">
      <c r="A2402" s="257">
        <f>IF(ISNUMBER(C2402),MONTH(C2402),"")</f>
        <v/>
      </c>
      <c r="B2402" s="257">
        <f>IF(ISNUMBER(C2402),YEAR(C2402),"")</f>
        <v/>
      </c>
      <c r="C2402" s="861">
        <f>C2401+1</f>
        <v/>
      </c>
      <c r="D2402" s="803" t="n">
        <v>1.132</v>
      </c>
      <c r="E2402" s="804" t="n"/>
      <c r="F2402" s="806" t="n">
        <v>1.46</v>
      </c>
      <c r="G2402" s="805" t="n"/>
      <c r="H2402" s="838" t="n">
        <v>1.405</v>
      </c>
      <c r="I2402" s="803" t="n">
        <v>1.222</v>
      </c>
      <c r="J2402" s="804" t="n"/>
      <c r="K2402" s="806" t="n">
        <v>1.442</v>
      </c>
      <c r="L2402" s="804" t="n"/>
      <c r="M2402" s="982">
        <f>IFERROR(AVERAGE(D2402:E2402),"")</f>
        <v/>
      </c>
      <c r="N2402" s="982">
        <f>IFERROR(AVERAGE(F2402:H2402),"")</f>
        <v/>
      </c>
      <c r="O2402" s="982">
        <f>IFERROR(AVERAGE(I2402:J2402),"")</f>
        <v/>
      </c>
      <c r="P2402" s="982">
        <f>IFERROR(AVERAGE(K2402:L2402),"")</f>
        <v/>
      </c>
      <c r="R2402" s="797">
        <f>AVERAGE(M2402:P2402)</f>
        <v/>
      </c>
      <c r="S2402" s="266">
        <f>IF(R2402&gt;=1,1,0)</f>
        <v/>
      </c>
      <c r="T2402" s="266">
        <f>IF(S2402=0,0,S2402+T2401)</f>
        <v/>
      </c>
      <c r="AH2402" s="257">
        <f>IF(AND(M2402&gt;=2,N2402&gt;=2,O2402&gt;=2,P2402&gt;=2),1,0)</f>
        <v/>
      </c>
      <c r="AI2402" s="266">
        <f>IF(AH2402=0,"OK","Check")</f>
        <v/>
      </c>
    </row>
    <row r="2403" ht="17.45" customHeight="1">
      <c r="A2403" s="257">
        <f>IF(ISNUMBER(C2403),MONTH(C2403),"")</f>
        <v/>
      </c>
      <c r="B2403" s="257">
        <f>IF(ISNUMBER(C2403),YEAR(C2403),"")</f>
        <v/>
      </c>
      <c r="C2403" s="791">
        <f>C2402+1</f>
        <v/>
      </c>
      <c r="D2403" s="792" t="n"/>
      <c r="E2403" s="793" t="n">
        <v>1.072</v>
      </c>
      <c r="F2403" s="795" t="n"/>
      <c r="G2403" s="794" t="n">
        <v>1.261</v>
      </c>
      <c r="H2403" s="836" t="n"/>
      <c r="I2403" s="792" t="n"/>
      <c r="J2403" s="793" t="n">
        <v>0.8925999999999999</v>
      </c>
      <c r="K2403" s="795" t="n"/>
      <c r="L2403" s="793" t="n">
        <v>1.165</v>
      </c>
      <c r="M2403" s="982">
        <f>IFERROR(AVERAGE(D2403:E2403),"")</f>
        <v/>
      </c>
      <c r="N2403" s="982">
        <f>IFERROR(AVERAGE(F2403:H2403),"")</f>
        <v/>
      </c>
      <c r="O2403" s="982">
        <f>IFERROR(AVERAGE(I2403:J2403),"")</f>
        <v/>
      </c>
      <c r="P2403" s="982">
        <f>IFERROR(AVERAGE(K2403:L2403),"")</f>
        <v/>
      </c>
      <c r="R2403" s="797">
        <f>AVERAGE(M2403:P2403)</f>
        <v/>
      </c>
      <c r="S2403" s="266">
        <f>IF(R2403&gt;=1,1,0)</f>
        <v/>
      </c>
      <c r="T2403" s="266">
        <f>IF(S2403=0,0,S2403+T2402)</f>
        <v/>
      </c>
      <c r="AH2403" s="257">
        <f>IF(AND(M2403&gt;=2,N2403&gt;=2,O2403&gt;=2,P2403&gt;=2),1,0)</f>
        <v/>
      </c>
      <c r="AI2403" s="266">
        <f>IF(AH2403=0,"OK","Check")</f>
        <v/>
      </c>
    </row>
    <row r="2404" ht="17.45" customHeight="1">
      <c r="A2404" s="257">
        <f>IF(ISNUMBER(C2404),MONTH(C2404),"")</f>
        <v/>
      </c>
      <c r="B2404" s="257">
        <f>IF(ISNUMBER(C2404),YEAR(C2404),"")</f>
        <v/>
      </c>
      <c r="C2404" s="808">
        <f>C2403+1</f>
        <v/>
      </c>
      <c r="D2404" s="809" t="n">
        <v>0.6936</v>
      </c>
      <c r="E2404" s="810" t="n"/>
      <c r="F2404" s="812" t="n">
        <v>0.6525</v>
      </c>
      <c r="G2404" s="811" t="n"/>
      <c r="H2404" s="837" t="n"/>
      <c r="I2404" s="809" t="n">
        <v>0.6055</v>
      </c>
      <c r="J2404" s="810" t="n"/>
      <c r="K2404" s="812" t="n">
        <v>0.769</v>
      </c>
      <c r="L2404" s="810" t="n"/>
      <c r="M2404" s="983">
        <f>IFERROR(AVERAGE(D2404:E2404),"")</f>
        <v/>
      </c>
      <c r="N2404" s="983">
        <f>IFERROR(AVERAGE(F2404:H2404),"")</f>
        <v/>
      </c>
      <c r="O2404" s="983">
        <f>IFERROR(AVERAGE(I2404:J2404),"")</f>
        <v/>
      </c>
      <c r="P2404" s="983">
        <f>IFERROR(AVERAGE(K2404:L2404),"")</f>
        <v/>
      </c>
      <c r="Q2404" s="441" t="n"/>
      <c r="R2404" s="813">
        <f>AVERAGE(M2404:P2404)</f>
        <v/>
      </c>
      <c r="S2404" s="443">
        <f>IF(R2404&gt;=1,1,0)</f>
        <v/>
      </c>
      <c r="T2404" s="443">
        <f>IF(S2404=0,0,S2404+T2403)</f>
        <v/>
      </c>
      <c r="AH2404" s="257">
        <f>IF(AND(M2404&gt;=2,N2404&gt;=2,O2404&gt;=2,P2404&gt;=2),1,0)</f>
        <v/>
      </c>
      <c r="AI2404" s="266">
        <f>IF(AH2404=0,"OK","Check")</f>
        <v/>
      </c>
    </row>
    <row r="2405" ht="17.45" customHeight="1" thickBot="1">
      <c r="A2405" s="257">
        <f>IF(ISNUMBER(C2405),MONTH(C2405),"")</f>
        <v/>
      </c>
      <c r="B2405" s="257">
        <f>IF(ISNUMBER(C2405),YEAR(C2405),"")</f>
        <v/>
      </c>
      <c r="C2405" s="808">
        <f>C2404+1</f>
        <v/>
      </c>
      <c r="D2405" s="809" t="n"/>
      <c r="E2405" s="810" t="n">
        <v>0.6824</v>
      </c>
      <c r="F2405" s="812" t="n"/>
      <c r="G2405" s="811" t="n">
        <v>0.7745</v>
      </c>
      <c r="H2405" s="837" t="n"/>
      <c r="I2405" s="809" t="n"/>
      <c r="J2405" s="810" t="n">
        <v>0.5972</v>
      </c>
      <c r="K2405" s="812" t="n"/>
      <c r="L2405" s="810" t="n">
        <v>0.7961</v>
      </c>
      <c r="M2405" s="983">
        <f>IFERROR(AVERAGE(D2405:E2405),"")</f>
        <v/>
      </c>
      <c r="N2405" s="983">
        <f>IFERROR(AVERAGE(F2405:H2405),"")</f>
        <v/>
      </c>
      <c r="O2405" s="983">
        <f>IFERROR(AVERAGE(I2405:J2405),"")</f>
        <v/>
      </c>
      <c r="P2405" s="983">
        <f>IFERROR(AVERAGE(K2405:L2405),"")</f>
        <v/>
      </c>
      <c r="Q2405" s="441" t="n"/>
      <c r="R2405" s="813">
        <f>AVERAGE(M2405:P2405)</f>
        <v/>
      </c>
      <c r="S2405" s="443">
        <f>IF(R2405&gt;=1,1,0)</f>
        <v/>
      </c>
      <c r="T2405" s="443">
        <f>IF(S2405=0,0,S2405+T2404)</f>
        <v/>
      </c>
      <c r="AH2405" s="257">
        <f>IF(AND(M2405&gt;=2,N2405&gt;=2,O2405&gt;=2,P2405&gt;=2),1,0)</f>
        <v/>
      </c>
      <c r="AI2405" s="266">
        <f>IF(AH2405=0,"OK","Check")</f>
        <v/>
      </c>
    </row>
    <row r="2406" ht="17.45" customHeight="1" thickBot="1">
      <c r="A2406" s="257">
        <f>IF(ISNUMBER(C2406),MONTH(C2406),"")</f>
        <v/>
      </c>
      <c r="B2406" s="257">
        <f>IF(ISNUMBER(C2406),YEAR(C2406),"")</f>
        <v/>
      </c>
      <c r="C2406" s="791">
        <f>C2405+1</f>
        <v/>
      </c>
      <c r="D2406" s="792" t="n">
        <v>1.066</v>
      </c>
      <c r="E2406" s="793" t="n"/>
      <c r="F2406" s="795" t="n"/>
      <c r="G2406" s="794" t="n"/>
      <c r="H2406" s="836" t="n">
        <v>0.863</v>
      </c>
      <c r="I2406" s="792" t="n">
        <v>0.9908</v>
      </c>
      <c r="J2406" s="793" t="n"/>
      <c r="K2406" s="795" t="n">
        <v>0.8923</v>
      </c>
      <c r="L2406" s="793" t="n"/>
      <c r="M2406" s="982">
        <f>IFERROR(AVERAGE(D2406:E2406),"")</f>
        <v/>
      </c>
      <c r="N2406" s="982">
        <f>IFERROR(AVERAGE(F2406:H2406),"")</f>
        <v/>
      </c>
      <c r="O2406" s="982">
        <f>IFERROR(AVERAGE(I2406:J2406),"")</f>
        <v/>
      </c>
      <c r="P2406" s="982">
        <f>IFERROR(AVERAGE(K2406:L2406),"")</f>
        <v/>
      </c>
      <c r="R2406" s="797">
        <f>AVERAGE(M2406:P2406)</f>
        <v/>
      </c>
      <c r="S2406" s="266">
        <f>IF(R2406&gt;=1,1,0)</f>
        <v/>
      </c>
      <c r="T2406" s="266">
        <f>IF(S2406=0,0,S2406+T2405)</f>
        <v/>
      </c>
      <c r="U2406" s="514" t="inlineStr">
        <is>
          <t>July</t>
        </is>
      </c>
      <c r="V2406" s="515" t="n">
        <v>2024</v>
      </c>
      <c r="W2406" s="516" t="n"/>
      <c r="X2406" s="516" t="n"/>
      <c r="Y2406" s="516" t="n"/>
      <c r="AH2406" s="257">
        <f>IF(AND(M2406&gt;=2,N2406&gt;=2,O2406&gt;=2,P2406&gt;=2),1,0)</f>
        <v/>
      </c>
      <c r="AI2406" s="266">
        <f>IF(AH2406=0,"OK","Check")</f>
        <v/>
      </c>
    </row>
    <row r="2407" ht="17.45" customHeight="1">
      <c r="A2407" s="257">
        <f>IF(ISNUMBER(C2407),MONTH(C2407),"")</f>
        <v/>
      </c>
      <c r="B2407" s="257">
        <f>IF(ISNUMBER(C2407),YEAR(C2407),"")</f>
        <v/>
      </c>
      <c r="C2407" s="791">
        <f>C2406+1</f>
        <v/>
      </c>
      <c r="D2407" s="849" t="n"/>
      <c r="E2407" s="850" t="n">
        <v>1.053</v>
      </c>
      <c r="F2407" s="852" t="n"/>
      <c r="G2407" s="851" t="n">
        <v>1.215</v>
      </c>
      <c r="H2407" s="853" t="n"/>
      <c r="I2407" s="849" t="n"/>
      <c r="J2407" s="850" t="n">
        <v>1.089</v>
      </c>
      <c r="K2407" s="852" t="n"/>
      <c r="L2407" s="850" t="n">
        <v>1.246</v>
      </c>
      <c r="M2407" s="982">
        <f>IFERROR(AVERAGE(D2407:E2407),"")</f>
        <v/>
      </c>
      <c r="N2407" s="982">
        <f>IFERROR(AVERAGE(F2407:H2407),"")</f>
        <v/>
      </c>
      <c r="O2407" s="982">
        <f>IFERROR(AVERAGE(I2407:J2407),"")</f>
        <v/>
      </c>
      <c r="P2407" s="982">
        <f>IFERROR(AVERAGE(K2407:L2407),"")</f>
        <v/>
      </c>
      <c r="R2407" s="797">
        <f>AVERAGE(M2407:P2407)</f>
        <v/>
      </c>
      <c r="S2407" s="266">
        <f>IF(R2407&gt;=1,1,0)</f>
        <v/>
      </c>
      <c r="T2407" s="266">
        <f>IF(S2407=0,0,S2407+T2406)</f>
        <v/>
      </c>
      <c r="U2407" s="517" t="inlineStr">
        <is>
          <t>Parameter</t>
        </is>
      </c>
      <c r="V2407" s="517" t="inlineStr">
        <is>
          <t>Station 1</t>
        </is>
      </c>
      <c r="W2407" s="517" t="inlineStr">
        <is>
          <t>Station 2</t>
        </is>
      </c>
      <c r="X2407" s="517" t="inlineStr">
        <is>
          <t>Station 4</t>
        </is>
      </c>
      <c r="Y2407" s="517" t="inlineStr">
        <is>
          <t>Station 5</t>
        </is>
      </c>
      <c r="AH2407" s="257">
        <f>IF(AND(M2407&gt;=2,N2407&gt;=2,O2407&gt;=2,P2407&gt;=2),1,0)</f>
        <v/>
      </c>
      <c r="AI2407" s="266">
        <f>IF(AH2407=0,"OK","Check")</f>
        <v/>
      </c>
    </row>
    <row r="2408" ht="17.45" customHeight="1">
      <c r="A2408" s="257">
        <f>IF(ISNUMBER(C2408),MONTH(C2408),"")</f>
        <v/>
      </c>
      <c r="B2408" s="257">
        <f>IF(ISNUMBER(C2408),YEAR(C2408),"")</f>
        <v/>
      </c>
      <c r="C2408" s="861">
        <f>C2407+1</f>
        <v/>
      </c>
      <c r="D2408" s="840" t="n">
        <v>0.9177999999999999</v>
      </c>
      <c r="E2408" s="841" t="n"/>
      <c r="F2408" s="843" t="n">
        <v>1.426</v>
      </c>
      <c r="G2408" s="842" t="n"/>
      <c r="H2408" s="863" t="n">
        <v>1.354</v>
      </c>
      <c r="I2408" s="840" t="n">
        <v>1.106</v>
      </c>
      <c r="J2408" s="841" t="n"/>
      <c r="K2408" s="843" t="n">
        <v>1.073</v>
      </c>
      <c r="L2408" s="841" t="n"/>
      <c r="M2408" s="982">
        <f>IFERROR(AVERAGE(D2408:E2408),"")</f>
        <v/>
      </c>
      <c r="N2408" s="982">
        <f>IFERROR(AVERAGE(F2408:H2408),"")</f>
        <v/>
      </c>
      <c r="O2408" s="982">
        <f>IFERROR(AVERAGE(I2408:J2408),"")</f>
        <v/>
      </c>
      <c r="P2408" s="982">
        <f>IFERROR(AVERAGE(K2408:L2408),"")</f>
        <v/>
      </c>
      <c r="R2408" s="797">
        <f>AVERAGE(M2408:P2408)</f>
        <v/>
      </c>
      <c r="S2408" s="266">
        <f>IF(R2408&gt;=1,1,0)</f>
        <v/>
      </c>
      <c r="T2408" s="266">
        <f>IF(S2408=0,0,S2408+T2407)</f>
        <v/>
      </c>
      <c r="U2408" s="518" t="inlineStr">
        <is>
          <t>Average</t>
        </is>
      </c>
      <c r="V2408" s="928">
        <f>AVERAGE(D2378:E2408)</f>
        <v/>
      </c>
      <c r="W2408" s="928">
        <f>AVERAGE(F2378:H2408)</f>
        <v/>
      </c>
      <c r="X2408" s="928">
        <f>AVERAGE(I2378:J2408)</f>
        <v/>
      </c>
      <c r="Y2408" s="928">
        <f>AVERAGE(K2378:L2408)</f>
        <v/>
      </c>
      <c r="AH2408" s="257">
        <f>IF(AND(M2408&gt;=2,N2408&gt;=2,O2408&gt;=2,P2408&gt;=2),1,0)</f>
        <v/>
      </c>
      <c r="AI2408" s="266">
        <f>IF(AH2408=0,"OK","Check")</f>
        <v/>
      </c>
    </row>
    <row r="2409" ht="17.45" customHeight="1">
      <c r="A2409" s="257">
        <f>IF(ISNUMBER(C2409),MONTH(C2409),"")</f>
        <v/>
      </c>
      <c r="B2409" s="257">
        <f>IF(ISNUMBER(C2409),YEAR(C2409),"")</f>
        <v/>
      </c>
      <c r="C2409" s="791">
        <f>C2408+1</f>
        <v/>
      </c>
      <c r="D2409" s="849" t="n"/>
      <c r="E2409" s="850" t="n">
        <v>1.2</v>
      </c>
      <c r="F2409" s="852" t="n"/>
      <c r="G2409" s="851" t="n">
        <v>1.377</v>
      </c>
      <c r="H2409" s="853" t="n"/>
      <c r="I2409" s="849" t="n"/>
      <c r="J2409" s="850" t="n">
        <v>1.282</v>
      </c>
      <c r="K2409" s="852" t="n"/>
      <c r="L2409" s="850" t="n">
        <v>1.425</v>
      </c>
      <c r="M2409" s="982">
        <f>IFERROR(AVERAGE(D2409:E2409),"")</f>
        <v/>
      </c>
      <c r="N2409" s="982">
        <f>IFERROR(AVERAGE(F2409:H2409),"")</f>
        <v/>
      </c>
      <c r="O2409" s="982">
        <f>IFERROR(AVERAGE(I2409:J2409),"")</f>
        <v/>
      </c>
      <c r="P2409" s="982">
        <f>IFERROR(AVERAGE(K2409:L2409),"")</f>
        <v/>
      </c>
      <c r="R2409" s="797">
        <f>AVERAGE(M2409:P2409)</f>
        <v/>
      </c>
      <c r="S2409" s="266">
        <f>IF(R2409&gt;=1,1,0)</f>
        <v/>
      </c>
      <c r="T2409" s="266">
        <f>IF(S2409=0,0,S2409+T2408)</f>
        <v/>
      </c>
      <c r="U2409" s="518" t="inlineStr">
        <is>
          <t>Maximum</t>
        </is>
      </c>
      <c r="V2409" s="928">
        <f>MAX(D2378:E2408)</f>
        <v/>
      </c>
      <c r="W2409" s="928">
        <f>MAX(F2378:H2408)</f>
        <v/>
      </c>
      <c r="X2409" s="928">
        <f>MAX(I2378:J2408)</f>
        <v/>
      </c>
      <c r="Y2409" s="928">
        <f>MAX(K2378:L2408)</f>
        <v/>
      </c>
      <c r="AH2409" s="257">
        <f>IF(AND(M2409&gt;=2,N2409&gt;=2,O2409&gt;=2,P2409&gt;=2),1,0)</f>
        <v/>
      </c>
      <c r="AI2409" s="266">
        <f>IF(AH2409=0,"OK","Check")</f>
        <v/>
      </c>
    </row>
    <row r="2410" ht="17.45" customHeight="1" thickBot="1">
      <c r="A2410" s="257">
        <f>IF(ISNUMBER(C2410),MONTH(C2410),"")</f>
        <v/>
      </c>
      <c r="B2410" s="257">
        <f>IF(ISNUMBER(C2410),YEAR(C2410),"")</f>
        <v/>
      </c>
      <c r="C2410" s="791">
        <f>C2409+1</f>
        <v/>
      </c>
      <c r="D2410" s="849" t="n">
        <v>1.418</v>
      </c>
      <c r="E2410" s="850" t="n"/>
      <c r="F2410" s="852" t="n">
        <v>1.553</v>
      </c>
      <c r="G2410" s="851" t="n"/>
      <c r="H2410" s="853" t="n"/>
      <c r="I2410" s="849" t="n">
        <v>1.313</v>
      </c>
      <c r="J2410" s="850" t="n"/>
      <c r="K2410" s="852" t="n">
        <v>1.517</v>
      </c>
      <c r="L2410" s="850" t="n"/>
      <c r="M2410" s="982">
        <f>IFERROR(AVERAGE(D2410:E2410),"")</f>
        <v/>
      </c>
      <c r="N2410" s="982">
        <f>IFERROR(AVERAGE(F2410:H2410),"")</f>
        <v/>
      </c>
      <c r="O2410" s="982">
        <f>IFERROR(AVERAGE(I2410:J2410),"")</f>
        <v/>
      </c>
      <c r="P2410" s="982">
        <f>IFERROR(AVERAGE(K2410:L2410),"")</f>
        <v/>
      </c>
      <c r="R2410" s="797">
        <f>AVERAGE(M2410:P2410)</f>
        <v/>
      </c>
      <c r="S2410" s="266">
        <f>IF(R2410&gt;=1,1,0)</f>
        <v/>
      </c>
      <c r="T2410" s="266">
        <f>IF(S2410=0,0,S2410+T2409)</f>
        <v/>
      </c>
      <c r="U2410" s="520" t="inlineStr">
        <is>
          <t># DAYS &gt; 2.5</t>
        </is>
      </c>
      <c r="V2410" s="521">
        <f>COUNTIF(D2378:E2408,"&gt;=2.5")</f>
        <v/>
      </c>
      <c r="W2410" s="521">
        <f>COUNTIF(F2378:H2408,"&gt;=2.5")</f>
        <v/>
      </c>
      <c r="X2410" s="521">
        <f>COUNTIF(I2378:J2408,"&gt;=2.5")</f>
        <v/>
      </c>
      <c r="Y2410" s="521">
        <f>COUNTIF(K2378:L2408,"&gt;=2.5")</f>
        <v/>
      </c>
      <c r="AH2410" s="257">
        <f>IF(AND(M2410&gt;=2,N2410&gt;=2,O2410&gt;=2,P2410&gt;=2),1,0)</f>
        <v/>
      </c>
      <c r="AI2410" s="266">
        <f>IF(AH2410=0,"OK","Check")</f>
        <v/>
      </c>
    </row>
    <row r="2411" ht="17.45" customHeight="1" thickBot="1">
      <c r="A2411" s="257">
        <f>IF(ISNUMBER(C2411),MONTH(C2411),"")</f>
        <v/>
      </c>
      <c r="B2411" s="257">
        <f>IF(ISNUMBER(C2411),YEAR(C2411),"")</f>
        <v/>
      </c>
      <c r="C2411" s="808">
        <f>C2410+1</f>
        <v/>
      </c>
      <c r="D2411" s="844" t="n"/>
      <c r="E2411" s="845" t="n">
        <v>1.061</v>
      </c>
      <c r="F2411" s="847" t="n"/>
      <c r="G2411" s="846" t="n">
        <v>1.258</v>
      </c>
      <c r="H2411" s="848" t="n"/>
      <c r="I2411" s="844" t="n"/>
      <c r="J2411" s="845" t="n">
        <v>0.9493</v>
      </c>
      <c r="K2411" s="847" t="n"/>
      <c r="L2411" s="845" t="n">
        <v>1.219</v>
      </c>
      <c r="M2411" s="983">
        <f>IFERROR(AVERAGE(D2411:E2411),"")</f>
        <v/>
      </c>
      <c r="N2411" s="983">
        <f>IFERROR(AVERAGE(F2411:H2411),"")</f>
        <v/>
      </c>
      <c r="O2411" s="983">
        <f>IFERROR(AVERAGE(I2411:J2411),"")</f>
        <v/>
      </c>
      <c r="P2411" s="983">
        <f>IFERROR(AVERAGE(K2411:L2411),"")</f>
        <v/>
      </c>
      <c r="Q2411" s="441" t="n"/>
      <c r="R2411" s="813">
        <f>AVERAGE(M2411:P2411)</f>
        <v/>
      </c>
      <c r="S2411" s="443">
        <f>IF(R2411&gt;=1,1,0)</f>
        <v/>
      </c>
      <c r="T2411" s="443">
        <f>IF(S2411=0,0,S2411+T2410)</f>
        <v/>
      </c>
      <c r="X2411" s="664">
        <f>SUM(V2410:Y2410)</f>
        <v/>
      </c>
      <c r="Y2411" s="929">
        <f>AVERAGE(V2408:Y2408)</f>
        <v/>
      </c>
      <c r="AH2411" s="257">
        <f>IF(AND(M2411&gt;=2,N2411&gt;=2,O2411&gt;=2,P2411&gt;=2),1,0)</f>
        <v/>
      </c>
      <c r="AI2411" s="266">
        <f>IF(AH2411=0,"OK","Check")</f>
        <v/>
      </c>
    </row>
    <row r="2412" ht="17.45" customHeight="1">
      <c r="A2412" s="257">
        <f>IF(ISNUMBER(C2412),MONTH(C2412),"")</f>
        <v/>
      </c>
      <c r="B2412" s="257">
        <f>IF(ISNUMBER(C2412),YEAR(C2412),"")</f>
        <v/>
      </c>
      <c r="C2412" s="808">
        <f>C2411+1</f>
        <v/>
      </c>
      <c r="D2412" s="844" t="n">
        <v>0.8264</v>
      </c>
      <c r="E2412" s="845" t="n"/>
      <c r="F2412" s="847" t="n"/>
      <c r="G2412" s="846" t="n"/>
      <c r="H2412" s="848" t="n">
        <v>0.9447</v>
      </c>
      <c r="I2412" s="844" t="n">
        <v>0.8101</v>
      </c>
      <c r="J2412" s="845" t="n"/>
      <c r="K2412" s="847" t="n">
        <v>0.965</v>
      </c>
      <c r="L2412" s="845" t="n"/>
      <c r="M2412" s="983">
        <f>IFERROR(AVERAGE(D2412:E2412),"")</f>
        <v/>
      </c>
      <c r="N2412" s="983">
        <f>IFERROR(AVERAGE(F2412:H2412),"")</f>
        <v/>
      </c>
      <c r="O2412" s="983">
        <f>IFERROR(AVERAGE(I2412:J2412),"")</f>
        <v/>
      </c>
      <c r="P2412" s="983">
        <f>IFERROR(AVERAGE(K2412:L2412),"")</f>
        <v/>
      </c>
      <c r="Q2412" s="441" t="n"/>
      <c r="R2412" s="813">
        <f>AVERAGE(M2412:P2412)</f>
        <v/>
      </c>
      <c r="S2412" s="443">
        <f>IF(R2412&gt;=1,1,0)</f>
        <v/>
      </c>
      <c r="T2412" s="443">
        <f>IF(S2412=0,0,S2412+T2411)</f>
        <v/>
      </c>
      <c r="V2412" s="605">
        <f>V2408-V2378</f>
        <v/>
      </c>
      <c r="W2412" s="605">
        <f>W2408-W2378</f>
        <v/>
      </c>
      <c r="X2412" s="605">
        <f>X2408-X2378</f>
        <v/>
      </c>
      <c r="Y2412" s="605">
        <f>Y2408-Y2378</f>
        <v/>
      </c>
      <c r="AH2412" s="257">
        <f>IF(AND(M2412&gt;=2,N2412&gt;=2,O2412&gt;=2,P2412&gt;=2),1,0)</f>
        <v/>
      </c>
      <c r="AI2412" s="266">
        <f>IF(AH2412=0,"OK","Check")</f>
        <v/>
      </c>
    </row>
    <row r="2413" ht="17.45" customHeight="1">
      <c r="A2413" s="257">
        <f>IF(ISNUMBER(C2413),MONTH(C2413),"")</f>
        <v/>
      </c>
      <c r="B2413" s="257">
        <f>IF(ISNUMBER(C2413),YEAR(C2413),"")</f>
        <v/>
      </c>
      <c r="C2413" s="791">
        <f>C2412+1</f>
        <v/>
      </c>
      <c r="D2413" s="849" t="n"/>
      <c r="E2413" s="850" t="n">
        <v>1.038</v>
      </c>
      <c r="F2413" s="852" t="n"/>
      <c r="G2413" s="851" t="n">
        <v>1.032</v>
      </c>
      <c r="H2413" s="853" t="n"/>
      <c r="I2413" s="849" t="n"/>
      <c r="J2413" s="850" t="n">
        <v>1.188</v>
      </c>
      <c r="K2413" s="852" t="n"/>
      <c r="L2413" s="850" t="n">
        <v>1.147</v>
      </c>
      <c r="M2413" s="982">
        <f>IFERROR(AVERAGE(D2413:E2413),"")</f>
        <v/>
      </c>
      <c r="N2413" s="982">
        <f>IFERROR(AVERAGE(F2413:H2413),"")</f>
        <v/>
      </c>
      <c r="O2413" s="982">
        <f>IFERROR(AVERAGE(I2413:J2413),"")</f>
        <v/>
      </c>
      <c r="P2413" s="982">
        <f>IFERROR(AVERAGE(K2413:L2413),"")</f>
        <v/>
      </c>
      <c r="R2413" s="797">
        <f>AVERAGE(M2413:P2413)</f>
        <v/>
      </c>
      <c r="S2413" s="266">
        <f>IF(R2413&gt;=1,1,0)</f>
        <v/>
      </c>
      <c r="T2413" s="266">
        <f>IF(S2413=0,0,S2413+T2412)</f>
        <v/>
      </c>
      <c r="Y2413" s="605">
        <f>Y2412-Y2381</f>
        <v/>
      </c>
      <c r="AH2413" s="257">
        <f>IF(AND(M2413&gt;=2,N2413&gt;=2,O2413&gt;=2,P2413&gt;=2),1,0)</f>
        <v/>
      </c>
      <c r="AI2413" s="266">
        <f>IF(AH2413=0,"OK","Check")</f>
        <v/>
      </c>
    </row>
    <row r="2414" ht="17.45" customHeight="1">
      <c r="A2414" s="257">
        <f>IF(ISNUMBER(C2414),MONTH(C2414),"")</f>
        <v/>
      </c>
      <c r="B2414" s="257">
        <f>IF(ISNUMBER(C2414),YEAR(C2414),"")</f>
        <v/>
      </c>
      <c r="C2414" s="861">
        <f>C2413+1</f>
        <v/>
      </c>
      <c r="D2414" s="840" t="n">
        <v>1.237</v>
      </c>
      <c r="E2414" s="841" t="n"/>
      <c r="F2414" s="843" t="n">
        <v>1.178</v>
      </c>
      <c r="G2414" s="842" t="n"/>
      <c r="H2414" s="863" t="n">
        <v>1.349</v>
      </c>
      <c r="I2414" s="840" t="n">
        <v>1.681</v>
      </c>
      <c r="J2414" s="841" t="n"/>
      <c r="K2414" s="1029" t="n">
        <v>2.961</v>
      </c>
      <c r="L2414" s="841" t="n"/>
      <c r="M2414" s="982">
        <f>IFERROR(AVERAGE(D2414:E2414),"")</f>
        <v/>
      </c>
      <c r="N2414" s="982">
        <f>IFERROR(AVERAGE(F2414:H2414),"")</f>
        <v/>
      </c>
      <c r="O2414" s="982">
        <f>IFERROR(AVERAGE(I2414:J2414),"")</f>
        <v/>
      </c>
      <c r="P2414" s="1028">
        <f>IFERROR(AVERAGE(K2414:L2414),"")</f>
        <v/>
      </c>
      <c r="R2414" s="797">
        <f>AVERAGE(M2414:P2414)</f>
        <v/>
      </c>
      <c r="S2414" s="266">
        <f>IF(R2414&gt;=1,1,0)</f>
        <v/>
      </c>
      <c r="T2414" s="266">
        <f>IF(S2414=0,0,S2414+T2413)</f>
        <v/>
      </c>
      <c r="AH2414" s="257">
        <f>IF(AND(M2414&gt;=2,N2414&gt;=2,O2414&gt;=2,P2414&gt;=2),1,0)</f>
        <v/>
      </c>
      <c r="AI2414" s="266">
        <f>IF(AH2414=0,"OK","Check")</f>
        <v/>
      </c>
    </row>
    <row r="2415" ht="17.45" customHeight="1">
      <c r="A2415" s="257">
        <f>IF(ISNUMBER(C2415),MONTH(C2415),"")</f>
        <v/>
      </c>
      <c r="B2415" s="257">
        <f>IF(ISNUMBER(C2415),YEAR(C2415),"")</f>
        <v/>
      </c>
      <c r="C2415" s="791">
        <f>C2414+1</f>
        <v/>
      </c>
      <c r="D2415" s="849" t="n"/>
      <c r="E2415" s="850" t="n">
        <v>0.9873</v>
      </c>
      <c r="F2415" s="852" t="n"/>
      <c r="G2415" s="851" t="n">
        <v>0.9988</v>
      </c>
      <c r="H2415" s="853" t="n"/>
      <c r="I2415" s="849" t="n"/>
      <c r="J2415" s="850" t="n">
        <v>1.208</v>
      </c>
      <c r="K2415" s="852" t="n"/>
      <c r="L2415" s="850" t="n">
        <v>1.508</v>
      </c>
      <c r="M2415" s="982">
        <f>IFERROR(AVERAGE(D2415:E2415),"")</f>
        <v/>
      </c>
      <c r="N2415" s="982">
        <f>IFERROR(AVERAGE(F2415:H2415),"")</f>
        <v/>
      </c>
      <c r="O2415" s="982">
        <f>IFERROR(AVERAGE(I2415:J2415),"")</f>
        <v/>
      </c>
      <c r="P2415" s="982">
        <f>IFERROR(AVERAGE(K2415:L2415),"")</f>
        <v/>
      </c>
      <c r="R2415" s="797">
        <f>AVERAGE(M2415:P2415)</f>
        <v/>
      </c>
      <c r="S2415" s="266">
        <f>IF(R2415&gt;=1,1,0)</f>
        <v/>
      </c>
      <c r="T2415" s="266">
        <f>IF(S2415=0,0,S2415+T2414)</f>
        <v/>
      </c>
      <c r="AH2415" s="257">
        <f>IF(AND(M2415&gt;=2,N2415&gt;=2,O2415&gt;=2,P2415&gt;=2),1,0)</f>
        <v/>
      </c>
      <c r="AI2415" s="266">
        <f>IF(AH2415=0,"OK","Check")</f>
        <v/>
      </c>
    </row>
    <row r="2416" ht="17.45" customHeight="1">
      <c r="A2416" s="257">
        <f>IF(ISNUMBER(C2416),MONTH(C2416),"")</f>
        <v/>
      </c>
      <c r="B2416" s="257">
        <f>IF(ISNUMBER(C2416),YEAR(C2416),"")</f>
        <v/>
      </c>
      <c r="C2416" s="791">
        <f>C2415+1</f>
        <v/>
      </c>
      <c r="D2416" s="849" t="n">
        <v>0.9644</v>
      </c>
      <c r="E2416" s="850" t="n"/>
      <c r="F2416" s="852" t="n">
        <v>0.9852</v>
      </c>
      <c r="G2416" s="851" t="n"/>
      <c r="H2416" s="853" t="n"/>
      <c r="I2416" s="849" t="n">
        <v>1.299</v>
      </c>
      <c r="J2416" s="850" t="n"/>
      <c r="K2416" s="852" t="n">
        <v>1.234</v>
      </c>
      <c r="L2416" s="850" t="n"/>
      <c r="M2416" s="982">
        <f>IFERROR(AVERAGE(D2416:E2416),"")</f>
        <v/>
      </c>
      <c r="N2416" s="982">
        <f>IFERROR(AVERAGE(F2416:H2416),"")</f>
        <v/>
      </c>
      <c r="O2416" s="982">
        <f>IFERROR(AVERAGE(I2416:J2416),"")</f>
        <v/>
      </c>
      <c r="P2416" s="982">
        <f>IFERROR(AVERAGE(K2416:L2416),"")</f>
        <v/>
      </c>
      <c r="R2416" s="797">
        <f>AVERAGE(M2416:P2416)</f>
        <v/>
      </c>
      <c r="S2416" s="266">
        <f>IF(R2416&gt;=1,1,0)</f>
        <v/>
      </c>
      <c r="T2416" s="266">
        <f>IF(S2416=0,0,S2416+T2415)</f>
        <v/>
      </c>
      <c r="AH2416" s="257">
        <f>IF(AND(M2416&gt;=2,N2416&gt;=2,O2416&gt;=2,P2416&gt;=2),1,0)</f>
        <v/>
      </c>
      <c r="AI2416" s="266">
        <f>IF(AH2416=0,"OK","Check")</f>
        <v/>
      </c>
    </row>
    <row r="2417" ht="17.45" customHeight="1">
      <c r="A2417" s="257">
        <f>IF(ISNUMBER(C2417),MONTH(C2417),"")</f>
        <v/>
      </c>
      <c r="B2417" s="257">
        <f>IF(ISNUMBER(C2417),YEAR(C2417),"")</f>
        <v/>
      </c>
      <c r="C2417" s="791">
        <f>C2416+1</f>
        <v/>
      </c>
      <c r="D2417" s="792" t="n"/>
      <c r="E2417" s="793" t="n">
        <v>0.9805</v>
      </c>
      <c r="F2417" s="795" t="n"/>
      <c r="G2417" s="794" t="n">
        <v>1.123</v>
      </c>
      <c r="H2417" s="836" t="n"/>
      <c r="I2417" s="792" t="n"/>
      <c r="J2417" s="793" t="n">
        <v>1.263</v>
      </c>
      <c r="K2417" s="795" t="n"/>
      <c r="L2417" s="793" t="n">
        <v>1.01</v>
      </c>
      <c r="M2417" s="982">
        <f>IFERROR(AVERAGE(D2417:E2417),"")</f>
        <v/>
      </c>
      <c r="N2417" s="982">
        <f>IFERROR(AVERAGE(F2417:H2417),"")</f>
        <v/>
      </c>
      <c r="O2417" s="982">
        <f>IFERROR(AVERAGE(I2417:J2417),"")</f>
        <v/>
      </c>
      <c r="P2417" s="982">
        <f>IFERROR(AVERAGE(K2417:L2417),"")</f>
        <v/>
      </c>
      <c r="R2417" s="797">
        <f>AVERAGE(M2417:P2417)</f>
        <v/>
      </c>
      <c r="S2417" s="266">
        <f>IF(R2417&gt;=1,1,0)</f>
        <v/>
      </c>
      <c r="T2417" s="266">
        <f>IF(S2417=0,0,S2417+T2416)</f>
        <v/>
      </c>
      <c r="AH2417" s="257">
        <f>IF(AND(M2417&gt;=2,N2417&gt;=2,O2417&gt;=2,P2417&gt;=2),1,0)</f>
        <v/>
      </c>
      <c r="AI2417" s="266">
        <f>IF(AH2417=0,"OK","Check")</f>
        <v/>
      </c>
    </row>
    <row r="2418" ht="17.45" customHeight="1">
      <c r="A2418" s="257">
        <f>IF(ISNUMBER(C2418),MONTH(C2418),"")</f>
        <v/>
      </c>
      <c r="B2418" s="257">
        <f>IF(ISNUMBER(C2418),YEAR(C2418),"")</f>
        <v/>
      </c>
      <c r="C2418" s="808">
        <f>C2417+1</f>
        <v/>
      </c>
      <c r="D2418" s="809" t="n">
        <v>0.9195</v>
      </c>
      <c r="E2418" s="810" t="n"/>
      <c r="F2418" s="812" t="n"/>
      <c r="G2418" s="811" t="n"/>
      <c r="H2418" s="837" t="n">
        <v>0.9663</v>
      </c>
      <c r="I2418" s="809" t="n">
        <v>0.9249000000000001</v>
      </c>
      <c r="J2418" s="810" t="n"/>
      <c r="K2418" s="812" t="n">
        <v>1.096</v>
      </c>
      <c r="L2418" s="810" t="n"/>
      <c r="M2418" s="983">
        <f>IFERROR(AVERAGE(D2418:E2418),"")</f>
        <v/>
      </c>
      <c r="N2418" s="983">
        <f>IFERROR(AVERAGE(F2418:H2418),"")</f>
        <v/>
      </c>
      <c r="O2418" s="983">
        <f>IFERROR(AVERAGE(I2418:J2418),"")</f>
        <v/>
      </c>
      <c r="P2418" s="983">
        <f>IFERROR(AVERAGE(K2418:L2418),"")</f>
        <v/>
      </c>
      <c r="Q2418" s="441" t="n"/>
      <c r="R2418" s="813">
        <f>AVERAGE(M2418:P2418)</f>
        <v/>
      </c>
      <c r="S2418" s="443">
        <f>IF(R2418&gt;=1,1,0)</f>
        <v/>
      </c>
      <c r="T2418" s="443">
        <f>IF(S2418=0,0,S2418+T2417)</f>
        <v/>
      </c>
      <c r="AH2418" s="257">
        <f>IF(AND(M2418&gt;=2,N2418&gt;=2,O2418&gt;=2,P2418&gt;=2),1,0)</f>
        <v/>
      </c>
      <c r="AI2418" s="266">
        <f>IF(AH2418=0,"OK","Check")</f>
        <v/>
      </c>
    </row>
    <row r="2419" ht="17.45" customHeight="1">
      <c r="A2419" s="257">
        <f>IF(ISNUMBER(C2419),MONTH(C2419),"")</f>
        <v/>
      </c>
      <c r="B2419" s="257">
        <f>IF(ISNUMBER(C2419),YEAR(C2419),"")</f>
        <v/>
      </c>
      <c r="C2419" s="808">
        <f>C2418+1</f>
        <v/>
      </c>
      <c r="D2419" s="809" t="n"/>
      <c r="E2419" s="810" t="n">
        <v>0.8455</v>
      </c>
      <c r="F2419" s="812" t="n"/>
      <c r="G2419" s="811" t="n">
        <v>0.8418</v>
      </c>
      <c r="H2419" s="837" t="n"/>
      <c r="I2419" s="809" t="n"/>
      <c r="J2419" s="810" t="n">
        <v>0.7438</v>
      </c>
      <c r="K2419" s="812" t="n"/>
      <c r="L2419" s="810" t="n">
        <v>0.9207</v>
      </c>
      <c r="M2419" s="983">
        <f>IFERROR(AVERAGE(D2419:E2419),"")</f>
        <v/>
      </c>
      <c r="N2419" s="983">
        <f>IFERROR(AVERAGE(F2419:H2419),"")</f>
        <v/>
      </c>
      <c r="O2419" s="983">
        <f>IFERROR(AVERAGE(I2419:J2419),"")</f>
        <v/>
      </c>
      <c r="P2419" s="983">
        <f>IFERROR(AVERAGE(K2419:L2419),"")</f>
        <v/>
      </c>
      <c r="Q2419" s="441" t="n"/>
      <c r="R2419" s="813">
        <f>AVERAGE(M2419:P2419)</f>
        <v/>
      </c>
      <c r="S2419" s="443">
        <f>IF(R2419&gt;=1,1,0)</f>
        <v/>
      </c>
      <c r="T2419" s="443">
        <f>IF(S2419=0,0,S2419+T2418)</f>
        <v/>
      </c>
      <c r="AH2419" s="257">
        <f>IF(AND(M2419&gt;=2,N2419&gt;=2,O2419&gt;=2,P2419&gt;=2),1,0)</f>
        <v/>
      </c>
      <c r="AI2419" s="266">
        <f>IF(AH2419=0,"OK","Check")</f>
        <v/>
      </c>
    </row>
    <row r="2420" ht="17.45" customHeight="1">
      <c r="A2420" s="257">
        <f>IF(ISNUMBER(C2420),MONTH(C2420),"")</f>
        <v/>
      </c>
      <c r="B2420" s="257">
        <f>IF(ISNUMBER(C2420),YEAR(C2420),"")</f>
        <v/>
      </c>
      <c r="C2420" s="861">
        <f>C2419+1</f>
        <v/>
      </c>
      <c r="D2420" s="840" t="n">
        <v>1.079</v>
      </c>
      <c r="E2420" s="841" t="n"/>
      <c r="F2420" s="843" t="n">
        <v>1.283</v>
      </c>
      <c r="G2420" s="842" t="n"/>
      <c r="H2420" s="863" t="n">
        <v>1.05</v>
      </c>
      <c r="I2420" s="840" t="n">
        <v>1.285</v>
      </c>
      <c r="J2420" s="841" t="n"/>
      <c r="K2420" s="843" t="n">
        <v>1.56</v>
      </c>
      <c r="L2420" s="841" t="n"/>
      <c r="M2420" s="982">
        <f>IFERROR(AVERAGE(D2420:E2420),"")</f>
        <v/>
      </c>
      <c r="N2420" s="982">
        <f>IFERROR(AVERAGE(F2420:H2420),"")</f>
        <v/>
      </c>
      <c r="O2420" s="982">
        <f>IFERROR(AVERAGE(I2420:J2420),"")</f>
        <v/>
      </c>
      <c r="P2420" s="982">
        <f>IFERROR(AVERAGE(K2420:L2420),"")</f>
        <v/>
      </c>
      <c r="R2420" s="797">
        <f>AVERAGE(M2420:P2420)</f>
        <v/>
      </c>
      <c r="S2420" s="266">
        <f>IF(R2420&gt;=1,1,0)</f>
        <v/>
      </c>
      <c r="T2420" s="266">
        <f>IF(S2420=0,0,S2420+T2419)</f>
        <v/>
      </c>
      <c r="AH2420" s="257">
        <f>IF(AND(M2420&gt;=2,N2420&gt;=2,O2420&gt;=2,P2420&gt;=2),1,0)</f>
        <v/>
      </c>
      <c r="AI2420" s="266">
        <f>IF(AH2420=0,"OK","Check")</f>
        <v/>
      </c>
    </row>
    <row r="2421" ht="17.45" customHeight="1">
      <c r="A2421" s="257">
        <f>IF(ISNUMBER(C2421),MONTH(C2421),"")</f>
        <v/>
      </c>
      <c r="B2421" s="257">
        <f>IF(ISNUMBER(C2421),YEAR(C2421),"")</f>
        <v/>
      </c>
      <c r="C2421" s="791">
        <f>C2420+1</f>
        <v/>
      </c>
      <c r="D2421" s="849" t="n"/>
      <c r="E2421" s="850" t="n">
        <v>1.694</v>
      </c>
      <c r="F2421" s="852" t="n"/>
      <c r="G2421" s="851" t="n">
        <v>1.069</v>
      </c>
      <c r="H2421" s="853" t="n"/>
      <c r="I2421" s="849" t="n"/>
      <c r="J2421" s="850" t="n">
        <v>1.043</v>
      </c>
      <c r="K2421" s="852" t="n"/>
      <c r="L2421" s="850" t="n">
        <v>1.065</v>
      </c>
      <c r="M2421" s="982">
        <f>IFERROR(AVERAGE(D2421:E2421),"")</f>
        <v/>
      </c>
      <c r="N2421" s="982">
        <f>IFERROR(AVERAGE(F2421:H2421),"")</f>
        <v/>
      </c>
      <c r="O2421" s="982">
        <f>IFERROR(AVERAGE(I2421:J2421),"")</f>
        <v/>
      </c>
      <c r="P2421" s="982">
        <f>IFERROR(AVERAGE(K2421:L2421),"")</f>
        <v/>
      </c>
      <c r="R2421" s="797">
        <f>AVERAGE(M2421:P2421)</f>
        <v/>
      </c>
      <c r="S2421" s="266">
        <f>IF(R2421&gt;=1,1,0)</f>
        <v/>
      </c>
      <c r="T2421" s="266">
        <f>IF(S2421=0,0,S2421+T2420)</f>
        <v/>
      </c>
      <c r="AH2421" s="257">
        <f>IF(AND(M2421&gt;=2,N2421&gt;=2,O2421&gt;=2,P2421&gt;=2),1,0)</f>
        <v/>
      </c>
      <c r="AI2421" s="266">
        <f>IF(AH2421=0,"OK","Check")</f>
        <v/>
      </c>
    </row>
    <row r="2422" ht="17.45" customHeight="1">
      <c r="A2422" s="257">
        <f>IF(ISNUMBER(C2422),MONTH(C2422),"")</f>
        <v/>
      </c>
      <c r="B2422" s="257">
        <f>IF(ISNUMBER(C2422),YEAR(C2422),"")</f>
        <v/>
      </c>
      <c r="C2422" s="791">
        <f>C2421+1</f>
        <v/>
      </c>
      <c r="D2422" s="792" t="n">
        <v>1.066</v>
      </c>
      <c r="E2422" s="793" t="n"/>
      <c r="F2422" s="795" t="n">
        <v>1.062</v>
      </c>
      <c r="G2422" s="794" t="n"/>
      <c r="H2422" s="836" t="n"/>
      <c r="I2422" s="792" t="n">
        <v>1.182</v>
      </c>
      <c r="J2422" s="793" t="n"/>
      <c r="K2422" s="795" t="n">
        <v>1.17</v>
      </c>
      <c r="L2422" s="793" t="n"/>
      <c r="M2422" s="982">
        <f>IFERROR(AVERAGE(D2422:E2422),"")</f>
        <v/>
      </c>
      <c r="N2422" s="982">
        <f>IFERROR(AVERAGE(F2422:H2422),"")</f>
        <v/>
      </c>
      <c r="O2422" s="982">
        <f>IFERROR(AVERAGE(I2422:J2422),"")</f>
        <v/>
      </c>
      <c r="P2422" s="982">
        <f>IFERROR(AVERAGE(K2422:L2422),"")</f>
        <v/>
      </c>
      <c r="R2422" s="797">
        <f>AVERAGE(M2422:P2422)</f>
        <v/>
      </c>
      <c r="S2422" s="266">
        <f>IF(R2422&gt;=1,1,0)</f>
        <v/>
      </c>
      <c r="T2422" s="266">
        <f>IF(S2422=0,0,S2422+T2421)</f>
        <v/>
      </c>
      <c r="AH2422" s="257">
        <f>IF(AND(M2422&gt;=2,N2422&gt;=2,O2422&gt;=2,P2422&gt;=2),1,0)</f>
        <v/>
      </c>
      <c r="AI2422" s="266">
        <f>IF(AH2422=0,"OK","Check")</f>
        <v/>
      </c>
    </row>
    <row r="2423" ht="17.45" customHeight="1">
      <c r="A2423" s="257">
        <f>IF(ISNUMBER(C2423),MONTH(C2423),"")</f>
        <v/>
      </c>
      <c r="B2423" s="257">
        <f>IF(ISNUMBER(C2423),YEAR(C2423),"")</f>
        <v/>
      </c>
      <c r="C2423" s="791">
        <f>C2422+1</f>
        <v/>
      </c>
      <c r="D2423" s="849" t="n"/>
      <c r="E2423" s="850" t="n">
        <v>1.223</v>
      </c>
      <c r="F2423" s="852" t="n"/>
      <c r="G2423" s="851" t="n">
        <v>1.343</v>
      </c>
      <c r="H2423" s="853" t="n"/>
      <c r="I2423" s="849" t="n"/>
      <c r="J2423" s="850" t="n">
        <v>1.251</v>
      </c>
      <c r="K2423" s="852" t="n"/>
      <c r="L2423" s="850" t="n">
        <v>1.321</v>
      </c>
      <c r="M2423" s="982">
        <f>IFERROR(AVERAGE(D2423:E2423),"")</f>
        <v/>
      </c>
      <c r="N2423" s="982">
        <f>IFERROR(AVERAGE(F2423:H2423),"")</f>
        <v/>
      </c>
      <c r="O2423" s="982">
        <f>IFERROR(AVERAGE(I2423:J2423),"")</f>
        <v/>
      </c>
      <c r="P2423" s="982">
        <f>IFERROR(AVERAGE(K2423:L2423),"")</f>
        <v/>
      </c>
      <c r="R2423" s="797">
        <f>AVERAGE(M2423:P2423)</f>
        <v/>
      </c>
      <c r="S2423" s="266">
        <f>IF(R2423&gt;=1,1,0)</f>
        <v/>
      </c>
      <c r="T2423" s="266">
        <f>IF(S2423=0,0,S2423+T2422)</f>
        <v/>
      </c>
      <c r="AH2423" s="257">
        <f>IF(AND(M2423&gt;=2,N2423&gt;=2,O2423&gt;=2,P2423&gt;=2),1,0)</f>
        <v/>
      </c>
      <c r="AI2423" s="266">
        <f>IF(AH2423=0,"OK","Check")</f>
        <v/>
      </c>
    </row>
    <row r="2424" ht="17.45" customHeight="1">
      <c r="A2424" s="257">
        <f>IF(ISNUMBER(C2424),MONTH(C2424),"")</f>
        <v/>
      </c>
      <c r="B2424" s="257">
        <f>IF(ISNUMBER(C2424),YEAR(C2424),"")</f>
        <v/>
      </c>
      <c r="C2424" s="791">
        <f>C2423+1</f>
        <v/>
      </c>
      <c r="D2424" s="792" t="n">
        <v>0.9566</v>
      </c>
      <c r="E2424" s="793" t="n"/>
      <c r="F2424" s="795" t="n"/>
      <c r="G2424" s="794" t="n"/>
      <c r="H2424" s="836" t="n">
        <v>1.062</v>
      </c>
      <c r="I2424" s="792" t="n">
        <v>1.216</v>
      </c>
      <c r="J2424" s="793" t="n"/>
      <c r="K2424" s="795" t="n">
        <v>1.66</v>
      </c>
      <c r="L2424" s="793" t="n"/>
      <c r="M2424" s="982">
        <f>IFERROR(AVERAGE(D2424:E2424),"")</f>
        <v/>
      </c>
      <c r="N2424" s="982">
        <f>IFERROR(AVERAGE(F2424:H2424),"")</f>
        <v/>
      </c>
      <c r="O2424" s="982">
        <f>IFERROR(AVERAGE(I2424:J2424),"")</f>
        <v/>
      </c>
      <c r="P2424" s="982">
        <f>IFERROR(AVERAGE(K2424:L2424),"")</f>
        <v/>
      </c>
      <c r="R2424" s="797">
        <f>AVERAGE(M2424:P2424)</f>
        <v/>
      </c>
      <c r="S2424" s="266">
        <f>IF(R2424&gt;=1,1,0)</f>
        <v/>
      </c>
      <c r="T2424" s="266">
        <f>IF(S2424=0,0,S2424+T2423)</f>
        <v/>
      </c>
      <c r="AH2424" s="257">
        <f>IF(AND(M2424&gt;=2,N2424&gt;=2,O2424&gt;=2,P2424&gt;=2),1,0)</f>
        <v/>
      </c>
      <c r="AI2424" s="266">
        <f>IF(AH2424=0,"OK","Check")</f>
        <v/>
      </c>
    </row>
    <row r="2425" ht="17.45" customHeight="1">
      <c r="A2425" s="257">
        <f>IF(ISNUMBER(C2425),MONTH(C2425),"")</f>
        <v/>
      </c>
      <c r="B2425" s="257">
        <f>IF(ISNUMBER(C2425),YEAR(C2425),"")</f>
        <v/>
      </c>
      <c r="C2425" s="808">
        <f>C2424+1</f>
        <v/>
      </c>
      <c r="D2425" s="809" t="n"/>
      <c r="E2425" s="810" t="n">
        <v>0.6843</v>
      </c>
      <c r="F2425" s="812" t="n"/>
      <c r="G2425" s="811" t="n">
        <v>0.6384</v>
      </c>
      <c r="H2425" s="837" t="n"/>
      <c r="I2425" s="809" t="n"/>
      <c r="J2425" s="810" t="n">
        <v>0.632</v>
      </c>
      <c r="K2425" s="812" t="n"/>
      <c r="L2425" s="810" t="n">
        <v>1.026</v>
      </c>
      <c r="M2425" s="983">
        <f>IFERROR(AVERAGE(D2425:E2425),"")</f>
        <v/>
      </c>
      <c r="N2425" s="983">
        <f>IFERROR(AVERAGE(F2425:H2425),"")</f>
        <v/>
      </c>
      <c r="O2425" s="983">
        <f>IFERROR(AVERAGE(I2425:J2425),"")</f>
        <v/>
      </c>
      <c r="P2425" s="983">
        <f>IFERROR(AVERAGE(K2425:L2425),"")</f>
        <v/>
      </c>
      <c r="Q2425" s="441" t="n"/>
      <c r="R2425" s="813">
        <f>AVERAGE(M2425:P2425)</f>
        <v/>
      </c>
      <c r="S2425" s="443">
        <f>IF(R2425&gt;=1,1,0)</f>
        <v/>
      </c>
      <c r="T2425" s="443">
        <f>IF(S2425=0,0,S2425+T2424)</f>
        <v/>
      </c>
      <c r="AH2425" s="257">
        <f>IF(AND(M2425&gt;=2,N2425&gt;=2,O2425&gt;=2,P2425&gt;=2),1,0)</f>
        <v/>
      </c>
      <c r="AI2425" s="266">
        <f>IF(AH2425=0,"OK","Check")</f>
        <v/>
      </c>
    </row>
    <row r="2426" ht="17.45" customHeight="1">
      <c r="A2426" s="257">
        <f>IF(ISNUMBER(C2426),MONTH(C2426),"")</f>
        <v/>
      </c>
      <c r="B2426" s="257">
        <f>IF(ISNUMBER(C2426),YEAR(C2426),"")</f>
        <v/>
      </c>
      <c r="C2426" s="861">
        <f>C2425+1</f>
        <v/>
      </c>
      <c r="D2426" s="809" t="n">
        <v>0.8018</v>
      </c>
      <c r="E2426" s="810" t="n"/>
      <c r="F2426" s="812" t="n">
        <v>0.7526</v>
      </c>
      <c r="G2426" s="811" t="n"/>
      <c r="H2426" s="837" t="n">
        <v>0.7378</v>
      </c>
      <c r="I2426" s="809" t="n">
        <v>0.6724</v>
      </c>
      <c r="J2426" s="810" t="n"/>
      <c r="K2426" s="812" t="n">
        <v>0.8014</v>
      </c>
      <c r="L2426" s="810" t="n"/>
      <c r="M2426" s="983">
        <f>IFERROR(AVERAGE(D2426:E2426),"")</f>
        <v/>
      </c>
      <c r="N2426" s="983">
        <f>IFERROR(AVERAGE(F2426:H2426),"")</f>
        <v/>
      </c>
      <c r="O2426" s="983">
        <f>IFERROR(AVERAGE(I2426:J2426),"")</f>
        <v/>
      </c>
      <c r="P2426" s="983">
        <f>IFERROR(AVERAGE(K2426:L2426),"")</f>
        <v/>
      </c>
      <c r="Q2426" s="441" t="n"/>
      <c r="R2426" s="813">
        <f>AVERAGE(M2426:P2426)</f>
        <v/>
      </c>
      <c r="S2426" s="443">
        <f>IF(R2426&gt;=1,1,0)</f>
        <v/>
      </c>
      <c r="T2426" s="443">
        <f>IF(S2426=0,0,S2426+T2425)</f>
        <v/>
      </c>
      <c r="AH2426" s="257">
        <f>IF(AND(M2426&gt;=2,N2426&gt;=2,O2426&gt;=2,P2426&gt;=2),1,0)</f>
        <v/>
      </c>
      <c r="AI2426" s="266">
        <f>IF(AH2426=0,"OK","Check")</f>
        <v/>
      </c>
    </row>
    <row r="2427" ht="17.45" customHeight="1">
      <c r="A2427" s="257">
        <f>IF(ISNUMBER(C2427),MONTH(C2427),"")</f>
        <v/>
      </c>
      <c r="B2427" s="257">
        <f>IF(ISNUMBER(C2427),YEAR(C2427),"")</f>
        <v/>
      </c>
      <c r="C2427" s="791">
        <f>C2426+1</f>
        <v/>
      </c>
      <c r="D2427" s="792" t="n"/>
      <c r="E2427" s="793" t="n">
        <v>0.9001</v>
      </c>
      <c r="F2427" s="795" t="n"/>
      <c r="G2427" s="794" t="n">
        <v>1.617</v>
      </c>
      <c r="H2427" s="836" t="n"/>
      <c r="I2427" s="792" t="n"/>
      <c r="J2427" s="793" t="n">
        <v>0.9961</v>
      </c>
      <c r="K2427" s="795" t="n"/>
      <c r="L2427" s="793" t="n">
        <v>1.117</v>
      </c>
      <c r="M2427" s="982">
        <f>IFERROR(AVERAGE(D2427:E2427),"")</f>
        <v/>
      </c>
      <c r="N2427" s="982">
        <f>IFERROR(AVERAGE(F2427:H2427),"")</f>
        <v/>
      </c>
      <c r="O2427" s="982">
        <f>IFERROR(AVERAGE(I2427:J2427),"")</f>
        <v/>
      </c>
      <c r="P2427" s="982">
        <f>IFERROR(AVERAGE(K2427:L2427),"")</f>
        <v/>
      </c>
      <c r="R2427" s="797">
        <f>AVERAGE(M2427:P2427)</f>
        <v/>
      </c>
      <c r="S2427" s="266">
        <f>IF(R2427&gt;=1,1,0)</f>
        <v/>
      </c>
      <c r="T2427" s="266">
        <f>IF(S2427=0,0,S2427+T2426)</f>
        <v/>
      </c>
      <c r="AH2427" s="257">
        <f>IF(AND(M2427&gt;=2,N2427&gt;=2,O2427&gt;=2,P2427&gt;=2),1,0)</f>
        <v/>
      </c>
      <c r="AI2427" s="266">
        <f>IF(AH2427=0,"OK","Check")</f>
        <v/>
      </c>
    </row>
    <row r="2428" ht="17.45" customHeight="1">
      <c r="A2428" s="257">
        <f>IF(ISNUMBER(C2428),MONTH(C2428),"")</f>
        <v/>
      </c>
      <c r="B2428" s="257">
        <f>IF(ISNUMBER(C2428),YEAR(C2428),"")</f>
        <v/>
      </c>
      <c r="C2428" s="791">
        <f>C2427+1</f>
        <v/>
      </c>
      <c r="D2428" s="792" t="n">
        <v>1.183</v>
      </c>
      <c r="E2428" s="793" t="n"/>
      <c r="F2428" s="795" t="n">
        <v>1.15</v>
      </c>
      <c r="G2428" s="794" t="n"/>
      <c r="H2428" s="836" t="n"/>
      <c r="I2428" s="792" t="n">
        <v>1.211</v>
      </c>
      <c r="J2428" s="793" t="n"/>
      <c r="K2428" s="795" t="n">
        <v>1.229</v>
      </c>
      <c r="L2428" s="793" t="n"/>
      <c r="M2428" s="982">
        <f>IFERROR(AVERAGE(D2428:E2428),"")</f>
        <v/>
      </c>
      <c r="N2428" s="982">
        <f>IFERROR(AVERAGE(F2428:H2428),"")</f>
        <v/>
      </c>
      <c r="O2428" s="982">
        <f>IFERROR(AVERAGE(I2428:J2428),"")</f>
        <v/>
      </c>
      <c r="P2428" s="982">
        <f>IFERROR(AVERAGE(K2428:L2428),"")</f>
        <v/>
      </c>
      <c r="R2428" s="797">
        <f>AVERAGE(M2428:P2428)</f>
        <v/>
      </c>
      <c r="S2428" s="266">
        <f>IF(R2428&gt;=1,1,0)</f>
        <v/>
      </c>
      <c r="T2428" s="266">
        <f>IF(S2428=0,0,S2428+T2427)</f>
        <v/>
      </c>
      <c r="AH2428" s="257">
        <f>IF(AND(M2428&gt;=2,N2428&gt;=2,O2428&gt;=2,P2428&gt;=2),1,0)</f>
        <v/>
      </c>
      <c r="AI2428" s="266">
        <f>IF(AH2428=0,"OK","Check")</f>
        <v/>
      </c>
    </row>
    <row r="2429" ht="17.45" customHeight="1">
      <c r="A2429" s="257">
        <f>IF(ISNUMBER(C2429),MONTH(C2429),"")</f>
        <v/>
      </c>
      <c r="B2429" s="257">
        <f>IF(ISNUMBER(C2429),YEAR(C2429),"")</f>
        <v/>
      </c>
      <c r="C2429" s="791">
        <f>C2428+1</f>
        <v/>
      </c>
      <c r="D2429" s="849" t="n"/>
      <c r="E2429" s="850" t="n">
        <v>1.016</v>
      </c>
      <c r="F2429" s="852" t="n"/>
      <c r="G2429" s="851" t="n">
        <v>1.336</v>
      </c>
      <c r="H2429" s="853" t="n"/>
      <c r="I2429" s="849" t="n"/>
      <c r="J2429" s="850" t="n">
        <v>1.175</v>
      </c>
      <c r="K2429" s="852" t="n"/>
      <c r="L2429" s="850" t="n">
        <v>1.995</v>
      </c>
      <c r="M2429" s="982">
        <f>IFERROR(AVERAGE(D2429:E2429),"")</f>
        <v/>
      </c>
      <c r="N2429" s="982">
        <f>IFERROR(AVERAGE(F2429:H2429),"")</f>
        <v/>
      </c>
      <c r="O2429" s="982">
        <f>IFERROR(AVERAGE(I2429:J2429),"")</f>
        <v/>
      </c>
      <c r="P2429" s="982">
        <f>IFERROR(AVERAGE(K2429:L2429),"")</f>
        <v/>
      </c>
      <c r="R2429" s="797">
        <f>AVERAGE(M2429:P2429)</f>
        <v/>
      </c>
      <c r="S2429" s="266">
        <f>IF(R2429&gt;=1,1,0)</f>
        <v/>
      </c>
      <c r="T2429" s="266">
        <f>IF(S2429=0,0,S2429+T2428)</f>
        <v/>
      </c>
      <c r="AH2429" s="257">
        <f>IF(AND(M2429&gt;=2,N2429&gt;=2,O2429&gt;=2,P2429&gt;=2),1,0)</f>
        <v/>
      </c>
      <c r="AI2429" s="266">
        <f>IF(AH2429=0,"OK","Check")</f>
        <v/>
      </c>
    </row>
    <row r="2430" ht="17.45" customHeight="1">
      <c r="A2430" s="257">
        <f>IF(ISNUMBER(C2430),MONTH(C2430),"")</f>
        <v/>
      </c>
      <c r="B2430" s="257">
        <f>IF(ISNUMBER(C2430),YEAR(C2430),"")</f>
        <v/>
      </c>
      <c r="C2430" s="791">
        <f>C2429+1</f>
        <v/>
      </c>
      <c r="D2430" s="849" t="n">
        <v>0.8757</v>
      </c>
      <c r="E2430" s="850" t="n"/>
      <c r="F2430" s="852" t="n"/>
      <c r="G2430" s="851" t="n"/>
      <c r="H2430" s="853" t="n">
        <v>0.8673999999999999</v>
      </c>
      <c r="I2430" s="849" t="n">
        <v>0.9016999999999999</v>
      </c>
      <c r="J2430" s="850" t="n"/>
      <c r="K2430" s="852" t="n">
        <v>0.9549</v>
      </c>
      <c r="L2430" s="850" t="n"/>
      <c r="M2430" s="982">
        <f>IFERROR(AVERAGE(D2430:E2430),"")</f>
        <v/>
      </c>
      <c r="N2430" s="982">
        <f>IFERROR(AVERAGE(F2430:H2430),"")</f>
        <v/>
      </c>
      <c r="O2430" s="982">
        <f>IFERROR(AVERAGE(I2430:J2430),"")</f>
        <v/>
      </c>
      <c r="P2430" s="982">
        <f>IFERROR(AVERAGE(K2430:L2430),"")</f>
        <v/>
      </c>
      <c r="R2430" s="797">
        <f>AVERAGE(M2430:P2430)</f>
        <v/>
      </c>
      <c r="S2430" s="266">
        <f>IF(R2430&gt;=1,1,0)</f>
        <v/>
      </c>
      <c r="T2430" s="266">
        <f>IF(S2430=0,0,S2430+T2429)</f>
        <v/>
      </c>
      <c r="AH2430" s="257">
        <f>IF(AND(M2430&gt;=2,N2430&gt;=2,O2430&gt;=2,P2430&gt;=2),1,0)</f>
        <v/>
      </c>
      <c r="AI2430" s="266">
        <f>IF(AH2430=0,"OK","Check")</f>
        <v/>
      </c>
    </row>
    <row r="2431" ht="17.45" customHeight="1">
      <c r="A2431" s="257">
        <f>IF(ISNUMBER(C2431),MONTH(C2431),"")</f>
        <v/>
      </c>
      <c r="B2431" s="257">
        <f>IF(ISNUMBER(C2431),YEAR(C2431),"")</f>
        <v/>
      </c>
      <c r="C2431" s="791">
        <f>C2430+1</f>
        <v/>
      </c>
      <c r="D2431" s="792" t="n"/>
      <c r="E2431" s="793" t="n">
        <v>0.641</v>
      </c>
      <c r="F2431" s="795" t="n"/>
      <c r="G2431" s="794" t="n">
        <v>0.6136</v>
      </c>
      <c r="H2431" s="836" t="n"/>
      <c r="I2431" s="792" t="n"/>
      <c r="J2431" s="793" t="n">
        <v>0.7818000000000001</v>
      </c>
      <c r="K2431" s="795" t="n"/>
      <c r="L2431" s="793" t="n">
        <v>1.231</v>
      </c>
      <c r="M2431" s="982">
        <f>IFERROR(AVERAGE(D2431:E2431),"")</f>
        <v/>
      </c>
      <c r="N2431" s="982">
        <f>IFERROR(AVERAGE(F2431:H2431),"")</f>
        <v/>
      </c>
      <c r="O2431" s="982">
        <f>IFERROR(AVERAGE(I2431:J2431),"")</f>
        <v/>
      </c>
      <c r="P2431" s="982">
        <f>IFERROR(AVERAGE(K2431:L2431),"")</f>
        <v/>
      </c>
      <c r="R2431" s="797">
        <f>AVERAGE(M2431:P2431)</f>
        <v/>
      </c>
      <c r="S2431" s="266">
        <f>IF(R2431&gt;=1,1,0)</f>
        <v/>
      </c>
      <c r="T2431" s="266">
        <f>IF(S2431=0,0,S2431+T2430)</f>
        <v/>
      </c>
      <c r="AH2431" s="257">
        <f>IF(AND(M2431&gt;=2,N2431&gt;=2,O2431&gt;=2,P2431&gt;=2),1,0)</f>
        <v/>
      </c>
      <c r="AI2431" s="266">
        <f>IF(AH2431=0,"OK","Check")</f>
        <v/>
      </c>
    </row>
    <row r="2432" ht="17.45" customHeight="1">
      <c r="A2432" s="257">
        <f>IF(ISNUMBER(C2432),MONTH(C2432),"")</f>
        <v/>
      </c>
      <c r="B2432" s="257">
        <f>IF(ISNUMBER(C2432),YEAR(C2432),"")</f>
        <v/>
      </c>
      <c r="C2432" s="861">
        <f>C2431+1</f>
        <v/>
      </c>
      <c r="D2432" s="809" t="n">
        <v>0.7296</v>
      </c>
      <c r="E2432" s="810" t="n"/>
      <c r="F2432" s="812" t="n">
        <v>0.5004999999999999</v>
      </c>
      <c r="G2432" s="811" t="n"/>
      <c r="H2432" s="837" t="n">
        <v>0.5567</v>
      </c>
      <c r="I2432" s="809" t="n">
        <v>0.5734</v>
      </c>
      <c r="J2432" s="810" t="n"/>
      <c r="K2432" s="812" t="n">
        <v>1.187</v>
      </c>
      <c r="L2432" s="810" t="n"/>
      <c r="M2432" s="983">
        <f>IFERROR(AVERAGE(D2432:E2432),"")</f>
        <v/>
      </c>
      <c r="N2432" s="983">
        <f>IFERROR(AVERAGE(F2432:H2432),"")</f>
        <v/>
      </c>
      <c r="O2432" s="983">
        <f>IFERROR(AVERAGE(I2432:J2432),"")</f>
        <v/>
      </c>
      <c r="P2432" s="983">
        <f>IFERROR(AVERAGE(K2432:L2432),"")</f>
        <v/>
      </c>
      <c r="Q2432" s="441" t="n"/>
      <c r="R2432" s="813">
        <f>AVERAGE(M2432:P2432)</f>
        <v/>
      </c>
      <c r="S2432" s="443">
        <f>IF(R2432&gt;=1,1,0)</f>
        <v/>
      </c>
      <c r="T2432" s="443">
        <f>IF(S2432=0,0,S2432+T2431)</f>
        <v/>
      </c>
      <c r="AH2432" s="257">
        <f>IF(AND(M2432&gt;=2,N2432&gt;=2,O2432&gt;=2,P2432&gt;=2),1,0)</f>
        <v/>
      </c>
      <c r="AI2432" s="266">
        <f>IF(AH2432=0,"OK","Check")</f>
        <v/>
      </c>
    </row>
    <row r="2433" ht="17.45" customHeight="1">
      <c r="A2433" s="257">
        <f>IF(ISNUMBER(C2433),MONTH(C2433),"")</f>
        <v/>
      </c>
      <c r="B2433" s="257">
        <f>IF(ISNUMBER(C2433),YEAR(C2433),"")</f>
        <v/>
      </c>
      <c r="C2433" s="808">
        <f>C2432+1</f>
        <v/>
      </c>
      <c r="D2433" s="809" t="n"/>
      <c r="E2433" s="810" t="n">
        <v>0.7438</v>
      </c>
      <c r="F2433" s="812" t="n"/>
      <c r="G2433" s="811" t="n">
        <v>0.8587</v>
      </c>
      <c r="H2433" s="837" t="n"/>
      <c r="I2433" s="809" t="n"/>
      <c r="J2433" s="810" t="n">
        <v>0.672</v>
      </c>
      <c r="K2433" s="812" t="n"/>
      <c r="L2433" s="810" t="n">
        <v>1.03</v>
      </c>
      <c r="M2433" s="983">
        <f>IFERROR(AVERAGE(D2433:E2433),"")</f>
        <v/>
      </c>
      <c r="N2433" s="983">
        <f>IFERROR(AVERAGE(F2433:H2433),"")</f>
        <v/>
      </c>
      <c r="O2433" s="983">
        <f>IFERROR(AVERAGE(I2433:J2433),"")</f>
        <v/>
      </c>
      <c r="P2433" s="983">
        <f>IFERROR(AVERAGE(K2433:L2433),"")</f>
        <v/>
      </c>
      <c r="Q2433" s="441" t="n"/>
      <c r="R2433" s="813">
        <f>AVERAGE(M2433:P2433)</f>
        <v/>
      </c>
      <c r="S2433" s="443">
        <f>IF(R2433&gt;=1,1,0)</f>
        <v/>
      </c>
      <c r="T2433" s="443">
        <f>IF(S2433=0,0,S2433+T2432)</f>
        <v/>
      </c>
      <c r="AH2433" s="257">
        <f>IF(AND(M2433&gt;=2,N2433&gt;=2,O2433&gt;=2,P2433&gt;=2),1,0)</f>
        <v/>
      </c>
      <c r="AI2433" s="266">
        <f>IF(AH2433=0,"OK","Check")</f>
        <v/>
      </c>
    </row>
    <row r="2434" ht="17.45" customHeight="1">
      <c r="A2434" s="257">
        <f>IF(ISNUMBER(C2434),MONTH(C2434),"")</f>
        <v/>
      </c>
      <c r="B2434" s="257">
        <f>IF(ISNUMBER(C2434),YEAR(C2434),"")</f>
        <v/>
      </c>
      <c r="C2434" s="791">
        <f>C2433+1</f>
        <v/>
      </c>
      <c r="D2434" s="792" t="n">
        <v>1.199</v>
      </c>
      <c r="E2434" s="793" t="n"/>
      <c r="F2434" s="795" t="n">
        <v>1.417</v>
      </c>
      <c r="G2434" s="794" t="n"/>
      <c r="H2434" s="836" t="n"/>
      <c r="I2434" s="792" t="n">
        <v>1.379</v>
      </c>
      <c r="J2434" s="793" t="n"/>
      <c r="K2434" s="795" t="n">
        <v>1.208</v>
      </c>
      <c r="L2434" s="793" t="n"/>
      <c r="M2434" s="982">
        <f>IFERROR(AVERAGE(D2434:E2434),"")</f>
        <v/>
      </c>
      <c r="N2434" s="982">
        <f>IFERROR(AVERAGE(F2434:H2434),"")</f>
        <v/>
      </c>
      <c r="O2434" s="982">
        <f>IFERROR(AVERAGE(I2434:J2434),"")</f>
        <v/>
      </c>
      <c r="P2434" s="982">
        <f>IFERROR(AVERAGE(K2434:L2434),"")</f>
        <v/>
      </c>
      <c r="R2434" s="797">
        <f>AVERAGE(M2434:P2434)</f>
        <v/>
      </c>
      <c r="S2434" s="266">
        <f>IF(R2434&gt;=1,1,0)</f>
        <v/>
      </c>
      <c r="T2434" s="266">
        <f>IF(S2434=0,0,S2434+T2433)</f>
        <v/>
      </c>
      <c r="AH2434" s="257">
        <f>IF(AND(M2434&gt;=2,N2434&gt;=2,O2434&gt;=2,P2434&gt;=2),1,0)</f>
        <v/>
      </c>
      <c r="AI2434" s="266">
        <f>IF(AH2434=0,"OK","Check")</f>
        <v/>
      </c>
    </row>
    <row r="2435" ht="17.45" customHeight="1">
      <c r="A2435" s="257">
        <f>IF(ISNUMBER(C2435),MONTH(C2435),"")</f>
        <v/>
      </c>
      <c r="B2435" s="257">
        <f>IF(ISNUMBER(C2435),YEAR(C2435),"")</f>
        <v/>
      </c>
      <c r="C2435" s="791">
        <f>C2434+1</f>
        <v/>
      </c>
      <c r="D2435" s="792" t="n"/>
      <c r="E2435" s="793" t="n">
        <v>1.178</v>
      </c>
      <c r="F2435" s="795" t="n"/>
      <c r="G2435" s="794" t="n">
        <v>1.156</v>
      </c>
      <c r="H2435" s="836" t="n"/>
      <c r="I2435" s="792" t="n"/>
      <c r="J2435" s="793" t="n">
        <v>1.137</v>
      </c>
      <c r="K2435" s="795" t="n"/>
      <c r="L2435" s="793" t="n">
        <v>1.237</v>
      </c>
      <c r="M2435" s="982">
        <f>IFERROR(AVERAGE(D2435:E2435),"")</f>
        <v/>
      </c>
      <c r="N2435" s="982">
        <f>IFERROR(AVERAGE(F2435:H2435),"")</f>
        <v/>
      </c>
      <c r="O2435" s="982">
        <f>IFERROR(AVERAGE(I2435:J2435),"")</f>
        <v/>
      </c>
      <c r="P2435" s="982">
        <f>IFERROR(AVERAGE(K2435:L2435),"")</f>
        <v/>
      </c>
      <c r="R2435" s="797">
        <f>AVERAGE(M2435:P2435)</f>
        <v/>
      </c>
      <c r="S2435" s="266">
        <f>IF(R2435&gt;=1,1,0)</f>
        <v/>
      </c>
      <c r="T2435" s="266">
        <f>IF(S2435=0,0,S2435+T2434)</f>
        <v/>
      </c>
      <c r="AH2435" s="257">
        <f>IF(AND(M2435&gt;=2,N2435&gt;=2,O2435&gt;=2,P2435&gt;=2),1,0)</f>
        <v/>
      </c>
      <c r="AI2435" s="266">
        <f>IF(AH2435=0,"OK","Check")</f>
        <v/>
      </c>
    </row>
    <row r="2436" ht="17.45" customHeight="1" thickBot="1">
      <c r="A2436" s="257">
        <f>IF(ISNUMBER(C2436),MONTH(C2436),"")</f>
        <v/>
      </c>
      <c r="B2436" s="257">
        <f>IF(ISNUMBER(C2436),YEAR(C2436),"")</f>
        <v/>
      </c>
      <c r="C2436" s="791">
        <f>C2435+1</f>
        <v/>
      </c>
      <c r="D2436" s="792" t="n">
        <v>1.206</v>
      </c>
      <c r="E2436" s="793" t="n"/>
      <c r="F2436" s="795" t="n"/>
      <c r="G2436" s="794" t="n"/>
      <c r="H2436" s="836" t="n">
        <v>1.12</v>
      </c>
      <c r="I2436" s="792" t="n">
        <v>1.188</v>
      </c>
      <c r="J2436" s="793" t="n"/>
      <c r="K2436" s="795" t="n">
        <v>1.373</v>
      </c>
      <c r="L2436" s="793" t="n"/>
      <c r="M2436" s="982">
        <f>IFERROR(AVERAGE(D2436:E2436),"")</f>
        <v/>
      </c>
      <c r="N2436" s="982">
        <f>IFERROR(AVERAGE(F2436:H2436),"")</f>
        <v/>
      </c>
      <c r="O2436" s="982">
        <f>IFERROR(AVERAGE(I2436:J2436),"")</f>
        <v/>
      </c>
      <c r="P2436" s="982">
        <f>IFERROR(AVERAGE(K2436:L2436),"")</f>
        <v/>
      </c>
      <c r="R2436" s="797">
        <f>AVERAGE(M2436:P2436)</f>
        <v/>
      </c>
      <c r="S2436" s="266">
        <f>IF(R2436&gt;=1,1,0)</f>
        <v/>
      </c>
      <c r="T2436" s="266">
        <f>IF(S2436=0,0,S2436+T2435)</f>
        <v/>
      </c>
      <c r="AH2436" s="257">
        <f>IF(AND(M2436&gt;=2,N2436&gt;=2,O2436&gt;=2,P2436&gt;=2),1,0)</f>
        <v/>
      </c>
      <c r="AI2436" s="266">
        <f>IF(AH2436=0,"OK","Check")</f>
        <v/>
      </c>
    </row>
    <row r="2437" ht="17.45" customHeight="1" thickBot="1">
      <c r="A2437" s="257">
        <f>IF(ISNUMBER(C2437),MONTH(C2437),"")</f>
        <v/>
      </c>
      <c r="B2437" s="257">
        <f>IF(ISNUMBER(C2437),YEAR(C2437),"")</f>
        <v/>
      </c>
      <c r="C2437" s="791">
        <f>C2436+1</f>
        <v/>
      </c>
      <c r="D2437" s="792" t="n"/>
      <c r="E2437" s="793" t="n">
        <v>0.8875999999999999</v>
      </c>
      <c r="F2437" s="795" t="n"/>
      <c r="G2437" s="794" t="n">
        <v>1.102</v>
      </c>
      <c r="H2437" s="836" t="n"/>
      <c r="I2437" s="792" t="n"/>
      <c r="J2437" s="793" t="n">
        <v>1.007</v>
      </c>
      <c r="K2437" s="795" t="n"/>
      <c r="L2437" s="793" t="n">
        <v>1.01</v>
      </c>
      <c r="M2437" s="982">
        <f>IFERROR(AVERAGE(D2437:E2437),"")</f>
        <v/>
      </c>
      <c r="N2437" s="982">
        <f>IFERROR(AVERAGE(F2437:H2437),"")</f>
        <v/>
      </c>
      <c r="O2437" s="982">
        <f>IFERROR(AVERAGE(I2437:J2437),"")</f>
        <v/>
      </c>
      <c r="P2437" s="982">
        <f>IFERROR(AVERAGE(K2437:L2437),"")</f>
        <v/>
      </c>
      <c r="R2437" s="797">
        <f>AVERAGE(M2437:P2437)</f>
        <v/>
      </c>
      <c r="S2437" s="266">
        <f>IF(R2437&gt;=1,1,0)</f>
        <v/>
      </c>
      <c r="T2437" s="266">
        <f>IF(S2437=0,0,S2437+T2436)</f>
        <v/>
      </c>
      <c r="U2437" s="514" t="inlineStr">
        <is>
          <t>August</t>
        </is>
      </c>
      <c r="V2437" s="515" t="n">
        <v>2024</v>
      </c>
      <c r="W2437" s="516" t="n"/>
      <c r="X2437" s="516" t="n"/>
      <c r="Y2437" s="516" t="n"/>
      <c r="AH2437" s="257">
        <f>IF(AND(M2437&gt;=2,N2437&gt;=2,O2437&gt;=2,P2437&gt;=2),1,0)</f>
        <v/>
      </c>
      <c r="AI2437" s="266">
        <f>IF(AH2437=0,"OK","Check")</f>
        <v/>
      </c>
    </row>
    <row r="2438" ht="17.45" customHeight="1">
      <c r="A2438" s="257">
        <f>IF(ISNUMBER(C2438),MONTH(C2438),"")</f>
        <v/>
      </c>
      <c r="B2438" s="257">
        <f>IF(ISNUMBER(C2438),YEAR(C2438),"")</f>
        <v/>
      </c>
      <c r="C2438" s="861">
        <f>C2437+1</f>
        <v/>
      </c>
      <c r="D2438" s="803" t="n">
        <v>0.9159</v>
      </c>
      <c r="E2438" s="804" t="n"/>
      <c r="F2438" s="806" t="n">
        <v>0.9327</v>
      </c>
      <c r="G2438" s="805" t="n"/>
      <c r="H2438" s="838" t="n">
        <v>0.9182</v>
      </c>
      <c r="I2438" s="803" t="n">
        <v>1.086</v>
      </c>
      <c r="J2438" s="804" t="n"/>
      <c r="K2438" s="806" t="n">
        <v>0.9656</v>
      </c>
      <c r="L2438" s="804" t="n"/>
      <c r="M2438" s="982">
        <f>IFERROR(AVERAGE(D2438:E2438),"")</f>
        <v/>
      </c>
      <c r="N2438" s="982">
        <f>IFERROR(AVERAGE(F2438:H2438),"")</f>
        <v/>
      </c>
      <c r="O2438" s="982">
        <f>IFERROR(AVERAGE(I2438:J2438),"")</f>
        <v/>
      </c>
      <c r="P2438" s="982">
        <f>IFERROR(AVERAGE(K2438:L2438),"")</f>
        <v/>
      </c>
      <c r="R2438" s="797">
        <f>AVERAGE(M2438:P2438)</f>
        <v/>
      </c>
      <c r="S2438" s="266">
        <f>IF(R2438&gt;=1,1,0)</f>
        <v/>
      </c>
      <c r="T2438" s="266">
        <f>IF(S2438=0,0,S2438+T2437)</f>
        <v/>
      </c>
      <c r="U2438" s="517" t="inlineStr">
        <is>
          <t>Parameter</t>
        </is>
      </c>
      <c r="V2438" s="517" t="inlineStr">
        <is>
          <t>Station 1</t>
        </is>
      </c>
      <c r="W2438" s="517" t="inlineStr">
        <is>
          <t>Station 2</t>
        </is>
      </c>
      <c r="X2438" s="517" t="inlineStr">
        <is>
          <t>Station 4</t>
        </is>
      </c>
      <c r="Y2438" s="517" t="inlineStr">
        <is>
          <t>Station 5</t>
        </is>
      </c>
      <c r="AH2438" s="257">
        <f>IF(AND(M2438&gt;=2,N2438&gt;=2,O2438&gt;=2,P2438&gt;=2),1,0)</f>
        <v/>
      </c>
      <c r="AI2438" s="266">
        <f>IF(AH2438=0,"OK","Check")</f>
        <v/>
      </c>
    </row>
    <row r="2439" ht="17.45" customHeight="1">
      <c r="A2439" s="257">
        <f>IF(ISNUMBER(C2439),MONTH(C2439),"")</f>
        <v/>
      </c>
      <c r="B2439" s="257">
        <f>IF(ISNUMBER(C2439),YEAR(C2439),"")</f>
        <v/>
      </c>
      <c r="C2439" s="808">
        <f>C2438+1</f>
        <v/>
      </c>
      <c r="D2439" s="809" t="n"/>
      <c r="E2439" s="810" t="n">
        <v>1.355</v>
      </c>
      <c r="F2439" s="812" t="n"/>
      <c r="G2439" s="811" t="n">
        <v>1.297</v>
      </c>
      <c r="H2439" s="837" t="n"/>
      <c r="I2439" s="809" t="n"/>
      <c r="J2439" s="810" t="n">
        <v>1.142</v>
      </c>
      <c r="K2439" s="812" t="n"/>
      <c r="L2439" s="810" t="n">
        <v>1.234</v>
      </c>
      <c r="M2439" s="983">
        <f>IFERROR(AVERAGE(D2439:E2439),"")</f>
        <v/>
      </c>
      <c r="N2439" s="983">
        <f>IFERROR(AVERAGE(F2439:H2439),"")</f>
        <v/>
      </c>
      <c r="O2439" s="983">
        <f>IFERROR(AVERAGE(I2439:J2439),"")</f>
        <v/>
      </c>
      <c r="P2439" s="983">
        <f>IFERROR(AVERAGE(K2439:L2439),"")</f>
        <v/>
      </c>
      <c r="Q2439" s="441" t="n"/>
      <c r="R2439" s="813">
        <f>AVERAGE(M2439:P2439)</f>
        <v/>
      </c>
      <c r="S2439" s="443">
        <f>IF(R2439&gt;=1,1,0)</f>
        <v/>
      </c>
      <c r="T2439" s="443">
        <f>IF(S2439=0,0,S2439+T2438)</f>
        <v/>
      </c>
      <c r="U2439" s="518" t="inlineStr">
        <is>
          <t>Average</t>
        </is>
      </c>
      <c r="V2439" s="928">
        <f>AVERAGE(D2409:E2439)</f>
        <v/>
      </c>
      <c r="W2439" s="928">
        <f>AVERAGE(F2409:H2439)</f>
        <v/>
      </c>
      <c r="X2439" s="928">
        <f>AVERAGE(I2409:J2439)</f>
        <v/>
      </c>
      <c r="Y2439" s="928">
        <f>AVERAGE(K2409:L2439)</f>
        <v/>
      </c>
      <c r="AH2439" s="257">
        <f>IF(AND(M2439&gt;=2,N2439&gt;=2,O2439&gt;=2,P2439&gt;=2),1,0)</f>
        <v/>
      </c>
      <c r="AI2439" s="266">
        <f>IF(AH2439=0,"OK","Check")</f>
        <v/>
      </c>
    </row>
    <row r="2440" ht="17.45" customHeight="1">
      <c r="A2440" s="257">
        <f>IF(ISNUMBER(C2440),MONTH(C2440),"")</f>
        <v/>
      </c>
      <c r="B2440" s="257">
        <f>IF(ISNUMBER(C2440),YEAR(C2440),"")</f>
        <v/>
      </c>
      <c r="C2440" s="808">
        <f>C2439+1</f>
        <v/>
      </c>
      <c r="D2440" s="809" t="n">
        <v>0.8162</v>
      </c>
      <c r="E2440" s="810" t="n"/>
      <c r="F2440" s="812" t="n">
        <v>0.8934</v>
      </c>
      <c r="G2440" s="811" t="n"/>
      <c r="H2440" s="837" t="n"/>
      <c r="I2440" s="809" t="n">
        <v>0.85</v>
      </c>
      <c r="J2440" s="810" t="n"/>
      <c r="K2440" s="812" t="n">
        <v>0.8493000000000001</v>
      </c>
      <c r="L2440" s="810" t="n"/>
      <c r="M2440" s="983">
        <f>IFERROR(AVERAGE(D2440:E2440),"")</f>
        <v/>
      </c>
      <c r="N2440" s="983">
        <f>IFERROR(AVERAGE(F2440:H2440),"")</f>
        <v/>
      </c>
      <c r="O2440" s="983">
        <f>IFERROR(AVERAGE(I2440:J2440),"")</f>
        <v/>
      </c>
      <c r="P2440" s="983">
        <f>IFERROR(AVERAGE(K2440:L2440),"")</f>
        <v/>
      </c>
      <c r="Q2440" s="441" t="n"/>
      <c r="R2440" s="813">
        <f>AVERAGE(M2440:P2440)</f>
        <v/>
      </c>
      <c r="S2440" s="443">
        <f>IF(R2440&gt;=1,1,0)</f>
        <v/>
      </c>
      <c r="T2440" s="443">
        <f>IF(S2440=0,0,S2440+T2439)</f>
        <v/>
      </c>
      <c r="U2440" s="518" t="inlineStr">
        <is>
          <t>Maximum</t>
        </is>
      </c>
      <c r="V2440" s="928">
        <f>MAX(D2409:E2439)</f>
        <v/>
      </c>
      <c r="W2440" s="928">
        <f>MAX(F2409:H2439)</f>
        <v/>
      </c>
      <c r="X2440" s="928">
        <f>MAX(I2409:J2439)</f>
        <v/>
      </c>
      <c r="Y2440" s="928">
        <f>MAX(K2409:L2439)</f>
        <v/>
      </c>
      <c r="AH2440" s="257">
        <f>IF(AND(M2440&gt;=2,N2440&gt;=2,O2440&gt;=2,P2440&gt;=2),1,0)</f>
        <v/>
      </c>
      <c r="AI2440" s="266">
        <f>IF(AH2440=0,"OK","Check")</f>
        <v/>
      </c>
    </row>
    <row r="2441" ht="17.45" customHeight="1" thickBot="1">
      <c r="A2441" s="257">
        <f>IF(ISNUMBER(C2441),MONTH(C2441),"")</f>
        <v/>
      </c>
      <c r="B2441" s="257">
        <f>IF(ISNUMBER(C2441),YEAR(C2441),"")</f>
        <v/>
      </c>
      <c r="C2441" s="791">
        <f>C2440+1</f>
        <v/>
      </c>
      <c r="D2441" s="792" t="n"/>
      <c r="E2441" s="793" t="n">
        <v>0.8268</v>
      </c>
      <c r="F2441" s="795" t="n"/>
      <c r="G2441" s="794" t="n">
        <v>0.8909</v>
      </c>
      <c r="H2441" s="836" t="n"/>
      <c r="I2441" s="792" t="n"/>
      <c r="J2441" s="793" t="n">
        <v>0.7896</v>
      </c>
      <c r="K2441" s="795" t="n"/>
      <c r="L2441" s="793" t="n">
        <v>0.7776999999999999</v>
      </c>
      <c r="M2441" s="982">
        <f>IFERROR(AVERAGE(D2441:E2441),"")</f>
        <v/>
      </c>
      <c r="N2441" s="982">
        <f>IFERROR(AVERAGE(F2441:H2441),"")</f>
        <v/>
      </c>
      <c r="O2441" s="982">
        <f>IFERROR(AVERAGE(I2441:J2441),"")</f>
        <v/>
      </c>
      <c r="P2441" s="982">
        <f>IFERROR(AVERAGE(K2441:L2441),"")</f>
        <v/>
      </c>
      <c r="R2441" s="797">
        <f>AVERAGE(M2441:P2441)</f>
        <v/>
      </c>
      <c r="S2441" s="266">
        <f>IF(R2441&gt;=1,1,0)</f>
        <v/>
      </c>
      <c r="T2441" s="266">
        <f>IF(S2441=0,0,S2441+T2440)</f>
        <v/>
      </c>
      <c r="U2441" s="520" t="inlineStr">
        <is>
          <t># DAYS &gt; 2.5</t>
        </is>
      </c>
      <c r="V2441" s="521">
        <f>COUNTIF(D2409:E2439,"&gt;=2.5")</f>
        <v/>
      </c>
      <c r="W2441" s="521">
        <f>COUNTIF(F2409:H2439,"&gt;=2.5")</f>
        <v/>
      </c>
      <c r="X2441" s="521">
        <f>COUNTIF(I2409:J2439,"&gt;=2.5")</f>
        <v/>
      </c>
      <c r="Y2441" s="521">
        <f>COUNTIF(K2409:L2439,"&gt;=2.5")</f>
        <v/>
      </c>
      <c r="AH2441" s="257">
        <f>IF(AND(M2441&gt;=2,N2441&gt;=2,O2441&gt;=2,P2441&gt;=2),1,0)</f>
        <v/>
      </c>
      <c r="AI2441" s="266">
        <f>IF(AH2441=0,"OK","Check")</f>
        <v/>
      </c>
    </row>
    <row r="2442" ht="17.45" customHeight="1" thickBot="1">
      <c r="A2442" s="257">
        <f>IF(ISNUMBER(C2442),MONTH(C2442),"")</f>
        <v/>
      </c>
      <c r="B2442" s="257">
        <f>IF(ISNUMBER(C2442),YEAR(C2442),"")</f>
        <v/>
      </c>
      <c r="C2442" s="791">
        <f>C2441+1</f>
        <v/>
      </c>
      <c r="D2442" s="792" t="n">
        <v>1.231</v>
      </c>
      <c r="E2442" s="793" t="n"/>
      <c r="F2442" s="795" t="n"/>
      <c r="G2442" s="794" t="n"/>
      <c r="H2442" s="836" t="n">
        <v>1.265</v>
      </c>
      <c r="I2442" s="792" t="n">
        <v>1.379</v>
      </c>
      <c r="J2442" s="793" t="n"/>
      <c r="K2442" s="795" t="n">
        <v>1.23</v>
      </c>
      <c r="L2442" s="793" t="n"/>
      <c r="M2442" s="982">
        <f>IFERROR(AVERAGE(D2442:E2442),"")</f>
        <v/>
      </c>
      <c r="N2442" s="982">
        <f>IFERROR(AVERAGE(F2442:H2442),"")</f>
        <v/>
      </c>
      <c r="O2442" s="982">
        <f>IFERROR(AVERAGE(I2442:J2442),"")</f>
        <v/>
      </c>
      <c r="P2442" s="982">
        <f>IFERROR(AVERAGE(K2442:L2442),"")</f>
        <v/>
      </c>
      <c r="R2442" s="797">
        <f>AVERAGE(M2442:P2442)</f>
        <v/>
      </c>
      <c r="S2442" s="266">
        <f>IF(R2442&gt;=1,1,0)</f>
        <v/>
      </c>
      <c r="T2442" s="266">
        <f>IF(S2442=0,0,S2442+T2441)</f>
        <v/>
      </c>
      <c r="X2442" s="664">
        <f>SUM(V2441:Y2441)</f>
        <v/>
      </c>
      <c r="Y2442" s="929">
        <f>AVERAGE(V2439:Y2439)</f>
        <v/>
      </c>
      <c r="AH2442" s="257">
        <f>IF(AND(M2442&gt;=2,N2442&gt;=2,O2442&gt;=2,P2442&gt;=2),1,0)</f>
        <v/>
      </c>
      <c r="AI2442" s="266">
        <f>IF(AH2442=0,"OK","Check")</f>
        <v/>
      </c>
    </row>
    <row r="2443" ht="17.45" customHeight="1">
      <c r="A2443" s="257">
        <f>IF(ISNUMBER(C2443),MONTH(C2443),"")</f>
        <v/>
      </c>
      <c r="B2443" s="257">
        <f>IF(ISNUMBER(C2443),YEAR(C2443),"")</f>
        <v/>
      </c>
      <c r="C2443" s="791">
        <f>C2442+1</f>
        <v/>
      </c>
      <c r="D2443" s="792" t="n"/>
      <c r="E2443" s="793" t="n">
        <v>1.306</v>
      </c>
      <c r="F2443" s="795" t="n"/>
      <c r="G2443" s="794" t="n">
        <v>1.376</v>
      </c>
      <c r="H2443" s="836" t="n"/>
      <c r="I2443" s="792" t="n"/>
      <c r="J2443" s="793" t="n">
        <v>1.375</v>
      </c>
      <c r="K2443" s="795" t="n"/>
      <c r="L2443" s="793" t="n">
        <v>1.269</v>
      </c>
      <c r="M2443" s="982">
        <f>IFERROR(AVERAGE(D2443:E2443),"")</f>
        <v/>
      </c>
      <c r="N2443" s="982">
        <f>IFERROR(AVERAGE(F2443:H2443),"")</f>
        <v/>
      </c>
      <c r="O2443" s="982">
        <f>IFERROR(AVERAGE(I2443:J2443),"")</f>
        <v/>
      </c>
      <c r="P2443" s="982">
        <f>IFERROR(AVERAGE(K2443:L2443),"")</f>
        <v/>
      </c>
      <c r="R2443" s="797">
        <f>AVERAGE(M2443:P2443)</f>
        <v/>
      </c>
      <c r="S2443" s="266">
        <f>IF(R2443&gt;=1,1,0)</f>
        <v/>
      </c>
      <c r="T2443" s="266">
        <f>IF(S2443=0,0,S2443+T2442)</f>
        <v/>
      </c>
      <c r="V2443" s="605">
        <f>V2439-V2408</f>
        <v/>
      </c>
      <c r="W2443" s="605">
        <f>W2439-W2408</f>
        <v/>
      </c>
      <c r="X2443" s="605">
        <f>X2439-X2408</f>
        <v/>
      </c>
      <c r="Y2443" s="605">
        <f>Y2439-Y2408</f>
        <v/>
      </c>
      <c r="AH2443" s="257">
        <f>IF(AND(M2443&gt;=2,N2443&gt;=2,O2443&gt;=2,P2443&gt;=2),1,0)</f>
        <v/>
      </c>
      <c r="AI2443" s="266">
        <f>IF(AH2443=0,"OK","Check")</f>
        <v/>
      </c>
    </row>
    <row r="2444" ht="17.45" customHeight="1">
      <c r="A2444" s="257">
        <f>IF(ISNUMBER(C2444),MONTH(C2444),"")</f>
        <v/>
      </c>
      <c r="B2444" s="257">
        <f>IF(ISNUMBER(C2444),YEAR(C2444),"")</f>
        <v/>
      </c>
      <c r="C2444" s="861">
        <f>C2443+1</f>
        <v/>
      </c>
      <c r="D2444" s="803" t="n">
        <v>2.009</v>
      </c>
      <c r="E2444" s="804" t="n"/>
      <c r="F2444" s="806" t="n">
        <v>1.704</v>
      </c>
      <c r="G2444" s="805" t="n"/>
      <c r="H2444" s="838" t="n">
        <v>1.68</v>
      </c>
      <c r="I2444" s="803" t="n">
        <v>1.868</v>
      </c>
      <c r="J2444" s="804" t="n"/>
      <c r="K2444" s="806" t="n">
        <v>1.601</v>
      </c>
      <c r="L2444" s="804" t="n"/>
      <c r="M2444" s="982">
        <f>IFERROR(AVERAGE(D2444:E2444),"")</f>
        <v/>
      </c>
      <c r="N2444" s="982">
        <f>IFERROR(AVERAGE(F2444:H2444),"")</f>
        <v/>
      </c>
      <c r="O2444" s="982">
        <f>IFERROR(AVERAGE(I2444:J2444),"")</f>
        <v/>
      </c>
      <c r="P2444" s="982">
        <f>IFERROR(AVERAGE(K2444:L2444),"")</f>
        <v/>
      </c>
      <c r="R2444" s="797">
        <f>AVERAGE(M2444:P2444)</f>
        <v/>
      </c>
      <c r="S2444" s="266">
        <f>IF(R2444&gt;=1,1,0)</f>
        <v/>
      </c>
      <c r="T2444" s="266">
        <f>IF(S2444=0,0,S2444+T2443)</f>
        <v/>
      </c>
      <c r="Y2444" s="605">
        <f>Y2442-Y2411</f>
        <v/>
      </c>
      <c r="AH2444" s="257">
        <f>IF(AND(M2444&gt;=2,N2444&gt;=2,O2444&gt;=2,P2444&gt;=2),1,0)</f>
        <v/>
      </c>
      <c r="AI2444" s="266">
        <f>IF(AH2444=0,"OK","Check")</f>
        <v/>
      </c>
    </row>
    <row r="2445" ht="17.45" customHeight="1">
      <c r="A2445" s="257">
        <f>IF(ISNUMBER(C2445),MONTH(C2445),"")</f>
        <v/>
      </c>
      <c r="B2445" s="257">
        <f>IF(ISNUMBER(C2445),YEAR(C2445),"")</f>
        <v/>
      </c>
      <c r="C2445" s="791">
        <f>C2444+1</f>
        <v/>
      </c>
      <c r="D2445" s="792" t="n"/>
      <c r="E2445" s="793" t="n">
        <v>1.527</v>
      </c>
      <c r="F2445" s="795" t="n"/>
      <c r="G2445" s="794" t="n">
        <v>1.742</v>
      </c>
      <c r="H2445" s="836" t="n"/>
      <c r="I2445" s="792" t="n"/>
      <c r="J2445" s="793" t="n">
        <v>1.716</v>
      </c>
      <c r="K2445" s="795" t="n"/>
      <c r="L2445" s="793" t="n">
        <v>1.978</v>
      </c>
      <c r="M2445" s="982">
        <f>IFERROR(AVERAGE(D2445:E2445),"")</f>
        <v/>
      </c>
      <c r="N2445" s="982">
        <f>IFERROR(AVERAGE(F2445:H2445),"")</f>
        <v/>
      </c>
      <c r="O2445" s="982">
        <f>IFERROR(AVERAGE(I2445:J2445),"")</f>
        <v/>
      </c>
      <c r="P2445" s="982">
        <f>IFERROR(AVERAGE(K2445:L2445),"")</f>
        <v/>
      </c>
      <c r="R2445" s="797">
        <f>AVERAGE(M2445:P2445)</f>
        <v/>
      </c>
      <c r="S2445" s="266">
        <f>IF(R2445&gt;=1,1,0)</f>
        <v/>
      </c>
      <c r="T2445" s="266">
        <f>IF(S2445=0,0,S2445+T2444)</f>
        <v/>
      </c>
      <c r="AH2445" s="257">
        <f>IF(AND(M2445&gt;=2,N2445&gt;=2,O2445&gt;=2,P2445&gt;=2),1,0)</f>
        <v/>
      </c>
      <c r="AI2445" s="266">
        <f>IF(AH2445=0,"OK","Check")</f>
        <v/>
      </c>
    </row>
    <row r="2446" ht="17.45" customHeight="1">
      <c r="A2446" s="257">
        <f>IF(ISNUMBER(C2446),MONTH(C2446),"")</f>
        <v/>
      </c>
      <c r="B2446" s="257">
        <f>IF(ISNUMBER(C2446),YEAR(C2446),"")</f>
        <v/>
      </c>
      <c r="C2446" s="808">
        <f>C2445+1</f>
        <v/>
      </c>
      <c r="D2446" s="809" t="n">
        <v>1.165</v>
      </c>
      <c r="E2446" s="810" t="n"/>
      <c r="F2446" s="812" t="n">
        <v>1.266</v>
      </c>
      <c r="G2446" s="811" t="n"/>
      <c r="H2446" s="837" t="n"/>
      <c r="I2446" s="809" t="n">
        <v>1.177</v>
      </c>
      <c r="J2446" s="810" t="n"/>
      <c r="K2446" s="812" t="n">
        <v>1.458</v>
      </c>
      <c r="L2446" s="810" t="n"/>
      <c r="M2446" s="983">
        <f>IFERROR(AVERAGE(D2446:E2446),"")</f>
        <v/>
      </c>
      <c r="N2446" s="983">
        <f>IFERROR(AVERAGE(F2446:H2446),"")</f>
        <v/>
      </c>
      <c r="O2446" s="983">
        <f>IFERROR(AVERAGE(I2446:J2446),"")</f>
        <v/>
      </c>
      <c r="P2446" s="983">
        <f>IFERROR(AVERAGE(K2446:L2446),"")</f>
        <v/>
      </c>
      <c r="Q2446" s="441" t="n"/>
      <c r="R2446" s="813">
        <f>AVERAGE(M2446:P2446)</f>
        <v/>
      </c>
      <c r="S2446" s="443">
        <f>IF(R2446&gt;=1,1,0)</f>
        <v/>
      </c>
      <c r="T2446" s="443">
        <f>IF(S2446=0,0,S2446+T2445)</f>
        <v/>
      </c>
      <c r="AH2446" s="257">
        <f>IF(AND(M2446&gt;=2,N2446&gt;=2,O2446&gt;=2,P2446&gt;=2),1,0)</f>
        <v/>
      </c>
      <c r="AI2446" s="266">
        <f>IF(AH2446=0,"OK","Check")</f>
        <v/>
      </c>
    </row>
    <row r="2447" ht="17.45" customHeight="1">
      <c r="A2447" s="257">
        <f>IF(ISNUMBER(C2447),MONTH(C2447),"")</f>
        <v/>
      </c>
      <c r="B2447" s="257">
        <f>IF(ISNUMBER(C2447),YEAR(C2447),"")</f>
        <v/>
      </c>
      <c r="C2447" s="808">
        <f>C2446+1</f>
        <v/>
      </c>
      <c r="D2447" s="809" t="n"/>
      <c r="E2447" s="810" t="n">
        <v>1.614</v>
      </c>
      <c r="F2447" s="812" t="n"/>
      <c r="G2447" s="811" t="n">
        <v>1.655</v>
      </c>
      <c r="H2447" s="837" t="n"/>
      <c r="I2447" s="809" t="n"/>
      <c r="J2447" s="810" t="n">
        <v>1.217</v>
      </c>
      <c r="K2447" s="812" t="n"/>
      <c r="L2447" s="810" t="n">
        <v>2.051</v>
      </c>
      <c r="M2447" s="983">
        <f>IFERROR(AVERAGE(D2447:E2447),"")</f>
        <v/>
      </c>
      <c r="N2447" s="983">
        <f>IFERROR(AVERAGE(F2447:H2447),"")</f>
        <v/>
      </c>
      <c r="O2447" s="983">
        <f>IFERROR(AVERAGE(I2447:J2447),"")</f>
        <v/>
      </c>
      <c r="P2447" s="983">
        <f>IFERROR(AVERAGE(K2447:L2447),"")</f>
        <v/>
      </c>
      <c r="Q2447" s="441" t="n"/>
      <c r="R2447" s="813">
        <f>AVERAGE(M2447:P2447)</f>
        <v/>
      </c>
      <c r="S2447" s="443">
        <f>IF(R2447&gt;=1,1,0)</f>
        <v/>
      </c>
      <c r="T2447" s="443">
        <f>IF(S2447=0,0,S2447+T2446)</f>
        <v/>
      </c>
      <c r="AH2447" s="257">
        <f>IF(AND(M2447&gt;=2,N2447&gt;=2,O2447&gt;=2,P2447&gt;=2),1,0)</f>
        <v/>
      </c>
      <c r="AI2447" s="266">
        <f>IF(AH2447=0,"OK","Check")</f>
        <v/>
      </c>
    </row>
    <row r="2448" ht="17.45" customHeight="1">
      <c r="A2448" s="257">
        <f>IF(ISNUMBER(C2448),MONTH(C2448),"")</f>
        <v/>
      </c>
      <c r="B2448" s="257">
        <f>IF(ISNUMBER(C2448),YEAR(C2448),"")</f>
        <v/>
      </c>
      <c r="C2448" s="791">
        <f>C2447+1</f>
        <v/>
      </c>
      <c r="D2448" s="933" t="n">
        <v>2.36</v>
      </c>
      <c r="E2448" s="850" t="n"/>
      <c r="F2448" s="852" t="n"/>
      <c r="G2448" s="851" t="n"/>
      <c r="H2448" s="853" t="n">
        <v>1.34</v>
      </c>
      <c r="I2448" s="849" t="n">
        <v>1.594</v>
      </c>
      <c r="J2448" s="850" t="n"/>
      <c r="K2448" s="852" t="n">
        <v>1.645</v>
      </c>
      <c r="L2448" s="850" t="n"/>
      <c r="M2448" s="1028">
        <f>IFERROR(AVERAGE(D2448:E2448),"")</f>
        <v/>
      </c>
      <c r="N2448" s="982">
        <f>IFERROR(AVERAGE(F2448:H2448),"")</f>
        <v/>
      </c>
      <c r="O2448" s="982">
        <f>IFERROR(AVERAGE(I2448:J2448),"")</f>
        <v/>
      </c>
      <c r="P2448" s="982">
        <f>IFERROR(AVERAGE(K2448:L2448),"")</f>
        <v/>
      </c>
      <c r="R2448" s="797">
        <f>AVERAGE(M2448:P2448)</f>
        <v/>
      </c>
      <c r="S2448" s="266">
        <f>IF(R2448&gt;=1,1,0)</f>
        <v/>
      </c>
      <c r="T2448" s="266">
        <f>IF(S2448=0,0,S2448+T2447)</f>
        <v/>
      </c>
      <c r="AH2448" s="257">
        <f>IF(AND(M2448&gt;=2,N2448&gt;=2,O2448&gt;=2,P2448&gt;=2),1,0)</f>
        <v/>
      </c>
      <c r="AI2448" s="266">
        <f>IF(AH2448=0,"OK","Check")</f>
        <v/>
      </c>
    </row>
    <row r="2449" ht="17.45" customHeight="1">
      <c r="A2449" s="257">
        <f>IF(ISNUMBER(C2449),MONTH(C2449),"")</f>
        <v/>
      </c>
      <c r="B2449" s="257">
        <f>IF(ISNUMBER(C2449),YEAR(C2449),"")</f>
        <v/>
      </c>
      <c r="C2449" s="791">
        <f>C2448+1</f>
        <v/>
      </c>
      <c r="D2449" s="849" t="n"/>
      <c r="E2449" s="850" t="n">
        <v>1.251</v>
      </c>
      <c r="F2449" s="852" t="n"/>
      <c r="G2449" s="851" t="n">
        <v>1.371</v>
      </c>
      <c r="H2449" s="853" t="n"/>
      <c r="I2449" s="849" t="n"/>
      <c r="J2449" s="850" t="n">
        <v>1.313</v>
      </c>
      <c r="K2449" s="852" t="n"/>
      <c r="L2449" s="850" t="n">
        <v>1.233</v>
      </c>
      <c r="M2449" s="982">
        <f>IFERROR(AVERAGE(D2449:E2449),"")</f>
        <v/>
      </c>
      <c r="N2449" s="982">
        <f>IFERROR(AVERAGE(F2449:H2449),"")</f>
        <v/>
      </c>
      <c r="O2449" s="982">
        <f>IFERROR(AVERAGE(I2449:J2449),"")</f>
        <v/>
      </c>
      <c r="P2449" s="982">
        <f>IFERROR(AVERAGE(K2449:L2449),"")</f>
        <v/>
      </c>
      <c r="R2449" s="797">
        <f>AVERAGE(M2449:P2449)</f>
        <v/>
      </c>
      <c r="S2449" s="266">
        <f>IF(R2449&gt;=1,1,0)</f>
        <v/>
      </c>
      <c r="T2449" s="266">
        <f>IF(S2449=0,0,S2449+T2448)</f>
        <v/>
      </c>
      <c r="AH2449" s="257">
        <f>IF(AND(M2449&gt;=2,N2449&gt;=2,O2449&gt;=2,P2449&gt;=2),1,0)</f>
        <v/>
      </c>
      <c r="AI2449" s="266">
        <f>IF(AH2449=0,"OK","Check")</f>
        <v/>
      </c>
    </row>
    <row r="2450" ht="17.45" customHeight="1">
      <c r="A2450" s="257">
        <f>IF(ISNUMBER(C2450),MONTH(C2450),"")</f>
        <v/>
      </c>
      <c r="B2450" s="257">
        <f>IF(ISNUMBER(C2450),YEAR(C2450),"")</f>
        <v/>
      </c>
      <c r="C2450" s="861">
        <f>C2449+1</f>
        <v/>
      </c>
      <c r="D2450" s="840" t="n">
        <v>0.9123</v>
      </c>
      <c r="E2450" s="841" t="n"/>
      <c r="F2450" s="843" t="n">
        <v>0.7542</v>
      </c>
      <c r="G2450" s="842" t="n"/>
      <c r="H2450" s="863" t="n">
        <v>0.7678</v>
      </c>
      <c r="I2450" s="840" t="n">
        <v>1.188</v>
      </c>
      <c r="J2450" s="841" t="n"/>
      <c r="K2450" s="843" t="n">
        <v>1.006</v>
      </c>
      <c r="L2450" s="841" t="n"/>
      <c r="M2450" s="982">
        <f>IFERROR(AVERAGE(D2450:E2450),"")</f>
        <v/>
      </c>
      <c r="N2450" s="982">
        <f>IFERROR(AVERAGE(F2450:H2450),"")</f>
        <v/>
      </c>
      <c r="O2450" s="982">
        <f>IFERROR(AVERAGE(I2450:J2450),"")</f>
        <v/>
      </c>
      <c r="P2450" s="982">
        <f>IFERROR(AVERAGE(K2450:L2450),"")</f>
        <v/>
      </c>
      <c r="R2450" s="797">
        <f>AVERAGE(M2450:P2450)</f>
        <v/>
      </c>
      <c r="S2450" s="266">
        <f>IF(R2450&gt;=1,1,0)</f>
        <v/>
      </c>
      <c r="T2450" s="266">
        <f>IF(S2450=0,0,S2450+T2449)</f>
        <v/>
      </c>
      <c r="AH2450" s="257">
        <f>IF(AND(M2450&gt;=2,N2450&gt;=2,O2450&gt;=2,P2450&gt;=2),1,0)</f>
        <v/>
      </c>
      <c r="AI2450" s="266">
        <f>IF(AH2450=0,"OK","Check")</f>
        <v/>
      </c>
    </row>
    <row r="2451" ht="17.45" customHeight="1">
      <c r="A2451" s="257">
        <f>IF(ISNUMBER(C2451),MONTH(C2451),"")</f>
        <v/>
      </c>
      <c r="B2451" s="257">
        <f>IF(ISNUMBER(C2451),YEAR(C2451),"")</f>
        <v/>
      </c>
      <c r="C2451" s="791">
        <f>C2450+1</f>
        <v/>
      </c>
      <c r="D2451" s="849" t="n"/>
      <c r="E2451" s="850" t="n">
        <v>0.7915</v>
      </c>
      <c r="F2451" s="852" t="n"/>
      <c r="G2451" s="851" t="n">
        <v>0.5887</v>
      </c>
      <c r="H2451" s="853" t="n"/>
      <c r="I2451" s="849" t="n"/>
      <c r="J2451" s="850" t="n">
        <v>0.7997</v>
      </c>
      <c r="K2451" s="852" t="n"/>
      <c r="L2451" s="850" t="n">
        <v>1.101</v>
      </c>
      <c r="M2451" s="982">
        <f>IFERROR(AVERAGE(D2451:E2451),"")</f>
        <v/>
      </c>
      <c r="N2451" s="982">
        <f>IFERROR(AVERAGE(F2451:H2451),"")</f>
        <v/>
      </c>
      <c r="O2451" s="982">
        <f>IFERROR(AVERAGE(I2451:J2451),"")</f>
        <v/>
      </c>
      <c r="P2451" s="982">
        <f>IFERROR(AVERAGE(K2451:L2451),"")</f>
        <v/>
      </c>
      <c r="R2451" s="797">
        <f>AVERAGE(M2451:P2451)</f>
        <v/>
      </c>
      <c r="S2451" s="266">
        <f>IF(R2451&gt;=1,1,0)</f>
        <v/>
      </c>
      <c r="T2451" s="266">
        <f>IF(S2451=0,0,S2451+T2450)</f>
        <v/>
      </c>
      <c r="AH2451" s="257">
        <f>IF(AND(M2451&gt;=2,N2451&gt;=2,O2451&gt;=2,P2451&gt;=2),1,0)</f>
        <v/>
      </c>
      <c r="AI2451" s="266">
        <f>IF(AH2451=0,"OK","Check")</f>
        <v/>
      </c>
    </row>
    <row r="2452" ht="17.45" customHeight="1">
      <c r="A2452" s="257">
        <f>IF(ISNUMBER(C2452),MONTH(C2452),"")</f>
        <v/>
      </c>
      <c r="B2452" s="257">
        <f>IF(ISNUMBER(C2452),YEAR(C2452),"")</f>
        <v/>
      </c>
      <c r="C2452" s="791">
        <f>C2451+1</f>
        <v/>
      </c>
      <c r="D2452" s="792" t="n">
        <v>0.8779</v>
      </c>
      <c r="E2452" s="793" t="n"/>
      <c r="F2452" s="795" t="n">
        <v>0.8774</v>
      </c>
      <c r="G2452" s="794" t="n"/>
      <c r="H2452" s="836" t="n"/>
      <c r="I2452" s="792" t="n">
        <v>0.8791</v>
      </c>
      <c r="J2452" s="793" t="n"/>
      <c r="K2452" s="795" t="n">
        <v>1.12</v>
      </c>
      <c r="L2452" s="793" t="n"/>
      <c r="M2452" s="982">
        <f>IFERROR(AVERAGE(D2452:E2452),"")</f>
        <v/>
      </c>
      <c r="N2452" s="982">
        <f>IFERROR(AVERAGE(F2452:H2452),"")</f>
        <v/>
      </c>
      <c r="O2452" s="982">
        <f>IFERROR(AVERAGE(I2452:J2452),"")</f>
        <v/>
      </c>
      <c r="P2452" s="982">
        <f>IFERROR(AVERAGE(K2452:L2452),"")</f>
        <v/>
      </c>
      <c r="R2452" s="797">
        <f>AVERAGE(M2452:P2452)</f>
        <v/>
      </c>
      <c r="S2452" s="266">
        <f>IF(R2452&gt;=1,1,0)</f>
        <v/>
      </c>
      <c r="T2452" s="266">
        <f>IF(S2452=0,0,S2452+T2451)</f>
        <v/>
      </c>
      <c r="AH2452" s="257">
        <f>IF(AND(M2452&gt;=2,N2452&gt;=2,O2452&gt;=2,P2452&gt;=2),1,0)</f>
        <v/>
      </c>
      <c r="AI2452" s="266">
        <f>IF(AH2452=0,"OK","Check")</f>
        <v/>
      </c>
    </row>
    <row r="2453" ht="17.45" customHeight="1">
      <c r="A2453" s="257">
        <f>IF(ISNUMBER(C2453),MONTH(C2453),"")</f>
        <v/>
      </c>
      <c r="B2453" s="257">
        <f>IF(ISNUMBER(C2453),YEAR(C2453),"")</f>
        <v/>
      </c>
      <c r="C2453" s="808">
        <f>C2452+1</f>
        <v/>
      </c>
      <c r="D2453" s="809" t="n"/>
      <c r="E2453" s="810" t="n">
        <v>0.6774</v>
      </c>
      <c r="F2453" s="812" t="n"/>
      <c r="G2453" s="811" t="n">
        <v>0.6432</v>
      </c>
      <c r="H2453" s="837" t="n"/>
      <c r="I2453" s="809" t="n"/>
      <c r="J2453" s="810" t="n">
        <v>0.6541</v>
      </c>
      <c r="K2453" s="812" t="n"/>
      <c r="L2453" s="810" t="n">
        <v>0.7657</v>
      </c>
      <c r="M2453" s="983">
        <f>IFERROR(AVERAGE(D2453:E2453),"")</f>
        <v/>
      </c>
      <c r="N2453" s="983">
        <f>IFERROR(AVERAGE(F2453:H2453),"")</f>
        <v/>
      </c>
      <c r="O2453" s="983">
        <f>IFERROR(AVERAGE(I2453:J2453),"")</f>
        <v/>
      </c>
      <c r="P2453" s="983">
        <f>IFERROR(AVERAGE(K2453:L2453),"")</f>
        <v/>
      </c>
      <c r="Q2453" s="441" t="n"/>
      <c r="R2453" s="813">
        <f>AVERAGE(M2453:P2453)</f>
        <v/>
      </c>
      <c r="S2453" s="443">
        <f>IF(R2453&gt;=1,1,0)</f>
        <v/>
      </c>
      <c r="T2453" s="443">
        <f>IF(S2453=0,0,S2453+T2452)</f>
        <v/>
      </c>
      <c r="AH2453" s="257">
        <f>IF(AND(M2453&gt;=2,N2453&gt;=2,O2453&gt;=2,P2453&gt;=2),1,0)</f>
        <v/>
      </c>
      <c r="AI2453" s="266">
        <f>IF(AH2453=0,"OK","Check")</f>
        <v/>
      </c>
    </row>
    <row r="2454" ht="17.45" customHeight="1">
      <c r="A2454" s="257">
        <f>IF(ISNUMBER(C2454),MONTH(C2454),"")</f>
        <v/>
      </c>
      <c r="B2454" s="257">
        <f>IF(ISNUMBER(C2454),YEAR(C2454),"")</f>
        <v/>
      </c>
      <c r="C2454" s="808">
        <f>C2453+1</f>
        <v/>
      </c>
      <c r="D2454" s="809" t="n">
        <v>0.4576</v>
      </c>
      <c r="E2454" s="810" t="n"/>
      <c r="F2454" s="812" t="n"/>
      <c r="G2454" s="811" t="n"/>
      <c r="H2454" s="837" t="n">
        <v>0.6072</v>
      </c>
      <c r="I2454" s="809" t="n">
        <v>0.4696</v>
      </c>
      <c r="J2454" s="810" t="n"/>
      <c r="K2454" s="812" t="n">
        <v>0.5393</v>
      </c>
      <c r="L2454" s="810" t="n"/>
      <c r="M2454" s="983">
        <f>IFERROR(AVERAGE(D2454:E2454),"")</f>
        <v/>
      </c>
      <c r="N2454" s="983">
        <f>IFERROR(AVERAGE(F2454:H2454),"")</f>
        <v/>
      </c>
      <c r="O2454" s="983">
        <f>IFERROR(AVERAGE(I2454:J2454),"")</f>
        <v/>
      </c>
      <c r="P2454" s="983">
        <f>IFERROR(AVERAGE(K2454:L2454),"")</f>
        <v/>
      </c>
      <c r="Q2454" s="441" t="n"/>
      <c r="R2454" s="813">
        <f>AVERAGE(M2454:P2454)</f>
        <v/>
      </c>
      <c r="S2454" s="443">
        <f>IF(R2454&gt;=1,1,0)</f>
        <v/>
      </c>
      <c r="T2454" s="443">
        <f>IF(S2454=0,0,S2454+T2453)</f>
        <v/>
      </c>
      <c r="AH2454" s="257">
        <f>IF(AND(M2454&gt;=2,N2454&gt;=2,O2454&gt;=2,P2454&gt;=2),1,0)</f>
        <v/>
      </c>
      <c r="AI2454" s="266">
        <f>IF(AH2454=0,"OK","Check")</f>
        <v/>
      </c>
    </row>
    <row r="2455" ht="17.45" customHeight="1">
      <c r="A2455" s="257">
        <f>IF(ISNUMBER(C2455),MONTH(C2455),"")</f>
        <v/>
      </c>
      <c r="B2455" s="257">
        <f>IF(ISNUMBER(C2455),YEAR(C2455),"")</f>
        <v/>
      </c>
      <c r="C2455" s="791">
        <f>C2454+1</f>
        <v/>
      </c>
      <c r="D2455" s="792" t="n"/>
      <c r="E2455" s="793" t="n">
        <v>0.7713</v>
      </c>
      <c r="F2455" s="795" t="n"/>
      <c r="G2455" s="794" t="n">
        <v>0.5048</v>
      </c>
      <c r="H2455" s="836" t="n"/>
      <c r="I2455" s="792" t="n"/>
      <c r="J2455" s="793" t="n">
        <v>0.7823</v>
      </c>
      <c r="K2455" s="795" t="n"/>
      <c r="L2455" s="793" t="n">
        <v>0.8602</v>
      </c>
      <c r="M2455" s="982">
        <f>IFERROR(AVERAGE(D2455:E2455),"")</f>
        <v/>
      </c>
      <c r="N2455" s="982">
        <f>IFERROR(AVERAGE(F2455:H2455),"")</f>
        <v/>
      </c>
      <c r="O2455" s="982">
        <f>IFERROR(AVERAGE(I2455:J2455),"")</f>
        <v/>
      </c>
      <c r="P2455" s="982">
        <f>IFERROR(AVERAGE(K2455:L2455),"")</f>
        <v/>
      </c>
      <c r="R2455" s="797">
        <f>AVERAGE(M2455:P2455)</f>
        <v/>
      </c>
      <c r="S2455" s="266">
        <f>IF(R2455&gt;=1,1,0)</f>
        <v/>
      </c>
      <c r="T2455" s="266">
        <f>IF(S2455=0,0,S2455+T2454)</f>
        <v/>
      </c>
      <c r="AH2455" s="257">
        <f>IF(AND(M2455&gt;=2,N2455&gt;=2,O2455&gt;=2,P2455&gt;=2),1,0)</f>
        <v/>
      </c>
      <c r="AI2455" s="266">
        <f>IF(AH2455=0,"OK","Check")</f>
        <v/>
      </c>
    </row>
    <row r="2456" ht="17.45" customHeight="1">
      <c r="A2456" s="257">
        <f>IF(ISNUMBER(C2456),MONTH(C2456),"")</f>
        <v/>
      </c>
      <c r="B2456" s="257">
        <f>IF(ISNUMBER(C2456),YEAR(C2456),"")</f>
        <v/>
      </c>
      <c r="C2456" s="861">
        <f>C2455+1</f>
        <v/>
      </c>
      <c r="D2456" s="803" t="n">
        <v>0.7573</v>
      </c>
      <c r="E2456" s="804" t="n"/>
      <c r="F2456" s="806" t="n">
        <v>0.6247</v>
      </c>
      <c r="G2456" s="805" t="n"/>
      <c r="H2456" s="838" t="n">
        <v>0.6124000000000001</v>
      </c>
      <c r="I2456" s="803" t="n">
        <v>0.7019</v>
      </c>
      <c r="J2456" s="804" t="n"/>
      <c r="K2456" s="806" t="n">
        <v>0.6546999999999999</v>
      </c>
      <c r="L2456" s="804" t="n"/>
      <c r="M2456" s="982">
        <f>IFERROR(AVERAGE(D2456:E2456),"")</f>
        <v/>
      </c>
      <c r="N2456" s="982">
        <f>IFERROR(AVERAGE(F2456:H2456),"")</f>
        <v/>
      </c>
      <c r="O2456" s="982">
        <f>IFERROR(AVERAGE(I2456:J2456),"")</f>
        <v/>
      </c>
      <c r="P2456" s="982">
        <f>IFERROR(AVERAGE(K2456:L2456),"")</f>
        <v/>
      </c>
      <c r="R2456" s="797">
        <f>AVERAGE(M2456:P2456)</f>
        <v/>
      </c>
      <c r="S2456" s="266">
        <f>IF(R2456&gt;=1,1,0)</f>
        <v/>
      </c>
      <c r="T2456" s="266">
        <f>IF(S2456=0,0,S2456+T2455)</f>
        <v/>
      </c>
      <c r="AH2456" s="257">
        <f>IF(AND(M2456&gt;=2,N2456&gt;=2,O2456&gt;=2,P2456&gt;=2),1,0)</f>
        <v/>
      </c>
      <c r="AI2456" s="266">
        <f>IF(AH2456=0,"OK","Check")</f>
        <v/>
      </c>
    </row>
    <row r="2457" ht="17.45" customHeight="1">
      <c r="A2457" s="257">
        <f>IF(ISNUMBER(C2457),MONTH(C2457),"")</f>
        <v/>
      </c>
      <c r="B2457" s="257">
        <f>IF(ISNUMBER(C2457),YEAR(C2457),"")</f>
        <v/>
      </c>
      <c r="C2457" s="791">
        <f>C2456+1</f>
        <v/>
      </c>
      <c r="D2457" s="792" t="n"/>
      <c r="E2457" s="793" t="n">
        <v>0.8171</v>
      </c>
      <c r="F2457" s="795" t="n"/>
      <c r="G2457" s="794" t="n">
        <v>0.6774</v>
      </c>
      <c r="H2457" s="836" t="n"/>
      <c r="I2457" s="792" t="n"/>
      <c r="J2457" s="793" t="n">
        <v>0.9176</v>
      </c>
      <c r="K2457" s="795" t="n"/>
      <c r="L2457" s="793" t="n">
        <v>0.8321</v>
      </c>
      <c r="M2457" s="982">
        <f>IFERROR(AVERAGE(D2457:E2457),"")</f>
        <v/>
      </c>
      <c r="N2457" s="982">
        <f>IFERROR(AVERAGE(F2457:H2457),"")</f>
        <v/>
      </c>
      <c r="O2457" s="982">
        <f>IFERROR(AVERAGE(I2457:J2457),"")</f>
        <v/>
      </c>
      <c r="P2457" s="982">
        <f>IFERROR(AVERAGE(K2457:L2457),"")</f>
        <v/>
      </c>
      <c r="R2457" s="797">
        <f>AVERAGE(M2457:P2457)</f>
        <v/>
      </c>
      <c r="S2457" s="266">
        <f>IF(R2457&gt;=1,1,0)</f>
        <v/>
      </c>
      <c r="T2457" s="266">
        <f>IF(S2457=0,0,S2457+T2456)</f>
        <v/>
      </c>
      <c r="AH2457" s="257">
        <f>IF(AND(M2457&gt;=2,N2457&gt;=2,O2457&gt;=2,P2457&gt;=2),1,0)</f>
        <v/>
      </c>
      <c r="AI2457" s="266">
        <f>IF(AH2457=0,"OK","Check")</f>
        <v/>
      </c>
    </row>
    <row r="2458" ht="17.45" customHeight="1">
      <c r="A2458" s="257">
        <f>IF(ISNUMBER(C2458),MONTH(C2458),"")</f>
        <v/>
      </c>
      <c r="B2458" s="257">
        <f>IF(ISNUMBER(C2458),YEAR(C2458),"")</f>
        <v/>
      </c>
      <c r="C2458" s="791">
        <f>C2457+1</f>
        <v/>
      </c>
      <c r="D2458" s="792" t="n">
        <v>0.7174</v>
      </c>
      <c r="E2458" s="793" t="n"/>
      <c r="F2458" s="795" t="n">
        <v>0.5048</v>
      </c>
      <c r="G2458" s="794" t="n"/>
      <c r="H2458" s="836" t="n"/>
      <c r="I2458" s="792" t="n">
        <v>0.6538</v>
      </c>
      <c r="J2458" s="793" t="n"/>
      <c r="K2458" s="795" t="n">
        <v>0.5878</v>
      </c>
      <c r="L2458" s="793" t="n"/>
      <c r="M2458" s="982">
        <f>IFERROR(AVERAGE(D2458:E2458),"")</f>
        <v/>
      </c>
      <c r="N2458" s="982">
        <f>IFERROR(AVERAGE(F2458:H2458),"")</f>
        <v/>
      </c>
      <c r="O2458" s="982">
        <f>IFERROR(AVERAGE(I2458:J2458),"")</f>
        <v/>
      </c>
      <c r="P2458" s="982">
        <f>IFERROR(AVERAGE(K2458:L2458),"")</f>
        <v/>
      </c>
      <c r="R2458" s="797">
        <f>AVERAGE(M2458:P2458)</f>
        <v/>
      </c>
      <c r="S2458" s="266">
        <f>IF(R2458&gt;=1,1,0)</f>
        <v/>
      </c>
      <c r="T2458" s="266">
        <f>IF(S2458=0,0,S2458+T2457)</f>
        <v/>
      </c>
      <c r="AH2458" s="257">
        <f>IF(AND(M2458&gt;=2,N2458&gt;=2,O2458&gt;=2,P2458&gt;=2),1,0)</f>
        <v/>
      </c>
      <c r="AI2458" s="266">
        <f>IF(AH2458=0,"OK","Check")</f>
        <v/>
      </c>
    </row>
    <row r="2459" ht="17.45" customHeight="1">
      <c r="A2459" s="257">
        <f>IF(ISNUMBER(C2459),MONTH(C2459),"")</f>
        <v/>
      </c>
      <c r="B2459" s="257">
        <f>IF(ISNUMBER(C2459),YEAR(C2459),"")</f>
        <v/>
      </c>
      <c r="C2459" s="791">
        <f>C2458+1</f>
        <v/>
      </c>
      <c r="D2459" s="792" t="n"/>
      <c r="E2459" s="793" t="n">
        <v>0.7102000000000001</v>
      </c>
      <c r="F2459" s="795" t="n"/>
      <c r="G2459" s="794" t="n">
        <v>0.7519</v>
      </c>
      <c r="H2459" s="836" t="n"/>
      <c r="I2459" s="792" t="n"/>
      <c r="J2459" s="793" t="n">
        <v>0.8120000000000001</v>
      </c>
      <c r="K2459" s="795" t="n"/>
      <c r="L2459" s="793" t="n">
        <v>0.7715</v>
      </c>
      <c r="M2459" s="982">
        <f>IFERROR(AVERAGE(D2459:E2459),"")</f>
        <v/>
      </c>
      <c r="N2459" s="982">
        <f>IFERROR(AVERAGE(F2459:H2459),"")</f>
        <v/>
      </c>
      <c r="O2459" s="982">
        <f>IFERROR(AVERAGE(I2459:J2459),"")</f>
        <v/>
      </c>
      <c r="P2459" s="982">
        <f>IFERROR(AVERAGE(K2459:L2459),"")</f>
        <v/>
      </c>
      <c r="R2459" s="797">
        <f>AVERAGE(M2459:P2459)</f>
        <v/>
      </c>
      <c r="S2459" s="266">
        <f>IF(R2459&gt;=1,1,0)</f>
        <v/>
      </c>
      <c r="T2459" s="266">
        <f>IF(S2459=0,0,S2459+T2458)</f>
        <v/>
      </c>
      <c r="AH2459" s="257">
        <f>IF(AND(M2459&gt;=2,N2459&gt;=2,O2459&gt;=2,P2459&gt;=2),1,0)</f>
        <v/>
      </c>
      <c r="AI2459" s="266">
        <f>IF(AH2459=0,"OK","Check")</f>
        <v/>
      </c>
    </row>
    <row r="2460" ht="17.45" customHeight="1">
      <c r="A2460" s="257">
        <f>IF(ISNUMBER(C2460),MONTH(C2460),"")</f>
        <v/>
      </c>
      <c r="B2460" s="257">
        <f>IF(ISNUMBER(C2460),YEAR(C2460),"")</f>
        <v/>
      </c>
      <c r="C2460" s="808">
        <f>C2459+1</f>
        <v/>
      </c>
      <c r="D2460" s="809" t="n">
        <v>0.7822</v>
      </c>
      <c r="E2460" s="810" t="n"/>
      <c r="F2460" s="812" t="n"/>
      <c r="G2460" s="811" t="n"/>
      <c r="H2460" s="837" t="n">
        <v>0.7226</v>
      </c>
      <c r="I2460" s="809" t="n">
        <v>0.8176</v>
      </c>
      <c r="J2460" s="810" t="n"/>
      <c r="K2460" s="812" t="n">
        <v>0.8663</v>
      </c>
      <c r="L2460" s="810" t="n"/>
      <c r="M2460" s="983">
        <f>IFERROR(AVERAGE(D2460:E2460),"")</f>
        <v/>
      </c>
      <c r="N2460" s="983">
        <f>IFERROR(AVERAGE(F2460:H2460),"")</f>
        <v/>
      </c>
      <c r="O2460" s="983">
        <f>IFERROR(AVERAGE(I2460:J2460),"")</f>
        <v/>
      </c>
      <c r="P2460" s="983">
        <f>IFERROR(AVERAGE(K2460:L2460),"")</f>
        <v/>
      </c>
      <c r="Q2460" s="441" t="n"/>
      <c r="R2460" s="813">
        <f>AVERAGE(M2460:P2460)</f>
        <v/>
      </c>
      <c r="S2460" s="443">
        <f>IF(R2460&gt;=1,1,0)</f>
        <v/>
      </c>
      <c r="T2460" s="443">
        <f>IF(S2460=0,0,S2460+T2459)</f>
        <v/>
      </c>
      <c r="AH2460" s="257">
        <f>IF(AND(M2460&gt;=2,N2460&gt;=2,O2460&gt;=2,P2460&gt;=2),1,0)</f>
        <v/>
      </c>
      <c r="AI2460" s="266">
        <f>IF(AH2460=0,"OK","Check")</f>
        <v/>
      </c>
    </row>
    <row r="2461" ht="17.45" customHeight="1">
      <c r="A2461" s="257">
        <f>IF(ISNUMBER(C2461),MONTH(C2461),"")</f>
        <v/>
      </c>
      <c r="B2461" s="257">
        <f>IF(ISNUMBER(C2461),YEAR(C2461),"")</f>
        <v/>
      </c>
      <c r="C2461" s="808">
        <f>C2460+1</f>
        <v/>
      </c>
      <c r="D2461" s="809" t="n"/>
      <c r="E2461" s="810" t="n">
        <v>0.7467</v>
      </c>
      <c r="F2461" s="812" t="n"/>
      <c r="G2461" s="811" t="n">
        <v>1.096</v>
      </c>
      <c r="H2461" s="837" t="n"/>
      <c r="I2461" s="809" t="n"/>
      <c r="J2461" s="810" t="n">
        <v>0.8041</v>
      </c>
      <c r="K2461" s="812" t="n"/>
      <c r="L2461" s="810" t="n">
        <v>0.8067</v>
      </c>
      <c r="M2461" s="983">
        <f>IFERROR(AVERAGE(D2461:E2461),"")</f>
        <v/>
      </c>
      <c r="N2461" s="983">
        <f>IFERROR(AVERAGE(F2461:H2461),"")</f>
        <v/>
      </c>
      <c r="O2461" s="983">
        <f>IFERROR(AVERAGE(I2461:J2461),"")</f>
        <v/>
      </c>
      <c r="P2461" s="983">
        <f>IFERROR(AVERAGE(K2461:L2461),"")</f>
        <v/>
      </c>
      <c r="Q2461" s="441" t="n"/>
      <c r="R2461" s="813">
        <f>AVERAGE(M2461:P2461)</f>
        <v/>
      </c>
      <c r="S2461" s="443">
        <f>IF(R2461&gt;=1,1,0)</f>
        <v/>
      </c>
      <c r="T2461" s="443">
        <f>IF(S2461=0,0,S2461+T2460)</f>
        <v/>
      </c>
      <c r="AH2461" s="257">
        <f>IF(AND(M2461&gt;=2,N2461&gt;=2,O2461&gt;=2,P2461&gt;=2),1,0)</f>
        <v/>
      </c>
      <c r="AI2461" s="266">
        <f>IF(AH2461=0,"OK","Check")</f>
        <v/>
      </c>
    </row>
    <row r="2462" ht="17.45" customHeight="1">
      <c r="A2462" s="257">
        <f>IF(ISNUMBER(C2462),MONTH(C2462),"")</f>
        <v/>
      </c>
      <c r="B2462" s="257">
        <f>IF(ISNUMBER(C2462),YEAR(C2462),"")</f>
        <v/>
      </c>
      <c r="C2462" s="861">
        <f>C2461+1</f>
        <v/>
      </c>
      <c r="D2462" s="803" t="n">
        <v>0.9293</v>
      </c>
      <c r="E2462" s="804" t="n"/>
      <c r="F2462" s="806" t="n">
        <v>1.163</v>
      </c>
      <c r="G2462" s="805" t="n"/>
      <c r="H2462" s="838" t="n">
        <v>0.9953</v>
      </c>
      <c r="I2462" s="803" t="n">
        <v>0.945</v>
      </c>
      <c r="J2462" s="804" t="n"/>
      <c r="K2462" s="806" t="n">
        <v>1.121</v>
      </c>
      <c r="L2462" s="804" t="n"/>
      <c r="M2462" s="982">
        <f>IFERROR(AVERAGE(D2462:E2462),"")</f>
        <v/>
      </c>
      <c r="N2462" s="982">
        <f>IFERROR(AVERAGE(F2462:H2462),"")</f>
        <v/>
      </c>
      <c r="O2462" s="982">
        <f>IFERROR(AVERAGE(I2462:J2462),"")</f>
        <v/>
      </c>
      <c r="P2462" s="982">
        <f>IFERROR(AVERAGE(K2462:L2462),"")</f>
        <v/>
      </c>
      <c r="R2462" s="797">
        <f>AVERAGE(M2462:P2462)</f>
        <v/>
      </c>
      <c r="S2462" s="266">
        <f>IF(R2462&gt;=1,1,0)</f>
        <v/>
      </c>
      <c r="T2462" s="266">
        <f>IF(S2462=0,0,S2462+T2461)</f>
        <v/>
      </c>
      <c r="AH2462" s="257">
        <f>IF(AND(M2462&gt;=2,N2462&gt;=2,O2462&gt;=2,P2462&gt;=2),1,0)</f>
        <v/>
      </c>
      <c r="AI2462" s="266">
        <f>IF(AH2462=0,"OK","Check")</f>
        <v/>
      </c>
    </row>
    <row r="2463" ht="17.45" customHeight="1">
      <c r="A2463" s="257">
        <f>IF(ISNUMBER(C2463),MONTH(C2463),"")</f>
        <v/>
      </c>
      <c r="B2463" s="257">
        <f>IF(ISNUMBER(C2463),YEAR(C2463),"")</f>
        <v/>
      </c>
      <c r="C2463" s="791">
        <f>C2462+1</f>
        <v/>
      </c>
      <c r="D2463" s="792" t="n"/>
      <c r="E2463" s="793" t="n">
        <v>0.9631999999999999</v>
      </c>
      <c r="F2463" s="795" t="n"/>
      <c r="G2463" s="794" t="n">
        <v>1.169</v>
      </c>
      <c r="H2463" s="836" t="n"/>
      <c r="I2463" s="792" t="n"/>
      <c r="J2463" s="793" t="n">
        <v>0.9709</v>
      </c>
      <c r="K2463" s="795" t="n"/>
      <c r="L2463" s="793" t="n">
        <v>0.9613</v>
      </c>
      <c r="M2463" s="982">
        <f>IFERROR(AVERAGE(D2463:E2463),"")</f>
        <v/>
      </c>
      <c r="N2463" s="982">
        <f>IFERROR(AVERAGE(F2463:H2463),"")</f>
        <v/>
      </c>
      <c r="O2463" s="982">
        <f>IFERROR(AVERAGE(I2463:J2463),"")</f>
        <v/>
      </c>
      <c r="P2463" s="982">
        <f>IFERROR(AVERAGE(K2463:L2463),"")</f>
        <v/>
      </c>
      <c r="R2463" s="797">
        <f>AVERAGE(M2463:P2463)</f>
        <v/>
      </c>
      <c r="S2463" s="266">
        <f>IF(R2463&gt;=1,1,0)</f>
        <v/>
      </c>
      <c r="T2463" s="266">
        <f>IF(S2463=0,0,S2463+T2462)</f>
        <v/>
      </c>
      <c r="AH2463" s="257">
        <f>IF(AND(M2463&gt;=2,N2463&gt;=2,O2463&gt;=2,P2463&gt;=2),1,0)</f>
        <v/>
      </c>
      <c r="AI2463" s="266">
        <f>IF(AH2463=0,"OK","Check")</f>
        <v/>
      </c>
    </row>
    <row r="2464" ht="17.45" customHeight="1">
      <c r="A2464" s="257">
        <f>IF(ISNUMBER(C2464),MONTH(C2464),"")</f>
        <v/>
      </c>
      <c r="B2464" s="257">
        <f>IF(ISNUMBER(C2464),YEAR(C2464),"")</f>
        <v/>
      </c>
      <c r="C2464" s="791">
        <f>C2463+1</f>
        <v/>
      </c>
      <c r="D2464" s="792" t="n">
        <v>0.9099</v>
      </c>
      <c r="E2464" s="793" t="n"/>
      <c r="F2464" s="795" t="n">
        <v>1.129</v>
      </c>
      <c r="G2464" s="794" t="n"/>
      <c r="H2464" s="836" t="n"/>
      <c r="I2464" s="792" t="n">
        <v>1.008</v>
      </c>
      <c r="J2464" s="793" t="n"/>
      <c r="K2464" s="795" t="n">
        <v>0.8953</v>
      </c>
      <c r="L2464" s="793" t="n"/>
      <c r="M2464" s="982">
        <f>IFERROR(AVERAGE(D2464:E2464),"")</f>
        <v/>
      </c>
      <c r="N2464" s="982">
        <f>IFERROR(AVERAGE(F2464:H2464),"")</f>
        <v/>
      </c>
      <c r="O2464" s="982">
        <f>IFERROR(AVERAGE(I2464:J2464),"")</f>
        <v/>
      </c>
      <c r="P2464" s="982">
        <f>IFERROR(AVERAGE(K2464:L2464),"")</f>
        <v/>
      </c>
      <c r="R2464" s="797">
        <f>AVERAGE(M2464:P2464)</f>
        <v/>
      </c>
      <c r="S2464" s="266">
        <f>IF(R2464&gt;=1,1,0)</f>
        <v/>
      </c>
      <c r="T2464" s="266">
        <f>IF(S2464=0,0,S2464+T2463)</f>
        <v/>
      </c>
      <c r="AH2464" s="257">
        <f>IF(AND(M2464&gt;=2,N2464&gt;=2,O2464&gt;=2,P2464&gt;=2),1,0)</f>
        <v/>
      </c>
      <c r="AI2464" s="266">
        <f>IF(AH2464=0,"OK","Check")</f>
        <v/>
      </c>
    </row>
    <row r="2465" ht="17.45" customHeight="1">
      <c r="A2465" s="257">
        <f>IF(ISNUMBER(C2465),MONTH(C2465),"")</f>
        <v/>
      </c>
      <c r="B2465" s="257">
        <f>IF(ISNUMBER(C2465),YEAR(C2465),"")</f>
        <v/>
      </c>
      <c r="C2465" s="791">
        <f>C2464+1</f>
        <v/>
      </c>
      <c r="D2465" s="792" t="n"/>
      <c r="E2465" s="793" t="n">
        <v>1.076</v>
      </c>
      <c r="F2465" s="795" t="n"/>
      <c r="G2465" s="794" t="n">
        <v>1.465</v>
      </c>
      <c r="H2465" s="836" t="n"/>
      <c r="I2465" s="792" t="n"/>
      <c r="J2465" s="793" t="n">
        <v>1.084</v>
      </c>
      <c r="K2465" s="795" t="n"/>
      <c r="L2465" s="793" t="n">
        <v>1.051</v>
      </c>
      <c r="M2465" s="982">
        <f>IFERROR(AVERAGE(D2465:E2465),"")</f>
        <v/>
      </c>
      <c r="N2465" s="982">
        <f>IFERROR(AVERAGE(F2465:H2465),"")</f>
        <v/>
      </c>
      <c r="O2465" s="982">
        <f>IFERROR(AVERAGE(I2465:J2465),"")</f>
        <v/>
      </c>
      <c r="P2465" s="982">
        <f>IFERROR(AVERAGE(K2465:L2465),"")</f>
        <v/>
      </c>
      <c r="R2465" s="797">
        <f>AVERAGE(M2465:P2465)</f>
        <v/>
      </c>
      <c r="S2465" s="266">
        <f>IF(R2465&gt;=1,1,0)</f>
        <v/>
      </c>
      <c r="T2465" s="266">
        <f>IF(S2465=0,0,S2465+T2464)</f>
        <v/>
      </c>
      <c r="AH2465" s="257">
        <f>IF(AND(M2465&gt;=2,N2465&gt;=2,O2465&gt;=2,P2465&gt;=2),1,0)</f>
        <v/>
      </c>
      <c r="AI2465" s="266">
        <f>IF(AH2465=0,"OK","Check")</f>
        <v/>
      </c>
    </row>
    <row r="2466" ht="17.45" customHeight="1">
      <c r="A2466" s="257">
        <f>IF(ISNUMBER(C2466),MONTH(C2466),"")</f>
        <v/>
      </c>
      <c r="B2466" s="257">
        <f>IF(ISNUMBER(C2466),YEAR(C2466),"")</f>
        <v/>
      </c>
      <c r="C2466" s="791">
        <f>C2465+1</f>
        <v/>
      </c>
      <c r="D2466" s="849" t="n">
        <v>1.016</v>
      </c>
      <c r="E2466" s="850" t="n"/>
      <c r="F2466" s="852" t="n"/>
      <c r="G2466" s="851" t="n"/>
      <c r="H2466" s="853" t="n">
        <v>1.159</v>
      </c>
      <c r="I2466" s="849" t="n">
        <v>1.165</v>
      </c>
      <c r="J2466" s="850" t="n"/>
      <c r="K2466" s="852" t="n">
        <v>1.111</v>
      </c>
      <c r="L2466" s="850" t="n"/>
      <c r="M2466" s="982">
        <f>IFERROR(AVERAGE(D2466:E2466),"")</f>
        <v/>
      </c>
      <c r="N2466" s="982">
        <f>IFERROR(AVERAGE(F2466:H2466),"")</f>
        <v/>
      </c>
      <c r="O2466" s="982">
        <f>IFERROR(AVERAGE(I2466:J2466),"")</f>
        <v/>
      </c>
      <c r="P2466" s="982">
        <f>IFERROR(AVERAGE(K2466:L2466),"")</f>
        <v/>
      </c>
      <c r="R2466" s="797">
        <f>AVERAGE(M2466:P2466)</f>
        <v/>
      </c>
      <c r="S2466" s="266">
        <f>IF(R2466&gt;=1,1,0)</f>
        <v/>
      </c>
      <c r="T2466" s="266">
        <f>IF(S2466=0,0,S2466+T2465)</f>
        <v/>
      </c>
      <c r="AH2466" s="257">
        <f>IF(AND(M2466&gt;=2,N2466&gt;=2,O2466&gt;=2,P2466&gt;=2),1,0)</f>
        <v/>
      </c>
      <c r="AI2466" s="266">
        <f>IF(AH2466=0,"OK","Check")</f>
        <v/>
      </c>
    </row>
    <row r="2467" ht="17.45" customHeight="1" thickBot="1">
      <c r="A2467" s="257">
        <f>IF(ISNUMBER(C2467),MONTH(C2467),"")</f>
        <v/>
      </c>
      <c r="B2467" s="257">
        <f>IF(ISNUMBER(C2467),YEAR(C2467),"")</f>
        <v/>
      </c>
      <c r="C2467" s="808">
        <f>C2466+1</f>
        <v/>
      </c>
      <c r="D2467" s="844" t="n"/>
      <c r="E2467" s="845" t="n">
        <v>1.038</v>
      </c>
      <c r="F2467" s="847" t="n"/>
      <c r="G2467" s="846" t="n">
        <v>1.113</v>
      </c>
      <c r="H2467" s="848" t="n"/>
      <c r="I2467" s="844" t="n"/>
      <c r="J2467" s="845" t="n">
        <v>1.062</v>
      </c>
      <c r="K2467" s="847" t="n"/>
      <c r="L2467" s="845" t="n">
        <v>1.116</v>
      </c>
      <c r="M2467" s="983">
        <f>IFERROR(AVERAGE(D2467:E2467),"")</f>
        <v/>
      </c>
      <c r="N2467" s="983">
        <f>IFERROR(AVERAGE(F2467:H2467),"")</f>
        <v/>
      </c>
      <c r="O2467" s="983">
        <f>IFERROR(AVERAGE(I2467:J2467),"")</f>
        <v/>
      </c>
      <c r="P2467" s="983">
        <f>IFERROR(AVERAGE(K2467:L2467),"")</f>
        <v/>
      </c>
      <c r="Q2467" s="441" t="n"/>
      <c r="R2467" s="813">
        <f>AVERAGE(M2467:P2467)</f>
        <v/>
      </c>
      <c r="S2467" s="443">
        <f>IF(R2467&gt;=1,1,0)</f>
        <v/>
      </c>
      <c r="T2467" s="443">
        <f>IF(S2467=0,0,S2467+T2466)</f>
        <v/>
      </c>
      <c r="AH2467" s="257">
        <f>IF(AND(M2467&gt;=2,N2467&gt;=2,O2467&gt;=2,P2467&gt;=2),1,0)</f>
        <v/>
      </c>
      <c r="AI2467" s="266">
        <f>IF(AH2467=0,"OK","Check")</f>
        <v/>
      </c>
    </row>
    <row r="2468" ht="17.45" customHeight="1" thickBot="1">
      <c r="A2468" s="257">
        <f>IF(ISNUMBER(C2468),MONTH(C2468),"")</f>
        <v/>
      </c>
      <c r="B2468" s="257">
        <f>IF(ISNUMBER(C2468),YEAR(C2468),"")</f>
        <v/>
      </c>
      <c r="C2468" s="861">
        <f>C2467+1</f>
        <v/>
      </c>
      <c r="D2468" s="844" t="n">
        <v>0.7659</v>
      </c>
      <c r="E2468" s="845" t="n"/>
      <c r="F2468" s="847" t="n">
        <v>0.841</v>
      </c>
      <c r="G2468" s="846" t="n"/>
      <c r="H2468" s="848" t="n">
        <v>0.8176</v>
      </c>
      <c r="I2468" s="844" t="n">
        <v>0.7114</v>
      </c>
      <c r="J2468" s="845" t="n"/>
      <c r="K2468" s="847" t="n">
        <v>0.7785</v>
      </c>
      <c r="L2468" s="845" t="n"/>
      <c r="M2468" s="983">
        <f>IFERROR(AVERAGE(D2468:E2468),"")</f>
        <v/>
      </c>
      <c r="N2468" s="983">
        <f>IFERROR(AVERAGE(F2468:H2468),"")</f>
        <v/>
      </c>
      <c r="O2468" s="983">
        <f>IFERROR(AVERAGE(I2468:J2468),"")</f>
        <v/>
      </c>
      <c r="P2468" s="983">
        <f>IFERROR(AVERAGE(K2468:L2468),"")</f>
        <v/>
      </c>
      <c r="Q2468" s="441" t="n"/>
      <c r="R2468" s="813">
        <f>AVERAGE(M2468:P2468)</f>
        <v/>
      </c>
      <c r="S2468" s="443">
        <f>IF(R2468&gt;=1,1,0)</f>
        <v/>
      </c>
      <c r="T2468" s="443">
        <f>IF(S2468=0,0,S2468+T2467)</f>
        <v/>
      </c>
      <c r="U2468" s="514" t="inlineStr">
        <is>
          <t>September</t>
        </is>
      </c>
      <c r="V2468" s="515" t="n">
        <v>2024</v>
      </c>
      <c r="W2468" s="516" t="n"/>
      <c r="X2468" s="516" t="n"/>
      <c r="Y2468" s="516" t="n"/>
      <c r="AH2468" s="257">
        <f>IF(AND(M2468&gt;=2,N2468&gt;=2,O2468&gt;=2,P2468&gt;=2),1,0)</f>
        <v/>
      </c>
      <c r="AI2468" s="266">
        <f>IF(AH2468=0,"OK","Check")</f>
        <v/>
      </c>
    </row>
    <row r="2469" ht="17.45" customHeight="1">
      <c r="A2469" s="257">
        <f>IF(ISNUMBER(C2469),MONTH(C2469),"")</f>
        <v/>
      </c>
      <c r="B2469" s="257">
        <f>IF(ISNUMBER(C2469),YEAR(C2469),"")</f>
        <v/>
      </c>
      <c r="C2469" s="791">
        <f>C2468+1</f>
        <v/>
      </c>
      <c r="D2469" s="849" t="n"/>
      <c r="E2469" s="850" t="n">
        <v>1.177</v>
      </c>
      <c r="F2469" s="852" t="n"/>
      <c r="G2469" s="851" t="n">
        <v>1.408</v>
      </c>
      <c r="H2469" s="853" t="n"/>
      <c r="I2469" s="849" t="n"/>
      <c r="J2469" s="850" t="n">
        <v>1.29</v>
      </c>
      <c r="K2469" s="852" t="n"/>
      <c r="L2469" s="850" t="n">
        <v>1.382</v>
      </c>
      <c r="M2469" s="982">
        <f>IFERROR(AVERAGE(D2469:E2469),"")</f>
        <v/>
      </c>
      <c r="N2469" s="982">
        <f>IFERROR(AVERAGE(F2469:H2469),"")</f>
        <v/>
      </c>
      <c r="O2469" s="982">
        <f>IFERROR(AVERAGE(I2469:J2469),"")</f>
        <v/>
      </c>
      <c r="P2469" s="982">
        <f>IFERROR(AVERAGE(K2469:L2469),"")</f>
        <v/>
      </c>
      <c r="R2469" s="797">
        <f>AVERAGE(M2469:P2469)</f>
        <v/>
      </c>
      <c r="S2469" s="266">
        <f>IF(R2469&gt;=1,1,0)</f>
        <v/>
      </c>
      <c r="T2469" s="266">
        <f>IF(S2469=0,0,S2469+T2468)</f>
        <v/>
      </c>
      <c r="U2469" s="517" t="inlineStr">
        <is>
          <t>Parameter</t>
        </is>
      </c>
      <c r="V2469" s="517" t="inlineStr">
        <is>
          <t>Station 1</t>
        </is>
      </c>
      <c r="W2469" s="517" t="inlineStr">
        <is>
          <t>Station 2</t>
        </is>
      </c>
      <c r="X2469" s="517" t="inlineStr">
        <is>
          <t>Station 4</t>
        </is>
      </c>
      <c r="Y2469" s="517" t="inlineStr">
        <is>
          <t>Station 5</t>
        </is>
      </c>
      <c r="AH2469" s="257">
        <f>IF(AND(M2469&gt;=2,N2469&gt;=2,O2469&gt;=2,P2469&gt;=2),1,0)</f>
        <v/>
      </c>
      <c r="AI2469" s="266">
        <f>IF(AH2469=0,"OK","Check")</f>
        <v/>
      </c>
    </row>
    <row r="2470" ht="17.45" customHeight="1">
      <c r="A2470" s="257">
        <f>IF(ISNUMBER(C2470),MONTH(C2470),"")</f>
        <v/>
      </c>
      <c r="B2470" s="257">
        <f>IF(ISNUMBER(C2470),YEAR(C2470),"")</f>
        <v/>
      </c>
      <c r="C2470" s="791">
        <f>C2469+1</f>
        <v/>
      </c>
      <c r="D2470" s="849" t="n">
        <v>1.113</v>
      </c>
      <c r="E2470" s="850" t="n"/>
      <c r="F2470" s="852" t="n">
        <v>1.423</v>
      </c>
      <c r="G2470" s="851" t="n"/>
      <c r="H2470" s="853" t="n"/>
      <c r="I2470" s="849" t="n">
        <v>1.334</v>
      </c>
      <c r="J2470" s="850" t="n"/>
      <c r="K2470" s="852" t="n">
        <v>1.305</v>
      </c>
      <c r="L2470" s="850" t="n"/>
      <c r="M2470" s="982">
        <f>IFERROR(AVERAGE(D2470:E2470),"")</f>
        <v/>
      </c>
      <c r="N2470" s="982">
        <f>IFERROR(AVERAGE(F2470:H2470),"")</f>
        <v/>
      </c>
      <c r="O2470" s="982">
        <f>IFERROR(AVERAGE(I2470:J2470),"")</f>
        <v/>
      </c>
      <c r="P2470" s="982">
        <f>IFERROR(AVERAGE(K2470:L2470),"")</f>
        <v/>
      </c>
      <c r="R2470" s="797">
        <f>AVERAGE(M2470:P2470)</f>
        <v/>
      </c>
      <c r="S2470" s="266">
        <f>IF(R2470&gt;=1,1,0)</f>
        <v/>
      </c>
      <c r="T2470" s="266">
        <f>IF(S2470=0,0,S2470+T2469)</f>
        <v/>
      </c>
      <c r="U2470" s="518" t="inlineStr">
        <is>
          <t>Average</t>
        </is>
      </c>
      <c r="V2470" s="928">
        <f>AVERAGE(D2440:E2469)</f>
        <v/>
      </c>
      <c r="W2470" s="928">
        <f>AVERAGE(F2440:H2469)</f>
        <v/>
      </c>
      <c r="X2470" s="928">
        <f>AVERAGE(I2440:J2469)</f>
        <v/>
      </c>
      <c r="Y2470" s="928">
        <f>AVERAGE(K2440:L2469)</f>
        <v/>
      </c>
      <c r="AH2470" s="257">
        <f>IF(AND(M2470&gt;=2,N2470&gt;=2,O2470&gt;=2,P2470&gt;=2),1,0)</f>
        <v/>
      </c>
      <c r="AI2470" s="266">
        <f>IF(AH2470=0,"OK","Check")</f>
        <v/>
      </c>
    </row>
    <row r="2471" ht="17.45" customHeight="1">
      <c r="A2471" s="257">
        <f>IF(ISNUMBER(C2471),MONTH(C2471),"")</f>
        <v/>
      </c>
      <c r="B2471" s="257">
        <f>IF(ISNUMBER(C2471),YEAR(C2471),"")</f>
        <v/>
      </c>
      <c r="C2471" s="791">
        <f>C2470+1</f>
        <v/>
      </c>
      <c r="D2471" s="792" t="n"/>
      <c r="E2471" s="793" t="n">
        <v>1.783</v>
      </c>
      <c r="F2471" s="795" t="n"/>
      <c r="G2471" s="794" t="n">
        <v>2.297</v>
      </c>
      <c r="H2471" s="836" t="n"/>
      <c r="I2471" s="792" t="n"/>
      <c r="J2471" s="793" t="n">
        <v>1.842</v>
      </c>
      <c r="K2471" s="795" t="n"/>
      <c r="L2471" s="793" t="n">
        <v>1.84</v>
      </c>
      <c r="M2471" s="982">
        <f>IFERROR(AVERAGE(D2471:E2471),"")</f>
        <v/>
      </c>
      <c r="N2471" s="982">
        <f>IFERROR(AVERAGE(F2471:H2471),"")</f>
        <v/>
      </c>
      <c r="O2471" s="982">
        <f>IFERROR(AVERAGE(I2471:J2471),"")</f>
        <v/>
      </c>
      <c r="P2471" s="982">
        <f>IFERROR(AVERAGE(K2471:L2471),"")</f>
        <v/>
      </c>
      <c r="R2471" s="797">
        <f>AVERAGE(M2471:P2471)</f>
        <v/>
      </c>
      <c r="S2471" s="266">
        <f>IF(R2471&gt;=1,1,0)</f>
        <v/>
      </c>
      <c r="T2471" s="266">
        <f>IF(S2471=0,0,S2471+T2470)</f>
        <v/>
      </c>
      <c r="U2471" s="518" t="inlineStr">
        <is>
          <t>Maximum</t>
        </is>
      </c>
      <c r="V2471" s="928">
        <f>MAX(D2440:E2469)</f>
        <v/>
      </c>
      <c r="W2471" s="928">
        <f>MAX(F2440:H2469)</f>
        <v/>
      </c>
      <c r="X2471" s="928">
        <f>MAX(I2440:J2469)</f>
        <v/>
      </c>
      <c r="Y2471" s="928">
        <f>MAX(K2440:L2469)</f>
        <v/>
      </c>
      <c r="AH2471" s="257">
        <f>IF(AND(M2471&gt;=2,N2471&gt;=2,O2471&gt;=2,P2471&gt;=2),1,0)</f>
        <v/>
      </c>
      <c r="AI2471" s="266">
        <f>IF(AH2471=0,"OK","Check")</f>
        <v/>
      </c>
    </row>
    <row r="2472" ht="17.45" customHeight="1" thickBot="1">
      <c r="A2472" s="257">
        <f>IF(ISNUMBER(C2472),MONTH(C2472),"")</f>
        <v/>
      </c>
      <c r="B2472" s="257">
        <f>IF(ISNUMBER(C2472),YEAR(C2472),"")</f>
        <v/>
      </c>
      <c r="C2472" s="791">
        <f>C2471+1</f>
        <v/>
      </c>
      <c r="D2472" s="792" t="n">
        <v>1.472</v>
      </c>
      <c r="E2472" s="793" t="n"/>
      <c r="F2472" s="795" t="n"/>
      <c r="G2472" s="794" t="n"/>
      <c r="H2472" s="836" t="n">
        <v>1.527</v>
      </c>
      <c r="I2472" s="792" t="n">
        <v>1.321</v>
      </c>
      <c r="J2472" s="793" t="n"/>
      <c r="K2472" s="795" t="n">
        <v>1.371</v>
      </c>
      <c r="L2472" s="793" t="n"/>
      <c r="M2472" s="982">
        <f>IFERROR(AVERAGE(D2472:E2472),"")</f>
        <v/>
      </c>
      <c r="N2472" s="982">
        <f>IFERROR(AVERAGE(F2472:H2472),"")</f>
        <v/>
      </c>
      <c r="O2472" s="982">
        <f>IFERROR(AVERAGE(I2472:J2472),"")</f>
        <v/>
      </c>
      <c r="P2472" s="982">
        <f>IFERROR(AVERAGE(K2472:L2472),"")</f>
        <v/>
      </c>
      <c r="R2472" s="797">
        <f>AVERAGE(M2472:P2472)</f>
        <v/>
      </c>
      <c r="S2472" s="266">
        <f>IF(R2472&gt;=1,1,0)</f>
        <v/>
      </c>
      <c r="T2472" s="266">
        <f>IF(S2472=0,0,S2472+T2471)</f>
        <v/>
      </c>
      <c r="U2472" s="520" t="inlineStr">
        <is>
          <t># DAYS &gt; 2.5</t>
        </is>
      </c>
      <c r="V2472" s="521">
        <f>COUNTIF(D2440:E2469,"&gt;=2.5")</f>
        <v/>
      </c>
      <c r="W2472" s="521">
        <f>COUNTIF(F2440:H2469,"&gt;=2.5")</f>
        <v/>
      </c>
      <c r="X2472" s="521">
        <f>COUNTIF(I2440:J2469,"&gt;=2.5")</f>
        <v/>
      </c>
      <c r="Y2472" s="521">
        <f>COUNTIF(K2440:L2469,"&gt;=2.5")</f>
        <v/>
      </c>
      <c r="AH2472" s="257">
        <f>IF(AND(M2472&gt;=2,N2472&gt;=2,O2472&gt;=2,P2472&gt;=2),1,0)</f>
        <v/>
      </c>
      <c r="AI2472" s="266">
        <f>IF(AH2472=0,"OK","Check")</f>
        <v/>
      </c>
    </row>
    <row r="2473" ht="17.45" customHeight="1" thickBot="1">
      <c r="A2473" s="257">
        <f>IF(ISNUMBER(C2473),MONTH(C2473),"")</f>
        <v/>
      </c>
      <c r="B2473" s="257">
        <f>IF(ISNUMBER(C2473),YEAR(C2473),"")</f>
        <v/>
      </c>
      <c r="C2473" s="791">
        <f>C2472+1</f>
        <v/>
      </c>
      <c r="D2473" s="792" t="n"/>
      <c r="E2473" s="793" t="n">
        <v>1.29</v>
      </c>
      <c r="F2473" s="795" t="n"/>
      <c r="G2473" s="794" t="n">
        <v>1.486</v>
      </c>
      <c r="H2473" s="836" t="n"/>
      <c r="I2473" s="792" t="n"/>
      <c r="J2473" s="793" t="n">
        <v>1.35</v>
      </c>
      <c r="K2473" s="795" t="n"/>
      <c r="L2473" s="793" t="n">
        <v>1.276</v>
      </c>
      <c r="M2473" s="982">
        <f>IFERROR(AVERAGE(D2473:E2473),"")</f>
        <v/>
      </c>
      <c r="N2473" s="982">
        <f>IFERROR(AVERAGE(F2473:H2473),"")</f>
        <v/>
      </c>
      <c r="O2473" s="982">
        <f>IFERROR(AVERAGE(I2473:J2473),"")</f>
        <v/>
      </c>
      <c r="P2473" s="982">
        <f>IFERROR(AVERAGE(K2473:L2473),"")</f>
        <v/>
      </c>
      <c r="R2473" s="797">
        <f>AVERAGE(M2473:P2473)</f>
        <v/>
      </c>
      <c r="S2473" s="266">
        <f>IF(R2473&gt;=1,1,0)</f>
        <v/>
      </c>
      <c r="T2473" s="266">
        <f>IF(S2473=0,0,S2473+T2472)</f>
        <v/>
      </c>
      <c r="X2473" s="664">
        <f>SUM(V2472:Y2472)</f>
        <v/>
      </c>
      <c r="Y2473" s="929">
        <f>AVERAGE(V2470:Y2470)</f>
        <v/>
      </c>
      <c r="AH2473" s="257">
        <f>IF(AND(M2473&gt;=2,N2473&gt;=2,O2473&gt;=2,P2473&gt;=2),1,0)</f>
        <v/>
      </c>
      <c r="AI2473" s="266">
        <f>IF(AH2473=0,"OK","Check")</f>
        <v/>
      </c>
    </row>
    <row r="2474" ht="17.45" customHeight="1">
      <c r="A2474" s="257">
        <f>IF(ISNUMBER(C2474),MONTH(C2474),"")</f>
        <v/>
      </c>
      <c r="B2474" s="257">
        <f>IF(ISNUMBER(C2474),YEAR(C2474),"")</f>
        <v/>
      </c>
      <c r="C2474" s="861">
        <f>C2473+1</f>
        <v/>
      </c>
      <c r="D2474" s="840" t="n">
        <v>0.9859</v>
      </c>
      <c r="E2474" s="841" t="n"/>
      <c r="F2474" s="843" t="n">
        <v>1.268</v>
      </c>
      <c r="G2474" s="842" t="n"/>
      <c r="H2474" s="863" t="n">
        <v>1.225</v>
      </c>
      <c r="I2474" s="840" t="n">
        <v>0.9983</v>
      </c>
      <c r="J2474" s="841" t="n"/>
      <c r="K2474" s="843" t="n">
        <v>0.9646</v>
      </c>
      <c r="L2474" s="841" t="n"/>
      <c r="M2474" s="983">
        <f>IFERROR(AVERAGE(D2474:E2474),"")</f>
        <v/>
      </c>
      <c r="N2474" s="983">
        <f>IFERROR(AVERAGE(F2474:H2474),"")</f>
        <v/>
      </c>
      <c r="O2474" s="983">
        <f>IFERROR(AVERAGE(I2474:J2474),"")</f>
        <v/>
      </c>
      <c r="P2474" s="983">
        <f>IFERROR(AVERAGE(K2474:L2474),"")</f>
        <v/>
      </c>
      <c r="Q2474" s="441" t="n"/>
      <c r="R2474" s="813">
        <f>AVERAGE(M2474:P2474)</f>
        <v/>
      </c>
      <c r="S2474" s="443">
        <f>IF(R2474&gt;=1,1,0)</f>
        <v/>
      </c>
      <c r="T2474" s="443">
        <f>IF(S2474=0,0,S2474+T2473)</f>
        <v/>
      </c>
      <c r="V2474" s="605">
        <f>V2470-V2439</f>
        <v/>
      </c>
      <c r="W2474" s="605">
        <f>W2470-W2439</f>
        <v/>
      </c>
      <c r="X2474" s="605">
        <f>X2470-X2439</f>
        <v/>
      </c>
      <c r="Y2474" s="605">
        <f>Y2470-Y2439</f>
        <v/>
      </c>
      <c r="AH2474" s="257">
        <f>IF(AND(M2474&gt;=2,N2474&gt;=2,O2474&gt;=2,P2474&gt;=2),1,0)</f>
        <v/>
      </c>
      <c r="AI2474" s="266">
        <f>IF(AH2474=0,"OK","Check")</f>
        <v/>
      </c>
    </row>
    <row r="2475" ht="17.45" customHeight="1">
      <c r="A2475" s="257">
        <f>IF(ISNUMBER(C2475),MONTH(C2475),"")</f>
        <v/>
      </c>
      <c r="B2475" s="257">
        <f>IF(ISNUMBER(C2475),YEAR(C2475),"")</f>
        <v/>
      </c>
      <c r="C2475" s="808">
        <f>C2474+1</f>
        <v/>
      </c>
      <c r="D2475" s="809" t="n"/>
      <c r="E2475" s="810" t="n">
        <v>0.9537</v>
      </c>
      <c r="F2475" s="812" t="n"/>
      <c r="G2475" s="811" t="n">
        <v>1.135</v>
      </c>
      <c r="H2475" s="837" t="n"/>
      <c r="I2475" s="809" t="n"/>
      <c r="J2475" s="810" t="n">
        <v>0.899</v>
      </c>
      <c r="K2475" s="812" t="n"/>
      <c r="L2475" s="810" t="n">
        <v>0.9119</v>
      </c>
      <c r="M2475" s="983">
        <f>IFERROR(AVERAGE(D2475:E2475),"")</f>
        <v/>
      </c>
      <c r="N2475" s="983">
        <f>IFERROR(AVERAGE(F2475:H2475),"")</f>
        <v/>
      </c>
      <c r="O2475" s="983">
        <f>IFERROR(AVERAGE(I2475:J2475),"")</f>
        <v/>
      </c>
      <c r="P2475" s="983">
        <f>IFERROR(AVERAGE(K2475:L2475),"")</f>
        <v/>
      </c>
      <c r="Q2475" s="441" t="n"/>
      <c r="R2475" s="813">
        <f>AVERAGE(M2475:P2475)</f>
        <v/>
      </c>
      <c r="S2475" s="443">
        <f>IF(R2475&gt;=1,1,0)</f>
        <v/>
      </c>
      <c r="T2475" s="443">
        <f>IF(S2475=0,0,S2475+T2474)</f>
        <v/>
      </c>
      <c r="Y2475" s="605">
        <f>Y2473-Y2442</f>
        <v/>
      </c>
      <c r="AH2475" s="257">
        <f>IF(AND(M2475&gt;=2,N2475&gt;=2,O2475&gt;=2,P2475&gt;=2),1,0)</f>
        <v/>
      </c>
      <c r="AI2475" s="266">
        <f>IF(AH2475=0,"OK","Check")</f>
        <v/>
      </c>
    </row>
    <row r="2476" ht="17.45" customHeight="1">
      <c r="A2476" s="257">
        <f>IF(ISNUMBER(C2476),MONTH(C2476),"")</f>
        <v/>
      </c>
      <c r="B2476" s="257">
        <f>IF(ISNUMBER(C2476),YEAR(C2476),"")</f>
        <v/>
      </c>
      <c r="C2476" s="791">
        <f>C2475+1</f>
        <v/>
      </c>
      <c r="D2476" s="849" t="n">
        <v>1.193</v>
      </c>
      <c r="E2476" s="850" t="n"/>
      <c r="F2476" s="852" t="n">
        <v>1.566</v>
      </c>
      <c r="G2476" s="851" t="n"/>
      <c r="H2476" s="853" t="n"/>
      <c r="I2476" s="849" t="n">
        <v>1.726</v>
      </c>
      <c r="J2476" s="850" t="n"/>
      <c r="K2476" s="852" t="n">
        <v>1.191</v>
      </c>
      <c r="L2476" s="850" t="n"/>
      <c r="M2476" s="982">
        <f>IFERROR(AVERAGE(D2476:E2476),"")</f>
        <v/>
      </c>
      <c r="N2476" s="982">
        <f>IFERROR(AVERAGE(F2476:H2476),"")</f>
        <v/>
      </c>
      <c r="O2476" s="982">
        <f>IFERROR(AVERAGE(I2476:J2476),"")</f>
        <v/>
      </c>
      <c r="P2476" s="982">
        <f>IFERROR(AVERAGE(K2476:L2476),"")</f>
        <v/>
      </c>
      <c r="R2476" s="797">
        <f>AVERAGE(M2476:P2476)</f>
        <v/>
      </c>
      <c r="S2476" s="266">
        <f>IF(R2476&gt;=1,1,0)</f>
        <v/>
      </c>
      <c r="T2476" s="266">
        <f>IF(S2476=0,0,S2476+T2475)</f>
        <v/>
      </c>
      <c r="AH2476" s="257">
        <f>IF(AND(M2476&gt;=2,N2476&gt;=2,O2476&gt;=2,P2476&gt;=2),1,0)</f>
        <v/>
      </c>
      <c r="AI2476" s="266">
        <f>IF(AH2476=0,"OK","Check")</f>
        <v/>
      </c>
    </row>
    <row r="2477" ht="17.45" customHeight="1">
      <c r="A2477" s="257">
        <f>IF(ISNUMBER(C2477),MONTH(C2477),"")</f>
        <v/>
      </c>
      <c r="B2477" s="257">
        <f>IF(ISNUMBER(C2477),YEAR(C2477),"")</f>
        <v/>
      </c>
      <c r="C2477" s="791">
        <f>C2476+1</f>
        <v/>
      </c>
      <c r="D2477" s="849" t="n"/>
      <c r="E2477" s="850" t="n">
        <v>1.256</v>
      </c>
      <c r="F2477" s="852" t="n"/>
      <c r="G2477" s="851" t="n">
        <v>1.763</v>
      </c>
      <c r="H2477" s="853" t="n"/>
      <c r="I2477" s="849" t="n"/>
      <c r="J2477" s="850" t="n">
        <v>1.726</v>
      </c>
      <c r="K2477" s="852" t="n"/>
      <c r="L2477" s="850" t="n">
        <v>1.471</v>
      </c>
      <c r="M2477" s="982">
        <f>IFERROR(AVERAGE(D2477:E2477),"")</f>
        <v/>
      </c>
      <c r="N2477" s="982">
        <f>IFERROR(AVERAGE(F2477:H2477),"")</f>
        <v/>
      </c>
      <c r="O2477" s="982">
        <f>IFERROR(AVERAGE(I2477:J2477),"")</f>
        <v/>
      </c>
      <c r="P2477" s="982">
        <f>IFERROR(AVERAGE(K2477:L2477),"")</f>
        <v/>
      </c>
      <c r="R2477" s="797">
        <f>AVERAGE(M2477:P2477)</f>
        <v/>
      </c>
      <c r="S2477" s="266">
        <f>IF(R2477&gt;=1,1,0)</f>
        <v/>
      </c>
      <c r="T2477" s="266">
        <f>IF(S2477=0,0,S2477+T2476)</f>
        <v/>
      </c>
      <c r="AH2477" s="257">
        <f>IF(AND(M2477&gt;=2,N2477&gt;=2,O2477&gt;=2,P2477&gt;=2),1,0)</f>
        <v/>
      </c>
      <c r="AI2477" s="266">
        <f>IF(AH2477=0,"OK","Check")</f>
        <v/>
      </c>
    </row>
    <row r="2478" ht="17.45" customHeight="1">
      <c r="A2478" s="257">
        <f>IF(ISNUMBER(C2478),MONTH(C2478),"")</f>
        <v/>
      </c>
      <c r="B2478" s="257">
        <f>IF(ISNUMBER(C2478),YEAR(C2478),"")</f>
        <v/>
      </c>
      <c r="C2478" s="791">
        <f>C2477+1</f>
        <v/>
      </c>
      <c r="D2478" s="792" t="n">
        <v>1.246</v>
      </c>
      <c r="E2478" s="793" t="n"/>
      <c r="F2478" s="795" t="n"/>
      <c r="G2478" s="794" t="n"/>
      <c r="H2478" s="836" t="n">
        <v>1.289</v>
      </c>
      <c r="I2478" s="792" t="n">
        <v>1.474</v>
      </c>
      <c r="J2478" s="793" t="n"/>
      <c r="K2478" s="795" t="n">
        <v>1.265</v>
      </c>
      <c r="L2478" s="793" t="n"/>
      <c r="M2478" s="982">
        <f>IFERROR(AVERAGE(D2478:E2478),"")</f>
        <v/>
      </c>
      <c r="N2478" s="982">
        <f>IFERROR(AVERAGE(F2478:H2478),"")</f>
        <v/>
      </c>
      <c r="O2478" s="982">
        <f>IFERROR(AVERAGE(I2478:J2478),"")</f>
        <v/>
      </c>
      <c r="P2478" s="982">
        <f>IFERROR(AVERAGE(K2478:L2478),"")</f>
        <v/>
      </c>
      <c r="R2478" s="797">
        <f>AVERAGE(M2478:P2478)</f>
        <v/>
      </c>
      <c r="S2478" s="266">
        <f>IF(R2478&gt;=1,1,0)</f>
        <v/>
      </c>
      <c r="T2478" s="266">
        <f>IF(S2478=0,0,S2478+T2477)</f>
        <v/>
      </c>
      <c r="AH2478" s="257">
        <f>IF(AND(M2478&gt;=2,N2478&gt;=2,O2478&gt;=2,P2478&gt;=2),1,0)</f>
        <v/>
      </c>
      <c r="AI2478" s="266">
        <f>IF(AH2478=0,"OK","Check")</f>
        <v/>
      </c>
    </row>
    <row r="2479" ht="17.45" customHeight="1">
      <c r="A2479" s="257">
        <f>IF(ISNUMBER(C2479),MONTH(C2479),"")</f>
        <v/>
      </c>
      <c r="B2479" s="257">
        <f>IF(ISNUMBER(C2479),YEAR(C2479),"")</f>
        <v/>
      </c>
      <c r="C2479" s="791">
        <f>C2478+1</f>
        <v/>
      </c>
      <c r="D2479" s="792" t="n"/>
      <c r="E2479" s="793" t="n">
        <v>1.176</v>
      </c>
      <c r="F2479" s="795" t="n"/>
      <c r="G2479" s="794" t="n">
        <v>1.248</v>
      </c>
      <c r="H2479" s="836" t="n"/>
      <c r="I2479" s="792" t="n"/>
      <c r="J2479" s="793" t="n">
        <v>1.335</v>
      </c>
      <c r="K2479" s="795" t="n"/>
      <c r="L2479" s="793" t="n">
        <v>1.236</v>
      </c>
      <c r="M2479" s="982">
        <f>IFERROR(AVERAGE(D2479:E2479),"")</f>
        <v/>
      </c>
      <c r="N2479" s="982">
        <f>IFERROR(AVERAGE(F2479:H2479),"")</f>
        <v/>
      </c>
      <c r="O2479" s="982">
        <f>IFERROR(AVERAGE(I2479:J2479),"")</f>
        <v/>
      </c>
      <c r="P2479" s="982">
        <f>IFERROR(AVERAGE(K2479:L2479),"")</f>
        <v/>
      </c>
      <c r="R2479" s="797">
        <f>AVERAGE(M2479:P2479)</f>
        <v/>
      </c>
      <c r="S2479" s="266">
        <f>IF(R2479&gt;=1,1,0)</f>
        <v/>
      </c>
      <c r="T2479" s="266">
        <f>IF(S2479=0,0,S2479+T2478)</f>
        <v/>
      </c>
      <c r="AH2479" s="257">
        <f>IF(AND(M2479&gt;=2,N2479&gt;=2,O2479&gt;=2,P2479&gt;=2),1,0)</f>
        <v/>
      </c>
      <c r="AI2479" s="266">
        <f>IF(AH2479=0,"OK","Check")</f>
        <v/>
      </c>
    </row>
    <row r="2480" ht="17.45" customHeight="1">
      <c r="A2480" s="257">
        <f>IF(ISNUMBER(C2480),MONTH(C2480),"")</f>
        <v/>
      </c>
      <c r="B2480" s="257">
        <f>IF(ISNUMBER(C2480),YEAR(C2480),"")</f>
        <v/>
      </c>
      <c r="C2480" s="861">
        <f>C2479+1</f>
        <v/>
      </c>
      <c r="D2480" s="803" t="n">
        <v>1.317</v>
      </c>
      <c r="E2480" s="804" t="n"/>
      <c r="F2480" s="806" t="n">
        <v>1.323</v>
      </c>
      <c r="G2480" s="805" t="n"/>
      <c r="H2480" s="838" t="n">
        <v>1.305</v>
      </c>
      <c r="I2480" s="803" t="n">
        <v>1.411</v>
      </c>
      <c r="J2480" s="804" t="n"/>
      <c r="K2480" s="806" t="n">
        <v>1.392</v>
      </c>
      <c r="L2480" s="804" t="n"/>
      <c r="M2480" s="982">
        <f>IFERROR(AVERAGE(D2480:E2480),"")</f>
        <v/>
      </c>
      <c r="N2480" s="982">
        <f>IFERROR(AVERAGE(F2480:H2480),"")</f>
        <v/>
      </c>
      <c r="O2480" s="982">
        <f>IFERROR(AVERAGE(I2480:J2480),"")</f>
        <v/>
      </c>
      <c r="P2480" s="982">
        <f>IFERROR(AVERAGE(K2480:L2480),"")</f>
        <v/>
      </c>
      <c r="R2480" s="797">
        <f>AVERAGE(M2480:P2480)</f>
        <v/>
      </c>
      <c r="S2480" s="266">
        <f>IF(R2480&gt;=1,1,0)</f>
        <v/>
      </c>
      <c r="T2480" s="266">
        <f>IF(S2480=0,0,S2480+T2479)</f>
        <v/>
      </c>
      <c r="AH2480" s="257">
        <f>IF(AND(M2480&gt;=2,N2480&gt;=2,O2480&gt;=2,P2480&gt;=2),1,0)</f>
        <v/>
      </c>
      <c r="AI2480" s="266">
        <f>IF(AH2480=0,"OK","Check")</f>
        <v/>
      </c>
    </row>
    <row r="2481" ht="17.45" customHeight="1">
      <c r="A2481" s="257">
        <f>IF(ISNUMBER(C2481),MONTH(C2481),"")</f>
        <v/>
      </c>
      <c r="B2481" s="257">
        <f>IF(ISNUMBER(C2481),YEAR(C2481),"")</f>
        <v/>
      </c>
      <c r="C2481" s="808">
        <f>C2480+1</f>
        <v/>
      </c>
      <c r="D2481" s="844" t="n"/>
      <c r="E2481" s="845" t="n">
        <v>1.226</v>
      </c>
      <c r="F2481" s="847" t="n"/>
      <c r="G2481" s="846" t="n">
        <v>1.073</v>
      </c>
      <c r="H2481" s="848" t="n"/>
      <c r="I2481" s="844" t="n"/>
      <c r="J2481" s="845" t="n">
        <v>1.051</v>
      </c>
      <c r="K2481" s="847" t="n"/>
      <c r="L2481" s="1031" t="n">
        <v>2.338</v>
      </c>
      <c r="M2481" s="983">
        <f>IFERROR(AVERAGE(D2481:E2481),"")</f>
        <v/>
      </c>
      <c r="N2481" s="983">
        <f>IFERROR(AVERAGE(F2481:H2481),"")</f>
        <v/>
      </c>
      <c r="O2481" s="983">
        <f>IFERROR(AVERAGE(I2481:J2481),"")</f>
        <v/>
      </c>
      <c r="P2481" s="1033">
        <f>IFERROR(AVERAGE(K2481:L2481),"")</f>
        <v/>
      </c>
      <c r="Q2481" s="441" t="n"/>
      <c r="R2481" s="813">
        <f>AVERAGE(M2481:P2481)</f>
        <v/>
      </c>
      <c r="S2481" s="443">
        <f>IF(R2481&gt;=1,1,0)</f>
        <v/>
      </c>
      <c r="T2481" s="443">
        <f>IF(S2481=0,0,S2481+T2480)</f>
        <v/>
      </c>
      <c r="AH2481" s="257">
        <f>IF(AND(M2481&gt;=2,N2481&gt;=2,O2481&gt;=2,P2481&gt;=2),1,0)</f>
        <v/>
      </c>
      <c r="AI2481" s="266">
        <f>IF(AH2481=0,"OK","Check")</f>
        <v/>
      </c>
    </row>
    <row r="2482" ht="17.45" customHeight="1">
      <c r="A2482" s="257">
        <f>IF(ISNUMBER(C2482),MONTH(C2482),"")</f>
        <v/>
      </c>
      <c r="B2482" s="257">
        <f>IF(ISNUMBER(C2482),YEAR(C2482),"")</f>
        <v/>
      </c>
      <c r="C2482" s="808">
        <f>C2481+1</f>
        <v/>
      </c>
      <c r="D2482" s="844" t="n">
        <v>0.7138</v>
      </c>
      <c r="E2482" s="845" t="n"/>
      <c r="F2482" s="847" t="n">
        <v>0.657</v>
      </c>
      <c r="G2482" s="846" t="n"/>
      <c r="H2482" s="848" t="n"/>
      <c r="I2482" s="844" t="n">
        <v>0.6238</v>
      </c>
      <c r="J2482" s="845" t="n"/>
      <c r="K2482" s="847" t="n">
        <v>0.7575</v>
      </c>
      <c r="L2482" s="845" t="n"/>
      <c r="M2482" s="983">
        <f>IFERROR(AVERAGE(D2482:E2482),"")</f>
        <v/>
      </c>
      <c r="N2482" s="983">
        <f>IFERROR(AVERAGE(F2482:H2482),"")</f>
        <v/>
      </c>
      <c r="O2482" s="983">
        <f>IFERROR(AVERAGE(I2482:J2482),"")</f>
        <v/>
      </c>
      <c r="P2482" s="983">
        <f>IFERROR(AVERAGE(K2482:L2482),"")</f>
        <v/>
      </c>
      <c r="Q2482" s="441" t="n"/>
      <c r="R2482" s="813">
        <f>AVERAGE(M2482:P2482)</f>
        <v/>
      </c>
      <c r="S2482" s="443">
        <f>IF(R2482&gt;=1,1,0)</f>
        <v/>
      </c>
      <c r="T2482" s="443">
        <f>IF(S2482=0,0,S2482+T2481)</f>
        <v/>
      </c>
      <c r="AH2482" s="257">
        <f>IF(AND(M2482&gt;=2,N2482&gt;=2,O2482&gt;=2,P2482&gt;=2),1,0)</f>
        <v/>
      </c>
      <c r="AI2482" s="266">
        <f>IF(AH2482=0,"OK","Check")</f>
        <v/>
      </c>
    </row>
    <row r="2483" ht="17.45" customHeight="1">
      <c r="A2483" s="257">
        <f>IF(ISNUMBER(C2483),MONTH(C2483),"")</f>
        <v/>
      </c>
      <c r="B2483" s="257">
        <f>IF(ISNUMBER(C2483),YEAR(C2483),"")</f>
        <v/>
      </c>
      <c r="C2483" s="791">
        <f>C2482+1</f>
        <v/>
      </c>
      <c r="D2483" s="792" t="n"/>
      <c r="E2483" s="793" t="n">
        <v>0.4515</v>
      </c>
      <c r="F2483" s="795" t="n"/>
      <c r="G2483" s="794" t="n">
        <v>0.5108</v>
      </c>
      <c r="H2483" s="836" t="n"/>
      <c r="I2483" s="792" t="n"/>
      <c r="J2483" s="793" t="n">
        <v>0.5492</v>
      </c>
      <c r="K2483" s="795" t="n"/>
      <c r="L2483" s="793" t="n">
        <v>0.6767</v>
      </c>
      <c r="M2483" s="982">
        <f>IFERROR(AVERAGE(D2483:E2483),"")</f>
        <v/>
      </c>
      <c r="N2483" s="982">
        <f>IFERROR(AVERAGE(F2483:H2483),"")</f>
        <v/>
      </c>
      <c r="O2483" s="982">
        <f>IFERROR(AVERAGE(I2483:J2483),"")</f>
        <v/>
      </c>
      <c r="P2483" s="982">
        <f>IFERROR(AVERAGE(K2483:L2483),"")</f>
        <v/>
      </c>
      <c r="R2483" s="797">
        <f>AVERAGE(M2483:P2483)</f>
        <v/>
      </c>
      <c r="S2483" s="266">
        <f>IF(R2483&gt;=1,1,0)</f>
        <v/>
      </c>
      <c r="T2483" s="266">
        <f>IF(S2483=0,0,S2483+T2482)</f>
        <v/>
      </c>
      <c r="AH2483" s="257">
        <f>IF(AND(M2483&gt;=2,N2483&gt;=2,O2483&gt;=2,P2483&gt;=2),1,0)</f>
        <v/>
      </c>
      <c r="AI2483" s="266">
        <f>IF(AH2483=0,"OK","Check")</f>
        <v/>
      </c>
    </row>
    <row r="2484" ht="17.45" customHeight="1">
      <c r="A2484" s="257">
        <f>IF(ISNUMBER(C2484),MONTH(C2484),"")</f>
        <v/>
      </c>
      <c r="B2484" s="257">
        <f>IF(ISNUMBER(C2484),YEAR(C2484),"")</f>
        <v/>
      </c>
      <c r="C2484" s="791">
        <f>C2483+1</f>
        <v/>
      </c>
      <c r="D2484" s="792" t="n">
        <v>1.37</v>
      </c>
      <c r="E2484" s="793" t="n"/>
      <c r="F2484" s="795" t="n"/>
      <c r="G2484" s="794" t="n"/>
      <c r="H2484" s="836" t="n">
        <v>1.166</v>
      </c>
      <c r="I2484" s="792" t="n">
        <v>1.05</v>
      </c>
      <c r="J2484" s="793" t="n"/>
      <c r="K2484" s="795" t="n">
        <v>1.037</v>
      </c>
      <c r="L2484" s="793" t="n"/>
      <c r="M2484" s="982">
        <f>IFERROR(AVERAGE(D2484:E2484),"")</f>
        <v/>
      </c>
      <c r="N2484" s="982">
        <f>IFERROR(AVERAGE(F2484:H2484),"")</f>
        <v/>
      </c>
      <c r="O2484" s="982">
        <f>IFERROR(AVERAGE(I2484:J2484),"")</f>
        <v/>
      </c>
      <c r="P2484" s="982">
        <f>IFERROR(AVERAGE(K2484:L2484),"")</f>
        <v/>
      </c>
      <c r="R2484" s="797">
        <f>AVERAGE(M2484:P2484)</f>
        <v/>
      </c>
      <c r="S2484" s="266">
        <f>IF(R2484&gt;=1,1,0)</f>
        <v/>
      </c>
      <c r="T2484" s="266">
        <f>IF(S2484=0,0,S2484+T2483)</f>
        <v/>
      </c>
      <c r="AH2484" s="257">
        <f>IF(AND(M2484&gt;=2,N2484&gt;=2,O2484&gt;=2,P2484&gt;=2),1,0)</f>
        <v/>
      </c>
      <c r="AI2484" s="266">
        <f>IF(AH2484=0,"OK","Check")</f>
        <v/>
      </c>
    </row>
    <row r="2485" ht="17.45" customHeight="1">
      <c r="A2485" s="257">
        <f>IF(ISNUMBER(C2485),MONTH(C2485),"")</f>
        <v/>
      </c>
      <c r="B2485" s="257">
        <f>IF(ISNUMBER(C2485),YEAR(C2485),"")</f>
        <v/>
      </c>
      <c r="C2485" s="791">
        <f>C2484+1</f>
        <v/>
      </c>
      <c r="D2485" s="792" t="n"/>
      <c r="E2485" s="793" t="n">
        <v>0.8378</v>
      </c>
      <c r="F2485" s="795" t="n"/>
      <c r="G2485" s="794" t="n">
        <v>0.8963</v>
      </c>
      <c r="H2485" s="836" t="n"/>
      <c r="I2485" s="792" t="n"/>
      <c r="J2485" s="793" t="n">
        <v>0.9389999999999999</v>
      </c>
      <c r="K2485" s="795" t="n"/>
      <c r="L2485" s="793" t="n">
        <v>0.9009</v>
      </c>
      <c r="M2485" s="982">
        <f>IFERROR(AVERAGE(D2485:E2485),"")</f>
        <v/>
      </c>
      <c r="N2485" s="982">
        <f>IFERROR(AVERAGE(F2485:H2485),"")</f>
        <v/>
      </c>
      <c r="O2485" s="982">
        <f>IFERROR(AVERAGE(I2485:J2485),"")</f>
        <v/>
      </c>
      <c r="P2485" s="982">
        <f>IFERROR(AVERAGE(K2485:L2485),"")</f>
        <v/>
      </c>
      <c r="R2485" s="797">
        <f>AVERAGE(M2485:P2485)</f>
        <v/>
      </c>
      <c r="S2485" s="266">
        <f>IF(R2485&gt;=1,1,0)</f>
        <v/>
      </c>
      <c r="T2485" s="266">
        <f>IF(S2485=0,0,S2485+T2484)</f>
        <v/>
      </c>
      <c r="AH2485" s="257">
        <f>IF(AND(M2485&gt;=2,N2485&gt;=2,O2485&gt;=2,P2485&gt;=2),1,0)</f>
        <v/>
      </c>
      <c r="AI2485" s="266">
        <f>IF(AH2485=0,"OK","Check")</f>
        <v/>
      </c>
    </row>
    <row r="2486" ht="17.45" customHeight="1">
      <c r="A2486" s="257">
        <f>IF(ISNUMBER(C2486),MONTH(C2486),"")</f>
        <v/>
      </c>
      <c r="B2486" s="257">
        <f>IF(ISNUMBER(C2486),YEAR(C2486),"")</f>
        <v/>
      </c>
      <c r="C2486" s="861">
        <f>C2485+1</f>
        <v/>
      </c>
      <c r="D2486" s="840" t="n">
        <v>0.6867</v>
      </c>
      <c r="E2486" s="841" t="n"/>
      <c r="F2486" s="843" t="n">
        <v>0.6553</v>
      </c>
      <c r="G2486" s="842" t="n"/>
      <c r="H2486" s="863" t="n">
        <v>0.5976</v>
      </c>
      <c r="I2486" s="840" t="n">
        <v>0.8905999999999999</v>
      </c>
      <c r="J2486" s="841" t="n"/>
      <c r="K2486" s="843" t="n">
        <v>0.9801</v>
      </c>
      <c r="L2486" s="841" t="n"/>
      <c r="M2486" s="982">
        <f>IFERROR(AVERAGE(D2486:E2486),"")</f>
        <v/>
      </c>
      <c r="N2486" s="982">
        <f>IFERROR(AVERAGE(F2486:H2486),"")</f>
        <v/>
      </c>
      <c r="O2486" s="982">
        <f>IFERROR(AVERAGE(I2486:J2486),"")</f>
        <v/>
      </c>
      <c r="P2486" s="982">
        <f>IFERROR(AVERAGE(K2486:L2486),"")</f>
        <v/>
      </c>
      <c r="R2486" s="797">
        <f>AVERAGE(M2486:P2486)</f>
        <v/>
      </c>
      <c r="S2486" s="266">
        <f>IF(R2486&gt;=1,1,0)</f>
        <v/>
      </c>
      <c r="T2486" s="266">
        <f>IF(S2486=0,0,S2486+T2485)</f>
        <v/>
      </c>
      <c r="AH2486" s="257">
        <f>IF(AND(M2486&gt;=2,N2486&gt;=2,O2486&gt;=2,P2486&gt;=2),1,0)</f>
        <v/>
      </c>
      <c r="AI2486" s="266">
        <f>IF(AH2486=0,"OK","Check")</f>
        <v/>
      </c>
    </row>
    <row r="2487" ht="17.45" customHeight="1">
      <c r="A2487" s="257">
        <f>IF(ISNUMBER(C2487),MONTH(C2487),"")</f>
        <v/>
      </c>
      <c r="B2487" s="257">
        <f>IF(ISNUMBER(C2487),YEAR(C2487),"")</f>
        <v/>
      </c>
      <c r="C2487" s="791">
        <f>C2486+1</f>
        <v/>
      </c>
      <c r="D2487" s="849" t="n"/>
      <c r="E2487" s="850" t="n">
        <v>1.477</v>
      </c>
      <c r="F2487" s="852" t="n"/>
      <c r="G2487" s="851" t="n">
        <v>1.996</v>
      </c>
      <c r="H2487" s="853" t="n"/>
      <c r="I2487" s="849" t="n"/>
      <c r="J2487" s="850" t="n">
        <v>1.652</v>
      </c>
      <c r="K2487" s="852" t="n"/>
      <c r="L2487" s="850" t="n">
        <v>2.038</v>
      </c>
      <c r="M2487" s="982">
        <f>IFERROR(AVERAGE(D2487:E2487),"")</f>
        <v/>
      </c>
      <c r="N2487" s="982">
        <f>IFERROR(AVERAGE(F2487:H2487),"")</f>
        <v/>
      </c>
      <c r="O2487" s="982">
        <f>IFERROR(AVERAGE(I2487:J2487),"")</f>
        <v/>
      </c>
      <c r="P2487" s="982">
        <f>IFERROR(AVERAGE(K2487:L2487),"")</f>
        <v/>
      </c>
      <c r="R2487" s="797">
        <f>AVERAGE(M2487:P2487)</f>
        <v/>
      </c>
      <c r="S2487" s="266">
        <f>IF(R2487&gt;=1,1,0)</f>
        <v/>
      </c>
      <c r="T2487" s="266">
        <f>IF(S2487=0,0,S2487+T2486)</f>
        <v/>
      </c>
      <c r="AH2487" s="257">
        <f>IF(AND(M2487&gt;=2,N2487&gt;=2,O2487&gt;=2,P2487&gt;=2),1,0)</f>
        <v/>
      </c>
      <c r="AI2487" s="266">
        <f>IF(AH2487=0,"OK","Check")</f>
        <v/>
      </c>
    </row>
    <row r="2488" ht="17.45" customHeight="1">
      <c r="A2488" s="257">
        <f>IF(ISNUMBER(C2488),MONTH(C2488),"")</f>
        <v/>
      </c>
      <c r="B2488" s="257">
        <f>IF(ISNUMBER(C2488),YEAR(C2488),"")</f>
        <v/>
      </c>
      <c r="C2488" s="808">
        <f>C2487+1</f>
        <v/>
      </c>
      <c r="D2488" s="844" t="n">
        <v>1.918</v>
      </c>
      <c r="E2488" s="845" t="n"/>
      <c r="F2488" s="847" t="n">
        <v>2.091</v>
      </c>
      <c r="G2488" s="846" t="n"/>
      <c r="H2488" s="848" t="n"/>
      <c r="I2488" s="844" t="n">
        <v>1.896</v>
      </c>
      <c r="J2488" s="845" t="n"/>
      <c r="K2488" s="847" t="n">
        <v>1.748</v>
      </c>
      <c r="L2488" s="845" t="n"/>
      <c r="M2488" s="983">
        <f>IFERROR(AVERAGE(D2488:E2488),"")</f>
        <v/>
      </c>
      <c r="N2488" s="983">
        <f>IFERROR(AVERAGE(F2488:H2488),"")</f>
        <v/>
      </c>
      <c r="O2488" s="983">
        <f>IFERROR(AVERAGE(I2488:J2488),"")</f>
        <v/>
      </c>
      <c r="P2488" s="983">
        <f>IFERROR(AVERAGE(K2488:L2488),"")</f>
        <v/>
      </c>
      <c r="Q2488" s="441" t="n"/>
      <c r="R2488" s="813">
        <f>AVERAGE(M2488:P2488)</f>
        <v/>
      </c>
      <c r="S2488" s="443">
        <f>IF(R2488&gt;=1,1,0)</f>
        <v/>
      </c>
      <c r="T2488" s="443">
        <f>IF(S2488=0,0,S2488+T2487)</f>
        <v/>
      </c>
      <c r="AH2488" s="257">
        <f>IF(AND(M2488&gt;=2,N2488&gt;=2,O2488&gt;=2,P2488&gt;=2),1,0)</f>
        <v/>
      </c>
      <c r="AI2488" s="266">
        <f>IF(AH2488=0,"OK","Check")</f>
        <v/>
      </c>
    </row>
    <row r="2489" ht="17.45" customHeight="1">
      <c r="A2489" s="257">
        <f>IF(ISNUMBER(C2489),MONTH(C2489),"")</f>
        <v/>
      </c>
      <c r="B2489" s="257">
        <f>IF(ISNUMBER(C2489),YEAR(C2489),"")</f>
        <v/>
      </c>
      <c r="C2489" s="808">
        <f>C2488+1</f>
        <v/>
      </c>
      <c r="D2489" s="844" t="n"/>
      <c r="E2489" s="845" t="n">
        <v>1.18</v>
      </c>
      <c r="F2489" s="847" t="n"/>
      <c r="G2489" s="846" t="n">
        <v>1.142</v>
      </c>
      <c r="H2489" s="848" t="n"/>
      <c r="I2489" s="844" t="n"/>
      <c r="J2489" s="845" t="n">
        <v>1.092</v>
      </c>
      <c r="K2489" s="847" t="n"/>
      <c r="L2489" s="845" t="n">
        <v>1.231</v>
      </c>
      <c r="M2489" s="983">
        <f>IFERROR(AVERAGE(D2489:E2489),"")</f>
        <v/>
      </c>
      <c r="N2489" s="983">
        <f>IFERROR(AVERAGE(F2489:H2489),"")</f>
        <v/>
      </c>
      <c r="O2489" s="983">
        <f>IFERROR(AVERAGE(I2489:J2489),"")</f>
        <v/>
      </c>
      <c r="P2489" s="983">
        <f>IFERROR(AVERAGE(K2489:L2489),"")</f>
        <v/>
      </c>
      <c r="Q2489" s="441" t="n"/>
      <c r="R2489" s="813">
        <f>AVERAGE(M2489:P2489)</f>
        <v/>
      </c>
      <c r="S2489" s="443">
        <f>IF(R2489&gt;=1,1,0)</f>
        <v/>
      </c>
      <c r="T2489" s="443">
        <f>IF(S2489=0,0,S2489+T2488)</f>
        <v/>
      </c>
      <c r="AH2489" s="257">
        <f>IF(AND(M2489&gt;=2,N2489&gt;=2,O2489&gt;=2,P2489&gt;=2),1,0)</f>
        <v/>
      </c>
      <c r="AI2489" s="266">
        <f>IF(AH2489=0,"OK","Check")</f>
        <v/>
      </c>
    </row>
    <row r="2490" ht="17.45" customHeight="1">
      <c r="A2490" s="257">
        <f>IF(ISNUMBER(C2490),MONTH(C2490),"")</f>
        <v/>
      </c>
      <c r="B2490" s="257">
        <f>IF(ISNUMBER(C2490),YEAR(C2490),"")</f>
        <v/>
      </c>
      <c r="C2490" s="791">
        <f>C2489+1</f>
        <v/>
      </c>
      <c r="D2490" s="792" t="n">
        <v>1.245</v>
      </c>
      <c r="E2490" s="793" t="n"/>
      <c r="F2490" s="795" t="n"/>
      <c r="G2490" s="794" t="n"/>
      <c r="H2490" s="836" t="n">
        <v>1.126</v>
      </c>
      <c r="I2490" s="792" t="n">
        <v>1.357</v>
      </c>
      <c r="J2490" s="793" t="n"/>
      <c r="K2490" s="795" t="n">
        <v>1.381</v>
      </c>
      <c r="L2490" s="793" t="n"/>
      <c r="M2490" s="982">
        <f>IFERROR(AVERAGE(D2490:E2490),"")</f>
        <v/>
      </c>
      <c r="N2490" s="982">
        <f>IFERROR(AVERAGE(F2490:H2490),"")</f>
        <v/>
      </c>
      <c r="O2490" s="982">
        <f>IFERROR(AVERAGE(I2490:J2490),"")</f>
        <v/>
      </c>
      <c r="P2490" s="982">
        <f>IFERROR(AVERAGE(K2490:L2490),"")</f>
        <v/>
      </c>
      <c r="R2490" s="797">
        <f>AVERAGE(M2490:P2490)</f>
        <v/>
      </c>
      <c r="S2490" s="266">
        <f>IF(R2490&gt;=1,1,0)</f>
        <v/>
      </c>
      <c r="T2490" s="266">
        <f>IF(S2490=0,0,S2490+T2489)</f>
        <v/>
      </c>
      <c r="AH2490" s="257">
        <f>IF(AND(M2490&gt;=2,N2490&gt;=2,O2490&gt;=2,P2490&gt;=2),1,0)</f>
        <v/>
      </c>
      <c r="AI2490" s="266">
        <f>IF(AH2490=0,"OK","Check")</f>
        <v/>
      </c>
    </row>
    <row r="2491" ht="17.45" customHeight="1">
      <c r="A2491" s="257">
        <f>IF(ISNUMBER(C2491),MONTH(C2491),"")</f>
        <v/>
      </c>
      <c r="B2491" s="257">
        <f>IF(ISNUMBER(C2491),YEAR(C2491),"")</f>
        <v/>
      </c>
      <c r="C2491" s="791">
        <f>C2490+1</f>
        <v/>
      </c>
      <c r="D2491" s="792" t="n"/>
      <c r="E2491" s="793" t="n">
        <v>1.275</v>
      </c>
      <c r="F2491" s="795" t="n"/>
      <c r="G2491" s="794" t="n">
        <v>1.287</v>
      </c>
      <c r="H2491" s="836" t="n"/>
      <c r="I2491" s="792" t="n"/>
      <c r="J2491" s="793" t="n">
        <v>1.272</v>
      </c>
      <c r="K2491" s="795" t="n"/>
      <c r="L2491" s="793" t="n">
        <v>1.552</v>
      </c>
      <c r="M2491" s="982">
        <f>IFERROR(AVERAGE(D2491:E2491),"")</f>
        <v/>
      </c>
      <c r="N2491" s="982">
        <f>IFERROR(AVERAGE(F2491:H2491),"")</f>
        <v/>
      </c>
      <c r="O2491" s="982">
        <f>IFERROR(AVERAGE(I2491:J2491),"")</f>
        <v/>
      </c>
      <c r="P2491" s="982">
        <f>IFERROR(AVERAGE(K2491:L2491),"")</f>
        <v/>
      </c>
      <c r="R2491" s="797">
        <f>AVERAGE(M2491:P2491)</f>
        <v/>
      </c>
      <c r="S2491" s="266">
        <f>IF(R2491&gt;=1,1,0)</f>
        <v/>
      </c>
      <c r="T2491" s="266">
        <f>IF(S2491=0,0,S2491+T2490)</f>
        <v/>
      </c>
      <c r="AH2491" s="257">
        <f>IF(AND(M2491&gt;=2,N2491&gt;=2,O2491&gt;=2,P2491&gt;=2),1,0)</f>
        <v/>
      </c>
      <c r="AI2491" s="266">
        <f>IF(AH2491=0,"OK","Check")</f>
        <v/>
      </c>
    </row>
    <row r="2492" ht="17.45" customHeight="1">
      <c r="A2492" s="257">
        <f>IF(ISNUMBER(C2492),MONTH(C2492),"")</f>
        <v/>
      </c>
      <c r="B2492" s="257">
        <f>IF(ISNUMBER(C2492),YEAR(C2492),"")</f>
        <v/>
      </c>
      <c r="C2492" s="861">
        <f>C2491+1</f>
        <v/>
      </c>
      <c r="D2492" s="840" t="n">
        <v>1.485</v>
      </c>
      <c r="E2492" s="841" t="n"/>
      <c r="F2492" s="843" t="n">
        <v>1.56</v>
      </c>
      <c r="G2492" s="842" t="n"/>
      <c r="H2492" s="863" t="n">
        <v>1.433</v>
      </c>
      <c r="I2492" s="840" t="n">
        <v>1.744</v>
      </c>
      <c r="J2492" s="841" t="n"/>
      <c r="K2492" s="843" t="n">
        <v>1.632</v>
      </c>
      <c r="L2492" s="841" t="n"/>
      <c r="M2492" s="982">
        <f>IFERROR(AVERAGE(D2492:E2492),"")</f>
        <v/>
      </c>
      <c r="N2492" s="982">
        <f>IFERROR(AVERAGE(F2492:H2492),"")</f>
        <v/>
      </c>
      <c r="O2492" s="982">
        <f>IFERROR(AVERAGE(I2492:J2492),"")</f>
        <v/>
      </c>
      <c r="P2492" s="982">
        <f>IFERROR(AVERAGE(K2492:L2492),"")</f>
        <v/>
      </c>
      <c r="R2492" s="797">
        <f>AVERAGE(M2492:P2492)</f>
        <v/>
      </c>
      <c r="S2492" s="266">
        <f>IF(R2492&gt;=1,1,0)</f>
        <v/>
      </c>
      <c r="T2492" s="266">
        <f>IF(S2492=0,0,S2492+T2491)</f>
        <v/>
      </c>
      <c r="AH2492" s="257">
        <f>IF(AND(M2492&gt;=2,N2492&gt;=2,O2492&gt;=2,P2492&gt;=2),1,0)</f>
        <v/>
      </c>
      <c r="AI2492" s="266">
        <f>IF(AH2492=0,"OK","Check")</f>
        <v/>
      </c>
    </row>
    <row r="2493" ht="17.45" customHeight="1">
      <c r="A2493" s="257">
        <f>IF(ISNUMBER(C2493),MONTH(C2493),"")</f>
        <v/>
      </c>
      <c r="B2493" s="257">
        <f>IF(ISNUMBER(C2493),YEAR(C2493),"")</f>
        <v/>
      </c>
      <c r="C2493" s="791">
        <f>C2492+1</f>
        <v/>
      </c>
      <c r="D2493" s="792" t="n"/>
      <c r="E2493" s="793" t="n">
        <v>1.339</v>
      </c>
      <c r="F2493" s="795" t="n"/>
      <c r="G2493" s="794" t="n">
        <v>1.382</v>
      </c>
      <c r="H2493" s="836" t="n"/>
      <c r="I2493" s="792" t="n"/>
      <c r="J2493" s="793" t="n">
        <v>1.501</v>
      </c>
      <c r="K2493" s="795" t="n"/>
      <c r="L2493" s="793" t="n">
        <v>1.503</v>
      </c>
      <c r="M2493" s="982">
        <f>IFERROR(AVERAGE(D2493:E2493),"")</f>
        <v/>
      </c>
      <c r="N2493" s="982">
        <f>IFERROR(AVERAGE(F2493:H2493),"")</f>
        <v/>
      </c>
      <c r="O2493" s="982">
        <f>IFERROR(AVERAGE(I2493:J2493),"")</f>
        <v/>
      </c>
      <c r="P2493" s="982">
        <f>IFERROR(AVERAGE(K2493:L2493),"")</f>
        <v/>
      </c>
      <c r="R2493" s="797">
        <f>AVERAGE(M2493:P2493)</f>
        <v/>
      </c>
      <c r="S2493" s="266">
        <f>IF(R2493&gt;=1,1,0)</f>
        <v/>
      </c>
      <c r="T2493" s="266">
        <f>IF(S2493=0,0,S2493+T2492)</f>
        <v/>
      </c>
      <c r="AH2493" s="257">
        <f>IF(AND(M2493&gt;=2,N2493&gt;=2,O2493&gt;=2,P2493&gt;=2),1,0)</f>
        <v/>
      </c>
      <c r="AI2493" s="266">
        <f>IF(AH2493=0,"OK","Check")</f>
        <v/>
      </c>
    </row>
    <row r="2494" ht="17.45" customHeight="1">
      <c r="A2494" s="257">
        <f>IF(ISNUMBER(C2494),MONTH(C2494),"")</f>
        <v/>
      </c>
      <c r="B2494" s="257">
        <f>IF(ISNUMBER(C2494),YEAR(C2494),"")</f>
        <v/>
      </c>
      <c r="C2494" s="791">
        <f>C2493+1</f>
        <v/>
      </c>
      <c r="D2494" s="849" t="n">
        <v>1.589</v>
      </c>
      <c r="E2494" s="850" t="n"/>
      <c r="F2494" s="852" t="n">
        <v>1.63</v>
      </c>
      <c r="G2494" s="851" t="n"/>
      <c r="H2494" s="853" t="n"/>
      <c r="I2494" s="849" t="n">
        <v>1.862</v>
      </c>
      <c r="J2494" s="850" t="n"/>
      <c r="K2494" s="852" t="n">
        <v>1.795</v>
      </c>
      <c r="L2494" s="850" t="n"/>
      <c r="M2494" s="982">
        <f>IFERROR(AVERAGE(D2494:E2494),"")</f>
        <v/>
      </c>
      <c r="N2494" s="982">
        <f>IFERROR(AVERAGE(F2494:H2494),"")</f>
        <v/>
      </c>
      <c r="O2494" s="982">
        <f>IFERROR(AVERAGE(I2494:J2494),"")</f>
        <v/>
      </c>
      <c r="P2494" s="982">
        <f>IFERROR(AVERAGE(K2494:L2494),"")</f>
        <v/>
      </c>
      <c r="R2494" s="797">
        <f>AVERAGE(M2494:P2494)</f>
        <v/>
      </c>
      <c r="S2494" s="266">
        <f>IF(R2494&gt;=1,1,0)</f>
        <v/>
      </c>
      <c r="T2494" s="266">
        <f>IF(S2494=0,0,S2494+T2493)</f>
        <v/>
      </c>
      <c r="AH2494" s="257">
        <f>IF(AND(M2494&gt;=2,N2494&gt;=2,O2494&gt;=2,P2494&gt;=2),1,0)</f>
        <v/>
      </c>
      <c r="AI2494" s="266">
        <f>IF(AH2494=0,"OK","Check")</f>
        <v/>
      </c>
    </row>
    <row r="2495" ht="17.45" customHeight="1">
      <c r="A2495" s="257">
        <f>IF(ISNUMBER(C2495),MONTH(C2495),"")</f>
        <v/>
      </c>
      <c r="B2495" s="257">
        <f>IF(ISNUMBER(C2495),YEAR(C2495),"")</f>
        <v/>
      </c>
      <c r="C2495" s="808">
        <f>C2494+1</f>
        <v/>
      </c>
      <c r="D2495" s="844" t="n"/>
      <c r="E2495" s="845" t="n">
        <v>1.384</v>
      </c>
      <c r="F2495" s="847" t="n"/>
      <c r="G2495" s="846" t="n">
        <v>1.386</v>
      </c>
      <c r="H2495" s="848" t="n"/>
      <c r="I2495" s="844" t="n"/>
      <c r="J2495" s="845" t="n">
        <v>1.317</v>
      </c>
      <c r="K2495" s="847" t="n"/>
      <c r="L2495" s="845" t="n">
        <v>1.483</v>
      </c>
      <c r="M2495" s="983">
        <f>IFERROR(AVERAGE(D2495:E2495),"")</f>
        <v/>
      </c>
      <c r="N2495" s="983">
        <f>IFERROR(AVERAGE(F2495:H2495),"")</f>
        <v/>
      </c>
      <c r="O2495" s="983">
        <f>IFERROR(AVERAGE(I2495:J2495),"")</f>
        <v/>
      </c>
      <c r="P2495" s="983">
        <f>IFERROR(AVERAGE(K2495:L2495),"")</f>
        <v/>
      </c>
      <c r="Q2495" s="441" t="n"/>
      <c r="R2495" s="813">
        <f>AVERAGE(M2495:P2495)</f>
        <v/>
      </c>
      <c r="S2495" s="443">
        <f>IF(R2495&gt;=1,1,0)</f>
        <v/>
      </c>
      <c r="T2495" s="443">
        <f>IF(S2495=0,0,S2495+T2494)</f>
        <v/>
      </c>
      <c r="AH2495" s="257">
        <f>IF(AND(M2495&gt;=2,N2495&gt;=2,O2495&gt;=2,P2495&gt;=2),1,0)</f>
        <v/>
      </c>
      <c r="AI2495" s="266">
        <f>IF(AH2495=0,"OK","Check")</f>
        <v/>
      </c>
    </row>
    <row r="2496" ht="17.45" customHeight="1">
      <c r="A2496" s="257">
        <f>IF(ISNUMBER(C2496),MONTH(C2496),"")</f>
        <v/>
      </c>
      <c r="B2496" s="257">
        <f>IF(ISNUMBER(C2496),YEAR(C2496),"")</f>
        <v/>
      </c>
      <c r="C2496" s="808">
        <f>C2495+1</f>
        <v/>
      </c>
      <c r="D2496" s="844" t="n">
        <v>0.9647</v>
      </c>
      <c r="E2496" s="845" t="n"/>
      <c r="F2496" s="847" t="n"/>
      <c r="G2496" s="846" t="n"/>
      <c r="H2496" s="848" t="n">
        <v>0.9534</v>
      </c>
      <c r="I2496" s="844" t="n">
        <v>1.016</v>
      </c>
      <c r="J2496" s="845" t="n"/>
      <c r="K2496" s="847" t="n">
        <v>1.022</v>
      </c>
      <c r="L2496" s="845" t="n"/>
      <c r="M2496" s="983">
        <f>IFERROR(AVERAGE(D2496:E2496),"")</f>
        <v/>
      </c>
      <c r="N2496" s="983">
        <f>IFERROR(AVERAGE(F2496:H2496),"")</f>
        <v/>
      </c>
      <c r="O2496" s="983">
        <f>IFERROR(AVERAGE(I2496:J2496),"")</f>
        <v/>
      </c>
      <c r="P2496" s="983">
        <f>IFERROR(AVERAGE(K2496:L2496),"")</f>
        <v/>
      </c>
      <c r="Q2496" s="441" t="n"/>
      <c r="R2496" s="813">
        <f>AVERAGE(M2496:P2496)</f>
        <v/>
      </c>
      <c r="S2496" s="443">
        <f>IF(R2496&gt;=1,1,0)</f>
        <v/>
      </c>
      <c r="T2496" s="443">
        <f>IF(S2496=0,0,S2496+T2495)</f>
        <v/>
      </c>
      <c r="AH2496" s="257">
        <f>IF(AND(M2496&gt;=2,N2496&gt;=2,O2496&gt;=2,P2496&gt;=2),1,0)</f>
        <v/>
      </c>
      <c r="AI2496" s="266">
        <f>IF(AH2496=0,"OK","Check")</f>
        <v/>
      </c>
    </row>
    <row r="2497" ht="17.45" customHeight="1" thickBot="1">
      <c r="A2497" s="257">
        <f>IF(ISNUMBER(C2497),MONTH(C2497),"")</f>
        <v/>
      </c>
      <c r="B2497" s="257">
        <f>IF(ISNUMBER(C2497),YEAR(C2497),"")</f>
        <v/>
      </c>
      <c r="C2497" s="791">
        <f>C2496+1</f>
        <v/>
      </c>
      <c r="D2497" s="849" t="n"/>
      <c r="E2497" s="850" t="n">
        <v>0.5063</v>
      </c>
      <c r="F2497" s="852" t="n"/>
      <c r="G2497" s="851" t="n">
        <v>0.5655</v>
      </c>
      <c r="H2497" s="853" t="n"/>
      <c r="I2497" s="849" t="n"/>
      <c r="J2497" s="850" t="n">
        <v>0.7457</v>
      </c>
      <c r="K2497" s="852" t="n"/>
      <c r="L2497" s="850" t="n">
        <v>0.6168</v>
      </c>
      <c r="M2497" s="982">
        <f>IFERROR(AVERAGE(D2497:E2497),"")</f>
        <v/>
      </c>
      <c r="N2497" s="982">
        <f>IFERROR(AVERAGE(F2497:H2497),"")</f>
        <v/>
      </c>
      <c r="O2497" s="982">
        <f>IFERROR(AVERAGE(I2497:J2497),"")</f>
        <v/>
      </c>
      <c r="P2497" s="982">
        <f>IFERROR(AVERAGE(K2497:L2497),"")</f>
        <v/>
      </c>
      <c r="R2497" s="797">
        <f>AVERAGE(M2497:P2497)</f>
        <v/>
      </c>
      <c r="S2497" s="266">
        <f>IF(R2497&gt;=1,1,0)</f>
        <v/>
      </c>
      <c r="T2497" s="266">
        <f>IF(S2497=0,0,S2497+T2496)</f>
        <v/>
      </c>
      <c r="AH2497" s="257">
        <f>IF(AND(M2497&gt;=2,N2497&gt;=2,O2497&gt;=2,P2497&gt;=2),1,0)</f>
        <v/>
      </c>
      <c r="AI2497" s="266">
        <f>IF(AH2497=0,"OK","Check")</f>
        <v/>
      </c>
    </row>
    <row r="2498" ht="17.45" customHeight="1" thickBot="1">
      <c r="A2498" s="257">
        <f>IF(ISNUMBER(C2498),MONTH(C2498),"")</f>
        <v/>
      </c>
      <c r="B2498" s="257">
        <f>IF(ISNUMBER(C2498),YEAR(C2498),"")</f>
        <v/>
      </c>
      <c r="C2498" s="861">
        <f>C2497+1</f>
        <v/>
      </c>
      <c r="D2498" s="930" t="n">
        <v>2.373</v>
      </c>
      <c r="E2498" s="841" t="n"/>
      <c r="F2498" s="843" t="n">
        <v>1.836</v>
      </c>
      <c r="G2498" s="842" t="n"/>
      <c r="H2498" s="863" t="n">
        <v>1.943</v>
      </c>
      <c r="I2498" s="840" t="n">
        <v>1.077</v>
      </c>
      <c r="J2498" s="841" t="n"/>
      <c r="K2498" s="843" t="n">
        <v>0.9918</v>
      </c>
      <c r="L2498" s="841" t="n"/>
      <c r="M2498" s="1028">
        <f>IFERROR(AVERAGE(D2498:E2498),"")</f>
        <v/>
      </c>
      <c r="N2498" s="982">
        <f>IFERROR(AVERAGE(F2498:H2498),"")</f>
        <v/>
      </c>
      <c r="O2498" s="982">
        <f>IFERROR(AVERAGE(I2498:J2498),"")</f>
        <v/>
      </c>
      <c r="P2498" s="982">
        <f>IFERROR(AVERAGE(K2498:L2498),"")</f>
        <v/>
      </c>
      <c r="R2498" s="797">
        <f>AVERAGE(M2498:P2498)</f>
        <v/>
      </c>
      <c r="S2498" s="266">
        <f>IF(R2498&gt;=1,1,0)</f>
        <v/>
      </c>
      <c r="T2498" s="266">
        <f>IF(S2498=0,0,S2498+T2497)</f>
        <v/>
      </c>
      <c r="U2498" s="514" t="inlineStr">
        <is>
          <t>October</t>
        </is>
      </c>
      <c r="V2498" s="515" t="n">
        <v>2024</v>
      </c>
      <c r="W2498" s="516" t="n"/>
      <c r="X2498" s="516" t="n"/>
      <c r="Y2498" s="516" t="n"/>
      <c r="AH2498" s="257">
        <f>IF(AND(M2498&gt;=2,N2498&gt;=2,O2498&gt;=2,P2498&gt;=2),1,0)</f>
        <v/>
      </c>
      <c r="AI2498" s="266">
        <f>IF(AH2498=0,"OK","Check")</f>
        <v/>
      </c>
    </row>
    <row r="2499" ht="17.45" customHeight="1">
      <c r="A2499" s="257">
        <f>IF(ISNUMBER(C2499),MONTH(C2499),"")</f>
        <v/>
      </c>
      <c r="B2499" s="257">
        <f>IF(ISNUMBER(C2499),YEAR(C2499),"")</f>
        <v/>
      </c>
      <c r="C2499" s="791">
        <f>C2498+1</f>
        <v/>
      </c>
      <c r="D2499" s="849" t="n"/>
      <c r="E2499" s="850" t="n">
        <v>1.511</v>
      </c>
      <c r="F2499" s="852" t="n"/>
      <c r="G2499" s="851" t="n">
        <v>1.04</v>
      </c>
      <c r="H2499" s="853" t="n"/>
      <c r="I2499" s="849" t="n"/>
      <c r="J2499" s="850" t="n">
        <v>1.183</v>
      </c>
      <c r="K2499" s="852" t="n"/>
      <c r="L2499" s="850" t="n">
        <v>1.208</v>
      </c>
      <c r="M2499" s="982">
        <f>IFERROR(AVERAGE(D2499:E2499),"")</f>
        <v/>
      </c>
      <c r="N2499" s="982">
        <f>IFERROR(AVERAGE(F2499:H2499),"")</f>
        <v/>
      </c>
      <c r="O2499" s="982">
        <f>IFERROR(AVERAGE(I2499:J2499),"")</f>
        <v/>
      </c>
      <c r="P2499" s="982">
        <f>IFERROR(AVERAGE(K2499:L2499),"")</f>
        <v/>
      </c>
      <c r="R2499" s="797">
        <f>AVERAGE(M2499:P2499)</f>
        <v/>
      </c>
      <c r="S2499" s="266">
        <f>IF(R2499&gt;=1,1,0)</f>
        <v/>
      </c>
      <c r="T2499" s="266">
        <f>IF(S2499=0,0,S2499+T2498)</f>
        <v/>
      </c>
      <c r="U2499" s="517" t="inlineStr">
        <is>
          <t>Parameter</t>
        </is>
      </c>
      <c r="V2499" s="517" t="inlineStr">
        <is>
          <t>Station 1</t>
        </is>
      </c>
      <c r="W2499" s="517" t="inlineStr">
        <is>
          <t>Station 2</t>
        </is>
      </c>
      <c r="X2499" s="517" t="inlineStr">
        <is>
          <t>Station 4</t>
        </is>
      </c>
      <c r="Y2499" s="517" t="inlineStr">
        <is>
          <t>Station 5</t>
        </is>
      </c>
      <c r="AH2499" s="257">
        <f>IF(AND(M2499&gt;=2,N2499&gt;=2,O2499&gt;=2,P2499&gt;=2),1,0)</f>
        <v/>
      </c>
      <c r="AI2499" s="266">
        <f>IF(AH2499=0,"OK","Check")</f>
        <v/>
      </c>
    </row>
    <row r="2500" ht="17.45" customHeight="1">
      <c r="A2500" s="257">
        <f>IF(ISNUMBER(C2500),MONTH(C2500),"")</f>
        <v/>
      </c>
      <c r="B2500" s="257">
        <f>IF(ISNUMBER(C2500),YEAR(C2500),"")</f>
        <v/>
      </c>
      <c r="C2500" s="791">
        <f>C2499+1</f>
        <v/>
      </c>
      <c r="D2500" s="792" t="n">
        <v>1.925</v>
      </c>
      <c r="E2500" s="793" t="n"/>
      <c r="F2500" s="795" t="n">
        <v>1.282</v>
      </c>
      <c r="G2500" s="794" t="n"/>
      <c r="H2500" s="836" t="n"/>
      <c r="I2500" s="792" t="n">
        <v>1.441</v>
      </c>
      <c r="J2500" s="793" t="n"/>
      <c r="K2500" s="795" t="n">
        <v>1.544</v>
      </c>
      <c r="L2500" s="793" t="n"/>
      <c r="M2500" s="982">
        <f>IFERROR(AVERAGE(D2500:E2500),"")</f>
        <v/>
      </c>
      <c r="N2500" s="982">
        <f>IFERROR(AVERAGE(F2500:H2500),"")</f>
        <v/>
      </c>
      <c r="O2500" s="982">
        <f>IFERROR(AVERAGE(I2500:J2500),"")</f>
        <v/>
      </c>
      <c r="P2500" s="982">
        <f>IFERROR(AVERAGE(K2500:L2500),"")</f>
        <v/>
      </c>
      <c r="R2500" s="797">
        <f>AVERAGE(M2500:P2500)</f>
        <v/>
      </c>
      <c r="S2500" s="266">
        <f>IF(R2500&gt;=1,1,0)</f>
        <v/>
      </c>
      <c r="T2500" s="266">
        <f>IF(S2500=0,0,S2500+T2499)</f>
        <v/>
      </c>
      <c r="U2500" s="518" t="inlineStr">
        <is>
          <t>Average</t>
        </is>
      </c>
      <c r="V2500" s="928">
        <f>AVERAGE(D2470:E2500)</f>
        <v/>
      </c>
      <c r="W2500" s="928">
        <f>AVERAGE(F2470:H2500)</f>
        <v/>
      </c>
      <c r="X2500" s="928">
        <f>AVERAGE(I2470:J2500)</f>
        <v/>
      </c>
      <c r="Y2500" s="928">
        <f>AVERAGE(K2470:L2500)</f>
        <v/>
      </c>
      <c r="AH2500" s="257">
        <f>IF(AND(M2500&gt;=2,N2500&gt;=2,O2500&gt;=2,P2500&gt;=2),1,0)</f>
        <v/>
      </c>
      <c r="AI2500" s="266">
        <f>IF(AH2500=0,"OK","Check")</f>
        <v/>
      </c>
    </row>
    <row r="2501" ht="17.45" customHeight="1">
      <c r="A2501" s="257">
        <f>IF(ISNUMBER(C2501),MONTH(C2501),"")</f>
        <v/>
      </c>
      <c r="B2501" s="257">
        <f>IF(ISNUMBER(C2501),YEAR(C2501),"")</f>
        <v/>
      </c>
      <c r="C2501" s="791">
        <f>C2500+1</f>
        <v/>
      </c>
      <c r="D2501" s="792" t="n"/>
      <c r="E2501" s="793" t="n">
        <v>1.013</v>
      </c>
      <c r="F2501" s="795" t="n"/>
      <c r="G2501" s="794" t="n">
        <v>1.122</v>
      </c>
      <c r="H2501" s="836" t="n"/>
      <c r="I2501" s="792" t="n"/>
      <c r="J2501" s="793" t="n">
        <v>1.189</v>
      </c>
      <c r="K2501" s="795" t="n"/>
      <c r="L2501" s="793" t="n">
        <v>1.165</v>
      </c>
      <c r="M2501" s="982">
        <f>IFERROR(AVERAGE(D2501:E2501),"")</f>
        <v/>
      </c>
      <c r="N2501" s="982">
        <f>IFERROR(AVERAGE(F2501:H2501),"")</f>
        <v/>
      </c>
      <c r="O2501" s="982">
        <f>IFERROR(AVERAGE(I2501:J2501),"")</f>
        <v/>
      </c>
      <c r="P2501" s="982">
        <f>IFERROR(AVERAGE(K2501:L2501),"")</f>
        <v/>
      </c>
      <c r="R2501" s="797">
        <f>AVERAGE(M2501:P2501)</f>
        <v/>
      </c>
      <c r="S2501" s="266">
        <f>IF(R2501&gt;=1,1,0)</f>
        <v/>
      </c>
      <c r="T2501" s="266">
        <f>IF(S2501=0,0,S2501+T2500)</f>
        <v/>
      </c>
      <c r="U2501" s="518" t="inlineStr">
        <is>
          <t>Maximum</t>
        </is>
      </c>
      <c r="V2501" s="928">
        <f>MAX(D2470:E2500)</f>
        <v/>
      </c>
      <c r="W2501" s="928">
        <f>MAX(F2470:H2500)</f>
        <v/>
      </c>
      <c r="X2501" s="928">
        <f>MAX(I2470:J2500)</f>
        <v/>
      </c>
      <c r="Y2501" s="928">
        <f>MAX(K2470:L2500)</f>
        <v/>
      </c>
      <c r="AH2501" s="257">
        <f>IF(AND(M2501&gt;=2,N2501&gt;=2,O2501&gt;=2,P2501&gt;=2),1,0)</f>
        <v/>
      </c>
      <c r="AI2501" s="266">
        <f>IF(AH2501=0,"OK","Check")</f>
        <v/>
      </c>
    </row>
    <row r="2502" ht="17.45" customHeight="1" thickBot="1">
      <c r="A2502" s="257">
        <f>IF(ISNUMBER(C2502),MONTH(C2502),"")</f>
        <v/>
      </c>
      <c r="B2502" s="257">
        <f>IF(ISNUMBER(C2502),YEAR(C2502),"")</f>
        <v/>
      </c>
      <c r="C2502" s="808">
        <f>C2501+1</f>
        <v/>
      </c>
      <c r="D2502" s="809" t="n">
        <v>0.5255</v>
      </c>
      <c r="E2502" s="810" t="n"/>
      <c r="F2502" s="812" t="n"/>
      <c r="G2502" s="811" t="n"/>
      <c r="H2502" s="837" t="n">
        <v>0.4577</v>
      </c>
      <c r="I2502" s="809" t="n">
        <v>0.5397999999999999</v>
      </c>
      <c r="J2502" s="810" t="n"/>
      <c r="K2502" s="812" t="n">
        <v>0.6499</v>
      </c>
      <c r="L2502" s="810" t="n"/>
      <c r="M2502" s="983">
        <f>IFERROR(AVERAGE(D2502:E2502),"")</f>
        <v/>
      </c>
      <c r="N2502" s="983">
        <f>IFERROR(AVERAGE(F2502:H2502),"")</f>
        <v/>
      </c>
      <c r="O2502" s="983">
        <f>IFERROR(AVERAGE(I2502:J2502),"")</f>
        <v/>
      </c>
      <c r="P2502" s="983">
        <f>IFERROR(AVERAGE(K2502:L2502),"")</f>
        <v/>
      </c>
      <c r="Q2502" s="441" t="n"/>
      <c r="R2502" s="813">
        <f>AVERAGE(M2502:P2502)</f>
        <v/>
      </c>
      <c r="S2502" s="443">
        <f>IF(R2502&gt;=1,1,0)</f>
        <v/>
      </c>
      <c r="T2502" s="443">
        <f>IF(S2502=0,0,S2502+T2501)</f>
        <v/>
      </c>
      <c r="U2502" s="520" t="inlineStr">
        <is>
          <t># DAYS &gt; 2.5</t>
        </is>
      </c>
      <c r="V2502" s="521">
        <f>COUNTIF(D2470:E2500,"&gt;=2.5")</f>
        <v/>
      </c>
      <c r="W2502" s="521">
        <f>COUNTIF(F2470:H2500,"&gt;=2.5")</f>
        <v/>
      </c>
      <c r="X2502" s="521">
        <f>COUNTIF(I2470:J2500,"&gt;=2.5")</f>
        <v/>
      </c>
      <c r="Y2502" s="521">
        <f>COUNTIF(K2470:L2500,"&gt;=2.5")</f>
        <v/>
      </c>
      <c r="AH2502" s="257">
        <f>IF(AND(M2502&gt;=2,N2502&gt;=2,O2502&gt;=2,P2502&gt;=2),1,0)</f>
        <v/>
      </c>
      <c r="AI2502" s="266">
        <f>IF(AH2502=0,"OK","Check")</f>
        <v/>
      </c>
    </row>
    <row r="2503" ht="17.45" customHeight="1" thickBot="1">
      <c r="A2503" s="257">
        <f>IF(ISNUMBER(C2503),MONTH(C2503),"")</f>
        <v/>
      </c>
      <c r="B2503" s="257">
        <f>IF(ISNUMBER(C2503),YEAR(C2503),"")</f>
        <v/>
      </c>
      <c r="C2503" s="808">
        <f>C2502+1</f>
        <v/>
      </c>
      <c r="D2503" s="809" t="n"/>
      <c r="E2503" s="810" t="n">
        <v>0.4801</v>
      </c>
      <c r="F2503" s="812" t="n"/>
      <c r="G2503" s="811" t="n">
        <v>0.4786</v>
      </c>
      <c r="H2503" s="837" t="n"/>
      <c r="I2503" s="809" t="n"/>
      <c r="J2503" s="810" t="n">
        <v>0.4671</v>
      </c>
      <c r="K2503" s="812" t="n"/>
      <c r="L2503" s="810" t="n">
        <v>0.6717</v>
      </c>
      <c r="M2503" s="983">
        <f>IFERROR(AVERAGE(D2503:E2503),"")</f>
        <v/>
      </c>
      <c r="N2503" s="983">
        <f>IFERROR(AVERAGE(F2503:H2503),"")</f>
        <v/>
      </c>
      <c r="O2503" s="983">
        <f>IFERROR(AVERAGE(I2503:J2503),"")</f>
        <v/>
      </c>
      <c r="P2503" s="983">
        <f>IFERROR(AVERAGE(K2503:L2503),"")</f>
        <v/>
      </c>
      <c r="Q2503" s="441" t="n"/>
      <c r="R2503" s="813">
        <f>AVERAGE(M2503:P2503)</f>
        <v/>
      </c>
      <c r="S2503" s="443">
        <f>IF(R2503&gt;=1,1,0)</f>
        <v/>
      </c>
      <c r="T2503" s="443">
        <f>IF(S2503=0,0,S2503+T2502)</f>
        <v/>
      </c>
      <c r="X2503" s="664">
        <f>SUM(V2502:Y2502)</f>
        <v/>
      </c>
      <c r="Y2503" s="929">
        <f>AVERAGE(V2500:Y2500)</f>
        <v/>
      </c>
      <c r="AH2503" s="257">
        <f>IF(AND(M2503&gt;=2,N2503&gt;=2,O2503&gt;=2,P2503&gt;=2),1,0)</f>
        <v/>
      </c>
      <c r="AI2503" s="266">
        <f>IF(AH2503=0,"OK","Check")</f>
        <v/>
      </c>
    </row>
    <row r="2504" ht="17.45" customHeight="1">
      <c r="A2504" s="257">
        <f>IF(ISNUMBER(C2504),MONTH(C2504),"")</f>
        <v/>
      </c>
      <c r="B2504" s="257">
        <f>IF(ISNUMBER(C2504),YEAR(C2504),"")</f>
        <v/>
      </c>
      <c r="C2504" s="861">
        <f>C2503+1</f>
        <v/>
      </c>
      <c r="D2504" s="840" t="n">
        <v>1.097</v>
      </c>
      <c r="E2504" s="841" t="n"/>
      <c r="F2504" s="843" t="n">
        <v>1.104</v>
      </c>
      <c r="G2504" s="842" t="n"/>
      <c r="H2504" s="863" t="n">
        <v>1.143</v>
      </c>
      <c r="I2504" s="840" t="n">
        <v>1.529</v>
      </c>
      <c r="J2504" s="841" t="n"/>
      <c r="K2504" s="843" t="n">
        <v>1.159</v>
      </c>
      <c r="L2504" s="841" t="n"/>
      <c r="M2504" s="982">
        <f>IFERROR(AVERAGE(D2504:E2504),"")</f>
        <v/>
      </c>
      <c r="N2504" s="982">
        <f>IFERROR(AVERAGE(F2504:H2504),"")</f>
        <v/>
      </c>
      <c r="O2504" s="982">
        <f>IFERROR(AVERAGE(I2504:J2504),"")</f>
        <v/>
      </c>
      <c r="P2504" s="982">
        <f>IFERROR(AVERAGE(K2504:L2504),"")</f>
        <v/>
      </c>
      <c r="R2504" s="797">
        <f>AVERAGE(M2504:P2504)</f>
        <v/>
      </c>
      <c r="S2504" s="266">
        <f>IF(R2504&gt;=1,1,0)</f>
        <v/>
      </c>
      <c r="T2504" s="266">
        <f>IF(S2504=0,0,S2504+T2503)</f>
        <v/>
      </c>
      <c r="V2504" s="605">
        <f>V2500-V2470</f>
        <v/>
      </c>
      <c r="W2504" s="605">
        <f>W2500-W2470</f>
        <v/>
      </c>
      <c r="X2504" s="605">
        <f>X2500-X2470</f>
        <v/>
      </c>
      <c r="Y2504" s="605">
        <f>Y2500-Y2470</f>
        <v/>
      </c>
      <c r="AH2504" s="257">
        <f>IF(AND(M2504&gt;=2,N2504&gt;=2,O2504&gt;=2,P2504&gt;=2),1,0)</f>
        <v/>
      </c>
      <c r="AI2504" s="266">
        <f>IF(AH2504=0,"OK","Check")</f>
        <v/>
      </c>
    </row>
    <row r="2505" ht="17.45" customHeight="1">
      <c r="A2505" s="257">
        <f>IF(ISNUMBER(C2505),MONTH(C2505),"")</f>
        <v/>
      </c>
      <c r="B2505" s="257">
        <f>IF(ISNUMBER(C2505),YEAR(C2505),"")</f>
        <v/>
      </c>
      <c r="C2505" s="791">
        <f>C2504+1</f>
        <v/>
      </c>
      <c r="D2505" s="849" t="n"/>
      <c r="E2505" s="850" t="n">
        <v>1.054</v>
      </c>
      <c r="F2505" s="852" t="n"/>
      <c r="G2505" s="851" t="n">
        <v>1.031</v>
      </c>
      <c r="H2505" s="853" t="n"/>
      <c r="I2505" s="849" t="n"/>
      <c r="J2505" s="850" t="n">
        <v>1.1</v>
      </c>
      <c r="K2505" s="852" t="n"/>
      <c r="L2505" s="850" t="n">
        <v>1.294</v>
      </c>
      <c r="M2505" s="982">
        <f>IFERROR(AVERAGE(D2505:E2505),"")</f>
        <v/>
      </c>
      <c r="N2505" s="982">
        <f>IFERROR(AVERAGE(F2505:H2505),"")</f>
        <v/>
      </c>
      <c r="O2505" s="982">
        <f>IFERROR(AVERAGE(I2505:J2505),"")</f>
        <v/>
      </c>
      <c r="P2505" s="982">
        <f>IFERROR(AVERAGE(K2505:L2505),"")</f>
        <v/>
      </c>
      <c r="R2505" s="797">
        <f>AVERAGE(M2505:P2505)</f>
        <v/>
      </c>
      <c r="S2505" s="266">
        <f>IF(R2505&gt;=1,1,0)</f>
        <v/>
      </c>
      <c r="T2505" s="266">
        <f>IF(S2505=0,0,S2505+T2504)</f>
        <v/>
      </c>
      <c r="AH2505" s="257">
        <f>IF(AND(M2505&gt;=2,N2505&gt;=2,O2505&gt;=2,P2505&gt;=2),1,0)</f>
        <v/>
      </c>
      <c r="AI2505" s="266">
        <f>IF(AH2505=0,"OK","Check")</f>
        <v/>
      </c>
    </row>
    <row r="2506" ht="17.45" customHeight="1">
      <c r="A2506" s="257">
        <f>IF(ISNUMBER(C2506),MONTH(C2506),"")</f>
        <v/>
      </c>
      <c r="B2506" s="257">
        <f>IF(ISNUMBER(C2506),YEAR(C2506),"")</f>
        <v/>
      </c>
      <c r="C2506" s="791">
        <f>C2505+1</f>
        <v/>
      </c>
      <c r="D2506" s="849" t="n">
        <v>1.838</v>
      </c>
      <c r="E2506" s="850" t="n"/>
      <c r="F2506" s="969" t="n">
        <v>2.872</v>
      </c>
      <c r="G2506" s="851" t="n"/>
      <c r="H2506" s="853" t="n"/>
      <c r="I2506" s="933" t="n">
        <v>2.086</v>
      </c>
      <c r="J2506" s="850" t="n"/>
      <c r="K2506" s="969" t="n">
        <v>2.295</v>
      </c>
      <c r="L2506" s="850" t="n"/>
      <c r="M2506" s="982">
        <f>IFERROR(AVERAGE(D2506:E2506),"")</f>
        <v/>
      </c>
      <c r="N2506" s="1028">
        <f>IFERROR(AVERAGE(F2506:H2506),"")</f>
        <v/>
      </c>
      <c r="O2506" s="1028">
        <f>IFERROR(AVERAGE(I2506:J2506),"")</f>
        <v/>
      </c>
      <c r="P2506" s="1028">
        <f>IFERROR(AVERAGE(K2506:L2506),"")</f>
        <v/>
      </c>
      <c r="R2506" s="876">
        <f>AVERAGE(M2506:P2506)</f>
        <v/>
      </c>
      <c r="S2506" s="266">
        <f>IF(R2506&gt;=1,1,0)</f>
        <v/>
      </c>
      <c r="T2506" s="266">
        <f>IF(S2506=0,0,S2506+T2505)</f>
        <v/>
      </c>
      <c r="AH2506" s="257">
        <f>IF(AND(M2506&gt;=2,N2506&gt;=2,O2506&gt;=2,P2506&gt;=2),1,0)</f>
        <v/>
      </c>
      <c r="AI2506" s="266">
        <f>IF(AH2506=0,"OK","Check")</f>
        <v/>
      </c>
    </row>
    <row r="2507" ht="17.45" customHeight="1">
      <c r="A2507" s="257">
        <f>IF(ISNUMBER(C2507),MONTH(C2507),"")</f>
        <v/>
      </c>
      <c r="B2507" s="257">
        <f>IF(ISNUMBER(C2507),YEAR(C2507),"")</f>
        <v/>
      </c>
      <c r="C2507" s="791">
        <f>C2506+1</f>
        <v/>
      </c>
      <c r="D2507" s="792" t="n"/>
      <c r="E2507" s="793" t="n">
        <v>1.262</v>
      </c>
      <c r="F2507" s="795" t="n"/>
      <c r="G2507" s="794" t="n">
        <v>1.346</v>
      </c>
      <c r="H2507" s="836" t="n"/>
      <c r="I2507" s="792" t="n"/>
      <c r="J2507" s="793" t="n">
        <v>1.456</v>
      </c>
      <c r="K2507" s="795" t="n"/>
      <c r="L2507" s="793" t="n">
        <v>1.482</v>
      </c>
      <c r="M2507" s="982">
        <f>IFERROR(AVERAGE(D2507:E2507),"")</f>
        <v/>
      </c>
      <c r="N2507" s="982">
        <f>IFERROR(AVERAGE(F2507:H2507),"")</f>
        <v/>
      </c>
      <c r="O2507" s="982">
        <f>IFERROR(AVERAGE(I2507:J2507),"")</f>
        <v/>
      </c>
      <c r="P2507" s="982">
        <f>IFERROR(AVERAGE(K2507:L2507),"")</f>
        <v/>
      </c>
      <c r="R2507" s="797">
        <f>AVERAGE(M2507:P2507)</f>
        <v/>
      </c>
      <c r="S2507" s="266">
        <f>IF(R2507&gt;=1,1,0)</f>
        <v/>
      </c>
      <c r="T2507" s="266">
        <f>IF(S2507=0,0,S2507+T2506)</f>
        <v/>
      </c>
      <c r="AH2507" s="257">
        <f>IF(AND(M2507&gt;=2,N2507&gt;=2,O2507&gt;=2,P2507&gt;=2),1,0)</f>
        <v/>
      </c>
      <c r="AI2507" s="266">
        <f>IF(AH2507=0,"OK","Check")</f>
        <v/>
      </c>
    </row>
    <row r="2508" ht="17.45" customHeight="1">
      <c r="A2508" s="257">
        <f>IF(ISNUMBER(C2508),MONTH(C2508),"")</f>
        <v/>
      </c>
      <c r="B2508" s="257">
        <f>IF(ISNUMBER(C2508),YEAR(C2508),"")</f>
        <v/>
      </c>
      <c r="C2508" s="791">
        <f>C2507+1</f>
        <v/>
      </c>
      <c r="D2508" s="792" t="n">
        <v>1.001</v>
      </c>
      <c r="E2508" s="793" t="n"/>
      <c r="F2508" s="795" t="n"/>
      <c r="G2508" s="794" t="n"/>
      <c r="H2508" s="836" t="n">
        <v>0.8576</v>
      </c>
      <c r="I2508" s="792" t="n">
        <v>1.174</v>
      </c>
      <c r="J2508" s="793" t="n"/>
      <c r="K2508" s="795" t="n">
        <v>1.066</v>
      </c>
      <c r="L2508" s="793" t="n"/>
      <c r="M2508" s="982">
        <f>IFERROR(AVERAGE(D2508:E2508),"")</f>
        <v/>
      </c>
      <c r="N2508" s="982">
        <f>IFERROR(AVERAGE(F2508:H2508),"")</f>
        <v/>
      </c>
      <c r="O2508" s="982">
        <f>IFERROR(AVERAGE(I2508:J2508),"")</f>
        <v/>
      </c>
      <c r="P2508" s="982">
        <f>IFERROR(AVERAGE(K2508:L2508),"")</f>
        <v/>
      </c>
      <c r="R2508" s="797">
        <f>AVERAGE(M2508:P2508)</f>
        <v/>
      </c>
      <c r="S2508" s="266">
        <f>IF(R2508&gt;=1,1,0)</f>
        <v/>
      </c>
      <c r="T2508" s="266">
        <f>IF(S2508=0,0,S2508+T2507)</f>
        <v/>
      </c>
      <c r="AH2508" s="257">
        <f>IF(AND(M2508&gt;=2,N2508&gt;=2,O2508&gt;=2,P2508&gt;=2),1,0)</f>
        <v/>
      </c>
      <c r="AI2508" s="266">
        <f>IF(AH2508=0,"OK","Check")</f>
        <v/>
      </c>
    </row>
    <row r="2509" ht="17.45" customHeight="1">
      <c r="A2509" s="257">
        <f>IF(ISNUMBER(C2509),MONTH(C2509),"")</f>
        <v/>
      </c>
      <c r="B2509" s="257">
        <f>IF(ISNUMBER(C2509),YEAR(C2509),"")</f>
        <v/>
      </c>
      <c r="C2509" s="808">
        <f>C2508+1</f>
        <v/>
      </c>
      <c r="D2509" s="809" t="n"/>
      <c r="E2509" s="810" t="n">
        <v>1.06</v>
      </c>
      <c r="F2509" s="812" t="n"/>
      <c r="G2509" s="811" t="n">
        <v>1.101</v>
      </c>
      <c r="H2509" s="837" t="n"/>
      <c r="I2509" s="809" t="n"/>
      <c r="J2509" s="810" t="n">
        <v>1.026</v>
      </c>
      <c r="K2509" s="812" t="n"/>
      <c r="L2509" s="810" t="n">
        <v>1.2</v>
      </c>
      <c r="M2509" s="983">
        <f>IFERROR(AVERAGE(D2509:E2509),"")</f>
        <v/>
      </c>
      <c r="N2509" s="983">
        <f>IFERROR(AVERAGE(F2509:H2509),"")</f>
        <v/>
      </c>
      <c r="O2509" s="983">
        <f>IFERROR(AVERAGE(I2509:J2509),"")</f>
        <v/>
      </c>
      <c r="P2509" s="983">
        <f>IFERROR(AVERAGE(K2509:L2509),"")</f>
        <v/>
      </c>
      <c r="Q2509" s="441" t="n"/>
      <c r="R2509" s="813">
        <f>AVERAGE(M2509:P2509)</f>
        <v/>
      </c>
      <c r="S2509" s="443">
        <f>IF(R2509&gt;=1,1,0)</f>
        <v/>
      </c>
      <c r="T2509" s="443">
        <f>IF(S2509=0,0,S2509+T2508)</f>
        <v/>
      </c>
      <c r="AH2509" s="257">
        <f>IF(AND(M2509&gt;=2,N2509&gt;=2,O2509&gt;=2,P2509&gt;=2),1,0)</f>
        <v/>
      </c>
      <c r="AI2509" s="266">
        <f>IF(AH2509=0,"OK","Check")</f>
        <v/>
      </c>
    </row>
    <row r="2510" ht="17.45" customHeight="1">
      <c r="A2510" s="257">
        <f>IF(ISNUMBER(C2510),MONTH(C2510),"")</f>
        <v/>
      </c>
      <c r="B2510" s="257">
        <f>IF(ISNUMBER(C2510),YEAR(C2510),"")</f>
        <v/>
      </c>
      <c r="C2510" s="861">
        <f>C2509+1</f>
        <v/>
      </c>
      <c r="D2510" s="809" t="n">
        <v>1.177</v>
      </c>
      <c r="E2510" s="810" t="n"/>
      <c r="F2510" s="812" t="n">
        <v>1.193</v>
      </c>
      <c r="G2510" s="811" t="n"/>
      <c r="H2510" s="837" t="n">
        <v>1.079</v>
      </c>
      <c r="I2510" s="809" t="n">
        <v>1.137</v>
      </c>
      <c r="J2510" s="810" t="n"/>
      <c r="K2510" s="812" t="n">
        <v>1.204</v>
      </c>
      <c r="L2510" s="810" t="n"/>
      <c r="M2510" s="983">
        <f>IFERROR(AVERAGE(D2510:E2510),"")</f>
        <v/>
      </c>
      <c r="N2510" s="983">
        <f>IFERROR(AVERAGE(F2510:H2510),"")</f>
        <v/>
      </c>
      <c r="O2510" s="983">
        <f>IFERROR(AVERAGE(I2510:J2510),"")</f>
        <v/>
      </c>
      <c r="P2510" s="983">
        <f>IFERROR(AVERAGE(K2510:L2510),"")</f>
        <v/>
      </c>
      <c r="Q2510" s="441" t="n"/>
      <c r="R2510" s="813">
        <f>AVERAGE(M2510:P2510)</f>
        <v/>
      </c>
      <c r="S2510" s="443">
        <f>IF(R2510&gt;=1,1,0)</f>
        <v/>
      </c>
      <c r="T2510" s="443">
        <f>IF(S2510=0,0,S2510+T2509)</f>
        <v/>
      </c>
      <c r="AH2510" s="257">
        <f>IF(AND(M2510&gt;=2,N2510&gt;=2,O2510&gt;=2,P2510&gt;=2),1,0)</f>
        <v/>
      </c>
      <c r="AI2510" s="266">
        <f>IF(AH2510=0,"OK","Check")</f>
        <v/>
      </c>
    </row>
    <row r="2511" ht="17.45" customHeight="1">
      <c r="A2511" s="257">
        <f>IF(ISNUMBER(C2511),MONTH(C2511),"")</f>
        <v/>
      </c>
      <c r="B2511" s="257">
        <f>IF(ISNUMBER(C2511),YEAR(C2511),"")</f>
        <v/>
      </c>
      <c r="C2511" s="791">
        <f>C2510+1</f>
        <v/>
      </c>
      <c r="D2511" s="792" t="n"/>
      <c r="E2511" s="793" t="n">
        <v>1.113</v>
      </c>
      <c r="F2511" s="795" t="n"/>
      <c r="G2511" s="794" t="n">
        <v>1.174</v>
      </c>
      <c r="H2511" s="836" t="n"/>
      <c r="I2511" s="792" t="n"/>
      <c r="J2511" s="793" t="n">
        <v>1.071</v>
      </c>
      <c r="K2511" s="795" t="n"/>
      <c r="L2511" s="793" t="n">
        <v>1.361</v>
      </c>
      <c r="M2511" s="982">
        <f>IFERROR(AVERAGE(D2511:E2511),"")</f>
        <v/>
      </c>
      <c r="N2511" s="982">
        <f>IFERROR(AVERAGE(F2511:H2511),"")</f>
        <v/>
      </c>
      <c r="O2511" s="982">
        <f>IFERROR(AVERAGE(I2511:J2511),"")</f>
        <v/>
      </c>
      <c r="P2511" s="982">
        <f>IFERROR(AVERAGE(K2511:L2511),"")</f>
        <v/>
      </c>
      <c r="R2511" s="797">
        <f>AVERAGE(M2511:P2511)</f>
        <v/>
      </c>
      <c r="S2511" s="266">
        <f>IF(R2511&gt;=1,1,0)</f>
        <v/>
      </c>
      <c r="T2511" s="266">
        <f>IF(S2511=0,0,S2511+T2510)</f>
        <v/>
      </c>
      <c r="AH2511" s="257">
        <f>IF(AND(M2511&gt;=2,N2511&gt;=2,O2511&gt;=2,P2511&gt;=2),1,0)</f>
        <v/>
      </c>
      <c r="AI2511" s="266">
        <f>IF(AH2511=0,"OK","Check")</f>
        <v/>
      </c>
    </row>
    <row r="2512" ht="17.45" customHeight="1">
      <c r="A2512" s="257">
        <f>IF(ISNUMBER(C2512),MONTH(C2512),"")</f>
        <v/>
      </c>
      <c r="B2512" s="257">
        <f>IF(ISNUMBER(C2512),YEAR(C2512),"")</f>
        <v/>
      </c>
      <c r="C2512" s="791">
        <f>C2511+1</f>
        <v/>
      </c>
      <c r="D2512" s="792" t="n">
        <v>0.6274999999999999</v>
      </c>
      <c r="E2512" s="793" t="n"/>
      <c r="F2512" s="795" t="n">
        <v>0.5637</v>
      </c>
      <c r="G2512" s="794" t="n"/>
      <c r="H2512" s="836" t="n"/>
      <c r="I2512" s="792" t="n">
        <v>0.4979</v>
      </c>
      <c r="J2512" s="793" t="n"/>
      <c r="K2512" s="795" t="n">
        <v>0.5369</v>
      </c>
      <c r="L2512" s="793" t="n"/>
      <c r="M2512" s="982">
        <f>IFERROR(AVERAGE(D2512:E2512),"")</f>
        <v/>
      </c>
      <c r="N2512" s="982">
        <f>IFERROR(AVERAGE(F2512:H2512),"")</f>
        <v/>
      </c>
      <c r="O2512" s="982">
        <f>IFERROR(AVERAGE(I2512:J2512),"")</f>
        <v/>
      </c>
      <c r="P2512" s="982">
        <f>IFERROR(AVERAGE(K2512:L2512),"")</f>
        <v/>
      </c>
      <c r="R2512" s="797">
        <f>AVERAGE(M2512:P2512)</f>
        <v/>
      </c>
      <c r="S2512" s="266">
        <f>IF(R2512&gt;=1,1,0)</f>
        <v/>
      </c>
      <c r="T2512" s="266">
        <f>IF(S2512=0,0,S2512+T2511)</f>
        <v/>
      </c>
      <c r="AH2512" s="257">
        <f>IF(AND(M2512&gt;=2,N2512&gt;=2,O2512&gt;=2,P2512&gt;=2),1,0)</f>
        <v/>
      </c>
      <c r="AI2512" s="266">
        <f>IF(AH2512=0,"OK","Check")</f>
        <v/>
      </c>
    </row>
    <row r="2513" ht="17.45" customHeight="1">
      <c r="A2513" s="257">
        <f>IF(ISNUMBER(C2513),MONTH(C2513),"")</f>
        <v/>
      </c>
      <c r="B2513" s="257">
        <f>IF(ISNUMBER(C2513),YEAR(C2513),"")</f>
        <v/>
      </c>
      <c r="C2513" s="791">
        <f>C2512+1</f>
        <v/>
      </c>
      <c r="D2513" s="792" t="n"/>
      <c r="E2513" s="793" t="n">
        <v>1.376</v>
      </c>
      <c r="F2513" s="795" t="n"/>
      <c r="G2513" s="794" t="n">
        <v>1.129</v>
      </c>
      <c r="H2513" s="836" t="n"/>
      <c r="I2513" s="792" t="n"/>
      <c r="J2513" s="793" t="n">
        <v>1.1</v>
      </c>
      <c r="K2513" s="795" t="n"/>
      <c r="L2513" s="793" t="n">
        <v>1.26</v>
      </c>
      <c r="M2513" s="982">
        <f>IFERROR(AVERAGE(D2513:E2513),"")</f>
        <v/>
      </c>
      <c r="N2513" s="982">
        <f>IFERROR(AVERAGE(F2513:H2513),"")</f>
        <v/>
      </c>
      <c r="O2513" s="982">
        <f>IFERROR(AVERAGE(I2513:J2513),"")</f>
        <v/>
      </c>
      <c r="P2513" s="982">
        <f>IFERROR(AVERAGE(K2513:L2513),"")</f>
        <v/>
      </c>
      <c r="R2513" s="797">
        <f>AVERAGE(M2513:P2513)</f>
        <v/>
      </c>
      <c r="S2513" s="266">
        <f>IF(R2513&gt;=1,1,0)</f>
        <v/>
      </c>
      <c r="T2513" s="266">
        <f>IF(S2513=0,0,S2513+T2512)</f>
        <v/>
      </c>
      <c r="AH2513" s="257">
        <f>IF(AND(M2513&gt;=2,N2513&gt;=2,O2513&gt;=2,P2513&gt;=2),1,0)</f>
        <v/>
      </c>
      <c r="AI2513" s="266">
        <f>IF(AH2513=0,"OK","Check")</f>
        <v/>
      </c>
    </row>
    <row r="2514" ht="17.45" customHeight="1">
      <c r="A2514" s="257">
        <f>IF(ISNUMBER(C2514),MONTH(C2514),"")</f>
        <v/>
      </c>
      <c r="B2514" s="257">
        <f>IF(ISNUMBER(C2514),YEAR(C2514),"")</f>
        <v/>
      </c>
      <c r="C2514" s="791">
        <f>C2513+1</f>
        <v/>
      </c>
      <c r="D2514" s="792" t="n">
        <v>1.584</v>
      </c>
      <c r="E2514" s="793" t="n"/>
      <c r="F2514" s="795" t="n"/>
      <c r="G2514" s="794" t="n"/>
      <c r="H2514" s="836" t="n">
        <v>1.093</v>
      </c>
      <c r="I2514" s="792" t="n">
        <v>1.35</v>
      </c>
      <c r="J2514" s="793" t="n"/>
      <c r="K2514" s="795" t="n">
        <v>1.488</v>
      </c>
      <c r="L2514" s="793" t="n"/>
      <c r="M2514" s="982">
        <f>IFERROR(AVERAGE(D2514:E2514),"")</f>
        <v/>
      </c>
      <c r="N2514" s="982">
        <f>IFERROR(AVERAGE(F2514:H2514),"")</f>
        <v/>
      </c>
      <c r="O2514" s="982">
        <f>IFERROR(AVERAGE(I2514:J2514),"")</f>
        <v/>
      </c>
      <c r="P2514" s="982">
        <f>IFERROR(AVERAGE(K2514:L2514),"")</f>
        <v/>
      </c>
      <c r="R2514" s="797">
        <f>AVERAGE(M2514:P2514)</f>
        <v/>
      </c>
      <c r="S2514" s="266">
        <f>IF(R2514&gt;=1,1,0)</f>
        <v/>
      </c>
      <c r="T2514" s="266">
        <f>IF(S2514=0,0,S2514+T2513)</f>
        <v/>
      </c>
      <c r="AH2514" s="257">
        <f>IF(AND(M2514&gt;=2,N2514&gt;=2,O2514&gt;=2,P2514&gt;=2),1,0)</f>
        <v/>
      </c>
      <c r="AI2514" s="266">
        <f>IF(AH2514=0,"OK","Check")</f>
        <v/>
      </c>
    </row>
    <row r="2515" ht="17.45" customHeight="1">
      <c r="A2515" s="257">
        <f>IF(ISNUMBER(C2515),MONTH(C2515),"")</f>
        <v/>
      </c>
      <c r="B2515" s="257">
        <f>IF(ISNUMBER(C2515),YEAR(C2515),"")</f>
        <v/>
      </c>
      <c r="C2515" s="791">
        <f>C2514+1</f>
        <v/>
      </c>
      <c r="D2515" s="849" t="n"/>
      <c r="E2515" s="850" t="n">
        <v>0.71</v>
      </c>
      <c r="F2515" s="852" t="n"/>
      <c r="G2515" s="851" t="n">
        <v>0.8428</v>
      </c>
      <c r="H2515" s="853" t="n"/>
      <c r="I2515" s="849" t="n"/>
      <c r="J2515" s="850" t="n">
        <v>0.8661</v>
      </c>
      <c r="K2515" s="852" t="n"/>
      <c r="L2515" s="850" t="n">
        <v>1.052</v>
      </c>
      <c r="M2515" s="982">
        <f>IFERROR(AVERAGE(D2515:E2515),"")</f>
        <v/>
      </c>
      <c r="N2515" s="982">
        <f>IFERROR(AVERAGE(F2515:H2515),"")</f>
        <v/>
      </c>
      <c r="O2515" s="982">
        <f>IFERROR(AVERAGE(I2515:J2515),"")</f>
        <v/>
      </c>
      <c r="P2515" s="982">
        <f>IFERROR(AVERAGE(K2515:L2515),"")</f>
        <v/>
      </c>
      <c r="R2515" s="797">
        <f>AVERAGE(M2515:P2515)</f>
        <v/>
      </c>
      <c r="S2515" s="266">
        <f>IF(R2515&gt;=1,1,0)</f>
        <v/>
      </c>
      <c r="T2515" s="266">
        <f>IF(S2515=0,0,S2515+T2514)</f>
        <v/>
      </c>
      <c r="AH2515" s="257">
        <f>IF(AND(M2515&gt;=2,N2515&gt;=2,O2515&gt;=2,P2515&gt;=2),1,0)</f>
        <v/>
      </c>
      <c r="AI2515" s="266">
        <f>IF(AH2515=0,"OK","Check")</f>
        <v/>
      </c>
    </row>
    <row r="2516" ht="17.45" customHeight="1">
      <c r="A2516" s="257">
        <f>IF(ISNUMBER(C2516),MONTH(C2516),"")</f>
        <v/>
      </c>
      <c r="B2516" s="257">
        <f>IF(ISNUMBER(C2516),YEAR(C2516),"")</f>
        <v/>
      </c>
      <c r="C2516" s="861">
        <f>C2515+1</f>
        <v/>
      </c>
      <c r="D2516" s="844" t="n">
        <v>0.6424</v>
      </c>
      <c r="E2516" s="845" t="n"/>
      <c r="F2516" s="847" t="n">
        <v>0.6031</v>
      </c>
      <c r="G2516" s="846" t="n"/>
      <c r="H2516" s="848" t="n">
        <v>0.5943000000000001</v>
      </c>
      <c r="I2516" s="844" t="n">
        <v>0.6326000000000001</v>
      </c>
      <c r="J2516" s="845" t="n"/>
      <c r="K2516" s="847" t="n">
        <v>0.6392</v>
      </c>
      <c r="L2516" s="845" t="n"/>
      <c r="M2516" s="983">
        <f>IFERROR(AVERAGE(D2516:E2516),"")</f>
        <v/>
      </c>
      <c r="N2516" s="983">
        <f>IFERROR(AVERAGE(F2516:H2516),"")</f>
        <v/>
      </c>
      <c r="O2516" s="983">
        <f>IFERROR(AVERAGE(I2516:J2516),"")</f>
        <v/>
      </c>
      <c r="P2516" s="983">
        <f>IFERROR(AVERAGE(K2516:L2516),"")</f>
        <v/>
      </c>
      <c r="Q2516" s="441" t="n"/>
      <c r="R2516" s="813">
        <f>AVERAGE(M2516:P2516)</f>
        <v/>
      </c>
      <c r="S2516" s="443">
        <f>IF(R2516&gt;=1,1,0)</f>
        <v/>
      </c>
      <c r="T2516" s="443">
        <f>IF(S2516=0,0,S2516+T2515)</f>
        <v/>
      </c>
      <c r="AH2516" s="257">
        <f>IF(AND(M2516&gt;=2,N2516&gt;=2,O2516&gt;=2,P2516&gt;=2),1,0)</f>
        <v/>
      </c>
      <c r="AI2516" s="266">
        <f>IF(AH2516=0,"OK","Check")</f>
        <v/>
      </c>
    </row>
    <row r="2517" ht="17.45" customHeight="1">
      <c r="A2517" s="257">
        <f>IF(ISNUMBER(C2517),MONTH(C2517),"")</f>
        <v/>
      </c>
      <c r="B2517" s="257">
        <f>IF(ISNUMBER(C2517),YEAR(C2517),"")</f>
        <v/>
      </c>
      <c r="C2517" s="808">
        <f>C2516+1</f>
        <v/>
      </c>
      <c r="D2517" s="844" t="n"/>
      <c r="E2517" s="845" t="n">
        <v>0.548</v>
      </c>
      <c r="F2517" s="847" t="n"/>
      <c r="G2517" s="846" t="n">
        <v>0.5623</v>
      </c>
      <c r="H2517" s="848" t="n"/>
      <c r="I2517" s="844" t="n"/>
      <c r="J2517" s="845" t="n">
        <v>0.551</v>
      </c>
      <c r="K2517" s="847" t="n"/>
      <c r="L2517" s="845" t="n">
        <v>0.6407</v>
      </c>
      <c r="M2517" s="983">
        <f>IFERROR(AVERAGE(D2517:E2517),"")</f>
        <v/>
      </c>
      <c r="N2517" s="983">
        <f>IFERROR(AVERAGE(F2517:H2517),"")</f>
        <v/>
      </c>
      <c r="O2517" s="983">
        <f>IFERROR(AVERAGE(I2517:J2517),"")</f>
        <v/>
      </c>
      <c r="P2517" s="983">
        <f>IFERROR(AVERAGE(K2517:L2517),"")</f>
        <v/>
      </c>
      <c r="Q2517" s="441" t="n"/>
      <c r="R2517" s="813">
        <f>AVERAGE(M2517:P2517)</f>
        <v/>
      </c>
      <c r="S2517" s="443">
        <f>IF(R2517&gt;=1,1,0)</f>
        <v/>
      </c>
      <c r="T2517" s="443">
        <f>IF(S2517=0,0,S2517+T2516)</f>
        <v/>
      </c>
      <c r="AH2517" s="257">
        <f>IF(AND(M2517&gt;=2,N2517&gt;=2,O2517&gt;=2,P2517&gt;=2),1,0)</f>
        <v/>
      </c>
      <c r="AI2517" s="266">
        <f>IF(AH2517=0,"OK","Check")</f>
        <v/>
      </c>
    </row>
    <row r="2518" ht="17.45" customHeight="1">
      <c r="A2518" s="257">
        <f>IF(ISNUMBER(C2518),MONTH(C2518),"")</f>
        <v/>
      </c>
      <c r="B2518" s="257">
        <f>IF(ISNUMBER(C2518),YEAR(C2518),"")</f>
        <v/>
      </c>
      <c r="C2518" s="791">
        <f>C2517+1</f>
        <v/>
      </c>
      <c r="D2518" s="792" t="n">
        <v>0.8173</v>
      </c>
      <c r="E2518" s="793" t="n"/>
      <c r="F2518" s="795" t="n">
        <v>0.7161999999999999</v>
      </c>
      <c r="G2518" s="794" t="n"/>
      <c r="H2518" s="836" t="n"/>
      <c r="I2518" s="792" t="n">
        <v>0.9405</v>
      </c>
      <c r="J2518" s="793" t="n"/>
      <c r="K2518" s="795" t="n">
        <v>0.8299</v>
      </c>
      <c r="L2518" s="793" t="n"/>
      <c r="M2518" s="982">
        <f>IFERROR(AVERAGE(D2518:E2518),"")</f>
        <v/>
      </c>
      <c r="N2518" s="982">
        <f>IFERROR(AVERAGE(F2518:H2518),"")</f>
        <v/>
      </c>
      <c r="O2518" s="982">
        <f>IFERROR(AVERAGE(I2518:J2518),"")</f>
        <v/>
      </c>
      <c r="P2518" s="982">
        <f>IFERROR(AVERAGE(K2518:L2518),"")</f>
        <v/>
      </c>
      <c r="R2518" s="797">
        <f>AVERAGE(M2518:P2518)</f>
        <v/>
      </c>
      <c r="S2518" s="266">
        <f>IF(R2518&gt;=1,1,0)</f>
        <v/>
      </c>
      <c r="T2518" s="266">
        <f>IF(S2518=0,0,S2518+T2517)</f>
        <v/>
      </c>
      <c r="AH2518" s="257">
        <f>IF(AND(M2518&gt;=2,N2518&gt;=2,O2518&gt;=2,P2518&gt;=2),1,0)</f>
        <v/>
      </c>
      <c r="AI2518" s="266">
        <f>IF(AH2518=0,"OK","Check")</f>
        <v/>
      </c>
    </row>
    <row r="2519" ht="17.45" customHeight="1">
      <c r="A2519" s="257">
        <f>IF(ISNUMBER(C2519),MONTH(C2519),"")</f>
        <v/>
      </c>
      <c r="B2519" s="257">
        <f>IF(ISNUMBER(C2519),YEAR(C2519),"")</f>
        <v/>
      </c>
      <c r="C2519" s="791">
        <f>C2518+1</f>
        <v/>
      </c>
      <c r="D2519" s="792" t="n"/>
      <c r="E2519" s="793" t="n">
        <v>1.049</v>
      </c>
      <c r="F2519" s="795" t="n"/>
      <c r="G2519" s="794" t="n">
        <v>1.019</v>
      </c>
      <c r="H2519" s="836" t="n"/>
      <c r="I2519" s="792" t="n"/>
      <c r="J2519" s="793" t="n">
        <v>1.173</v>
      </c>
      <c r="K2519" s="795" t="n"/>
      <c r="L2519" s="793" t="n">
        <v>1.079</v>
      </c>
      <c r="M2519" s="982">
        <f>IFERROR(AVERAGE(D2519:E2519),"")</f>
        <v/>
      </c>
      <c r="N2519" s="982">
        <f>IFERROR(AVERAGE(F2519:H2519),"")</f>
        <v/>
      </c>
      <c r="O2519" s="982">
        <f>IFERROR(AVERAGE(I2519:J2519),"")</f>
        <v/>
      </c>
      <c r="P2519" s="982">
        <f>IFERROR(AVERAGE(K2519:L2519),"")</f>
        <v/>
      </c>
      <c r="R2519" s="797">
        <f>AVERAGE(M2519:P2519)</f>
        <v/>
      </c>
      <c r="S2519" s="266">
        <f>IF(R2519&gt;=1,1,0)</f>
        <v/>
      </c>
      <c r="T2519" s="266">
        <f>IF(S2519=0,0,S2519+T2518)</f>
        <v/>
      </c>
      <c r="AH2519" s="257">
        <f>IF(AND(M2519&gt;=2,N2519&gt;=2,O2519&gt;=2,P2519&gt;=2),1,0)</f>
        <v/>
      </c>
      <c r="AI2519" s="266">
        <f>IF(AH2519=0,"OK","Check")</f>
        <v/>
      </c>
    </row>
    <row r="2520" ht="17.45" customHeight="1">
      <c r="A2520" s="257">
        <f>IF(ISNUMBER(C2520),MONTH(C2520),"")</f>
        <v/>
      </c>
      <c r="B2520" s="257">
        <f>IF(ISNUMBER(C2520),YEAR(C2520),"")</f>
        <v/>
      </c>
      <c r="C2520" s="791">
        <f>C2519+1</f>
        <v/>
      </c>
      <c r="D2520" s="792" t="n">
        <v>1.151</v>
      </c>
      <c r="E2520" s="793" t="n"/>
      <c r="F2520" s="795" t="n"/>
      <c r="G2520" s="794" t="n"/>
      <c r="H2520" s="836" t="n">
        <v>1.032</v>
      </c>
      <c r="I2520" s="792" t="n">
        <v>1.282</v>
      </c>
      <c r="J2520" s="793" t="n"/>
      <c r="K2520" s="795" t="n">
        <v>1.261</v>
      </c>
      <c r="L2520" s="793" t="n"/>
      <c r="M2520" s="982">
        <f>IFERROR(AVERAGE(D2520:E2520),"")</f>
        <v/>
      </c>
      <c r="N2520" s="982">
        <f>IFERROR(AVERAGE(F2520:H2520),"")</f>
        <v/>
      </c>
      <c r="O2520" s="982">
        <f>IFERROR(AVERAGE(I2520:J2520),"")</f>
        <v/>
      </c>
      <c r="P2520" s="982">
        <f>IFERROR(AVERAGE(K2520:L2520),"")</f>
        <v/>
      </c>
      <c r="R2520" s="797">
        <f>AVERAGE(M2520:P2520)</f>
        <v/>
      </c>
      <c r="S2520" s="266">
        <f>IF(R2520&gt;=1,1,0)</f>
        <v/>
      </c>
      <c r="T2520" s="266">
        <f>IF(S2520=0,0,S2520+T2519)</f>
        <v/>
      </c>
      <c r="AH2520" s="257">
        <f>IF(AND(M2520&gt;=2,N2520&gt;=2,O2520&gt;=2,P2520&gt;=2),1,0)</f>
        <v/>
      </c>
      <c r="AI2520" s="266">
        <f>IF(AH2520=0,"OK","Check")</f>
        <v/>
      </c>
    </row>
    <row r="2521" ht="17.45" customHeight="1">
      <c r="A2521" s="257">
        <f>IF(ISNUMBER(C2521),MONTH(C2521),"")</f>
        <v/>
      </c>
      <c r="B2521" s="257">
        <f>IF(ISNUMBER(C2521),YEAR(C2521),"")</f>
        <v/>
      </c>
      <c r="C2521" s="791">
        <f>C2520+1</f>
        <v/>
      </c>
      <c r="D2521" s="792" t="n"/>
      <c r="E2521" s="793" t="n">
        <v>1.603</v>
      </c>
      <c r="F2521" s="795" t="n"/>
      <c r="G2521" s="794" t="n">
        <v>1.185</v>
      </c>
      <c r="H2521" s="836" t="n"/>
      <c r="I2521" s="792" t="n"/>
      <c r="J2521" s="793" t="n">
        <v>1.343</v>
      </c>
      <c r="K2521" s="795" t="n"/>
      <c r="L2521" s="793" t="n">
        <v>1.315</v>
      </c>
      <c r="M2521" s="982">
        <f>IFERROR(AVERAGE(D2521:E2521),"")</f>
        <v/>
      </c>
      <c r="N2521" s="982">
        <f>IFERROR(AVERAGE(F2521:H2521),"")</f>
        <v/>
      </c>
      <c r="O2521" s="982">
        <f>IFERROR(AVERAGE(I2521:J2521),"")</f>
        <v/>
      </c>
      <c r="P2521" s="982">
        <f>IFERROR(AVERAGE(K2521:L2521),"")</f>
        <v/>
      </c>
      <c r="R2521" s="797">
        <f>AVERAGE(M2521:P2521)</f>
        <v/>
      </c>
      <c r="S2521" s="266">
        <f>IF(R2521&gt;=1,1,0)</f>
        <v/>
      </c>
      <c r="T2521" s="266">
        <f>IF(S2521=0,0,S2521+T2520)</f>
        <v/>
      </c>
      <c r="AH2521" s="257">
        <f>IF(AND(M2521&gt;=2,N2521&gt;=2,O2521&gt;=2,P2521&gt;=2),1,0)</f>
        <v/>
      </c>
      <c r="AI2521" s="266">
        <f>IF(AH2521=0,"OK","Check")</f>
        <v/>
      </c>
    </row>
    <row r="2522" ht="17.45" customHeight="1">
      <c r="A2522" s="257">
        <f>IF(ISNUMBER(C2522),MONTH(C2522),"")</f>
        <v/>
      </c>
      <c r="B2522" s="257">
        <f>IF(ISNUMBER(C2522),YEAR(C2522),"")</f>
        <v/>
      </c>
      <c r="C2522" s="861">
        <f>C2521+1</f>
        <v/>
      </c>
      <c r="D2522" s="803" t="n">
        <v>1.98</v>
      </c>
      <c r="E2522" s="804" t="n"/>
      <c r="F2522" s="806" t="n">
        <v>1.756</v>
      </c>
      <c r="G2522" s="805" t="n"/>
      <c r="H2522" s="838" t="n">
        <v>1.654</v>
      </c>
      <c r="I2522" s="803" t="n">
        <v>1.692</v>
      </c>
      <c r="J2522" s="804" t="n"/>
      <c r="K2522" s="806" t="n">
        <v>1.619</v>
      </c>
      <c r="L2522" s="804" t="n"/>
      <c r="M2522" s="982">
        <f>IFERROR(AVERAGE(D2522:E2522),"")</f>
        <v/>
      </c>
      <c r="N2522" s="982">
        <f>IFERROR(AVERAGE(F2522:H2522),"")</f>
        <v/>
      </c>
      <c r="O2522" s="982">
        <f>IFERROR(AVERAGE(I2522:J2522),"")</f>
        <v/>
      </c>
      <c r="P2522" s="982">
        <f>IFERROR(AVERAGE(K2522:L2522),"")</f>
        <v/>
      </c>
      <c r="R2522" s="797">
        <f>AVERAGE(M2522:P2522)</f>
        <v/>
      </c>
      <c r="S2522" s="266">
        <f>IF(R2522&gt;=1,1,0)</f>
        <v/>
      </c>
      <c r="T2522" s="266">
        <f>IF(S2522=0,0,S2522+T2521)</f>
        <v/>
      </c>
      <c r="AH2522" s="257">
        <f>IF(AND(M2522&gt;=2,N2522&gt;=2,O2522&gt;=2,P2522&gt;=2),1,0)</f>
        <v/>
      </c>
      <c r="AI2522" s="266">
        <f>IF(AH2522=0,"OK","Check")</f>
        <v/>
      </c>
    </row>
    <row r="2523" ht="17.45" customHeight="1">
      <c r="A2523" s="257">
        <f>IF(ISNUMBER(C2523),MONTH(C2523),"")</f>
        <v/>
      </c>
      <c r="B2523" s="257">
        <f>IF(ISNUMBER(C2523),YEAR(C2523),"")</f>
        <v/>
      </c>
      <c r="C2523" s="808">
        <f>C2522+1</f>
        <v/>
      </c>
      <c r="D2523" s="809" t="n"/>
      <c r="E2523" s="810" t="n">
        <v>0.7477</v>
      </c>
      <c r="F2523" s="812" t="n"/>
      <c r="G2523" s="811" t="n">
        <v>0.7405</v>
      </c>
      <c r="H2523" s="837" t="n"/>
      <c r="I2523" s="809" t="n"/>
      <c r="J2523" s="810" t="n">
        <v>0.76</v>
      </c>
      <c r="K2523" s="812" t="n"/>
      <c r="L2523" s="810" t="n">
        <v>1.097</v>
      </c>
      <c r="M2523" s="983">
        <f>IFERROR(AVERAGE(D2523:E2523),"")</f>
        <v/>
      </c>
      <c r="N2523" s="983">
        <f>IFERROR(AVERAGE(F2523:H2523),"")</f>
        <v/>
      </c>
      <c r="O2523" s="983">
        <f>IFERROR(AVERAGE(I2523:J2523),"")</f>
        <v/>
      </c>
      <c r="P2523" s="983">
        <f>IFERROR(AVERAGE(K2523:L2523),"")</f>
        <v/>
      </c>
      <c r="Q2523" s="441" t="n"/>
      <c r="R2523" s="813">
        <f>AVERAGE(M2523:P2523)</f>
        <v/>
      </c>
      <c r="S2523" s="443">
        <f>IF(R2523&gt;=1,1,0)</f>
        <v/>
      </c>
      <c r="T2523" s="443">
        <f>IF(S2523=0,0,S2523+T2522)</f>
        <v/>
      </c>
      <c r="AH2523" s="257">
        <f>IF(AND(M2523&gt;=2,N2523&gt;=2,O2523&gt;=2,P2523&gt;=2),1,0)</f>
        <v/>
      </c>
      <c r="AI2523" s="266">
        <f>IF(AH2523=0,"OK","Check")</f>
        <v/>
      </c>
    </row>
    <row r="2524" ht="17.45" customHeight="1">
      <c r="A2524" s="257">
        <f>IF(ISNUMBER(C2524),MONTH(C2524),"")</f>
        <v/>
      </c>
      <c r="B2524" s="257">
        <f>IF(ISNUMBER(C2524),YEAR(C2524),"")</f>
        <v/>
      </c>
      <c r="C2524" s="808">
        <f>C2523+1</f>
        <v/>
      </c>
      <c r="D2524" s="809" t="n">
        <v>0.8067</v>
      </c>
      <c r="E2524" s="810" t="n"/>
      <c r="F2524" s="812" t="n">
        <v>0.7242</v>
      </c>
      <c r="G2524" s="811" t="n"/>
      <c r="H2524" s="837" t="n"/>
      <c r="I2524" s="809" t="n">
        <v>0.5127</v>
      </c>
      <c r="J2524" s="810" t="n"/>
      <c r="K2524" s="812" t="n">
        <v>1.075</v>
      </c>
      <c r="L2524" s="810" t="n"/>
      <c r="M2524" s="983">
        <f>IFERROR(AVERAGE(D2524:E2524),"")</f>
        <v/>
      </c>
      <c r="N2524" s="983">
        <f>IFERROR(AVERAGE(F2524:H2524),"")</f>
        <v/>
      </c>
      <c r="O2524" s="983">
        <f>IFERROR(AVERAGE(I2524:J2524),"")</f>
        <v/>
      </c>
      <c r="P2524" s="983">
        <f>IFERROR(AVERAGE(K2524:L2524),"")</f>
        <v/>
      </c>
      <c r="Q2524" s="441" t="n"/>
      <c r="R2524" s="813">
        <f>AVERAGE(M2524:P2524)</f>
        <v/>
      </c>
      <c r="S2524" s="443">
        <f>IF(R2524&gt;=1,1,0)</f>
        <v/>
      </c>
      <c r="T2524" s="443">
        <f>IF(S2524=0,0,S2524+T2523)</f>
        <v/>
      </c>
      <c r="AH2524" s="257">
        <f>IF(AND(M2524&gt;=2,N2524&gt;=2,O2524&gt;=2,P2524&gt;=2),1,0)</f>
        <v/>
      </c>
      <c r="AI2524" s="266">
        <f>IF(AH2524=0,"OK","Check")</f>
        <v/>
      </c>
    </row>
    <row r="2525" ht="17.45" customHeight="1">
      <c r="A2525" s="257">
        <f>IF(ISNUMBER(C2525),MONTH(C2525),"")</f>
        <v/>
      </c>
      <c r="B2525" s="257">
        <f>IF(ISNUMBER(C2525),YEAR(C2525),"")</f>
        <v/>
      </c>
      <c r="C2525" s="791">
        <f>C2524+1</f>
        <v/>
      </c>
      <c r="D2525" s="792" t="n"/>
      <c r="E2525" s="793" t="n">
        <v>1.284</v>
      </c>
      <c r="F2525" s="795" t="n"/>
      <c r="G2525" s="794" t="n">
        <v>1.223</v>
      </c>
      <c r="H2525" s="836" t="n"/>
      <c r="I2525" s="792" t="n"/>
      <c r="J2525" s="793" t="n">
        <v>1.289</v>
      </c>
      <c r="K2525" s="795" t="n"/>
      <c r="L2525" s="793" t="n">
        <v>1.38</v>
      </c>
      <c r="M2525" s="982">
        <f>IFERROR(AVERAGE(D2525:E2525),"")</f>
        <v/>
      </c>
      <c r="N2525" s="982">
        <f>IFERROR(AVERAGE(F2525:H2525),"")</f>
        <v/>
      </c>
      <c r="O2525" s="982">
        <f>IFERROR(AVERAGE(I2525:J2525),"")</f>
        <v/>
      </c>
      <c r="P2525" s="982">
        <f>IFERROR(AVERAGE(K2525:L2525),"")</f>
        <v/>
      </c>
      <c r="R2525" s="797">
        <f>AVERAGE(M2525:P2525)</f>
        <v/>
      </c>
      <c r="S2525" s="266">
        <f>IF(R2525&gt;=1,1,0)</f>
        <v/>
      </c>
      <c r="T2525" s="266">
        <f>IF(S2525=0,0,S2525+T2524)</f>
        <v/>
      </c>
      <c r="AH2525" s="257">
        <f>IF(AND(M2525&gt;=2,N2525&gt;=2,O2525&gt;=2,P2525&gt;=2),1,0)</f>
        <v/>
      </c>
      <c r="AI2525" s="266">
        <f>IF(AH2525=0,"OK","Check")</f>
        <v/>
      </c>
    </row>
    <row r="2526" ht="17.45" customHeight="1">
      <c r="A2526" s="257">
        <f>IF(ISNUMBER(C2526),MONTH(C2526),"")</f>
        <v/>
      </c>
      <c r="B2526" s="257">
        <f>IF(ISNUMBER(C2526),YEAR(C2526),"")</f>
        <v/>
      </c>
      <c r="C2526" s="791">
        <f>C2525+1</f>
        <v/>
      </c>
      <c r="D2526" s="792" t="n">
        <v>1.215</v>
      </c>
      <c r="E2526" s="793" t="n"/>
      <c r="F2526" s="795" t="n"/>
      <c r="G2526" s="794" t="n"/>
      <c r="H2526" s="836" t="n">
        <v>1.341</v>
      </c>
      <c r="I2526" s="792" t="n">
        <v>1.37</v>
      </c>
      <c r="J2526" s="793" t="n"/>
      <c r="K2526" s="795" t="n">
        <v>1.401</v>
      </c>
      <c r="L2526" s="793" t="n"/>
      <c r="M2526" s="982">
        <f>IFERROR(AVERAGE(D2526:E2526),"")</f>
        <v/>
      </c>
      <c r="N2526" s="982">
        <f>IFERROR(AVERAGE(F2526:H2526),"")</f>
        <v/>
      </c>
      <c r="O2526" s="982">
        <f>IFERROR(AVERAGE(I2526:J2526),"")</f>
        <v/>
      </c>
      <c r="P2526" s="982">
        <f>IFERROR(AVERAGE(K2526:L2526),"")</f>
        <v/>
      </c>
      <c r="R2526" s="797">
        <f>AVERAGE(M2526:P2526)</f>
        <v/>
      </c>
      <c r="S2526" s="266">
        <f>IF(R2526&gt;=1,1,0)</f>
        <v/>
      </c>
      <c r="T2526" s="266">
        <f>IF(S2526=0,0,S2526+T2525)</f>
        <v/>
      </c>
      <c r="AH2526" s="257">
        <f>IF(AND(M2526&gt;=2,N2526&gt;=2,O2526&gt;=2,P2526&gt;=2),1,0)</f>
        <v/>
      </c>
      <c r="AI2526" s="266">
        <f>IF(AH2526=0,"OK","Check")</f>
        <v/>
      </c>
    </row>
    <row r="2527" ht="17.45" customHeight="1">
      <c r="A2527" s="257">
        <f>IF(ISNUMBER(C2527),MONTH(C2527),"")</f>
        <v/>
      </c>
      <c r="B2527" s="257">
        <f>IF(ISNUMBER(C2527),YEAR(C2527),"")</f>
        <v/>
      </c>
      <c r="C2527" s="791">
        <f>C2526+1</f>
        <v/>
      </c>
      <c r="D2527" s="792" t="n"/>
      <c r="E2527" s="793" t="n">
        <v>0.6647</v>
      </c>
      <c r="F2527" s="795" t="n"/>
      <c r="G2527" s="794" t="n">
        <v>0.7996</v>
      </c>
      <c r="H2527" s="836" t="n"/>
      <c r="I2527" s="792" t="n"/>
      <c r="J2527" s="793" t="n">
        <v>0.8008999999999999</v>
      </c>
      <c r="K2527" s="795" t="n"/>
      <c r="L2527" s="793" t="n">
        <v>0.9322</v>
      </c>
      <c r="M2527" s="982">
        <f>IFERROR(AVERAGE(D2527:E2527),"")</f>
        <v/>
      </c>
      <c r="N2527" s="982">
        <f>IFERROR(AVERAGE(F2527:H2527),"")</f>
        <v/>
      </c>
      <c r="O2527" s="982">
        <f>IFERROR(AVERAGE(I2527:J2527),"")</f>
        <v/>
      </c>
      <c r="P2527" s="982">
        <f>IFERROR(AVERAGE(K2527:L2527),"")</f>
        <v/>
      </c>
      <c r="R2527" s="797">
        <f>AVERAGE(M2527:P2527)</f>
        <v/>
      </c>
      <c r="S2527" s="266">
        <f>IF(R2527&gt;=1,1,0)</f>
        <v/>
      </c>
      <c r="T2527" s="266">
        <f>IF(S2527=0,0,S2527+T2526)</f>
        <v/>
      </c>
      <c r="AH2527" s="257">
        <f>IF(AND(M2527&gt;=2,N2527&gt;=2,O2527&gt;=2,P2527&gt;=2),1,0)</f>
        <v/>
      </c>
      <c r="AI2527" s="266">
        <f>IF(AH2527=0,"OK","Check")</f>
        <v/>
      </c>
    </row>
    <row r="2528" ht="17.45" customHeight="1" thickBot="1">
      <c r="A2528" s="257">
        <f>IF(ISNUMBER(C2528),MONTH(C2528),"")</f>
        <v/>
      </c>
      <c r="B2528" s="257">
        <f>IF(ISNUMBER(C2528),YEAR(C2528),"")</f>
        <v/>
      </c>
      <c r="C2528" s="861">
        <f>C2527+1</f>
        <v/>
      </c>
      <c r="D2528" s="803" t="n">
        <v>0.8273</v>
      </c>
      <c r="E2528" s="804" t="n"/>
      <c r="F2528" s="806" t="n">
        <v>0.638</v>
      </c>
      <c r="G2528" s="805" t="n"/>
      <c r="H2528" s="838" t="n">
        <v>0.6297</v>
      </c>
      <c r="I2528" s="803" t="n">
        <v>0.6357</v>
      </c>
      <c r="J2528" s="804" t="n"/>
      <c r="K2528" s="965" t="n">
        <v>5.803</v>
      </c>
      <c r="L2528" s="804" t="n"/>
      <c r="M2528" s="982">
        <f>IFERROR(AVERAGE(D2528:E2528),"")</f>
        <v/>
      </c>
      <c r="N2528" s="982">
        <f>IFERROR(AVERAGE(F2528:H2528),"")</f>
        <v/>
      </c>
      <c r="O2528" s="982">
        <f>IFERROR(AVERAGE(I2528:J2528),"")</f>
        <v/>
      </c>
      <c r="P2528" s="1028">
        <f>IFERROR(AVERAGE(K2528:L2528),"")</f>
        <v/>
      </c>
      <c r="R2528" s="797">
        <f>AVERAGE(M2528:P2528)</f>
        <v/>
      </c>
      <c r="S2528" s="266">
        <f>IF(R2528&gt;=1,1,0)</f>
        <v/>
      </c>
      <c r="T2528" s="266">
        <f>IF(S2528=0,0,S2528+T2527)</f>
        <v/>
      </c>
      <c r="AH2528" s="257">
        <f>IF(AND(M2528&gt;=2,N2528&gt;=2,O2528&gt;=2,P2528&gt;=2),1,0)</f>
        <v/>
      </c>
      <c r="AI2528" s="266">
        <f>IF(AH2528=0,"OK","Check")</f>
        <v/>
      </c>
    </row>
    <row r="2529" ht="17.45" customHeight="1" thickBot="1">
      <c r="A2529" s="257">
        <f>IF(ISNUMBER(C2529),MONTH(C2529),"")</f>
        <v/>
      </c>
      <c r="B2529" s="257">
        <f>IF(ISNUMBER(C2529),YEAR(C2529),"")</f>
        <v/>
      </c>
      <c r="C2529" s="791">
        <f>C2528+1</f>
        <v/>
      </c>
      <c r="D2529" s="792" t="n"/>
      <c r="E2529" s="793" t="n">
        <v>0.9726</v>
      </c>
      <c r="F2529" s="795" t="n"/>
      <c r="G2529" s="794" t="n">
        <v>0.9908</v>
      </c>
      <c r="H2529" s="836" t="n"/>
      <c r="I2529" s="792" t="n"/>
      <c r="J2529" s="793" t="n">
        <v>0.9371</v>
      </c>
      <c r="K2529" s="795" t="n"/>
      <c r="L2529" s="793" t="n">
        <v>1.721</v>
      </c>
      <c r="M2529" s="982">
        <f>IFERROR(AVERAGE(D2529:E2529),"")</f>
        <v/>
      </c>
      <c r="N2529" s="982">
        <f>IFERROR(AVERAGE(F2529:H2529),"")</f>
        <v/>
      </c>
      <c r="O2529" s="982">
        <f>IFERROR(AVERAGE(I2529:J2529),"")</f>
        <v/>
      </c>
      <c r="P2529" s="982">
        <f>IFERROR(AVERAGE(K2529:L2529),"")</f>
        <v/>
      </c>
      <c r="R2529" s="797">
        <f>AVERAGE(M2529:P2529)</f>
        <v/>
      </c>
      <c r="S2529" s="266">
        <f>IF(R2529&gt;=1,1,0)</f>
        <v/>
      </c>
      <c r="T2529" s="266">
        <f>IF(S2529=0,0,S2529+T2528)</f>
        <v/>
      </c>
      <c r="U2529" s="514" t="inlineStr">
        <is>
          <t>November</t>
        </is>
      </c>
      <c r="V2529" s="515" t="n">
        <v>2024</v>
      </c>
      <c r="W2529" s="516" t="n"/>
      <c r="X2529" s="516" t="n"/>
      <c r="Y2529" s="516" t="n"/>
      <c r="AH2529" s="257">
        <f>IF(AND(M2529&gt;=2,N2529&gt;=2,O2529&gt;=2,P2529&gt;=2),1,0)</f>
        <v/>
      </c>
      <c r="AI2529" s="266">
        <f>IF(AH2529=0,"OK","Check")</f>
        <v/>
      </c>
    </row>
    <row r="2530" ht="17.45" customHeight="1" thickBot="1">
      <c r="A2530" s="257">
        <f>IF(ISNUMBER(C2530),MONTH(C2530),"")</f>
        <v/>
      </c>
      <c r="B2530" s="257">
        <f>IF(ISNUMBER(C2530),YEAR(C2530),"")</f>
        <v/>
      </c>
      <c r="C2530" s="877">
        <f>C2529+1</f>
        <v/>
      </c>
      <c r="D2530" s="878" t="n">
        <v>0.7769</v>
      </c>
      <c r="E2530" s="879" t="n"/>
      <c r="F2530" s="880" t="n">
        <v>0.6793</v>
      </c>
      <c r="G2530" s="881" t="n"/>
      <c r="H2530" s="882" t="n"/>
      <c r="I2530" s="878" t="n">
        <v>0.7465000000000001</v>
      </c>
      <c r="J2530" s="879" t="n"/>
      <c r="K2530" s="880" t="n">
        <v>1.152</v>
      </c>
      <c r="L2530" s="879" t="n"/>
      <c r="M2530" s="1003">
        <f>IFERROR(AVERAGE(D2530:E2530),"")</f>
        <v/>
      </c>
      <c r="N2530" s="1003">
        <f>IFERROR(AVERAGE(F2530:H2530),"")</f>
        <v/>
      </c>
      <c r="O2530" s="1003">
        <f>IFERROR(AVERAGE(I2530:J2530),"")</f>
        <v/>
      </c>
      <c r="P2530" s="1003">
        <f>IFERROR(AVERAGE(K2530:L2530),"")</f>
        <v/>
      </c>
      <c r="Q2530" s="531" t="n"/>
      <c r="R2530" s="884">
        <f>AVERAGE(M2530:P2530)</f>
        <v/>
      </c>
      <c r="S2530" s="510">
        <f>IF(R2530&gt;=1,1,0)</f>
        <v/>
      </c>
      <c r="T2530" s="510">
        <f>IF(S2530=0,0,S2530+T2529)</f>
        <v/>
      </c>
      <c r="U2530" s="517" t="inlineStr">
        <is>
          <t>Parameter</t>
        </is>
      </c>
      <c r="V2530" s="517" t="inlineStr">
        <is>
          <t>Station 1</t>
        </is>
      </c>
      <c r="W2530" s="517" t="inlineStr">
        <is>
          <t>Station 2</t>
        </is>
      </c>
      <c r="X2530" s="517" t="inlineStr">
        <is>
          <t>Station 4</t>
        </is>
      </c>
      <c r="Y2530" s="517" t="inlineStr">
        <is>
          <t>Station 5</t>
        </is>
      </c>
      <c r="AH2530" s="257">
        <f>IF(AND(M2530&gt;=2,N2530&gt;=2,O2530&gt;=2,P2530&gt;=2),1,0)</f>
        <v/>
      </c>
      <c r="AI2530" s="266">
        <f>IF(AH2530=0,"OK","Check")</f>
        <v/>
      </c>
    </row>
    <row r="2531" ht="17.45" customHeight="1">
      <c r="A2531" s="257">
        <f>IF(ISNUMBER(C2531),MONTH(C2531),"")</f>
        <v/>
      </c>
      <c r="B2531" s="257">
        <f>IF(ISNUMBER(C2531),YEAR(C2531),"")</f>
        <v/>
      </c>
      <c r="C2531" s="885">
        <f>C2530+1</f>
        <v/>
      </c>
      <c r="D2531" s="894" t="n"/>
      <c r="E2531" s="895" t="n">
        <v>0.847</v>
      </c>
      <c r="F2531" s="896" t="n"/>
      <c r="G2531" s="897" t="n">
        <v>0.7952</v>
      </c>
      <c r="H2531" s="898" t="n"/>
      <c r="I2531" s="894" t="n"/>
      <c r="J2531" s="895" t="n">
        <v>0.7712</v>
      </c>
      <c r="K2531" s="896" t="n"/>
      <c r="L2531" s="895" t="n">
        <v>0.9323</v>
      </c>
      <c r="M2531" s="983">
        <f>IFERROR(AVERAGE(D2531:E2531),"")</f>
        <v/>
      </c>
      <c r="N2531" s="983">
        <f>IFERROR(AVERAGE(F2531:H2531),"")</f>
        <v/>
      </c>
      <c r="O2531" s="983">
        <f>IFERROR(AVERAGE(I2531:J2531),"")</f>
        <v/>
      </c>
      <c r="P2531" s="983">
        <f>IFERROR(AVERAGE(K2531:L2531),"")</f>
        <v/>
      </c>
      <c r="Q2531" s="441" t="n"/>
      <c r="R2531" s="813">
        <f>AVERAGE(M2531:P2531)</f>
        <v/>
      </c>
      <c r="S2531" s="443">
        <f>IF(R2531&gt;=1,1,0)</f>
        <v/>
      </c>
      <c r="T2531" s="443">
        <f>IF(S2531=0,0,S2531+T2530)</f>
        <v/>
      </c>
      <c r="U2531" s="518" t="inlineStr">
        <is>
          <t>Average</t>
        </is>
      </c>
      <c r="V2531" s="928">
        <f>AVERAGE(D2501:E2530)</f>
        <v/>
      </c>
      <c r="W2531" s="928">
        <f>AVERAGE(F2501:H2530)</f>
        <v/>
      </c>
      <c r="X2531" s="928">
        <f>AVERAGE(I2501:J2530)</f>
        <v/>
      </c>
      <c r="Y2531" s="928">
        <f>AVERAGE(K2501:L2530)</f>
        <v/>
      </c>
      <c r="AH2531" s="257">
        <f>IF(AND(M2531&gt;=2,N2531&gt;=2,O2531&gt;=2,P2531&gt;=2),1,0)</f>
        <v/>
      </c>
      <c r="AI2531" s="266">
        <f>IF(AH2531=0,"OK","Check")</f>
        <v/>
      </c>
    </row>
    <row r="2532" ht="17.45" customHeight="1">
      <c r="A2532" s="257">
        <f>IF(ISNUMBER(C2532),MONTH(C2532),"")</f>
        <v/>
      </c>
      <c r="B2532" s="257">
        <f>IF(ISNUMBER(C2532),YEAR(C2532),"")</f>
        <v/>
      </c>
      <c r="C2532" s="791">
        <f>C2531+1</f>
        <v/>
      </c>
      <c r="D2532" s="849" t="n">
        <v>1.684</v>
      </c>
      <c r="E2532" s="850" t="n"/>
      <c r="F2532" s="852" t="n"/>
      <c r="G2532" s="851" t="n"/>
      <c r="H2532" s="853" t="n">
        <v>1.286</v>
      </c>
      <c r="I2532" s="849" t="n">
        <v>1.341</v>
      </c>
      <c r="J2532" s="850" t="n"/>
      <c r="K2532" s="852" t="n">
        <v>1.535</v>
      </c>
      <c r="L2532" s="850" t="n"/>
      <c r="M2532" s="982">
        <f>IFERROR(AVERAGE(D2532:E2532),"")</f>
        <v/>
      </c>
      <c r="N2532" s="982">
        <f>IFERROR(AVERAGE(F2532:H2532),"")</f>
        <v/>
      </c>
      <c r="O2532" s="982">
        <f>IFERROR(AVERAGE(I2532:J2532),"")</f>
        <v/>
      </c>
      <c r="P2532" s="982">
        <f>IFERROR(AVERAGE(K2532:L2532),"")</f>
        <v/>
      </c>
      <c r="R2532" s="797">
        <f>AVERAGE(M2532:P2532)</f>
        <v/>
      </c>
      <c r="S2532" s="266">
        <f>IF(R2532&gt;=1,1,0)</f>
        <v/>
      </c>
      <c r="T2532" s="266">
        <f>IF(S2532=0,0,S2532+T2531)</f>
        <v/>
      </c>
      <c r="U2532" s="518" t="inlineStr">
        <is>
          <t>Maximum</t>
        </is>
      </c>
      <c r="V2532" s="928">
        <f>MAX(D2501:E2530)</f>
        <v/>
      </c>
      <c r="W2532" s="928">
        <f>MAX(F2501:H2530)</f>
        <v/>
      </c>
      <c r="X2532" s="928">
        <f>MAX(I2501:J2530)</f>
        <v/>
      </c>
      <c r="Y2532" s="928">
        <f>MAX(K2501:L2530)</f>
        <v/>
      </c>
      <c r="AH2532" s="257">
        <f>IF(AND(M2532&gt;=2,N2532&gt;=2,O2532&gt;=2,P2532&gt;=2),1,0)</f>
        <v/>
      </c>
      <c r="AI2532" s="266">
        <f>IF(AH2532=0,"OK","Check")</f>
        <v/>
      </c>
    </row>
    <row r="2533" ht="17.45" customHeight="1" thickBot="1">
      <c r="A2533" s="257">
        <f>IF(ISNUMBER(C2533),MONTH(C2533),"")</f>
        <v/>
      </c>
      <c r="B2533" s="257">
        <f>IF(ISNUMBER(C2533),YEAR(C2533),"")</f>
        <v/>
      </c>
      <c r="C2533" s="791">
        <f>C2532+1</f>
        <v/>
      </c>
      <c r="D2533" s="792" t="n"/>
      <c r="E2533" s="793" t="n">
        <v>1.407</v>
      </c>
      <c r="F2533" s="792" t="n"/>
      <c r="G2533" s="794" t="n">
        <v>1.56</v>
      </c>
      <c r="H2533" s="793" t="n"/>
      <c r="I2533" s="792" t="n"/>
      <c r="J2533" s="793" t="n">
        <v>1.716</v>
      </c>
      <c r="K2533" s="795" t="n"/>
      <c r="L2533" s="793" t="n">
        <v>1.722</v>
      </c>
      <c r="M2533" s="982">
        <f>IFERROR(AVERAGE(D2533:E2533),"")</f>
        <v/>
      </c>
      <c r="N2533" s="982">
        <f>IFERROR(AVERAGE(F2533:H2533),"")</f>
        <v/>
      </c>
      <c r="O2533" s="982">
        <f>IFERROR(AVERAGE(I2533:J2533),"")</f>
        <v/>
      </c>
      <c r="P2533" s="982">
        <f>IFERROR(AVERAGE(K2533:L2533),"")</f>
        <v/>
      </c>
      <c r="R2533" s="797">
        <f>AVERAGE(M2533:P2533)</f>
        <v/>
      </c>
      <c r="S2533" s="266">
        <f>IF(R2533&gt;=1,1,0)</f>
        <v/>
      </c>
      <c r="T2533" s="266">
        <f>IF(S2533=0,0,S2533+T2532)</f>
        <v/>
      </c>
      <c r="U2533" s="520" t="inlineStr">
        <is>
          <t># DAYS &gt; 2.5</t>
        </is>
      </c>
      <c r="V2533" s="521">
        <f>COUNTIF(D2501:E2530,"&gt;=2.5")</f>
        <v/>
      </c>
      <c r="W2533" s="521">
        <f>COUNTIF(F2501:H2530,"&gt;=2.5")</f>
        <v/>
      </c>
      <c r="X2533" s="521">
        <f>COUNTIF(I2501:J2530,"&gt;=2.5")</f>
        <v/>
      </c>
      <c r="Y2533" s="521">
        <f>COUNTIF(K2501:L2530,"&gt;=2.5")</f>
        <v/>
      </c>
      <c r="AH2533" s="257">
        <f>IF(AND(M2533&gt;=2,N2533&gt;=2,O2533&gt;=2,P2533&gt;=2),1,0)</f>
        <v/>
      </c>
      <c r="AI2533" s="266">
        <f>IF(AH2533=0,"OK","Check")</f>
        <v/>
      </c>
    </row>
    <row r="2534" ht="17.45" customHeight="1" thickBot="1">
      <c r="A2534" s="257">
        <f>IF(ISNUMBER(C2534),MONTH(C2534),"")</f>
        <v/>
      </c>
      <c r="B2534" s="257">
        <f>IF(ISNUMBER(C2534),YEAR(C2534),"")</f>
        <v/>
      </c>
      <c r="C2534" s="861">
        <f>C2533+1</f>
        <v/>
      </c>
      <c r="D2534" s="803" t="n">
        <v>1.598</v>
      </c>
      <c r="E2534" s="804" t="n"/>
      <c r="F2534" s="806" t="n">
        <v>1.366</v>
      </c>
      <c r="G2534" s="805" t="n"/>
      <c r="H2534" s="838" t="n">
        <v>1.36</v>
      </c>
      <c r="I2534" s="803" t="n">
        <v>1.438</v>
      </c>
      <c r="J2534" s="804" t="n"/>
      <c r="K2534" s="806" t="n">
        <v>1.423</v>
      </c>
      <c r="L2534" s="804" t="n"/>
      <c r="M2534" s="982">
        <f>IFERROR(AVERAGE(D2534:E2534),"")</f>
        <v/>
      </c>
      <c r="N2534" s="982">
        <f>IFERROR(AVERAGE(F2534:H2534),"")</f>
        <v/>
      </c>
      <c r="O2534" s="982">
        <f>IFERROR(AVERAGE(I2534:J2534),"")</f>
        <v/>
      </c>
      <c r="P2534" s="982">
        <f>IFERROR(AVERAGE(K2534:L2534),"")</f>
        <v/>
      </c>
      <c r="R2534" s="797">
        <f>AVERAGE(M2534:P2534)</f>
        <v/>
      </c>
      <c r="S2534" s="266">
        <f>IF(R2534&gt;=1,1,0)</f>
        <v/>
      </c>
      <c r="T2534" s="266">
        <f>IF(S2534=0,0,S2534+T2533)</f>
        <v/>
      </c>
      <c r="X2534" s="664">
        <f>SUM(V2533:Y2533)</f>
        <v/>
      </c>
      <c r="Y2534" s="929">
        <f>AVERAGE(V2531:Y2531)</f>
        <v/>
      </c>
      <c r="AH2534" s="257">
        <f>IF(AND(M2534&gt;=2,N2534&gt;=2,O2534&gt;=2,P2534&gt;=2),1,0)</f>
        <v/>
      </c>
      <c r="AI2534" s="266">
        <f>IF(AH2534=0,"OK","Check")</f>
        <v/>
      </c>
    </row>
    <row r="2535" ht="17.45" customHeight="1">
      <c r="A2535" s="257">
        <f>IF(ISNUMBER(C2535),MONTH(C2535),"")</f>
        <v/>
      </c>
      <c r="B2535" s="257">
        <f>IF(ISNUMBER(C2535),YEAR(C2535),"")</f>
        <v/>
      </c>
      <c r="C2535" s="791">
        <f>C2534+1</f>
        <v/>
      </c>
      <c r="D2535" s="792" t="n"/>
      <c r="E2535" s="793" t="n">
        <v>2.147</v>
      </c>
      <c r="F2535" s="795" t="n"/>
      <c r="G2535" s="794" t="n">
        <v>1.919</v>
      </c>
      <c r="H2535" s="836" t="n"/>
      <c r="I2535" s="792" t="n"/>
      <c r="J2535" s="793" t="n">
        <v>2.182</v>
      </c>
      <c r="K2535" s="795" t="n"/>
      <c r="L2535" s="793" t="n">
        <v>2.114</v>
      </c>
      <c r="M2535" s="982">
        <f>IFERROR(AVERAGE(D2535:E2535),"")</f>
        <v/>
      </c>
      <c r="N2535" s="982">
        <f>IFERROR(AVERAGE(F2535:H2535),"")</f>
        <v/>
      </c>
      <c r="O2535" s="982">
        <f>IFERROR(AVERAGE(I2535:J2535),"")</f>
        <v/>
      </c>
      <c r="P2535" s="982">
        <f>IFERROR(AVERAGE(K2535:L2535),"")</f>
        <v/>
      </c>
      <c r="R2535" s="876">
        <f>AVERAGE(M2535:P2535)</f>
        <v/>
      </c>
      <c r="S2535" s="266">
        <f>IF(R2535&gt;=1,1,0)</f>
        <v/>
      </c>
      <c r="T2535" s="266">
        <f>IF(S2535=0,0,S2535+T2534)</f>
        <v/>
      </c>
      <c r="V2535" s="605">
        <f>V2531-V2500</f>
        <v/>
      </c>
      <c r="W2535" s="605">
        <f>W2531-W2500</f>
        <v/>
      </c>
      <c r="X2535" s="605">
        <f>X2531-X2500</f>
        <v/>
      </c>
      <c r="Y2535" s="605">
        <f>Y2531-Y2500</f>
        <v/>
      </c>
      <c r="AH2535" s="257">
        <f>IF(AND(M2535&gt;=2,N2535&gt;=2,O2535&gt;=2,P2535&gt;=2),1,0)</f>
        <v/>
      </c>
      <c r="AI2535" s="266">
        <f>IF(AH2535=0,"OK","Check")</f>
        <v/>
      </c>
    </row>
    <row r="2536" ht="17.45" customHeight="1">
      <c r="A2536" s="257">
        <f>IF(ISNUMBER(C2536),MONTH(C2536),"")</f>
        <v/>
      </c>
      <c r="B2536" s="257">
        <f>IF(ISNUMBER(C2536),YEAR(C2536),"")</f>
        <v/>
      </c>
      <c r="C2536" s="791">
        <f>C2535+1</f>
        <v/>
      </c>
      <c r="D2536" s="933" t="n">
        <v>2.967</v>
      </c>
      <c r="E2536" s="850" t="n"/>
      <c r="F2536" s="969" t="n">
        <v>2.448</v>
      </c>
      <c r="G2536" s="851" t="n"/>
      <c r="H2536" s="853" t="n"/>
      <c r="I2536" s="933" t="n">
        <v>2.441</v>
      </c>
      <c r="J2536" s="850" t="n"/>
      <c r="K2536" s="969" t="n">
        <v>3.06</v>
      </c>
      <c r="L2536" s="850" t="n"/>
      <c r="M2536" s="1028">
        <f>IFERROR(AVERAGE(D2536:E2536),"")</f>
        <v/>
      </c>
      <c r="N2536" s="1028">
        <f>IFERROR(AVERAGE(F2536:H2536),"")</f>
        <v/>
      </c>
      <c r="O2536" s="1028">
        <f>IFERROR(AVERAGE(I2536:J2536),"")</f>
        <v/>
      </c>
      <c r="P2536" s="1028">
        <f>IFERROR(AVERAGE(K2536:L2536),"")</f>
        <v/>
      </c>
      <c r="R2536" s="876">
        <f>AVERAGE(M2536:P2536)</f>
        <v/>
      </c>
      <c r="S2536" s="266">
        <f>IF(R2536&gt;=1,1,0)</f>
        <v/>
      </c>
      <c r="T2536" s="266">
        <f>IF(S2536=0,0,S2536+T2535)</f>
        <v/>
      </c>
      <c r="AH2536" s="257">
        <f>IF(AND(M2536&gt;=2,N2536&gt;=2,O2536&gt;=2,P2536&gt;=2),1,0)</f>
        <v/>
      </c>
      <c r="AI2536" s="266">
        <f>IF(AH2536=0,"OK","Check")</f>
        <v/>
      </c>
    </row>
    <row r="2537" ht="17.45" customHeight="1">
      <c r="A2537" s="257">
        <f>IF(ISNUMBER(C2537),MONTH(C2537),"")</f>
        <v/>
      </c>
      <c r="B2537" s="257">
        <f>IF(ISNUMBER(C2537),YEAR(C2537),"")</f>
        <v/>
      </c>
      <c r="C2537" s="808">
        <f>C2536+1</f>
        <v/>
      </c>
      <c r="D2537" s="844" t="n"/>
      <c r="E2537" s="845" t="n">
        <v>1.165</v>
      </c>
      <c r="F2537" s="847" t="n"/>
      <c r="G2537" s="846" t="n">
        <v>1.277</v>
      </c>
      <c r="H2537" s="848" t="n"/>
      <c r="I2537" s="844" t="n"/>
      <c r="J2537" s="845" t="n">
        <v>1.01</v>
      </c>
      <c r="K2537" s="847" t="n"/>
      <c r="L2537" s="845" t="n">
        <v>1.535</v>
      </c>
      <c r="M2537" s="983">
        <f>IFERROR(AVERAGE(D2537:E2537),"")</f>
        <v/>
      </c>
      <c r="N2537" s="983">
        <f>IFERROR(AVERAGE(F2537:H2537),"")</f>
        <v/>
      </c>
      <c r="O2537" s="983">
        <f>IFERROR(AVERAGE(I2537:J2537),"")</f>
        <v/>
      </c>
      <c r="P2537" s="983">
        <f>IFERROR(AVERAGE(K2537:L2537),"")</f>
        <v/>
      </c>
      <c r="Q2537" s="441" t="n"/>
      <c r="R2537" s="813">
        <f>AVERAGE(M2537:P2537)</f>
        <v/>
      </c>
      <c r="S2537" s="443">
        <f>IF(R2537&gt;=1,1,0)</f>
        <v/>
      </c>
      <c r="T2537" s="443">
        <f>IF(S2537=0,0,S2537+T2536)</f>
        <v/>
      </c>
      <c r="AH2537" s="257">
        <f>IF(AND(M2537&gt;=2,N2537&gt;=2,O2537&gt;=2,P2537&gt;=2),1,0)</f>
        <v/>
      </c>
      <c r="AI2537" s="266">
        <f>IF(AH2537=0,"OK","Check")</f>
        <v/>
      </c>
    </row>
    <row r="2538" ht="17.45" customHeight="1">
      <c r="A2538" s="257">
        <f>IF(ISNUMBER(C2538),MONTH(C2538),"")</f>
        <v/>
      </c>
      <c r="B2538" s="257">
        <f>IF(ISNUMBER(C2538),YEAR(C2538),"")</f>
        <v/>
      </c>
      <c r="C2538" s="808">
        <f>C2537+1</f>
        <v/>
      </c>
      <c r="D2538" s="844" t="n">
        <v>1.244</v>
      </c>
      <c r="E2538" s="845" t="n"/>
      <c r="F2538" s="847" t="n"/>
      <c r="G2538" s="846" t="n"/>
      <c r="H2538" s="848" t="n">
        <v>1.037</v>
      </c>
      <c r="I2538" s="844" t="n">
        <v>1.786</v>
      </c>
      <c r="J2538" s="845" t="n"/>
      <c r="K2538" s="847" t="n">
        <v>1.553</v>
      </c>
      <c r="L2538" s="845" t="n"/>
      <c r="M2538" s="983">
        <f>IFERROR(AVERAGE(D2538:E2538),"")</f>
        <v/>
      </c>
      <c r="N2538" s="983">
        <f>IFERROR(AVERAGE(F2538:H2538),"")</f>
        <v/>
      </c>
      <c r="O2538" s="983">
        <f>IFERROR(AVERAGE(I2538:J2538),"")</f>
        <v/>
      </c>
      <c r="P2538" s="983">
        <f>IFERROR(AVERAGE(K2538:L2538),"")</f>
        <v/>
      </c>
      <c r="Q2538" s="441" t="n"/>
      <c r="R2538" s="813">
        <f>AVERAGE(M2538:P2538)</f>
        <v/>
      </c>
      <c r="S2538" s="443">
        <f>IF(R2538&gt;=1,1,0)</f>
        <v/>
      </c>
      <c r="T2538" s="443">
        <f>IF(S2538=0,0,S2538+T2537)</f>
        <v/>
      </c>
      <c r="AH2538" s="257">
        <f>IF(AND(M2538&gt;=2,N2538&gt;=2,O2538&gt;=2,P2538&gt;=2),1,0)</f>
        <v/>
      </c>
      <c r="AI2538" s="266">
        <f>IF(AH2538=0,"OK","Check")</f>
        <v/>
      </c>
    </row>
    <row r="2539" ht="17.45" customHeight="1">
      <c r="A2539" s="257">
        <f>IF(ISNUMBER(C2539),MONTH(C2539),"")</f>
        <v/>
      </c>
      <c r="B2539" s="257">
        <f>IF(ISNUMBER(C2539),YEAR(C2539),"")</f>
        <v/>
      </c>
      <c r="C2539" s="791">
        <f>C2538+1</f>
        <v/>
      </c>
      <c r="D2539" s="849" t="n"/>
      <c r="E2539" s="850" t="n">
        <v>1.895</v>
      </c>
      <c r="F2539" s="852" t="n"/>
      <c r="G2539" s="851" t="n">
        <v>1.605</v>
      </c>
      <c r="H2539" s="853" t="n"/>
      <c r="I2539" s="849" t="n"/>
      <c r="J2539" s="850" t="n">
        <v>2.046</v>
      </c>
      <c r="K2539" s="852" t="n"/>
      <c r="L2539" s="901" t="n">
        <v>3.025</v>
      </c>
      <c r="M2539" s="982">
        <f>IFERROR(AVERAGE(D2539:E2539),"")</f>
        <v/>
      </c>
      <c r="N2539" s="982">
        <f>IFERROR(AVERAGE(F2539:H2539),"")</f>
        <v/>
      </c>
      <c r="O2539" s="982">
        <f>IFERROR(AVERAGE(I2539:J2539),"")</f>
        <v/>
      </c>
      <c r="P2539" s="1028">
        <f>IFERROR(AVERAGE(K2539:L2539),"")</f>
        <v/>
      </c>
      <c r="R2539" s="876">
        <f>AVERAGE(M2539:P2539)</f>
        <v/>
      </c>
      <c r="S2539" s="266">
        <f>IF(R2539&gt;=1,1,0)</f>
        <v/>
      </c>
      <c r="T2539" s="266">
        <f>IF(S2539=0,0,S2539+T2538)</f>
        <v/>
      </c>
      <c r="AH2539" s="257">
        <f>IF(AND(M2539&gt;=2,N2539&gt;=2,O2539&gt;=2,P2539&gt;=2),1,0)</f>
        <v/>
      </c>
      <c r="AI2539" s="266">
        <f>IF(AH2539=0,"OK","Check")</f>
        <v/>
      </c>
    </row>
    <row r="2540" ht="17.45" customHeight="1">
      <c r="A2540" s="257">
        <f>IF(ISNUMBER(C2540),MONTH(C2540),"")</f>
        <v/>
      </c>
      <c r="B2540" s="257">
        <f>IF(ISNUMBER(C2540),YEAR(C2540),"")</f>
        <v/>
      </c>
      <c r="C2540" s="961">
        <f>C2539+1</f>
        <v/>
      </c>
      <c r="D2540" s="930" t="n">
        <v>2.462</v>
      </c>
      <c r="E2540" s="841" t="n"/>
      <c r="F2540" s="1029" t="n">
        <v>2.393</v>
      </c>
      <c r="G2540" s="842" t="n"/>
      <c r="H2540" s="1030" t="n">
        <v>2.274</v>
      </c>
      <c r="I2540" s="930" t="n">
        <v>2.613</v>
      </c>
      <c r="J2540" s="841" t="n"/>
      <c r="K2540" s="1029" t="n">
        <v>2.545</v>
      </c>
      <c r="L2540" s="841" t="n"/>
      <c r="M2540" s="1028">
        <f>IFERROR(AVERAGE(D2540:E2540),"")</f>
        <v/>
      </c>
      <c r="N2540" s="1028">
        <f>IFERROR(AVERAGE(F2540:H2540),"")</f>
        <v/>
      </c>
      <c r="O2540" s="1028">
        <f>IFERROR(AVERAGE(I2540:J2540),"")</f>
        <v/>
      </c>
      <c r="P2540" s="1028">
        <f>IFERROR(AVERAGE(K2540:L2540),"")</f>
        <v/>
      </c>
      <c r="R2540" s="876">
        <f>AVERAGE(M2540:P2540)</f>
        <v/>
      </c>
      <c r="S2540" s="266">
        <f>IF(R2540&gt;=1,1,0)</f>
        <v/>
      </c>
      <c r="T2540" s="266">
        <f>IF(S2540=0,0,S2540+T2539)</f>
        <v/>
      </c>
      <c r="AH2540" s="257">
        <f>IF(AND(M2540&gt;=2,N2540&gt;=2,O2540&gt;=2,P2540&gt;=2),1,0)</f>
        <v/>
      </c>
      <c r="AI2540" s="266">
        <f>IF(AH2540=0,"OK","Check")</f>
        <v/>
      </c>
    </row>
    <row r="2541" ht="17.45" customHeight="1">
      <c r="A2541" s="257">
        <f>IF(ISNUMBER(C2541),MONTH(C2541),"")</f>
        <v/>
      </c>
      <c r="B2541" s="257">
        <f>IF(ISNUMBER(C2541),YEAR(C2541),"")</f>
        <v/>
      </c>
      <c r="C2541" s="791">
        <f>C2540+1</f>
        <v/>
      </c>
      <c r="D2541" s="849" t="n"/>
      <c r="E2541" s="901" t="n">
        <v>2.474</v>
      </c>
      <c r="F2541" s="852" t="n"/>
      <c r="G2541" s="926" t="n">
        <v>2.161</v>
      </c>
      <c r="H2541" s="853" t="n"/>
      <c r="I2541" s="849" t="n"/>
      <c r="J2541" s="850" t="n">
        <v>1.843</v>
      </c>
      <c r="K2541" s="852" t="n"/>
      <c r="L2541" s="901" t="n">
        <v>2.568</v>
      </c>
      <c r="M2541" s="1028">
        <f>IFERROR(AVERAGE(D2541:E2541),"")</f>
        <v/>
      </c>
      <c r="N2541" s="1028">
        <f>IFERROR(AVERAGE(F2541:H2541),"")</f>
        <v/>
      </c>
      <c r="O2541" s="982">
        <f>IFERROR(AVERAGE(I2541:J2541),"")</f>
        <v/>
      </c>
      <c r="P2541" s="1028">
        <f>IFERROR(AVERAGE(K2541:L2541),"")</f>
        <v/>
      </c>
      <c r="R2541" s="876">
        <f>AVERAGE(M2541:P2541)</f>
        <v/>
      </c>
      <c r="S2541" s="266">
        <f>IF(R2541&gt;=1,1,0)</f>
        <v/>
      </c>
      <c r="T2541" s="266">
        <f>IF(S2541=0,0,S2541+T2540)</f>
        <v/>
      </c>
      <c r="AH2541" s="257">
        <f>IF(AND(M2541&gt;=2,N2541&gt;=2,O2541&gt;=2,P2541&gt;=2),1,0)</f>
        <v/>
      </c>
      <c r="AI2541" s="266">
        <f>IF(AH2541=0,"OK","Check")</f>
        <v/>
      </c>
    </row>
    <row r="2542" ht="17.45" customHeight="1">
      <c r="A2542" s="257">
        <f>IF(ISNUMBER(C2542),MONTH(C2542),"")</f>
        <v/>
      </c>
      <c r="B2542" s="257">
        <f>IF(ISNUMBER(C2542),YEAR(C2542),"")</f>
        <v/>
      </c>
      <c r="C2542" s="791">
        <f>C2541+1</f>
        <v/>
      </c>
      <c r="D2542" s="792" t="n">
        <v>1.579</v>
      </c>
      <c r="E2542" s="793" t="n"/>
      <c r="F2542" s="795" t="n">
        <v>1.378</v>
      </c>
      <c r="G2542" s="794" t="n"/>
      <c r="H2542" s="836" t="n"/>
      <c r="I2542" s="792" t="n">
        <v>1.498</v>
      </c>
      <c r="J2542" s="793" t="n"/>
      <c r="K2542" s="795" t="n">
        <v>1.937</v>
      </c>
      <c r="L2542" s="793" t="n"/>
      <c r="M2542" s="982">
        <f>IFERROR(AVERAGE(D2542:E2542),"")</f>
        <v/>
      </c>
      <c r="N2542" s="982">
        <f>IFERROR(AVERAGE(F2542:H2542),"")</f>
        <v/>
      </c>
      <c r="O2542" s="982">
        <f>IFERROR(AVERAGE(I2542:J2542),"")</f>
        <v/>
      </c>
      <c r="P2542" s="982">
        <f>IFERROR(AVERAGE(K2542:L2542),"")</f>
        <v/>
      </c>
      <c r="R2542" s="797">
        <f>AVERAGE(M2542:P2542)</f>
        <v/>
      </c>
      <c r="S2542" s="266">
        <f>IF(R2542&gt;=1,1,0)</f>
        <v/>
      </c>
      <c r="T2542" s="266">
        <f>IF(S2542=0,0,S2542+T2541)</f>
        <v/>
      </c>
      <c r="AH2542" s="257">
        <f>IF(AND(M2542&gt;=2,N2542&gt;=2,O2542&gt;=2,P2542&gt;=2),1,0)</f>
        <v/>
      </c>
      <c r="AI2542" s="266">
        <f>IF(AH2542=0,"OK","Check")</f>
        <v/>
      </c>
    </row>
    <row r="2543" ht="17.45" customHeight="1">
      <c r="A2543" s="257">
        <f>IF(ISNUMBER(C2543),MONTH(C2543),"")</f>
        <v/>
      </c>
      <c r="B2543" s="257">
        <f>IF(ISNUMBER(C2543),YEAR(C2543),"")</f>
        <v/>
      </c>
      <c r="C2543" s="791">
        <f>C2542+1</f>
        <v/>
      </c>
      <c r="D2543" s="792" t="n"/>
      <c r="E2543" s="793" t="n">
        <v>1.073</v>
      </c>
      <c r="F2543" s="795" t="n"/>
      <c r="G2543" s="794" t="n">
        <v>0.9563</v>
      </c>
      <c r="H2543" s="836" t="n"/>
      <c r="I2543" s="792" t="n"/>
      <c r="J2543" s="793" t="n">
        <v>0.9972</v>
      </c>
      <c r="K2543" s="795" t="n"/>
      <c r="L2543" s="793" t="n">
        <v>1.43</v>
      </c>
      <c r="M2543" s="982">
        <f>IFERROR(AVERAGE(D2543:E2543),"")</f>
        <v/>
      </c>
      <c r="N2543" s="982">
        <f>IFERROR(AVERAGE(F2543:H2543),"")</f>
        <v/>
      </c>
      <c r="O2543" s="982">
        <f>IFERROR(AVERAGE(I2543:J2543),"")</f>
        <v/>
      </c>
      <c r="P2543" s="982">
        <f>IFERROR(AVERAGE(K2543:L2543),"")</f>
        <v/>
      </c>
      <c r="R2543" s="797">
        <f>AVERAGE(M2543:P2543)</f>
        <v/>
      </c>
      <c r="S2543" s="266">
        <f>IF(R2543&gt;=1,1,0)</f>
        <v/>
      </c>
      <c r="T2543" s="266">
        <f>IF(S2543=0,0,S2543+T2542)</f>
        <v/>
      </c>
      <c r="AH2543" s="257">
        <f>IF(AND(M2543&gt;=2,N2543&gt;=2,O2543&gt;=2,P2543&gt;=2),1,0)</f>
        <v/>
      </c>
      <c r="AI2543" s="266">
        <f>IF(AH2543=0,"OK","Check")</f>
        <v/>
      </c>
    </row>
    <row r="2544" ht="17.45" customHeight="1">
      <c r="A2544" s="257">
        <f>IF(ISNUMBER(C2544),MONTH(C2544),"")</f>
        <v/>
      </c>
      <c r="B2544" s="257">
        <f>IF(ISNUMBER(C2544),YEAR(C2544),"")</f>
        <v/>
      </c>
      <c r="C2544" s="808">
        <f>C2543+1</f>
        <v/>
      </c>
      <c r="D2544" s="809" t="n">
        <v>1.001</v>
      </c>
      <c r="E2544" s="810" t="n"/>
      <c r="F2544" s="812" t="n"/>
      <c r="G2544" s="811" t="n"/>
      <c r="H2544" s="837" t="n">
        <v>0.9182</v>
      </c>
      <c r="I2544" s="809" t="n">
        <v>0.8753</v>
      </c>
      <c r="J2544" s="810" t="n"/>
      <c r="K2544" s="812" t="n">
        <v>1.177</v>
      </c>
      <c r="L2544" s="810" t="n"/>
      <c r="M2544" s="983">
        <f>IFERROR(AVERAGE(D2544:E2544),"")</f>
        <v/>
      </c>
      <c r="N2544" s="983">
        <f>IFERROR(AVERAGE(F2544:H2544),"")</f>
        <v/>
      </c>
      <c r="O2544" s="983">
        <f>IFERROR(AVERAGE(I2544:J2544),"")</f>
        <v/>
      </c>
      <c r="P2544" s="983">
        <f>IFERROR(AVERAGE(K2544:L2544),"")</f>
        <v/>
      </c>
      <c r="Q2544" s="441" t="n"/>
      <c r="R2544" s="813">
        <f>AVERAGE(M2544:P2544)</f>
        <v/>
      </c>
      <c r="S2544" s="443">
        <f>IF(R2544&gt;=1,1,0)</f>
        <v/>
      </c>
      <c r="T2544" s="443">
        <f>IF(S2544=0,0,S2544+T2543)</f>
        <v/>
      </c>
      <c r="AH2544" s="257">
        <f>IF(AND(M2544&gt;=2,N2544&gt;=2,O2544&gt;=2,P2544&gt;=2),1,0)</f>
        <v/>
      </c>
      <c r="AI2544" s="266">
        <f>IF(AH2544=0,"OK","Check")</f>
        <v/>
      </c>
    </row>
    <row r="2545" ht="17.45" customHeight="1">
      <c r="A2545" s="257">
        <f>IF(ISNUMBER(C2545),MONTH(C2545),"")</f>
        <v/>
      </c>
      <c r="B2545" s="257">
        <f>IF(ISNUMBER(C2545),YEAR(C2545),"")</f>
        <v/>
      </c>
      <c r="C2545" s="808">
        <f>C2544+1</f>
        <v/>
      </c>
      <c r="D2545" s="809" t="n"/>
      <c r="E2545" s="810" t="n">
        <v>0.5951</v>
      </c>
      <c r="F2545" s="812" t="n"/>
      <c r="G2545" s="811" t="n">
        <v>0.635</v>
      </c>
      <c r="H2545" s="837" t="n"/>
      <c r="I2545" s="809" t="n"/>
      <c r="J2545" s="810" t="n">
        <v>0.6063</v>
      </c>
      <c r="K2545" s="812" t="n"/>
      <c r="L2545" s="810" t="n">
        <v>0.6569</v>
      </c>
      <c r="M2545" s="983">
        <f>IFERROR(AVERAGE(D2545:E2545),"")</f>
        <v/>
      </c>
      <c r="N2545" s="983">
        <f>IFERROR(AVERAGE(F2545:H2545),"")</f>
        <v/>
      </c>
      <c r="O2545" s="983">
        <f>IFERROR(AVERAGE(I2545:J2545),"")</f>
        <v/>
      </c>
      <c r="P2545" s="983">
        <f>IFERROR(AVERAGE(K2545:L2545),"")</f>
        <v/>
      </c>
      <c r="Q2545" s="441" t="n"/>
      <c r="R2545" s="813">
        <f>AVERAGE(M2545:P2545)</f>
        <v/>
      </c>
      <c r="S2545" s="443">
        <f>IF(R2545&gt;=1,1,0)</f>
        <v/>
      </c>
      <c r="T2545" s="443">
        <f>IF(S2545=0,0,S2545+T2544)</f>
        <v/>
      </c>
      <c r="AH2545" s="257">
        <f>IF(AND(M2545&gt;=2,N2545&gt;=2,O2545&gt;=2,P2545&gt;=2),1,0)</f>
        <v/>
      </c>
      <c r="AI2545" s="266">
        <f>IF(AH2545=0,"OK","Check")</f>
        <v/>
      </c>
    </row>
    <row r="2546" ht="17.45" customHeight="1">
      <c r="A2546" s="257">
        <f>IF(ISNUMBER(C2546),MONTH(C2546),"")</f>
        <v/>
      </c>
      <c r="B2546" s="257">
        <f>IF(ISNUMBER(C2546),YEAR(C2546),"")</f>
        <v/>
      </c>
      <c r="C2546" s="861">
        <f>C2545+1</f>
        <v/>
      </c>
      <c r="D2546" s="803" t="n">
        <v>1.309</v>
      </c>
      <c r="E2546" s="804" t="n"/>
      <c r="F2546" s="806" t="n">
        <v>1.124</v>
      </c>
      <c r="G2546" s="805" t="n"/>
      <c r="H2546" s="838" t="n">
        <v>1.131</v>
      </c>
      <c r="I2546" s="803" t="n">
        <v>1.44</v>
      </c>
      <c r="J2546" s="804" t="n"/>
      <c r="K2546" s="806" t="n">
        <v>1.574</v>
      </c>
      <c r="L2546" s="804" t="n"/>
      <c r="M2546" s="982">
        <f>IFERROR(AVERAGE(D2546:E2546),"")</f>
        <v/>
      </c>
      <c r="N2546" s="982">
        <f>IFERROR(AVERAGE(F2546:H2546),"")</f>
        <v/>
      </c>
      <c r="O2546" s="982">
        <f>IFERROR(AVERAGE(I2546:J2546),"")</f>
        <v/>
      </c>
      <c r="P2546" s="982">
        <f>IFERROR(AVERAGE(K2546:L2546),"")</f>
        <v/>
      </c>
      <c r="R2546" s="797">
        <f>AVERAGE(M2546:P2546)</f>
        <v/>
      </c>
      <c r="S2546" s="266">
        <f>IF(R2546&gt;=1,1,0)</f>
        <v/>
      </c>
      <c r="T2546" s="266">
        <f>IF(S2546=0,0,S2546+T2545)</f>
        <v/>
      </c>
      <c r="AH2546" s="257">
        <f>IF(AND(M2546&gt;=2,N2546&gt;=2,O2546&gt;=2,P2546&gt;=2),1,0)</f>
        <v/>
      </c>
      <c r="AI2546" s="266">
        <f>IF(AH2546=0,"OK","Check")</f>
        <v/>
      </c>
    </row>
    <row r="2547" ht="17.45" customHeight="1">
      <c r="A2547" s="257">
        <f>IF(ISNUMBER(C2547),MONTH(C2547),"")</f>
        <v/>
      </c>
      <c r="B2547" s="257">
        <f>IF(ISNUMBER(C2547),YEAR(C2547),"")</f>
        <v/>
      </c>
      <c r="C2547" s="791">
        <f>C2546+1</f>
        <v/>
      </c>
      <c r="D2547" s="792" t="n"/>
      <c r="E2547" s="793" t="n">
        <v>1.616</v>
      </c>
      <c r="F2547" s="795" t="n"/>
      <c r="G2547" s="794" t="n">
        <v>1.877</v>
      </c>
      <c r="H2547" s="836" t="n"/>
      <c r="I2547" s="792" t="n"/>
      <c r="J2547" s="793" t="n">
        <v>1.775</v>
      </c>
      <c r="K2547" s="795" t="n"/>
      <c r="L2547" s="793" t="n">
        <v>1.807</v>
      </c>
      <c r="M2547" s="982">
        <f>IFERROR(AVERAGE(D2547:E2547),"")</f>
        <v/>
      </c>
      <c r="N2547" s="982">
        <f>IFERROR(AVERAGE(F2547:H2547),"")</f>
        <v/>
      </c>
      <c r="O2547" s="982">
        <f>IFERROR(AVERAGE(I2547:J2547),"")</f>
        <v/>
      </c>
      <c r="P2547" s="982">
        <f>IFERROR(AVERAGE(K2547:L2547),"")</f>
        <v/>
      </c>
      <c r="R2547" s="797">
        <f>AVERAGE(M2547:P2547)</f>
        <v/>
      </c>
      <c r="S2547" s="266">
        <f>IF(R2547&gt;=1,1,0)</f>
        <v/>
      </c>
      <c r="T2547" s="266">
        <f>IF(S2547=0,0,S2547+T2546)</f>
        <v/>
      </c>
      <c r="AH2547" s="257">
        <f>IF(AND(M2547&gt;=2,N2547&gt;=2,O2547&gt;=2,P2547&gt;=2),1,0)</f>
        <v/>
      </c>
      <c r="AI2547" s="266">
        <f>IF(AH2547=0,"OK","Check")</f>
        <v/>
      </c>
    </row>
    <row r="2548" ht="17.45" customHeight="1">
      <c r="A2548" s="257">
        <f>IF(ISNUMBER(C2548),MONTH(C2548),"")</f>
        <v/>
      </c>
      <c r="B2548" s="257">
        <f>IF(ISNUMBER(C2548),YEAR(C2548),"")</f>
        <v/>
      </c>
      <c r="C2548" s="791">
        <f>C2547+1</f>
        <v/>
      </c>
      <c r="D2548" s="899" t="n">
        <v>2.127</v>
      </c>
      <c r="E2548" s="793" t="n"/>
      <c r="F2548" s="795" t="n">
        <v>1.875</v>
      </c>
      <c r="G2548" s="794" t="n"/>
      <c r="H2548" s="836" t="n"/>
      <c r="I2548" s="899" t="n">
        <v>2.025</v>
      </c>
      <c r="J2548" s="793" t="n"/>
      <c r="K2548" s="964" t="n">
        <v>2.121</v>
      </c>
      <c r="L2548" s="793" t="n"/>
      <c r="M2548" s="1028">
        <f>IFERROR(AVERAGE(D2548:E2548),"")</f>
        <v/>
      </c>
      <c r="N2548" s="982">
        <f>IFERROR(AVERAGE(F2548:H2548),"")</f>
        <v/>
      </c>
      <c r="O2548" s="1028">
        <f>IFERROR(AVERAGE(I2548:J2548),"")</f>
        <v/>
      </c>
      <c r="P2548" s="1028">
        <f>IFERROR(AVERAGE(K2548:L2548),"")</f>
        <v/>
      </c>
      <c r="R2548" s="876">
        <f>AVERAGE(M2548:P2548)</f>
        <v/>
      </c>
      <c r="S2548" s="266">
        <f>IF(R2548&gt;=1,1,0)</f>
        <v/>
      </c>
      <c r="T2548" s="266">
        <f>IF(S2548=0,0,S2548+T2547)</f>
        <v/>
      </c>
      <c r="AH2548" s="257">
        <f>IF(AND(M2548&gt;=2,N2548&gt;=2,O2548&gt;=2,P2548&gt;=2),1,0)</f>
        <v/>
      </c>
      <c r="AI2548" s="266">
        <f>IF(AH2548=0,"OK","Check")</f>
        <v/>
      </c>
    </row>
    <row r="2549" ht="17.45" customHeight="1">
      <c r="A2549" s="257">
        <f>IF(ISNUMBER(C2549),MONTH(C2549),"")</f>
        <v/>
      </c>
      <c r="B2549" s="257">
        <f>IF(ISNUMBER(C2549),YEAR(C2549),"")</f>
        <v/>
      </c>
      <c r="C2549" s="791">
        <f>C2548+1</f>
        <v/>
      </c>
      <c r="D2549" s="792" t="n"/>
      <c r="E2549" s="793" t="n">
        <v>1.75</v>
      </c>
      <c r="F2549" s="795" t="n"/>
      <c r="G2549" s="794" t="n">
        <v>1.615</v>
      </c>
      <c r="H2549" s="836" t="n"/>
      <c r="I2549" s="792" t="n"/>
      <c r="J2549" s="793" t="n">
        <v>1.83</v>
      </c>
      <c r="K2549" s="795" t="n"/>
      <c r="L2549" s="865" t="n">
        <v>2.228</v>
      </c>
      <c r="M2549" s="982">
        <f>IFERROR(AVERAGE(D2549:E2549),"")</f>
        <v/>
      </c>
      <c r="N2549" s="982">
        <f>IFERROR(AVERAGE(F2549:H2549),"")</f>
        <v/>
      </c>
      <c r="O2549" s="982">
        <f>IFERROR(AVERAGE(I2549:J2549),"")</f>
        <v/>
      </c>
      <c r="P2549" s="1028">
        <f>IFERROR(AVERAGE(K2549:L2549),"")</f>
        <v/>
      </c>
      <c r="R2549" s="797">
        <f>AVERAGE(M2549:P2549)</f>
        <v/>
      </c>
      <c r="S2549" s="266">
        <f>IF(R2549&gt;=1,1,0)</f>
        <v/>
      </c>
      <c r="T2549" s="266">
        <f>IF(S2549=0,0,S2549+T2548)</f>
        <v/>
      </c>
      <c r="AH2549" s="257">
        <f>IF(AND(M2549&gt;=2,N2549&gt;=2,O2549&gt;=2,P2549&gt;=2),1,0)</f>
        <v/>
      </c>
      <c r="AI2549" s="266">
        <f>IF(AH2549=0,"OK","Check")</f>
        <v/>
      </c>
    </row>
    <row r="2550" ht="17.45" customHeight="1">
      <c r="A2550" s="257">
        <f>IF(ISNUMBER(C2550),MONTH(C2550),"")</f>
        <v/>
      </c>
      <c r="B2550" s="257">
        <f>IF(ISNUMBER(C2550),YEAR(C2550),"")</f>
        <v/>
      </c>
      <c r="C2550" s="791">
        <f>C2549+1</f>
        <v/>
      </c>
      <c r="D2550" s="899" t="n">
        <v>2.149</v>
      </c>
      <c r="E2550" s="793" t="n"/>
      <c r="F2550" s="795" t="n"/>
      <c r="G2550" s="794" t="n"/>
      <c r="H2550" s="1023" t="n">
        <v>2.092</v>
      </c>
      <c r="I2550" s="899" t="n">
        <v>2.261</v>
      </c>
      <c r="J2550" s="793" t="n"/>
      <c r="K2550" s="964" t="n">
        <v>2.415</v>
      </c>
      <c r="L2550" s="793" t="n"/>
      <c r="M2550" s="1028">
        <f>IFERROR(AVERAGE(D2550:E2550),"")</f>
        <v/>
      </c>
      <c r="N2550" s="1028">
        <f>IFERROR(AVERAGE(F2550:H2550),"")</f>
        <v/>
      </c>
      <c r="O2550" s="1028">
        <f>IFERROR(AVERAGE(I2550:J2550),"")</f>
        <v/>
      </c>
      <c r="P2550" s="1028">
        <f>IFERROR(AVERAGE(K2550:L2550),"")</f>
        <v/>
      </c>
      <c r="R2550" s="797">
        <f>AVERAGE(M2550:P2550)</f>
        <v/>
      </c>
      <c r="S2550" s="266">
        <f>IF(R2550&gt;=1,1,0)</f>
        <v/>
      </c>
      <c r="T2550" s="266">
        <f>IF(S2550=0,0,S2550+T2549)</f>
        <v/>
      </c>
      <c r="AH2550" s="257">
        <f>IF(AND(M2550&gt;=2,N2550&gt;=2,O2550&gt;=2,P2550&gt;=2),1,0)</f>
        <v/>
      </c>
      <c r="AI2550" s="266">
        <f>IF(AH2550=0,"OK","Check")</f>
        <v/>
      </c>
    </row>
    <row r="2551" ht="17.45" customHeight="1">
      <c r="A2551" s="257">
        <f>IF(ISNUMBER(C2551),MONTH(C2551),"")</f>
        <v/>
      </c>
      <c r="B2551" s="257">
        <f>IF(ISNUMBER(C2551),YEAR(C2551),"")</f>
        <v/>
      </c>
      <c r="C2551" s="808">
        <f>C2550+1</f>
        <v/>
      </c>
      <c r="D2551" s="809" t="n"/>
      <c r="E2551" s="810" t="n">
        <v>1.337</v>
      </c>
      <c r="F2551" s="812" t="n"/>
      <c r="G2551" s="811" t="n">
        <v>1.324</v>
      </c>
      <c r="H2551" s="837" t="n"/>
      <c r="I2551" s="809" t="n"/>
      <c r="J2551" s="810" t="n">
        <v>1.296</v>
      </c>
      <c r="K2551" s="812" t="n"/>
      <c r="L2551" s="810" t="n">
        <v>1.398</v>
      </c>
      <c r="M2551" s="983">
        <f>IFERROR(AVERAGE(D2551:E2551),"")</f>
        <v/>
      </c>
      <c r="N2551" s="983">
        <f>IFERROR(AVERAGE(F2551:H2551),"")</f>
        <v/>
      </c>
      <c r="O2551" s="983">
        <f>IFERROR(AVERAGE(I2551:J2551),"")</f>
        <v/>
      </c>
      <c r="P2551" s="983">
        <f>IFERROR(AVERAGE(K2551:L2551),"")</f>
        <v/>
      </c>
      <c r="Q2551" s="441" t="n"/>
      <c r="R2551" s="813">
        <f>AVERAGE(M2551:P2551)</f>
        <v/>
      </c>
      <c r="S2551" s="443">
        <f>IF(R2551&gt;=1,1,0)</f>
        <v/>
      </c>
      <c r="T2551" s="443">
        <f>IF(S2551=0,0,S2551+T2550)</f>
        <v/>
      </c>
      <c r="AH2551" s="257">
        <f>IF(AND(M2551&gt;=2,N2551&gt;=2,O2551&gt;=2,P2551&gt;=2),1,0)</f>
        <v/>
      </c>
      <c r="AI2551" s="266">
        <f>IF(AH2551=0,"OK","Check")</f>
        <v/>
      </c>
    </row>
    <row r="2552" ht="17.45" customHeight="1">
      <c r="A2552" s="257">
        <f>IF(ISNUMBER(C2552),MONTH(C2552),"")</f>
        <v/>
      </c>
      <c r="B2552" s="257">
        <f>IF(ISNUMBER(C2552),YEAR(C2552),"")</f>
        <v/>
      </c>
      <c r="C2552" s="861">
        <f>C2551+1</f>
        <v/>
      </c>
      <c r="D2552" s="809" t="n">
        <v>1.485</v>
      </c>
      <c r="E2552" s="810" t="n"/>
      <c r="F2552" s="812" t="n">
        <v>1.319</v>
      </c>
      <c r="G2552" s="811" t="n"/>
      <c r="H2552" s="837" t="n">
        <v>1.339</v>
      </c>
      <c r="I2552" s="809" t="n">
        <v>1.398</v>
      </c>
      <c r="J2552" s="810" t="n"/>
      <c r="K2552" s="812" t="n">
        <v>1.926</v>
      </c>
      <c r="L2552" s="810" t="n"/>
      <c r="M2552" s="983">
        <f>IFERROR(AVERAGE(D2552:E2552),"")</f>
        <v/>
      </c>
      <c r="N2552" s="983">
        <f>IFERROR(AVERAGE(F2552:H2552),"")</f>
        <v/>
      </c>
      <c r="O2552" s="983">
        <f>IFERROR(AVERAGE(I2552:J2552),"")</f>
        <v/>
      </c>
      <c r="P2552" s="983">
        <f>IFERROR(AVERAGE(K2552:L2552),"")</f>
        <v/>
      </c>
      <c r="Q2552" s="441" t="n"/>
      <c r="R2552" s="813">
        <f>AVERAGE(M2552:P2552)</f>
        <v/>
      </c>
      <c r="S2552" s="443">
        <f>IF(R2552&gt;=1,1,0)</f>
        <v/>
      </c>
      <c r="T2552" s="443">
        <f>IF(S2552=0,0,S2552+T2551)</f>
        <v/>
      </c>
      <c r="AH2552" s="257">
        <f>IF(AND(M2552&gt;=2,N2552&gt;=2,O2552&gt;=2,P2552&gt;=2),1,0)</f>
        <v/>
      </c>
      <c r="AI2552" s="266">
        <f>IF(AH2552=0,"OK","Check")</f>
        <v/>
      </c>
    </row>
    <row r="2553" ht="17.45" customHeight="1">
      <c r="A2553" s="257">
        <f>IF(ISNUMBER(C2553),MONTH(C2553),"")</f>
        <v/>
      </c>
      <c r="B2553" s="257">
        <f>IF(ISNUMBER(C2553),YEAR(C2553),"")</f>
        <v/>
      </c>
      <c r="C2553" s="791">
        <f>C2552+1</f>
        <v/>
      </c>
      <c r="D2553" s="792" t="n"/>
      <c r="E2553" s="793" t="n">
        <v>1.542</v>
      </c>
      <c r="F2553" s="795" t="n"/>
      <c r="G2553" s="794" t="n">
        <v>1.773</v>
      </c>
      <c r="H2553" s="836" t="n"/>
      <c r="I2553" s="792" t="n"/>
      <c r="J2553" s="793" t="n">
        <v>1.728</v>
      </c>
      <c r="K2553" s="795" t="n"/>
      <c r="L2553" s="865" t="n">
        <v>3.694</v>
      </c>
      <c r="M2553" s="982">
        <f>IFERROR(AVERAGE(D2553:E2553),"")</f>
        <v/>
      </c>
      <c r="N2553" s="982">
        <f>IFERROR(AVERAGE(F2553:H2553),"")</f>
        <v/>
      </c>
      <c r="O2553" s="982">
        <f>IFERROR(AVERAGE(I2553:J2553),"")</f>
        <v/>
      </c>
      <c r="P2553" s="1028">
        <f>IFERROR(AVERAGE(K2553:L2553),"")</f>
        <v/>
      </c>
      <c r="R2553" s="797">
        <f>AVERAGE(M2553:P2553)</f>
        <v/>
      </c>
      <c r="S2553" s="266">
        <f>IF(R2553&gt;=1,1,0)</f>
        <v/>
      </c>
      <c r="T2553" s="266">
        <f>IF(S2553=0,0,S2553+T2552)</f>
        <v/>
      </c>
      <c r="AH2553" s="257">
        <f>IF(AND(M2553&gt;=2,N2553&gt;=2,O2553&gt;=2,P2553&gt;=2),1,0)</f>
        <v/>
      </c>
      <c r="AI2553" s="266">
        <f>IF(AH2553=0,"OK","Check")</f>
        <v/>
      </c>
    </row>
    <row r="2554" ht="17.45" customHeight="1">
      <c r="A2554" s="257">
        <f>IF(ISNUMBER(C2554),MONTH(C2554),"")</f>
        <v/>
      </c>
      <c r="B2554" s="257">
        <f>IF(ISNUMBER(C2554),YEAR(C2554),"")</f>
        <v/>
      </c>
      <c r="C2554" s="791">
        <f>C2553+1</f>
        <v/>
      </c>
      <c r="D2554" s="792" t="n">
        <v>0.871</v>
      </c>
      <c r="E2554" s="793" t="n"/>
      <c r="F2554" s="795" t="n">
        <v>0.8892</v>
      </c>
      <c r="G2554" s="794" t="n"/>
      <c r="H2554" s="836" t="n"/>
      <c r="I2554" s="792" t="n">
        <v>0.8588</v>
      </c>
      <c r="J2554" s="793" t="n"/>
      <c r="K2554" s="795" t="n">
        <v>0.9537</v>
      </c>
      <c r="L2554" s="793" t="n"/>
      <c r="M2554" s="982">
        <f>IFERROR(AVERAGE(D2554:E2554),"")</f>
        <v/>
      </c>
      <c r="N2554" s="982">
        <f>IFERROR(AVERAGE(F2554:H2554),"")</f>
        <v/>
      </c>
      <c r="O2554" s="982">
        <f>IFERROR(AVERAGE(I2554:J2554),"")</f>
        <v/>
      </c>
      <c r="P2554" s="982">
        <f>IFERROR(AVERAGE(K2554:L2554),"")</f>
        <v/>
      </c>
      <c r="R2554" s="797">
        <f>AVERAGE(M2554:P2554)</f>
        <v/>
      </c>
      <c r="S2554" s="266">
        <f>IF(R2554&gt;=1,1,0)</f>
        <v/>
      </c>
      <c r="T2554" s="266">
        <f>IF(S2554=0,0,S2554+T2553)</f>
        <v/>
      </c>
      <c r="AH2554" s="257">
        <f>IF(AND(M2554&gt;=2,N2554&gt;=2,O2554&gt;=2,P2554&gt;=2),1,0)</f>
        <v/>
      </c>
      <c r="AI2554" s="266">
        <f>IF(AH2554=0,"OK","Check")</f>
        <v/>
      </c>
    </row>
    <row r="2555" ht="17.45" customHeight="1">
      <c r="A2555" s="257">
        <f>IF(ISNUMBER(C2555),MONTH(C2555),"")</f>
        <v/>
      </c>
      <c r="B2555" s="257">
        <f>IF(ISNUMBER(C2555),YEAR(C2555),"")</f>
        <v/>
      </c>
      <c r="C2555" s="791">
        <f>C2554+1</f>
        <v/>
      </c>
      <c r="D2555" s="792" t="n"/>
      <c r="E2555" s="793" t="n">
        <v>0.6258</v>
      </c>
      <c r="F2555" s="795" t="n"/>
      <c r="G2555" s="794" t="n">
        <v>0.5058</v>
      </c>
      <c r="H2555" s="836" t="n"/>
      <c r="I2555" s="792" t="n"/>
      <c r="J2555" s="793" t="n">
        <v>0.398</v>
      </c>
      <c r="K2555" s="795" t="n"/>
      <c r="L2555" s="793" t="n">
        <v>0.4978</v>
      </c>
      <c r="M2555" s="982">
        <f>IFERROR(AVERAGE(D2555:E2555),"")</f>
        <v/>
      </c>
      <c r="N2555" s="982">
        <f>IFERROR(AVERAGE(F2555:H2555),"")</f>
        <v/>
      </c>
      <c r="O2555" s="982">
        <f>IFERROR(AVERAGE(I2555:J2555),"")</f>
        <v/>
      </c>
      <c r="P2555" s="982">
        <f>IFERROR(AVERAGE(K2555:L2555),"")</f>
        <v/>
      </c>
      <c r="R2555" s="797">
        <f>AVERAGE(M2555:P2555)</f>
        <v/>
      </c>
      <c r="S2555" s="266">
        <f>IF(R2555&gt;=1,1,0)</f>
        <v/>
      </c>
      <c r="T2555" s="266">
        <f>IF(S2555=0,0,S2555+T2554)</f>
        <v/>
      </c>
      <c r="AH2555" s="257">
        <f>IF(AND(M2555&gt;=2,N2555&gt;=2,O2555&gt;=2,P2555&gt;=2),1,0)</f>
        <v/>
      </c>
      <c r="AI2555" s="266">
        <f>IF(AH2555=0,"OK","Check")</f>
        <v/>
      </c>
    </row>
    <row r="2556" ht="17.45" customHeight="1">
      <c r="A2556" s="257">
        <f>IF(ISNUMBER(C2556),MONTH(C2556),"")</f>
        <v/>
      </c>
      <c r="B2556" s="257">
        <f>IF(ISNUMBER(C2556),YEAR(C2556),"")</f>
        <v/>
      </c>
      <c r="C2556" s="791">
        <f>C2555+1</f>
        <v/>
      </c>
      <c r="D2556" s="792" t="n">
        <v>1.025</v>
      </c>
      <c r="E2556" s="793" t="n"/>
      <c r="F2556" s="795" t="n"/>
      <c r="G2556" s="794" t="n"/>
      <c r="H2556" s="836" t="n">
        <v>0.8222</v>
      </c>
      <c r="I2556" s="792" t="n">
        <v>1.082</v>
      </c>
      <c r="J2556" s="793" t="n"/>
      <c r="K2556" s="964" t="n">
        <v>2.547</v>
      </c>
      <c r="L2556" s="793" t="n"/>
      <c r="M2556" s="982">
        <f>IFERROR(AVERAGE(D2556:E2556),"")</f>
        <v/>
      </c>
      <c r="N2556" s="982">
        <f>IFERROR(AVERAGE(F2556:H2556),"")</f>
        <v/>
      </c>
      <c r="O2556" s="982">
        <f>IFERROR(AVERAGE(I2556:J2556),"")</f>
        <v/>
      </c>
      <c r="P2556" s="1028">
        <f>IFERROR(AVERAGE(K2556:L2556),"")</f>
        <v/>
      </c>
      <c r="R2556" s="797">
        <f>AVERAGE(M2556:P2556)</f>
        <v/>
      </c>
      <c r="S2556" s="266">
        <f>IF(R2556&gt;=1,1,0)</f>
        <v/>
      </c>
      <c r="T2556" s="266">
        <f>IF(S2556=0,0,S2556+T2555)</f>
        <v/>
      </c>
      <c r="AH2556" s="257">
        <f>IF(AND(M2556&gt;=2,N2556&gt;=2,O2556&gt;=2,P2556&gt;=2),1,0)</f>
        <v/>
      </c>
      <c r="AI2556" s="266">
        <f>IF(AH2556=0,"OK","Check")</f>
        <v/>
      </c>
    </row>
    <row r="2557" ht="17.45" customHeight="1">
      <c r="A2557" s="257">
        <f>IF(ISNUMBER(C2557),MONTH(C2557),"")</f>
        <v/>
      </c>
      <c r="B2557" s="257">
        <f>IF(ISNUMBER(C2557),YEAR(C2557),"")</f>
        <v/>
      </c>
      <c r="C2557" s="791">
        <f>C2556+1</f>
        <v/>
      </c>
      <c r="D2557" s="792" t="n"/>
      <c r="E2557" s="793" t="n">
        <v>0.786</v>
      </c>
      <c r="F2557" s="795" t="n"/>
      <c r="G2557" s="794" t="n">
        <v>0.7494</v>
      </c>
      <c r="H2557" s="836" t="n"/>
      <c r="I2557" s="792" t="n"/>
      <c r="J2557" s="793" t="n">
        <v>0.959</v>
      </c>
      <c r="K2557" s="795" t="n"/>
      <c r="L2557" s="793" t="n">
        <v>1.875</v>
      </c>
      <c r="M2557" s="982">
        <f>IFERROR(AVERAGE(D2557:E2557),"")</f>
        <v/>
      </c>
      <c r="N2557" s="982">
        <f>IFERROR(AVERAGE(F2557:H2557),"")</f>
        <v/>
      </c>
      <c r="O2557" s="982">
        <f>IFERROR(AVERAGE(I2557:J2557),"")</f>
        <v/>
      </c>
      <c r="P2557" s="982">
        <f>IFERROR(AVERAGE(K2557:L2557),"")</f>
        <v/>
      </c>
      <c r="R2557" s="797">
        <f>AVERAGE(M2557:P2557)</f>
        <v/>
      </c>
      <c r="S2557" s="266">
        <f>IF(R2557&gt;=1,1,0)</f>
        <v/>
      </c>
      <c r="T2557" s="266">
        <f>IF(S2557=0,0,S2557+T2556)</f>
        <v/>
      </c>
      <c r="AH2557" s="257">
        <f>IF(AND(M2557&gt;=2,N2557&gt;=2,O2557&gt;=2,P2557&gt;=2),1,0)</f>
        <v/>
      </c>
      <c r="AI2557" s="266">
        <f>IF(AH2557=0,"OK","Check")</f>
        <v/>
      </c>
    </row>
    <row r="2558" ht="17.45" customHeight="1" thickBot="1">
      <c r="A2558" s="257">
        <f>IF(ISNUMBER(C2558),MONTH(C2558),"")</f>
        <v/>
      </c>
      <c r="B2558" s="257">
        <f>IF(ISNUMBER(C2558),YEAR(C2558),"")</f>
        <v/>
      </c>
      <c r="C2558" s="861">
        <f>C2557+1</f>
        <v/>
      </c>
      <c r="D2558" s="809" t="n">
        <v>0.9805</v>
      </c>
      <c r="E2558" s="810" t="n"/>
      <c r="F2558" s="812" t="n">
        <v>0.8083</v>
      </c>
      <c r="G2558" s="811" t="n"/>
      <c r="H2558" s="837" t="n">
        <v>0.8814</v>
      </c>
      <c r="I2558" s="809" t="n">
        <v>0.9026</v>
      </c>
      <c r="J2558" s="810" t="n"/>
      <c r="K2558" s="812" t="n">
        <v>1.979</v>
      </c>
      <c r="L2558" s="810" t="n"/>
      <c r="M2558" s="983">
        <f>IFERROR(AVERAGE(D2558:E2558),"")</f>
        <v/>
      </c>
      <c r="N2558" s="983">
        <f>IFERROR(AVERAGE(F2558:H2558),"")</f>
        <v/>
      </c>
      <c r="O2558" s="983">
        <f>IFERROR(AVERAGE(I2558:J2558),"")</f>
        <v/>
      </c>
      <c r="P2558" s="983">
        <f>IFERROR(AVERAGE(K2558:L2558),"")</f>
        <v/>
      </c>
      <c r="Q2558" s="441" t="n"/>
      <c r="R2558" s="813">
        <f>AVERAGE(M2558:P2558)</f>
        <v/>
      </c>
      <c r="S2558" s="443">
        <f>IF(R2558&gt;=1,1,0)</f>
        <v/>
      </c>
      <c r="T2558" s="443">
        <f>IF(S2558=0,0,S2558+T2557)</f>
        <v/>
      </c>
      <c r="AH2558" s="257">
        <f>IF(AND(M2558&gt;=2,N2558&gt;=2,O2558&gt;=2,P2558&gt;=2),1,0)</f>
        <v/>
      </c>
      <c r="AI2558" s="266">
        <f>IF(AH2558=0,"OK","Check")</f>
        <v/>
      </c>
    </row>
    <row r="2559" ht="17.45" customHeight="1" thickBot="1">
      <c r="A2559" s="257">
        <f>IF(ISNUMBER(C2559),MONTH(C2559),"")</f>
        <v/>
      </c>
      <c r="B2559" s="257">
        <f>IF(ISNUMBER(C2559),YEAR(C2559),"")</f>
        <v/>
      </c>
      <c r="C2559" s="808">
        <f>C2558+1</f>
        <v/>
      </c>
      <c r="D2559" s="809" t="n"/>
      <c r="E2559" s="810" t="n">
        <v>0.8555</v>
      </c>
      <c r="F2559" s="812" t="n"/>
      <c r="G2559" s="811" t="n">
        <v>1.187</v>
      </c>
      <c r="H2559" s="837" t="n"/>
      <c r="I2559" s="809" t="n"/>
      <c r="J2559" s="810" t="n">
        <v>1.129</v>
      </c>
      <c r="K2559" s="812" t="n"/>
      <c r="L2559" s="810" t="n">
        <v>1.979</v>
      </c>
      <c r="M2559" s="983">
        <f>IFERROR(AVERAGE(D2559:E2559),"")</f>
        <v/>
      </c>
      <c r="N2559" s="983">
        <f>IFERROR(AVERAGE(F2559:H2559),"")</f>
        <v/>
      </c>
      <c r="O2559" s="983">
        <f>IFERROR(AVERAGE(I2559:J2559),"")</f>
        <v/>
      </c>
      <c r="P2559" s="983">
        <f>IFERROR(AVERAGE(K2559:L2559),"")</f>
        <v/>
      </c>
      <c r="Q2559" s="441" t="n"/>
      <c r="R2559" s="813">
        <f>AVERAGE(M2559:P2559)</f>
        <v/>
      </c>
      <c r="S2559" s="443">
        <f>IF(R2559&gt;=1,1,0)</f>
        <v/>
      </c>
      <c r="T2559" s="443">
        <f>IF(S2559=0,0,S2559+T2558)</f>
        <v/>
      </c>
      <c r="U2559" s="514" t="inlineStr">
        <is>
          <t>December</t>
        </is>
      </c>
      <c r="V2559" s="515" t="n">
        <v>2024</v>
      </c>
      <c r="W2559" s="516" t="n"/>
      <c r="X2559" s="516" t="n"/>
      <c r="Y2559" s="516" t="n"/>
      <c r="AH2559" s="257">
        <f>IF(AND(M2559&gt;=2,N2559&gt;=2,O2559&gt;=2,P2559&gt;=2),1,0)</f>
        <v/>
      </c>
      <c r="AI2559" s="266">
        <f>IF(AH2559=0,"OK","Check")</f>
        <v/>
      </c>
    </row>
    <row r="2560" ht="17.45" customHeight="1">
      <c r="A2560" s="257">
        <f>IF(ISNUMBER(C2560),MONTH(C2560),"")</f>
        <v/>
      </c>
      <c r="B2560" s="257">
        <f>IF(ISNUMBER(C2560),YEAR(C2560),"")</f>
        <v/>
      </c>
      <c r="C2560" s="791">
        <f>C2559+1</f>
        <v/>
      </c>
      <c r="D2560" s="792" t="n">
        <v>0.7879</v>
      </c>
      <c r="E2560" s="793" t="n"/>
      <c r="F2560" s="795" t="n">
        <v>0.7373</v>
      </c>
      <c r="G2560" s="794" t="n"/>
      <c r="H2560" s="836" t="n"/>
      <c r="I2560" s="792" t="n">
        <v>0.9744</v>
      </c>
      <c r="J2560" s="793" t="n"/>
      <c r="K2560" s="795" t="n">
        <v>1.097</v>
      </c>
      <c r="L2560" s="793" t="n"/>
      <c r="M2560" s="982">
        <f>IFERROR(AVERAGE(D2560:E2560),"")</f>
        <v/>
      </c>
      <c r="N2560" s="982">
        <f>IFERROR(AVERAGE(F2560:H2560),"")</f>
        <v/>
      </c>
      <c r="O2560" s="982">
        <f>IFERROR(AVERAGE(I2560:J2560),"")</f>
        <v/>
      </c>
      <c r="P2560" s="982">
        <f>IFERROR(AVERAGE(K2560:L2560),"")</f>
        <v/>
      </c>
      <c r="R2560" s="797">
        <f>AVERAGE(M2560:P2560)</f>
        <v/>
      </c>
      <c r="S2560" s="266">
        <f>IF(R2560&gt;=1,1,0)</f>
        <v/>
      </c>
      <c r="T2560" s="266">
        <f>IF(S2560=0,0,S2560+T2559)</f>
        <v/>
      </c>
      <c r="U2560" s="517" t="inlineStr">
        <is>
          <t>Parameter</t>
        </is>
      </c>
      <c r="V2560" s="517" t="inlineStr">
        <is>
          <t>Station 1</t>
        </is>
      </c>
      <c r="W2560" s="517" t="inlineStr">
        <is>
          <t>Station 2</t>
        </is>
      </c>
      <c r="X2560" s="517" t="inlineStr">
        <is>
          <t>Station 4</t>
        </is>
      </c>
      <c r="Y2560" s="517" t="inlineStr">
        <is>
          <t>Station 5</t>
        </is>
      </c>
      <c r="AH2560" s="257">
        <f>IF(AND(M2560&gt;=2,N2560&gt;=2,O2560&gt;=2,P2560&gt;=2),1,0)</f>
        <v/>
      </c>
      <c r="AI2560" s="266">
        <f>IF(AH2560=0,"OK","Check")</f>
        <v/>
      </c>
    </row>
    <row r="2561" ht="17.45" customHeight="1" thickBot="1">
      <c r="A2561" s="257">
        <f>IF(ISNUMBER(C2561),MONTH(C2561),"")</f>
        <v/>
      </c>
      <c r="B2561" s="257">
        <f>IF(ISNUMBER(C2561),YEAR(C2561),"")</f>
        <v/>
      </c>
      <c r="C2561" s="824">
        <f>C2560+1</f>
        <v/>
      </c>
      <c r="D2561" s="825" t="n"/>
      <c r="E2561" s="966" t="n">
        <v>2.633</v>
      </c>
      <c r="F2561" s="828" t="n"/>
      <c r="G2561" s="1043" t="n">
        <v>2.657</v>
      </c>
      <c r="H2561" s="867" t="n"/>
      <c r="I2561" s="825" t="n"/>
      <c r="J2561" s="966" t="n">
        <v>7.729</v>
      </c>
      <c r="K2561" s="828" t="n"/>
      <c r="L2561" s="966" t="n">
        <v>5.324</v>
      </c>
      <c r="M2561" s="1044">
        <f>IFERROR(AVERAGE(D2561:E2561),"")</f>
        <v/>
      </c>
      <c r="N2561" s="1044">
        <f>IFERROR(AVERAGE(F2561:H2561),"")</f>
        <v/>
      </c>
      <c r="O2561" s="1044">
        <f>IFERROR(AVERAGE(I2561:J2561),"")</f>
        <v/>
      </c>
      <c r="P2561" s="1044">
        <f>IFERROR(AVERAGE(K2561:L2561),"")</f>
        <v/>
      </c>
      <c r="Q2561" s="315" t="n"/>
      <c r="R2561" s="830">
        <f>AVERAGE(M2561:P2561)</f>
        <v/>
      </c>
      <c r="S2561" s="312">
        <f>IF(R2561&gt;=1,1,0)</f>
        <v/>
      </c>
      <c r="T2561" s="312">
        <f>IF(S2561=0,0,S2561+T2560)</f>
        <v/>
      </c>
      <c r="U2561" s="518" t="inlineStr">
        <is>
          <t>Average</t>
        </is>
      </c>
      <c r="V2561" s="928">
        <f>AVERAGE(D2531:E2561)</f>
        <v/>
      </c>
      <c r="W2561" s="928">
        <f>AVERAGE(F2531:H2561)</f>
        <v/>
      </c>
      <c r="X2561" s="928">
        <f>AVERAGE(I2531:J2561)</f>
        <v/>
      </c>
      <c r="Y2561" s="928">
        <f>AVERAGE(K2531:L2561)</f>
        <v/>
      </c>
      <c r="AH2561" s="257">
        <f>IF(AND(M2561&gt;=2,N2561&gt;=2,O2561&gt;=2,P2561&gt;=2),1,0)</f>
        <v/>
      </c>
      <c r="AI2561" s="266">
        <f>IF(AH2561=0,"OK","Check")</f>
        <v/>
      </c>
    </row>
    <row r="2562" ht="17.45" customHeight="1">
      <c r="A2562" s="257">
        <f>IF(ISNUMBER(C2562),MONTH(C2562),"")</f>
        <v/>
      </c>
      <c r="B2562" s="257">
        <f>IF(ISNUMBER(C2562),YEAR(C2562),"")</f>
        <v/>
      </c>
      <c r="C2562" s="831">
        <f>C2561+1</f>
        <v/>
      </c>
      <c r="D2562" s="832" t="n">
        <v>1.491</v>
      </c>
      <c r="E2562" s="833" t="n"/>
      <c r="F2562" s="835" t="n"/>
      <c r="G2562" s="834" t="n"/>
      <c r="H2562" s="860" t="n">
        <v>1.367</v>
      </c>
      <c r="I2562" s="832" t="n">
        <v>1.156</v>
      </c>
      <c r="J2562" s="833" t="n"/>
      <c r="K2562" s="835" t="n">
        <v>1.713</v>
      </c>
      <c r="L2562" s="833" t="n"/>
      <c r="M2562" s="982">
        <f>IFERROR(AVERAGE(D2562:E2562),"")</f>
        <v/>
      </c>
      <c r="N2562" s="982">
        <f>IFERROR(AVERAGE(F2562:H2562),"")</f>
        <v/>
      </c>
      <c r="O2562" s="982">
        <f>IFERROR(AVERAGE(I2562:J2562),"")</f>
        <v/>
      </c>
      <c r="P2562" s="982">
        <f>IFERROR(AVERAGE(K2562:L2562),"")</f>
        <v/>
      </c>
      <c r="R2562" s="797">
        <f>AVERAGE(M2562:P2562)</f>
        <v/>
      </c>
      <c r="S2562" s="266">
        <f>IF(R2562&gt;=1,1,0)</f>
        <v/>
      </c>
      <c r="T2562" s="266">
        <f>IF(S2562=0,0,S2562+T2561)</f>
        <v/>
      </c>
      <c r="U2562" s="518" t="inlineStr">
        <is>
          <t>Maximum</t>
        </is>
      </c>
      <c r="V2562" s="928">
        <f>MAX(D2531:E2561)</f>
        <v/>
      </c>
      <c r="W2562" s="928">
        <f>MAX(F2531:H2561)</f>
        <v/>
      </c>
      <c r="X2562" s="928">
        <f>MAX(I2531:J2561)</f>
        <v/>
      </c>
      <c r="Y2562" s="928">
        <f>MAX(K2531:L2561)</f>
        <v/>
      </c>
      <c r="AH2562" s="257">
        <f>IF(AND(M2562&gt;=2,N2562&gt;=2,O2562&gt;=2,P2562&gt;=2),1,0)</f>
        <v/>
      </c>
      <c r="AI2562" s="266">
        <f>IF(AH2562=0,"OK","Check")</f>
        <v/>
      </c>
    </row>
    <row r="2563" ht="17.45" customHeight="1" thickBot="1">
      <c r="A2563" s="257">
        <f>IF(ISNUMBER(C2563),MONTH(C2563),"")</f>
        <v/>
      </c>
      <c r="B2563" s="257">
        <f>IF(ISNUMBER(C2563),YEAR(C2563),"")</f>
        <v/>
      </c>
      <c r="C2563" s="791">
        <f>C2562+1</f>
        <v/>
      </c>
      <c r="D2563" s="792" t="n"/>
      <c r="E2563" s="793" t="n">
        <v>2.079</v>
      </c>
      <c r="F2563" s="795" t="n"/>
      <c r="G2563" s="794" t="n">
        <v>1.896</v>
      </c>
      <c r="H2563" s="836" t="n"/>
      <c r="I2563" s="792" t="n"/>
      <c r="J2563" s="793" t="n">
        <v>1.805</v>
      </c>
      <c r="K2563" s="795" t="n"/>
      <c r="L2563" s="865" t="n">
        <v>2.503</v>
      </c>
      <c r="M2563" s="1028">
        <f>IFERROR(AVERAGE(D2563:E2563),"")</f>
        <v/>
      </c>
      <c r="N2563" s="982">
        <f>IFERROR(AVERAGE(F2563:H2563),"")</f>
        <v/>
      </c>
      <c r="O2563" s="982">
        <f>IFERROR(AVERAGE(I2563:J2563),"")</f>
        <v/>
      </c>
      <c r="P2563" s="1028">
        <f>IFERROR(AVERAGE(K2563:L2563),"")</f>
        <v/>
      </c>
      <c r="R2563" s="797">
        <f>AVERAGE(M2563:P2563)</f>
        <v/>
      </c>
      <c r="S2563" s="266">
        <f>IF(R2563&gt;=1,1,0)</f>
        <v/>
      </c>
      <c r="T2563" s="266">
        <f>IF(S2563=0,0,S2563+T2562)</f>
        <v/>
      </c>
      <c r="U2563" s="520" t="inlineStr">
        <is>
          <t># DAYS &gt; 2.5</t>
        </is>
      </c>
      <c r="V2563" s="521">
        <f>COUNTIF(D2531:E2561,"&gt;=2.5")</f>
        <v/>
      </c>
      <c r="W2563" s="521">
        <f>COUNTIF(F2531:H2561,"&gt;=2.5")</f>
        <v/>
      </c>
      <c r="X2563" s="521">
        <f>COUNTIF(I2531:J2561,"&gt;=2.5")</f>
        <v/>
      </c>
      <c r="Y2563" s="521">
        <f>COUNTIF(K2531:L2561,"&gt;=2.5")</f>
        <v/>
      </c>
      <c r="AH2563" s="257">
        <f>IF(AND(M2563&gt;=2,N2563&gt;=2,O2563&gt;=2,P2563&gt;=2),1,0)</f>
        <v/>
      </c>
      <c r="AI2563" s="266">
        <f>IF(AH2563=0,"OK","Check")</f>
        <v/>
      </c>
    </row>
    <row r="2564" ht="17.45" customHeight="1" thickBot="1">
      <c r="A2564" s="257">
        <f>IF(ISNUMBER(C2564),MONTH(C2564),"")</f>
        <v/>
      </c>
      <c r="B2564" s="257">
        <f>IF(ISNUMBER(C2564),YEAR(C2564),"")</f>
        <v/>
      </c>
      <c r="C2564" s="861">
        <f>C2563+1</f>
        <v/>
      </c>
      <c r="D2564" s="803" t="n">
        <v>1.524</v>
      </c>
      <c r="E2564" s="804" t="n"/>
      <c r="F2564" s="806" t="n">
        <v>1.414</v>
      </c>
      <c r="G2564" s="805" t="n"/>
      <c r="H2564" s="838" t="n">
        <v>1.576</v>
      </c>
      <c r="I2564" s="803" t="n">
        <v>1.555</v>
      </c>
      <c r="J2564" s="804" t="n"/>
      <c r="K2564" s="806" t="n">
        <v>1.874</v>
      </c>
      <c r="L2564" s="804" t="n"/>
      <c r="M2564" s="982">
        <f>IFERROR(AVERAGE(D2564:E2564),"")</f>
        <v/>
      </c>
      <c r="N2564" s="982">
        <f>IFERROR(AVERAGE(F2564:H2564),"")</f>
        <v/>
      </c>
      <c r="O2564" s="982">
        <f>IFERROR(AVERAGE(I2564:J2564),"")</f>
        <v/>
      </c>
      <c r="P2564" s="982">
        <f>IFERROR(AVERAGE(K2564:L2564),"")</f>
        <v/>
      </c>
      <c r="R2564" s="797">
        <f>AVERAGE(M2564:P2564)</f>
        <v/>
      </c>
      <c r="S2564" s="266">
        <f>IF(R2564&gt;=1,1,0)</f>
        <v/>
      </c>
      <c r="T2564" s="266">
        <f>IF(S2564=0,0,S2564+T2563)</f>
        <v/>
      </c>
      <c r="X2564" s="664">
        <f>SUM(V2563:Y2563)</f>
        <v/>
      </c>
      <c r="Y2564" s="929">
        <f>AVERAGE(V2561:Y2561)</f>
        <v/>
      </c>
      <c r="AH2564" s="257">
        <f>IF(AND(M2564&gt;=2,N2564&gt;=2,O2564&gt;=2,P2564&gt;=2),1,0)</f>
        <v/>
      </c>
      <c r="AI2564" s="266">
        <f>IF(AH2564=0,"OK","Check")</f>
        <v/>
      </c>
    </row>
    <row r="2565" ht="17.45" customHeight="1" thickBot="1">
      <c r="A2565" s="257">
        <f>IF(ISNUMBER(C2565),MONTH(C2565),"")</f>
        <v/>
      </c>
      <c r="B2565" s="257">
        <f>IF(ISNUMBER(C2565),YEAR(C2565),"")</f>
        <v/>
      </c>
      <c r="C2565" s="808">
        <f>C2564+1</f>
        <v/>
      </c>
      <c r="D2565" s="809" t="n"/>
      <c r="E2565" s="810" t="n">
        <v>0.8666</v>
      </c>
      <c r="F2565" s="812" t="n"/>
      <c r="G2565" s="811" t="n">
        <v>0.8222</v>
      </c>
      <c r="H2565" s="837" t="n"/>
      <c r="I2565" s="809" t="n"/>
      <c r="J2565" s="810" t="n">
        <v>0.9179</v>
      </c>
      <c r="K2565" s="812" t="n"/>
      <c r="L2565" s="810" t="n">
        <v>1.652</v>
      </c>
      <c r="M2565" s="983">
        <f>IFERROR(AVERAGE(D2565:E2565),"")</f>
        <v/>
      </c>
      <c r="N2565" s="983">
        <f>IFERROR(AVERAGE(F2565:H2565),"")</f>
        <v/>
      </c>
      <c r="O2565" s="983">
        <f>IFERROR(AVERAGE(I2565:J2565),"")</f>
        <v/>
      </c>
      <c r="P2565" s="983">
        <f>IFERROR(AVERAGE(K2565:L2565),"")</f>
        <v/>
      </c>
      <c r="Q2565" s="441" t="n"/>
      <c r="R2565" s="813">
        <f>AVERAGE(M2565:P2565)</f>
        <v/>
      </c>
      <c r="S2565" s="443">
        <f>IF(R2565&gt;=1,1,0)</f>
        <v/>
      </c>
      <c r="T2565" s="443">
        <f>IF(S2565=0,0,S2565+T2564)</f>
        <v/>
      </c>
      <c r="V2565" s="605">
        <f>V2561-V2531</f>
        <v/>
      </c>
      <c r="W2565" s="605">
        <f>W2561-W2531</f>
        <v/>
      </c>
      <c r="X2565" s="605">
        <f>X2561-X2531</f>
        <v/>
      </c>
      <c r="Y2565" s="605">
        <f>Y2561-Y2531</f>
        <v/>
      </c>
      <c r="AH2565" s="257">
        <f>IF(AND(M2565&gt;=2,N2565&gt;=2,O2565&gt;=2,P2565&gt;=2),1,0)</f>
        <v/>
      </c>
      <c r="AI2565" s="266">
        <f>IF(AH2565=0,"OK","Check")</f>
        <v/>
      </c>
    </row>
    <row r="2566" ht="17.45" customHeight="1" thickBot="1">
      <c r="A2566" s="257">
        <f>IF(ISNUMBER(C2566),MONTH(C2566),"")</f>
        <v/>
      </c>
      <c r="B2566" s="257">
        <f>IF(ISNUMBER(C2566),YEAR(C2566),"")</f>
        <v/>
      </c>
      <c r="C2566" s="808">
        <f>C2565+1</f>
        <v/>
      </c>
      <c r="D2566" s="809" t="n">
        <v>1.452</v>
      </c>
      <c r="E2566" s="810" t="n"/>
      <c r="F2566" s="812" t="n">
        <v>1.004</v>
      </c>
      <c r="G2566" s="811" t="n"/>
      <c r="H2566" s="837" t="n"/>
      <c r="I2566" s="809" t="n">
        <v>0.8290999999999999</v>
      </c>
      <c r="J2566" s="810" t="n"/>
      <c r="K2566" s="812" t="n">
        <v>1.463</v>
      </c>
      <c r="L2566" s="810" t="n"/>
      <c r="M2566" s="983">
        <f>IFERROR(AVERAGE(D2566:E2566),"")</f>
        <v/>
      </c>
      <c r="N2566" s="983">
        <f>IFERROR(AVERAGE(F2566:H2566),"")</f>
        <v/>
      </c>
      <c r="O2566" s="983">
        <f>IFERROR(AVERAGE(I2566:J2566),"")</f>
        <v/>
      </c>
      <c r="P2566" s="983">
        <f>IFERROR(AVERAGE(K2566:L2566),"")</f>
        <v/>
      </c>
      <c r="Q2566" s="441" t="n"/>
      <c r="R2566" s="813">
        <f>AVERAGE(M2566:P2566)</f>
        <v/>
      </c>
      <c r="S2566" s="443">
        <f>IF(R2566&gt;=1,1,0)</f>
        <v/>
      </c>
      <c r="T2566" s="443">
        <f>IF(S2566=0,0,S2566+T2565)</f>
        <v/>
      </c>
      <c r="U2566" s="514" t="inlineStr">
        <is>
          <t>YTD</t>
        </is>
      </c>
      <c r="V2566" s="515" t="n">
        <v>2024</v>
      </c>
      <c r="W2566" s="516" t="n"/>
      <c r="X2566" s="516" t="n"/>
      <c r="Y2566" s="516" t="n"/>
      <c r="AF2566" s="427" t="inlineStr">
        <is>
          <t>CY 2024</t>
        </is>
      </c>
      <c r="AG2566" s="427" t="inlineStr">
        <is>
          <t>Since 2018</t>
        </is>
      </c>
      <c r="AH2566" s="257">
        <f>IF(AND(M2566&gt;=2,N2566&gt;=2,O2566&gt;=2,P2566&gt;=2),1,0)</f>
        <v/>
      </c>
      <c r="AI2566" s="266">
        <f>IF(AH2566=0,"OK","Check")</f>
        <v/>
      </c>
    </row>
    <row r="2567" ht="17.45" customHeight="1">
      <c r="A2567" s="257">
        <f>IF(ISNUMBER(C2567),MONTH(C2567),"")</f>
        <v/>
      </c>
      <c r="B2567" s="257">
        <f>IF(ISNUMBER(C2567),YEAR(C2567),"")</f>
        <v/>
      </c>
      <c r="C2567" s="963">
        <f>C2566+1</f>
        <v/>
      </c>
      <c r="D2567" s="849" t="n"/>
      <c r="E2567" s="850" t="n">
        <v>1.973</v>
      </c>
      <c r="F2567" s="852" t="n"/>
      <c r="G2567" s="851" t="n">
        <v>1.247</v>
      </c>
      <c r="H2567" s="853" t="n"/>
      <c r="I2567" s="849" t="n"/>
      <c r="J2567" s="850" t="n">
        <v>1.261</v>
      </c>
      <c r="K2567" s="852" t="n"/>
      <c r="L2567" s="1061" t="n">
        <v>11.11</v>
      </c>
      <c r="M2567" s="982">
        <f>IFERROR(AVERAGE(D2567:E2567),"")</f>
        <v/>
      </c>
      <c r="N2567" s="982">
        <f>IFERROR(AVERAGE(F2567:H2567),"")</f>
        <v/>
      </c>
      <c r="O2567" s="982">
        <f>IFERROR(AVERAGE(I2567:J2567),"")</f>
        <v/>
      </c>
      <c r="P2567" s="1062">
        <f>IFERROR(AVERAGE(K2567:L2567),"")</f>
        <v/>
      </c>
      <c r="R2567" s="797">
        <f>AVERAGE(M2567:P2567)</f>
        <v/>
      </c>
      <c r="S2567" s="266">
        <f>IF(R2567&gt;=1,1,0)</f>
        <v/>
      </c>
      <c r="T2567" s="266">
        <f>IF(S2567=0,0,S2567+T2566)</f>
        <v/>
      </c>
      <c r="U2567" s="517" t="inlineStr">
        <is>
          <t>Parameter</t>
        </is>
      </c>
      <c r="V2567" s="517" t="inlineStr">
        <is>
          <t>Station 1</t>
        </is>
      </c>
      <c r="W2567" s="517" t="inlineStr">
        <is>
          <t>Station 2</t>
        </is>
      </c>
      <c r="X2567" s="517" t="inlineStr">
        <is>
          <t>Station 4</t>
        </is>
      </c>
      <c r="Y2567" s="517" t="inlineStr">
        <is>
          <t>Station 5</t>
        </is>
      </c>
      <c r="AE2567" s="798" t="inlineStr">
        <is>
          <t>max</t>
        </is>
      </c>
      <c r="AF2567" s="796">
        <f>MAX($D$2196:$L$2561)</f>
        <v/>
      </c>
      <c r="AG2567" s="796">
        <f>MAX($D$5:$L$2561)</f>
        <v/>
      </c>
      <c r="AH2567" s="257">
        <f>IF(AND(M2567&gt;=2,N2567&gt;=2,O2567&gt;=2,P2567&gt;=2),1,0)</f>
        <v/>
      </c>
      <c r="AI2567" s="266">
        <f>IF(AH2567=0,"OK","Check")</f>
        <v/>
      </c>
    </row>
    <row r="2568" ht="17.45" customHeight="1">
      <c r="A2568" s="257">
        <f>IF(ISNUMBER(C2568),MONTH(C2568),"")</f>
        <v/>
      </c>
      <c r="B2568" s="257">
        <f>IF(ISNUMBER(C2568),YEAR(C2568),"")</f>
        <v/>
      </c>
      <c r="C2568" s="791">
        <f>C2567+1</f>
        <v/>
      </c>
      <c r="D2568" s="933" t="n">
        <v>2.326</v>
      </c>
      <c r="E2568" s="850" t="n"/>
      <c r="F2568" s="852" t="n"/>
      <c r="G2568" s="851" t="n"/>
      <c r="H2568" s="1042" t="n">
        <v>5.025</v>
      </c>
      <c r="I2568" s="933" t="n">
        <v>3.163</v>
      </c>
      <c r="J2568" s="850" t="n"/>
      <c r="K2568" s="969" t="n">
        <v>2.737</v>
      </c>
      <c r="L2568" s="850" t="n"/>
      <c r="M2568" s="1028">
        <f>IFERROR(AVERAGE(D2568:E2568),"")</f>
        <v/>
      </c>
      <c r="N2568" s="1028">
        <f>IFERROR(AVERAGE(F2568:H2568),"")</f>
        <v/>
      </c>
      <c r="O2568" s="1028">
        <f>IFERROR(AVERAGE(I2568:J2568),"")</f>
        <v/>
      </c>
      <c r="P2568" s="1028">
        <f>IFERROR(AVERAGE(K2568:L2568),"")</f>
        <v/>
      </c>
      <c r="R2568" s="797">
        <f>AVERAGE(M2568:P2568)</f>
        <v/>
      </c>
      <c r="S2568" s="266">
        <f>IF(R2568&gt;=1,1,0)</f>
        <v/>
      </c>
      <c r="T2568" s="266">
        <f>IF(S2568=0,0,S2568+T2567)</f>
        <v/>
      </c>
      <c r="U2568" s="518" t="inlineStr">
        <is>
          <t>Average</t>
        </is>
      </c>
      <c r="V2568" s="928">
        <f>AVERAGE(D2196:E2562)</f>
        <v/>
      </c>
      <c r="W2568" s="928">
        <f>AVERAGE(F2196:H2562)</f>
        <v/>
      </c>
      <c r="X2568" s="928">
        <f>AVERAGE(I2196:J2562)</f>
        <v/>
      </c>
      <c r="Y2568" s="928">
        <f>AVERAGE(K2196:L2562)</f>
        <v/>
      </c>
      <c r="AE2568" s="798" t="inlineStr">
        <is>
          <t>99th percentile</t>
        </is>
      </c>
      <c r="AF2568" s="796">
        <f>PERCENTILE($D$2196:$L$2561,0.99)</f>
        <v/>
      </c>
      <c r="AG2568" s="796">
        <f>PERCENTILE($D$5:$L$2561,0.99)</f>
        <v/>
      </c>
      <c r="AH2568" s="257">
        <f>IF(AND(M2568&gt;=2,N2568&gt;=2,O2568&gt;=2,P2568&gt;=2),1,0)</f>
        <v/>
      </c>
      <c r="AI2568" s="266">
        <f>IF(AH2568=0,"OK","Check")</f>
        <v/>
      </c>
    </row>
    <row r="2569" ht="17.45" customHeight="1">
      <c r="A2569" s="257">
        <f>IF(ISNUMBER(C2569),MONTH(C2569),"")</f>
        <v/>
      </c>
      <c r="B2569" s="257">
        <f>IF(ISNUMBER(C2569),YEAR(C2569),"")</f>
        <v/>
      </c>
      <c r="C2569" s="791">
        <f>C2568+1</f>
        <v/>
      </c>
      <c r="D2569" s="849" t="n"/>
      <c r="E2569" s="901" t="n">
        <v>3.515</v>
      </c>
      <c r="F2569" s="852" t="n"/>
      <c r="G2569" s="926" t="n">
        <v>3.58</v>
      </c>
      <c r="H2569" s="853" t="n"/>
      <c r="I2569" s="849" t="n"/>
      <c r="J2569" s="901" t="n">
        <v>3.25</v>
      </c>
      <c r="K2569" s="852" t="n"/>
      <c r="L2569" s="901" t="n">
        <v>4.375</v>
      </c>
      <c r="M2569" s="1028">
        <f>IFERROR(AVERAGE(D2569:E2569),"")</f>
        <v/>
      </c>
      <c r="N2569" s="1028">
        <f>IFERROR(AVERAGE(F2569:H2569),"")</f>
        <v/>
      </c>
      <c r="O2569" s="1028">
        <f>IFERROR(AVERAGE(I2569:J2569),"")</f>
        <v/>
      </c>
      <c r="P2569" s="1028">
        <f>IFERROR(AVERAGE(K2569:L2569),"")</f>
        <v/>
      </c>
      <c r="R2569" s="797">
        <f>AVERAGE(M2569:P2569)</f>
        <v/>
      </c>
      <c r="S2569" s="266">
        <f>IF(R2569&gt;=1,1,0)</f>
        <v/>
      </c>
      <c r="T2569" s="266">
        <f>IF(S2569=0,0,S2569+T2568)</f>
        <v/>
      </c>
      <c r="U2569" s="518" t="inlineStr">
        <is>
          <t>Maximum</t>
        </is>
      </c>
      <c r="V2569" s="928">
        <f>MAX(D2196:E2562)</f>
        <v/>
      </c>
      <c r="W2569" s="928">
        <f>MAX(F2196:H2562)</f>
        <v/>
      </c>
      <c r="X2569" s="928">
        <f>MAX(I2196:J2562)</f>
        <v/>
      </c>
      <c r="Y2569" s="928">
        <f>MAX(K2196:L2562)</f>
        <v/>
      </c>
      <c r="AE2569" s="798" t="inlineStr">
        <is>
          <t>98th percentile</t>
        </is>
      </c>
      <c r="AF2569" s="796">
        <f>PERCENTILE($D$2196:$L$2561,0.98)</f>
        <v/>
      </c>
      <c r="AG2569" s="796">
        <f>PERCENTILE($D$5:$L$2561,0.98)</f>
        <v/>
      </c>
      <c r="AH2569" s="257">
        <f>IF(AND(M2569&gt;=2,N2569&gt;=2,O2569&gt;=2,P2569&gt;=2),1,0)</f>
        <v/>
      </c>
      <c r="AI2569" s="266">
        <f>IF(AH2569=0,"OK","Check")</f>
        <v/>
      </c>
    </row>
    <row r="2570" ht="17.45" customHeight="1" thickBot="1">
      <c r="A2570" s="257">
        <f>IF(ISNUMBER(C2570),MONTH(C2570),"")</f>
        <v/>
      </c>
      <c r="B2570" s="257">
        <f>IF(ISNUMBER(C2570),YEAR(C2570),"")</f>
        <v/>
      </c>
      <c r="C2570" s="961">
        <f>C2569+1</f>
        <v/>
      </c>
      <c r="D2570" s="930" t="n">
        <v>4.011</v>
      </c>
      <c r="E2570" s="841" t="n"/>
      <c r="F2570" s="1029" t="n">
        <v>3.716</v>
      </c>
      <c r="G2570" s="842" t="n"/>
      <c r="H2570" s="1030" t="n">
        <v>3.832</v>
      </c>
      <c r="I2570" s="930" t="n">
        <v>3.083</v>
      </c>
      <c r="J2570" s="841" t="n"/>
      <c r="K2570" s="1029" t="n">
        <v>4.52</v>
      </c>
      <c r="L2570" s="841" t="n"/>
      <c r="M2570" s="1028">
        <f>IFERROR(AVERAGE(D2570:E2570),"")</f>
        <v/>
      </c>
      <c r="N2570" s="1028">
        <f>IFERROR(AVERAGE(F2570:H2570),"")</f>
        <v/>
      </c>
      <c r="O2570" s="1028">
        <f>IFERROR(AVERAGE(I2570:J2570),"")</f>
        <v/>
      </c>
      <c r="P2570" s="1028">
        <f>IFERROR(AVERAGE(K2570:L2570),"")</f>
        <v/>
      </c>
      <c r="R2570" s="797">
        <f>AVERAGE(M2570:P2570)</f>
        <v/>
      </c>
      <c r="S2570" s="266">
        <f>IF(R2570&gt;=1,1,0)</f>
        <v/>
      </c>
      <c r="T2570" s="266">
        <f>IF(S2570=0,0,S2570+T2569)</f>
        <v/>
      </c>
      <c r="U2570" s="520" t="inlineStr">
        <is>
          <t># DAYS &gt; 2.5</t>
        </is>
      </c>
      <c r="V2570" s="521">
        <f>COUNTIF(D2196:E2562,"&gt;=2.5")</f>
        <v/>
      </c>
      <c r="W2570" s="521">
        <f>COUNTIF(F2196:H2562,"&gt;=2.5")</f>
        <v/>
      </c>
      <c r="X2570" s="521">
        <f>COUNTIF(I2196:J2562,"&gt;=2.5")</f>
        <v/>
      </c>
      <c r="Y2570" s="521">
        <f>COUNTIF(K2196:L2562,"&gt;=2.5")</f>
        <v/>
      </c>
      <c r="AE2570" s="798" t="inlineStr">
        <is>
          <t>95th percentile</t>
        </is>
      </c>
      <c r="AF2570" s="796">
        <f>PERCENTILE($D$2196:$L$2561,0.95)</f>
        <v/>
      </c>
      <c r="AG2570" s="796">
        <f>PERCENTILE($D$5:$L$2561,0.95)</f>
        <v/>
      </c>
      <c r="AH2570" s="257">
        <f>IF(AND(M2570&gt;=2,N2570&gt;=2,O2570&gt;=2,P2570&gt;=2),1,0)</f>
        <v/>
      </c>
      <c r="AI2570" s="266">
        <f>IF(AH2570=0,"OK","Check")</f>
        <v/>
      </c>
    </row>
    <row r="2571" ht="17.45" customHeight="1" thickBot="1">
      <c r="A2571" s="257">
        <f>IF(ISNUMBER(C2571),MONTH(C2571),"")</f>
        <v/>
      </c>
      <c r="B2571" s="257">
        <f>IF(ISNUMBER(C2571),YEAR(C2571),"")</f>
        <v/>
      </c>
      <c r="C2571" s="791">
        <f>C2570+1</f>
        <v/>
      </c>
      <c r="D2571" s="849" t="n"/>
      <c r="E2571" s="901" t="n">
        <v>2.753</v>
      </c>
      <c r="F2571" s="852" t="n"/>
      <c r="G2571" s="926" t="n">
        <v>2.717</v>
      </c>
      <c r="H2571" s="853" t="n"/>
      <c r="I2571" s="849" t="n"/>
      <c r="J2571" s="901" t="n">
        <v>2.663</v>
      </c>
      <c r="K2571" s="852" t="n"/>
      <c r="L2571" s="901" t="n">
        <v>3.896</v>
      </c>
      <c r="M2571" s="1028">
        <f>IFERROR(AVERAGE(D2571:E2571),"")</f>
        <v/>
      </c>
      <c r="N2571" s="1028">
        <f>IFERROR(AVERAGE(F2571:H2571),"")</f>
        <v/>
      </c>
      <c r="O2571" s="1028">
        <f>IFERROR(AVERAGE(I2571:J2571),"")</f>
        <v/>
      </c>
      <c r="P2571" s="1028">
        <f>IFERROR(AVERAGE(K2571:L2571),"")</f>
        <v/>
      </c>
      <c r="R2571" s="797">
        <f>AVERAGE(M2571:P2571)</f>
        <v/>
      </c>
      <c r="S2571" s="266">
        <f>IF(R2571&gt;=1,1,0)</f>
        <v/>
      </c>
      <c r="T2571" s="266">
        <f>IF(S2571=0,0,S2571+T2570)</f>
        <v/>
      </c>
      <c r="V2571" s="929">
        <f>AVERAGE(D2197:L2562)</f>
        <v/>
      </c>
      <c r="X2571" s="664">
        <f>SUM(V2570:Y2570)</f>
        <v/>
      </c>
      <c r="Y2571" s="929">
        <f>AVERAGE(V2568:Y2568)</f>
        <v/>
      </c>
      <c r="AE2571" s="798" t="inlineStr">
        <is>
          <t>90th percentile</t>
        </is>
      </c>
      <c r="AF2571" s="796">
        <f>PERCENTILE($D$2196:$L$2561,0.9)</f>
        <v/>
      </c>
      <c r="AG2571" s="796">
        <f>PERCENTILE($D$5:$L$2561,0.9)</f>
        <v/>
      </c>
      <c r="AH2571" s="257">
        <f>IF(AND(M2571&gt;=2,N2571&gt;=2,O2571&gt;=2,P2571&gt;=2),1,0)</f>
        <v/>
      </c>
      <c r="AI2571" s="266">
        <f>IF(AH2571=0,"OK","Check")</f>
        <v/>
      </c>
    </row>
    <row r="2572" ht="17.45" customHeight="1">
      <c r="A2572" s="257">
        <f>IF(ISNUMBER(C2572),MONTH(C2572),"")</f>
        <v/>
      </c>
      <c r="B2572" s="257">
        <f>IF(ISNUMBER(C2572),YEAR(C2572),"")</f>
        <v/>
      </c>
      <c r="C2572" s="808">
        <f>C2571+1</f>
        <v/>
      </c>
      <c r="D2572" s="844" t="n">
        <v>1.73</v>
      </c>
      <c r="E2572" s="845" t="n"/>
      <c r="F2572" s="847" t="n">
        <v>1.584</v>
      </c>
      <c r="G2572" s="846" t="n"/>
      <c r="H2572" s="848" t="n"/>
      <c r="I2572" s="844" t="n">
        <v>1.618</v>
      </c>
      <c r="J2572" s="845" t="n"/>
      <c r="K2572" s="847" t="n">
        <v>1.717</v>
      </c>
      <c r="L2572" s="845" t="n"/>
      <c r="M2572" s="983">
        <f>IFERROR(AVERAGE(D2572:E2572),"")</f>
        <v/>
      </c>
      <c r="N2572" s="983">
        <f>IFERROR(AVERAGE(F2572:H2572),"")</f>
        <v/>
      </c>
      <c r="O2572" s="983">
        <f>IFERROR(AVERAGE(I2572:J2572),"")</f>
        <v/>
      </c>
      <c r="P2572" s="983">
        <f>IFERROR(AVERAGE(K2572:L2572),"")</f>
        <v/>
      </c>
      <c r="Q2572" s="441" t="n"/>
      <c r="R2572" s="813">
        <f>AVERAGE(M2572:P2572)</f>
        <v/>
      </c>
      <c r="S2572" s="443">
        <f>IF(R2572&gt;=1,1,0)</f>
        <v/>
      </c>
      <c r="T2572" s="443">
        <f>IF(S2572=0,0,S2572+T2571)</f>
        <v/>
      </c>
      <c r="V2572" s="605">
        <f>V2568-V2202</f>
        <v/>
      </c>
      <c r="W2572" s="605">
        <f>W2568-W2202</f>
        <v/>
      </c>
      <c r="X2572" s="605">
        <f>X2568-X2202</f>
        <v/>
      </c>
      <c r="Y2572" s="605">
        <f>Y2568-Y2202</f>
        <v/>
      </c>
      <c r="AH2572" s="257">
        <f>IF(AND(M2572&gt;=2,N2572&gt;=2,O2572&gt;=2,P2572&gt;=2),1,0)</f>
        <v/>
      </c>
      <c r="AI2572" s="266">
        <f>IF(AH2572=0,"OK","Check")</f>
        <v/>
      </c>
    </row>
    <row r="2573" ht="17.45" customHeight="1">
      <c r="A2573" s="257">
        <f>IF(ISNUMBER(C2573),MONTH(C2573),"")</f>
        <v/>
      </c>
      <c r="B2573" s="257">
        <f>IF(ISNUMBER(C2573),YEAR(C2573),"")</f>
        <v/>
      </c>
      <c r="C2573" s="808">
        <f>C2572+1</f>
        <v/>
      </c>
      <c r="D2573" s="844" t="n"/>
      <c r="E2573" s="845" t="n">
        <v>1.282</v>
      </c>
      <c r="F2573" s="847" t="n"/>
      <c r="G2573" s="846" t="n">
        <v>1.088</v>
      </c>
      <c r="H2573" s="848" t="n"/>
      <c r="I2573" s="844" t="n"/>
      <c r="J2573" s="845" t="n">
        <v>1.046</v>
      </c>
      <c r="K2573" s="847" t="n"/>
      <c r="L2573" s="845" t="n">
        <v>1.626</v>
      </c>
      <c r="M2573" s="983">
        <f>IFERROR(AVERAGE(D2573:E2573),"")</f>
        <v/>
      </c>
      <c r="N2573" s="983">
        <f>IFERROR(AVERAGE(F2573:H2573),"")</f>
        <v/>
      </c>
      <c r="O2573" s="983">
        <f>IFERROR(AVERAGE(I2573:J2573),"")</f>
        <v/>
      </c>
      <c r="P2573" s="983">
        <f>IFERROR(AVERAGE(K2573:L2573),"")</f>
        <v/>
      </c>
      <c r="Q2573" s="441" t="n"/>
      <c r="R2573" s="813">
        <f>AVERAGE(M2573:P2573)</f>
        <v/>
      </c>
      <c r="S2573" s="443">
        <f>IF(R2573&gt;=1,1,0)</f>
        <v/>
      </c>
      <c r="T2573" s="443">
        <f>IF(S2573=0,0,S2573+T2572)</f>
        <v/>
      </c>
      <c r="AH2573" s="257">
        <f>IF(AND(M2573&gt;=2,N2573&gt;=2,O2573&gt;=2,P2573&gt;=2),1,0)</f>
        <v/>
      </c>
      <c r="AI2573" s="266">
        <f>IF(AH2573=0,"OK","Check")</f>
        <v/>
      </c>
    </row>
    <row r="2574" ht="17.45" customHeight="1">
      <c r="A2574" s="257">
        <f>IF(ISNUMBER(C2574),MONTH(C2574),"")</f>
        <v/>
      </c>
      <c r="B2574" s="257">
        <f>IF(ISNUMBER(C2574),YEAR(C2574),"")</f>
        <v/>
      </c>
      <c r="C2574" s="791">
        <f>C2573+1</f>
        <v/>
      </c>
      <c r="D2574" s="849" t="n">
        <v>1.391</v>
      </c>
      <c r="E2574" s="850" t="n"/>
      <c r="F2574" s="852" t="n"/>
      <c r="G2574" s="851" t="n"/>
      <c r="H2574" s="853" t="n">
        <v>1.328</v>
      </c>
      <c r="I2574" s="849" t="n">
        <v>1.46</v>
      </c>
      <c r="J2574" s="850" t="n"/>
      <c r="K2574" s="969" t="n">
        <v>2.3</v>
      </c>
      <c r="L2574" s="850" t="n"/>
      <c r="M2574" s="982">
        <f>IFERROR(AVERAGE(D2574:E2574),"")</f>
        <v/>
      </c>
      <c r="N2574" s="982">
        <f>IFERROR(AVERAGE(F2574:H2574),"")</f>
        <v/>
      </c>
      <c r="O2574" s="982">
        <f>IFERROR(AVERAGE(I2574:J2574),"")</f>
        <v/>
      </c>
      <c r="P2574" s="1028">
        <f>IFERROR(AVERAGE(K2574:L2574),"")</f>
        <v/>
      </c>
      <c r="R2574" s="797">
        <f>AVERAGE(M2574:P2574)</f>
        <v/>
      </c>
      <c r="S2574" s="266">
        <f>IF(R2574&gt;=1,1,0)</f>
        <v/>
      </c>
      <c r="T2574" s="266">
        <f>IF(S2574=0,0,S2574+T2573)</f>
        <v/>
      </c>
      <c r="AH2574" s="257">
        <f>IF(AND(M2574&gt;=2,N2574&gt;=2,O2574&gt;=2,P2574&gt;=2),1,0)</f>
        <v/>
      </c>
      <c r="AI2574" s="266">
        <f>IF(AH2574=0,"OK","Check")</f>
        <v/>
      </c>
    </row>
    <row r="2575" ht="17.45" customHeight="1">
      <c r="A2575" s="257">
        <f>IF(ISNUMBER(C2575),MONTH(C2575),"")</f>
        <v/>
      </c>
      <c r="B2575" s="257">
        <f>IF(ISNUMBER(C2575),YEAR(C2575),"")</f>
        <v/>
      </c>
      <c r="C2575" s="791">
        <f>C2574+1</f>
        <v/>
      </c>
      <c r="D2575" s="792" t="n"/>
      <c r="E2575" s="793" t="n">
        <v>1.255</v>
      </c>
      <c r="F2575" s="795" t="n"/>
      <c r="G2575" s="794" t="n">
        <v>1.354</v>
      </c>
      <c r="H2575" s="836" t="n"/>
      <c r="I2575" s="792" t="n"/>
      <c r="J2575" s="793" t="n">
        <v>1.672</v>
      </c>
      <c r="K2575" s="795" t="n"/>
      <c r="L2575" s="793" t="n">
        <v>1.428</v>
      </c>
      <c r="M2575" s="982">
        <f>IFERROR(AVERAGE(D2575:E2575),"")</f>
        <v/>
      </c>
      <c r="N2575" s="982">
        <f>IFERROR(AVERAGE(F2575:H2575),"")</f>
        <v/>
      </c>
      <c r="O2575" s="982">
        <f>IFERROR(AVERAGE(I2575:J2575),"")</f>
        <v/>
      </c>
      <c r="P2575" s="982">
        <f>IFERROR(AVERAGE(K2575:L2575),"")</f>
        <v/>
      </c>
      <c r="R2575" s="797">
        <f>AVERAGE(M2575:P2575)</f>
        <v/>
      </c>
      <c r="S2575" s="266">
        <f>IF(R2575&gt;=1,1,0)</f>
        <v/>
      </c>
      <c r="T2575" s="266">
        <f>IF(S2575=0,0,S2575+T2574)</f>
        <v/>
      </c>
      <c r="AH2575" s="257">
        <f>IF(AND(M2575&gt;=2,N2575&gt;=2,O2575&gt;=2,P2575&gt;=2),1,0)</f>
        <v/>
      </c>
      <c r="AI2575" s="266">
        <f>IF(AH2575=0,"OK","Check")</f>
        <v/>
      </c>
    </row>
    <row r="2576" ht="17.45" customHeight="1">
      <c r="A2576" s="257">
        <f>IF(ISNUMBER(C2576),MONTH(C2576),"")</f>
        <v/>
      </c>
      <c r="B2576" s="257">
        <f>IF(ISNUMBER(C2576),YEAR(C2576),"")</f>
        <v/>
      </c>
      <c r="C2576" s="861">
        <f>C2575+1</f>
        <v/>
      </c>
      <c r="D2576" s="840" t="n">
        <v>1.632</v>
      </c>
      <c r="E2576" s="841" t="n"/>
      <c r="F2576" s="843" t="n">
        <v>1.25</v>
      </c>
      <c r="G2576" s="842" t="n"/>
      <c r="H2576" s="863" t="n">
        <v>1.278</v>
      </c>
      <c r="I2576" s="840" t="n">
        <v>1.512</v>
      </c>
      <c r="J2576" s="841" t="n"/>
      <c r="K2576" s="843" t="n">
        <v>1.722</v>
      </c>
      <c r="L2576" s="841" t="n"/>
      <c r="M2576" s="982">
        <f>IFERROR(AVERAGE(D2576:E2576),"")</f>
        <v/>
      </c>
      <c r="N2576" s="982">
        <f>IFERROR(AVERAGE(F2576:H2576),"")</f>
        <v/>
      </c>
      <c r="O2576" s="982">
        <f>IFERROR(AVERAGE(I2576:J2576),"")</f>
        <v/>
      </c>
      <c r="P2576" s="982">
        <f>IFERROR(AVERAGE(K2576:L2576),"")</f>
        <v/>
      </c>
      <c r="R2576" s="797">
        <f>AVERAGE(M2576:P2576)</f>
        <v/>
      </c>
      <c r="S2576" s="266">
        <f>IF(R2576&gt;=1,1,0)</f>
        <v/>
      </c>
      <c r="T2576" s="266">
        <f>IF(S2576=0,0,S2576+T2575)</f>
        <v/>
      </c>
      <c r="AH2576" s="257">
        <f>IF(AND(M2576&gt;=2,N2576&gt;=2,O2576&gt;=2,P2576&gt;=2),1,0)</f>
        <v/>
      </c>
      <c r="AI2576" s="266">
        <f>IF(AH2576=0,"OK","Check")</f>
        <v/>
      </c>
    </row>
    <row r="2577" ht="17.45" customHeight="1">
      <c r="A2577" s="257">
        <f>IF(ISNUMBER(C2577),MONTH(C2577),"")</f>
        <v/>
      </c>
      <c r="B2577" s="257">
        <f>IF(ISNUMBER(C2577),YEAR(C2577),"")</f>
        <v/>
      </c>
      <c r="C2577" s="791">
        <f>C2576+1</f>
        <v/>
      </c>
      <c r="D2577" s="849" t="n"/>
      <c r="E2577" s="901" t="n">
        <v>2.506</v>
      </c>
      <c r="F2577" s="852" t="n"/>
      <c r="G2577" s="851" t="n">
        <v>1.44</v>
      </c>
      <c r="H2577" s="853" t="n"/>
      <c r="I2577" s="849" t="n"/>
      <c r="J2577" s="850" t="n">
        <v>1.497</v>
      </c>
      <c r="K2577" s="852" t="n"/>
      <c r="L2577" s="850" t="n">
        <v>1.836</v>
      </c>
      <c r="M2577" s="1028">
        <f>IFERROR(AVERAGE(D2577:E2577),"")</f>
        <v/>
      </c>
      <c r="N2577" s="982">
        <f>IFERROR(AVERAGE(F2577:H2577),"")</f>
        <v/>
      </c>
      <c r="O2577" s="982">
        <f>IFERROR(AVERAGE(I2577:J2577),"")</f>
        <v/>
      </c>
      <c r="P2577" s="982">
        <f>IFERROR(AVERAGE(K2577:L2577),"")</f>
        <v/>
      </c>
      <c r="R2577" s="797">
        <f>AVERAGE(M2577:P2577)</f>
        <v/>
      </c>
      <c r="S2577" s="266">
        <f>IF(R2577&gt;=1,1,0)</f>
        <v/>
      </c>
      <c r="T2577" s="266">
        <f>IF(S2577=0,0,S2577+T2576)</f>
        <v/>
      </c>
      <c r="AH2577" s="257">
        <f>IF(AND(M2577&gt;=2,N2577&gt;=2,O2577&gt;=2,P2577&gt;=2),1,0)</f>
        <v/>
      </c>
      <c r="AI2577" s="266">
        <f>IF(AH2577=0,"OK","Check")</f>
        <v/>
      </c>
    </row>
    <row r="2578" ht="17.45" customHeight="1">
      <c r="A2578" s="257">
        <f>IF(ISNUMBER(C2578),MONTH(C2578),"")</f>
        <v/>
      </c>
      <c r="B2578" s="257">
        <f>IF(ISNUMBER(C2578),YEAR(C2578),"")</f>
        <v/>
      </c>
      <c r="C2578" s="791">
        <f>C2577+1</f>
        <v/>
      </c>
      <c r="D2578" s="792" t="n">
        <v>1.252</v>
      </c>
      <c r="E2578" s="793" t="n"/>
      <c r="F2578" s="795" t="n">
        <v>0.8263</v>
      </c>
      <c r="G2578" s="794" t="n"/>
      <c r="H2578" s="836" t="n"/>
      <c r="I2578" s="792" t="n">
        <v>1.186</v>
      </c>
      <c r="J2578" s="793" t="n"/>
      <c r="K2578" s="795" t="n">
        <v>1.024</v>
      </c>
      <c r="L2578" s="793" t="n"/>
      <c r="M2578" s="982">
        <f>IFERROR(AVERAGE(D2578:E2578),"")</f>
        <v/>
      </c>
      <c r="N2578" s="982">
        <f>IFERROR(AVERAGE(F2578:H2578),"")</f>
        <v/>
      </c>
      <c r="O2578" s="982">
        <f>IFERROR(AVERAGE(I2578:J2578),"")</f>
        <v/>
      </c>
      <c r="P2578" s="982">
        <f>IFERROR(AVERAGE(K2578:L2578),"")</f>
        <v/>
      </c>
      <c r="R2578" s="797">
        <f>AVERAGE(M2578:P2578)</f>
        <v/>
      </c>
      <c r="S2578" s="266">
        <f>IF(R2578&gt;=1,1,0)</f>
        <v/>
      </c>
      <c r="T2578" s="266">
        <f>IF(S2578=0,0,S2578+T2577)</f>
        <v/>
      </c>
      <c r="AH2578" s="257">
        <f>IF(AND(M2578&gt;=2,N2578&gt;=2,O2578&gt;=2,P2578&gt;=2),1,0)</f>
        <v/>
      </c>
      <c r="AI2578" s="266">
        <f>IF(AH2578=0,"OK","Check")</f>
        <v/>
      </c>
    </row>
    <row r="2579" ht="17.45" customHeight="1">
      <c r="A2579" s="257">
        <f>IF(ISNUMBER(C2579),MONTH(C2579),"")</f>
        <v/>
      </c>
      <c r="B2579" s="257">
        <f>IF(ISNUMBER(C2579),YEAR(C2579),"")</f>
        <v/>
      </c>
      <c r="C2579" s="808">
        <f>C2578+1</f>
        <v/>
      </c>
      <c r="D2579" s="809" t="n"/>
      <c r="E2579" s="810" t="n">
        <v>0.9839</v>
      </c>
      <c r="F2579" s="812" t="n"/>
      <c r="G2579" s="811" t="n">
        <v>0.7631</v>
      </c>
      <c r="H2579" s="837" t="n"/>
      <c r="I2579" s="809" t="n"/>
      <c r="J2579" s="810" t="n">
        <v>0.7272</v>
      </c>
      <c r="K2579" s="812" t="n"/>
      <c r="L2579" s="810" t="n">
        <v>0.8935</v>
      </c>
      <c r="M2579" s="983">
        <f>IFERROR(AVERAGE(D2579:E2579),"")</f>
        <v/>
      </c>
      <c r="N2579" s="983">
        <f>IFERROR(AVERAGE(F2579:H2579),"")</f>
        <v/>
      </c>
      <c r="O2579" s="983">
        <f>IFERROR(AVERAGE(I2579:J2579),"")</f>
        <v/>
      </c>
      <c r="P2579" s="983">
        <f>IFERROR(AVERAGE(K2579:L2579),"")</f>
        <v/>
      </c>
      <c r="Q2579" s="441" t="n"/>
      <c r="R2579" s="813">
        <f>AVERAGE(M2579:P2579)</f>
        <v/>
      </c>
      <c r="S2579" s="443">
        <f>IF(R2579&gt;=1,1,0)</f>
        <v/>
      </c>
      <c r="T2579" s="443">
        <f>IF(S2579=0,0,S2579+T2578)</f>
        <v/>
      </c>
      <c r="AH2579" s="257">
        <f>IF(AND(M2579&gt;=2,N2579&gt;=2,O2579&gt;=2,P2579&gt;=2),1,0)</f>
        <v/>
      </c>
      <c r="AI2579" s="266">
        <f>IF(AH2579=0,"OK","Check")</f>
        <v/>
      </c>
    </row>
    <row r="2580" ht="17.45" customHeight="1">
      <c r="A2580" s="257">
        <f>IF(ISNUMBER(C2580),MONTH(C2580),"")</f>
        <v/>
      </c>
      <c r="B2580" s="257">
        <f>IF(ISNUMBER(C2580),YEAR(C2580),"")</f>
        <v/>
      </c>
      <c r="C2580" s="808">
        <f>C2579+1</f>
        <v/>
      </c>
      <c r="D2580" s="809" t="n">
        <v>1.119</v>
      </c>
      <c r="E2580" s="810" t="n"/>
      <c r="F2580" s="812" t="n"/>
      <c r="G2580" s="811" t="n"/>
      <c r="H2580" s="837" t="n">
        <v>1.001</v>
      </c>
      <c r="I2580" s="809" t="n">
        <v>1.044</v>
      </c>
      <c r="J2580" s="810" t="n"/>
      <c r="K2580" s="812" t="n">
        <v>1.02</v>
      </c>
      <c r="L2580" s="810" t="n"/>
      <c r="M2580" s="983">
        <f>IFERROR(AVERAGE(D2580:E2580),"")</f>
        <v/>
      </c>
      <c r="N2580" s="983">
        <f>IFERROR(AVERAGE(F2580:H2580),"")</f>
        <v/>
      </c>
      <c r="O2580" s="983">
        <f>IFERROR(AVERAGE(I2580:J2580),"")</f>
        <v/>
      </c>
      <c r="P2580" s="983">
        <f>IFERROR(AVERAGE(K2580:L2580),"")</f>
        <v/>
      </c>
      <c r="Q2580" s="441" t="n"/>
      <c r="R2580" s="813">
        <f>AVERAGE(M2580:P2580)</f>
        <v/>
      </c>
      <c r="S2580" s="443">
        <f>IF(R2580&gt;=1,1,0)</f>
        <v/>
      </c>
      <c r="T2580" s="443">
        <f>IF(S2580=0,0,S2580+T2579)</f>
        <v/>
      </c>
      <c r="AH2580" s="257">
        <f>IF(AND(M2580&gt;=2,N2580&gt;=2,O2580&gt;=2,P2580&gt;=2),1,0)</f>
        <v/>
      </c>
      <c r="AI2580" s="266">
        <f>IF(AH2580=0,"OK","Check")</f>
        <v/>
      </c>
    </row>
    <row r="2581" ht="17.45" customHeight="1">
      <c r="A2581" s="257">
        <f>IF(ISNUMBER(C2581),MONTH(C2581),"")</f>
        <v/>
      </c>
      <c r="B2581" s="257">
        <f>IF(ISNUMBER(C2581),YEAR(C2581),"")</f>
        <v/>
      </c>
      <c r="C2581" s="791">
        <f>C2580+1</f>
        <v/>
      </c>
      <c r="D2581" s="792" t="n"/>
      <c r="E2581" s="793" t="n">
        <v>1.592</v>
      </c>
      <c r="F2581" s="795" t="n"/>
      <c r="G2581" s="794" t="n">
        <v>2.028</v>
      </c>
      <c r="H2581" s="836" t="n"/>
      <c r="I2581" s="792" t="n"/>
      <c r="J2581" s="793" t="n">
        <v>1.58</v>
      </c>
      <c r="K2581" s="795" t="n"/>
      <c r="L2581" s="793" t="n">
        <v>1.697</v>
      </c>
      <c r="M2581" s="982">
        <f>IFERROR(AVERAGE(D2581:E2581),"")</f>
        <v/>
      </c>
      <c r="N2581" s="982">
        <f>IFERROR(AVERAGE(F2581:H2581),"")</f>
        <v/>
      </c>
      <c r="O2581" s="982">
        <f>IFERROR(AVERAGE(I2581:J2581),"")</f>
        <v/>
      </c>
      <c r="P2581" s="982">
        <f>IFERROR(AVERAGE(K2581:L2581),"")</f>
        <v/>
      </c>
      <c r="R2581" s="797">
        <f>AVERAGE(M2581:P2581)</f>
        <v/>
      </c>
      <c r="S2581" s="266">
        <f>IF(R2581&gt;=1,1,0)</f>
        <v/>
      </c>
      <c r="T2581" s="266">
        <f>IF(S2581=0,0,S2581+T2580)</f>
        <v/>
      </c>
      <c r="AH2581" s="257">
        <f>IF(AND(M2581&gt;=2,N2581&gt;=2,O2581&gt;=2,P2581&gt;=2),1,0)</f>
        <v/>
      </c>
      <c r="AI2581" s="266">
        <f>IF(AH2581=0,"OK","Check")</f>
        <v/>
      </c>
    </row>
    <row r="2582" ht="17.45" customHeight="1">
      <c r="A2582" s="257">
        <f>IF(ISNUMBER(C2582),MONTH(C2582),"")</f>
        <v/>
      </c>
      <c r="B2582" s="257">
        <f>IF(ISNUMBER(C2582),YEAR(C2582),"")</f>
        <v/>
      </c>
      <c r="C2582" s="861">
        <f>C2581+1</f>
        <v/>
      </c>
      <c r="D2582" s="864" t="n">
        <v>2.036</v>
      </c>
      <c r="E2582" s="804" t="n"/>
      <c r="F2582" s="806" t="n">
        <v>1.825</v>
      </c>
      <c r="G2582" s="805" t="n"/>
      <c r="H2582" s="838" t="n">
        <v>1.781</v>
      </c>
      <c r="I2582" s="803" t="n">
        <v>1.933</v>
      </c>
      <c r="J2582" s="804" t="n"/>
      <c r="K2582" s="965" t="n">
        <v>2.247</v>
      </c>
      <c r="L2582" s="804" t="n"/>
      <c r="M2582" s="1028">
        <f>IFERROR(AVERAGE(D2582:E2582),"")</f>
        <v/>
      </c>
      <c r="N2582" s="982">
        <f>IFERROR(AVERAGE(F2582:H2582),"")</f>
        <v/>
      </c>
      <c r="O2582" s="982">
        <f>IFERROR(AVERAGE(I2582:J2582),"")</f>
        <v/>
      </c>
      <c r="P2582" s="1028">
        <f>IFERROR(AVERAGE(K2582:L2582),"")</f>
        <v/>
      </c>
      <c r="R2582" s="797">
        <f>AVERAGE(M2582:P2582)</f>
        <v/>
      </c>
      <c r="S2582" s="266">
        <f>IF(R2582&gt;=1,1,0)</f>
        <v/>
      </c>
      <c r="T2582" s="266">
        <f>IF(S2582=0,0,S2582+T2581)</f>
        <v/>
      </c>
      <c r="AH2582" s="257">
        <f>IF(AND(M2582&gt;=2,N2582&gt;=2,O2582&gt;=2,P2582&gt;=2),1,0)</f>
        <v/>
      </c>
      <c r="AI2582" s="266">
        <f>IF(AH2582=0,"OK","Check")</f>
        <v/>
      </c>
    </row>
    <row r="2583" ht="17.45" customHeight="1">
      <c r="A2583" s="257">
        <f>IF(ISNUMBER(C2583),MONTH(C2583),"")</f>
        <v/>
      </c>
      <c r="B2583" s="257">
        <f>IF(ISNUMBER(C2583),YEAR(C2583),"")</f>
        <v/>
      </c>
      <c r="C2583" s="791">
        <f>C2582+1</f>
        <v/>
      </c>
      <c r="D2583" s="792" t="n"/>
      <c r="E2583" s="793" t="n">
        <v>1.682</v>
      </c>
      <c r="F2583" s="795" t="n"/>
      <c r="G2583" s="794" t="n">
        <v>1.599</v>
      </c>
      <c r="H2583" s="836" t="n"/>
      <c r="I2583" s="792" t="n"/>
      <c r="J2583" s="793" t="n">
        <v>1.74</v>
      </c>
      <c r="K2583" s="795" t="n"/>
      <c r="L2583" s="793" t="n">
        <v>1.979</v>
      </c>
      <c r="M2583" s="982">
        <f>IFERROR(AVERAGE(D2583:E2583),"")</f>
        <v/>
      </c>
      <c r="N2583" s="982">
        <f>IFERROR(AVERAGE(F2583:H2583),"")</f>
        <v/>
      </c>
      <c r="O2583" s="982">
        <f>IFERROR(AVERAGE(I2583:J2583),"")</f>
        <v/>
      </c>
      <c r="P2583" s="982">
        <f>IFERROR(AVERAGE(K2583:L2583),"")</f>
        <v/>
      </c>
      <c r="R2583" s="797">
        <f>AVERAGE(M2583:P2583)</f>
        <v/>
      </c>
      <c r="S2583" s="266">
        <f>IF(R2583&gt;=1,1,0)</f>
        <v/>
      </c>
      <c r="T2583" s="266">
        <f>IF(S2583=0,0,S2583+T2582)</f>
        <v/>
      </c>
      <c r="AH2583" s="257">
        <f>IF(AND(M2583&gt;=2,N2583&gt;=2,O2583&gt;=2,P2583&gt;=2),1,0)</f>
        <v/>
      </c>
      <c r="AI2583" s="266">
        <f>IF(AH2583=0,"OK","Check")</f>
        <v/>
      </c>
    </row>
    <row r="2584" ht="17.45" customHeight="1">
      <c r="A2584" s="257">
        <f>IF(ISNUMBER(C2584),MONTH(C2584),"")</f>
        <v/>
      </c>
      <c r="B2584" s="257">
        <f>IF(ISNUMBER(C2584),YEAR(C2584),"")</f>
        <v/>
      </c>
      <c r="C2584" s="791">
        <f>C2583+1</f>
        <v/>
      </c>
      <c r="D2584" s="899" t="n">
        <v>2.2</v>
      </c>
      <c r="E2584" s="793" t="n"/>
      <c r="F2584" s="964" t="n">
        <v>2.27</v>
      </c>
      <c r="G2584" s="794" t="n"/>
      <c r="H2584" s="836" t="n"/>
      <c r="I2584" s="899" t="n">
        <v>2.022</v>
      </c>
      <c r="J2584" s="793" t="n"/>
      <c r="K2584" s="964" t="n">
        <v>2.309</v>
      </c>
      <c r="L2584" s="793" t="n"/>
      <c r="M2584" s="1028">
        <f>IFERROR(AVERAGE(D2584:E2584),"")</f>
        <v/>
      </c>
      <c r="N2584" s="1028">
        <f>IFERROR(AVERAGE(F2584:H2584),"")</f>
        <v/>
      </c>
      <c r="O2584" s="1028">
        <f>IFERROR(AVERAGE(I2584:J2584),"")</f>
        <v/>
      </c>
      <c r="P2584" s="1028">
        <f>IFERROR(AVERAGE(K2584:L2584),"")</f>
        <v/>
      </c>
      <c r="R2584" s="797">
        <f>AVERAGE(M2584:P2584)</f>
        <v/>
      </c>
      <c r="S2584" s="266">
        <f>IF(R2584&gt;=1,1,0)</f>
        <v/>
      </c>
      <c r="T2584" s="266">
        <f>IF(S2584=0,0,S2584+T2583)</f>
        <v/>
      </c>
      <c r="AH2584" s="257">
        <f>IF(AND(M2584&gt;=2,N2584&gt;=2,O2584&gt;=2,P2584&gt;=2),1,0)</f>
        <v/>
      </c>
      <c r="AI2584" s="266">
        <f>IF(AH2584=0,"OK","Check")</f>
        <v/>
      </c>
    </row>
    <row r="2585" ht="17.45" customHeight="1">
      <c r="A2585" s="257">
        <f>IF(ISNUMBER(C2585),MONTH(C2585),"")</f>
        <v/>
      </c>
      <c r="B2585" s="257">
        <f>IF(ISNUMBER(C2585),YEAR(C2585),"")</f>
        <v/>
      </c>
      <c r="C2585" s="791">
        <f>C2584+1</f>
        <v/>
      </c>
      <c r="D2585" s="792" t="n"/>
      <c r="E2585" s="793" t="n">
        <v>1.612</v>
      </c>
      <c r="F2585" s="795" t="n"/>
      <c r="G2585" s="794" t="n">
        <v>1.779</v>
      </c>
      <c r="H2585" s="836" t="n"/>
      <c r="I2585" s="792" t="n"/>
      <c r="J2585" s="793" t="n">
        <v>1.75</v>
      </c>
      <c r="K2585" s="795" t="n"/>
      <c r="L2585" s="793" t="n">
        <v>1.904</v>
      </c>
      <c r="M2585" s="982">
        <f>IFERROR(AVERAGE(D2585:E2585),"")</f>
        <v/>
      </c>
      <c r="N2585" s="982">
        <f>IFERROR(AVERAGE(F2585:H2585),"")</f>
        <v/>
      </c>
      <c r="O2585" s="982">
        <f>IFERROR(AVERAGE(I2585:J2585),"")</f>
        <v/>
      </c>
      <c r="P2585" s="982">
        <f>IFERROR(AVERAGE(K2585:L2585),"")</f>
        <v/>
      </c>
      <c r="R2585" s="797">
        <f>AVERAGE(M2585:P2585)</f>
        <v/>
      </c>
      <c r="S2585" s="266">
        <f>IF(R2585&gt;=1,1,0)</f>
        <v/>
      </c>
      <c r="T2585" s="266">
        <f>IF(S2585=0,0,S2585+T2584)</f>
        <v/>
      </c>
      <c r="AH2585" s="257">
        <f>IF(AND(M2585&gt;=2,N2585&gt;=2,O2585&gt;=2,P2585&gt;=2),1,0)</f>
        <v/>
      </c>
      <c r="AI2585" s="266">
        <f>IF(AH2585=0,"OK","Check")</f>
        <v/>
      </c>
    </row>
    <row r="2586" ht="17.45" customHeight="1">
      <c r="A2586" s="257">
        <f>IF(ISNUMBER(C2586),MONTH(C2586),"")</f>
        <v/>
      </c>
      <c r="B2586" s="257">
        <f>IF(ISNUMBER(C2586),YEAR(C2586),"")</f>
        <v/>
      </c>
      <c r="C2586" s="808">
        <f>C2585+1</f>
        <v/>
      </c>
      <c r="D2586" s="809" t="n">
        <v>1.043</v>
      </c>
      <c r="E2586" s="810" t="n"/>
      <c r="F2586" s="812" t="n"/>
      <c r="G2586" s="811" t="n"/>
      <c r="H2586" s="837" t="n">
        <v>0.9237</v>
      </c>
      <c r="I2586" s="809" t="n">
        <v>0.9708</v>
      </c>
      <c r="J2586" s="810" t="n"/>
      <c r="K2586" s="812" t="n">
        <v>1.489</v>
      </c>
      <c r="L2586" s="810" t="n"/>
      <c r="M2586" s="983">
        <f>IFERROR(AVERAGE(D2586:E2586),"")</f>
        <v/>
      </c>
      <c r="N2586" s="983">
        <f>IFERROR(AVERAGE(F2586:H2586),"")</f>
        <v/>
      </c>
      <c r="O2586" s="983">
        <f>IFERROR(AVERAGE(I2586:J2586),"")</f>
        <v/>
      </c>
      <c r="P2586" s="983">
        <f>IFERROR(AVERAGE(K2586:L2586),"")</f>
        <v/>
      </c>
      <c r="Q2586" s="441" t="n"/>
      <c r="R2586" s="813">
        <f>AVERAGE(M2586:P2586)</f>
        <v/>
      </c>
      <c r="S2586" s="443">
        <f>IF(R2586&gt;=1,1,0)</f>
        <v/>
      </c>
      <c r="T2586" s="443">
        <f>IF(S2586=0,0,S2586+T2585)</f>
        <v/>
      </c>
      <c r="AH2586" s="257">
        <f>IF(AND(M2586&gt;=2,N2586&gt;=2,O2586&gt;=2,P2586&gt;=2),1,0)</f>
        <v/>
      </c>
      <c r="AI2586" s="266">
        <f>IF(AH2586=0,"OK","Check")</f>
        <v/>
      </c>
    </row>
    <row r="2587" ht="17.45" customHeight="1">
      <c r="A2587" s="257">
        <f>IF(ISNUMBER(C2587),MONTH(C2587),"")</f>
        <v/>
      </c>
      <c r="B2587" s="257">
        <f>IF(ISNUMBER(C2587),YEAR(C2587),"")</f>
        <v/>
      </c>
      <c r="C2587" s="808">
        <f>C2586+1</f>
        <v/>
      </c>
      <c r="D2587" s="809" t="n"/>
      <c r="E2587" s="1063" t="n">
        <v>0.1</v>
      </c>
      <c r="F2587" s="812" t="n"/>
      <c r="G2587" s="1064" t="n">
        <v>0.3539</v>
      </c>
      <c r="H2587" s="837" t="n"/>
      <c r="I2587" s="809" t="n"/>
      <c r="J2587" s="1063" t="n">
        <v>0.1</v>
      </c>
      <c r="K2587" s="812" t="n"/>
      <c r="L2587" s="1063" t="n">
        <v>0.1131</v>
      </c>
      <c r="M2587" s="983">
        <f>IFERROR(AVERAGE(D2587:E2587),"")</f>
        <v/>
      </c>
      <c r="N2587" s="983">
        <f>IFERROR(AVERAGE(F2587:H2587),"")</f>
        <v/>
      </c>
      <c r="O2587" s="983">
        <f>IFERROR(AVERAGE(I2587:J2587),"")</f>
        <v/>
      </c>
      <c r="P2587" s="983">
        <f>IFERROR(AVERAGE(K2587:L2587),"")</f>
        <v/>
      </c>
      <c r="Q2587" s="441" t="n"/>
      <c r="R2587" s="813">
        <f>AVERAGE(M2587:P2587)</f>
        <v/>
      </c>
      <c r="S2587" s="443">
        <f>IF(R2587&gt;=1,1,0)</f>
        <v/>
      </c>
      <c r="T2587" s="443">
        <f>IF(S2587=0,0,S2587+T2586)</f>
        <v/>
      </c>
      <c r="AH2587" s="257">
        <f>IF(AND(M2587&gt;=2,N2587&gt;=2,O2587&gt;=2,P2587&gt;=2),1,0)</f>
        <v/>
      </c>
      <c r="AI2587" s="266">
        <f>IF(AH2587=0,"OK","Check")</f>
        <v/>
      </c>
    </row>
    <row r="2588" ht="17.45" customHeight="1">
      <c r="A2588" s="257">
        <f>IF(ISNUMBER(C2588),MONTH(C2588),"")</f>
        <v/>
      </c>
      <c r="B2588" s="257">
        <f>IF(ISNUMBER(C2588),YEAR(C2588),"")</f>
        <v/>
      </c>
      <c r="C2588" s="861">
        <f>C2587+1</f>
        <v/>
      </c>
      <c r="D2588" s="840" t="n">
        <v>0.496</v>
      </c>
      <c r="E2588" s="841" t="n"/>
      <c r="F2588" s="843" t="n">
        <v>0.4881</v>
      </c>
      <c r="G2588" s="842" t="n"/>
      <c r="H2588" s="863" t="n">
        <v>0.5714</v>
      </c>
      <c r="I2588" s="840" t="n">
        <v>0.5167</v>
      </c>
      <c r="J2588" s="841" t="n"/>
      <c r="K2588" s="843" t="n">
        <v>0.5407</v>
      </c>
      <c r="L2588" s="841" t="n"/>
      <c r="M2588" s="982">
        <f>IFERROR(AVERAGE(D2588:E2588),"")</f>
        <v/>
      </c>
      <c r="N2588" s="982">
        <f>IFERROR(AVERAGE(F2588:H2588),"")</f>
        <v/>
      </c>
      <c r="O2588" s="982">
        <f>IFERROR(AVERAGE(I2588:J2588),"")</f>
        <v/>
      </c>
      <c r="P2588" s="982">
        <f>IFERROR(AVERAGE(K2588:L2588),"")</f>
        <v/>
      </c>
      <c r="R2588" s="797">
        <f>AVERAGE(M2588:P2588)</f>
        <v/>
      </c>
      <c r="S2588" s="266">
        <f>IF(R2588&gt;=1,1,0)</f>
        <v/>
      </c>
      <c r="T2588" s="266">
        <f>IF(S2588=0,0,S2588+T2587)</f>
        <v/>
      </c>
      <c r="AH2588" s="257">
        <f>IF(AND(M2588&gt;=2,N2588&gt;=2,O2588&gt;=2,P2588&gt;=2),1,0)</f>
        <v/>
      </c>
      <c r="AI2588" s="266">
        <f>IF(AH2588=0,"OK","Check")</f>
        <v/>
      </c>
    </row>
    <row r="2589" ht="17.45" customHeight="1" thickBot="1">
      <c r="A2589" s="257">
        <f>IF(ISNUMBER(C2589),MONTH(C2589),"")</f>
        <v/>
      </c>
      <c r="B2589" s="257">
        <f>IF(ISNUMBER(C2589),YEAR(C2589),"")</f>
        <v/>
      </c>
      <c r="C2589" s="791">
        <f>C2588+1</f>
        <v/>
      </c>
      <c r="D2589" s="849" t="n"/>
      <c r="E2589" s="850" t="n">
        <v>0.9213</v>
      </c>
      <c r="F2589" s="852" t="n"/>
      <c r="G2589" s="851" t="n">
        <v>0.9596</v>
      </c>
      <c r="H2589" s="853" t="n"/>
      <c r="I2589" s="849" t="n"/>
      <c r="J2589" s="850" t="n">
        <v>0.9360000000000001</v>
      </c>
      <c r="K2589" s="852" t="n"/>
      <c r="L2589" s="850" t="n">
        <v>1.079</v>
      </c>
      <c r="M2589" s="982">
        <f>IFERROR(AVERAGE(D2589:E2589),"")</f>
        <v/>
      </c>
      <c r="N2589" s="982">
        <f>IFERROR(AVERAGE(F2589:H2589),"")</f>
        <v/>
      </c>
      <c r="O2589" s="982">
        <f>IFERROR(AVERAGE(I2589:J2589),"")</f>
        <v/>
      </c>
      <c r="P2589" s="982">
        <f>IFERROR(AVERAGE(K2589:L2589),"")</f>
        <v/>
      </c>
      <c r="R2589" s="797">
        <f>AVERAGE(M2589:P2589)</f>
        <v/>
      </c>
      <c r="S2589" s="266">
        <f>IF(R2589&gt;=1,1,0)</f>
        <v/>
      </c>
      <c r="T2589" s="266">
        <f>IF(S2589=0,0,S2589+T2588)</f>
        <v/>
      </c>
      <c r="AH2589" s="257">
        <f>IF(AND(M2589&gt;=2,N2589&gt;=2,O2589&gt;=2,P2589&gt;=2),1,0)</f>
        <v/>
      </c>
      <c r="AI2589" s="266">
        <f>IF(AH2589=0,"OK","Check")</f>
        <v/>
      </c>
    </row>
    <row r="2590" ht="17.45" customHeight="1" thickBot="1">
      <c r="A2590" s="257">
        <f>IF(ISNUMBER(C2590),MONTH(C2590),"")</f>
        <v/>
      </c>
      <c r="B2590" s="257">
        <f>IF(ISNUMBER(C2590),YEAR(C2590),"")</f>
        <v/>
      </c>
      <c r="C2590" s="791">
        <f>C2589+1</f>
        <v/>
      </c>
      <c r="D2590" s="792" t="n">
        <v>1.061</v>
      </c>
      <c r="E2590" s="793" t="n"/>
      <c r="F2590" s="795" t="n">
        <v>1.075</v>
      </c>
      <c r="G2590" s="794" t="n"/>
      <c r="H2590" s="836" t="n"/>
      <c r="I2590" s="792" t="n">
        <v>1.326</v>
      </c>
      <c r="J2590" s="793" t="n"/>
      <c r="K2590" s="795" t="n">
        <v>0.3591</v>
      </c>
      <c r="L2590" s="793" t="n"/>
      <c r="M2590" s="982">
        <f>IFERROR(AVERAGE(D2590:E2590),"")</f>
        <v/>
      </c>
      <c r="N2590" s="982">
        <f>IFERROR(AVERAGE(F2590:H2590),"")</f>
        <v/>
      </c>
      <c r="O2590" s="982">
        <f>IFERROR(AVERAGE(I2590:J2590),"")</f>
        <v/>
      </c>
      <c r="P2590" s="982">
        <f>IFERROR(AVERAGE(K2590:L2590),"")</f>
        <v/>
      </c>
      <c r="R2590" s="797">
        <f>AVERAGE(M2590:P2590)</f>
        <v/>
      </c>
      <c r="S2590" s="266">
        <f>IF(R2590&gt;=1,1,0)</f>
        <v/>
      </c>
      <c r="T2590" s="266">
        <f>IF(S2590=0,0,S2590+T2589)</f>
        <v/>
      </c>
      <c r="U2590" s="514" t="inlineStr">
        <is>
          <t>January</t>
        </is>
      </c>
      <c r="V2590" s="515" t="n">
        <v>2025</v>
      </c>
      <c r="W2590" s="516" t="n"/>
      <c r="X2590" s="516" t="n"/>
      <c r="Y2590" s="516" t="n"/>
      <c r="AH2590" s="257">
        <f>IF(AND(M2590&gt;=2,N2590&gt;=2,O2590&gt;=2,P2590&gt;=2),1,0)</f>
        <v/>
      </c>
      <c r="AI2590" s="266">
        <f>IF(AH2590=0,"OK","Check")</f>
        <v/>
      </c>
    </row>
    <row r="2591" ht="17.45" customHeight="1">
      <c r="A2591" s="257">
        <f>IF(ISNUMBER(C2591),MONTH(C2591),"")</f>
        <v/>
      </c>
      <c r="B2591" s="257">
        <f>IF(ISNUMBER(C2591),YEAR(C2591),"")</f>
        <v/>
      </c>
      <c r="C2591" s="791">
        <f>C2590+1</f>
        <v/>
      </c>
      <c r="D2591" s="792" t="n"/>
      <c r="E2591" s="793" t="n">
        <v>0.9399999999999999</v>
      </c>
      <c r="F2591" s="795" t="n"/>
      <c r="G2591" s="794" t="n">
        <v>1.046</v>
      </c>
      <c r="H2591" s="836" t="n"/>
      <c r="I2591" s="792" t="n"/>
      <c r="J2591" s="793" t="n">
        <v>1.051</v>
      </c>
      <c r="K2591" s="795" t="n"/>
      <c r="L2591" s="793" t="n">
        <v>1.1</v>
      </c>
      <c r="M2591" s="982">
        <f>IFERROR(AVERAGE(D2591:E2591),"")</f>
        <v/>
      </c>
      <c r="N2591" s="982">
        <f>IFERROR(AVERAGE(F2591:H2591),"")</f>
        <v/>
      </c>
      <c r="O2591" s="982">
        <f>IFERROR(AVERAGE(I2591:J2591),"")</f>
        <v/>
      </c>
      <c r="P2591" s="982">
        <f>IFERROR(AVERAGE(K2591:L2591),"")</f>
        <v/>
      </c>
      <c r="R2591" s="797">
        <f>AVERAGE(M2591:P2591)</f>
        <v/>
      </c>
      <c r="S2591" s="266">
        <f>IF(R2591&gt;=1,1,0)</f>
        <v/>
      </c>
      <c r="T2591" s="266">
        <f>IF(S2591=0,0,S2591+T2590)</f>
        <v/>
      </c>
      <c r="U2591" s="517" t="inlineStr">
        <is>
          <t>Parameter</t>
        </is>
      </c>
      <c r="V2591" s="517" t="inlineStr">
        <is>
          <t>Station 1</t>
        </is>
      </c>
      <c r="W2591" s="517" t="inlineStr">
        <is>
          <t>Station 2</t>
        </is>
      </c>
      <c r="X2591" s="517" t="inlineStr">
        <is>
          <t>Station 4</t>
        </is>
      </c>
      <c r="Y2591" s="517" t="inlineStr">
        <is>
          <t>Station 5</t>
        </is>
      </c>
      <c r="AH2591" s="257">
        <f>IF(AND(M2591&gt;=2,N2591&gt;=2,O2591&gt;=2,P2591&gt;=2),1,0)</f>
        <v/>
      </c>
      <c r="AI2591" s="266">
        <f>IF(AH2591=0,"OK","Check")</f>
        <v/>
      </c>
    </row>
    <row r="2592" ht="17.45" customHeight="1" thickBot="1">
      <c r="A2592" s="257">
        <f>IF(ISNUMBER(C2592),MONTH(C2592),"")</f>
        <v/>
      </c>
      <c r="B2592" s="257">
        <f>IF(ISNUMBER(C2592),YEAR(C2592),"")</f>
        <v/>
      </c>
      <c r="C2592" s="824">
        <f>C2591+1</f>
        <v/>
      </c>
      <c r="D2592" s="825" t="n">
        <v>1.773</v>
      </c>
      <c r="E2592" s="826" t="n"/>
      <c r="F2592" s="828" t="n"/>
      <c r="G2592" s="827" t="n"/>
      <c r="H2592" s="867" t="n">
        <v>2.077</v>
      </c>
      <c r="I2592" s="825" t="n">
        <v>1.334</v>
      </c>
      <c r="J2592" s="826" t="n"/>
      <c r="K2592" s="828" t="n">
        <v>1.283</v>
      </c>
      <c r="L2592" s="826" t="n"/>
      <c r="M2592" s="988">
        <f>IFERROR(AVERAGE(D2592:E2592),"")</f>
        <v/>
      </c>
      <c r="N2592" s="988">
        <f>IFERROR(AVERAGE(F2592:H2592),"")</f>
        <v/>
      </c>
      <c r="O2592" s="988">
        <f>IFERROR(AVERAGE(I2592:J2592),"")</f>
        <v/>
      </c>
      <c r="P2592" s="988">
        <f>IFERROR(AVERAGE(K2592:L2592),"")</f>
        <v/>
      </c>
      <c r="Q2592" s="315" t="n"/>
      <c r="R2592" s="830">
        <f>AVERAGE(M2592:P2592)</f>
        <v/>
      </c>
      <c r="S2592" s="312">
        <f>IF(R2592&gt;=1,1,0)</f>
        <v/>
      </c>
      <c r="T2592" s="312">
        <f>IF(S2592=0,0,S2592+T2591)</f>
        <v/>
      </c>
      <c r="U2592" s="518" t="inlineStr">
        <is>
          <t>Average</t>
        </is>
      </c>
      <c r="V2592" s="928">
        <f>AVERAGE(D2562:E2592)</f>
        <v/>
      </c>
      <c r="W2592" s="928">
        <f>AVERAGE(F2562:H2592)</f>
        <v/>
      </c>
      <c r="X2592" s="928">
        <f>AVERAGE(I2562:J2592)</f>
        <v/>
      </c>
      <c r="Y2592" s="928">
        <f>AVERAGE(K2562:L2592)</f>
        <v/>
      </c>
      <c r="AH2592" s="257">
        <f>IF(AND(M2592&gt;=2,N2592&gt;=2,O2592&gt;=2,P2592&gt;=2),1,0)</f>
        <v/>
      </c>
      <c r="AI2592" s="266">
        <f>IF(AH2592=0,"OK","Check")</f>
        <v/>
      </c>
    </row>
    <row r="2593" ht="17.45" customHeight="1">
      <c r="A2593" s="257">
        <f>IF(ISNUMBER(C2593),MONTH(C2593),"")</f>
        <v/>
      </c>
      <c r="B2593" s="257">
        <f>IF(ISNUMBER(C2593),YEAR(C2593),"")</f>
        <v/>
      </c>
      <c r="C2593" s="885">
        <f>C2592+1</f>
        <v/>
      </c>
      <c r="D2593" s="894" t="n"/>
      <c r="E2593" s="895" t="n">
        <v>1.253</v>
      </c>
      <c r="F2593" s="896" t="n"/>
      <c r="G2593" s="897" t="n">
        <v>1.208</v>
      </c>
      <c r="H2593" s="898" t="n"/>
      <c r="I2593" s="894" t="n"/>
      <c r="J2593" s="895" t="n">
        <v>1.113</v>
      </c>
      <c r="K2593" s="896" t="n"/>
      <c r="L2593" s="895" t="n">
        <v>1.19</v>
      </c>
      <c r="M2593" s="983">
        <f>IFERROR(AVERAGE(D2593:E2593),"")</f>
        <v/>
      </c>
      <c r="N2593" s="983">
        <f>IFERROR(AVERAGE(F2593:H2593),"")</f>
        <v/>
      </c>
      <c r="O2593" s="983">
        <f>IFERROR(AVERAGE(I2593:J2593),"")</f>
        <v/>
      </c>
      <c r="P2593" s="983">
        <f>IFERROR(AVERAGE(K2593:L2593),"")</f>
        <v/>
      </c>
      <c r="Q2593" s="441" t="n"/>
      <c r="R2593" s="813">
        <f>AVERAGE(M2593:P2593)</f>
        <v/>
      </c>
      <c r="S2593" s="443">
        <f>IF(R2593&gt;=1,1,0)</f>
        <v/>
      </c>
      <c r="T2593" s="443">
        <f>IF(S2593=0,0,S2593+T2592)</f>
        <v/>
      </c>
      <c r="U2593" s="518" t="inlineStr">
        <is>
          <t>Maximum</t>
        </is>
      </c>
      <c r="V2593" s="928">
        <f>MAX(D2562:E2592)</f>
        <v/>
      </c>
      <c r="W2593" s="928">
        <f>MAX(F2562:H2592)</f>
        <v/>
      </c>
      <c r="X2593" s="928">
        <f>MAX(I2562:J2592)</f>
        <v/>
      </c>
      <c r="Y2593" s="928">
        <f>MAX(K2562:L2592)</f>
        <v/>
      </c>
      <c r="AH2593" s="257">
        <f>IF(AND(M2593&gt;=2,N2593&gt;=2,O2593&gt;=2,P2593&gt;=2),1,0)</f>
        <v/>
      </c>
      <c r="AI2593" s="266">
        <f>IF(AH2593=0,"OK","Check")</f>
        <v/>
      </c>
    </row>
    <row r="2594" ht="17.45" customHeight="1" thickBot="1">
      <c r="A2594" s="257">
        <f>IF(ISNUMBER(C2594),MONTH(C2594),"")</f>
        <v/>
      </c>
      <c r="B2594" s="257">
        <f>IF(ISNUMBER(C2594),YEAR(C2594),"")</f>
        <v/>
      </c>
      <c r="C2594" s="861">
        <f>C2593+1</f>
        <v/>
      </c>
      <c r="D2594" s="809" t="n">
        <v>1.235</v>
      </c>
      <c r="E2594" s="810" t="n"/>
      <c r="F2594" s="812" t="n">
        <v>1.168</v>
      </c>
      <c r="G2594" s="811" t="n"/>
      <c r="H2594" s="837" t="n">
        <v>1.11</v>
      </c>
      <c r="I2594" s="809" t="n">
        <v>0.9651</v>
      </c>
      <c r="J2594" s="810" t="n"/>
      <c r="K2594" s="812" t="n">
        <v>1.117</v>
      </c>
      <c r="L2594" s="810" t="n"/>
      <c r="M2594" s="983">
        <f>IFERROR(AVERAGE(D2594:E2594),"")</f>
        <v/>
      </c>
      <c r="N2594" s="983">
        <f>IFERROR(AVERAGE(F2594:H2594),"")</f>
        <v/>
      </c>
      <c r="O2594" s="983">
        <f>IFERROR(AVERAGE(I2594:J2594),"")</f>
        <v/>
      </c>
      <c r="P2594" s="983">
        <f>IFERROR(AVERAGE(K2594:L2594),"")</f>
        <v/>
      </c>
      <c r="Q2594" s="441" t="n"/>
      <c r="R2594" s="813">
        <f>AVERAGE(M2594:P2594)</f>
        <v/>
      </c>
      <c r="S2594" s="443">
        <f>IF(R2594&gt;=1,1,0)</f>
        <v/>
      </c>
      <c r="T2594" s="443">
        <f>IF(S2594=0,0,S2594+T2593)</f>
        <v/>
      </c>
      <c r="U2594" s="520" t="inlineStr">
        <is>
          <t># DAYS &gt; 2.5</t>
        </is>
      </c>
      <c r="V2594" s="521">
        <f>COUNTIF(D2562:E2592,"&gt;=2.5")</f>
        <v/>
      </c>
      <c r="W2594" s="521">
        <f>COUNTIF(F2562:H2592,"&gt;=2.5")</f>
        <v/>
      </c>
      <c r="X2594" s="521">
        <f>COUNTIF(I2562:J2592,"&gt;=2.5")</f>
        <v/>
      </c>
      <c r="Y2594" s="521">
        <f>COUNTIF(K2562:L2592,"&gt;=2.5")</f>
        <v/>
      </c>
      <c r="AH2594" s="257">
        <f>IF(AND(M2594&gt;=2,N2594&gt;=2,O2594&gt;=2,P2594&gt;=2),1,0)</f>
        <v/>
      </c>
      <c r="AI2594" s="266">
        <f>IF(AH2594=0,"OK","Check")</f>
        <v/>
      </c>
    </row>
    <row r="2595" ht="17.45" customHeight="1" thickBot="1">
      <c r="A2595" s="257">
        <f>IF(ISNUMBER(C2595),MONTH(C2595),"")</f>
        <v/>
      </c>
      <c r="B2595" s="257">
        <f>IF(ISNUMBER(C2595),YEAR(C2595),"")</f>
        <v/>
      </c>
      <c r="C2595" s="791">
        <f>C2594+1</f>
        <v/>
      </c>
      <c r="D2595" s="792" t="n"/>
      <c r="E2595" s="793" t="n">
        <v>1.397</v>
      </c>
      <c r="F2595" s="795" t="n"/>
      <c r="G2595" s="932" t="n">
        <v>2.552</v>
      </c>
      <c r="H2595" s="836" t="n"/>
      <c r="I2595" s="792" t="n"/>
      <c r="J2595" s="793" t="n">
        <v>1.31</v>
      </c>
      <c r="K2595" s="795" t="n"/>
      <c r="L2595" s="793" t="n">
        <v>1.266</v>
      </c>
      <c r="M2595" s="982">
        <f>IFERROR(AVERAGE(D2595:E2595),"")</f>
        <v/>
      </c>
      <c r="N2595" s="1028">
        <f>IFERROR(AVERAGE(F2595:H2595),"")</f>
        <v/>
      </c>
      <c r="O2595" s="982">
        <f>IFERROR(AVERAGE(I2595:J2595),"")</f>
        <v/>
      </c>
      <c r="P2595" s="982">
        <f>IFERROR(AVERAGE(K2595:L2595),"")</f>
        <v/>
      </c>
      <c r="R2595" s="797">
        <f>AVERAGE(M2595:P2595)</f>
        <v/>
      </c>
      <c r="S2595" s="266">
        <f>IF(R2595&gt;=1,1,0)</f>
        <v/>
      </c>
      <c r="T2595" s="266">
        <f>IF(S2595=0,0,S2595+T2594)</f>
        <v/>
      </c>
      <c r="X2595" s="664">
        <f>SUM(V2594:Y2594)</f>
        <v/>
      </c>
      <c r="Y2595" s="929">
        <f>AVERAGE(V2592:Y2592)</f>
        <v/>
      </c>
      <c r="AH2595" s="257">
        <f>IF(AND(M2595&gt;=2,N2595&gt;=2,O2595&gt;=2,P2595&gt;=2),1,0)</f>
        <v/>
      </c>
      <c r="AI2595" s="266">
        <f>IF(AH2595=0,"OK","Check")</f>
        <v/>
      </c>
    </row>
    <row r="2596" ht="17.45" customHeight="1">
      <c r="A2596" s="257">
        <f>IF(ISNUMBER(C2596),MONTH(C2596),"")</f>
        <v/>
      </c>
      <c r="B2596" s="257">
        <f>IF(ISNUMBER(C2596),YEAR(C2596),"")</f>
        <v/>
      </c>
      <c r="C2596" s="791">
        <f>C2595+1</f>
        <v/>
      </c>
      <c r="D2596" s="792" t="n">
        <v>0.7991</v>
      </c>
      <c r="E2596" s="793" t="n"/>
      <c r="F2596" s="795" t="n">
        <v>0.6259</v>
      </c>
      <c r="G2596" s="794" t="n"/>
      <c r="H2596" s="836" t="n"/>
      <c r="I2596" s="792" t="n">
        <v>0.6704</v>
      </c>
      <c r="J2596" s="793" t="n"/>
      <c r="K2596" s="795" t="n">
        <v>0.7212</v>
      </c>
      <c r="L2596" s="793" t="n"/>
      <c r="M2596" s="982">
        <f>IFERROR(AVERAGE(D2596:E2596),"")</f>
        <v/>
      </c>
      <c r="N2596" s="982">
        <f>IFERROR(AVERAGE(F2596:H2596),"")</f>
        <v/>
      </c>
      <c r="O2596" s="982">
        <f>IFERROR(AVERAGE(I2596:J2596),"")</f>
        <v/>
      </c>
      <c r="P2596" s="982">
        <f>IFERROR(AVERAGE(K2596:L2596),"")</f>
        <v/>
      </c>
      <c r="R2596" s="797">
        <f>AVERAGE(M2596:P2596)</f>
        <v/>
      </c>
      <c r="S2596" s="266">
        <f>IF(R2596&gt;=1,1,0)</f>
        <v/>
      </c>
      <c r="T2596" s="266">
        <f>IF(S2596=0,0,S2596+T2595)</f>
        <v/>
      </c>
      <c r="V2596" s="605">
        <f>V2592-V2561</f>
        <v/>
      </c>
      <c r="W2596" s="605">
        <f>W2592-W2561</f>
        <v/>
      </c>
      <c r="X2596" s="605">
        <f>X2592-X2561</f>
        <v/>
      </c>
      <c r="Y2596" s="605">
        <f>Y2592-Y2561</f>
        <v/>
      </c>
      <c r="AH2596" s="257">
        <f>IF(AND(M2596&gt;=2,N2596&gt;=2,O2596&gt;=2,P2596&gt;=2),1,0)</f>
        <v/>
      </c>
      <c r="AI2596" s="266">
        <f>IF(AH2596=0,"OK","Check")</f>
        <v/>
      </c>
    </row>
    <row r="2597" ht="17.45" customHeight="1">
      <c r="A2597" s="257">
        <f>IF(ISNUMBER(C2597),MONTH(C2597),"")</f>
        <v/>
      </c>
      <c r="B2597" s="257">
        <f>IF(ISNUMBER(C2597),YEAR(C2597),"")</f>
        <v/>
      </c>
      <c r="C2597" s="791">
        <f>C2596+1</f>
        <v/>
      </c>
      <c r="D2597" s="792" t="n"/>
      <c r="E2597" s="793" t="n">
        <v>0.5006</v>
      </c>
      <c r="F2597" s="795" t="n"/>
      <c r="G2597" s="794" t="n">
        <v>0.4698</v>
      </c>
      <c r="H2597" s="836" t="n"/>
      <c r="I2597" s="792" t="n"/>
      <c r="J2597" s="793" t="n">
        <v>0.4764</v>
      </c>
      <c r="K2597" s="795" t="n"/>
      <c r="L2597" s="793" t="n">
        <v>0.506</v>
      </c>
      <c r="M2597" s="982">
        <f>IFERROR(AVERAGE(D2597:E2597),"")</f>
        <v/>
      </c>
      <c r="N2597" s="982">
        <f>IFERROR(AVERAGE(F2597:H2597),"")</f>
        <v/>
      </c>
      <c r="O2597" s="982">
        <f>IFERROR(AVERAGE(I2597:J2597),"")</f>
        <v/>
      </c>
      <c r="P2597" s="982">
        <f>IFERROR(AVERAGE(K2597:L2597),"")</f>
        <v/>
      </c>
      <c r="R2597" s="797">
        <f>AVERAGE(M2597:P2597)</f>
        <v/>
      </c>
      <c r="S2597" s="266">
        <f>IF(R2597&gt;=1,1,0)</f>
        <v/>
      </c>
      <c r="T2597" s="266">
        <f>IF(S2597=0,0,S2597+T2596)</f>
        <v/>
      </c>
      <c r="Y2597" s="605">
        <f>Y2595-Y2564</f>
        <v/>
      </c>
      <c r="AH2597" s="257">
        <f>IF(AND(M2597&gt;=2,N2597&gt;=2,O2597&gt;=2,P2597&gt;=2),1,0)</f>
        <v/>
      </c>
      <c r="AI2597" s="266">
        <f>IF(AH2597=0,"OK","Check")</f>
        <v/>
      </c>
    </row>
    <row r="2598" ht="17.45" customHeight="1">
      <c r="A2598" s="257">
        <f>IF(ISNUMBER(C2598),MONTH(C2598),"")</f>
        <v/>
      </c>
      <c r="B2598" s="257">
        <f>IF(ISNUMBER(C2598),YEAR(C2598),"")</f>
        <v/>
      </c>
      <c r="C2598" s="791">
        <f>C2597+1</f>
        <v/>
      </c>
      <c r="D2598" s="849" t="n">
        <v>0.4786</v>
      </c>
      <c r="E2598" s="850" t="n"/>
      <c r="F2598" s="852" t="n"/>
      <c r="G2598" s="851" t="n"/>
      <c r="H2598" s="1065" t="n">
        <v>0.1</v>
      </c>
      <c r="I2598" s="849" t="n">
        <v>0.4797</v>
      </c>
      <c r="J2598" s="850" t="n"/>
      <c r="K2598" s="852" t="n">
        <v>0.4053</v>
      </c>
      <c r="L2598" s="850" t="n"/>
      <c r="M2598" s="982">
        <f>IFERROR(AVERAGE(D2598:E2598),"")</f>
        <v/>
      </c>
      <c r="N2598" s="982">
        <f>IFERROR(AVERAGE(F2598:H2598),"")</f>
        <v/>
      </c>
      <c r="O2598" s="982">
        <f>IFERROR(AVERAGE(I2598:J2598),"")</f>
        <v/>
      </c>
      <c r="P2598" s="982">
        <f>IFERROR(AVERAGE(K2598:L2598),"")</f>
        <v/>
      </c>
      <c r="R2598" s="797">
        <f>AVERAGE(M2598:P2598)</f>
        <v/>
      </c>
      <c r="S2598" s="266">
        <f>IF(R2598&gt;=1,1,0)</f>
        <v/>
      </c>
      <c r="T2598" s="266">
        <f>IF(S2598=0,0,S2598+T2597)</f>
        <v/>
      </c>
      <c r="AH2598" s="257">
        <f>IF(AND(M2598&gt;=2,N2598&gt;=2,O2598&gt;=2,P2598&gt;=2),1,0)</f>
        <v/>
      </c>
      <c r="AI2598" s="266">
        <f>IF(AH2598=0,"OK","Check")</f>
        <v/>
      </c>
    </row>
    <row r="2599" ht="17.45" customHeight="1">
      <c r="A2599" s="257">
        <f>IF(ISNUMBER(C2599),MONTH(C2599),"")</f>
        <v/>
      </c>
      <c r="B2599" s="257">
        <f>IF(ISNUMBER(C2599),YEAR(C2599),"")</f>
        <v/>
      </c>
      <c r="C2599" s="791">
        <f>C2598+1</f>
        <v/>
      </c>
      <c r="D2599" s="792" t="n"/>
      <c r="E2599" s="793" t="n">
        <v>0.385</v>
      </c>
      <c r="F2599" s="795" t="n"/>
      <c r="G2599" s="794" t="n">
        <v>0.3118</v>
      </c>
      <c r="H2599" s="836" t="n"/>
      <c r="I2599" s="792" t="n"/>
      <c r="J2599" s="793" t="n">
        <v>0.3815</v>
      </c>
      <c r="K2599" s="795" t="n"/>
      <c r="L2599" s="793" t="n">
        <v>0.391</v>
      </c>
      <c r="M2599" s="982">
        <f>IFERROR(AVERAGE(D2599:E2599),"")</f>
        <v/>
      </c>
      <c r="N2599" s="982">
        <f>IFERROR(AVERAGE(F2599:H2599),"")</f>
        <v/>
      </c>
      <c r="O2599" s="982">
        <f>IFERROR(AVERAGE(I2599:J2599),"")</f>
        <v/>
      </c>
      <c r="P2599" s="982">
        <f>IFERROR(AVERAGE(K2599:L2599),"")</f>
        <v/>
      </c>
      <c r="R2599" s="797">
        <f>AVERAGE(M2599:P2599)</f>
        <v/>
      </c>
      <c r="S2599" s="266">
        <f>IF(R2599&gt;=1,1,0)</f>
        <v/>
      </c>
      <c r="T2599" s="266">
        <f>IF(S2599=0,0,S2599+T2598)</f>
        <v/>
      </c>
      <c r="AH2599" s="257">
        <f>IF(AND(M2599&gt;=2,N2599&gt;=2,O2599&gt;=2,P2599&gt;=2),1,0)</f>
        <v/>
      </c>
      <c r="AI2599" s="266">
        <f>IF(AH2599=0,"OK","Check")</f>
        <v/>
      </c>
    </row>
    <row r="2600" ht="17.45" customHeight="1">
      <c r="A2600" s="257">
        <f>IF(ISNUMBER(C2600),MONTH(C2600),"")</f>
        <v/>
      </c>
      <c r="B2600" s="257">
        <f>IF(ISNUMBER(C2600),YEAR(C2600),"")</f>
        <v/>
      </c>
      <c r="C2600" s="861">
        <f>C2599+1</f>
        <v/>
      </c>
      <c r="D2600" s="809" t="n">
        <v>0.7091</v>
      </c>
      <c r="E2600" s="810" t="n"/>
      <c r="F2600" s="812" t="n">
        <v>0.5739</v>
      </c>
      <c r="G2600" s="811" t="n"/>
      <c r="H2600" s="837" t="n">
        <v>0.6313</v>
      </c>
      <c r="I2600" s="809" t="n">
        <v>0.5983000000000001</v>
      </c>
      <c r="J2600" s="810" t="n"/>
      <c r="K2600" s="812" t="n">
        <v>0.5714</v>
      </c>
      <c r="L2600" s="810" t="n"/>
      <c r="M2600" s="983">
        <f>IFERROR(AVERAGE(D2600:E2600),"")</f>
        <v/>
      </c>
      <c r="N2600" s="983">
        <f>IFERROR(AVERAGE(F2600:H2600),"")</f>
        <v/>
      </c>
      <c r="O2600" s="983">
        <f>IFERROR(AVERAGE(I2600:J2600),"")</f>
        <v/>
      </c>
      <c r="P2600" s="983">
        <f>IFERROR(AVERAGE(K2600:L2600),"")</f>
        <v/>
      </c>
      <c r="Q2600" s="441" t="n"/>
      <c r="R2600" s="813">
        <f>AVERAGE(M2600:P2600)</f>
        <v/>
      </c>
      <c r="S2600" s="443">
        <f>IF(R2600&gt;=1,1,0)</f>
        <v/>
      </c>
      <c r="T2600" s="443">
        <f>IF(S2600=0,0,S2600+T2599)</f>
        <v/>
      </c>
      <c r="AH2600" s="257">
        <f>IF(AND(M2600&gt;=2,N2600&gt;=2,O2600&gt;=2,P2600&gt;=2),1,0)</f>
        <v/>
      </c>
      <c r="AI2600" s="266">
        <f>IF(AH2600=0,"OK","Check")</f>
        <v/>
      </c>
    </row>
    <row r="2601" ht="17.45" customHeight="1">
      <c r="A2601" s="257">
        <f>IF(ISNUMBER(C2601),MONTH(C2601),"")</f>
        <v/>
      </c>
      <c r="B2601" s="257">
        <f>IF(ISNUMBER(C2601),YEAR(C2601),"")</f>
        <v/>
      </c>
      <c r="C2601" s="808">
        <f>C2600+1</f>
        <v/>
      </c>
      <c r="D2601" s="809" t="n"/>
      <c r="E2601" s="810" t="n">
        <v>0.9207</v>
      </c>
      <c r="F2601" s="812" t="n"/>
      <c r="G2601" s="811" t="n">
        <v>0.772</v>
      </c>
      <c r="H2601" s="837" t="n"/>
      <c r="I2601" s="809" t="n"/>
      <c r="J2601" s="810" t="n">
        <v>0.7622</v>
      </c>
      <c r="K2601" s="812" t="n"/>
      <c r="L2601" s="810" t="n">
        <v>0.8604000000000001</v>
      </c>
      <c r="M2601" s="983">
        <f>IFERROR(AVERAGE(D2601:E2601),"")</f>
        <v/>
      </c>
      <c r="N2601" s="983">
        <f>IFERROR(AVERAGE(F2601:H2601),"")</f>
        <v/>
      </c>
      <c r="O2601" s="983">
        <f>IFERROR(AVERAGE(I2601:J2601),"")</f>
        <v/>
      </c>
      <c r="P2601" s="983">
        <f>IFERROR(AVERAGE(K2601:L2601),"")</f>
        <v/>
      </c>
      <c r="Q2601" s="441" t="n"/>
      <c r="R2601" s="813">
        <f>AVERAGE(M2601:P2601)</f>
        <v/>
      </c>
      <c r="S2601" s="443">
        <f>IF(R2601&gt;=1,1,0)</f>
        <v/>
      </c>
      <c r="T2601" s="443">
        <f>IF(S2601=0,0,S2601+T2600)</f>
        <v/>
      </c>
      <c r="AH2601" s="257">
        <f>IF(AND(M2601&gt;=2,N2601&gt;=2,O2601&gt;=2,P2601&gt;=2),1,0)</f>
        <v/>
      </c>
      <c r="AI2601" s="266">
        <f>IF(AH2601=0,"OK","Check")</f>
        <v/>
      </c>
    </row>
    <row r="2602" ht="17.45" customHeight="1">
      <c r="A2602" s="257">
        <f>IF(ISNUMBER(C2602),MONTH(C2602),"")</f>
        <v/>
      </c>
      <c r="B2602" s="257">
        <f>IF(ISNUMBER(C2602),YEAR(C2602),"")</f>
        <v/>
      </c>
      <c r="C2602" s="791">
        <f>C2601+1</f>
        <v/>
      </c>
      <c r="D2602" s="792" t="n">
        <v>0.7112000000000001</v>
      </c>
      <c r="E2602" s="793" t="n"/>
      <c r="F2602" s="795" t="n">
        <v>0.5972</v>
      </c>
      <c r="G2602" s="794" t="n"/>
      <c r="H2602" s="836" t="n"/>
      <c r="I2602" s="792" t="n">
        <v>1.074</v>
      </c>
      <c r="J2602" s="793" t="n"/>
      <c r="K2602" s="795" t="n">
        <v>0.6792</v>
      </c>
      <c r="L2602" s="793" t="n"/>
      <c r="M2602" s="982">
        <f>IFERROR(AVERAGE(D2602:E2602),"")</f>
        <v/>
      </c>
      <c r="N2602" s="982">
        <f>IFERROR(AVERAGE(F2602:H2602),"")</f>
        <v/>
      </c>
      <c r="O2602" s="982">
        <f>IFERROR(AVERAGE(I2602:J2602),"")</f>
        <v/>
      </c>
      <c r="P2602" s="982">
        <f>IFERROR(AVERAGE(K2602:L2602),"")</f>
        <v/>
      </c>
      <c r="R2602" s="797">
        <f>AVERAGE(M2602:P2602)</f>
        <v/>
      </c>
      <c r="S2602" s="266">
        <f>IF(R2602&gt;=1,1,0)</f>
        <v/>
      </c>
      <c r="T2602" s="266">
        <f>IF(S2602=0,0,S2602+T2601)</f>
        <v/>
      </c>
      <c r="AH2602" s="257">
        <f>IF(AND(M2602&gt;=2,N2602&gt;=2,O2602&gt;=2,P2602&gt;=2),1,0)</f>
        <v/>
      </c>
      <c r="AI2602" s="266">
        <f>IF(AH2602=0,"OK","Check")</f>
        <v/>
      </c>
    </row>
    <row r="2603" ht="17.45" customHeight="1">
      <c r="A2603" s="257">
        <f>IF(ISNUMBER(C2603),MONTH(C2603),"")</f>
        <v/>
      </c>
      <c r="B2603" s="257">
        <f>IF(ISNUMBER(C2603),YEAR(C2603),"")</f>
        <v/>
      </c>
      <c r="C2603" s="791">
        <f>C2602+1</f>
        <v/>
      </c>
      <c r="D2603" s="792" t="n"/>
      <c r="E2603" s="793" t="n">
        <v>0.8149999999999999</v>
      </c>
      <c r="F2603" s="795" t="n"/>
      <c r="G2603" s="794" t="n">
        <v>0.5721000000000001</v>
      </c>
      <c r="H2603" s="836" t="n"/>
      <c r="I2603" s="792" t="n"/>
      <c r="J2603" s="793" t="n">
        <v>0.8365</v>
      </c>
      <c r="K2603" s="795" t="n"/>
      <c r="L2603" s="793" t="n">
        <v>0.7217</v>
      </c>
      <c r="M2603" s="982">
        <f>IFERROR(AVERAGE(D2603:E2603),"")</f>
        <v/>
      </c>
      <c r="N2603" s="982">
        <f>IFERROR(AVERAGE(F2603:H2603),"")</f>
        <v/>
      </c>
      <c r="O2603" s="982">
        <f>IFERROR(AVERAGE(I2603:J2603),"")</f>
        <v/>
      </c>
      <c r="P2603" s="982">
        <f>IFERROR(AVERAGE(K2603:L2603),"")</f>
        <v/>
      </c>
      <c r="R2603" s="797">
        <f>AVERAGE(M2603:P2603)</f>
        <v/>
      </c>
      <c r="S2603" s="266">
        <f>IF(R2603&gt;=1,1,0)</f>
        <v/>
      </c>
      <c r="T2603" s="266">
        <f>IF(S2603=0,0,S2603+T2602)</f>
        <v/>
      </c>
      <c r="AH2603" s="257">
        <f>IF(AND(M2603&gt;=2,N2603&gt;=2,O2603&gt;=2,P2603&gt;=2),1,0)</f>
        <v/>
      </c>
      <c r="AI2603" s="266">
        <f>IF(AH2603=0,"OK","Check")</f>
        <v/>
      </c>
    </row>
    <row r="2604" ht="17.45" customHeight="1">
      <c r="A2604" s="257">
        <f>IF(ISNUMBER(C2604),MONTH(C2604),"")</f>
        <v/>
      </c>
      <c r="B2604" s="257">
        <f>IF(ISNUMBER(C2604),YEAR(C2604),"")</f>
        <v/>
      </c>
      <c r="C2604" s="791">
        <f>C2603+1</f>
        <v/>
      </c>
      <c r="D2604" s="792" t="n">
        <v>0.4781</v>
      </c>
      <c r="E2604" s="793" t="n"/>
      <c r="F2604" s="795" t="n"/>
      <c r="G2604" s="794" t="n"/>
      <c r="H2604" s="836" t="n">
        <v>0.3076</v>
      </c>
      <c r="I2604" s="792" t="n">
        <v>0.5414</v>
      </c>
      <c r="J2604" s="793" t="n"/>
      <c r="K2604" s="795" t="n">
        <v>0.4557</v>
      </c>
      <c r="L2604" s="793" t="n"/>
      <c r="M2604" s="982">
        <f>IFERROR(AVERAGE(D2604:E2604),"")</f>
        <v/>
      </c>
      <c r="N2604" s="982">
        <f>IFERROR(AVERAGE(F2604:H2604),"")</f>
        <v/>
      </c>
      <c r="O2604" s="982">
        <f>IFERROR(AVERAGE(I2604:J2604),"")</f>
        <v/>
      </c>
      <c r="P2604" s="982">
        <f>IFERROR(AVERAGE(K2604:L2604),"")</f>
        <v/>
      </c>
      <c r="R2604" s="797">
        <f>AVERAGE(M2604:P2604)</f>
        <v/>
      </c>
      <c r="S2604" s="266">
        <f>IF(R2604&gt;=1,1,0)</f>
        <v/>
      </c>
      <c r="T2604" s="266">
        <f>IF(S2604=0,0,S2604+T2603)</f>
        <v/>
      </c>
      <c r="AH2604" s="257">
        <f>IF(AND(M2604&gt;=2,N2604&gt;=2,O2604&gt;=2,P2604&gt;=2),1,0)</f>
        <v/>
      </c>
      <c r="AI2604" s="266">
        <f>IF(AH2604=0,"OK","Check")</f>
        <v/>
      </c>
    </row>
    <row r="2605" ht="17.45" customHeight="1">
      <c r="A2605" s="257">
        <f>IF(ISNUMBER(C2605),MONTH(C2605),"")</f>
        <v/>
      </c>
      <c r="B2605" s="257">
        <f>IF(ISNUMBER(C2605),YEAR(C2605),"")</f>
        <v/>
      </c>
      <c r="C2605" s="791">
        <f>C2604+1</f>
        <v/>
      </c>
      <c r="D2605" s="792" t="n"/>
      <c r="E2605" s="793" t="n">
        <v>0.1</v>
      </c>
      <c r="F2605" s="792" t="n"/>
      <c r="G2605" s="794" t="n">
        <v>0.365</v>
      </c>
      <c r="H2605" s="793" t="n"/>
      <c r="I2605" s="792" t="n"/>
      <c r="J2605" s="793" t="n">
        <v>0.1198</v>
      </c>
      <c r="K2605" s="795" t="n"/>
      <c r="L2605" s="793" t="n">
        <v>0.318</v>
      </c>
      <c r="M2605" s="982">
        <f>IFERROR(AVERAGE(D2605:E2605),"")</f>
        <v/>
      </c>
      <c r="N2605" s="982">
        <f>IFERROR(AVERAGE(F2605:H2605),"")</f>
        <v/>
      </c>
      <c r="O2605" s="982">
        <f>IFERROR(AVERAGE(I2605:J2605),"")</f>
        <v/>
      </c>
      <c r="P2605" s="982">
        <f>IFERROR(AVERAGE(K2605:L2605),"")</f>
        <v/>
      </c>
      <c r="R2605" s="797">
        <f>AVERAGE(M2605:P2605)</f>
        <v/>
      </c>
      <c r="S2605" s="266">
        <f>IF(R2605&gt;=1,1,0)</f>
        <v/>
      </c>
      <c r="T2605" s="266">
        <f>IF(S2605=0,0,S2605+T2604)</f>
        <v/>
      </c>
      <c r="AH2605" s="257">
        <f>IF(AND(M2605&gt;=2,N2605&gt;=2,O2605&gt;=2,P2605&gt;=2),1,0)</f>
        <v/>
      </c>
      <c r="AI2605" s="266">
        <f>IF(AH2605=0,"OK","Check")</f>
        <v/>
      </c>
    </row>
    <row r="2606" ht="17.45" customHeight="1">
      <c r="A2606" s="257">
        <f>IF(ISNUMBER(C2606),MONTH(C2606),"")</f>
        <v/>
      </c>
      <c r="B2606" s="257">
        <f>IF(ISNUMBER(C2606),YEAR(C2606),"")</f>
        <v/>
      </c>
      <c r="C2606" s="861">
        <f>C2605+1</f>
        <v/>
      </c>
      <c r="D2606" s="840" t="n">
        <v>0.5404</v>
      </c>
      <c r="E2606" s="841" t="n"/>
      <c r="F2606" s="843" t="n">
        <v>0.3833</v>
      </c>
      <c r="G2606" s="842" t="n"/>
      <c r="H2606" s="863" t="n">
        <v>0.3068</v>
      </c>
      <c r="I2606" s="840" t="n">
        <v>0.3484</v>
      </c>
      <c r="J2606" s="841" t="n"/>
      <c r="K2606" s="843" t="n">
        <v>0.4214</v>
      </c>
      <c r="L2606" s="841" t="n"/>
      <c r="M2606" s="982">
        <f>IFERROR(AVERAGE(D2606:E2606),"")</f>
        <v/>
      </c>
      <c r="N2606" s="982">
        <f>IFERROR(AVERAGE(F2606:H2606),"")</f>
        <v/>
      </c>
      <c r="O2606" s="982">
        <f>IFERROR(AVERAGE(I2606:J2606),"")</f>
        <v/>
      </c>
      <c r="P2606" s="982">
        <f>IFERROR(AVERAGE(K2606:L2606),"")</f>
        <v/>
      </c>
      <c r="R2606" s="797">
        <f>AVERAGE(M2606:P2606)</f>
        <v/>
      </c>
      <c r="S2606" s="266">
        <f>IF(R2606&gt;=1,1,0)</f>
        <v/>
      </c>
      <c r="T2606" s="266">
        <f>IF(S2606=0,0,S2606+T2605)</f>
        <v/>
      </c>
      <c r="AH2606" s="257">
        <f>IF(AND(M2606&gt;=2,N2606&gt;=2,O2606&gt;=2,P2606&gt;=2),1,0)</f>
        <v/>
      </c>
      <c r="AI2606" s="266">
        <f>IF(AH2606=0,"OK","Check")</f>
        <v/>
      </c>
    </row>
    <row r="2607" ht="17.45" customHeight="1">
      <c r="A2607" s="257">
        <f>IF(ISNUMBER(C2607),MONTH(C2607),"")</f>
        <v/>
      </c>
      <c r="B2607" s="257">
        <f>IF(ISNUMBER(C2607),YEAR(C2607),"")</f>
        <v/>
      </c>
      <c r="C2607" s="808">
        <f>C2606+1</f>
        <v/>
      </c>
      <c r="D2607" s="844" t="n"/>
      <c r="E2607" s="845" t="n">
        <v>0.6986</v>
      </c>
      <c r="F2607" s="847" t="n"/>
      <c r="G2607" s="846" t="n">
        <v>0.7803</v>
      </c>
      <c r="H2607" s="848" t="n"/>
      <c r="I2607" s="844" t="n"/>
      <c r="J2607" s="845" t="n">
        <v>0.6362</v>
      </c>
      <c r="K2607" s="847" t="n"/>
      <c r="L2607" s="845" t="n">
        <v>0.6665</v>
      </c>
      <c r="M2607" s="983">
        <f>IFERROR(AVERAGE(D2607:E2607),"")</f>
        <v/>
      </c>
      <c r="N2607" s="983">
        <f>IFERROR(AVERAGE(F2607:H2607),"")</f>
        <v/>
      </c>
      <c r="O2607" s="983">
        <f>IFERROR(AVERAGE(I2607:J2607),"")</f>
        <v/>
      </c>
      <c r="P2607" s="983">
        <f>IFERROR(AVERAGE(K2607:L2607),"")</f>
        <v/>
      </c>
      <c r="Q2607" s="441" t="n"/>
      <c r="R2607" s="813">
        <f>AVERAGE(M2607:P2607)</f>
        <v/>
      </c>
      <c r="S2607" s="443">
        <f>IF(R2607&gt;=1,1,0)</f>
        <v/>
      </c>
      <c r="T2607" s="443">
        <f>IF(S2607=0,0,S2607+T2606)</f>
        <v/>
      </c>
      <c r="AH2607" s="257">
        <f>IF(AND(M2607&gt;=2,N2607&gt;=2,O2607&gt;=2,P2607&gt;=2),1,0)</f>
        <v/>
      </c>
      <c r="AI2607" s="266">
        <f>IF(AH2607=0,"OK","Check")</f>
        <v/>
      </c>
    </row>
    <row r="2608" ht="17.45" customHeight="1">
      <c r="A2608" s="257">
        <f>IF(ISNUMBER(C2608),MONTH(C2608),"")</f>
        <v/>
      </c>
      <c r="B2608" s="257">
        <f>IF(ISNUMBER(C2608),YEAR(C2608),"")</f>
        <v/>
      </c>
      <c r="C2608" s="808">
        <f>C2607+1</f>
        <v/>
      </c>
      <c r="D2608" s="844" t="n">
        <v>0.9212</v>
      </c>
      <c r="E2608" s="845" t="n"/>
      <c r="F2608" s="847" t="n">
        <v>1.007</v>
      </c>
      <c r="G2608" s="846" t="n"/>
      <c r="H2608" s="848" t="n"/>
      <c r="I2608" s="844" t="n">
        <v>0.8101</v>
      </c>
      <c r="J2608" s="845" t="n"/>
      <c r="K2608" s="847" t="n">
        <v>0.7732</v>
      </c>
      <c r="L2608" s="845" t="n"/>
      <c r="M2608" s="983">
        <f>IFERROR(AVERAGE(D2608:E2608),"")</f>
        <v/>
      </c>
      <c r="N2608" s="983">
        <f>IFERROR(AVERAGE(F2608:H2608),"")</f>
        <v/>
      </c>
      <c r="O2608" s="983">
        <f>IFERROR(AVERAGE(I2608:J2608),"")</f>
        <v/>
      </c>
      <c r="P2608" s="983">
        <f>IFERROR(AVERAGE(K2608:L2608),"")</f>
        <v/>
      </c>
      <c r="Q2608" s="441" t="n"/>
      <c r="R2608" s="813">
        <f>AVERAGE(M2608:P2608)</f>
        <v/>
      </c>
      <c r="S2608" s="443">
        <f>IF(R2608&gt;=1,1,0)</f>
        <v/>
      </c>
      <c r="T2608" s="443">
        <f>IF(S2608=0,0,S2608+T2607)</f>
        <v/>
      </c>
      <c r="AH2608" s="257">
        <f>IF(AND(M2608&gt;=2,N2608&gt;=2,O2608&gt;=2,P2608&gt;=2),1,0)</f>
        <v/>
      </c>
      <c r="AI2608" s="266">
        <f>IF(AH2608=0,"OK","Check")</f>
        <v/>
      </c>
    </row>
    <row r="2609" ht="17.45" customHeight="1">
      <c r="A2609" s="257">
        <f>IF(ISNUMBER(C2609),MONTH(C2609),"")</f>
        <v/>
      </c>
      <c r="B2609" s="257">
        <f>IF(ISNUMBER(C2609),YEAR(C2609),"")</f>
        <v/>
      </c>
      <c r="C2609" s="791">
        <f>C2608+1</f>
        <v/>
      </c>
      <c r="D2609" s="849" t="n"/>
      <c r="E2609" s="850" t="n">
        <v>0.8246</v>
      </c>
      <c r="F2609" s="852" t="n"/>
      <c r="G2609" s="851" t="n">
        <v>0.8002</v>
      </c>
      <c r="H2609" s="853" t="n"/>
      <c r="I2609" s="849" t="n"/>
      <c r="J2609" s="850" t="n">
        <v>0.902</v>
      </c>
      <c r="K2609" s="852" t="n"/>
      <c r="L2609" s="850" t="n">
        <v>0.8649</v>
      </c>
      <c r="M2609" s="982">
        <f>IFERROR(AVERAGE(D2609:E2609),"")</f>
        <v/>
      </c>
      <c r="N2609" s="982">
        <f>IFERROR(AVERAGE(F2609:H2609),"")</f>
        <v/>
      </c>
      <c r="O2609" s="982">
        <f>IFERROR(AVERAGE(I2609:J2609),"")</f>
        <v/>
      </c>
      <c r="P2609" s="982">
        <f>IFERROR(AVERAGE(K2609:L2609),"")</f>
        <v/>
      </c>
      <c r="R2609" s="797">
        <f>AVERAGE(M2609:P2609)</f>
        <v/>
      </c>
      <c r="S2609" s="266">
        <f>IF(R2609&gt;=1,1,0)</f>
        <v/>
      </c>
      <c r="T2609" s="266">
        <f>IF(S2609=0,0,S2609+T2608)</f>
        <v/>
      </c>
      <c r="AH2609" s="257">
        <f>IF(AND(M2609&gt;=2,N2609&gt;=2,O2609&gt;=2,P2609&gt;=2),1,0)</f>
        <v/>
      </c>
      <c r="AI2609" s="266">
        <f>IF(AH2609=0,"OK","Check")</f>
        <v/>
      </c>
    </row>
    <row r="2610" ht="17.45" customHeight="1">
      <c r="A2610" s="257">
        <f>IF(ISNUMBER(C2610),MONTH(C2610),"")</f>
        <v/>
      </c>
      <c r="B2610" s="257">
        <f>IF(ISNUMBER(C2610),YEAR(C2610),"")</f>
        <v/>
      </c>
      <c r="C2610" s="791">
        <f>C2609+1</f>
        <v/>
      </c>
      <c r="D2610" s="849" t="n">
        <v>0.6622</v>
      </c>
      <c r="E2610" s="850" t="n"/>
      <c r="F2610" s="852" t="n"/>
      <c r="G2610" s="851" t="n"/>
      <c r="H2610" s="853" t="n">
        <v>0.8847</v>
      </c>
      <c r="I2610" s="849" t="n">
        <v>0.925</v>
      </c>
      <c r="J2610" s="850" t="n"/>
      <c r="K2610" s="852" t="n">
        <v>0.7487</v>
      </c>
      <c r="L2610" s="850" t="n"/>
      <c r="M2610" s="982">
        <f>IFERROR(AVERAGE(D2610:E2610),"")</f>
        <v/>
      </c>
      <c r="N2610" s="982">
        <f>IFERROR(AVERAGE(F2610:H2610),"")</f>
        <v/>
      </c>
      <c r="O2610" s="982">
        <f>IFERROR(AVERAGE(I2610:J2610),"")</f>
        <v/>
      </c>
      <c r="P2610" s="982">
        <f>IFERROR(AVERAGE(K2610:L2610),"")</f>
        <v/>
      </c>
      <c r="R2610" s="797">
        <f>AVERAGE(M2610:P2610)</f>
        <v/>
      </c>
      <c r="S2610" s="266">
        <f>IF(R2610&gt;=1,1,0)</f>
        <v/>
      </c>
      <c r="T2610" s="266">
        <f>IF(S2610=0,0,S2610+T2609)</f>
        <v/>
      </c>
      <c r="AH2610" s="257">
        <f>IF(AND(M2610&gt;=2,N2610&gt;=2,O2610&gt;=2,P2610&gt;=2),1,0)</f>
        <v/>
      </c>
      <c r="AI2610" s="266">
        <f>IF(AH2610=0,"OK","Check")</f>
        <v/>
      </c>
    </row>
    <row r="2611" ht="17.45" customHeight="1">
      <c r="A2611" s="257">
        <f>IF(ISNUMBER(C2611),MONTH(C2611),"")</f>
        <v/>
      </c>
      <c r="B2611" s="257">
        <f>IF(ISNUMBER(C2611),YEAR(C2611),"")</f>
        <v/>
      </c>
      <c r="C2611" s="791">
        <f>C2610+1</f>
        <v/>
      </c>
      <c r="D2611" s="849" t="n"/>
      <c r="E2611" s="850" t="n">
        <v>1.291</v>
      </c>
      <c r="F2611" s="852" t="n"/>
      <c r="G2611" s="851" t="n">
        <v>1.688</v>
      </c>
      <c r="H2611" s="853" t="n"/>
      <c r="I2611" s="849" t="n"/>
      <c r="J2611" s="850" t="n">
        <v>1.435</v>
      </c>
      <c r="K2611" s="852" t="n"/>
      <c r="L2611" s="901" t="n">
        <v>2.473</v>
      </c>
      <c r="M2611" s="982">
        <f>IFERROR(AVERAGE(D2611:E2611),"")</f>
        <v/>
      </c>
      <c r="N2611" s="982">
        <f>IFERROR(AVERAGE(F2611:H2611),"")</f>
        <v/>
      </c>
      <c r="O2611" s="982">
        <f>IFERROR(AVERAGE(I2611:J2611),"")</f>
        <v/>
      </c>
      <c r="P2611" s="982">
        <f>IFERROR(AVERAGE(K2611:L2611),"")</f>
        <v/>
      </c>
      <c r="R2611" s="797">
        <f>AVERAGE(M2611:P2611)</f>
        <v/>
      </c>
      <c r="S2611" s="266">
        <f>IF(R2611&gt;=1,1,0)</f>
        <v/>
      </c>
      <c r="T2611" s="266">
        <f>IF(S2611=0,0,S2611+T2610)</f>
        <v/>
      </c>
      <c r="AH2611" s="257">
        <f>IF(AND(M2611&gt;=2,N2611&gt;=2,O2611&gt;=2,P2611&gt;=2),1,0)</f>
        <v/>
      </c>
      <c r="AI2611" s="266">
        <f>IF(AH2611=0,"OK","Check")</f>
        <v/>
      </c>
    </row>
    <row r="2612" ht="17.45" customHeight="1">
      <c r="A2612" s="257">
        <f>IF(ISNUMBER(C2612),MONTH(C2612),"")</f>
        <v/>
      </c>
      <c r="B2612" s="257">
        <f>IF(ISNUMBER(C2612),YEAR(C2612),"")</f>
        <v/>
      </c>
      <c r="C2612" s="861">
        <f>C2611+1</f>
        <v/>
      </c>
      <c r="D2612" s="840" t="n">
        <v>1.48</v>
      </c>
      <c r="E2612" s="841" t="n"/>
      <c r="F2612" s="843" t="n">
        <v>1.317</v>
      </c>
      <c r="G2612" s="842" t="n"/>
      <c r="H2612" s="863" t="n">
        <v>1.38</v>
      </c>
      <c r="I2612" s="840" t="n">
        <v>1.794</v>
      </c>
      <c r="J2612" s="841" t="n"/>
      <c r="K2612" s="843" t="n">
        <v>1.634</v>
      </c>
      <c r="L2612" s="841" t="n"/>
      <c r="M2612" s="982">
        <f>IFERROR(AVERAGE(D2612:E2612),"")</f>
        <v/>
      </c>
      <c r="N2612" s="982">
        <f>IFERROR(AVERAGE(F2612:H2612),"")</f>
        <v/>
      </c>
      <c r="O2612" s="982">
        <f>IFERROR(AVERAGE(I2612:J2612),"")</f>
        <v/>
      </c>
      <c r="P2612" s="982">
        <f>IFERROR(AVERAGE(K2612:L2612),"")</f>
        <v/>
      </c>
      <c r="R2612" s="797">
        <f>AVERAGE(M2612:P2612)</f>
        <v/>
      </c>
      <c r="S2612" s="266">
        <f>IF(R2612&gt;=1,1,0)</f>
        <v/>
      </c>
      <c r="T2612" s="266">
        <f>IF(S2612=0,0,S2612+T2611)</f>
        <v/>
      </c>
      <c r="AH2612" s="257">
        <f>IF(AND(M2612&gt;=2,N2612&gt;=2,O2612&gt;=2,P2612&gt;=2),1,0)</f>
        <v/>
      </c>
      <c r="AI2612" s="266">
        <f>IF(AH2612=0,"OK","Check")</f>
        <v/>
      </c>
    </row>
    <row r="2613" ht="17.45" customHeight="1">
      <c r="A2613" s="257">
        <f>IF(ISNUMBER(C2613),MONTH(C2613),"")</f>
        <v/>
      </c>
      <c r="B2613" s="257">
        <f>IF(ISNUMBER(C2613),YEAR(C2613),"")</f>
        <v/>
      </c>
      <c r="C2613" s="791">
        <f>C2612+1</f>
        <v/>
      </c>
      <c r="D2613" s="849" t="n"/>
      <c r="E2613" s="850" t="n">
        <v>1.356</v>
      </c>
      <c r="F2613" s="852" t="n"/>
      <c r="G2613" s="851" t="n">
        <v>1.278</v>
      </c>
      <c r="H2613" s="853" t="n"/>
      <c r="I2613" s="849" t="n"/>
      <c r="J2613" s="850" t="n">
        <v>1.138</v>
      </c>
      <c r="K2613" s="852" t="n"/>
      <c r="L2613" s="850" t="n">
        <v>1.525</v>
      </c>
      <c r="M2613" s="982">
        <f>IFERROR(AVERAGE(D2613:E2613),"")</f>
        <v/>
      </c>
      <c r="N2613" s="982">
        <f>IFERROR(AVERAGE(F2613:H2613),"")</f>
        <v/>
      </c>
      <c r="O2613" s="982">
        <f>IFERROR(AVERAGE(I2613:J2613),"")</f>
        <v/>
      </c>
      <c r="P2613" s="982">
        <f>IFERROR(AVERAGE(K2613:L2613),"")</f>
        <v/>
      </c>
      <c r="R2613" s="797">
        <f>AVERAGE(M2613:P2613)</f>
        <v/>
      </c>
      <c r="S2613" s="266">
        <f>IF(R2613&gt;=1,1,0)</f>
        <v/>
      </c>
      <c r="T2613" s="266">
        <f>IF(S2613=0,0,S2613+T2612)</f>
        <v/>
      </c>
      <c r="AH2613" s="257">
        <f>IF(AND(M2613&gt;=2,N2613&gt;=2,O2613&gt;=2,P2613&gt;=2),1,0)</f>
        <v/>
      </c>
      <c r="AI2613" s="266">
        <f>IF(AH2613=0,"OK","Check")</f>
        <v/>
      </c>
    </row>
    <row r="2614" ht="17.45" customHeight="1">
      <c r="A2614" s="257">
        <f>IF(ISNUMBER(C2614),MONTH(C2614),"")</f>
        <v/>
      </c>
      <c r="B2614" s="257">
        <f>IF(ISNUMBER(C2614),YEAR(C2614),"")</f>
        <v/>
      </c>
      <c r="C2614" s="808">
        <f>C2613+1</f>
        <v/>
      </c>
      <c r="D2614" s="844" t="n">
        <v>1.272</v>
      </c>
      <c r="E2614" s="845" t="n"/>
      <c r="F2614" s="847" t="n">
        <v>1.596</v>
      </c>
      <c r="G2614" s="846" t="n"/>
      <c r="H2614" s="848" t="n"/>
      <c r="I2614" s="844" t="n">
        <v>0.9849</v>
      </c>
      <c r="J2614" s="845" t="n"/>
      <c r="K2614" s="847" t="n">
        <v>1.192</v>
      </c>
      <c r="L2614" s="845" t="n"/>
      <c r="M2614" s="983">
        <f>IFERROR(AVERAGE(D2614:E2614),"")</f>
        <v/>
      </c>
      <c r="N2614" s="983">
        <f>IFERROR(AVERAGE(F2614:H2614),"")</f>
        <v/>
      </c>
      <c r="O2614" s="983">
        <f>IFERROR(AVERAGE(I2614:J2614),"")</f>
        <v/>
      </c>
      <c r="P2614" s="983">
        <f>IFERROR(AVERAGE(K2614:L2614),"")</f>
        <v/>
      </c>
      <c r="Q2614" s="441" t="n"/>
      <c r="R2614" s="813">
        <f>AVERAGE(M2614:P2614)</f>
        <v/>
      </c>
      <c r="S2614" s="443">
        <f>IF(R2614&gt;=1,1,0)</f>
        <v/>
      </c>
      <c r="T2614" s="443">
        <f>IF(S2614=0,0,S2614+T2613)</f>
        <v/>
      </c>
      <c r="AH2614" s="257">
        <f>IF(AND(M2614&gt;=2,N2614&gt;=2,O2614&gt;=2,P2614&gt;=2),1,0)</f>
        <v/>
      </c>
      <c r="AI2614" s="266">
        <f>IF(AH2614=0,"OK","Check")</f>
        <v/>
      </c>
    </row>
    <row r="2615" ht="17.45" customHeight="1">
      <c r="A2615" s="257">
        <f>IF(ISNUMBER(C2615),MONTH(C2615),"")</f>
        <v/>
      </c>
      <c r="B2615" s="257">
        <f>IF(ISNUMBER(C2615),YEAR(C2615),"")</f>
        <v/>
      </c>
      <c r="C2615" s="808">
        <f>C2614+1</f>
        <v/>
      </c>
      <c r="D2615" s="844" t="n"/>
      <c r="E2615" s="845" t="n">
        <v>1.249</v>
      </c>
      <c r="F2615" s="847" t="n"/>
      <c r="G2615" s="846" t="n">
        <v>1.077</v>
      </c>
      <c r="H2615" s="848" t="n"/>
      <c r="I2615" s="844" t="n"/>
      <c r="J2615" s="845" t="n">
        <v>0.8228</v>
      </c>
      <c r="K2615" s="847" t="n"/>
      <c r="L2615" s="1031" t="n">
        <v>2.404</v>
      </c>
      <c r="M2615" s="983">
        <f>IFERROR(AVERAGE(D2615:E2615),"")</f>
        <v/>
      </c>
      <c r="N2615" s="983">
        <f>IFERROR(AVERAGE(F2615:H2615),"")</f>
        <v/>
      </c>
      <c r="O2615" s="983">
        <f>IFERROR(AVERAGE(I2615:J2615),"")</f>
        <v/>
      </c>
      <c r="P2615" s="983">
        <f>IFERROR(AVERAGE(K2615:L2615),"")</f>
        <v/>
      </c>
      <c r="Q2615" s="441" t="n"/>
      <c r="R2615" s="813">
        <f>AVERAGE(M2615:P2615)</f>
        <v/>
      </c>
      <c r="S2615" s="443">
        <f>IF(R2615&gt;=1,1,0)</f>
        <v/>
      </c>
      <c r="T2615" s="443">
        <f>IF(S2615=0,0,S2615+T2614)</f>
        <v/>
      </c>
      <c r="AH2615" s="257">
        <f>IF(AND(M2615&gt;=2,N2615&gt;=2,O2615&gt;=2,P2615&gt;=2),1,0)</f>
        <v/>
      </c>
      <c r="AI2615" s="266">
        <f>IF(AH2615=0,"OK","Check")</f>
        <v/>
      </c>
    </row>
    <row r="2616" ht="17.45" customHeight="1">
      <c r="A2616" s="257">
        <f>IF(ISNUMBER(C2616),MONTH(C2616),"")</f>
        <v/>
      </c>
      <c r="B2616" s="257">
        <f>IF(ISNUMBER(C2616),YEAR(C2616),"")</f>
        <v/>
      </c>
      <c r="C2616" s="791">
        <f>C2615+1</f>
        <v/>
      </c>
      <c r="D2616" s="849" t="n">
        <v>1.884</v>
      </c>
      <c r="E2616" s="850" t="n"/>
      <c r="F2616" s="852" t="n"/>
      <c r="G2616" s="851" t="n"/>
      <c r="H2616" s="853" t="n">
        <v>1.437</v>
      </c>
      <c r="I2616" s="849" t="n">
        <v>1.363</v>
      </c>
      <c r="J2616" s="850" t="n"/>
      <c r="K2616" s="852" t="n">
        <v>1.172</v>
      </c>
      <c r="L2616" s="850" t="n"/>
      <c r="M2616" s="982">
        <f>IFERROR(AVERAGE(D2616:E2616),"")</f>
        <v/>
      </c>
      <c r="N2616" s="982">
        <f>IFERROR(AVERAGE(F2616:H2616),"")</f>
        <v/>
      </c>
      <c r="O2616" s="982">
        <f>IFERROR(AVERAGE(I2616:J2616),"")</f>
        <v/>
      </c>
      <c r="P2616" s="982">
        <f>IFERROR(AVERAGE(K2616:L2616),"")</f>
        <v/>
      </c>
      <c r="R2616" s="797">
        <f>AVERAGE(M2616:P2616)</f>
        <v/>
      </c>
      <c r="S2616" s="266">
        <f>IF(R2616&gt;=1,1,0)</f>
        <v/>
      </c>
      <c r="T2616" s="266">
        <f>IF(S2616=0,0,S2616+T2615)</f>
        <v/>
      </c>
      <c r="AH2616" s="257">
        <f>IF(AND(M2616&gt;=2,N2616&gt;=2,O2616&gt;=2,P2616&gt;=2),1,0)</f>
        <v/>
      </c>
      <c r="AI2616" s="266">
        <f>IF(AH2616=0,"OK","Check")</f>
        <v/>
      </c>
    </row>
    <row r="2617" ht="17.45" customHeight="1" thickBot="1">
      <c r="A2617" s="257">
        <f>IF(ISNUMBER(C2617),MONTH(C2617),"")</f>
        <v/>
      </c>
      <c r="B2617" s="257">
        <f>IF(ISNUMBER(C2617),YEAR(C2617),"")</f>
        <v/>
      </c>
      <c r="C2617" s="791">
        <f>C2616+1</f>
        <v/>
      </c>
      <c r="D2617" s="849" t="n"/>
      <c r="E2617" s="901" t="n">
        <v>3.668</v>
      </c>
      <c r="F2617" s="852" t="n"/>
      <c r="G2617" s="851" t="n">
        <v>2.266</v>
      </c>
      <c r="H2617" s="853" t="n"/>
      <c r="I2617" s="849" t="n"/>
      <c r="J2617" s="850" t="n">
        <v>1.607</v>
      </c>
      <c r="K2617" s="852" t="n"/>
      <c r="L2617" s="850" t="n">
        <v>2.176</v>
      </c>
      <c r="M2617" s="1028">
        <f>IFERROR(AVERAGE(D2617:E2617),"")</f>
        <v/>
      </c>
      <c r="N2617" s="982">
        <f>IFERROR(AVERAGE(F2617:H2617),"")</f>
        <v/>
      </c>
      <c r="O2617" s="982">
        <f>IFERROR(AVERAGE(I2617:J2617),"")</f>
        <v/>
      </c>
      <c r="P2617" s="982">
        <f>IFERROR(AVERAGE(K2617:L2617),"")</f>
        <v/>
      </c>
      <c r="R2617" s="797">
        <f>AVERAGE(M2617:P2617)</f>
        <v/>
      </c>
      <c r="S2617" s="266">
        <f>IF(R2617&gt;=1,1,0)</f>
        <v/>
      </c>
      <c r="T2617" s="266">
        <f>IF(S2617=0,0,S2617+T2616)</f>
        <v/>
      </c>
      <c r="AH2617" s="257">
        <f>IF(AND(M2617&gt;=2,N2617&gt;=2,O2617&gt;=2,P2617&gt;=2),1,0)</f>
        <v/>
      </c>
      <c r="AI2617" s="266">
        <f>IF(AH2617=0,"OK","Check")</f>
        <v/>
      </c>
    </row>
    <row r="2618" ht="17.45" customHeight="1" thickBot="1">
      <c r="A2618" s="257">
        <f>IF(ISNUMBER(C2618),MONTH(C2618),"")</f>
        <v/>
      </c>
      <c r="B2618" s="257">
        <f>IF(ISNUMBER(C2618),YEAR(C2618),"")</f>
        <v/>
      </c>
      <c r="C2618" s="861">
        <f>C2617+1</f>
        <v/>
      </c>
      <c r="D2618" s="930" t="n">
        <v>2.124</v>
      </c>
      <c r="E2618" s="841" t="n"/>
      <c r="F2618" s="1029" t="n">
        <v>2.062</v>
      </c>
      <c r="G2618" s="842" t="n"/>
      <c r="H2618" s="863" t="n">
        <v>1.952</v>
      </c>
      <c r="I2618" s="840" t="n">
        <v>1.719</v>
      </c>
      <c r="J2618" s="841" t="n"/>
      <c r="K2618" s="843" t="n">
        <v>1.563</v>
      </c>
      <c r="L2618" s="841" t="n"/>
      <c r="M2618" s="982">
        <f>IFERROR(AVERAGE(D2618:E2618),"")</f>
        <v/>
      </c>
      <c r="N2618" s="982">
        <f>IFERROR(AVERAGE(F2618:H2618),"")</f>
        <v/>
      </c>
      <c r="O2618" s="982">
        <f>IFERROR(AVERAGE(I2618:J2618),"")</f>
        <v/>
      </c>
      <c r="P2618" s="982">
        <f>IFERROR(AVERAGE(K2618:L2618),"")</f>
        <v/>
      </c>
      <c r="R2618" s="797">
        <f>AVERAGE(M2618:P2618)</f>
        <v/>
      </c>
      <c r="S2618" s="266">
        <f>IF(R2618&gt;=1,1,0)</f>
        <v/>
      </c>
      <c r="T2618" s="266">
        <f>IF(S2618=0,0,S2618+T2617)</f>
        <v/>
      </c>
      <c r="U2618" s="514" t="inlineStr">
        <is>
          <t>February</t>
        </is>
      </c>
      <c r="V2618" s="515" t="n">
        <v>2025</v>
      </c>
      <c r="W2618" s="516" t="n"/>
      <c r="X2618" s="516" t="n"/>
      <c r="Y2618" s="516" t="n"/>
      <c r="AH2618" s="257">
        <f>IF(AND(M2618&gt;=2,N2618&gt;=2,O2618&gt;=2,P2618&gt;=2),1,0)</f>
        <v/>
      </c>
      <c r="AI2618" s="266">
        <f>IF(AH2618=0,"OK","Check")</f>
        <v/>
      </c>
    </row>
    <row r="2619" ht="17.45" customHeight="1">
      <c r="A2619" s="257">
        <f>IF(ISNUMBER(C2619),MONTH(C2619),"")</f>
        <v/>
      </c>
      <c r="B2619" s="257">
        <f>IF(ISNUMBER(C2619),YEAR(C2619),"")</f>
        <v/>
      </c>
      <c r="C2619" s="791">
        <f>C2618+1</f>
        <v/>
      </c>
      <c r="D2619" s="849" t="n"/>
      <c r="E2619" s="850" t="n">
        <v>2.133</v>
      </c>
      <c r="F2619" s="852" t="n"/>
      <c r="G2619" s="851" t="n">
        <v>1.755</v>
      </c>
      <c r="H2619" s="853" t="n"/>
      <c r="I2619" s="849" t="n"/>
      <c r="J2619" s="850" t="n">
        <v>1.115</v>
      </c>
      <c r="K2619" s="852" t="n"/>
      <c r="L2619" s="850" t="n">
        <v>1.555</v>
      </c>
      <c r="M2619" s="982">
        <f>IFERROR(AVERAGE(D2619:E2619),"")</f>
        <v/>
      </c>
      <c r="N2619" s="982">
        <f>IFERROR(AVERAGE(F2619:H2619),"")</f>
        <v/>
      </c>
      <c r="O2619" s="982">
        <f>IFERROR(AVERAGE(I2619:J2619),"")</f>
        <v/>
      </c>
      <c r="P2619" s="982">
        <f>IFERROR(AVERAGE(K2619:L2619),"")</f>
        <v/>
      </c>
      <c r="R2619" s="797">
        <f>AVERAGE(M2619:P2619)</f>
        <v/>
      </c>
      <c r="S2619" s="266">
        <f>IF(R2619&gt;=1,1,0)</f>
        <v/>
      </c>
      <c r="T2619" s="266">
        <f>IF(S2619=0,0,S2619+T2618)</f>
        <v/>
      </c>
      <c r="U2619" s="517" t="inlineStr">
        <is>
          <t>Parameter</t>
        </is>
      </c>
      <c r="V2619" s="517" t="inlineStr">
        <is>
          <t>Station 1</t>
        </is>
      </c>
      <c r="W2619" s="517" t="inlineStr">
        <is>
          <t>Station 2</t>
        </is>
      </c>
      <c r="X2619" s="517" t="inlineStr">
        <is>
          <t>Station 4</t>
        </is>
      </c>
      <c r="Y2619" s="517" t="inlineStr">
        <is>
          <t>Station 5</t>
        </is>
      </c>
      <c r="AH2619" s="257">
        <f>IF(AND(M2619&gt;=2,N2619&gt;=2,O2619&gt;=2,P2619&gt;=2),1,0)</f>
        <v/>
      </c>
      <c r="AI2619" s="266">
        <f>IF(AH2619=0,"OK","Check")</f>
        <v/>
      </c>
    </row>
    <row r="2620" ht="17.45" customHeight="1" thickBot="1">
      <c r="A2620" s="257">
        <f>IF(ISNUMBER(C2620),MONTH(C2620),"")</f>
        <v/>
      </c>
      <c r="B2620" s="257">
        <f>IF(ISNUMBER(C2620),YEAR(C2620),"")</f>
        <v/>
      </c>
      <c r="C2620" s="824">
        <f>C2619+1</f>
        <v/>
      </c>
      <c r="D2620" s="868" t="n">
        <v>1.721</v>
      </c>
      <c r="E2620" s="869" t="n"/>
      <c r="F2620" s="870" t="n">
        <v>0.8862</v>
      </c>
      <c r="G2620" s="871" t="n"/>
      <c r="H2620" s="872" t="n"/>
      <c r="I2620" s="868" t="n">
        <v>1.041</v>
      </c>
      <c r="J2620" s="869" t="n"/>
      <c r="K2620" s="870" t="n">
        <v>1.289</v>
      </c>
      <c r="L2620" s="869" t="n"/>
      <c r="M2620" s="988">
        <f>IFERROR(AVERAGE(D2620:E2620),"")</f>
        <v/>
      </c>
      <c r="N2620" s="988">
        <f>IFERROR(AVERAGE(F2620:H2620),"")</f>
        <v/>
      </c>
      <c r="O2620" s="988">
        <f>IFERROR(AVERAGE(I2620:J2620),"")</f>
        <v/>
      </c>
      <c r="P2620" s="988">
        <f>IFERROR(AVERAGE(K2620:L2620),"")</f>
        <v/>
      </c>
      <c r="Q2620" s="315" t="n"/>
      <c r="R2620" s="830">
        <f>AVERAGE(M2620:P2620)</f>
        <v/>
      </c>
      <c r="S2620" s="312">
        <f>IF(R2620&gt;=1,1,0)</f>
        <v/>
      </c>
      <c r="T2620" s="312">
        <f>IF(S2620=0,0,S2620+T2619)</f>
        <v/>
      </c>
      <c r="U2620" s="518" t="inlineStr">
        <is>
          <t>Average</t>
        </is>
      </c>
      <c r="V2620" s="928">
        <f>AVERAGE(D2593:E2620)</f>
        <v/>
      </c>
      <c r="W2620" s="928">
        <f>AVERAGE(F2593:H2620)</f>
        <v/>
      </c>
      <c r="X2620" s="928">
        <f>AVERAGE(I2593:J2620)</f>
        <v/>
      </c>
      <c r="Y2620" s="928">
        <f>AVERAGE(K2593:L2620)</f>
        <v/>
      </c>
      <c r="AH2620" s="257">
        <f>IF(AND(M2620&gt;=2,N2620&gt;=2,O2620&gt;=2,P2620&gt;=2),1,0)</f>
        <v/>
      </c>
      <c r="AI2620" s="266">
        <f>IF(AH2620=0,"OK","Check")</f>
        <v/>
      </c>
    </row>
    <row r="2621" ht="17.45" customHeight="1">
      <c r="A2621" s="257">
        <f>IF(ISNUMBER(C2621),MONTH(C2621),"")</f>
        <v/>
      </c>
      <c r="B2621" s="257">
        <f>IF(ISNUMBER(C2621),YEAR(C2621),"")</f>
        <v/>
      </c>
      <c r="C2621" s="885">
        <f>C2620+1</f>
        <v/>
      </c>
      <c r="D2621" s="944" t="n"/>
      <c r="E2621" s="945" t="n">
        <v>0.6012</v>
      </c>
      <c r="F2621" s="1037" t="n"/>
      <c r="G2621" s="946" t="n">
        <v>0.4562</v>
      </c>
      <c r="H2621" s="1038" t="n"/>
      <c r="I2621" s="944" t="n"/>
      <c r="J2621" s="945" t="n">
        <v>0.4654</v>
      </c>
      <c r="K2621" s="1037" t="n"/>
      <c r="L2621" s="945" t="n">
        <v>0.6211</v>
      </c>
      <c r="M2621" s="983">
        <f>IFERROR(AVERAGE(D2621:E2621),"")</f>
        <v/>
      </c>
      <c r="N2621" s="983">
        <f>IFERROR(AVERAGE(F2621:H2621),"")</f>
        <v/>
      </c>
      <c r="O2621" s="983">
        <f>IFERROR(AVERAGE(I2621:J2621),"")</f>
        <v/>
      </c>
      <c r="P2621" s="983">
        <f>IFERROR(AVERAGE(K2621:L2621),"")</f>
        <v/>
      </c>
      <c r="Q2621" s="441" t="n"/>
      <c r="R2621" s="813">
        <f>AVERAGE(M2621:P2621)</f>
        <v/>
      </c>
      <c r="S2621" s="443">
        <f>IF(R2621&gt;=1,1,0)</f>
        <v/>
      </c>
      <c r="T2621" s="443">
        <f>IF(S2621=0,0,S2621+T2620)</f>
        <v/>
      </c>
      <c r="U2621" s="518" t="inlineStr">
        <is>
          <t>Maximum</t>
        </is>
      </c>
      <c r="V2621" s="928">
        <f>MAX(D2593:E2620)</f>
        <v/>
      </c>
      <c r="W2621" s="928">
        <f>MAX(F2593:H2620)</f>
        <v/>
      </c>
      <c r="X2621" s="928">
        <f>MAX(I2593:J2620)</f>
        <v/>
      </c>
      <c r="Y2621" s="928">
        <f>MAX(K2593:L2620)</f>
        <v/>
      </c>
      <c r="AH2621" s="257">
        <f>IF(AND(M2621&gt;=2,N2621&gt;=2,O2621&gt;=2,P2621&gt;=2),1,0)</f>
        <v/>
      </c>
      <c r="AI2621" s="266">
        <f>IF(AH2621=0,"OK","Check")</f>
        <v/>
      </c>
    </row>
    <row r="2622" ht="17.45" customHeight="1" thickBot="1">
      <c r="A2622" s="257">
        <f>IF(ISNUMBER(C2622),MONTH(C2622),"")</f>
        <v/>
      </c>
      <c r="B2622" s="257">
        <f>IF(ISNUMBER(C2622),YEAR(C2622),"")</f>
        <v/>
      </c>
      <c r="C2622" s="808">
        <f>C2621+1</f>
        <v/>
      </c>
      <c r="D2622" s="844" t="n">
        <v>1.003</v>
      </c>
      <c r="E2622" s="845" t="n"/>
      <c r="F2622" s="847" t="n"/>
      <c r="G2622" s="846" t="n"/>
      <c r="H2622" s="848" t="n">
        <v>0.636</v>
      </c>
      <c r="I2622" s="844" t="n">
        <v>0.664</v>
      </c>
      <c r="J2622" s="845" t="n"/>
      <c r="K2622" s="847" t="n">
        <v>0.8329</v>
      </c>
      <c r="L2622" s="845" t="n"/>
      <c r="M2622" s="983">
        <f>IFERROR(AVERAGE(D2622:E2622),"")</f>
        <v/>
      </c>
      <c r="N2622" s="983">
        <f>IFERROR(AVERAGE(F2622:H2622),"")</f>
        <v/>
      </c>
      <c r="O2622" s="983">
        <f>IFERROR(AVERAGE(I2622:J2622),"")</f>
        <v/>
      </c>
      <c r="P2622" s="983">
        <f>IFERROR(AVERAGE(K2622:L2622),"")</f>
        <v/>
      </c>
      <c r="Q2622" s="441" t="n"/>
      <c r="R2622" s="813">
        <f>AVERAGE(M2622:P2622)</f>
        <v/>
      </c>
      <c r="S2622" s="443">
        <f>IF(R2622&gt;=1,1,0)</f>
        <v/>
      </c>
      <c r="T2622" s="443">
        <f>IF(S2622=0,0,S2622+T2621)</f>
        <v/>
      </c>
      <c r="U2622" s="520" t="inlineStr">
        <is>
          <t># DAYS &gt; 2.5</t>
        </is>
      </c>
      <c r="V2622" s="521">
        <f>COUNTIF(D2593:E2620,"&gt;=2.5")</f>
        <v/>
      </c>
      <c r="W2622" s="521">
        <f>COUNTIF(F2593:H2620,"&gt;=2.5")</f>
        <v/>
      </c>
      <c r="X2622" s="521">
        <f>COUNTIF(I2593:J2620,"&gt;=2.5")</f>
        <v/>
      </c>
      <c r="Y2622" s="521">
        <f>COUNTIF(K2593:L2620,"&gt;=2.5")</f>
        <v/>
      </c>
      <c r="AH2622" s="257">
        <f>IF(AND(M2622&gt;=2,N2622&gt;=2,O2622&gt;=2,P2622&gt;=2),1,0)</f>
        <v/>
      </c>
      <c r="AI2622" s="266">
        <f>IF(AH2622=0,"OK","Check")</f>
        <v/>
      </c>
    </row>
    <row r="2623" ht="17.45" customHeight="1" thickBot="1">
      <c r="A2623" s="257">
        <f>IF(ISNUMBER(C2623),MONTH(C2623),"")</f>
        <v/>
      </c>
      <c r="B2623" s="257">
        <f>IF(ISNUMBER(C2623),YEAR(C2623),"")</f>
        <v/>
      </c>
      <c r="C2623" s="791">
        <f>C2622+1</f>
        <v/>
      </c>
      <c r="D2623" s="849" t="n"/>
      <c r="E2623" s="901" t="n">
        <v>2.711</v>
      </c>
      <c r="F2623" s="852" t="n"/>
      <c r="G2623" s="851" t="n">
        <v>1.055</v>
      </c>
      <c r="H2623" s="853" t="n"/>
      <c r="I2623" s="849" t="n"/>
      <c r="J2623" s="850" t="n">
        <v>0.6662</v>
      </c>
      <c r="K2623" s="852" t="n"/>
      <c r="L2623" s="850" t="n">
        <v>0.9518</v>
      </c>
      <c r="M2623" s="1028">
        <f>IFERROR(AVERAGE(D2623:E2623),"")</f>
        <v/>
      </c>
      <c r="N2623" s="982">
        <f>IFERROR(AVERAGE(F2623:H2623),"")</f>
        <v/>
      </c>
      <c r="O2623" s="982">
        <f>IFERROR(AVERAGE(I2623:J2623),"")</f>
        <v/>
      </c>
      <c r="P2623" s="982">
        <f>IFERROR(AVERAGE(K2623:L2623),"")</f>
        <v/>
      </c>
      <c r="R2623" s="797">
        <f>AVERAGE(M2623:P2623)</f>
        <v/>
      </c>
      <c r="S2623" s="266">
        <f>IF(R2623&gt;=1,1,0)</f>
        <v/>
      </c>
      <c r="T2623" s="266">
        <f>IF(S2623=0,0,S2623+T2622)</f>
        <v/>
      </c>
      <c r="X2623" s="664">
        <f>SUM(V2622:Y2622)</f>
        <v/>
      </c>
      <c r="Y2623" s="929">
        <f>AVERAGE(V2620:Y2620)</f>
        <v/>
      </c>
      <c r="AH2623" s="257">
        <f>IF(AND(M2623&gt;=2,N2623&gt;=2,O2623&gt;=2,P2623&gt;=2),1,0)</f>
        <v/>
      </c>
      <c r="AI2623" s="266">
        <f>IF(AH2623=0,"OK","Check")</f>
        <v/>
      </c>
    </row>
    <row r="2624" ht="17.45" customHeight="1">
      <c r="A2624" s="257">
        <f>IF(ISNUMBER(C2624),MONTH(C2624),"")</f>
        <v/>
      </c>
      <c r="B2624" s="257">
        <f>IF(ISNUMBER(C2624),YEAR(C2624),"")</f>
        <v/>
      </c>
      <c r="C2624" s="861">
        <f>C2623+1</f>
        <v/>
      </c>
      <c r="D2624" s="803" t="n">
        <v>1.148</v>
      </c>
      <c r="E2624" s="804" t="n"/>
      <c r="F2624" s="806" t="n">
        <v>1.586</v>
      </c>
      <c r="G2624" s="805" t="n"/>
      <c r="H2624" s="838" t="n">
        <v>1.374</v>
      </c>
      <c r="I2624" s="803" t="n">
        <v>1.263</v>
      </c>
      <c r="J2624" s="804" t="n"/>
      <c r="K2624" s="806" t="n">
        <v>0.9727</v>
      </c>
      <c r="L2624" s="804" t="n"/>
      <c r="M2624" s="982">
        <f>IFERROR(AVERAGE(D2624:E2624),"")</f>
        <v/>
      </c>
      <c r="N2624" s="982">
        <f>IFERROR(AVERAGE(F2624:H2624),"")</f>
        <v/>
      </c>
      <c r="O2624" s="982">
        <f>IFERROR(AVERAGE(I2624:J2624),"")</f>
        <v/>
      </c>
      <c r="P2624" s="982">
        <f>IFERROR(AVERAGE(K2624:L2624),"")</f>
        <v/>
      </c>
      <c r="R2624" s="797">
        <f>AVERAGE(M2624:P2624)</f>
        <v/>
      </c>
      <c r="S2624" s="266">
        <f>IF(R2624&gt;=1,1,0)</f>
        <v/>
      </c>
      <c r="T2624" s="266">
        <f>IF(S2624=0,0,S2624+T2623)</f>
        <v/>
      </c>
      <c r="V2624" s="605">
        <f>V2620-V2592</f>
        <v/>
      </c>
      <c r="W2624" s="605">
        <f>W2620-W2592</f>
        <v/>
      </c>
      <c r="X2624" s="605">
        <f>X2620-X2592</f>
        <v/>
      </c>
      <c r="Y2624" s="605">
        <f>Y2620-Y2592</f>
        <v/>
      </c>
      <c r="AH2624" s="257">
        <f>IF(AND(M2624&gt;=2,N2624&gt;=2,O2624&gt;=2,P2624&gt;=2),1,0)</f>
        <v/>
      </c>
      <c r="AI2624" s="266">
        <f>IF(AH2624=0,"OK","Check")</f>
        <v/>
      </c>
    </row>
    <row r="2625" ht="17.45" customHeight="1">
      <c r="A2625" s="257">
        <f>IF(ISNUMBER(C2625),MONTH(C2625),"")</f>
        <v/>
      </c>
      <c r="B2625" s="257">
        <f>IF(ISNUMBER(C2625),YEAR(C2625),"")</f>
        <v/>
      </c>
      <c r="C2625" s="791">
        <f>C2624+1</f>
        <v/>
      </c>
      <c r="D2625" s="792" t="n"/>
      <c r="E2625" s="793" t="n">
        <v>1.908</v>
      </c>
      <c r="F2625" s="795" t="n"/>
      <c r="G2625" s="794" t="n">
        <v>1.427</v>
      </c>
      <c r="H2625" s="836" t="n"/>
      <c r="I2625" s="792" t="n"/>
      <c r="J2625" s="793" t="n">
        <v>0.8995</v>
      </c>
      <c r="K2625" s="795" t="n"/>
      <c r="L2625" s="793" t="n">
        <v>0.9562</v>
      </c>
      <c r="M2625" s="982">
        <f>IFERROR(AVERAGE(D2625:E2625),"")</f>
        <v/>
      </c>
      <c r="N2625" s="982">
        <f>IFERROR(AVERAGE(F2625:H2625),"")</f>
        <v/>
      </c>
      <c r="O2625" s="982">
        <f>IFERROR(AVERAGE(I2625:J2625),"")</f>
        <v/>
      </c>
      <c r="P2625" s="982">
        <f>IFERROR(AVERAGE(K2625:L2625),"")</f>
        <v/>
      </c>
      <c r="R2625" s="797">
        <f>AVERAGE(M2625:P2625)</f>
        <v/>
      </c>
      <c r="S2625" s="266">
        <f>IF(R2625&gt;=1,1,0)</f>
        <v/>
      </c>
      <c r="T2625" s="266">
        <f>IF(S2625=0,0,S2625+T2624)</f>
        <v/>
      </c>
      <c r="Y2625" s="605">
        <f>Y2623-Y2595</f>
        <v/>
      </c>
      <c r="AH2625" s="257">
        <f>IF(AND(M2625&gt;=2,N2625&gt;=2,O2625&gt;=2,P2625&gt;=2),1,0)</f>
        <v/>
      </c>
      <c r="AI2625" s="266">
        <f>IF(AH2625=0,"OK","Check")</f>
        <v/>
      </c>
    </row>
    <row r="2626" ht="17.45" customHeight="1">
      <c r="A2626" s="257">
        <f>IF(ISNUMBER(C2626),MONTH(C2626),"")</f>
        <v/>
      </c>
      <c r="B2626" s="257">
        <f>IF(ISNUMBER(C2626),YEAR(C2626),"")</f>
        <v/>
      </c>
      <c r="C2626" s="791">
        <f>C2625+1</f>
        <v/>
      </c>
      <c r="D2626" s="792" t="n">
        <v>1.946</v>
      </c>
      <c r="E2626" s="793" t="n"/>
      <c r="F2626" s="795" t="n">
        <v>0.7186</v>
      </c>
      <c r="G2626" s="794" t="n"/>
      <c r="H2626" s="836" t="n"/>
      <c r="I2626" s="792" t="n">
        <v>0.4596</v>
      </c>
      <c r="J2626" s="793" t="n"/>
      <c r="K2626" s="795" t="n">
        <v>0.4702</v>
      </c>
      <c r="L2626" s="793" t="n"/>
      <c r="M2626" s="982">
        <f>IFERROR(AVERAGE(D2626:E2626),"")</f>
        <v/>
      </c>
      <c r="N2626" s="982">
        <f>IFERROR(AVERAGE(F2626:H2626),"")</f>
        <v/>
      </c>
      <c r="O2626" s="982">
        <f>IFERROR(AVERAGE(I2626:J2626),"")</f>
        <v/>
      </c>
      <c r="P2626" s="982">
        <f>IFERROR(AVERAGE(K2626:L2626),"")</f>
        <v/>
      </c>
      <c r="R2626" s="797">
        <f>AVERAGE(M2626:P2626)</f>
        <v/>
      </c>
      <c r="S2626" s="266">
        <f>IF(R2626&gt;=1,1,0)</f>
        <v/>
      </c>
      <c r="T2626" s="266">
        <f>IF(S2626=0,0,S2626+T2625)</f>
        <v/>
      </c>
      <c r="AH2626" s="257">
        <f>IF(AND(M2626&gt;=2,N2626&gt;=2,O2626&gt;=2,P2626&gt;=2),1,0)</f>
        <v/>
      </c>
      <c r="AI2626" s="266">
        <f>IF(AH2626=0,"OK","Check")</f>
        <v/>
      </c>
    </row>
    <row r="2627" ht="17.45" customHeight="1">
      <c r="A2627" s="257">
        <f>IF(ISNUMBER(C2627),MONTH(C2627),"")</f>
        <v/>
      </c>
      <c r="B2627" s="257">
        <f>IF(ISNUMBER(C2627),YEAR(C2627),"")</f>
        <v/>
      </c>
      <c r="C2627" s="791">
        <f>C2626+1</f>
        <v/>
      </c>
      <c r="D2627" s="849" t="n"/>
      <c r="E2627" s="850" t="n">
        <v>1.26</v>
      </c>
      <c r="F2627" s="852" t="n"/>
      <c r="G2627" s="851" t="n">
        <v>0.8217</v>
      </c>
      <c r="H2627" s="853" t="n"/>
      <c r="I2627" s="849" t="n"/>
      <c r="J2627" s="850" t="n">
        <v>0.8356</v>
      </c>
      <c r="K2627" s="852" t="n"/>
      <c r="L2627" s="850" t="n">
        <v>0.9233</v>
      </c>
      <c r="M2627" s="982">
        <f>IFERROR(AVERAGE(D2627:E2627),"")</f>
        <v/>
      </c>
      <c r="N2627" s="982">
        <f>IFERROR(AVERAGE(F2627:H2627),"")</f>
        <v/>
      </c>
      <c r="O2627" s="982">
        <f>IFERROR(AVERAGE(I2627:J2627),"")</f>
        <v/>
      </c>
      <c r="P2627" s="982">
        <f>IFERROR(AVERAGE(K2627:L2627),"")</f>
        <v/>
      </c>
      <c r="R2627" s="797">
        <f>AVERAGE(M2627:P2627)</f>
        <v/>
      </c>
      <c r="S2627" s="266">
        <f>IF(R2627&gt;=1,1,0)</f>
        <v/>
      </c>
      <c r="T2627" s="266">
        <f>IF(S2627=0,0,S2627+T2626)</f>
        <v/>
      </c>
      <c r="AH2627" s="257">
        <f>IF(AND(M2627&gt;=2,N2627&gt;=2,O2627&gt;=2,P2627&gt;=2),1,0)</f>
        <v/>
      </c>
      <c r="AI2627" s="266">
        <f>IF(AH2627=0,"OK","Check")</f>
        <v/>
      </c>
    </row>
    <row r="2628" ht="17.45" customHeight="1">
      <c r="A2628" s="257">
        <f>IF(ISNUMBER(C2628),MONTH(C2628),"")</f>
        <v/>
      </c>
      <c r="B2628" s="257">
        <f>IF(ISNUMBER(C2628),YEAR(C2628),"")</f>
        <v/>
      </c>
      <c r="C2628" s="808">
        <f>C2627+1</f>
        <v/>
      </c>
      <c r="D2628" s="844" t="n">
        <v>1.153</v>
      </c>
      <c r="E2628" s="845" t="n"/>
      <c r="F2628" s="847" t="n"/>
      <c r="G2628" s="846" t="n"/>
      <c r="H2628" s="848" t="n">
        <v>0.8482</v>
      </c>
      <c r="I2628" s="844" t="n">
        <v>1.184</v>
      </c>
      <c r="J2628" s="845" t="n"/>
      <c r="K2628" s="847" t="n">
        <v>1.292</v>
      </c>
      <c r="L2628" s="845" t="n"/>
      <c r="M2628" s="983">
        <f>IFERROR(AVERAGE(D2628:E2628),"")</f>
        <v/>
      </c>
      <c r="N2628" s="983">
        <f>IFERROR(AVERAGE(F2628:H2628),"")</f>
        <v/>
      </c>
      <c r="O2628" s="983">
        <f>IFERROR(AVERAGE(I2628:J2628),"")</f>
        <v/>
      </c>
      <c r="P2628" s="983">
        <f>IFERROR(AVERAGE(K2628:L2628),"")</f>
        <v/>
      </c>
      <c r="Q2628" s="441" t="n"/>
      <c r="R2628" s="813">
        <f>AVERAGE(M2628:P2628)</f>
        <v/>
      </c>
      <c r="S2628" s="443">
        <f>IF(R2628&gt;=1,1,0)</f>
        <v/>
      </c>
      <c r="T2628" s="443">
        <f>IF(S2628=0,0,S2628+T2627)</f>
        <v/>
      </c>
      <c r="AH2628" s="257">
        <f>IF(AND(M2628&gt;=2,N2628&gt;=2,O2628&gt;=2,P2628&gt;=2),1,0)</f>
        <v/>
      </c>
      <c r="AI2628" s="266">
        <f>IF(AH2628=0,"OK","Check")</f>
        <v/>
      </c>
    </row>
    <row r="2629" ht="17.45" customHeight="1">
      <c r="A2629" s="257">
        <f>IF(ISNUMBER(C2629),MONTH(C2629),"")</f>
        <v/>
      </c>
      <c r="B2629" s="257">
        <f>IF(ISNUMBER(C2629),YEAR(C2629),"")</f>
        <v/>
      </c>
      <c r="C2629" s="808">
        <f>C2628+1</f>
        <v/>
      </c>
      <c r="D2629" s="844" t="n"/>
      <c r="E2629" s="845" t="n">
        <v>1.292</v>
      </c>
      <c r="F2629" s="847" t="n"/>
      <c r="G2629" s="846" t="n">
        <v>0.704</v>
      </c>
      <c r="H2629" s="848" t="n"/>
      <c r="I2629" s="844" t="n"/>
      <c r="J2629" s="845" t="n">
        <v>0.5629</v>
      </c>
      <c r="K2629" s="847" t="n"/>
      <c r="L2629" s="1031" t="n">
        <v>5.011</v>
      </c>
      <c r="M2629" s="983">
        <f>IFERROR(AVERAGE(D2629:E2629),"")</f>
        <v/>
      </c>
      <c r="N2629" s="983">
        <f>IFERROR(AVERAGE(F2629:H2629),"")</f>
        <v/>
      </c>
      <c r="O2629" s="983">
        <f>IFERROR(AVERAGE(I2629:J2629),"")</f>
        <v/>
      </c>
      <c r="P2629" s="1033">
        <f>IFERROR(AVERAGE(K2629:L2629),"")</f>
        <v/>
      </c>
      <c r="Q2629" s="441" t="n"/>
      <c r="R2629" s="813">
        <f>AVERAGE(M2629:P2629)</f>
        <v/>
      </c>
      <c r="S2629" s="443">
        <f>IF(R2629&gt;=1,1,0)</f>
        <v/>
      </c>
      <c r="T2629" s="443">
        <f>IF(S2629=0,0,S2629+T2628)</f>
        <v/>
      </c>
      <c r="AH2629" s="257">
        <f>IF(AND(M2629&gt;=2,N2629&gt;=2,O2629&gt;=2,P2629&gt;=2),1,0)</f>
        <v/>
      </c>
      <c r="AI2629" s="266">
        <f>IF(AH2629=0,"OK","Check")</f>
        <v/>
      </c>
    </row>
    <row r="2630" ht="17.45" customHeight="1">
      <c r="A2630" s="257">
        <f>IF(ISNUMBER(C2630),MONTH(C2630),"")</f>
        <v/>
      </c>
      <c r="B2630" s="257">
        <f>IF(ISNUMBER(C2630),YEAR(C2630),"")</f>
        <v/>
      </c>
      <c r="C2630" s="861">
        <f>C2629+1</f>
        <v/>
      </c>
      <c r="D2630" s="840" t="n">
        <v>1.415</v>
      </c>
      <c r="E2630" s="841" t="n"/>
      <c r="F2630" s="843" t="n">
        <v>0.8811</v>
      </c>
      <c r="G2630" s="842" t="n"/>
      <c r="H2630" s="863" t="n">
        <v>0.7916</v>
      </c>
      <c r="I2630" s="840" t="n">
        <v>0.9464</v>
      </c>
      <c r="J2630" s="841" t="n"/>
      <c r="K2630" s="1029" t="n">
        <v>3.903</v>
      </c>
      <c r="L2630" s="841" t="n"/>
      <c r="M2630" s="982">
        <f>IFERROR(AVERAGE(D2630:E2630),"")</f>
        <v/>
      </c>
      <c r="N2630" s="982">
        <f>IFERROR(AVERAGE(F2630:H2630),"")</f>
        <v/>
      </c>
      <c r="O2630" s="982">
        <f>IFERROR(AVERAGE(I2630:J2630),"")</f>
        <v/>
      </c>
      <c r="P2630" s="1028">
        <f>IFERROR(AVERAGE(K2630:L2630),"")</f>
        <v/>
      </c>
      <c r="R2630" s="797">
        <f>AVERAGE(M2630:P2630)</f>
        <v/>
      </c>
      <c r="S2630" s="266">
        <f>IF(R2630&gt;=1,1,0)</f>
        <v/>
      </c>
      <c r="T2630" s="266">
        <f>IF(S2630=0,0,S2630+T2629)</f>
        <v/>
      </c>
      <c r="AH2630" s="257">
        <f>IF(AND(M2630&gt;=2,N2630&gt;=2,O2630&gt;=2,P2630&gt;=2),1,0)</f>
        <v/>
      </c>
      <c r="AI2630" s="266">
        <f>IF(AH2630=0,"OK","Check")</f>
        <v/>
      </c>
    </row>
    <row r="2631" ht="17.45" customHeight="1">
      <c r="A2631" s="257">
        <f>IF(ISNUMBER(C2631),MONTH(C2631),"")</f>
        <v/>
      </c>
      <c r="B2631" s="257">
        <f>IF(ISNUMBER(C2631),YEAR(C2631),"")</f>
        <v/>
      </c>
      <c r="C2631" s="791">
        <f>C2630+1</f>
        <v/>
      </c>
      <c r="D2631" s="849" t="n"/>
      <c r="E2631" s="850" t="n">
        <v>1.739</v>
      </c>
      <c r="F2631" s="852" t="n"/>
      <c r="G2631" s="851" t="n">
        <v>0.7322</v>
      </c>
      <c r="H2631" s="853" t="n"/>
      <c r="I2631" s="849" t="n"/>
      <c r="J2631" s="850" t="n">
        <v>0.7941</v>
      </c>
      <c r="K2631" s="852" t="n"/>
      <c r="L2631" s="850" t="n">
        <v>1.605</v>
      </c>
      <c r="M2631" s="982">
        <f>IFERROR(AVERAGE(D2631:E2631),"")</f>
        <v/>
      </c>
      <c r="N2631" s="982">
        <f>IFERROR(AVERAGE(F2631:H2631),"")</f>
        <v/>
      </c>
      <c r="O2631" s="982">
        <f>IFERROR(AVERAGE(I2631:J2631),"")</f>
        <v/>
      </c>
      <c r="P2631" s="982">
        <f>IFERROR(AVERAGE(K2631:L2631),"")</f>
        <v/>
      </c>
      <c r="R2631" s="797">
        <f>AVERAGE(M2631:P2631)</f>
        <v/>
      </c>
      <c r="S2631" s="266">
        <f>IF(R2631&gt;=1,1,0)</f>
        <v/>
      </c>
      <c r="T2631" s="266">
        <f>IF(S2631=0,0,S2631+T2630)</f>
        <v/>
      </c>
      <c r="AH2631" s="257">
        <f>IF(AND(M2631&gt;=2,N2631&gt;=2,O2631&gt;=2,P2631&gt;=2),1,0)</f>
        <v/>
      </c>
      <c r="AI2631" s="266">
        <f>IF(AH2631=0,"OK","Check")</f>
        <v/>
      </c>
    </row>
    <row r="2632" ht="17.45" customHeight="1">
      <c r="A2632" s="257">
        <f>IF(ISNUMBER(C2632),MONTH(C2632),"")</f>
        <v/>
      </c>
      <c r="B2632" s="257">
        <f>IF(ISNUMBER(C2632),YEAR(C2632),"")</f>
        <v/>
      </c>
      <c r="C2632" s="791">
        <f>C2631+1</f>
        <v/>
      </c>
      <c r="D2632" s="899" t="n">
        <v>4.579</v>
      </c>
      <c r="E2632" s="793" t="n"/>
      <c r="F2632" s="795" t="n">
        <v>0.3934</v>
      </c>
      <c r="G2632" s="794" t="n"/>
      <c r="H2632" s="836" t="n"/>
      <c r="I2632" s="792" t="n">
        <v>0.4922</v>
      </c>
      <c r="J2632" s="793" t="n"/>
      <c r="K2632" s="795" t="n">
        <v>1.47</v>
      </c>
      <c r="L2632" s="793" t="n"/>
      <c r="M2632" s="1028">
        <f>IFERROR(AVERAGE(D2632:E2632),"")</f>
        <v/>
      </c>
      <c r="N2632" s="982">
        <f>IFERROR(AVERAGE(F2632:H2632),"")</f>
        <v/>
      </c>
      <c r="O2632" s="982">
        <f>IFERROR(AVERAGE(I2632:J2632),"")</f>
        <v/>
      </c>
      <c r="P2632" s="982">
        <f>IFERROR(AVERAGE(K2632:L2632),"")</f>
        <v/>
      </c>
      <c r="R2632" s="797">
        <f>AVERAGE(M2632:P2632)</f>
        <v/>
      </c>
      <c r="S2632" s="266">
        <f>IF(R2632&gt;=1,1,0)</f>
        <v/>
      </c>
      <c r="T2632" s="266">
        <f>IF(S2632=0,0,S2632+T2631)</f>
        <v/>
      </c>
      <c r="AH2632" s="257">
        <f>IF(AND(M2632&gt;=2,N2632&gt;=2,O2632&gt;=2,P2632&gt;=2),1,0)</f>
        <v/>
      </c>
      <c r="AI2632" s="266">
        <f>IF(AH2632=0,"OK","Check")</f>
        <v/>
      </c>
    </row>
    <row r="2633" ht="17.45" customHeight="1">
      <c r="A2633" s="257">
        <f>IF(ISNUMBER(C2633),MONTH(C2633),"")</f>
        <v/>
      </c>
      <c r="B2633" s="257">
        <f>IF(ISNUMBER(C2633),YEAR(C2633),"")</f>
        <v/>
      </c>
      <c r="C2633" s="791">
        <f>C2632+1</f>
        <v/>
      </c>
      <c r="D2633" s="849" t="n"/>
      <c r="E2633" s="850" t="n">
        <v>1.224</v>
      </c>
      <c r="F2633" s="852" t="n"/>
      <c r="G2633" s="851" t="n">
        <v>0.6432</v>
      </c>
      <c r="H2633" s="853" t="n"/>
      <c r="I2633" s="849" t="n"/>
      <c r="J2633" s="850" t="n">
        <v>0.3916</v>
      </c>
      <c r="K2633" s="852" t="n"/>
      <c r="L2633" s="850" t="n">
        <v>0.8239</v>
      </c>
      <c r="M2633" s="982">
        <f>IFERROR(AVERAGE(D2633:E2633),"")</f>
        <v/>
      </c>
      <c r="N2633" s="982">
        <f>IFERROR(AVERAGE(F2633:H2633),"")</f>
        <v/>
      </c>
      <c r="O2633" s="982">
        <f>IFERROR(AVERAGE(I2633:J2633),"")</f>
        <v/>
      </c>
      <c r="P2633" s="982">
        <f>IFERROR(AVERAGE(K2633:L2633),"")</f>
        <v/>
      </c>
      <c r="R2633" s="797">
        <f>AVERAGE(M2633:P2633)</f>
        <v/>
      </c>
      <c r="S2633" s="266">
        <f>IF(R2633&gt;=1,1,0)</f>
        <v/>
      </c>
      <c r="T2633" s="266">
        <f>IF(S2633=0,0,S2633+T2632)</f>
        <v/>
      </c>
      <c r="AH2633" s="257">
        <f>IF(AND(M2633&gt;=2,N2633&gt;=2,O2633&gt;=2,P2633&gt;=2),1,0)</f>
        <v/>
      </c>
      <c r="AI2633" s="266">
        <f>IF(AH2633=0,"OK","Check")</f>
        <v/>
      </c>
    </row>
    <row r="2634" ht="17.45" customHeight="1">
      <c r="A2634" s="257">
        <f>IF(ISNUMBER(C2634),MONTH(C2634),"")</f>
        <v/>
      </c>
      <c r="B2634" s="257">
        <f>IF(ISNUMBER(C2634),YEAR(C2634),"")</f>
        <v/>
      </c>
      <c r="C2634" s="791">
        <f>C2633+1</f>
        <v/>
      </c>
      <c r="D2634" s="792" t="n">
        <v>0.7109</v>
      </c>
      <c r="E2634" s="793" t="n"/>
      <c r="F2634" s="795" t="n"/>
      <c r="G2634" s="794" t="n"/>
      <c r="H2634" s="836" t="n">
        <v>0.4774</v>
      </c>
      <c r="I2634" s="792" t="n">
        <v>0.6004</v>
      </c>
      <c r="J2634" s="793" t="n"/>
      <c r="K2634" s="795" t="n">
        <v>0.5599</v>
      </c>
      <c r="L2634" s="793" t="n"/>
      <c r="M2634" s="982">
        <f>IFERROR(AVERAGE(D2634:E2634),"")</f>
        <v/>
      </c>
      <c r="N2634" s="982">
        <f>IFERROR(AVERAGE(F2634:H2634),"")</f>
        <v/>
      </c>
      <c r="O2634" s="982">
        <f>IFERROR(AVERAGE(I2634:J2634),"")</f>
        <v/>
      </c>
      <c r="P2634" s="982">
        <f>IFERROR(AVERAGE(K2634:L2634),"")</f>
        <v/>
      </c>
      <c r="R2634" s="797">
        <f>AVERAGE(M2634:P2634)</f>
        <v/>
      </c>
      <c r="S2634" s="266">
        <f>IF(R2634&gt;=1,1,0)</f>
        <v/>
      </c>
      <c r="T2634" s="266">
        <f>IF(S2634=0,0,S2634+T2633)</f>
        <v/>
      </c>
      <c r="AH2634" s="257">
        <f>IF(AND(M2634&gt;=2,N2634&gt;=2,O2634&gt;=2,P2634&gt;=2),1,0)</f>
        <v/>
      </c>
      <c r="AI2634" s="266">
        <f>IF(AH2634=0,"OK","Check")</f>
        <v/>
      </c>
    </row>
    <row r="2635" ht="17.45" customHeight="1">
      <c r="A2635" s="257">
        <f>IF(ISNUMBER(C2635),MONTH(C2635),"")</f>
        <v/>
      </c>
      <c r="B2635" s="257">
        <f>IF(ISNUMBER(C2635),YEAR(C2635),"")</f>
        <v/>
      </c>
      <c r="C2635" s="808">
        <f>C2634+1</f>
        <v/>
      </c>
      <c r="D2635" s="809" t="n"/>
      <c r="E2635" s="810" t="n">
        <v>0.6931</v>
      </c>
      <c r="F2635" s="812" t="n"/>
      <c r="G2635" s="811" t="n">
        <v>0.5665</v>
      </c>
      <c r="H2635" s="837" t="n"/>
      <c r="I2635" s="809" t="n"/>
      <c r="J2635" s="810" t="n">
        <v>0.529</v>
      </c>
      <c r="K2635" s="812" t="n"/>
      <c r="L2635" s="810" t="n">
        <v>0.5883</v>
      </c>
      <c r="M2635" s="983">
        <f>IFERROR(AVERAGE(D2635:E2635),"")</f>
        <v/>
      </c>
      <c r="N2635" s="983">
        <f>IFERROR(AVERAGE(F2635:H2635),"")</f>
        <v/>
      </c>
      <c r="O2635" s="983">
        <f>IFERROR(AVERAGE(I2635:J2635),"")</f>
        <v/>
      </c>
      <c r="P2635" s="983">
        <f>IFERROR(AVERAGE(K2635:L2635),"")</f>
        <v/>
      </c>
      <c r="Q2635" s="441" t="n"/>
      <c r="R2635" s="813">
        <f>AVERAGE(M2635:P2635)</f>
        <v/>
      </c>
      <c r="S2635" s="443">
        <f>IF(R2635&gt;=1,1,0)</f>
        <v/>
      </c>
      <c r="T2635" s="443">
        <f>IF(S2635=0,0,S2635+T2634)</f>
        <v/>
      </c>
      <c r="AH2635" s="257">
        <f>IF(AND(M2635&gt;=2,N2635&gt;=2,O2635&gt;=2,P2635&gt;=2),1,0)</f>
        <v/>
      </c>
      <c r="AI2635" s="266">
        <f>IF(AH2635=0,"OK","Check")</f>
        <v/>
      </c>
    </row>
    <row r="2636" ht="17.45" customHeight="1">
      <c r="A2636" s="257">
        <f>IF(ISNUMBER(C2636),MONTH(C2636),"")</f>
        <v/>
      </c>
      <c r="B2636" s="257">
        <f>IF(ISNUMBER(C2636),YEAR(C2636),"")</f>
        <v/>
      </c>
      <c r="C2636" s="861">
        <f>C2635+1</f>
        <v/>
      </c>
      <c r="D2636" s="809" t="n">
        <v>1.105</v>
      </c>
      <c r="E2636" s="810" t="n"/>
      <c r="F2636" s="812" t="n">
        <v>0.6307</v>
      </c>
      <c r="G2636" s="811" t="n"/>
      <c r="H2636" s="837" t="n">
        <v>0.62</v>
      </c>
      <c r="I2636" s="809" t="n">
        <v>0.6165</v>
      </c>
      <c r="J2636" s="810" t="n"/>
      <c r="K2636" s="812" t="n">
        <v>0.7161999999999999</v>
      </c>
      <c r="L2636" s="810" t="n"/>
      <c r="M2636" s="983">
        <f>IFERROR(AVERAGE(D2636:E2636),"")</f>
        <v/>
      </c>
      <c r="N2636" s="983">
        <f>IFERROR(AVERAGE(F2636:H2636),"")</f>
        <v/>
      </c>
      <c r="O2636" s="983">
        <f>IFERROR(AVERAGE(I2636:J2636),"")</f>
        <v/>
      </c>
      <c r="P2636" s="983">
        <f>IFERROR(AVERAGE(K2636:L2636),"")</f>
        <v/>
      </c>
      <c r="Q2636" s="441" t="n"/>
      <c r="R2636" s="813">
        <f>AVERAGE(M2636:P2636)</f>
        <v/>
      </c>
      <c r="S2636" s="443">
        <f>IF(R2636&gt;=1,1,0)</f>
        <v/>
      </c>
      <c r="T2636" s="443">
        <f>IF(S2636=0,0,S2636+T2635)</f>
        <v/>
      </c>
      <c r="AH2636" s="257">
        <f>IF(AND(M2636&gt;=2,N2636&gt;=2,O2636&gt;=2,P2636&gt;=2),1,0)</f>
        <v/>
      </c>
      <c r="AI2636" s="266">
        <f>IF(AH2636=0,"OK","Check")</f>
        <v/>
      </c>
    </row>
    <row r="2637" ht="17.45" customHeight="1">
      <c r="A2637" s="257">
        <f>IF(ISNUMBER(C2637),MONTH(C2637),"")</f>
        <v/>
      </c>
      <c r="B2637" s="257">
        <f>IF(ISNUMBER(C2637),YEAR(C2637),"")</f>
        <v/>
      </c>
      <c r="C2637" s="791">
        <f>C2636+1</f>
        <v/>
      </c>
      <c r="D2637" s="792" t="n"/>
      <c r="E2637" s="793" t="n">
        <v>1.231</v>
      </c>
      <c r="F2637" s="795" t="n"/>
      <c r="G2637" s="794" t="n">
        <v>0.9997</v>
      </c>
      <c r="H2637" s="836" t="n"/>
      <c r="I2637" s="792" t="n"/>
      <c r="J2637" s="793" t="n">
        <v>0.9181</v>
      </c>
      <c r="K2637" s="795" t="n"/>
      <c r="L2637" s="793" t="n">
        <v>0.9748</v>
      </c>
      <c r="M2637" s="982">
        <f>IFERROR(AVERAGE(D2637:E2637),"")</f>
        <v/>
      </c>
      <c r="N2637" s="982">
        <f>IFERROR(AVERAGE(F2637:H2637),"")</f>
        <v/>
      </c>
      <c r="O2637" s="982">
        <f>IFERROR(AVERAGE(I2637:J2637),"")</f>
        <v/>
      </c>
      <c r="P2637" s="982">
        <f>IFERROR(AVERAGE(K2637:L2637),"")</f>
        <v/>
      </c>
      <c r="R2637" s="797">
        <f>AVERAGE(M2637:P2637)</f>
        <v/>
      </c>
      <c r="S2637" s="266">
        <f>IF(R2637&gt;=1,1,0)</f>
        <v/>
      </c>
      <c r="T2637" s="266">
        <f>IF(S2637=0,0,S2637+T2636)</f>
        <v/>
      </c>
      <c r="AH2637" s="257">
        <f>IF(AND(M2637&gt;=2,N2637&gt;=2,O2637&gt;=2,P2637&gt;=2),1,0)</f>
        <v/>
      </c>
      <c r="AI2637" s="266">
        <f>IF(AH2637=0,"OK","Check")</f>
        <v/>
      </c>
    </row>
    <row r="2638" ht="17.45" customHeight="1">
      <c r="A2638" s="257">
        <f>IF(ISNUMBER(C2638),MONTH(C2638),"")</f>
        <v/>
      </c>
      <c r="B2638" s="257">
        <f>IF(ISNUMBER(C2638),YEAR(C2638),"")</f>
        <v/>
      </c>
      <c r="C2638" s="791">
        <f>C2637+1</f>
        <v/>
      </c>
      <c r="D2638" s="792" t="n">
        <v>1.081</v>
      </c>
      <c r="E2638" s="793" t="n"/>
      <c r="F2638" s="795" t="n">
        <v>0.9373</v>
      </c>
      <c r="G2638" s="794" t="n"/>
      <c r="H2638" s="836" t="n"/>
      <c r="I2638" s="792" t="n">
        <v>0.8369</v>
      </c>
      <c r="J2638" s="793" t="n"/>
      <c r="K2638" s="795" t="n">
        <v>0.8754999999999999</v>
      </c>
      <c r="L2638" s="793" t="n"/>
      <c r="M2638" s="982">
        <f>IFERROR(AVERAGE(D2638:E2638),"")</f>
        <v/>
      </c>
      <c r="N2638" s="982">
        <f>IFERROR(AVERAGE(F2638:H2638),"")</f>
        <v/>
      </c>
      <c r="O2638" s="982">
        <f>IFERROR(AVERAGE(I2638:J2638),"")</f>
        <v/>
      </c>
      <c r="P2638" s="982">
        <f>IFERROR(AVERAGE(K2638:L2638),"")</f>
        <v/>
      </c>
      <c r="R2638" s="797">
        <f>AVERAGE(M2638:P2638)</f>
        <v/>
      </c>
      <c r="S2638" s="266">
        <f>IF(R2638&gt;=1,1,0)</f>
        <v/>
      </c>
      <c r="T2638" s="266">
        <f>IF(S2638=0,0,S2638+T2637)</f>
        <v/>
      </c>
      <c r="AH2638" s="257">
        <f>IF(AND(M2638&gt;=2,N2638&gt;=2,O2638&gt;=2,P2638&gt;=2),1,0)</f>
        <v/>
      </c>
      <c r="AI2638" s="266">
        <f>IF(AH2638=0,"OK","Check")</f>
        <v/>
      </c>
    </row>
    <row r="2639" ht="17.45" customHeight="1">
      <c r="A2639" s="257">
        <f>IF(ISNUMBER(C2639),MONTH(C2639),"")</f>
        <v/>
      </c>
      <c r="B2639" s="257">
        <f>IF(ISNUMBER(C2639),YEAR(C2639),"")</f>
        <v/>
      </c>
      <c r="C2639" s="791">
        <f>C2638+1</f>
        <v/>
      </c>
      <c r="D2639" s="792" t="n"/>
      <c r="E2639" s="793" t="n">
        <v>1.012</v>
      </c>
      <c r="F2639" s="795" t="n"/>
      <c r="G2639" s="794" t="n">
        <v>0.9312</v>
      </c>
      <c r="H2639" s="836" t="n"/>
      <c r="I2639" s="792" t="n"/>
      <c r="J2639" s="793" t="n">
        <v>0.8889</v>
      </c>
      <c r="K2639" s="795" t="n"/>
      <c r="L2639" s="793" t="n">
        <v>0.8476</v>
      </c>
      <c r="M2639" s="982">
        <f>IFERROR(AVERAGE(D2639:E2639),"")</f>
        <v/>
      </c>
      <c r="N2639" s="982">
        <f>IFERROR(AVERAGE(F2639:H2639),"")</f>
        <v/>
      </c>
      <c r="O2639" s="982">
        <f>IFERROR(AVERAGE(I2639:J2639),"")</f>
        <v/>
      </c>
      <c r="P2639" s="982">
        <f>IFERROR(AVERAGE(K2639:L2639),"")</f>
        <v/>
      </c>
      <c r="R2639" s="797">
        <f>AVERAGE(M2639:P2639)</f>
        <v/>
      </c>
      <c r="S2639" s="266">
        <f>IF(R2639&gt;=1,1,0)</f>
        <v/>
      </c>
      <c r="T2639" s="266">
        <f>IF(S2639=0,0,S2639+T2638)</f>
        <v/>
      </c>
      <c r="AH2639" s="257">
        <f>IF(AND(M2639&gt;=2,N2639&gt;=2,O2639&gt;=2,P2639&gt;=2),1,0)</f>
        <v/>
      </c>
      <c r="AI2639" s="266">
        <f>IF(AH2639=0,"OK","Check")</f>
        <v/>
      </c>
    </row>
    <row r="2640" ht="17.45" customHeight="1">
      <c r="A2640" s="257">
        <f>IF(ISNUMBER(C2640),MONTH(C2640),"")</f>
        <v/>
      </c>
      <c r="B2640" s="257">
        <f>IF(ISNUMBER(C2640),YEAR(C2640),"")</f>
        <v/>
      </c>
      <c r="C2640" s="791">
        <f>C2639+1</f>
        <v/>
      </c>
      <c r="D2640" s="849" t="n">
        <v>1.516</v>
      </c>
      <c r="E2640" s="850" t="n"/>
      <c r="F2640" s="852" t="n"/>
      <c r="G2640" s="851" t="n"/>
      <c r="H2640" s="853" t="n">
        <v>1.453</v>
      </c>
      <c r="I2640" s="849" t="n">
        <v>1.31</v>
      </c>
      <c r="J2640" s="850" t="n"/>
      <c r="K2640" s="852" t="n">
        <v>1.319</v>
      </c>
      <c r="L2640" s="850" t="n"/>
      <c r="M2640" s="982">
        <f>IFERROR(AVERAGE(D2640:E2640),"")</f>
        <v/>
      </c>
      <c r="N2640" s="982">
        <f>IFERROR(AVERAGE(F2640:H2640),"")</f>
        <v/>
      </c>
      <c r="O2640" s="982">
        <f>IFERROR(AVERAGE(I2640:J2640),"")</f>
        <v/>
      </c>
      <c r="P2640" s="982">
        <f>IFERROR(AVERAGE(K2640:L2640),"")</f>
        <v/>
      </c>
      <c r="R2640" s="797">
        <f>AVERAGE(M2640:P2640)</f>
        <v/>
      </c>
      <c r="S2640" s="266">
        <f>IF(R2640&gt;=1,1,0)</f>
        <v/>
      </c>
      <c r="T2640" s="266">
        <f>IF(S2640=0,0,S2640+T2639)</f>
        <v/>
      </c>
      <c r="AH2640" s="257">
        <f>IF(AND(M2640&gt;=2,N2640&gt;=2,O2640&gt;=2,P2640&gt;=2),1,0)</f>
        <v/>
      </c>
      <c r="AI2640" s="266">
        <f>IF(AH2640=0,"OK","Check")</f>
        <v/>
      </c>
    </row>
    <row r="2641" ht="17.45" customHeight="1">
      <c r="A2641" s="257">
        <f>IF(ISNUMBER(C2641),MONTH(C2641),"")</f>
        <v/>
      </c>
      <c r="B2641" s="257">
        <f>IF(ISNUMBER(C2641),YEAR(C2641),"")</f>
        <v/>
      </c>
      <c r="C2641" s="791">
        <f>C2640+1</f>
        <v/>
      </c>
      <c r="D2641" s="792" t="n"/>
      <c r="E2641" s="793" t="n">
        <v>2.016</v>
      </c>
      <c r="F2641" s="795" t="n"/>
      <c r="G2641" s="794" t="n">
        <v>1.479</v>
      </c>
      <c r="H2641" s="836" t="n"/>
      <c r="I2641" s="792" t="n"/>
      <c r="J2641" s="793" t="n">
        <v>1.206</v>
      </c>
      <c r="K2641" s="795" t="n"/>
      <c r="L2641" s="793" t="n">
        <v>1.317</v>
      </c>
      <c r="M2641" s="982">
        <f>IFERROR(AVERAGE(D2641:E2641),"")</f>
        <v/>
      </c>
      <c r="N2641" s="982">
        <f>IFERROR(AVERAGE(F2641:H2641),"")</f>
        <v/>
      </c>
      <c r="O2641" s="982">
        <f>IFERROR(AVERAGE(I2641:J2641),"")</f>
        <v/>
      </c>
      <c r="P2641" s="982">
        <f>IFERROR(AVERAGE(K2641:L2641),"")</f>
        <v/>
      </c>
      <c r="R2641" s="797">
        <f>AVERAGE(M2641:P2641)</f>
        <v/>
      </c>
      <c r="S2641" s="266">
        <f>IF(R2641&gt;=1,1,0)</f>
        <v/>
      </c>
      <c r="T2641" s="266">
        <f>IF(S2641=0,0,S2641+T2640)</f>
        <v/>
      </c>
      <c r="AH2641" s="257">
        <f>IF(AND(M2641&gt;=2,N2641&gt;=2,O2641&gt;=2,P2641&gt;=2),1,0)</f>
        <v/>
      </c>
      <c r="AI2641" s="266">
        <f>IF(AH2641=0,"OK","Check")</f>
        <v/>
      </c>
    </row>
    <row r="2642" ht="17.45" customHeight="1">
      <c r="A2642" s="257">
        <f>IF(ISNUMBER(C2642),MONTH(C2642),"")</f>
        <v/>
      </c>
      <c r="B2642" s="257">
        <f>IF(ISNUMBER(C2642),YEAR(C2642),"")</f>
        <v/>
      </c>
      <c r="C2642" s="861">
        <f>C2641+1</f>
        <v/>
      </c>
      <c r="D2642" s="809" t="n">
        <v>0.7281</v>
      </c>
      <c r="E2642" s="810" t="n"/>
      <c r="F2642" s="812" t="n">
        <v>0.7446</v>
      </c>
      <c r="G2642" s="811" t="n"/>
      <c r="H2642" s="837" t="n">
        <v>0.6369</v>
      </c>
      <c r="I2642" s="809" t="n">
        <v>0.6827</v>
      </c>
      <c r="J2642" s="810" t="n"/>
      <c r="K2642" s="812" t="n">
        <v>1.085</v>
      </c>
      <c r="L2642" s="810" t="n"/>
      <c r="M2642" s="983">
        <f>IFERROR(AVERAGE(D2642:E2642),"")</f>
        <v/>
      </c>
      <c r="N2642" s="983">
        <f>IFERROR(AVERAGE(F2642:H2642),"")</f>
        <v/>
      </c>
      <c r="O2642" s="983">
        <f>IFERROR(AVERAGE(I2642:J2642),"")</f>
        <v/>
      </c>
      <c r="P2642" s="983">
        <f>IFERROR(AVERAGE(K2642:L2642),"")</f>
        <v/>
      </c>
      <c r="Q2642" s="441" t="n"/>
      <c r="R2642" s="813">
        <f>AVERAGE(M2642:P2642)</f>
        <v/>
      </c>
      <c r="S2642" s="443">
        <f>IF(R2642&gt;=1,1,0)</f>
        <v/>
      </c>
      <c r="T2642" s="443">
        <f>IF(S2642=0,0,S2642+T2641)</f>
        <v/>
      </c>
      <c r="AH2642" s="257">
        <f>IF(AND(M2642&gt;=2,N2642&gt;=2,O2642&gt;=2,P2642&gt;=2),1,0)</f>
        <v/>
      </c>
      <c r="AI2642" s="266">
        <f>IF(AH2642=0,"OK","Check")</f>
        <v/>
      </c>
    </row>
    <row r="2643" ht="17.45" customHeight="1">
      <c r="A2643" s="257">
        <f>IF(ISNUMBER(C2643),MONTH(C2643),"")</f>
        <v/>
      </c>
      <c r="B2643" s="257">
        <f>IF(ISNUMBER(C2643),YEAR(C2643),"")</f>
        <v/>
      </c>
      <c r="C2643" s="808">
        <f>C2642+1</f>
        <v/>
      </c>
      <c r="D2643" s="809" t="n"/>
      <c r="E2643" s="810" t="n">
        <v>0.7762</v>
      </c>
      <c r="F2643" s="812" t="n"/>
      <c r="G2643" s="811" t="n">
        <v>0.8178</v>
      </c>
      <c r="H2643" s="837" t="n"/>
      <c r="I2643" s="809" t="n"/>
      <c r="J2643" s="810" t="n">
        <v>0.7323</v>
      </c>
      <c r="K2643" s="812" t="n"/>
      <c r="L2643" s="810" t="n">
        <v>0.7771</v>
      </c>
      <c r="M2643" s="983">
        <f>IFERROR(AVERAGE(D2643:E2643),"")</f>
        <v/>
      </c>
      <c r="N2643" s="983">
        <f>IFERROR(AVERAGE(F2643:H2643),"")</f>
        <v/>
      </c>
      <c r="O2643" s="983">
        <f>IFERROR(AVERAGE(I2643:J2643),"")</f>
        <v/>
      </c>
      <c r="P2643" s="983">
        <f>IFERROR(AVERAGE(K2643:L2643),"")</f>
        <v/>
      </c>
      <c r="Q2643" s="441" t="n"/>
      <c r="R2643" s="813">
        <f>AVERAGE(M2643:P2643)</f>
        <v/>
      </c>
      <c r="S2643" s="443">
        <f>IF(R2643&gt;=1,1,0)</f>
        <v/>
      </c>
      <c r="T2643" s="443">
        <f>IF(S2643=0,0,S2643+T2642)</f>
        <v/>
      </c>
      <c r="AH2643" s="257">
        <f>IF(AND(M2643&gt;=2,N2643&gt;=2,O2643&gt;=2,P2643&gt;=2),1,0)</f>
        <v/>
      </c>
      <c r="AI2643" s="266">
        <f>IF(AH2643=0,"OK","Check")</f>
        <v/>
      </c>
    </row>
    <row r="2644" ht="17.45" customHeight="1">
      <c r="A2644" s="257">
        <f>IF(ISNUMBER(C2644),MONTH(C2644),"")</f>
        <v/>
      </c>
      <c r="B2644" s="257">
        <f>IF(ISNUMBER(C2644),YEAR(C2644),"")</f>
        <v/>
      </c>
      <c r="C2644" s="791">
        <f>C2643+1</f>
        <v/>
      </c>
      <c r="D2644" s="792" t="n">
        <v>1.239</v>
      </c>
      <c r="E2644" s="793" t="n"/>
      <c r="F2644" s="795" t="n">
        <v>1.585</v>
      </c>
      <c r="G2644" s="794" t="n"/>
      <c r="H2644" s="836" t="n"/>
      <c r="I2644" s="792" t="n">
        <v>1.468</v>
      </c>
      <c r="J2644" s="793" t="n"/>
      <c r="K2644" s="795" t="n">
        <v>1.692</v>
      </c>
      <c r="L2644" s="793" t="n"/>
      <c r="M2644" s="982">
        <f>IFERROR(AVERAGE(D2644:E2644),"")</f>
        <v/>
      </c>
      <c r="N2644" s="982">
        <f>IFERROR(AVERAGE(F2644:H2644),"")</f>
        <v/>
      </c>
      <c r="O2644" s="982">
        <f>IFERROR(AVERAGE(I2644:J2644),"")</f>
        <v/>
      </c>
      <c r="P2644" s="982">
        <f>IFERROR(AVERAGE(K2644:L2644),"")</f>
        <v/>
      </c>
      <c r="R2644" s="797">
        <f>AVERAGE(M2644:P2644)</f>
        <v/>
      </c>
      <c r="S2644" s="266">
        <f>IF(R2644&gt;=1,1,0)</f>
        <v/>
      </c>
      <c r="T2644" s="266">
        <f>IF(S2644=0,0,S2644+T2643)</f>
        <v/>
      </c>
      <c r="AH2644" s="257">
        <f>IF(AND(M2644&gt;=2,N2644&gt;=2,O2644&gt;=2,P2644&gt;=2),1,0)</f>
        <v/>
      </c>
      <c r="AI2644" s="266">
        <f>IF(AH2644=0,"OK","Check")</f>
        <v/>
      </c>
    </row>
    <row r="2645" ht="17.45" customHeight="1">
      <c r="A2645" s="257">
        <f>IF(ISNUMBER(C2645),MONTH(C2645),"")</f>
        <v/>
      </c>
      <c r="B2645" s="257">
        <f>IF(ISNUMBER(C2645),YEAR(C2645),"")</f>
        <v/>
      </c>
      <c r="C2645" s="791">
        <f>C2644+1</f>
        <v/>
      </c>
      <c r="D2645" s="792" t="n"/>
      <c r="E2645" s="793" t="n">
        <v>1.141</v>
      </c>
      <c r="F2645" s="795" t="n"/>
      <c r="G2645" s="794" t="n">
        <v>1.363</v>
      </c>
      <c r="H2645" s="836" t="n"/>
      <c r="I2645" s="792" t="n"/>
      <c r="J2645" s="793" t="n">
        <v>1.245</v>
      </c>
      <c r="K2645" s="795" t="n"/>
      <c r="L2645" s="793" t="n">
        <v>1.252</v>
      </c>
      <c r="M2645" s="982">
        <f>IFERROR(AVERAGE(D2645:E2645),"")</f>
        <v/>
      </c>
      <c r="N2645" s="982">
        <f>IFERROR(AVERAGE(F2645:H2645),"")</f>
        <v/>
      </c>
      <c r="O2645" s="982">
        <f>IFERROR(AVERAGE(I2645:J2645),"")</f>
        <v/>
      </c>
      <c r="P2645" s="982">
        <f>IFERROR(AVERAGE(K2645:L2645),"")</f>
        <v/>
      </c>
      <c r="R2645" s="797">
        <f>AVERAGE(M2645:P2645)</f>
        <v/>
      </c>
      <c r="S2645" s="266">
        <f>IF(R2645&gt;=1,1,0)</f>
        <v/>
      </c>
      <c r="T2645" s="266">
        <f>IF(S2645=0,0,S2645+T2644)</f>
        <v/>
      </c>
      <c r="AH2645" s="257">
        <f>IF(AND(M2645&gt;=2,N2645&gt;=2,O2645&gt;=2,P2645&gt;=2),1,0)</f>
        <v/>
      </c>
      <c r="AI2645" s="266">
        <f>IF(AH2645=0,"OK","Check")</f>
        <v/>
      </c>
    </row>
    <row r="2646" ht="17.45" customHeight="1">
      <c r="A2646" s="257">
        <f>IF(ISNUMBER(C2646),MONTH(C2646),"")</f>
        <v/>
      </c>
      <c r="B2646" s="257">
        <f>IF(ISNUMBER(C2646),YEAR(C2646),"")</f>
        <v/>
      </c>
      <c r="C2646" s="791">
        <f>C2645+1</f>
        <v/>
      </c>
      <c r="D2646" s="792" t="n">
        <v>0.6562</v>
      </c>
      <c r="E2646" s="793" t="n"/>
      <c r="F2646" s="795" t="n"/>
      <c r="G2646" s="794" t="n"/>
      <c r="H2646" s="836" t="n">
        <v>0.5756</v>
      </c>
      <c r="I2646" s="792" t="n">
        <v>0.7887</v>
      </c>
      <c r="J2646" s="793" t="n"/>
      <c r="K2646" s="795" t="n">
        <v>0.586</v>
      </c>
      <c r="L2646" s="793" t="n"/>
      <c r="M2646" s="982">
        <f>IFERROR(AVERAGE(D2646:E2646),"")</f>
        <v/>
      </c>
      <c r="N2646" s="982">
        <f>IFERROR(AVERAGE(F2646:H2646),"")</f>
        <v/>
      </c>
      <c r="O2646" s="982">
        <f>IFERROR(AVERAGE(I2646:J2646),"")</f>
        <v/>
      </c>
      <c r="P2646" s="982">
        <f>IFERROR(AVERAGE(K2646:L2646),"")</f>
        <v/>
      </c>
      <c r="R2646" s="797">
        <f>AVERAGE(M2646:P2646)</f>
        <v/>
      </c>
      <c r="S2646" s="266">
        <f>IF(R2646&gt;=1,1,0)</f>
        <v/>
      </c>
      <c r="T2646" s="266">
        <f>IF(S2646=0,0,S2646+T2645)</f>
        <v/>
      </c>
      <c r="AH2646" s="257">
        <f>IF(AND(M2646&gt;=2,N2646&gt;=2,O2646&gt;=2,P2646&gt;=2),1,0)</f>
        <v/>
      </c>
      <c r="AI2646" s="266">
        <f>IF(AH2646=0,"OK","Check")</f>
        <v/>
      </c>
    </row>
    <row r="2647" ht="17.45" customHeight="1">
      <c r="A2647" s="257">
        <f>IF(ISNUMBER(C2647),MONTH(C2647),"")</f>
        <v/>
      </c>
      <c r="B2647" s="257">
        <f>IF(ISNUMBER(C2647),YEAR(C2647),"")</f>
        <v/>
      </c>
      <c r="C2647" s="791">
        <f>C2646+1</f>
        <v/>
      </c>
      <c r="D2647" s="792" t="n"/>
      <c r="E2647" s="793" t="n">
        <v>0.9799</v>
      </c>
      <c r="F2647" s="795" t="n"/>
      <c r="G2647" s="794" t="n">
        <v>0.8103</v>
      </c>
      <c r="H2647" s="836" t="n"/>
      <c r="I2647" s="792" t="n"/>
      <c r="J2647" s="793" t="n">
        <v>0.6758</v>
      </c>
      <c r="K2647" s="795" t="n"/>
      <c r="L2647" s="793" t="n">
        <v>0.7867</v>
      </c>
      <c r="M2647" s="982">
        <f>IFERROR(AVERAGE(D2647:E2647),"")</f>
        <v/>
      </c>
      <c r="N2647" s="982">
        <f>IFERROR(AVERAGE(F2647:H2647),"")</f>
        <v/>
      </c>
      <c r="O2647" s="982">
        <f>IFERROR(AVERAGE(I2647:J2647),"")</f>
        <v/>
      </c>
      <c r="P2647" s="982">
        <f>IFERROR(AVERAGE(K2647:L2647),"")</f>
        <v/>
      </c>
      <c r="R2647" s="797">
        <f>AVERAGE(M2647:P2647)</f>
        <v/>
      </c>
      <c r="S2647" s="266">
        <f>IF(R2647&gt;=1,1,0)</f>
        <v/>
      </c>
      <c r="T2647" s="266">
        <f>IF(S2647=0,0,S2647+T2646)</f>
        <v/>
      </c>
      <c r="AH2647" s="257">
        <f>IF(AND(M2647&gt;=2,N2647&gt;=2,O2647&gt;=2,P2647&gt;=2),1,0)</f>
        <v/>
      </c>
      <c r="AI2647" s="266">
        <f>IF(AH2647=0,"OK","Check")</f>
        <v/>
      </c>
    </row>
    <row r="2648" ht="17.45" customHeight="1" thickBot="1">
      <c r="A2648" s="257">
        <f>IF(ISNUMBER(C2648),MONTH(C2648),"")</f>
        <v/>
      </c>
      <c r="B2648" s="257">
        <f>IF(ISNUMBER(C2648),YEAR(C2648),"")</f>
        <v/>
      </c>
      <c r="C2648" s="861">
        <f>C2647+1</f>
        <v/>
      </c>
      <c r="D2648" s="803" t="n">
        <v>0.6635</v>
      </c>
      <c r="E2648" s="804" t="n"/>
      <c r="F2648" s="806" t="n">
        <v>0.5373</v>
      </c>
      <c r="G2648" s="805" t="n"/>
      <c r="H2648" s="838" t="n">
        <v>0.4699</v>
      </c>
      <c r="I2648" s="803" t="n">
        <v>0.7629</v>
      </c>
      <c r="J2648" s="804" t="n"/>
      <c r="K2648" s="806" t="n">
        <v>0.6447000000000001</v>
      </c>
      <c r="L2648" s="804" t="n"/>
      <c r="M2648" s="982">
        <f>IFERROR(AVERAGE(D2648:E2648),"")</f>
        <v/>
      </c>
      <c r="N2648" s="982">
        <f>IFERROR(AVERAGE(F2648:H2648),"")</f>
        <v/>
      </c>
      <c r="O2648" s="982">
        <f>IFERROR(AVERAGE(I2648:J2648),"")</f>
        <v/>
      </c>
      <c r="P2648" s="982">
        <f>IFERROR(AVERAGE(K2648:L2648),"")</f>
        <v/>
      </c>
      <c r="R2648" s="797">
        <f>AVERAGE(M2648:P2648)</f>
        <v/>
      </c>
      <c r="S2648" s="266">
        <f>IF(R2648&gt;=1,1,0)</f>
        <v/>
      </c>
      <c r="T2648" s="266">
        <f>IF(S2648=0,0,S2648+T2647)</f>
        <v/>
      </c>
      <c r="AH2648" s="257">
        <f>IF(AND(M2648&gt;=2,N2648&gt;=2,O2648&gt;=2,P2648&gt;=2),1,0)</f>
        <v/>
      </c>
      <c r="AI2648" s="266">
        <f>IF(AH2648=0,"OK","Check")</f>
        <v/>
      </c>
    </row>
    <row r="2649" ht="17.45" customHeight="1" thickBot="1">
      <c r="A2649" s="257">
        <f>IF(ISNUMBER(C2649),MONTH(C2649),"")</f>
        <v/>
      </c>
      <c r="B2649" s="257">
        <f>IF(ISNUMBER(C2649),YEAR(C2649),"")</f>
        <v/>
      </c>
      <c r="C2649" s="808">
        <f>C2648+1</f>
        <v/>
      </c>
      <c r="D2649" s="809" t="n"/>
      <c r="E2649" s="810" t="n">
        <v>0.7583</v>
      </c>
      <c r="F2649" s="812" t="n"/>
      <c r="G2649" s="811" t="n">
        <v>0.5556</v>
      </c>
      <c r="H2649" s="837" t="n"/>
      <c r="I2649" s="809" t="n"/>
      <c r="J2649" s="810" t="n">
        <v>0.6268</v>
      </c>
      <c r="K2649" s="812" t="n"/>
      <c r="L2649" s="810" t="n">
        <v>0.6858</v>
      </c>
      <c r="M2649" s="983">
        <f>IFERROR(AVERAGE(D2649:E2649),"")</f>
        <v/>
      </c>
      <c r="N2649" s="983">
        <f>IFERROR(AVERAGE(F2649:H2649),"")</f>
        <v/>
      </c>
      <c r="O2649" s="983">
        <f>IFERROR(AVERAGE(I2649:J2649),"")</f>
        <v/>
      </c>
      <c r="P2649" s="983">
        <f>IFERROR(AVERAGE(K2649:L2649),"")</f>
        <v/>
      </c>
      <c r="Q2649" s="441" t="n"/>
      <c r="R2649" s="813">
        <f>AVERAGE(M2649:P2649)</f>
        <v/>
      </c>
      <c r="S2649" s="443">
        <f>IF(R2649&gt;=1,1,0)</f>
        <v/>
      </c>
      <c r="T2649" s="443">
        <f>IF(S2649=0,0,S2649+T2648)</f>
        <v/>
      </c>
      <c r="U2649" s="514" t="inlineStr">
        <is>
          <t>March</t>
        </is>
      </c>
      <c r="V2649" s="515" t="n">
        <v>2025</v>
      </c>
      <c r="W2649" s="516" t="n"/>
      <c r="X2649" s="516" t="n"/>
      <c r="Y2649" s="516" t="n"/>
      <c r="AH2649" s="257">
        <f>IF(AND(M2649&gt;=2,N2649&gt;=2,O2649&gt;=2,P2649&gt;=2),1,0)</f>
        <v/>
      </c>
      <c r="AI2649" s="266">
        <f>IF(AH2649=0,"OK","Check")</f>
        <v/>
      </c>
    </row>
    <row r="2650" ht="17.45" customHeight="1">
      <c r="A2650" s="257">
        <f>IF(ISNUMBER(C2650),MONTH(C2650),"")</f>
        <v/>
      </c>
      <c r="B2650" s="257">
        <f>IF(ISNUMBER(C2650),YEAR(C2650),"")</f>
        <v/>
      </c>
      <c r="C2650" s="808">
        <f>C2649+1</f>
        <v/>
      </c>
      <c r="D2650" s="809" t="n">
        <v>0.4868</v>
      </c>
      <c r="E2650" s="810" t="n"/>
      <c r="F2650" s="812" t="n">
        <v>0.5548999999999999</v>
      </c>
      <c r="G2650" s="811" t="n"/>
      <c r="H2650" s="837" t="n"/>
      <c r="I2650" s="809" t="n">
        <v>0.3154</v>
      </c>
      <c r="J2650" s="810" t="n"/>
      <c r="K2650" s="812" t="n">
        <v>0.4915</v>
      </c>
      <c r="L2650" s="810" t="n"/>
      <c r="M2650" s="983">
        <f>IFERROR(AVERAGE(D2650:E2650),"")</f>
        <v/>
      </c>
      <c r="N2650" s="983">
        <f>IFERROR(AVERAGE(F2650:H2650),"")</f>
        <v/>
      </c>
      <c r="O2650" s="983">
        <f>IFERROR(AVERAGE(I2650:J2650),"")</f>
        <v/>
      </c>
      <c r="P2650" s="983">
        <f>IFERROR(AVERAGE(K2650:L2650),"")</f>
        <v/>
      </c>
      <c r="Q2650" s="441" t="n"/>
      <c r="R2650" s="813">
        <f>AVERAGE(M2650:P2650)</f>
        <v/>
      </c>
      <c r="S2650" s="443">
        <f>IF(R2650&gt;=1,1,0)</f>
        <v/>
      </c>
      <c r="T2650" s="443">
        <f>IF(S2650=0,0,S2650+T2649)</f>
        <v/>
      </c>
      <c r="U2650" s="517" t="inlineStr">
        <is>
          <t>Parameter</t>
        </is>
      </c>
      <c r="V2650" s="517" t="inlineStr">
        <is>
          <t>Station 1</t>
        </is>
      </c>
      <c r="W2650" s="517" t="inlineStr">
        <is>
          <t>Station 2</t>
        </is>
      </c>
      <c r="X2650" s="517" t="inlineStr">
        <is>
          <t>Station 4</t>
        </is>
      </c>
      <c r="Y2650" s="517" t="inlineStr">
        <is>
          <t>Station 5</t>
        </is>
      </c>
      <c r="AH2650" s="257">
        <f>IF(AND(M2650&gt;=2,N2650&gt;=2,O2650&gt;=2,P2650&gt;=2),1,0)</f>
        <v/>
      </c>
      <c r="AI2650" s="266">
        <f>IF(AH2650=0,"OK","Check")</f>
        <v/>
      </c>
    </row>
    <row r="2651" ht="17.45" customHeight="1" thickBot="1">
      <c r="A2651" s="257">
        <f>IF(ISNUMBER(C2651),MONTH(C2651),"")</f>
        <v/>
      </c>
      <c r="B2651" s="257">
        <f>IF(ISNUMBER(C2651),YEAR(C2651),"")</f>
        <v/>
      </c>
      <c r="C2651" s="824">
        <f>C2650+1</f>
        <v/>
      </c>
      <c r="D2651" s="825" t="n"/>
      <c r="E2651" s="826" t="n">
        <v>0.5703</v>
      </c>
      <c r="F2651" s="828" t="n"/>
      <c r="G2651" s="827" t="n">
        <v>0.3796</v>
      </c>
      <c r="H2651" s="867" t="n"/>
      <c r="I2651" s="825" t="n"/>
      <c r="J2651" s="826" t="n">
        <v>0.1156</v>
      </c>
      <c r="K2651" s="828" t="n"/>
      <c r="L2651" s="826" t="n">
        <v>0.464</v>
      </c>
      <c r="M2651" s="988">
        <f>IFERROR(AVERAGE(D2651:E2651),"")</f>
        <v/>
      </c>
      <c r="N2651" s="988">
        <f>IFERROR(AVERAGE(F2651:H2651),"")</f>
        <v/>
      </c>
      <c r="O2651" s="988">
        <f>IFERROR(AVERAGE(I2651:J2651),"")</f>
        <v/>
      </c>
      <c r="P2651" s="988">
        <f>IFERROR(AVERAGE(K2651:L2651),"")</f>
        <v/>
      </c>
      <c r="Q2651" s="315" t="n"/>
      <c r="R2651" s="830">
        <f>AVERAGE(M2651:P2651)</f>
        <v/>
      </c>
      <c r="S2651" s="312">
        <f>IF(R2651&gt;=1,1,0)</f>
        <v/>
      </c>
      <c r="T2651" s="312">
        <f>IF(S2651=0,0,S2651+T2650)</f>
        <v/>
      </c>
      <c r="U2651" s="518" t="inlineStr">
        <is>
          <t>Average</t>
        </is>
      </c>
      <c r="V2651" s="928">
        <f>AVERAGE(D2621:E2651)</f>
        <v/>
      </c>
      <c r="W2651" s="928">
        <f>AVERAGE(F2621:H2651)</f>
        <v/>
      </c>
      <c r="X2651" s="928">
        <f>AVERAGE(I2621:J2651)</f>
        <v/>
      </c>
      <c r="Y2651" s="928">
        <f>AVERAGE(K2621:L2651)</f>
        <v/>
      </c>
      <c r="AH2651" s="257">
        <f>IF(AND(M2651&gt;=2,N2651&gt;=2,O2651&gt;=2,P2651&gt;=2),1,0)</f>
        <v/>
      </c>
      <c r="AI2651" s="266">
        <f>IF(AH2651=0,"OK","Check")</f>
        <v/>
      </c>
    </row>
    <row r="2652" ht="17.45" customHeight="1">
      <c r="A2652" s="257">
        <f>IF(ISNUMBER(C2652),MONTH(C2652),"")</f>
        <v/>
      </c>
      <c r="B2652" s="257">
        <f>IF(ISNUMBER(C2652),YEAR(C2652),"")</f>
        <v/>
      </c>
      <c r="C2652" s="831">
        <f>C2651+1</f>
        <v/>
      </c>
      <c r="D2652" s="792" t="n">
        <v>1.65024</v>
      </c>
      <c r="E2652" s="793" t="n"/>
      <c r="F2652" s="795" t="n"/>
      <c r="G2652" s="794" t="n"/>
      <c r="H2652" s="836" t="n">
        <v>0.8548</v>
      </c>
      <c r="I2652" s="792" t="n">
        <v>0.77277</v>
      </c>
      <c r="J2652" s="793" t="n"/>
      <c r="K2652" s="964" t="n">
        <v>2.77092</v>
      </c>
      <c r="L2652" s="793" t="n"/>
      <c r="M2652" s="982">
        <f>IFERROR(AVERAGE(D2652:E2652),"")</f>
        <v/>
      </c>
      <c r="N2652" s="982">
        <f>IFERROR(AVERAGE(F2652:H2652),"")</f>
        <v/>
      </c>
      <c r="O2652" s="982">
        <f>IFERROR(AVERAGE(I2652:J2652),"")</f>
        <v/>
      </c>
      <c r="P2652" s="1028">
        <f>IFERROR(AVERAGE(K2652:L2652),"")</f>
        <v/>
      </c>
      <c r="R2652" s="797">
        <f>AVERAGE(M2652:P2652)</f>
        <v/>
      </c>
      <c r="S2652" s="266">
        <f>IF(R2652&gt;=1,1,0)</f>
        <v/>
      </c>
      <c r="T2652" s="266">
        <f>IF(S2652=0,0,S2652+T2651)</f>
        <v/>
      </c>
      <c r="U2652" s="518" t="inlineStr">
        <is>
          <t>Maximum</t>
        </is>
      </c>
      <c r="V2652" s="928">
        <f>MAX(D2621:E2651)</f>
        <v/>
      </c>
      <c r="W2652" s="928">
        <f>MAX(F2621:H2651)</f>
        <v/>
      </c>
      <c r="X2652" s="928">
        <f>MAX(I2621:J2651)</f>
        <v/>
      </c>
      <c r="Y2652" s="928">
        <f>MAX(K2621:L2651)</f>
        <v/>
      </c>
      <c r="AH2652" s="257">
        <f>IF(AND(M2652&gt;=2,N2652&gt;=2,O2652&gt;=2,P2652&gt;=2),1,0)</f>
        <v/>
      </c>
      <c r="AI2652" s="266">
        <f>IF(AH2652=0,"OK","Check")</f>
        <v/>
      </c>
    </row>
    <row r="2653" ht="17.45" customHeight="1" thickBot="1">
      <c r="A2653" s="257">
        <f>IF(ISNUMBER(C2653),MONTH(C2653),"")</f>
        <v/>
      </c>
      <c r="B2653" s="257">
        <f>IF(ISNUMBER(C2653),YEAR(C2653),"")</f>
        <v/>
      </c>
      <c r="C2653" s="791">
        <f>C2652+1</f>
        <v/>
      </c>
      <c r="D2653" s="792" t="n"/>
      <c r="E2653" s="793" t="n">
        <v>1.3902</v>
      </c>
      <c r="F2653" s="795" t="n"/>
      <c r="G2653" s="794" t="n">
        <v>1.21157</v>
      </c>
      <c r="H2653" s="836" t="n"/>
      <c r="I2653" s="792" t="n"/>
      <c r="J2653" s="793" t="n">
        <v>0.71975</v>
      </c>
      <c r="K2653" s="795" t="n"/>
      <c r="L2653" s="865" t="n">
        <v>4.21593</v>
      </c>
      <c r="M2653" s="982">
        <f>IFERROR(AVERAGE(D2653:E2653),"")</f>
        <v/>
      </c>
      <c r="N2653" s="982">
        <f>IFERROR(AVERAGE(F2653:H2653),"")</f>
        <v/>
      </c>
      <c r="O2653" s="982">
        <f>IFERROR(AVERAGE(I2653:J2653),"")</f>
        <v/>
      </c>
      <c r="P2653" s="1028">
        <f>IFERROR(AVERAGE(K2653:L2653),"")</f>
        <v/>
      </c>
      <c r="R2653" s="797">
        <f>AVERAGE(M2653:P2653)</f>
        <v/>
      </c>
      <c r="S2653" s="266">
        <f>IF(R2653&gt;=1,1,0)</f>
        <v/>
      </c>
      <c r="T2653" s="266">
        <f>IF(S2653=0,0,S2653+T2652)</f>
        <v/>
      </c>
      <c r="U2653" s="520" t="inlineStr">
        <is>
          <t># DAYS &gt; 2.5</t>
        </is>
      </c>
      <c r="V2653" s="521">
        <f>COUNTIF(D2621:E2651,"&gt;=2.5")</f>
        <v/>
      </c>
      <c r="W2653" s="521">
        <f>COUNTIF(F2621:H2651,"&gt;=2.5")</f>
        <v/>
      </c>
      <c r="X2653" s="521">
        <f>COUNTIF(I2621:J2651,"&gt;=2.5")</f>
        <v/>
      </c>
      <c r="Y2653" s="521">
        <f>COUNTIF(K2621:L2651,"&gt;=2.5")</f>
        <v/>
      </c>
      <c r="AH2653" s="257">
        <f>IF(AND(M2653&gt;=2,N2653&gt;=2,O2653&gt;=2,P2653&gt;=2),1,0)</f>
        <v/>
      </c>
      <c r="AI2653" s="266">
        <f>IF(AH2653=0,"OK","Check")</f>
        <v/>
      </c>
    </row>
    <row r="2654" ht="17.45" customHeight="1" thickBot="1">
      <c r="A2654" s="257">
        <f>IF(ISNUMBER(C2654),MONTH(C2654),"")</f>
        <v/>
      </c>
      <c r="B2654" s="257">
        <f>IF(ISNUMBER(C2654),YEAR(C2654),"")</f>
        <v/>
      </c>
      <c r="C2654" s="861">
        <f>C2653+1</f>
        <v/>
      </c>
      <c r="D2654" s="803" t="n">
        <v>1.12682</v>
      </c>
      <c r="E2654" s="804" t="n"/>
      <c r="F2654" s="806" t="n">
        <v>0.98963</v>
      </c>
      <c r="G2654" s="805" t="n"/>
      <c r="H2654" s="838" t="n">
        <v>0.77056</v>
      </c>
      <c r="I2654" s="803" t="n">
        <v>0.95152</v>
      </c>
      <c r="J2654" s="804" t="n"/>
      <c r="K2654" s="806" t="n">
        <v>0.95369</v>
      </c>
      <c r="L2654" s="804" t="n"/>
      <c r="M2654" s="982">
        <f>IFERROR(AVERAGE(D2654:E2654),"")</f>
        <v/>
      </c>
      <c r="N2654" s="982">
        <f>IFERROR(AVERAGE(F2654:H2654),"")</f>
        <v/>
      </c>
      <c r="O2654" s="982">
        <f>IFERROR(AVERAGE(I2654:J2654),"")</f>
        <v/>
      </c>
      <c r="P2654" s="982">
        <f>IFERROR(AVERAGE(K2654:L2654),"")</f>
        <v/>
      </c>
      <c r="R2654" s="797">
        <f>AVERAGE(M2654:P2654)</f>
        <v/>
      </c>
      <c r="S2654" s="266">
        <f>IF(R2654&gt;=1,1,0)</f>
        <v/>
      </c>
      <c r="T2654" s="266">
        <f>IF(S2654=0,0,S2654+T2653)</f>
        <v/>
      </c>
      <c r="X2654" s="664">
        <f>SUM(V2653:Y2653)</f>
        <v/>
      </c>
      <c r="Y2654" s="929">
        <f>AVERAGE(V2651:Y2651)</f>
        <v/>
      </c>
      <c r="AH2654" s="257">
        <f>IF(AND(M2654&gt;=2,N2654&gt;=2,O2654&gt;=2,P2654&gt;=2),1,0)</f>
        <v/>
      </c>
      <c r="AI2654" s="266">
        <f>IF(AH2654=0,"OK","Check")</f>
        <v/>
      </c>
    </row>
    <row r="2655" ht="17.45" customHeight="1">
      <c r="A2655" s="257">
        <f>IF(ISNUMBER(C2655),MONTH(C2655),"")</f>
        <v/>
      </c>
      <c r="B2655" s="257">
        <f>IF(ISNUMBER(C2655),YEAR(C2655),"")</f>
        <v/>
      </c>
      <c r="C2655" s="791">
        <f>C2654+1</f>
        <v/>
      </c>
      <c r="D2655" s="792" t="n"/>
      <c r="E2655" s="793" t="n">
        <v>1.61421</v>
      </c>
      <c r="F2655" s="795" t="n"/>
      <c r="G2655" s="794" t="n">
        <v>1.31981</v>
      </c>
      <c r="H2655" s="836" t="n"/>
      <c r="I2655" s="792" t="n"/>
      <c r="J2655" s="793" t="n">
        <v>1.05429</v>
      </c>
      <c r="K2655" s="795" t="n"/>
      <c r="L2655" s="793" t="n">
        <v>1.14977</v>
      </c>
      <c r="M2655" s="982">
        <f>IFERROR(AVERAGE(D2655:E2655),"")</f>
        <v/>
      </c>
      <c r="N2655" s="982">
        <f>IFERROR(AVERAGE(F2655:H2655),"")</f>
        <v/>
      </c>
      <c r="O2655" s="982">
        <f>IFERROR(AVERAGE(I2655:J2655),"")</f>
        <v/>
      </c>
      <c r="P2655" s="982">
        <f>IFERROR(AVERAGE(K2655:L2655),"")</f>
        <v/>
      </c>
      <c r="R2655" s="797">
        <f>AVERAGE(M2655:P2655)</f>
        <v/>
      </c>
      <c r="S2655" s="266">
        <f>IF(R2655&gt;=1,1,0)</f>
        <v/>
      </c>
      <c r="T2655" s="266">
        <f>IF(S2655=0,0,S2655+T2654)</f>
        <v/>
      </c>
      <c r="V2655" s="605">
        <f>V2651-V2620</f>
        <v/>
      </c>
      <c r="W2655" s="605">
        <f>W2651-W2620</f>
        <v/>
      </c>
      <c r="X2655" s="605">
        <f>X2651-X2620</f>
        <v/>
      </c>
      <c r="Y2655" s="605">
        <f>Y2651-Y2620</f>
        <v/>
      </c>
      <c r="AH2655" s="257">
        <f>IF(AND(M2655&gt;=2,N2655&gt;=2,O2655&gt;=2,P2655&gt;=2),1,0)</f>
        <v/>
      </c>
      <c r="AI2655" s="266">
        <f>IF(AH2655=0,"OK","Check")</f>
        <v/>
      </c>
    </row>
    <row r="2656" ht="17.45" customHeight="1">
      <c r="A2656" s="257">
        <f>IF(ISNUMBER(C2656),MONTH(C2656),"")</f>
        <v/>
      </c>
      <c r="B2656" s="257">
        <f>IF(ISNUMBER(C2656),YEAR(C2656),"")</f>
        <v/>
      </c>
      <c r="C2656" s="808">
        <f>C2655+1</f>
        <v/>
      </c>
      <c r="D2656" s="953" t="n">
        <v>2.61693</v>
      </c>
      <c r="E2656" s="810" t="n"/>
      <c r="F2656" s="812" t="n">
        <v>0.89322</v>
      </c>
      <c r="G2656" s="811" t="n"/>
      <c r="H2656" s="837" t="n"/>
      <c r="I2656" s="809" t="n">
        <v>0.78861</v>
      </c>
      <c r="J2656" s="810" t="n"/>
      <c r="K2656" s="812" t="n">
        <v>1.24468</v>
      </c>
      <c r="L2656" s="810" t="n"/>
      <c r="M2656" s="1033">
        <f>IFERROR(AVERAGE(D2656:E2656),"")</f>
        <v/>
      </c>
      <c r="N2656" s="983">
        <f>IFERROR(AVERAGE(F2656:H2656),"")</f>
        <v/>
      </c>
      <c r="O2656" s="983">
        <f>IFERROR(AVERAGE(I2656:J2656),"")</f>
        <v/>
      </c>
      <c r="P2656" s="983">
        <f>IFERROR(AVERAGE(K2656:L2656),"")</f>
        <v/>
      </c>
      <c r="Q2656" s="441" t="n"/>
      <c r="R2656" s="813">
        <f>AVERAGE(M2656:P2656)</f>
        <v/>
      </c>
      <c r="S2656" s="443">
        <f>IF(R2656&gt;=1,1,0)</f>
        <v/>
      </c>
      <c r="T2656" s="443">
        <f>IF(S2656=0,0,S2656+T2655)</f>
        <v/>
      </c>
      <c r="Y2656" s="605">
        <f>Y2654-Y2623</f>
        <v/>
      </c>
      <c r="AH2656" s="257">
        <f>IF(AND(M2656&gt;=2,N2656&gt;=2,O2656&gt;=2,P2656&gt;=2),1,0)</f>
        <v/>
      </c>
      <c r="AI2656" s="266">
        <f>IF(AH2656=0,"OK","Check")</f>
        <v/>
      </c>
    </row>
    <row r="2657" ht="17.45" customHeight="1">
      <c r="A2657" s="257">
        <f>IF(ISNUMBER(C2657),MONTH(C2657),"")</f>
        <v/>
      </c>
      <c r="B2657" s="257">
        <f>IF(ISNUMBER(C2657),YEAR(C2657),"")</f>
        <v/>
      </c>
      <c r="C2657" s="808">
        <f>C2656+1</f>
        <v/>
      </c>
      <c r="D2657" s="809" t="n"/>
      <c r="E2657" s="900" t="n">
        <v>2.48183</v>
      </c>
      <c r="F2657" s="812" t="n"/>
      <c r="G2657" s="811" t="n">
        <v>0.95168</v>
      </c>
      <c r="H2657" s="837" t="n"/>
      <c r="I2657" s="809" t="n"/>
      <c r="J2657" s="810" t="n">
        <v>0.75706</v>
      </c>
      <c r="K2657" s="812" t="n"/>
      <c r="L2657" s="810" t="n">
        <v>1.46592</v>
      </c>
      <c r="M2657" s="1033">
        <f>IFERROR(AVERAGE(D2657:E2657),"")</f>
        <v/>
      </c>
      <c r="N2657" s="983">
        <f>IFERROR(AVERAGE(F2657:H2657),"")</f>
        <v/>
      </c>
      <c r="O2657" s="983">
        <f>IFERROR(AVERAGE(I2657:J2657),"")</f>
        <v/>
      </c>
      <c r="P2657" s="983">
        <f>IFERROR(AVERAGE(K2657:L2657),"")</f>
        <v/>
      </c>
      <c r="Q2657" s="441" t="n"/>
      <c r="R2657" s="813">
        <f>AVERAGE(M2657:P2657)</f>
        <v/>
      </c>
      <c r="S2657" s="443">
        <f>IF(R2657&gt;=1,1,0)</f>
        <v/>
      </c>
      <c r="T2657" s="443">
        <f>IF(S2657=0,0,S2657+T2656)</f>
        <v/>
      </c>
      <c r="AH2657" s="257">
        <f>IF(AND(M2657&gt;=2,N2657&gt;=2,O2657&gt;=2,P2657&gt;=2),1,0)</f>
        <v/>
      </c>
      <c r="AI2657" s="266">
        <f>IF(AH2657=0,"OK","Check")</f>
        <v/>
      </c>
    </row>
    <row r="2658" ht="17.45" customHeight="1">
      <c r="A2658" s="257">
        <f>IF(ISNUMBER(C2658),MONTH(C2658),"")</f>
        <v/>
      </c>
      <c r="B2658" s="257">
        <f>IF(ISNUMBER(C2658),YEAR(C2658),"")</f>
        <v/>
      </c>
      <c r="C2658" s="791">
        <f>C2657+1</f>
        <v/>
      </c>
      <c r="D2658" s="849" t="n">
        <v>2.15689</v>
      </c>
      <c r="E2658" s="850" t="n"/>
      <c r="F2658" s="852" t="n"/>
      <c r="G2658" s="851" t="n"/>
      <c r="H2658" s="853" t="n">
        <v>1.28215</v>
      </c>
      <c r="I2658" s="849" t="n">
        <v>1.37877</v>
      </c>
      <c r="J2658" s="850" t="n"/>
      <c r="K2658" s="852" t="n">
        <v>2.21586</v>
      </c>
      <c r="L2658" s="850" t="n"/>
      <c r="M2658" s="1028">
        <f>IFERROR(AVERAGE(D2658:E2658),"")</f>
        <v/>
      </c>
      <c r="N2658" s="982">
        <f>IFERROR(AVERAGE(F2658:H2658),"")</f>
        <v/>
      </c>
      <c r="O2658" s="982">
        <f>IFERROR(AVERAGE(I2658:J2658),"")</f>
        <v/>
      </c>
      <c r="P2658" s="1028">
        <f>IFERROR(AVERAGE(K2658:L2658),"")</f>
        <v/>
      </c>
      <c r="R2658" s="797">
        <f>AVERAGE(M2658:P2658)</f>
        <v/>
      </c>
      <c r="S2658" s="266">
        <f>IF(R2658&gt;=1,1,0)</f>
        <v/>
      </c>
      <c r="T2658" s="266">
        <f>IF(S2658=0,0,S2658+T2657)</f>
        <v/>
      </c>
      <c r="AH2658" s="257">
        <f>IF(AND(M2658&gt;=2,N2658&gt;=2,O2658&gt;=2,P2658&gt;=2),1,0)</f>
        <v/>
      </c>
      <c r="AI2658" s="266">
        <f>IF(AH2658=0,"OK","Check")</f>
        <v/>
      </c>
    </row>
    <row r="2659" ht="17.45" customHeight="1">
      <c r="A2659" s="257">
        <f>IF(ISNUMBER(C2659),MONTH(C2659),"")</f>
        <v/>
      </c>
      <c r="B2659" s="257">
        <f>IF(ISNUMBER(C2659),YEAR(C2659),"")</f>
        <v/>
      </c>
      <c r="C2659" s="791">
        <f>C2658+1</f>
        <v/>
      </c>
      <c r="D2659" s="792" t="n"/>
      <c r="E2659" s="865" t="n">
        <v>2.91486</v>
      </c>
      <c r="F2659" s="795" t="n"/>
      <c r="G2659" s="794" t="n">
        <v>1.59541</v>
      </c>
      <c r="H2659" s="836" t="n"/>
      <c r="I2659" s="792" t="n"/>
      <c r="J2659" s="793" t="n">
        <v>1.43268</v>
      </c>
      <c r="K2659" s="795" t="n"/>
      <c r="L2659" s="793" t="n">
        <v>2.04005</v>
      </c>
      <c r="M2659" s="1028">
        <f>IFERROR(AVERAGE(D2659:E2659),"")</f>
        <v/>
      </c>
      <c r="N2659" s="982">
        <f>IFERROR(AVERAGE(F2659:H2659),"")</f>
        <v/>
      </c>
      <c r="O2659" s="982">
        <f>IFERROR(AVERAGE(I2659:J2659),"")</f>
        <v/>
      </c>
      <c r="P2659" s="1028">
        <f>IFERROR(AVERAGE(K2659:L2659),"")</f>
        <v/>
      </c>
      <c r="R2659" s="797">
        <f>AVERAGE(M2659:P2659)</f>
        <v/>
      </c>
      <c r="S2659" s="266">
        <f>IF(R2659&gt;=1,1,0)</f>
        <v/>
      </c>
      <c r="T2659" s="266">
        <f>IF(S2659=0,0,S2659+T2658)</f>
        <v/>
      </c>
      <c r="AH2659" s="257">
        <f>IF(AND(M2659&gt;=2,N2659&gt;=2,O2659&gt;=2,P2659&gt;=2),1,0)</f>
        <v/>
      </c>
      <c r="AI2659" s="266">
        <f>IF(AH2659=0,"OK","Check")</f>
        <v/>
      </c>
    </row>
    <row r="2660" ht="17.45" customHeight="1">
      <c r="A2660" s="257">
        <f>IF(ISNUMBER(C2660),MONTH(C2660),"")</f>
        <v/>
      </c>
      <c r="B2660" s="257">
        <f>IF(ISNUMBER(C2660),YEAR(C2660),"")</f>
        <v/>
      </c>
      <c r="C2660" s="861">
        <f>C2659+1</f>
        <v/>
      </c>
      <c r="D2660" s="864" t="n">
        <v>2.55328</v>
      </c>
      <c r="E2660" s="804" t="n"/>
      <c r="F2660" s="806" t="n">
        <v>1.7584</v>
      </c>
      <c r="G2660" s="805" t="n"/>
      <c r="H2660" s="838" t="n">
        <v>1.63029</v>
      </c>
      <c r="I2660" s="803" t="n">
        <v>1.61691</v>
      </c>
      <c r="J2660" s="804" t="n"/>
      <c r="K2660" s="806" t="n">
        <v>1.72395</v>
      </c>
      <c r="L2660" s="804" t="n"/>
      <c r="M2660" s="1028">
        <f>IFERROR(AVERAGE(D2660:E2660),"")</f>
        <v/>
      </c>
      <c r="N2660" s="982">
        <f>IFERROR(AVERAGE(F2660:H2660),"")</f>
        <v/>
      </c>
      <c r="O2660" s="982">
        <f>IFERROR(AVERAGE(I2660:J2660),"")</f>
        <v/>
      </c>
      <c r="P2660" s="982">
        <f>IFERROR(AVERAGE(K2660:L2660),"")</f>
        <v/>
      </c>
      <c r="R2660" s="797">
        <f>AVERAGE(M2660:P2660)</f>
        <v/>
      </c>
      <c r="S2660" s="266">
        <f>IF(R2660&gt;=1,1,0)</f>
        <v/>
      </c>
      <c r="T2660" s="266">
        <f>IF(S2660=0,0,S2660+T2659)</f>
        <v/>
      </c>
      <c r="AH2660" s="257">
        <f>IF(AND(M2660&gt;=2,N2660&gt;=2,O2660&gt;=2,P2660&gt;=2),1,0)</f>
        <v/>
      </c>
      <c r="AI2660" s="266">
        <f>IF(AH2660=0,"OK","Check")</f>
        <v/>
      </c>
    </row>
    <row r="2661" ht="17.45" customHeight="1">
      <c r="A2661" s="257">
        <f>IF(ISNUMBER(C2661),MONTH(C2661),"")</f>
        <v/>
      </c>
      <c r="B2661" s="257">
        <f>IF(ISNUMBER(C2661),YEAR(C2661),"")</f>
        <v/>
      </c>
      <c r="C2661" s="791">
        <f>C2660+1</f>
        <v/>
      </c>
      <c r="D2661" s="792" t="n"/>
      <c r="E2661" s="865" t="n">
        <v>2.40761</v>
      </c>
      <c r="F2661" s="795" t="n"/>
      <c r="G2661" s="794" t="n">
        <v>1.58765</v>
      </c>
      <c r="H2661" s="836" t="n"/>
      <c r="I2661" s="792" t="n"/>
      <c r="J2661" s="793" t="n">
        <v>1.59805</v>
      </c>
      <c r="K2661" s="795" t="n"/>
      <c r="L2661" s="793" t="n">
        <v>1.64134</v>
      </c>
      <c r="M2661" s="1028">
        <f>IFERROR(AVERAGE(D2661:E2661),"")</f>
        <v/>
      </c>
      <c r="N2661" s="982">
        <f>IFERROR(AVERAGE(F2661:H2661),"")</f>
        <v/>
      </c>
      <c r="O2661" s="982">
        <f>IFERROR(AVERAGE(I2661:J2661),"")</f>
        <v/>
      </c>
      <c r="P2661" s="982">
        <f>IFERROR(AVERAGE(K2661:L2661),"")</f>
        <v/>
      </c>
      <c r="R2661" s="797">
        <f>AVERAGE(M2661:P2661)</f>
        <v/>
      </c>
      <c r="S2661" s="266">
        <f>IF(R2661&gt;=1,1,0)</f>
        <v/>
      </c>
      <c r="T2661" s="266">
        <f>IF(S2661=0,0,S2661+T2660)</f>
        <v/>
      </c>
      <c r="AH2661" s="257">
        <f>IF(AND(M2661&gt;=2,N2661&gt;=2,O2661&gt;=2,P2661&gt;=2),1,0)</f>
        <v/>
      </c>
      <c r="AI2661" s="266">
        <f>IF(AH2661=0,"OK","Check")</f>
        <v/>
      </c>
    </row>
    <row r="2662" ht="17.45" customHeight="1">
      <c r="A2662" s="257">
        <f>IF(ISNUMBER(C2662),MONTH(C2662),"")</f>
        <v/>
      </c>
      <c r="B2662" s="257">
        <f>IF(ISNUMBER(C2662),YEAR(C2662),"")</f>
        <v/>
      </c>
      <c r="C2662" s="791">
        <f>C2661+1</f>
        <v/>
      </c>
      <c r="D2662" s="899" t="n">
        <v>3.30516</v>
      </c>
      <c r="E2662" s="793" t="n"/>
      <c r="F2662" s="795" t="n">
        <v>1.74027</v>
      </c>
      <c r="G2662" s="794" t="n"/>
      <c r="H2662" s="836" t="n"/>
      <c r="I2662" s="792" t="n">
        <v>1.65739</v>
      </c>
      <c r="J2662" s="793" t="n"/>
      <c r="K2662" s="795" t="n">
        <v>1.85239</v>
      </c>
      <c r="L2662" s="793" t="n"/>
      <c r="M2662" s="1028">
        <f>IFERROR(AVERAGE(D2662:E2662),"")</f>
        <v/>
      </c>
      <c r="N2662" s="982">
        <f>IFERROR(AVERAGE(F2662:H2662),"")</f>
        <v/>
      </c>
      <c r="O2662" s="982">
        <f>IFERROR(AVERAGE(I2662:J2662),"")</f>
        <v/>
      </c>
      <c r="P2662" s="982">
        <f>IFERROR(AVERAGE(K2662:L2662),"")</f>
        <v/>
      </c>
      <c r="R2662" s="797">
        <f>AVERAGE(M2662:P2662)</f>
        <v/>
      </c>
      <c r="S2662" s="266">
        <f>IF(R2662&gt;=1,1,0)</f>
        <v/>
      </c>
      <c r="T2662" s="266">
        <f>IF(S2662=0,0,S2662+T2661)</f>
        <v/>
      </c>
      <c r="AH2662" s="257">
        <f>IF(AND(M2662&gt;=2,N2662&gt;=2,O2662&gt;=2,P2662&gt;=2),1,0)</f>
        <v/>
      </c>
      <c r="AI2662" s="266">
        <f>IF(AH2662=0,"OK","Check")</f>
        <v/>
      </c>
    </row>
    <row r="2663" ht="17.45" customHeight="1">
      <c r="A2663" s="257">
        <f>IF(ISNUMBER(C2663),MONTH(C2663),"")</f>
        <v/>
      </c>
      <c r="B2663" s="257">
        <f>IF(ISNUMBER(C2663),YEAR(C2663),"")</f>
        <v/>
      </c>
      <c r="C2663" s="808">
        <f>C2662+1</f>
        <v/>
      </c>
      <c r="D2663" s="809" t="n"/>
      <c r="E2663" s="810" t="n">
        <v>0.9982</v>
      </c>
      <c r="F2663" s="812" t="n"/>
      <c r="G2663" s="811" t="n">
        <v>1.07664</v>
      </c>
      <c r="H2663" s="837" t="n"/>
      <c r="I2663" s="809" t="n"/>
      <c r="J2663" s="810" t="n">
        <v>0.91128</v>
      </c>
      <c r="K2663" s="812" t="n"/>
      <c r="L2663" s="810" t="n">
        <v>1.3621</v>
      </c>
      <c r="M2663" s="983">
        <f>IFERROR(AVERAGE(D2663:E2663),"")</f>
        <v/>
      </c>
      <c r="N2663" s="983">
        <f>IFERROR(AVERAGE(F2663:H2663),"")</f>
        <v/>
      </c>
      <c r="O2663" s="983">
        <f>IFERROR(AVERAGE(I2663:J2663),"")</f>
        <v/>
      </c>
      <c r="P2663" s="983">
        <f>IFERROR(AVERAGE(K2663:L2663),"")</f>
        <v/>
      </c>
      <c r="Q2663" s="441" t="n"/>
      <c r="R2663" s="813">
        <f>AVERAGE(M2663:P2663)</f>
        <v/>
      </c>
      <c r="S2663" s="443">
        <f>IF(R2663&gt;=1,1,0)</f>
        <v/>
      </c>
      <c r="T2663" s="443">
        <f>IF(S2663=0,0,S2663+T2662)</f>
        <v/>
      </c>
      <c r="AH2663" s="257">
        <f>IF(AND(M2663&gt;=2,N2663&gt;=2,O2663&gt;=2,P2663&gt;=2),1,0)</f>
        <v/>
      </c>
      <c r="AI2663" s="266">
        <f>IF(AH2663=0,"OK","Check")</f>
        <v/>
      </c>
    </row>
    <row r="2664" ht="17.45" customHeight="1">
      <c r="A2664" s="257">
        <f>IF(ISNUMBER(C2664),MONTH(C2664),"")</f>
        <v/>
      </c>
      <c r="B2664" s="257">
        <f>IF(ISNUMBER(C2664),YEAR(C2664),"")</f>
        <v/>
      </c>
      <c r="C2664" s="808">
        <f>C2663+1</f>
        <v/>
      </c>
      <c r="D2664" s="809" t="n">
        <v>1.13045</v>
      </c>
      <c r="E2664" s="810" t="n"/>
      <c r="F2664" s="812" t="n"/>
      <c r="G2664" s="811" t="n"/>
      <c r="H2664" s="837" t="n">
        <v>0.103</v>
      </c>
      <c r="I2664" s="809" t="n">
        <v>0.6728499999999999</v>
      </c>
      <c r="J2664" s="810" t="n"/>
      <c r="K2664" s="812" t="n">
        <v>1.94486</v>
      </c>
      <c r="L2664" s="810" t="n"/>
      <c r="M2664" s="983">
        <f>IFERROR(AVERAGE(D2664:E2664),"")</f>
        <v/>
      </c>
      <c r="N2664" s="983">
        <f>IFERROR(AVERAGE(F2664:H2664),"")</f>
        <v/>
      </c>
      <c r="O2664" s="983">
        <f>IFERROR(AVERAGE(I2664:J2664),"")</f>
        <v/>
      </c>
      <c r="P2664" s="983">
        <f>IFERROR(AVERAGE(K2664:L2664),"")</f>
        <v/>
      </c>
      <c r="Q2664" s="441" t="n"/>
      <c r="R2664" s="813">
        <f>AVERAGE(M2664:P2664)</f>
        <v/>
      </c>
      <c r="S2664" s="443">
        <f>IF(R2664&gt;=1,1,0)</f>
        <v/>
      </c>
      <c r="T2664" s="443">
        <f>IF(S2664=0,0,S2664+T2663)</f>
        <v/>
      </c>
      <c r="AH2664" s="257">
        <f>IF(AND(M2664&gt;=2,N2664&gt;=2,O2664&gt;=2,P2664&gt;=2),1,0)</f>
        <v/>
      </c>
      <c r="AI2664" s="266">
        <f>IF(AH2664=0,"OK","Check")</f>
        <v/>
      </c>
    </row>
    <row r="2665" ht="17.45" customHeight="1">
      <c r="A2665" s="257">
        <f>IF(ISNUMBER(C2665),MONTH(C2665),"")</f>
        <v/>
      </c>
      <c r="B2665" s="257">
        <f>IF(ISNUMBER(C2665),YEAR(C2665),"")</f>
        <v/>
      </c>
      <c r="C2665" s="791">
        <f>C2664+1</f>
        <v/>
      </c>
      <c r="D2665" s="792" t="n"/>
      <c r="E2665" s="793" t="n">
        <v>0.9618</v>
      </c>
      <c r="F2665" s="795" t="n"/>
      <c r="G2665" s="794" t="n">
        <v>1.03772</v>
      </c>
      <c r="H2665" s="836" t="n"/>
      <c r="I2665" s="792" t="n"/>
      <c r="J2665" s="793" t="n">
        <v>0.9094100000000001</v>
      </c>
      <c r="K2665" s="795" t="n"/>
      <c r="L2665" s="793" t="n">
        <v>1.25558</v>
      </c>
      <c r="M2665" s="982">
        <f>IFERROR(AVERAGE(D2665:E2665),"")</f>
        <v/>
      </c>
      <c r="N2665" s="982">
        <f>IFERROR(AVERAGE(F2665:H2665),"")</f>
        <v/>
      </c>
      <c r="O2665" s="982">
        <f>IFERROR(AVERAGE(I2665:J2665),"")</f>
        <v/>
      </c>
      <c r="P2665" s="982">
        <f>IFERROR(AVERAGE(K2665:L2665),"")</f>
        <v/>
      </c>
      <c r="R2665" s="797">
        <f>AVERAGE(M2665:P2665)</f>
        <v/>
      </c>
      <c r="S2665" s="266">
        <f>IF(R2665&gt;=1,1,0)</f>
        <v/>
      </c>
      <c r="T2665" s="266">
        <f>IF(S2665=0,0,S2665+T2664)</f>
        <v/>
      </c>
      <c r="AH2665" s="257">
        <f>IF(AND(M2665&gt;=2,N2665&gt;=2,O2665&gt;=2,P2665&gt;=2),1,0)</f>
        <v/>
      </c>
      <c r="AI2665" s="266">
        <f>IF(AH2665=0,"OK","Check")</f>
        <v/>
      </c>
    </row>
    <row r="2666" ht="17.45" customHeight="1">
      <c r="A2666" s="257">
        <f>IF(ISNUMBER(C2666),MONTH(C2666),"")</f>
        <v/>
      </c>
      <c r="B2666" s="257">
        <f>IF(ISNUMBER(C2666),YEAR(C2666),"")</f>
        <v/>
      </c>
      <c r="C2666" s="861">
        <f>C2665+1</f>
        <v/>
      </c>
      <c r="D2666" s="803" t="n">
        <v>1.69484</v>
      </c>
      <c r="E2666" s="804" t="n"/>
      <c r="F2666" s="806" t="n">
        <v>1.1477</v>
      </c>
      <c r="G2666" s="805" t="n"/>
      <c r="H2666" s="838" t="n">
        <v>1.08236</v>
      </c>
      <c r="I2666" s="803" t="n">
        <v>0.69524</v>
      </c>
      <c r="J2666" s="804" t="n"/>
      <c r="K2666" s="806" t="n">
        <v>1.03189</v>
      </c>
      <c r="L2666" s="804" t="n"/>
      <c r="M2666" s="982">
        <f>IFERROR(AVERAGE(D2666:E2666),"")</f>
        <v/>
      </c>
      <c r="N2666" s="982">
        <f>IFERROR(AVERAGE(F2666:H2666),"")</f>
        <v/>
      </c>
      <c r="O2666" s="982">
        <f>IFERROR(AVERAGE(I2666:J2666),"")</f>
        <v/>
      </c>
      <c r="P2666" s="982">
        <f>IFERROR(AVERAGE(K2666:L2666),"")</f>
        <v/>
      </c>
      <c r="R2666" s="797">
        <f>AVERAGE(M2666:P2666)</f>
        <v/>
      </c>
      <c r="S2666" s="266">
        <f>IF(R2666&gt;=1,1,0)</f>
        <v/>
      </c>
      <c r="T2666" s="266">
        <f>IF(S2666=0,0,S2666+T2665)</f>
        <v/>
      </c>
      <c r="AH2666" s="257">
        <f>IF(AND(M2666&gt;=2,N2666&gt;=2,O2666&gt;=2,P2666&gt;=2),1,0)</f>
        <v/>
      </c>
      <c r="AI2666" s="266">
        <f>IF(AH2666=0,"OK","Check")</f>
        <v/>
      </c>
    </row>
    <row r="2667" ht="17.45" customHeight="1">
      <c r="A2667" s="257">
        <f>IF(ISNUMBER(C2667),MONTH(C2667),"")</f>
        <v/>
      </c>
      <c r="B2667" s="257">
        <f>IF(ISNUMBER(C2667),YEAR(C2667),"")</f>
        <v/>
      </c>
      <c r="C2667" s="791">
        <f>C2666+1</f>
        <v/>
      </c>
      <c r="D2667" s="792" t="n"/>
      <c r="E2667" s="793" t="n">
        <v>0.95412</v>
      </c>
      <c r="F2667" s="795" t="n"/>
      <c r="G2667" s="794" t="n">
        <v>1.18101</v>
      </c>
      <c r="H2667" s="836" t="n"/>
      <c r="I2667" s="792" t="n"/>
      <c r="J2667" s="793" t="n">
        <v>0.92691</v>
      </c>
      <c r="K2667" s="795" t="n"/>
      <c r="L2667" s="793" t="n">
        <v>0.86396</v>
      </c>
      <c r="M2667" s="982">
        <f>IFERROR(AVERAGE(D2667:E2667),"")</f>
        <v/>
      </c>
      <c r="N2667" s="982">
        <f>IFERROR(AVERAGE(F2667:H2667),"")</f>
        <v/>
      </c>
      <c r="O2667" s="982">
        <f>IFERROR(AVERAGE(I2667:J2667),"")</f>
        <v/>
      </c>
      <c r="P2667" s="982">
        <f>IFERROR(AVERAGE(K2667:L2667),"")</f>
        <v/>
      </c>
      <c r="R2667" s="797">
        <f>AVERAGE(M2667:P2667)</f>
        <v/>
      </c>
      <c r="S2667" s="266">
        <f>IF(R2667&gt;=1,1,0)</f>
        <v/>
      </c>
      <c r="T2667" s="266">
        <f>IF(S2667=0,0,S2667+T2666)</f>
        <v/>
      </c>
      <c r="AH2667" s="257">
        <f>IF(AND(M2667&gt;=2,N2667&gt;=2,O2667&gt;=2,P2667&gt;=2),1,0)</f>
        <v/>
      </c>
      <c r="AI2667" s="266">
        <f>IF(AH2667=0,"OK","Check")</f>
        <v/>
      </c>
    </row>
    <row r="2668" ht="17.45" customHeight="1">
      <c r="A2668" s="257">
        <f>IF(ISNUMBER(C2668),MONTH(C2668),"")</f>
        <v/>
      </c>
      <c r="B2668" s="257">
        <f>IF(ISNUMBER(C2668),YEAR(C2668),"")</f>
        <v/>
      </c>
      <c r="C2668" s="791">
        <f>C2667+1</f>
        <v/>
      </c>
      <c r="D2668" s="792" t="n">
        <v>0.11</v>
      </c>
      <c r="E2668" s="793" t="n"/>
      <c r="F2668" s="792" t="n">
        <v>0.849</v>
      </c>
      <c r="G2668" s="794" t="n"/>
      <c r="H2668" s="793" t="n"/>
      <c r="I2668" s="792" t="n">
        <v>0.727</v>
      </c>
      <c r="J2668" s="793" t="n"/>
      <c r="K2668" s="795" t="n">
        <v>0.675</v>
      </c>
      <c r="L2668" s="793" t="n"/>
      <c r="M2668" s="982">
        <f>IFERROR(AVERAGE(D2668:E2668),"")</f>
        <v/>
      </c>
      <c r="N2668" s="982">
        <f>IFERROR(AVERAGE(F2668:H2668),"")</f>
        <v/>
      </c>
      <c r="O2668" s="982">
        <f>IFERROR(AVERAGE(I2668:J2668),"")</f>
        <v/>
      </c>
      <c r="P2668" s="982">
        <f>IFERROR(AVERAGE(K2668:L2668),"")</f>
        <v/>
      </c>
      <c r="R2668" s="797">
        <f>AVERAGE(M2668:P2668)</f>
        <v/>
      </c>
      <c r="S2668" s="266">
        <f>IF(R2668&gt;=1,1,0)</f>
        <v/>
      </c>
      <c r="T2668" s="266">
        <f>IF(S2668=0,0,S2668+T2667)</f>
        <v/>
      </c>
      <c r="AH2668" s="257">
        <f>IF(AND(M2668&gt;=2,N2668&gt;=2,O2668&gt;=2,P2668&gt;=2),1,0)</f>
        <v/>
      </c>
      <c r="AI2668" s="266">
        <f>IF(AH2668=0,"OK","Check")</f>
        <v/>
      </c>
    </row>
    <row r="2669" ht="17.45" customHeight="1">
      <c r="A2669" s="257">
        <f>IF(ISNUMBER(C2669),MONTH(C2669),"")</f>
        <v/>
      </c>
      <c r="B2669" s="257">
        <f>IF(ISNUMBER(C2669),YEAR(C2669),"")</f>
        <v/>
      </c>
      <c r="C2669" s="791">
        <f>C2668+1</f>
        <v/>
      </c>
      <c r="D2669" s="792" t="n"/>
      <c r="E2669" s="793" t="n">
        <v>0.102</v>
      </c>
      <c r="F2669" s="792" t="n"/>
      <c r="G2669" s="794" t="n">
        <v>0.104</v>
      </c>
      <c r="H2669" s="793" t="n"/>
      <c r="I2669" s="792" t="n"/>
      <c r="J2669" s="793" t="n">
        <v>0.704</v>
      </c>
      <c r="K2669" s="795" t="n"/>
      <c r="L2669" s="793" t="n">
        <v>0.608</v>
      </c>
      <c r="M2669" s="982">
        <f>IFERROR(AVERAGE(D2669:E2669),"")</f>
        <v/>
      </c>
      <c r="N2669" s="982">
        <f>IFERROR(AVERAGE(F2669:H2669),"")</f>
        <v/>
      </c>
      <c r="O2669" s="982">
        <f>IFERROR(AVERAGE(I2669:J2669),"")</f>
        <v/>
      </c>
      <c r="P2669" s="982">
        <f>IFERROR(AVERAGE(K2669:L2669),"")</f>
        <v/>
      </c>
      <c r="R2669" s="797">
        <f>AVERAGE(M2669:P2669)</f>
        <v/>
      </c>
      <c r="S2669" s="266">
        <f>IF(R2669&gt;=1,1,0)</f>
        <v/>
      </c>
      <c r="T2669" s="266">
        <f>IF(S2669=0,0,S2669+T2668)</f>
        <v/>
      </c>
      <c r="AH2669" s="257">
        <f>IF(AND(M2669&gt;=2,N2669&gt;=2,O2669&gt;=2,P2669&gt;=2),1,0)</f>
        <v/>
      </c>
      <c r="AI2669" s="266">
        <f>IF(AH2669=0,"OK","Check")</f>
        <v/>
      </c>
    </row>
    <row r="2670" ht="17.45" customHeight="1">
      <c r="A2670" s="257">
        <f>IF(ISNUMBER(C2670),MONTH(C2670),"")</f>
        <v/>
      </c>
      <c r="B2670" s="257">
        <f>IF(ISNUMBER(C2670),YEAR(C2670),"")</f>
        <v/>
      </c>
      <c r="C2670" s="808">
        <f>C2669+1</f>
        <v/>
      </c>
      <c r="D2670" s="809" t="n">
        <v>0.9496599999999999</v>
      </c>
      <c r="E2670" s="810" t="n"/>
      <c r="F2670" s="812" t="n"/>
      <c r="G2670" s="811" t="n"/>
      <c r="H2670" s="837" t="n">
        <v>0.77696</v>
      </c>
      <c r="I2670" s="809" t="n">
        <v>0.82866</v>
      </c>
      <c r="J2670" s="810" t="n"/>
      <c r="K2670" s="812" t="n">
        <v>0.76107</v>
      </c>
      <c r="L2670" s="810" t="n"/>
      <c r="M2670" s="983">
        <f>IFERROR(AVERAGE(D2670:E2670),"")</f>
        <v/>
      </c>
      <c r="N2670" s="983">
        <f>IFERROR(AVERAGE(F2670:H2670),"")</f>
        <v/>
      </c>
      <c r="O2670" s="983">
        <f>IFERROR(AVERAGE(I2670:J2670),"")</f>
        <v/>
      </c>
      <c r="P2670" s="983">
        <f>IFERROR(AVERAGE(K2670:L2670),"")</f>
        <v/>
      </c>
      <c r="Q2670" s="441" t="n"/>
      <c r="R2670" s="813">
        <f>AVERAGE(M2670:P2670)</f>
        <v/>
      </c>
      <c r="S2670" s="443">
        <f>IF(R2670&gt;=1,1,0)</f>
        <v/>
      </c>
      <c r="T2670" s="443">
        <f>IF(S2670=0,0,S2670+T2669)</f>
        <v/>
      </c>
      <c r="AH2670" s="257">
        <f>IF(AND(M2670&gt;=2,N2670&gt;=2,O2670&gt;=2,P2670&gt;=2),1,0)</f>
        <v/>
      </c>
      <c r="AI2670" s="266">
        <f>IF(AH2670=0,"OK","Check")</f>
        <v/>
      </c>
    </row>
    <row r="2671" ht="17.45" customHeight="1">
      <c r="A2671" s="257">
        <f>IF(ISNUMBER(C2671),MONTH(C2671),"")</f>
        <v/>
      </c>
      <c r="B2671" s="257">
        <f>IF(ISNUMBER(C2671),YEAR(C2671),"")</f>
        <v/>
      </c>
      <c r="C2671" s="808">
        <f>C2670+1</f>
        <v/>
      </c>
      <c r="D2671" s="809" t="n"/>
      <c r="E2671" s="810" t="n">
        <v>0.83274</v>
      </c>
      <c r="F2671" s="812" t="n"/>
      <c r="G2671" s="811" t="n">
        <v>0.73767</v>
      </c>
      <c r="H2671" s="837" t="n"/>
      <c r="I2671" s="809" t="n"/>
      <c r="J2671" s="810" t="n">
        <v>0.98655</v>
      </c>
      <c r="K2671" s="812" t="n"/>
      <c r="L2671" s="810" t="n">
        <v>0.88041</v>
      </c>
      <c r="M2671" s="983">
        <f>IFERROR(AVERAGE(D2671:E2671),"")</f>
        <v/>
      </c>
      <c r="N2671" s="983">
        <f>IFERROR(AVERAGE(F2671:H2671),"")</f>
        <v/>
      </c>
      <c r="O2671" s="983">
        <f>IFERROR(AVERAGE(I2671:J2671),"")</f>
        <v/>
      </c>
      <c r="P2671" s="983">
        <f>IFERROR(AVERAGE(K2671:L2671),"")</f>
        <v/>
      </c>
      <c r="Q2671" s="441" t="n"/>
      <c r="R2671" s="813">
        <f>AVERAGE(M2671:P2671)</f>
        <v/>
      </c>
      <c r="S2671" s="443">
        <f>IF(R2671&gt;=1,1,0)</f>
        <v/>
      </c>
      <c r="T2671" s="443">
        <f>IF(S2671=0,0,S2671+T2670)</f>
        <v/>
      </c>
      <c r="AH2671" s="257">
        <f>IF(AND(M2671&gt;=2,N2671&gt;=2,O2671&gt;=2,P2671&gt;=2),1,0)</f>
        <v/>
      </c>
      <c r="AI2671" s="266">
        <f>IF(AH2671=0,"OK","Check")</f>
        <v/>
      </c>
    </row>
    <row r="2672" ht="17.45" customHeight="1">
      <c r="A2672" s="257">
        <f>IF(ISNUMBER(C2672),MONTH(C2672),"")</f>
        <v/>
      </c>
      <c r="B2672" s="257">
        <f>IF(ISNUMBER(C2672),YEAR(C2672),"")</f>
        <v/>
      </c>
      <c r="C2672" s="861">
        <f>C2671+1</f>
        <v/>
      </c>
      <c r="D2672" s="803" t="n">
        <v>1.1144</v>
      </c>
      <c r="E2672" s="804" t="n"/>
      <c r="F2672" s="806" t="n">
        <v>1.69678</v>
      </c>
      <c r="G2672" s="805" t="n"/>
      <c r="H2672" s="838" t="n">
        <v>1.59546</v>
      </c>
      <c r="I2672" s="803" t="n">
        <v>1.38748</v>
      </c>
      <c r="J2672" s="804" t="n"/>
      <c r="K2672" s="806" t="n">
        <v>1.05538</v>
      </c>
      <c r="L2672" s="804" t="n"/>
      <c r="M2672" s="982">
        <f>IFERROR(AVERAGE(D2672:E2672),"")</f>
        <v/>
      </c>
      <c r="N2672" s="982">
        <f>IFERROR(AVERAGE(F2672:H2672),"")</f>
        <v/>
      </c>
      <c r="O2672" s="982">
        <f>IFERROR(AVERAGE(I2672:J2672),"")</f>
        <v/>
      </c>
      <c r="P2672" s="982">
        <f>IFERROR(AVERAGE(K2672:L2672),"")</f>
        <v/>
      </c>
      <c r="R2672" s="797">
        <f>AVERAGE(M2672:P2672)</f>
        <v/>
      </c>
      <c r="S2672" s="266">
        <f>IF(R2672&gt;=1,1,0)</f>
        <v/>
      </c>
      <c r="T2672" s="266">
        <f>IF(S2672=0,0,S2672+T2671)</f>
        <v/>
      </c>
      <c r="AH2672" s="257">
        <f>IF(AND(M2672&gt;=2,N2672&gt;=2,O2672&gt;=2,P2672&gt;=2),1,0)</f>
        <v/>
      </c>
      <c r="AI2672" s="266">
        <f>IF(AH2672=0,"OK","Check")</f>
        <v/>
      </c>
    </row>
    <row r="2673" ht="17.45" customHeight="1">
      <c r="A2673" s="257">
        <f>IF(ISNUMBER(C2673),MONTH(C2673),"")</f>
        <v/>
      </c>
      <c r="B2673" s="257">
        <f>IF(ISNUMBER(C2673),YEAR(C2673),"")</f>
        <v/>
      </c>
      <c r="C2673" s="791">
        <f>C2672+1</f>
        <v/>
      </c>
      <c r="D2673" s="792" t="n"/>
      <c r="E2673" s="793" t="n">
        <v>1.47878</v>
      </c>
      <c r="F2673" s="795" t="n"/>
      <c r="G2673" s="794" t="n">
        <v>1.09696</v>
      </c>
      <c r="H2673" s="836" t="n"/>
      <c r="I2673" s="792" t="n"/>
      <c r="J2673" s="793" t="n">
        <v>0.99174</v>
      </c>
      <c r="K2673" s="795" t="n"/>
      <c r="L2673" s="793" t="n">
        <v>1.29522</v>
      </c>
      <c r="M2673" s="982">
        <f>IFERROR(AVERAGE(D2673:E2673),"")</f>
        <v/>
      </c>
      <c r="N2673" s="982">
        <f>IFERROR(AVERAGE(F2673:H2673),"")</f>
        <v/>
      </c>
      <c r="O2673" s="982">
        <f>IFERROR(AVERAGE(I2673:J2673),"")</f>
        <v/>
      </c>
      <c r="P2673" s="982">
        <f>IFERROR(AVERAGE(K2673:L2673),"")</f>
        <v/>
      </c>
      <c r="R2673" s="797">
        <f>AVERAGE(M2673:P2673)</f>
        <v/>
      </c>
      <c r="S2673" s="266">
        <f>IF(R2673&gt;=1,1,0)</f>
        <v/>
      </c>
      <c r="T2673" s="266">
        <f>IF(S2673=0,0,S2673+T2672)</f>
        <v/>
      </c>
      <c r="AH2673" s="257">
        <f>IF(AND(M2673&gt;=2,N2673&gt;=2,O2673&gt;=2,P2673&gt;=2),1,0)</f>
        <v/>
      </c>
      <c r="AI2673" s="266">
        <f>IF(AH2673=0,"OK","Check")</f>
        <v/>
      </c>
    </row>
    <row r="2674" ht="17.45" customHeight="1">
      <c r="A2674" s="257">
        <f>IF(ISNUMBER(C2674),MONTH(C2674),"")</f>
        <v/>
      </c>
      <c r="B2674" s="257">
        <f>IF(ISNUMBER(C2674),YEAR(C2674),"")</f>
        <v/>
      </c>
      <c r="C2674" s="791">
        <f>C2673+1</f>
        <v/>
      </c>
      <c r="D2674" s="792" t="n">
        <v>1.21909</v>
      </c>
      <c r="E2674" s="793" t="n"/>
      <c r="F2674" s="795" t="n">
        <v>0.68129</v>
      </c>
      <c r="G2674" s="794" t="n"/>
      <c r="H2674" s="836" t="n"/>
      <c r="I2674" s="792" t="n">
        <v>0.85984</v>
      </c>
      <c r="J2674" s="793" t="n"/>
      <c r="K2674" s="795" t="n">
        <v>0.68936</v>
      </c>
      <c r="L2674" s="793" t="n"/>
      <c r="M2674" s="982">
        <f>IFERROR(AVERAGE(D2674:E2674),"")</f>
        <v/>
      </c>
      <c r="N2674" s="982">
        <f>IFERROR(AVERAGE(F2674:H2674),"")</f>
        <v/>
      </c>
      <c r="O2674" s="982">
        <f>IFERROR(AVERAGE(I2674:J2674),"")</f>
        <v/>
      </c>
      <c r="P2674" s="982">
        <f>IFERROR(AVERAGE(K2674:L2674),"")</f>
        <v/>
      </c>
      <c r="R2674" s="797">
        <f>AVERAGE(M2674:P2674)</f>
        <v/>
      </c>
      <c r="S2674" s="266">
        <f>IF(R2674&gt;=1,1,0)</f>
        <v/>
      </c>
      <c r="T2674" s="266">
        <f>IF(S2674=0,0,S2674+T2673)</f>
        <v/>
      </c>
      <c r="AH2674" s="257">
        <f>IF(AND(M2674&gt;=2,N2674&gt;=2,O2674&gt;=2,P2674&gt;=2),1,0)</f>
        <v/>
      </c>
      <c r="AI2674" s="266">
        <f>IF(AH2674=0,"OK","Check")</f>
        <v/>
      </c>
    </row>
    <row r="2675" ht="17.45" customHeight="1">
      <c r="A2675" s="257">
        <f>IF(ISNUMBER(C2675),MONTH(C2675),"")</f>
        <v/>
      </c>
      <c r="B2675" s="257">
        <f>IF(ISNUMBER(C2675),YEAR(C2675),"")</f>
        <v/>
      </c>
      <c r="C2675" s="791">
        <f>C2674+1</f>
        <v/>
      </c>
      <c r="D2675" s="849" t="n"/>
      <c r="E2675" s="850" t="n">
        <v>0.86515</v>
      </c>
      <c r="F2675" s="852" t="n"/>
      <c r="G2675" s="851" t="n">
        <v>0.72868</v>
      </c>
      <c r="H2675" s="853" t="n"/>
      <c r="I2675" s="849" t="n"/>
      <c r="J2675" s="850" t="n">
        <v>0.75763</v>
      </c>
      <c r="K2675" s="852" t="n"/>
      <c r="L2675" s="850" t="n">
        <v>0.79986</v>
      </c>
      <c r="M2675" s="982">
        <f>IFERROR(AVERAGE(D2675:E2675),"")</f>
        <v/>
      </c>
      <c r="N2675" s="982">
        <f>IFERROR(AVERAGE(F2675:H2675),"")</f>
        <v/>
      </c>
      <c r="O2675" s="982">
        <f>IFERROR(AVERAGE(I2675:J2675),"")</f>
        <v/>
      </c>
      <c r="P2675" s="982">
        <f>IFERROR(AVERAGE(K2675:L2675),"")</f>
        <v/>
      </c>
      <c r="R2675" s="797">
        <f>AVERAGE(M2675:P2675)</f>
        <v/>
      </c>
      <c r="S2675" s="266">
        <f>IF(R2675&gt;=1,1,0)</f>
        <v/>
      </c>
      <c r="T2675" s="266">
        <f>IF(S2675=0,0,S2675+T2674)</f>
        <v/>
      </c>
      <c r="AH2675" s="257">
        <f>IF(AND(M2675&gt;=2,N2675&gt;=2,O2675&gt;=2,P2675&gt;=2),1,0)</f>
        <v/>
      </c>
      <c r="AI2675" s="266">
        <f>IF(AH2675=0,"OK","Check")</f>
        <v/>
      </c>
    </row>
    <row r="2676" ht="17.45" customHeight="1">
      <c r="A2676" s="257">
        <f>IF(ISNUMBER(C2676),MONTH(C2676),"")</f>
        <v/>
      </c>
      <c r="B2676" s="257">
        <f>IF(ISNUMBER(C2676),YEAR(C2676),"")</f>
        <v/>
      </c>
      <c r="C2676" s="791">
        <f>C2675+1</f>
        <v/>
      </c>
      <c r="D2676" s="849" t="n">
        <v>1.15328</v>
      </c>
      <c r="E2676" s="850" t="n"/>
      <c r="F2676" s="852" t="n"/>
      <c r="G2676" s="851" t="n"/>
      <c r="H2676" s="793" t="n">
        <v>0.1</v>
      </c>
      <c r="I2676" s="849" t="n">
        <v>0.7727000000000001</v>
      </c>
      <c r="J2676" s="850" t="n"/>
      <c r="K2676" s="852" t="n">
        <v>1.76751</v>
      </c>
      <c r="L2676" s="850" t="n"/>
      <c r="M2676" s="982">
        <f>IFERROR(AVERAGE(D2676:E2676),"")</f>
        <v/>
      </c>
      <c r="N2676" s="982">
        <f>IFERROR(AVERAGE(F2676:H2676),"")</f>
        <v/>
      </c>
      <c r="O2676" s="982">
        <f>IFERROR(AVERAGE(I2676:J2676),"")</f>
        <v/>
      </c>
      <c r="P2676" s="982">
        <f>IFERROR(AVERAGE(K2676:L2676),"")</f>
        <v/>
      </c>
      <c r="R2676" s="797">
        <f>AVERAGE(M2676:P2676)</f>
        <v/>
      </c>
      <c r="S2676" s="266">
        <f>IF(R2676&gt;=1,1,0)</f>
        <v/>
      </c>
      <c r="T2676" s="266">
        <f>IF(S2676=0,0,S2676+T2675)</f>
        <v/>
      </c>
      <c r="AH2676" s="257">
        <f>IF(AND(M2676&gt;=2,N2676&gt;=2,O2676&gt;=2,P2676&gt;=2),1,0)</f>
        <v/>
      </c>
      <c r="AI2676" s="266">
        <f>IF(AH2676=0,"OK","Check")</f>
        <v/>
      </c>
    </row>
    <row r="2677" ht="17.45" customHeight="1">
      <c r="A2677" s="257">
        <f>IF(ISNUMBER(C2677),MONTH(C2677),"")</f>
        <v/>
      </c>
      <c r="B2677" s="257">
        <f>IF(ISNUMBER(C2677),YEAR(C2677),"")</f>
        <v/>
      </c>
      <c r="C2677" s="808">
        <f>C2676+1</f>
        <v/>
      </c>
      <c r="D2677" s="844" t="n"/>
      <c r="E2677" s="848" t="n">
        <v>0.6568000000000001</v>
      </c>
      <c r="F2677" s="809" t="n"/>
      <c r="G2677" s="811" t="n">
        <v>0.104</v>
      </c>
      <c r="H2677" s="810" t="n"/>
      <c r="I2677" s="809" t="n"/>
      <c r="J2677" s="810" t="n">
        <v>0.109</v>
      </c>
      <c r="K2677" s="847" t="n"/>
      <c r="L2677" s="845" t="n">
        <v>1.53142</v>
      </c>
      <c r="M2677" s="983">
        <f>IFERROR(AVERAGE(D2677:E2677),"")</f>
        <v/>
      </c>
      <c r="N2677" s="983">
        <f>IFERROR(AVERAGE(F2677:H2677),"")</f>
        <v/>
      </c>
      <c r="O2677" s="983">
        <f>IFERROR(AVERAGE(I2677:J2677),"")</f>
        <v/>
      </c>
      <c r="P2677" s="983">
        <f>IFERROR(AVERAGE(K2677:L2677),"")</f>
        <v/>
      </c>
      <c r="Q2677" s="441" t="n"/>
      <c r="R2677" s="813">
        <f>AVERAGE(M2677:P2677)</f>
        <v/>
      </c>
      <c r="S2677" s="443">
        <f>IF(R2677&gt;=1,1,0)</f>
        <v/>
      </c>
      <c r="T2677" s="443">
        <f>IF(S2677=0,0,S2677+T2676)</f>
        <v/>
      </c>
      <c r="V2677" s="785" t="n"/>
      <c r="AH2677" s="257">
        <f>IF(AND(M2677&gt;=2,N2677&gt;=2,O2677&gt;=2,P2677&gt;=2),1,0)</f>
        <v/>
      </c>
      <c r="AI2677" s="266">
        <f>IF(AH2677=0,"OK","Check")</f>
        <v/>
      </c>
    </row>
    <row r="2678" ht="17.45" customHeight="1" thickBot="1">
      <c r="A2678" s="257">
        <f>IF(ISNUMBER(C2678),MONTH(C2678),"")</f>
        <v/>
      </c>
      <c r="B2678" s="257">
        <f>IF(ISNUMBER(C2678),YEAR(C2678),"")</f>
        <v/>
      </c>
      <c r="C2678" s="861">
        <f>C2677+1</f>
        <v/>
      </c>
      <c r="D2678" s="809" t="n">
        <v>0.111</v>
      </c>
      <c r="E2678" s="810" t="n"/>
      <c r="F2678" s="809" t="n">
        <v>0.108</v>
      </c>
      <c r="G2678" s="811" t="n"/>
      <c r="H2678" s="810" t="n"/>
      <c r="I2678" s="809" t="n">
        <v>0.1</v>
      </c>
      <c r="J2678" s="810" t="n"/>
      <c r="K2678" s="847" t="n">
        <v>0.72797</v>
      </c>
      <c r="L2678" s="845" t="n"/>
      <c r="M2678" s="983">
        <f>IFERROR(AVERAGE(D2678:E2678),"")</f>
        <v/>
      </c>
      <c r="N2678" s="983">
        <f>IFERROR(AVERAGE(F2678:H2678),"")</f>
        <v/>
      </c>
      <c r="O2678" s="983">
        <f>IFERROR(AVERAGE(I2678:J2678),"")</f>
        <v/>
      </c>
      <c r="P2678" s="983">
        <f>IFERROR(AVERAGE(K2678:L2678),"")</f>
        <v/>
      </c>
      <c r="Q2678" s="441" t="n"/>
      <c r="R2678" s="813">
        <f>AVERAGE(M2678:P2678)</f>
        <v/>
      </c>
      <c r="S2678" s="443">
        <f>IF(R2678&gt;=1,1,0)</f>
        <v/>
      </c>
      <c r="T2678" s="443">
        <f>IF(S2678=0,0,S2678+T2677)</f>
        <v/>
      </c>
      <c r="AH2678" s="257">
        <f>IF(AND(M2678&gt;=2,N2678&gt;=2,O2678&gt;=2,P2678&gt;=2),1,0)</f>
        <v/>
      </c>
      <c r="AI2678" s="266">
        <f>IF(AH2678=0,"OK","Check")</f>
        <v/>
      </c>
    </row>
    <row r="2679" ht="17.45" customHeight="1" thickBot="1">
      <c r="A2679" s="257">
        <f>IF(ISNUMBER(C2679),MONTH(C2679),"")</f>
        <v/>
      </c>
      <c r="B2679" s="257">
        <f>IF(ISNUMBER(C2679),YEAR(C2679),"")</f>
        <v/>
      </c>
      <c r="C2679" s="791">
        <f>C2678+1</f>
        <v/>
      </c>
      <c r="D2679" s="849" t="n"/>
      <c r="E2679" s="850" t="n">
        <v>0.8607399999999999</v>
      </c>
      <c r="F2679" s="852" t="n"/>
      <c r="G2679" s="851" t="n">
        <v>0.65356</v>
      </c>
      <c r="H2679" s="853" t="n"/>
      <c r="I2679" s="849" t="n"/>
      <c r="J2679" s="850" t="n">
        <v>0.67805</v>
      </c>
      <c r="K2679" s="852" t="n"/>
      <c r="L2679" s="850" t="n">
        <v>1.05374</v>
      </c>
      <c r="M2679" s="982">
        <f>IFERROR(AVERAGE(D2679:E2679),"")</f>
        <v/>
      </c>
      <c r="N2679" s="982">
        <f>IFERROR(AVERAGE(F2679:H2679),"")</f>
        <v/>
      </c>
      <c r="O2679" s="982">
        <f>IFERROR(AVERAGE(I2679:J2679),"")</f>
        <v/>
      </c>
      <c r="P2679" s="982">
        <f>IFERROR(AVERAGE(K2679:L2679),"")</f>
        <v/>
      </c>
      <c r="R2679" s="797">
        <f>AVERAGE(M2679:P2679)</f>
        <v/>
      </c>
      <c r="S2679" s="266">
        <f>IF(R2679&gt;=1,1,0)</f>
        <v/>
      </c>
      <c r="T2679" s="266">
        <f>IF(S2679=0,0,S2679+T2678)</f>
        <v/>
      </c>
      <c r="U2679" s="523" t="inlineStr">
        <is>
          <t>April</t>
        </is>
      </c>
      <c r="V2679" s="515" t="n">
        <v>2025</v>
      </c>
      <c r="W2679" s="516" t="n"/>
      <c r="X2679" s="516" t="n"/>
      <c r="Y2679" s="516" t="n"/>
      <c r="AH2679" s="257">
        <f>IF(AND(M2679&gt;=2,N2679&gt;=2,O2679&gt;=2,P2679&gt;=2),1,0)</f>
        <v/>
      </c>
      <c r="AI2679" s="266">
        <f>IF(AH2679=0,"OK","Check")</f>
        <v/>
      </c>
    </row>
    <row r="2680" ht="17.45" customHeight="1">
      <c r="A2680" s="257">
        <f>IF(ISNUMBER(C2680),MONTH(C2680),"")</f>
        <v/>
      </c>
      <c r="B2680" s="257">
        <f>IF(ISNUMBER(C2680),YEAR(C2680),"")</f>
        <v/>
      </c>
      <c r="C2680" s="791">
        <f>C2679+1</f>
        <v/>
      </c>
      <c r="D2680" s="792" t="n">
        <v>1.45199</v>
      </c>
      <c r="E2680" s="793" t="n"/>
      <c r="F2680" s="795" t="n">
        <v>1.19877</v>
      </c>
      <c r="G2680" s="794" t="n"/>
      <c r="H2680" s="836" t="n"/>
      <c r="I2680" s="792" t="n">
        <v>1.06943</v>
      </c>
      <c r="J2680" s="793" t="n"/>
      <c r="K2680" s="795" t="n">
        <v>1.02448</v>
      </c>
      <c r="L2680" s="793" t="n"/>
      <c r="M2680" s="982">
        <f>IFERROR(AVERAGE(D2680:E2680),"")</f>
        <v/>
      </c>
      <c r="N2680" s="982">
        <f>IFERROR(AVERAGE(F2680:H2680),"")</f>
        <v/>
      </c>
      <c r="O2680" s="982">
        <f>IFERROR(AVERAGE(I2680:J2680),"")</f>
        <v/>
      </c>
      <c r="P2680" s="982">
        <f>IFERROR(AVERAGE(K2680:L2680),"")</f>
        <v/>
      </c>
      <c r="R2680" s="797">
        <f>AVERAGE(M2680:P2680)</f>
        <v/>
      </c>
      <c r="S2680" s="266">
        <f>IF(R2680&gt;=1,1,0)</f>
        <v/>
      </c>
      <c r="T2680" s="266">
        <f>IF(S2680=0,0,S2680+T2679)</f>
        <v/>
      </c>
      <c r="U2680" s="517" t="inlineStr">
        <is>
          <t>Parameter</t>
        </is>
      </c>
      <c r="V2680" s="517" t="inlineStr">
        <is>
          <t>Station 1</t>
        </is>
      </c>
      <c r="W2680" s="517" t="inlineStr">
        <is>
          <t>Station 2</t>
        </is>
      </c>
      <c r="X2680" s="517" t="inlineStr">
        <is>
          <t>Station 4</t>
        </is>
      </c>
      <c r="Y2680" s="517" t="inlineStr">
        <is>
          <t>Station 5</t>
        </is>
      </c>
      <c r="AH2680" s="257">
        <f>IF(AND(M2680&gt;=2,N2680&gt;=2,O2680&gt;=2,P2680&gt;=2),1,0)</f>
        <v/>
      </c>
      <c r="AI2680" s="266">
        <f>IF(AH2680=0,"OK","Check")</f>
        <v/>
      </c>
    </row>
    <row r="2681" ht="17.45" customHeight="1" thickBot="1">
      <c r="A2681" s="257">
        <f>IF(ISNUMBER(C2681),MONTH(C2681),"")</f>
        <v/>
      </c>
      <c r="B2681" s="257">
        <f>IF(ISNUMBER(C2681),YEAR(C2681),"")</f>
        <v/>
      </c>
      <c r="C2681" s="824">
        <f>C2680+1</f>
        <v/>
      </c>
      <c r="D2681" s="868" t="n"/>
      <c r="E2681" s="869" t="n">
        <v>1.02218</v>
      </c>
      <c r="F2681" s="870" t="n"/>
      <c r="G2681" s="871" t="n">
        <v>0.75842</v>
      </c>
      <c r="H2681" s="872" t="n"/>
      <c r="I2681" s="868" t="n"/>
      <c r="J2681" s="869" t="n">
        <v>0.81978</v>
      </c>
      <c r="K2681" s="870" t="n"/>
      <c r="L2681" s="869" t="n">
        <v>1.22908</v>
      </c>
      <c r="M2681" s="988">
        <f>IFERROR(AVERAGE(D2681:E2681),"")</f>
        <v/>
      </c>
      <c r="N2681" s="988">
        <f>IFERROR(AVERAGE(F2681:H2681),"")</f>
        <v/>
      </c>
      <c r="O2681" s="988">
        <f>IFERROR(AVERAGE(I2681:J2681),"")</f>
        <v/>
      </c>
      <c r="P2681" s="988">
        <f>IFERROR(AVERAGE(K2681:L2681),"")</f>
        <v/>
      </c>
      <c r="Q2681" s="315" t="n"/>
      <c r="R2681" s="830">
        <f>AVERAGE(M2681:P2681)</f>
        <v/>
      </c>
      <c r="S2681" s="312">
        <f>IF(R2681&gt;=1,1,0)</f>
        <v/>
      </c>
      <c r="T2681" s="312">
        <f>IF(S2681=0,0,S2681+T2680)</f>
        <v/>
      </c>
      <c r="U2681" s="518" t="inlineStr">
        <is>
          <t>Average</t>
        </is>
      </c>
      <c r="V2681" s="928">
        <f>AVERAGE(D2652:E2681)</f>
        <v/>
      </c>
      <c r="W2681" s="928">
        <f>AVERAGE(F2652:H2681)</f>
        <v/>
      </c>
      <c r="X2681" s="928">
        <f>AVERAGE(I2652:J2681)</f>
        <v/>
      </c>
      <c r="Y2681" s="928">
        <f>AVERAGE(K2652:L2681)</f>
        <v/>
      </c>
      <c r="AH2681" s="257">
        <f>IF(AND(M2681&gt;=2,N2681&gt;=2,O2681&gt;=2,P2681&gt;=2),1,0)</f>
        <v/>
      </c>
      <c r="AI2681" s="266">
        <f>IF(AH2681=0,"OK","Check")</f>
        <v/>
      </c>
    </row>
    <row r="2682" ht="17.45" customHeight="1">
      <c r="A2682" s="257">
        <f>IF(ISNUMBER(C2682),MONTH(C2682),"")</f>
        <v/>
      </c>
      <c r="B2682" s="257">
        <f>IF(ISNUMBER(C2682),YEAR(C2682),"")</f>
        <v/>
      </c>
      <c r="C2682" s="831">
        <f>C2681+1</f>
        <v/>
      </c>
      <c r="D2682" s="937" t="n">
        <v>0.93359</v>
      </c>
      <c r="E2682" s="938" t="n"/>
      <c r="F2682" s="975" t="n"/>
      <c r="G2682" s="940" t="n"/>
      <c r="H2682" s="1027" t="n">
        <v>0.77535</v>
      </c>
      <c r="I2682" s="937" t="n">
        <v>0.70869</v>
      </c>
      <c r="J2682" s="938" t="n"/>
      <c r="K2682" s="975" t="n">
        <v>0.91518</v>
      </c>
      <c r="L2682" s="938" t="n"/>
      <c r="M2682" s="982">
        <f>IFERROR(AVERAGE(D2682:E2682),"")</f>
        <v/>
      </c>
      <c r="N2682" s="982">
        <f>IFERROR(AVERAGE(F2682:H2682),"")</f>
        <v/>
      </c>
      <c r="O2682" s="982">
        <f>IFERROR(AVERAGE(I2682:J2682),"")</f>
        <v/>
      </c>
      <c r="P2682" s="982">
        <f>IFERROR(AVERAGE(K2682:L2682),"")</f>
        <v/>
      </c>
      <c r="R2682" s="797">
        <f>AVERAGE(M2682:P2682)</f>
        <v/>
      </c>
      <c r="S2682" s="266">
        <f>IF(R2682&gt;=1,1,0)</f>
        <v/>
      </c>
      <c r="T2682" s="266">
        <f>IF(S2682=0,0,S2682+T2681)</f>
        <v/>
      </c>
      <c r="U2682" s="518" t="inlineStr">
        <is>
          <t>Maximum</t>
        </is>
      </c>
      <c r="V2682" s="928">
        <f>MAX(D2652:E2681)</f>
        <v/>
      </c>
      <c r="W2682" s="928">
        <f>MAX(F2652:H2681)</f>
        <v/>
      </c>
      <c r="X2682" s="928">
        <f>MAX(I2652:J2681)</f>
        <v/>
      </c>
      <c r="Y2682" s="928">
        <f>MAX(K2652:L2681)</f>
        <v/>
      </c>
      <c r="AH2682" s="257">
        <f>IF(AND(M2682&gt;=2,N2682&gt;=2,O2682&gt;=2,P2682&gt;=2),1,0)</f>
        <v/>
      </c>
      <c r="AI2682" s="266">
        <f>IF(AH2682=0,"OK","Check")</f>
        <v/>
      </c>
    </row>
    <row r="2683" ht="17.45" customHeight="1" thickBot="1">
      <c r="A2683" s="257">
        <f>IF(ISNUMBER(C2683),MONTH(C2683),"")</f>
        <v/>
      </c>
      <c r="B2683" s="257">
        <f>IF(ISNUMBER(C2683),YEAR(C2683),"")</f>
        <v/>
      </c>
      <c r="C2683" s="791">
        <f>C2682+1</f>
        <v/>
      </c>
      <c r="D2683" s="792" t="n"/>
      <c r="E2683" s="793" t="n">
        <v>0.7832895475209154</v>
      </c>
      <c r="F2683" s="795" t="n"/>
      <c r="G2683" s="794" t="n">
        <v>0.9167796160709313</v>
      </c>
      <c r="H2683" s="836" t="n"/>
      <c r="I2683" s="792" t="n"/>
      <c r="J2683" s="793" t="n">
        <v>0.6530003196739972</v>
      </c>
      <c r="K2683" s="795" t="n"/>
      <c r="L2683" s="793" t="n">
        <v>0.8984274971597072</v>
      </c>
      <c r="M2683" s="982">
        <f>IFERROR(AVERAGE(D2683:E2683),"")</f>
        <v/>
      </c>
      <c r="N2683" s="982">
        <f>IFERROR(AVERAGE(F2683:H2683),"")</f>
        <v/>
      </c>
      <c r="O2683" s="982">
        <f>IFERROR(AVERAGE(I2683:J2683),"")</f>
        <v/>
      </c>
      <c r="P2683" s="982">
        <f>IFERROR(AVERAGE(K2683:L2683),"")</f>
        <v/>
      </c>
      <c r="R2683" s="797">
        <f>AVERAGE(M2683:P2683)</f>
        <v/>
      </c>
      <c r="S2683" s="266">
        <f>IF(R2683&gt;=1,1,0)</f>
        <v/>
      </c>
      <c r="T2683" s="266">
        <f>IF(S2683=0,0,S2683+T2682)</f>
        <v/>
      </c>
      <c r="U2683" s="520" t="inlineStr">
        <is>
          <t># DAYS &gt; 2.5</t>
        </is>
      </c>
      <c r="V2683" s="521">
        <f>COUNTIF(D2652:E2681,"&gt;=2.5")</f>
        <v/>
      </c>
      <c r="W2683" s="521">
        <f>COUNTIF(F2652:H2681,"&gt;=2.5")</f>
        <v/>
      </c>
      <c r="X2683" s="521">
        <f>COUNTIF(I2652:J2681,"&gt;=2.5")</f>
        <v/>
      </c>
      <c r="Y2683" s="521">
        <f>COUNTIF(K2652:L2681,"&gt;=2.5")</f>
        <v/>
      </c>
      <c r="AH2683" s="257">
        <f>IF(AND(M2683&gt;=2,N2683&gt;=2,O2683&gt;=2,P2683&gt;=2),1,0)</f>
        <v/>
      </c>
      <c r="AI2683" s="266">
        <f>IF(AH2683=0,"OK","Check")</f>
        <v/>
      </c>
    </row>
    <row r="2684" ht="17.45" customHeight="1" thickBot="1">
      <c r="A2684" s="257">
        <f>IF(ISNUMBER(C2684),MONTH(C2684),"")</f>
        <v/>
      </c>
      <c r="B2684" s="257">
        <f>IF(ISNUMBER(C2684),YEAR(C2684),"")</f>
        <v/>
      </c>
      <c r="C2684" s="861">
        <f>C2683+1</f>
        <v/>
      </c>
      <c r="D2684" s="809" t="n">
        <v>0.4098428636830513</v>
      </c>
      <c r="E2684" s="810" t="n"/>
      <c r="F2684" s="812" t="n">
        <v>0.3899477866184606</v>
      </c>
      <c r="G2684" s="811" t="n"/>
      <c r="H2684" s="837" t="n">
        <v>0.3442391475990935</v>
      </c>
      <c r="I2684" s="809" t="n">
        <v>0.403249449302024</v>
      </c>
      <c r="J2684" s="810" t="n"/>
      <c r="K2684" s="812" t="n">
        <v>0.7327575205450659</v>
      </c>
      <c r="L2684" s="810" t="n"/>
      <c r="M2684" s="983">
        <f>IFERROR(AVERAGE(D2684:E2684),"")</f>
        <v/>
      </c>
      <c r="N2684" s="983">
        <f>IFERROR(AVERAGE(F2684:H2684),"")</f>
        <v/>
      </c>
      <c r="O2684" s="983">
        <f>IFERROR(AVERAGE(I2684:J2684),"")</f>
        <v/>
      </c>
      <c r="P2684" s="983">
        <f>IFERROR(AVERAGE(K2684:L2684),"")</f>
        <v/>
      </c>
      <c r="Q2684" s="441" t="n"/>
      <c r="R2684" s="813">
        <f>AVERAGE(M2684:P2684)</f>
        <v/>
      </c>
      <c r="S2684" s="443">
        <f>IF(R2684&gt;=1,1,0)</f>
        <v/>
      </c>
      <c r="T2684" s="443">
        <f>IF(S2684=0,0,S2684+T2683)</f>
        <v/>
      </c>
      <c r="X2684" s="664">
        <f>SUM(V2683:Y2683)</f>
        <v/>
      </c>
      <c r="Y2684" s="929">
        <f>AVERAGE(V2681:Y2681)</f>
        <v/>
      </c>
      <c r="AH2684" s="257">
        <f>IF(AND(M2684&gt;=2,N2684&gt;=2,O2684&gt;=2,P2684&gt;=2),1,0)</f>
        <v/>
      </c>
      <c r="AI2684" s="266">
        <f>IF(AH2684=0,"OK","Check")</f>
        <v/>
      </c>
    </row>
    <row r="2685" ht="17.45" customHeight="1">
      <c r="A2685" s="257">
        <f>IF(ISNUMBER(C2685),MONTH(C2685),"")</f>
        <v/>
      </c>
      <c r="B2685" s="257">
        <f>IF(ISNUMBER(C2685),YEAR(C2685),"")</f>
        <v/>
      </c>
      <c r="C2685" s="808">
        <f>C2684+1</f>
        <v/>
      </c>
      <c r="D2685" s="809" t="n"/>
      <c r="E2685" s="810" t="n">
        <v>0.441739972557703</v>
      </c>
      <c r="F2685" s="812" t="n"/>
      <c r="G2685" s="811" t="n">
        <v>0.2787311082784074</v>
      </c>
      <c r="H2685" s="837" t="n"/>
      <c r="I2685" s="809" t="n"/>
      <c r="J2685" s="810" t="n">
        <v>0.2934951679027419</v>
      </c>
      <c r="K2685" s="812" t="n"/>
      <c r="L2685" s="810" t="n">
        <v>1.234920383072614</v>
      </c>
      <c r="M2685" s="983">
        <f>IFERROR(AVERAGE(D2685:E2685),"")</f>
        <v/>
      </c>
      <c r="N2685" s="983">
        <f>IFERROR(AVERAGE(F2685:H2685),"")</f>
        <v/>
      </c>
      <c r="O2685" s="983">
        <f>IFERROR(AVERAGE(I2685:J2685),"")</f>
        <v/>
      </c>
      <c r="P2685" s="983">
        <f>IFERROR(AVERAGE(K2685:L2685),"")</f>
        <v/>
      </c>
      <c r="Q2685" s="441" t="n"/>
      <c r="R2685" s="813">
        <f>AVERAGE(M2685:P2685)</f>
        <v/>
      </c>
      <c r="S2685" s="443">
        <f>IF(R2685&gt;=1,1,0)</f>
        <v/>
      </c>
      <c r="T2685" s="443">
        <f>IF(S2685=0,0,S2685+T2684)</f>
        <v/>
      </c>
      <c r="V2685" s="605">
        <f>V2681-V2651</f>
        <v/>
      </c>
      <c r="W2685" s="605">
        <f>W2681-W2651</f>
        <v/>
      </c>
      <c r="X2685" s="605">
        <f>X2681-X2651</f>
        <v/>
      </c>
      <c r="Y2685" s="605">
        <f>Y2681-Y2651</f>
        <v/>
      </c>
      <c r="AH2685" s="257">
        <f>IF(AND(M2685&gt;=2,N2685&gt;=2,O2685&gt;=2,P2685&gt;=2),1,0)</f>
        <v/>
      </c>
      <c r="AI2685" s="266">
        <f>IF(AH2685=0,"OK","Check")</f>
        <v/>
      </c>
    </row>
    <row r="2686" ht="17.45" customHeight="1">
      <c r="A2686" s="257">
        <f>IF(ISNUMBER(C2686),MONTH(C2686),"")</f>
        <v/>
      </c>
      <c r="B2686" s="257">
        <f>IF(ISNUMBER(C2686),YEAR(C2686),"")</f>
        <v/>
      </c>
      <c r="C2686" s="791">
        <f>C2685+1</f>
        <v/>
      </c>
      <c r="D2686" s="792" t="n">
        <v>1.210608744714138</v>
      </c>
      <c r="E2686" s="793" t="n"/>
      <c r="F2686" s="795" t="n">
        <v>0.4980032332299887</v>
      </c>
      <c r="G2686" s="794" t="n"/>
      <c r="H2686" s="836" t="n"/>
      <c r="I2686" s="792" t="n">
        <v>0.4720695524796957</v>
      </c>
      <c r="J2686" s="793" t="n"/>
      <c r="K2686" s="795" t="n">
        <v>1.715310165610343</v>
      </c>
      <c r="L2686" s="793" t="n"/>
      <c r="M2686" s="982">
        <f>IFERROR(AVERAGE(D2686:E2686),"")</f>
        <v/>
      </c>
      <c r="N2686" s="982">
        <f>IFERROR(AVERAGE(F2686:H2686),"")</f>
        <v/>
      </c>
      <c r="O2686" s="982">
        <f>IFERROR(AVERAGE(I2686:J2686),"")</f>
        <v/>
      </c>
      <c r="P2686" s="982">
        <f>IFERROR(AVERAGE(K2686:L2686),"")</f>
        <v/>
      </c>
      <c r="R2686" s="797">
        <f>AVERAGE(M2686:P2686)</f>
        <v/>
      </c>
      <c r="S2686" s="266">
        <f>IF(R2686&gt;=1,1,0)</f>
        <v/>
      </c>
      <c r="T2686" s="266">
        <f>IF(S2686=0,0,S2686+T2685)</f>
        <v/>
      </c>
      <c r="Y2686" s="796">
        <f>Y2684-Y2654</f>
        <v/>
      </c>
      <c r="AH2686" s="257">
        <f>IF(AND(M2686&gt;=2,N2686&gt;=2,O2686&gt;=2,P2686&gt;=2),1,0)</f>
        <v/>
      </c>
      <c r="AI2686" s="266">
        <f>IF(AH2686=0,"OK","Check")</f>
        <v/>
      </c>
    </row>
    <row r="2687" ht="17.45" customHeight="1">
      <c r="A2687" s="257">
        <f>IF(ISNUMBER(C2687),MONTH(C2687),"")</f>
        <v/>
      </c>
      <c r="B2687" s="257">
        <f>IF(ISNUMBER(C2687),YEAR(C2687),"")</f>
        <v/>
      </c>
      <c r="C2687" s="791">
        <f>C2686+1</f>
        <v/>
      </c>
      <c r="D2687" s="792" t="n"/>
      <c r="E2687" s="793" t="n">
        <v>0.7043256384041713</v>
      </c>
      <c r="F2687" s="795" t="n"/>
      <c r="G2687" s="794" t="n">
        <v>1.517511994386628</v>
      </c>
      <c r="H2687" s="836" t="n"/>
      <c r="I2687" s="792" t="n"/>
      <c r="J2687" s="793" t="n">
        <v>0.6530126565879399</v>
      </c>
      <c r="K2687" s="795" t="n"/>
      <c r="L2687" s="793" t="n">
        <v>0.7494180085761054</v>
      </c>
      <c r="M2687" s="982">
        <f>IFERROR(AVERAGE(D2687:E2687),"")</f>
        <v/>
      </c>
      <c r="N2687" s="982">
        <f>IFERROR(AVERAGE(F2687:H2687),"")</f>
        <v/>
      </c>
      <c r="O2687" s="982">
        <f>IFERROR(AVERAGE(I2687:J2687),"")</f>
        <v/>
      </c>
      <c r="P2687" s="982">
        <f>IFERROR(AVERAGE(K2687:L2687),"")</f>
        <v/>
      </c>
      <c r="R2687" s="797">
        <f>AVERAGE(M2687:P2687)</f>
        <v/>
      </c>
      <c r="S2687" s="266">
        <f>IF(R2687&gt;=1,1,0)</f>
        <v/>
      </c>
      <c r="T2687" s="266">
        <f>IF(S2687=0,0,S2687+T2686)</f>
        <v/>
      </c>
      <c r="AH2687" s="257">
        <f>IF(AND(M2687&gt;=2,N2687&gt;=2,O2687&gt;=2,P2687&gt;=2),1,0)</f>
        <v/>
      </c>
      <c r="AI2687" s="266">
        <f>IF(AH2687=0,"OK","Check")</f>
        <v/>
      </c>
    </row>
    <row r="2688" ht="17.45" customHeight="1">
      <c r="A2688" s="257">
        <f>IF(ISNUMBER(C2688),MONTH(C2688),"")</f>
        <v/>
      </c>
      <c r="B2688" s="257">
        <f>IF(ISNUMBER(C2688),YEAR(C2688),"")</f>
        <v/>
      </c>
      <c r="C2688" s="791">
        <f>C2687+1</f>
        <v/>
      </c>
      <c r="D2688" s="849" t="n">
        <v>0.8246809992795776</v>
      </c>
      <c r="E2688" s="850" t="n"/>
      <c r="F2688" s="852" t="n"/>
      <c r="G2688" s="851" t="n"/>
      <c r="H2688" s="853" t="n">
        <v>1.373872300739709</v>
      </c>
      <c r="I2688" s="849" t="n">
        <v>0.9010696367695852</v>
      </c>
      <c r="J2688" s="850" t="n"/>
      <c r="K2688" s="852" t="n">
        <v>0.7715846223281552</v>
      </c>
      <c r="L2688" s="850" t="n"/>
      <c r="M2688" s="982">
        <f>IFERROR(AVERAGE(D2688:E2688),"")</f>
        <v/>
      </c>
      <c r="N2688" s="982">
        <f>IFERROR(AVERAGE(F2688:H2688),"")</f>
        <v/>
      </c>
      <c r="O2688" s="982">
        <f>IFERROR(AVERAGE(I2688:J2688),"")</f>
        <v/>
      </c>
      <c r="P2688" s="982">
        <f>IFERROR(AVERAGE(K2688:L2688),"")</f>
        <v/>
      </c>
      <c r="R2688" s="797">
        <f>AVERAGE(M2688:P2688)</f>
        <v/>
      </c>
      <c r="S2688" s="266">
        <f>IF(R2688&gt;=1,1,0)</f>
        <v/>
      </c>
      <c r="T2688" s="266">
        <f>IF(S2688=0,0,S2688+T2687)</f>
        <v/>
      </c>
      <c r="AH2688" s="257">
        <f>IF(AND(M2688&gt;=2,N2688&gt;=2,O2688&gt;=2,P2688&gt;=2),1,0)</f>
        <v/>
      </c>
      <c r="AI2688" s="266">
        <f>IF(AH2688=0,"OK","Check")</f>
        <v/>
      </c>
    </row>
    <row r="2689" ht="17.45" customHeight="1">
      <c r="A2689" s="257">
        <f>IF(ISNUMBER(C2689),MONTH(C2689),"")</f>
        <v/>
      </c>
      <c r="B2689" s="257">
        <f>IF(ISNUMBER(C2689),YEAR(C2689),"")</f>
        <v/>
      </c>
      <c r="C2689" s="791">
        <f>C2688+1</f>
        <v/>
      </c>
      <c r="D2689" s="849" t="n"/>
      <c r="E2689" s="850" t="n">
        <v>1.489179734837154</v>
      </c>
      <c r="F2689" s="852" t="n"/>
      <c r="G2689" s="851" t="n">
        <v>1.661820354759246</v>
      </c>
      <c r="H2689" s="853" t="n"/>
      <c r="I2689" s="849" t="n"/>
      <c r="J2689" s="850" t="n">
        <v>1.145377783583738</v>
      </c>
      <c r="K2689" s="852" t="n"/>
      <c r="L2689" s="850" t="n">
        <v>1.290803860346847</v>
      </c>
      <c r="M2689" s="982">
        <f>IFERROR(AVERAGE(D2689:E2689),"")</f>
        <v/>
      </c>
      <c r="N2689" s="982">
        <f>IFERROR(AVERAGE(F2689:H2689),"")</f>
        <v/>
      </c>
      <c r="O2689" s="982">
        <f>IFERROR(AVERAGE(I2689:J2689),"")</f>
        <v/>
      </c>
      <c r="P2689" s="982">
        <f>IFERROR(AVERAGE(K2689:L2689),"")</f>
        <v/>
      </c>
      <c r="R2689" s="797">
        <f>AVERAGE(M2689:P2689)</f>
        <v/>
      </c>
      <c r="S2689" s="266">
        <f>IF(R2689&gt;=1,1,0)</f>
        <v/>
      </c>
      <c r="T2689" s="266">
        <f>IF(S2689=0,0,S2689+T2688)</f>
        <v/>
      </c>
      <c r="AH2689" s="257">
        <f>IF(AND(M2689&gt;=2,N2689&gt;=2,O2689&gt;=2,P2689&gt;=2),1,0)</f>
        <v/>
      </c>
      <c r="AI2689" s="266">
        <f>IF(AH2689=0,"OK","Check")</f>
        <v/>
      </c>
    </row>
    <row r="2690" ht="17.45" customHeight="1">
      <c r="A2690" s="257">
        <f>IF(ISNUMBER(C2690),MONTH(C2690),"")</f>
        <v/>
      </c>
      <c r="B2690" s="257">
        <f>IF(ISNUMBER(C2690),YEAR(C2690),"")</f>
        <v/>
      </c>
      <c r="C2690" s="861">
        <f>C2689+1</f>
        <v/>
      </c>
      <c r="D2690" s="803" t="n">
        <v>1.224684190143104</v>
      </c>
      <c r="E2690" s="804" t="n"/>
      <c r="F2690" s="806" t="n">
        <v>2.071788728470762</v>
      </c>
      <c r="G2690" s="805" t="n"/>
      <c r="H2690" s="838" t="n">
        <v>1.871144119810021</v>
      </c>
      <c r="I2690" s="803" t="n">
        <v>1.339347698185186</v>
      </c>
      <c r="J2690" s="804" t="n"/>
      <c r="K2690" s="806" t="n">
        <v>1.473666138154931</v>
      </c>
      <c r="L2690" s="804" t="n"/>
      <c r="M2690" s="982">
        <f>IFERROR(AVERAGE(D2690:E2690),"")</f>
        <v/>
      </c>
      <c r="N2690" s="982">
        <f>IFERROR(AVERAGE(F2690:H2690),"")</f>
        <v/>
      </c>
      <c r="O2690" s="982">
        <f>IFERROR(AVERAGE(I2690:J2690),"")</f>
        <v/>
      </c>
      <c r="P2690" s="982">
        <f>IFERROR(AVERAGE(K2690:L2690),"")</f>
        <v/>
      </c>
      <c r="R2690" s="797">
        <f>AVERAGE(M2690:P2690)</f>
        <v/>
      </c>
      <c r="S2690" s="266">
        <f>IF(R2690&gt;=1,1,0)</f>
        <v/>
      </c>
      <c r="T2690" s="266">
        <f>IF(S2690=0,0,S2690+T2689)</f>
        <v/>
      </c>
      <c r="AH2690" s="257">
        <f>IF(AND(M2690&gt;=2,N2690&gt;=2,O2690&gt;=2,P2690&gt;=2),1,0)</f>
        <v/>
      </c>
      <c r="AI2690" s="266">
        <f>IF(AH2690=0,"OK","Check")</f>
        <v/>
      </c>
    </row>
    <row r="2691" ht="17.45" customHeight="1">
      <c r="A2691" s="257">
        <f>IF(ISNUMBER(C2691),MONTH(C2691),"")</f>
        <v/>
      </c>
      <c r="B2691" s="257">
        <f>IF(ISNUMBER(C2691),YEAR(C2691),"")</f>
        <v/>
      </c>
      <c r="C2691" s="808">
        <f>C2690+1</f>
        <v/>
      </c>
      <c r="D2691" s="809" t="n"/>
      <c r="E2691" s="810" t="n">
        <v>1.069792398364067</v>
      </c>
      <c r="F2691" s="812" t="n"/>
      <c r="G2691" s="811" t="n">
        <v>1.206914131083807</v>
      </c>
      <c r="H2691" s="837" t="n"/>
      <c r="I2691" s="809" t="n"/>
      <c r="J2691" s="810" t="n">
        <v>0.9186751797899806</v>
      </c>
      <c r="K2691" s="812" t="n"/>
      <c r="L2691" s="810" t="n">
        <v>1.045332412064232</v>
      </c>
      <c r="M2691" s="983">
        <f>IFERROR(AVERAGE(D2691:E2691),"")</f>
        <v/>
      </c>
      <c r="N2691" s="983">
        <f>IFERROR(AVERAGE(F2691:H2691),"")</f>
        <v/>
      </c>
      <c r="O2691" s="983">
        <f>IFERROR(AVERAGE(I2691:J2691),"")</f>
        <v/>
      </c>
      <c r="P2691" s="983">
        <f>IFERROR(AVERAGE(K2691:L2691),"")</f>
        <v/>
      </c>
      <c r="Q2691" s="441" t="n"/>
      <c r="R2691" s="813">
        <f>AVERAGE(M2691:P2691)</f>
        <v/>
      </c>
      <c r="S2691" s="443">
        <f>IF(R2691&gt;=1,1,0)</f>
        <v/>
      </c>
      <c r="T2691" s="443">
        <f>IF(S2691=0,0,S2691+T2690)</f>
        <v/>
      </c>
      <c r="AH2691" s="257">
        <f>IF(AND(M2691&gt;=2,N2691&gt;=2,O2691&gt;=2,P2691&gt;=2),1,0)</f>
        <v/>
      </c>
      <c r="AI2691" s="266">
        <f>IF(AH2691=0,"OK","Check")</f>
        <v/>
      </c>
    </row>
    <row r="2692" ht="17.45" customHeight="1">
      <c r="A2692" s="257">
        <f>IF(ISNUMBER(C2692),MONTH(C2692),"")</f>
        <v/>
      </c>
      <c r="B2692" s="257">
        <f>IF(ISNUMBER(C2692),YEAR(C2692),"")</f>
        <v/>
      </c>
      <c r="C2692" s="808">
        <f>C2691+1</f>
        <v/>
      </c>
      <c r="D2692" s="809" t="n">
        <v>0.6411699604312463</v>
      </c>
      <c r="E2692" s="810" t="n"/>
      <c r="F2692" s="812" t="n">
        <v>0.8149083154790234</v>
      </c>
      <c r="G2692" s="811" t="n"/>
      <c r="H2692" s="837" t="n"/>
      <c r="I2692" s="809" t="n">
        <v>0.5846284366664133</v>
      </c>
      <c r="J2692" s="810" t="n"/>
      <c r="K2692" s="812" t="n">
        <v>1.290586299425807</v>
      </c>
      <c r="L2692" s="810" t="n"/>
      <c r="M2692" s="983">
        <f>IFERROR(AVERAGE(D2692:E2692),"")</f>
        <v/>
      </c>
      <c r="N2692" s="983">
        <f>IFERROR(AVERAGE(F2692:H2692),"")</f>
        <v/>
      </c>
      <c r="O2692" s="983">
        <f>IFERROR(AVERAGE(I2692:J2692),"")</f>
        <v/>
      </c>
      <c r="P2692" s="983">
        <f>IFERROR(AVERAGE(K2692:L2692),"")</f>
        <v/>
      </c>
      <c r="Q2692" s="441" t="n"/>
      <c r="R2692" s="813">
        <f>AVERAGE(M2692:P2692)</f>
        <v/>
      </c>
      <c r="S2692" s="443">
        <f>IF(R2692&gt;=1,1,0)</f>
        <v/>
      </c>
      <c r="T2692" s="443">
        <f>IF(S2692=0,0,S2692+T2691)</f>
        <v/>
      </c>
      <c r="AH2692" s="257">
        <f>IF(AND(M2692&gt;=2,N2692&gt;=2,O2692&gt;=2,P2692&gt;=2),1,0)</f>
        <v/>
      </c>
      <c r="AI2692" s="266">
        <f>IF(AH2692=0,"OK","Check")</f>
        <v/>
      </c>
    </row>
    <row r="2693" ht="17.45" customHeight="1">
      <c r="A2693" s="257">
        <f>IF(ISNUMBER(C2693),MONTH(C2693),"")</f>
        <v/>
      </c>
      <c r="B2693" s="257">
        <f>IF(ISNUMBER(C2693),YEAR(C2693),"")</f>
        <v/>
      </c>
      <c r="C2693" s="791">
        <f>C2692+1</f>
        <v/>
      </c>
      <c r="D2693" s="792" t="n"/>
      <c r="E2693" s="793" t="n">
        <v>0.4333844485551842</v>
      </c>
      <c r="F2693" s="795" t="n"/>
      <c r="G2693" s="794" t="n">
        <v>0.4023590818060276</v>
      </c>
      <c r="H2693" s="836" t="n"/>
      <c r="I2693" s="792" t="n"/>
      <c r="J2693" s="793" t="n">
        <v>0.4075965946757394</v>
      </c>
      <c r="K2693" s="795" t="n"/>
      <c r="L2693" s="793" t="n">
        <v>0.4789845982369042</v>
      </c>
      <c r="M2693" s="982">
        <f>IFERROR(AVERAGE(D2693:E2693),"")</f>
        <v/>
      </c>
      <c r="N2693" s="982">
        <f>IFERROR(AVERAGE(F2693:H2693),"")</f>
        <v/>
      </c>
      <c r="O2693" s="982">
        <f>IFERROR(AVERAGE(I2693:J2693),"")</f>
        <v/>
      </c>
      <c r="P2693" s="982">
        <f>IFERROR(AVERAGE(K2693:L2693),"")</f>
        <v/>
      </c>
      <c r="R2693" s="797">
        <f>AVERAGE(M2693:P2693)</f>
        <v/>
      </c>
      <c r="S2693" s="266">
        <f>IF(R2693&gt;=1,1,0)</f>
        <v/>
      </c>
      <c r="T2693" s="266">
        <f>IF(S2693=0,0,S2693+T2692)</f>
        <v/>
      </c>
      <c r="AH2693" s="257">
        <f>IF(AND(M2693&gt;=2,N2693&gt;=2,O2693&gt;=2,P2693&gt;=2),1,0)</f>
        <v/>
      </c>
      <c r="AI2693" s="266">
        <f>IF(AH2693=0,"OK","Check")</f>
        <v/>
      </c>
    </row>
    <row r="2694" ht="17.45" customHeight="1">
      <c r="A2694" s="257">
        <f>IF(ISNUMBER(C2694),MONTH(C2694),"")</f>
        <v/>
      </c>
      <c r="B2694" s="257">
        <f>IF(ISNUMBER(C2694),YEAR(C2694),"")</f>
        <v/>
      </c>
      <c r="C2694" s="791">
        <f>C2693+1</f>
        <v/>
      </c>
      <c r="D2694" s="792" t="n">
        <v>0.5191866006184722</v>
      </c>
      <c r="E2694" s="793" t="n"/>
      <c r="F2694" s="795" t="n"/>
      <c r="G2694" s="794" t="n"/>
      <c r="H2694" s="836" t="n">
        <v>0.4249562586669762</v>
      </c>
      <c r="I2694" s="792" t="n">
        <v>0.4637971840608791</v>
      </c>
      <c r="J2694" s="793" t="n"/>
      <c r="K2694" s="795" t="n">
        <v>0.5972927619472443</v>
      </c>
      <c r="L2694" s="793" t="n"/>
      <c r="M2694" s="982">
        <f>IFERROR(AVERAGE(D2694:E2694),"")</f>
        <v/>
      </c>
      <c r="N2694" s="982">
        <f>IFERROR(AVERAGE(F2694:H2694),"")</f>
        <v/>
      </c>
      <c r="O2694" s="982">
        <f>IFERROR(AVERAGE(I2694:J2694),"")</f>
        <v/>
      </c>
      <c r="P2694" s="982">
        <f>IFERROR(AVERAGE(K2694:L2694),"")</f>
        <v/>
      </c>
      <c r="R2694" s="797">
        <f>AVERAGE(M2694:P2694)</f>
        <v/>
      </c>
      <c r="S2694" s="266">
        <f>IF(R2694&gt;=1,1,0)</f>
        <v/>
      </c>
      <c r="T2694" s="266">
        <f>IF(S2694=0,0,S2694+T2693)</f>
        <v/>
      </c>
      <c r="AH2694" s="257">
        <f>IF(AND(M2694&gt;=2,N2694&gt;=2,O2694&gt;=2,P2694&gt;=2),1,0)</f>
        <v/>
      </c>
      <c r="AI2694" s="266">
        <f>IF(AH2694=0,"OK","Check")</f>
        <v/>
      </c>
    </row>
    <row r="2695" ht="17.45" customHeight="1">
      <c r="A2695" s="257">
        <f>IF(ISNUMBER(C2695),MONTH(C2695),"")</f>
        <v/>
      </c>
      <c r="B2695" s="257">
        <f>IF(ISNUMBER(C2695),YEAR(C2695),"")</f>
        <v/>
      </c>
      <c r="C2695" s="791">
        <f>C2694+1</f>
        <v/>
      </c>
      <c r="D2695" s="792" t="n"/>
      <c r="E2695" s="793" t="n">
        <v>0.8140644097111736</v>
      </c>
      <c r="F2695" s="795" t="n"/>
      <c r="G2695" s="794" t="n">
        <v>0.8257225813837084</v>
      </c>
      <c r="H2695" s="836" t="n"/>
      <c r="I2695" s="792" t="n"/>
      <c r="J2695" s="793" t="n">
        <v>0.7152916300355779</v>
      </c>
      <c r="K2695" s="795" t="n"/>
      <c r="L2695" s="793" t="n">
        <v>0.8223002287917672</v>
      </c>
      <c r="M2695" s="982">
        <f>IFERROR(AVERAGE(D2695:E2695),"")</f>
        <v/>
      </c>
      <c r="N2695" s="982">
        <f>IFERROR(AVERAGE(F2695:H2695),"")</f>
        <v/>
      </c>
      <c r="O2695" s="982">
        <f>IFERROR(AVERAGE(I2695:J2695),"")</f>
        <v/>
      </c>
      <c r="P2695" s="982">
        <f>IFERROR(AVERAGE(K2695:L2695),"")</f>
        <v/>
      </c>
      <c r="R2695" s="797">
        <f>AVERAGE(M2695:P2695)</f>
        <v/>
      </c>
      <c r="S2695" s="266">
        <f>IF(R2695&gt;=1,1,0)</f>
        <v/>
      </c>
      <c r="T2695" s="266">
        <f>IF(S2695=0,0,S2695+T2694)</f>
        <v/>
      </c>
      <c r="AH2695" s="257">
        <f>IF(AND(M2695&gt;=2,N2695&gt;=2,O2695&gt;=2,P2695&gt;=2),1,0)</f>
        <v/>
      </c>
      <c r="AI2695" s="266">
        <f>IF(AH2695=0,"OK","Check")</f>
        <v/>
      </c>
    </row>
    <row r="2696" ht="17.45" customHeight="1">
      <c r="A2696" s="257">
        <f>IF(ISNUMBER(C2696),MONTH(C2696),"")</f>
        <v/>
      </c>
      <c r="B2696" s="257">
        <f>IF(ISNUMBER(C2696),YEAR(C2696),"")</f>
        <v/>
      </c>
      <c r="C2696" s="861">
        <f>C2695+1</f>
        <v/>
      </c>
      <c r="D2696" s="803" t="n">
        <v>0.7096693084724671</v>
      </c>
      <c r="E2696" s="804" t="n"/>
      <c r="F2696" s="806" t="n">
        <v>0.8415214828829508</v>
      </c>
      <c r="G2696" s="805" t="n"/>
      <c r="H2696" s="838" t="n">
        <v>0.7754362609513313</v>
      </c>
      <c r="I2696" s="803" t="n">
        <v>0.7208604241735567</v>
      </c>
      <c r="J2696" s="804" t="n"/>
      <c r="K2696" s="806" t="n">
        <v>0.8137772956370886</v>
      </c>
      <c r="L2696" s="804" t="n"/>
      <c r="M2696" s="982">
        <f>IFERROR(AVERAGE(D2696:E2696),"")</f>
        <v/>
      </c>
      <c r="N2696" s="982">
        <f>IFERROR(AVERAGE(F2696:H2696),"")</f>
        <v/>
      </c>
      <c r="O2696" s="982">
        <f>IFERROR(AVERAGE(I2696:J2696),"")</f>
        <v/>
      </c>
      <c r="P2696" s="982">
        <f>IFERROR(AVERAGE(K2696:L2696),"")</f>
        <v/>
      </c>
      <c r="R2696" s="797">
        <f>AVERAGE(M2696:P2696)</f>
        <v/>
      </c>
      <c r="S2696" s="266">
        <f>IF(R2696&gt;=1,1,0)</f>
        <v/>
      </c>
      <c r="T2696" s="266">
        <f>IF(S2696=0,0,S2696+T2695)</f>
        <v/>
      </c>
      <c r="AH2696" s="257">
        <f>IF(AND(M2696&gt;=2,N2696&gt;=2,O2696&gt;=2,P2696&gt;=2),1,0)</f>
        <v/>
      </c>
      <c r="AI2696" s="266">
        <f>IF(AH2696=0,"OK","Check")</f>
        <v/>
      </c>
    </row>
    <row r="2697" ht="17.45" customHeight="1">
      <c r="A2697" s="257">
        <f>IF(ISNUMBER(C2697),MONTH(C2697),"")</f>
        <v/>
      </c>
      <c r="B2697" s="257">
        <f>IF(ISNUMBER(C2697),YEAR(C2697),"")</f>
        <v/>
      </c>
      <c r="C2697" s="791">
        <f>C2696+1</f>
        <v/>
      </c>
      <c r="D2697" s="792" t="n"/>
      <c r="E2697" s="793" t="n">
        <v>0.8522304014705916</v>
      </c>
      <c r="F2697" s="795" t="n"/>
      <c r="G2697" s="794" t="n">
        <v>0.6689964571453018</v>
      </c>
      <c r="H2697" s="836" t="n"/>
      <c r="I2697" s="792" t="n"/>
      <c r="J2697" s="793" t="n">
        <v>0.8215385851840955</v>
      </c>
      <c r="K2697" s="795" t="n"/>
      <c r="L2697" s="793" t="n">
        <v>0.747806137568674</v>
      </c>
      <c r="M2697" s="982">
        <f>IFERROR(AVERAGE(D2697:E2697),"")</f>
        <v/>
      </c>
      <c r="N2697" s="982">
        <f>IFERROR(AVERAGE(F2697:H2697),"")</f>
        <v/>
      </c>
      <c r="O2697" s="982">
        <f>IFERROR(AVERAGE(I2697:J2697),"")</f>
        <v/>
      </c>
      <c r="P2697" s="982">
        <f>IFERROR(AVERAGE(K2697:L2697),"")</f>
        <v/>
      </c>
      <c r="R2697" s="797">
        <f>AVERAGE(M2697:P2697)</f>
        <v/>
      </c>
      <c r="S2697" s="266">
        <f>IF(R2697&gt;=1,1,0)</f>
        <v/>
      </c>
      <c r="T2697" s="266">
        <f>IF(S2697=0,0,S2697+T2696)</f>
        <v/>
      </c>
      <c r="AH2697" s="257">
        <f>IF(AND(M2697&gt;=2,N2697&gt;=2,O2697&gt;=2,P2697&gt;=2),1,0)</f>
        <v/>
      </c>
      <c r="AI2697" s="266">
        <f>IF(AH2697=0,"OK","Check")</f>
        <v/>
      </c>
    </row>
    <row r="2698" ht="17.45" customHeight="1">
      <c r="A2698" s="257">
        <f>IF(ISNUMBER(C2698),MONTH(C2698),"")</f>
        <v/>
      </c>
      <c r="B2698" s="257">
        <f>IF(ISNUMBER(C2698),YEAR(C2698),"")</f>
        <v/>
      </c>
      <c r="C2698" s="808">
        <f>C2697+1</f>
        <v/>
      </c>
      <c r="D2698" s="809" t="n">
        <v>0.4812399067762141</v>
      </c>
      <c r="E2698" s="810" t="n"/>
      <c r="F2698" s="812" t="n">
        <v>0.302099819704633</v>
      </c>
      <c r="G2698" s="811" t="n"/>
      <c r="H2698" s="837" t="n"/>
      <c r="I2698" s="809" t="n">
        <v>0.3223895228655983</v>
      </c>
      <c r="J2698" s="810" t="n"/>
      <c r="K2698" s="812" t="n">
        <v>0.3795850298473127</v>
      </c>
      <c r="L2698" s="810" t="n"/>
      <c r="M2698" s="983">
        <f>IFERROR(AVERAGE(D2698:E2698),"")</f>
        <v/>
      </c>
      <c r="N2698" s="983">
        <f>IFERROR(AVERAGE(F2698:H2698),"")</f>
        <v/>
      </c>
      <c r="O2698" s="983">
        <f>IFERROR(AVERAGE(I2698:J2698),"")</f>
        <v/>
      </c>
      <c r="P2698" s="983">
        <f>IFERROR(AVERAGE(K2698:L2698),"")</f>
        <v/>
      </c>
      <c r="Q2698" s="441" t="n"/>
      <c r="R2698" s="813">
        <f>AVERAGE(M2698:P2698)</f>
        <v/>
      </c>
      <c r="S2698" s="443">
        <f>IF(R2698&gt;=1,1,0)</f>
        <v/>
      </c>
      <c r="T2698" s="443">
        <f>IF(S2698=0,0,S2698+T2697)</f>
        <v/>
      </c>
      <c r="AH2698" s="257">
        <f>IF(AND(M2698&gt;=2,N2698&gt;=2,O2698&gt;=2,P2698&gt;=2),1,0)</f>
        <v/>
      </c>
      <c r="AI2698" s="266">
        <f>IF(AH2698=0,"OK","Check")</f>
        <v/>
      </c>
    </row>
    <row r="2699" ht="17.45" customHeight="1">
      <c r="A2699" s="257">
        <f>IF(ISNUMBER(C2699),MONTH(C2699),"")</f>
        <v/>
      </c>
      <c r="B2699" s="257">
        <f>IF(ISNUMBER(C2699),YEAR(C2699),"")</f>
        <v/>
      </c>
      <c r="C2699" s="808">
        <f>C2698+1</f>
        <v/>
      </c>
      <c r="D2699" s="809" t="n"/>
      <c r="E2699" s="810" t="n">
        <v>0.5331989368139621</v>
      </c>
      <c r="F2699" s="812" t="n"/>
      <c r="G2699" s="811" t="n">
        <v>0.3691459523427777</v>
      </c>
      <c r="H2699" s="837" t="n"/>
      <c r="I2699" s="809" t="n"/>
      <c r="J2699" s="810" t="n">
        <v>0.3253787839031038</v>
      </c>
      <c r="K2699" s="812" t="n"/>
      <c r="L2699" s="810" t="n">
        <v>0.6773686947137363</v>
      </c>
      <c r="M2699" s="983">
        <f>IFERROR(AVERAGE(D2699:E2699),"")</f>
        <v/>
      </c>
      <c r="N2699" s="983">
        <f>IFERROR(AVERAGE(F2699:H2699),"")</f>
        <v/>
      </c>
      <c r="O2699" s="983">
        <f>IFERROR(AVERAGE(I2699:J2699),"")</f>
        <v/>
      </c>
      <c r="P2699" s="983">
        <f>IFERROR(AVERAGE(K2699:L2699),"")</f>
        <v/>
      </c>
      <c r="Q2699" s="441" t="n"/>
      <c r="R2699" s="813">
        <f>AVERAGE(M2699:P2699)</f>
        <v/>
      </c>
      <c r="S2699" s="443">
        <f>IF(R2699&gt;=1,1,0)</f>
        <v/>
      </c>
      <c r="T2699" s="443">
        <f>IF(S2699=0,0,S2699+T2698)</f>
        <v/>
      </c>
      <c r="AH2699" s="257">
        <f>IF(AND(M2699&gt;=2,N2699&gt;=2,O2699&gt;=2,P2699&gt;=2),1,0)</f>
        <v/>
      </c>
      <c r="AI2699" s="266">
        <f>IF(AH2699=0,"OK","Check")</f>
        <v/>
      </c>
    </row>
    <row r="2700" ht="17.45" customHeight="1">
      <c r="A2700" s="257">
        <f>IF(ISNUMBER(C2700),MONTH(C2700),"")</f>
        <v/>
      </c>
      <c r="B2700" s="257">
        <f>IF(ISNUMBER(C2700),YEAR(C2700),"")</f>
        <v/>
      </c>
      <c r="C2700" s="791">
        <f>C2699+1</f>
        <v/>
      </c>
      <c r="D2700" s="792" t="n">
        <v>0.9458550134226374</v>
      </c>
      <c r="E2700" s="793" t="n"/>
      <c r="F2700" s="795" t="n"/>
      <c r="G2700" s="794" t="n"/>
      <c r="H2700" s="836" t="n">
        <v>1.080203732525794</v>
      </c>
      <c r="I2700" s="792" t="n">
        <v>1.00276053511136</v>
      </c>
      <c r="J2700" s="793" t="n"/>
      <c r="K2700" s="795" t="n">
        <v>0.9915222279882343</v>
      </c>
      <c r="L2700" s="793" t="n"/>
      <c r="M2700" s="982">
        <f>IFERROR(AVERAGE(D2700:E2700),"")</f>
        <v/>
      </c>
      <c r="N2700" s="982">
        <f>IFERROR(AVERAGE(F2700:H2700),"")</f>
        <v/>
      </c>
      <c r="O2700" s="982">
        <f>IFERROR(AVERAGE(I2700:J2700),"")</f>
        <v/>
      </c>
      <c r="P2700" s="982">
        <f>IFERROR(AVERAGE(K2700:L2700),"")</f>
        <v/>
      </c>
      <c r="R2700" s="797">
        <f>AVERAGE(M2700:P2700)</f>
        <v/>
      </c>
      <c r="S2700" s="266">
        <f>IF(R2700&gt;=1,1,0)</f>
        <v/>
      </c>
      <c r="T2700" s="266">
        <f>IF(S2700=0,0,S2700+T2699)</f>
        <v/>
      </c>
      <c r="AH2700" s="257">
        <f>IF(AND(M2700&gt;=2,N2700&gt;=2,O2700&gt;=2,P2700&gt;=2),1,0)</f>
        <v/>
      </c>
      <c r="AI2700" s="266">
        <f>IF(AH2700=0,"OK","Check")</f>
        <v/>
      </c>
    </row>
    <row r="2701" ht="17.45" customHeight="1">
      <c r="A2701" s="257">
        <f>IF(ISNUMBER(C2701),MONTH(C2701),"")</f>
        <v/>
      </c>
      <c r="B2701" s="257">
        <f>IF(ISNUMBER(C2701),YEAR(C2701),"")</f>
        <v/>
      </c>
      <c r="C2701" s="791">
        <f>C2700+1</f>
        <v/>
      </c>
      <c r="D2701" s="792" t="n"/>
      <c r="E2701" s="793" t="n">
        <v>1.328010552966954</v>
      </c>
      <c r="F2701" s="795" t="n"/>
      <c r="G2701" s="794" t="n">
        <v>1.268859027313291</v>
      </c>
      <c r="H2701" s="836" t="n"/>
      <c r="I2701" s="792" t="n"/>
      <c r="J2701" s="793" t="n">
        <v>1.128444715104517</v>
      </c>
      <c r="K2701" s="795" t="n"/>
      <c r="L2701" s="793" t="n">
        <v>1.647990358314953</v>
      </c>
      <c r="M2701" s="982">
        <f>IFERROR(AVERAGE(D2701:E2701),"")</f>
        <v/>
      </c>
      <c r="N2701" s="982">
        <f>IFERROR(AVERAGE(F2701:H2701),"")</f>
        <v/>
      </c>
      <c r="O2701" s="982">
        <f>IFERROR(AVERAGE(I2701:J2701),"")</f>
        <v/>
      </c>
      <c r="P2701" s="982">
        <f>IFERROR(AVERAGE(K2701:L2701),"")</f>
        <v/>
      </c>
      <c r="R2701" s="797">
        <f>AVERAGE(M2701:P2701)</f>
        <v/>
      </c>
      <c r="S2701" s="266">
        <f>IF(R2701&gt;=1,1,0)</f>
        <v/>
      </c>
      <c r="T2701" s="266">
        <f>IF(S2701=0,0,S2701+T2700)</f>
        <v/>
      </c>
      <c r="AH2701" s="257">
        <f>IF(AND(M2701&gt;=2,N2701&gt;=2,O2701&gt;=2,P2701&gt;=2),1,0)</f>
        <v/>
      </c>
      <c r="AI2701" s="266">
        <f>IF(AH2701=0,"OK","Check")</f>
        <v/>
      </c>
    </row>
    <row r="2702" ht="17.45" customHeight="1">
      <c r="A2702" s="257">
        <f>IF(ISNUMBER(C2702),MONTH(C2702),"")</f>
        <v/>
      </c>
      <c r="B2702" s="257">
        <f>IF(ISNUMBER(C2702),YEAR(C2702),"")</f>
        <v/>
      </c>
      <c r="C2702" s="861">
        <f>C2701+1</f>
        <v/>
      </c>
      <c r="D2702" s="803" t="n">
        <v>1.224787347612508</v>
      </c>
      <c r="E2702" s="804" t="n"/>
      <c r="F2702" s="806" t="n">
        <v>1.317752429560107</v>
      </c>
      <c r="G2702" s="805" t="n"/>
      <c r="H2702" s="838" t="n">
        <v>1.310528973000719</v>
      </c>
      <c r="I2702" s="803" t="n">
        <v>1.240070298179096</v>
      </c>
      <c r="J2702" s="804" t="n"/>
      <c r="K2702" s="806" t="n">
        <v>1.431106480254244</v>
      </c>
      <c r="L2702" s="804" t="n"/>
      <c r="M2702" s="982">
        <f>IFERROR(AVERAGE(D2702:E2702),"")</f>
        <v/>
      </c>
      <c r="N2702" s="982">
        <f>IFERROR(AVERAGE(F2702:H2702),"")</f>
        <v/>
      </c>
      <c r="O2702" s="982">
        <f>IFERROR(AVERAGE(I2702:J2702),"")</f>
        <v/>
      </c>
      <c r="P2702" s="982">
        <f>IFERROR(AVERAGE(K2702:L2702),"")</f>
        <v/>
      </c>
      <c r="R2702" s="797">
        <f>AVERAGE(M2702:P2702)</f>
        <v/>
      </c>
      <c r="S2702" s="266">
        <f>IF(R2702&gt;=1,1,0)</f>
        <v/>
      </c>
      <c r="T2702" s="266">
        <f>IF(S2702=0,0,S2702+T2701)</f>
        <v/>
      </c>
      <c r="AH2702" s="257">
        <f>IF(AND(M2702&gt;=2,N2702&gt;=2,O2702&gt;=2,P2702&gt;=2),1,0)</f>
        <v/>
      </c>
      <c r="AI2702" s="266">
        <f>IF(AH2702=0,"OK","Check")</f>
        <v/>
      </c>
    </row>
    <row r="2703" ht="17.45" customHeight="1">
      <c r="A2703" s="257">
        <f>IF(ISNUMBER(C2703),MONTH(C2703),"")</f>
        <v/>
      </c>
      <c r="B2703" s="257">
        <f>IF(ISNUMBER(C2703),YEAR(C2703),"")</f>
        <v/>
      </c>
      <c r="C2703" s="791">
        <f>C2702+1</f>
        <v/>
      </c>
      <c r="D2703" s="792" t="n"/>
      <c r="E2703" s="793" t="n">
        <v>1.079131359542994</v>
      </c>
      <c r="F2703" s="795" t="n"/>
      <c r="G2703" s="794" t="n">
        <v>1.69930121230655</v>
      </c>
      <c r="H2703" s="836" t="n"/>
      <c r="I2703" s="792" t="n"/>
      <c r="J2703" s="793" t="n">
        <v>1.00111527506291</v>
      </c>
      <c r="K2703" s="795" t="n"/>
      <c r="L2703" s="793" t="n">
        <v>0.9956467984348187</v>
      </c>
      <c r="M2703" s="982">
        <f>IFERROR(AVERAGE(D2703:E2703),"")</f>
        <v/>
      </c>
      <c r="N2703" s="982">
        <f>IFERROR(AVERAGE(F2703:H2703),"")</f>
        <v/>
      </c>
      <c r="O2703" s="982">
        <f>IFERROR(AVERAGE(I2703:J2703),"")</f>
        <v/>
      </c>
      <c r="P2703" s="982">
        <f>IFERROR(AVERAGE(K2703:L2703),"")</f>
        <v/>
      </c>
      <c r="R2703" s="797">
        <f>AVERAGE(M2703:P2703)</f>
        <v/>
      </c>
      <c r="S2703" s="266">
        <f>IF(R2703&gt;=1,1,0)</f>
        <v/>
      </c>
      <c r="T2703" s="266">
        <f>IF(S2703=0,0,S2703+T2702)</f>
        <v/>
      </c>
      <c r="AH2703" s="257">
        <f>IF(AND(M2703&gt;=2,N2703&gt;=2,O2703&gt;=2,P2703&gt;=2),1,0)</f>
        <v/>
      </c>
      <c r="AI2703" s="266">
        <f>IF(AH2703=0,"OK","Check")</f>
        <v/>
      </c>
    </row>
    <row r="2704" ht="17.45" customHeight="1">
      <c r="A2704" s="257">
        <f>IF(ISNUMBER(C2704),MONTH(C2704),"")</f>
        <v/>
      </c>
      <c r="B2704" s="257">
        <f>IF(ISNUMBER(C2704),YEAR(C2704),"")</f>
        <v/>
      </c>
      <c r="C2704" s="791">
        <f>C2703+1</f>
        <v/>
      </c>
      <c r="D2704" s="792" t="n">
        <v>1.12811536549849</v>
      </c>
      <c r="E2704" s="793" t="n"/>
      <c r="F2704" s="795" t="n">
        <v>0.9216110686894309</v>
      </c>
      <c r="G2704" s="794" t="n"/>
      <c r="H2704" s="836" t="n"/>
      <c r="I2704" s="792" t="n">
        <v>0.9276848050689992</v>
      </c>
      <c r="J2704" s="793" t="n"/>
      <c r="K2704" s="795" t="n">
        <v>1.036133108851031</v>
      </c>
      <c r="L2704" s="793" t="n"/>
      <c r="M2704" s="982">
        <f>IFERROR(AVERAGE(D2704:E2704),"")</f>
        <v/>
      </c>
      <c r="N2704" s="982">
        <f>IFERROR(AVERAGE(F2704:H2704),"")</f>
        <v/>
      </c>
      <c r="O2704" s="982">
        <f>IFERROR(AVERAGE(I2704:J2704),"")</f>
        <v/>
      </c>
      <c r="P2704" s="982">
        <f>IFERROR(AVERAGE(K2704:L2704),"")</f>
        <v/>
      </c>
      <c r="R2704" s="797">
        <f>AVERAGE(M2704:P2704)</f>
        <v/>
      </c>
      <c r="S2704" s="266">
        <f>IF(R2704&gt;=1,1,0)</f>
        <v/>
      </c>
      <c r="T2704" s="266">
        <f>IF(S2704=0,0,S2704+T2703)</f>
        <v/>
      </c>
      <c r="AH2704" s="257">
        <f>IF(AND(M2704&gt;=2,N2704&gt;=2,O2704&gt;=2,P2704&gt;=2),1,0)</f>
        <v/>
      </c>
      <c r="AI2704" s="266">
        <f>IF(AH2704=0,"OK","Check")</f>
        <v/>
      </c>
    </row>
    <row r="2705" ht="17.45" customHeight="1">
      <c r="A2705" s="257">
        <f>IF(ISNUMBER(C2705),MONTH(C2705),"")</f>
        <v/>
      </c>
      <c r="B2705" s="257">
        <f>IF(ISNUMBER(C2705),YEAR(C2705),"")</f>
        <v/>
      </c>
      <c r="C2705" s="808">
        <f>C2704+1</f>
        <v/>
      </c>
      <c r="D2705" s="809" t="n"/>
      <c r="E2705" s="810" t="n">
        <v>0.5817756060442528</v>
      </c>
      <c r="F2705" s="812" t="n"/>
      <c r="G2705" s="811" t="n">
        <v>0.3883595975847539</v>
      </c>
      <c r="H2705" s="837" t="n"/>
      <c r="I2705" s="809" t="n"/>
      <c r="J2705" s="810" t="n">
        <v>0.3710995236586423</v>
      </c>
      <c r="K2705" s="812" t="n"/>
      <c r="L2705" s="810" t="n">
        <v>0.6039385070959145</v>
      </c>
      <c r="M2705" s="983">
        <f>IFERROR(AVERAGE(D2705:E2705),"")</f>
        <v/>
      </c>
      <c r="N2705" s="983">
        <f>IFERROR(AVERAGE(F2705:H2705),"")</f>
        <v/>
      </c>
      <c r="O2705" s="983">
        <f>IFERROR(AVERAGE(I2705:J2705),"")</f>
        <v/>
      </c>
      <c r="P2705" s="983">
        <f>IFERROR(AVERAGE(K2705:L2705),"")</f>
        <v/>
      </c>
      <c r="Q2705" s="441" t="n"/>
      <c r="R2705" s="813">
        <f>AVERAGE(M2705:P2705)</f>
        <v/>
      </c>
      <c r="S2705" s="443">
        <f>IF(R2705&gt;=1,1,0)</f>
        <v/>
      </c>
      <c r="T2705" s="443">
        <f>IF(S2705=0,0,S2705+T2704)</f>
        <v/>
      </c>
      <c r="AH2705" s="257">
        <f>IF(AND(M2705&gt;=2,N2705&gt;=2,O2705&gt;=2,P2705&gt;=2),1,0)</f>
        <v/>
      </c>
      <c r="AI2705" s="266">
        <f>IF(AH2705=0,"OK","Check")</f>
        <v/>
      </c>
    </row>
    <row r="2706" ht="17.45" customHeight="1">
      <c r="A2706" s="257">
        <f>IF(ISNUMBER(C2706),MONTH(C2706),"")</f>
        <v/>
      </c>
      <c r="B2706" s="257">
        <f>IF(ISNUMBER(C2706),YEAR(C2706),"")</f>
        <v/>
      </c>
      <c r="C2706" s="808">
        <f>C2705+1</f>
        <v/>
      </c>
      <c r="D2706" s="809" t="n">
        <v>0.6064291992402608</v>
      </c>
      <c r="E2706" s="810" t="n"/>
      <c r="F2706" s="812" t="n"/>
      <c r="G2706" s="811" t="n"/>
      <c r="H2706" s="837" t="n">
        <v>0.3654055648381072</v>
      </c>
      <c r="I2706" s="809" t="n">
        <v>0.323319750395915</v>
      </c>
      <c r="J2706" s="810" t="n"/>
      <c r="K2706" s="812" t="n">
        <v>0.5742359910088373</v>
      </c>
      <c r="L2706" s="810" t="n"/>
      <c r="M2706" s="983">
        <f>IFERROR(AVERAGE(D2706:E2706),"")</f>
        <v/>
      </c>
      <c r="N2706" s="983">
        <f>IFERROR(AVERAGE(F2706:H2706),"")</f>
        <v/>
      </c>
      <c r="O2706" s="983">
        <f>IFERROR(AVERAGE(I2706:J2706),"")</f>
        <v/>
      </c>
      <c r="P2706" s="983">
        <f>IFERROR(AVERAGE(K2706:L2706),"")</f>
        <v/>
      </c>
      <c r="Q2706" s="441" t="n"/>
      <c r="R2706" s="813">
        <f>AVERAGE(M2706:P2706)</f>
        <v/>
      </c>
      <c r="S2706" s="443">
        <f>IF(R2706&gt;=1,1,0)</f>
        <v/>
      </c>
      <c r="T2706" s="443">
        <f>IF(S2706=0,0,S2706+T2705)</f>
        <v/>
      </c>
      <c r="AH2706" s="257">
        <f>IF(AND(M2706&gt;=2,N2706&gt;=2,O2706&gt;=2,P2706&gt;=2),1,0)</f>
        <v/>
      </c>
      <c r="AI2706" s="266">
        <f>IF(AH2706=0,"OK","Check")</f>
        <v/>
      </c>
    </row>
    <row r="2707" ht="17.45" customHeight="1">
      <c r="A2707" s="257">
        <f>IF(ISNUMBER(C2707),MONTH(C2707),"")</f>
        <v/>
      </c>
      <c r="B2707" s="257">
        <f>IF(ISNUMBER(C2707),YEAR(C2707),"")</f>
        <v/>
      </c>
      <c r="C2707" s="791">
        <f>C2706+1</f>
        <v/>
      </c>
      <c r="D2707" s="792" t="n"/>
      <c r="E2707" s="793" t="n">
        <v>0.5540850103490977</v>
      </c>
      <c r="F2707" s="795" t="n"/>
      <c r="G2707" s="794" t="n">
        <v>0.6111264602406636</v>
      </c>
      <c r="H2707" s="836" t="n"/>
      <c r="I2707" s="792" t="n"/>
      <c r="J2707" s="793" t="n">
        <v>0.440137800249791</v>
      </c>
      <c r="K2707" s="795" t="n"/>
      <c r="L2707" s="793" t="n">
        <v>0.997066928432301</v>
      </c>
      <c r="M2707" s="982">
        <f>IFERROR(AVERAGE(D2707:E2707),"")</f>
        <v/>
      </c>
      <c r="N2707" s="982">
        <f>IFERROR(AVERAGE(F2707:H2707),"")</f>
        <v/>
      </c>
      <c r="O2707" s="982">
        <f>IFERROR(AVERAGE(I2707:J2707),"")</f>
        <v/>
      </c>
      <c r="P2707" s="982">
        <f>IFERROR(AVERAGE(K2707:L2707),"")</f>
        <v/>
      </c>
      <c r="R2707" s="797">
        <f>AVERAGE(M2707:P2707)</f>
        <v/>
      </c>
      <c r="S2707" s="266">
        <f>IF(R2707&gt;=1,1,0)</f>
        <v/>
      </c>
      <c r="T2707" s="266">
        <f>IF(S2707=0,0,S2707+T2706)</f>
        <v/>
      </c>
      <c r="AH2707" s="257">
        <f>IF(AND(M2707&gt;=2,N2707&gt;=2,O2707&gt;=2,P2707&gt;=2),1,0)</f>
        <v/>
      </c>
      <c r="AI2707" s="266">
        <f>IF(AH2707=0,"OK","Check")</f>
        <v/>
      </c>
    </row>
    <row r="2708" ht="17.45" customHeight="1">
      <c r="A2708" s="257">
        <f>IF(ISNUMBER(C2708),MONTH(C2708),"")</f>
        <v/>
      </c>
      <c r="B2708" s="257">
        <f>IF(ISNUMBER(C2708),YEAR(C2708),"")</f>
        <v/>
      </c>
      <c r="C2708" s="861">
        <f>C2707+1</f>
        <v/>
      </c>
      <c r="D2708" s="803" t="n">
        <v>0.7787697764486453</v>
      </c>
      <c r="E2708" s="804" t="n"/>
      <c r="F2708" s="806" t="n">
        <v>0.6992503691100442</v>
      </c>
      <c r="G2708" s="805" t="n"/>
      <c r="H2708" s="838" t="n">
        <v>0.6652070079315821</v>
      </c>
      <c r="I2708" s="803" t="n">
        <v>0.8286069804223237</v>
      </c>
      <c r="J2708" s="804" t="n"/>
      <c r="K2708" s="806" t="n">
        <v>1.723592727939141</v>
      </c>
      <c r="L2708" s="804" t="n"/>
      <c r="M2708" s="982">
        <f>IFERROR(AVERAGE(D2708:E2708),"")</f>
        <v/>
      </c>
      <c r="N2708" s="982">
        <f>IFERROR(AVERAGE(F2708:H2708),"")</f>
        <v/>
      </c>
      <c r="O2708" s="982">
        <f>IFERROR(AVERAGE(I2708:J2708),"")</f>
        <v/>
      </c>
      <c r="P2708" s="982">
        <f>IFERROR(AVERAGE(K2708:L2708),"")</f>
        <v/>
      </c>
      <c r="R2708" s="797">
        <f>AVERAGE(M2708:P2708)</f>
        <v/>
      </c>
      <c r="S2708" s="266">
        <f>IF(R2708&gt;=1,1,0)</f>
        <v/>
      </c>
      <c r="T2708" s="266">
        <f>IF(S2708=0,0,S2708+T2707)</f>
        <v/>
      </c>
      <c r="AH2708" s="257">
        <f>IF(AND(M2708&gt;=2,N2708&gt;=2,O2708&gt;=2,P2708&gt;=2),1,0)</f>
        <v/>
      </c>
      <c r="AI2708" s="266">
        <f>IF(AH2708=0,"OK","Check")</f>
        <v/>
      </c>
    </row>
    <row r="2709" ht="17.45" customHeight="1" thickBot="1">
      <c r="A2709" s="257">
        <f>IF(ISNUMBER(C2709),MONTH(C2709),"")</f>
        <v/>
      </c>
      <c r="B2709" s="257">
        <f>IF(ISNUMBER(C2709),YEAR(C2709),"")</f>
        <v/>
      </c>
      <c r="C2709" s="791">
        <f>C2708+1</f>
        <v/>
      </c>
      <c r="D2709" s="792" t="n"/>
      <c r="E2709" s="793" t="n">
        <v>1.0839974981197</v>
      </c>
      <c r="F2709" s="795" t="n"/>
      <c r="G2709" s="794" t="n">
        <v>0.9224490092751439</v>
      </c>
      <c r="H2709" s="836" t="n"/>
      <c r="I2709" s="792" t="n"/>
      <c r="J2709" s="793" t="n">
        <v>0.7649823207164488</v>
      </c>
      <c r="K2709" s="795" t="n"/>
      <c r="L2709" s="793" t="n">
        <v>0.9546506677534251</v>
      </c>
      <c r="M2709" s="982">
        <f>IFERROR(AVERAGE(D2709:E2709),"")</f>
        <v/>
      </c>
      <c r="N2709" s="982">
        <f>IFERROR(AVERAGE(F2709:H2709),"")</f>
        <v/>
      </c>
      <c r="O2709" s="982">
        <f>IFERROR(AVERAGE(I2709:J2709),"")</f>
        <v/>
      </c>
      <c r="P2709" s="982">
        <f>IFERROR(AVERAGE(K2709:L2709),"")</f>
        <v/>
      </c>
      <c r="R2709" s="797">
        <f>AVERAGE(M2709:P2709)</f>
        <v/>
      </c>
      <c r="S2709" s="266">
        <f>IF(R2709&gt;=1,1,0)</f>
        <v/>
      </c>
      <c r="T2709" s="266">
        <f>IF(S2709=0,0,S2709+T2708)</f>
        <v/>
      </c>
      <c r="AH2709" s="257">
        <f>IF(AND(M2709&gt;=2,N2709&gt;=2,O2709&gt;=2,P2709&gt;=2),1,0)</f>
        <v/>
      </c>
      <c r="AI2709" s="266">
        <f>IF(AH2709=0,"OK","Check")</f>
        <v/>
      </c>
    </row>
    <row r="2710" ht="17.45" customHeight="1" thickBot="1">
      <c r="A2710" s="257">
        <f>IF(ISNUMBER(C2710),MONTH(C2710),"")</f>
        <v/>
      </c>
      <c r="B2710" s="257">
        <f>IF(ISNUMBER(C2710),YEAR(C2710),"")</f>
        <v/>
      </c>
      <c r="C2710" s="791">
        <f>C2709+1</f>
        <v/>
      </c>
      <c r="D2710" s="792" t="n">
        <v>1.148966404375475</v>
      </c>
      <c r="E2710" s="793" t="n"/>
      <c r="F2710" s="795" t="n">
        <v>1.053661074073933</v>
      </c>
      <c r="G2710" s="794" t="n"/>
      <c r="H2710" s="836" t="n"/>
      <c r="I2710" s="792" t="n">
        <v>0.8670590607923226</v>
      </c>
      <c r="J2710" s="793" t="n"/>
      <c r="K2710" s="795" t="n">
        <v>0.7945369867416547</v>
      </c>
      <c r="L2710" s="793" t="n"/>
      <c r="M2710" s="982">
        <f>IFERROR(AVERAGE(D2710:E2710),"")</f>
        <v/>
      </c>
      <c r="N2710" s="982">
        <f>IFERROR(AVERAGE(F2710:H2710),"")</f>
        <v/>
      </c>
      <c r="O2710" s="982">
        <f>IFERROR(AVERAGE(I2710:J2710),"")</f>
        <v/>
      </c>
      <c r="P2710" s="982">
        <f>IFERROR(AVERAGE(K2710:L2710),"")</f>
        <v/>
      </c>
      <c r="R2710" s="797">
        <f>AVERAGE(M2710:P2710)</f>
        <v/>
      </c>
      <c r="S2710" s="266">
        <f>IF(R2710&gt;=1,1,0)</f>
        <v/>
      </c>
      <c r="T2710" s="266">
        <f>IF(S2710=0,0,S2710+T2709)</f>
        <v/>
      </c>
      <c r="U2710" s="514" t="inlineStr">
        <is>
          <t>May</t>
        </is>
      </c>
      <c r="V2710" s="515" t="n">
        <v>2025</v>
      </c>
      <c r="W2710" s="516" t="n"/>
      <c r="X2710" s="516" t="n"/>
      <c r="Y2710" s="516" t="n"/>
      <c r="AH2710" s="257">
        <f>IF(AND(M2710&gt;=2,N2710&gt;=2,O2710&gt;=2,P2710&gt;=2),1,0)</f>
        <v/>
      </c>
      <c r="AI2710" s="266">
        <f>IF(AH2710=0,"OK","Check")</f>
        <v/>
      </c>
    </row>
    <row r="2711" ht="17.45" customHeight="1">
      <c r="A2711" s="257">
        <f>IF(ISNUMBER(C2711),MONTH(C2711),"")</f>
        <v/>
      </c>
      <c r="B2711" s="257">
        <f>IF(ISNUMBER(C2711),YEAR(C2711),"")</f>
        <v/>
      </c>
      <c r="C2711" s="791">
        <f>C2710+1</f>
        <v/>
      </c>
      <c r="D2711" s="792" t="n"/>
      <c r="E2711" s="793" t="n">
        <v>1.655863215521164</v>
      </c>
      <c r="F2711" s="795" t="n"/>
      <c r="G2711" s="794" t="n">
        <v>1.475270298053168</v>
      </c>
      <c r="H2711" s="836" t="n"/>
      <c r="I2711" s="792" t="n"/>
      <c r="J2711" s="793" t="n">
        <v>1.029093446542039</v>
      </c>
      <c r="K2711" s="795" t="n"/>
      <c r="L2711" s="793" t="n">
        <v>1.3438727479579</v>
      </c>
      <c r="M2711" s="982">
        <f>IFERROR(AVERAGE(D2711:E2711),"")</f>
        <v/>
      </c>
      <c r="N2711" s="982">
        <f>IFERROR(AVERAGE(F2711:H2711),"")</f>
        <v/>
      </c>
      <c r="O2711" s="982">
        <f>IFERROR(AVERAGE(I2711:J2711),"")</f>
        <v/>
      </c>
      <c r="P2711" s="982">
        <f>IFERROR(AVERAGE(K2711:L2711),"")</f>
        <v/>
      </c>
      <c r="R2711" s="797">
        <f>AVERAGE(M2711:P2711)</f>
        <v/>
      </c>
      <c r="S2711" s="266">
        <f>IF(R2711&gt;=1,1,0)</f>
        <v/>
      </c>
      <c r="T2711" s="266">
        <f>IF(S2711=0,0,S2711+T2710)</f>
        <v/>
      </c>
      <c r="U2711" s="517" t="inlineStr">
        <is>
          <t>Parameter</t>
        </is>
      </c>
      <c r="V2711" s="517" t="inlineStr">
        <is>
          <t>Station 1</t>
        </is>
      </c>
      <c r="W2711" s="517" t="inlineStr">
        <is>
          <t>Station 2</t>
        </is>
      </c>
      <c r="X2711" s="517" t="inlineStr">
        <is>
          <t>Station 4</t>
        </is>
      </c>
      <c r="Y2711" s="517" t="inlineStr">
        <is>
          <t>Station 5</t>
        </is>
      </c>
      <c r="AH2711" s="257">
        <f>IF(AND(M2711&gt;=2,N2711&gt;=2,O2711&gt;=2,P2711&gt;=2),1,0)</f>
        <v/>
      </c>
      <c r="AI2711" s="266">
        <f>IF(AH2711=0,"OK","Check")</f>
        <v/>
      </c>
    </row>
    <row r="2712" ht="17.45" customHeight="1" thickBot="1">
      <c r="A2712" s="257">
        <f>IF(ISNUMBER(C2712),MONTH(C2712),"")</f>
        <v/>
      </c>
      <c r="B2712" s="257">
        <f>IF(ISNUMBER(C2712),YEAR(C2712),"")</f>
        <v/>
      </c>
      <c r="C2712" s="877">
        <f>C2711+1</f>
        <v/>
      </c>
      <c r="D2712" s="878" t="n">
        <v>1.168612360484975</v>
      </c>
      <c r="E2712" s="879" t="n"/>
      <c r="F2712" s="880" t="n"/>
      <c r="G2712" s="881" t="n"/>
      <c r="H2712" s="882" t="n">
        <v>1.086227398266782</v>
      </c>
      <c r="I2712" s="878" t="n">
        <v>1.03508296359939</v>
      </c>
      <c r="J2712" s="879" t="n"/>
      <c r="K2712" s="880" t="n">
        <v>1.213850101911091</v>
      </c>
      <c r="L2712" s="879" t="n"/>
      <c r="M2712" s="1003">
        <f>IFERROR(AVERAGE(D2712:E2712),"")</f>
        <v/>
      </c>
      <c r="N2712" s="1003">
        <f>IFERROR(AVERAGE(F2712:H2712),"")</f>
        <v/>
      </c>
      <c r="O2712" s="1003">
        <f>IFERROR(AVERAGE(I2712:J2712),"")</f>
        <v/>
      </c>
      <c r="P2712" s="1003">
        <f>IFERROR(AVERAGE(K2712:L2712),"")</f>
        <v/>
      </c>
      <c r="Q2712" s="531" t="n"/>
      <c r="R2712" s="884">
        <f>AVERAGE(M2712:P2712)</f>
        <v/>
      </c>
      <c r="S2712" s="510">
        <f>IF(R2712&gt;=1,1,0)</f>
        <v/>
      </c>
      <c r="T2712" s="510">
        <f>IF(S2712=0,0,S2712+T2711)</f>
        <v/>
      </c>
      <c r="U2712" s="518" t="inlineStr">
        <is>
          <t>Average</t>
        </is>
      </c>
      <c r="V2712" s="928">
        <f>AVERAGE(D2682:E2712)</f>
        <v/>
      </c>
      <c r="W2712" s="928">
        <f>AVERAGE(F2682:H2712)</f>
        <v/>
      </c>
      <c r="X2712" s="928">
        <f>AVERAGE(I2682:J2712)</f>
        <v/>
      </c>
      <c r="Y2712" s="928">
        <f>AVERAGE(K2682:L2712)</f>
        <v/>
      </c>
      <c r="AH2712" s="257">
        <f>IF(AND(M2712&gt;=2,N2712&gt;=2,O2712&gt;=2,P2712&gt;=2),1,0)</f>
        <v/>
      </c>
      <c r="AI2712" s="266">
        <f>IF(AH2712=0,"OK","Check")</f>
        <v/>
      </c>
    </row>
    <row r="2713" ht="17.45" customHeight="1">
      <c r="A2713" s="257">
        <f>IF(ISNUMBER(C2713),MONTH(C2713),"")</f>
        <v/>
      </c>
      <c r="B2713" s="257">
        <f>IF(ISNUMBER(C2713),YEAR(C2713),"")</f>
        <v/>
      </c>
      <c r="C2713" s="885">
        <f>C2712+1</f>
        <v/>
      </c>
      <c r="D2713" s="894" t="n"/>
      <c r="E2713" s="895" t="n">
        <v>0.7635599960983348</v>
      </c>
      <c r="F2713" s="896" t="n"/>
      <c r="G2713" s="897" t="n">
        <v>1.065945194964508</v>
      </c>
      <c r="H2713" s="898" t="n"/>
      <c r="I2713" s="894" t="n"/>
      <c r="J2713" s="895" t="n">
        <v>0.7053970493159474</v>
      </c>
      <c r="K2713" s="896" t="n"/>
      <c r="L2713" s="895" t="n">
        <v>0.8869953366695011</v>
      </c>
      <c r="M2713" s="983">
        <f>IFERROR(AVERAGE(D2713:E2713),"")</f>
        <v/>
      </c>
      <c r="N2713" s="983">
        <f>IFERROR(AVERAGE(F2713:H2713),"")</f>
        <v/>
      </c>
      <c r="O2713" s="983">
        <f>IFERROR(AVERAGE(I2713:J2713),"")</f>
        <v/>
      </c>
      <c r="P2713" s="983">
        <f>IFERROR(AVERAGE(K2713:L2713),"")</f>
        <v/>
      </c>
      <c r="Q2713" s="441" t="n"/>
      <c r="R2713" s="813">
        <f>AVERAGE(M2713:P2713)</f>
        <v/>
      </c>
      <c r="S2713" s="443">
        <f>IF(R2713&gt;=1,1,0)</f>
        <v/>
      </c>
      <c r="T2713" s="443">
        <f>IF(S2713=0,0,S2713+T2712)</f>
        <v/>
      </c>
      <c r="U2713" s="518" t="inlineStr">
        <is>
          <t>Maximum</t>
        </is>
      </c>
      <c r="V2713" s="928">
        <f>MAX(D2682:E2712)</f>
        <v/>
      </c>
      <c r="W2713" s="928">
        <f>MAX(F2682:H2712)</f>
        <v/>
      </c>
      <c r="X2713" s="928">
        <f>MAX(I2682:J2712)</f>
        <v/>
      </c>
      <c r="Y2713" s="928">
        <f>MAX(K2682:L2712)</f>
        <v/>
      </c>
      <c r="AH2713" s="257">
        <f>IF(AND(M2713&gt;=2,N2713&gt;=2,O2713&gt;=2,P2713&gt;=2),1,0)</f>
        <v/>
      </c>
      <c r="AI2713" s="266">
        <f>IF(AH2713=0,"OK","Check")</f>
        <v/>
      </c>
    </row>
    <row r="2714" ht="17.45" customHeight="1" thickBot="1">
      <c r="A2714" s="257">
        <f>IF(ISNUMBER(C2714),MONTH(C2714),"")</f>
        <v/>
      </c>
      <c r="B2714" s="257">
        <f>IF(ISNUMBER(C2714),YEAR(C2714),"")</f>
        <v/>
      </c>
      <c r="C2714" s="861">
        <f>C2713+1</f>
        <v/>
      </c>
      <c r="D2714" s="803" t="n">
        <v>0.8736860991324105</v>
      </c>
      <c r="E2714" s="804" t="n"/>
      <c r="F2714" s="806" t="n">
        <v>0.933000125696812</v>
      </c>
      <c r="G2714" s="805" t="n"/>
      <c r="H2714" s="838" t="n">
        <v>0.7662074966957364</v>
      </c>
      <c r="I2714" s="803" t="n">
        <v>0.8609714018216045</v>
      </c>
      <c r="J2714" s="804" t="n"/>
      <c r="K2714" s="806" t="n">
        <v>0.9081368077108153</v>
      </c>
      <c r="L2714" s="804" t="n"/>
      <c r="M2714" s="982">
        <f>IFERROR(AVERAGE(D2714:E2714),"")</f>
        <v/>
      </c>
      <c r="N2714" s="982">
        <f>IFERROR(AVERAGE(F2714:H2714),"")</f>
        <v/>
      </c>
      <c r="O2714" s="982">
        <f>IFERROR(AVERAGE(I2714:J2714),"")</f>
        <v/>
      </c>
      <c r="P2714" s="982">
        <f>IFERROR(AVERAGE(K2714:L2714),"")</f>
        <v/>
      </c>
      <c r="R2714" s="797">
        <f>AVERAGE(M2714:P2714)</f>
        <v/>
      </c>
      <c r="S2714" s="266">
        <f>IF(R2714&gt;=1,1,0)</f>
        <v/>
      </c>
      <c r="T2714" s="266">
        <f>IF(S2714=0,0,S2714+T2713)</f>
        <v/>
      </c>
      <c r="U2714" s="520" t="inlineStr">
        <is>
          <t># DAYS &gt; 2.5</t>
        </is>
      </c>
      <c r="V2714" s="521">
        <f>COUNTIF(D2682:E2712,"&gt;=2.5")</f>
        <v/>
      </c>
      <c r="W2714" s="521">
        <f>COUNTIF(F2682:H2712,"&gt;=2.5")</f>
        <v/>
      </c>
      <c r="X2714" s="521">
        <f>COUNTIF(I2682:J2712,"&gt;=2.5")</f>
        <v/>
      </c>
      <c r="Y2714" s="521">
        <f>COUNTIF(K2682:L2712,"&gt;=2.5")</f>
        <v/>
      </c>
      <c r="AH2714" s="257">
        <f>IF(AND(M2714&gt;=2,N2714&gt;=2,O2714&gt;=2,P2714&gt;=2),1,0)</f>
        <v/>
      </c>
      <c r="AI2714" s="266">
        <f>IF(AH2714=0,"OK","Check")</f>
        <v/>
      </c>
    </row>
    <row r="2715" ht="17.45" customHeight="1" thickBot="1">
      <c r="A2715" s="257">
        <f>IF(ISNUMBER(C2715),MONTH(C2715),"")</f>
        <v/>
      </c>
      <c r="B2715" s="257">
        <f>IF(ISNUMBER(C2715),YEAR(C2715),"")</f>
        <v/>
      </c>
      <c r="C2715" s="791">
        <f>C2714+1</f>
        <v/>
      </c>
      <c r="D2715" s="792" t="n"/>
      <c r="E2715" s="793" t="n">
        <v>0.809872973384659</v>
      </c>
      <c r="F2715" s="795" t="n"/>
      <c r="G2715" s="794" t="n">
        <v>1.003989748409643</v>
      </c>
      <c r="H2715" s="836" t="n"/>
      <c r="I2715" s="792" t="n"/>
      <c r="J2715" s="793" t="n">
        <v>0.729453707228452</v>
      </c>
      <c r="K2715" s="795" t="n"/>
      <c r="L2715" s="793" t="n">
        <v>0.9470679359333724</v>
      </c>
      <c r="M2715" s="982">
        <f>IFERROR(AVERAGE(D2715:E2715),"")</f>
        <v/>
      </c>
      <c r="N2715" s="982">
        <f>IFERROR(AVERAGE(F2715:H2715),"")</f>
        <v/>
      </c>
      <c r="O2715" s="982">
        <f>IFERROR(AVERAGE(I2715:J2715),"")</f>
        <v/>
      </c>
      <c r="P2715" s="982">
        <f>IFERROR(AVERAGE(K2715:L2715),"")</f>
        <v/>
      </c>
      <c r="R2715" s="797">
        <f>AVERAGE(M2715:P2715)</f>
        <v/>
      </c>
      <c r="S2715" s="266">
        <f>IF(R2715&gt;=1,1,0)</f>
        <v/>
      </c>
      <c r="T2715" s="266">
        <f>IF(S2715=0,0,S2715+T2714)</f>
        <v/>
      </c>
      <c r="X2715" s="664">
        <f>SUM(V2714:Y2714)</f>
        <v/>
      </c>
      <c r="Y2715" s="929">
        <f>AVERAGE(V2712:Y2712)</f>
        <v/>
      </c>
      <c r="AH2715" s="257">
        <f>IF(AND(M2715&gt;=2,N2715&gt;=2,O2715&gt;=2,P2715&gt;=2),1,0)</f>
        <v/>
      </c>
      <c r="AI2715" s="266">
        <f>IF(AH2715=0,"OK","Check")</f>
        <v/>
      </c>
    </row>
    <row r="2716" ht="17.45" customHeight="1">
      <c r="A2716" s="257">
        <f>IF(ISNUMBER(C2716),MONTH(C2716),"")</f>
        <v/>
      </c>
      <c r="B2716" s="257">
        <f>IF(ISNUMBER(C2716),YEAR(C2716),"")</f>
        <v/>
      </c>
      <c r="C2716" s="791">
        <f>C2715+1</f>
        <v/>
      </c>
      <c r="D2716" s="792" t="n">
        <v>0.8385575001188268</v>
      </c>
      <c r="E2716" s="793" t="n"/>
      <c r="F2716" s="795" t="n">
        <v>0.6573199317794325</v>
      </c>
      <c r="G2716" s="794" t="n"/>
      <c r="H2716" s="836" t="n"/>
      <c r="I2716" s="792" t="n">
        <v>0.7496894943831375</v>
      </c>
      <c r="J2716" s="793" t="n"/>
      <c r="K2716" s="795" t="n">
        <v>0.7679294212363081</v>
      </c>
      <c r="L2716" s="793" t="n"/>
      <c r="M2716" s="982">
        <f>IFERROR(AVERAGE(D2716:E2716),"")</f>
        <v/>
      </c>
      <c r="N2716" s="982">
        <f>IFERROR(AVERAGE(F2716:H2716),"")</f>
        <v/>
      </c>
      <c r="O2716" s="982">
        <f>IFERROR(AVERAGE(I2716:J2716),"")</f>
        <v/>
      </c>
      <c r="P2716" s="982">
        <f>IFERROR(AVERAGE(K2716:L2716),"")</f>
        <v/>
      </c>
      <c r="R2716" s="797">
        <f>AVERAGE(M2716:P2716)</f>
        <v/>
      </c>
      <c r="S2716" s="266">
        <f>IF(R2716&gt;=1,1,0)</f>
        <v/>
      </c>
      <c r="T2716" s="266">
        <f>IF(S2716=0,0,S2716+T2715)</f>
        <v/>
      </c>
      <c r="V2716" s="605">
        <f>V2712-V2681</f>
        <v/>
      </c>
      <c r="W2716" s="605">
        <f>W2712-W2681</f>
        <v/>
      </c>
      <c r="X2716" s="605">
        <f>X2712-X2681</f>
        <v/>
      </c>
      <c r="Y2716" s="605">
        <f>Y2712-Y2681</f>
        <v/>
      </c>
      <c r="AH2716" s="257">
        <f>IF(AND(M2716&gt;=2,N2716&gt;=2,O2716&gt;=2,P2716&gt;=2),1,0)</f>
        <v/>
      </c>
      <c r="AI2716" s="266">
        <f>IF(AH2716=0,"OK","Check")</f>
        <v/>
      </c>
    </row>
    <row r="2717" ht="17.45" customHeight="1">
      <c r="A2717" s="257">
        <f>IF(ISNUMBER(C2717),MONTH(C2717),"")</f>
        <v/>
      </c>
      <c r="B2717" s="257">
        <f>IF(ISNUMBER(C2717),YEAR(C2717),"")</f>
        <v/>
      </c>
      <c r="C2717" s="791">
        <f>C2716+1</f>
        <v/>
      </c>
      <c r="D2717" s="792" t="n"/>
      <c r="E2717" s="793" t="n">
        <v>0.7135915066529418</v>
      </c>
      <c r="F2717" s="795" t="n"/>
      <c r="G2717" s="794" t="n">
        <v>0.6967324972093091</v>
      </c>
      <c r="H2717" s="836" t="n"/>
      <c r="I2717" s="792" t="n"/>
      <c r="J2717" s="793" t="n">
        <v>0.628294789798308</v>
      </c>
      <c r="K2717" s="795" t="n"/>
      <c r="L2717" s="793" t="n">
        <v>0.760360071000496</v>
      </c>
      <c r="M2717" s="982">
        <f>IFERROR(AVERAGE(D2717:E2717),"")</f>
        <v/>
      </c>
      <c r="N2717" s="982">
        <f>IFERROR(AVERAGE(F2717:H2717),"")</f>
        <v/>
      </c>
      <c r="O2717" s="982">
        <f>IFERROR(AVERAGE(I2717:J2717),"")</f>
        <v/>
      </c>
      <c r="P2717" s="982">
        <f>IFERROR(AVERAGE(K2717:L2717),"")</f>
        <v/>
      </c>
      <c r="R2717" s="797">
        <f>AVERAGE(M2717:P2717)</f>
        <v/>
      </c>
      <c r="S2717" s="266">
        <f>IF(R2717&gt;=1,1,0)</f>
        <v/>
      </c>
      <c r="T2717" s="266">
        <f>IF(S2717=0,0,S2717+T2716)</f>
        <v/>
      </c>
      <c r="Y2717" s="605">
        <f>Y2715-Y2684</f>
        <v/>
      </c>
      <c r="AH2717" s="257">
        <f>IF(AND(M2717&gt;=2,N2717&gt;=2,O2717&gt;=2,P2717&gt;=2),1,0)</f>
        <v/>
      </c>
      <c r="AI2717" s="266">
        <f>IF(AH2717=0,"OK","Check")</f>
        <v/>
      </c>
    </row>
    <row r="2718" ht="17.45" customHeight="1">
      <c r="A2718" s="257">
        <f>IF(ISNUMBER(C2718),MONTH(C2718),"")</f>
        <v/>
      </c>
      <c r="B2718" s="257">
        <f>IF(ISNUMBER(C2718),YEAR(C2718),"")</f>
        <v/>
      </c>
      <c r="C2718" s="791">
        <f>C2717+1</f>
        <v/>
      </c>
      <c r="D2718" s="792" t="n">
        <v>0.7704401587967565</v>
      </c>
      <c r="E2718" s="793" t="n"/>
      <c r="F2718" s="795" t="n"/>
      <c r="G2718" s="794" t="n"/>
      <c r="H2718" s="836" t="n">
        <v>0.8088055491646472</v>
      </c>
      <c r="I2718" s="792" t="n">
        <v>0.6904843571160814</v>
      </c>
      <c r="J2718" s="793" t="n"/>
      <c r="K2718" s="795" t="n">
        <v>0.6533802831698696</v>
      </c>
      <c r="L2718" s="793" t="n"/>
      <c r="M2718" s="982">
        <f>IFERROR(AVERAGE(D2718:E2718),"")</f>
        <v/>
      </c>
      <c r="N2718" s="982">
        <f>IFERROR(AVERAGE(F2718:H2718),"")</f>
        <v/>
      </c>
      <c r="O2718" s="982">
        <f>IFERROR(AVERAGE(I2718:J2718),"")</f>
        <v/>
      </c>
      <c r="P2718" s="982">
        <f>IFERROR(AVERAGE(K2718:L2718),"")</f>
        <v/>
      </c>
      <c r="R2718" s="797">
        <f>AVERAGE(M2718:P2718)</f>
        <v/>
      </c>
      <c r="S2718" s="266">
        <f>IF(R2718&gt;=1,1,0)</f>
        <v/>
      </c>
      <c r="T2718" s="266">
        <f>IF(S2718=0,0,S2718+T2717)</f>
        <v/>
      </c>
      <c r="AH2718" s="257">
        <f>IF(AND(M2718&gt;=2,N2718&gt;=2,O2718&gt;=2,P2718&gt;=2),1,0)</f>
        <v/>
      </c>
      <c r="AI2718" s="266">
        <f>IF(AH2718=0,"OK","Check")</f>
        <v/>
      </c>
    </row>
    <row r="2719" ht="17.45" customHeight="1">
      <c r="A2719" s="257">
        <f>IF(ISNUMBER(C2719),MONTH(C2719),"")</f>
        <v/>
      </c>
      <c r="B2719" s="257">
        <f>IF(ISNUMBER(C2719),YEAR(C2719),"")</f>
        <v/>
      </c>
      <c r="C2719" s="808">
        <f>C2718+1</f>
        <v/>
      </c>
      <c r="D2719" s="809" t="n"/>
      <c r="E2719" s="810" t="n">
        <v>0.7055963329999237</v>
      </c>
      <c r="F2719" s="812" t="n"/>
      <c r="G2719" s="811" t="n">
        <v>0.5386353931590162</v>
      </c>
      <c r="H2719" s="837" t="n"/>
      <c r="I2719" s="809" t="n"/>
      <c r="J2719" s="810" t="n">
        <v>0.415084939293351</v>
      </c>
      <c r="K2719" s="812" t="n"/>
      <c r="L2719" s="810" t="n">
        <v>1.053068840294981</v>
      </c>
      <c r="M2719" s="983">
        <f>IFERROR(AVERAGE(D2719:E2719),"")</f>
        <v/>
      </c>
      <c r="N2719" s="983">
        <f>IFERROR(AVERAGE(F2719:H2719),"")</f>
        <v/>
      </c>
      <c r="O2719" s="983">
        <f>IFERROR(AVERAGE(I2719:J2719),"")</f>
        <v/>
      </c>
      <c r="P2719" s="983">
        <f>IFERROR(AVERAGE(K2719:L2719),"")</f>
        <v/>
      </c>
      <c r="Q2719" s="441" t="n"/>
      <c r="R2719" s="813">
        <f>AVERAGE(M2719:P2719)</f>
        <v/>
      </c>
      <c r="S2719" s="443">
        <f>IF(R2719&gt;=1,1,0)</f>
        <v/>
      </c>
      <c r="T2719" s="443">
        <f>IF(S2719=0,0,S2719+T2718)</f>
        <v/>
      </c>
      <c r="AH2719" s="257">
        <f>IF(AND(M2719&gt;=2,N2719&gt;=2,O2719&gt;=2,P2719&gt;=2),1,0)</f>
        <v/>
      </c>
      <c r="AI2719" s="266">
        <f>IF(AH2719=0,"OK","Check")</f>
        <v/>
      </c>
    </row>
    <row r="2720" ht="17.45" customHeight="1">
      <c r="A2720" s="257">
        <f>IF(ISNUMBER(C2720),MONTH(C2720),"")</f>
        <v/>
      </c>
      <c r="B2720" s="257">
        <f>IF(ISNUMBER(C2720),YEAR(C2720),"")</f>
        <v/>
      </c>
      <c r="C2720" s="861">
        <f>C2719+1</f>
        <v/>
      </c>
      <c r="D2720" s="809" t="n">
        <v>0.5451828426726051</v>
      </c>
      <c r="E2720" s="810" t="n"/>
      <c r="F2720" s="812" t="n">
        <v>0.5683244132508668</v>
      </c>
      <c r="G2720" s="811" t="n"/>
      <c r="H2720" s="837" t="n">
        <v>0.520686909723726</v>
      </c>
      <c r="I2720" s="809" t="n">
        <v>0.402842244895709</v>
      </c>
      <c r="J2720" s="810" t="n"/>
      <c r="K2720" s="812" t="n">
        <v>0.7832432212486717</v>
      </c>
      <c r="L2720" s="810" t="n"/>
      <c r="M2720" s="983">
        <f>IFERROR(AVERAGE(D2720:E2720),"")</f>
        <v/>
      </c>
      <c r="N2720" s="983">
        <f>IFERROR(AVERAGE(F2720:H2720),"")</f>
        <v/>
      </c>
      <c r="O2720" s="983">
        <f>IFERROR(AVERAGE(I2720:J2720),"")</f>
        <v/>
      </c>
      <c r="P2720" s="983">
        <f>IFERROR(AVERAGE(K2720:L2720),"")</f>
        <v/>
      </c>
      <c r="Q2720" s="441" t="n"/>
      <c r="R2720" s="813">
        <f>AVERAGE(M2720:P2720)</f>
        <v/>
      </c>
      <c r="S2720" s="443">
        <f>IF(R2720&gt;=1,1,0)</f>
        <v/>
      </c>
      <c r="T2720" s="443">
        <f>IF(S2720=0,0,S2720+T2719)</f>
        <v/>
      </c>
      <c r="AH2720" s="257">
        <f>IF(AND(M2720&gt;=2,N2720&gt;=2,O2720&gt;=2,P2720&gt;=2),1,0)</f>
        <v/>
      </c>
      <c r="AI2720" s="266">
        <f>IF(AH2720=0,"OK","Check")</f>
        <v/>
      </c>
    </row>
    <row r="2721" ht="17.45" customHeight="1">
      <c r="A2721" s="257">
        <f>IF(ISNUMBER(C2721),MONTH(C2721),"")</f>
        <v/>
      </c>
      <c r="B2721" s="257">
        <f>IF(ISNUMBER(C2721),YEAR(C2721),"")</f>
        <v/>
      </c>
      <c r="C2721" s="791">
        <f>C2720+1</f>
        <v/>
      </c>
      <c r="D2721" s="792" t="n"/>
      <c r="E2721" s="793" t="n">
        <v>1.399929269381802</v>
      </c>
      <c r="F2721" s="795" t="n"/>
      <c r="G2721" s="794" t="n">
        <v>0.5767043217486549</v>
      </c>
      <c r="H2721" s="836" t="n"/>
      <c r="I2721" s="792" t="n"/>
      <c r="J2721" s="793" t="n">
        <v>0.6062096332242962</v>
      </c>
      <c r="K2721" s="795" t="n"/>
      <c r="L2721" s="793" t="n">
        <v>0.8665968892657411</v>
      </c>
      <c r="M2721" s="982">
        <f>IFERROR(AVERAGE(D2721:E2721),"")</f>
        <v/>
      </c>
      <c r="N2721" s="982">
        <f>IFERROR(AVERAGE(F2721:H2721),"")</f>
        <v/>
      </c>
      <c r="O2721" s="982">
        <f>IFERROR(AVERAGE(I2721:J2721),"")</f>
        <v/>
      </c>
      <c r="P2721" s="982">
        <f>IFERROR(AVERAGE(K2721:L2721),"")</f>
        <v/>
      </c>
      <c r="R2721" s="797">
        <f>AVERAGE(M2721:P2721)</f>
        <v/>
      </c>
      <c r="S2721" s="266">
        <f>IF(R2721&gt;=1,1,0)</f>
        <v/>
      </c>
      <c r="T2721" s="266">
        <f>IF(S2721=0,0,S2721+T2720)</f>
        <v/>
      </c>
      <c r="AH2721" s="257">
        <f>IF(AND(M2721&gt;=2,N2721&gt;=2,O2721&gt;=2,P2721&gt;=2),1,0)</f>
        <v/>
      </c>
      <c r="AI2721" s="266">
        <f>IF(AH2721=0,"OK","Check")</f>
        <v/>
      </c>
    </row>
    <row r="2722" ht="17.45" customHeight="1">
      <c r="A2722" s="257">
        <f>IF(ISNUMBER(C2722),MONTH(C2722),"")</f>
        <v/>
      </c>
      <c r="B2722" s="257">
        <f>IF(ISNUMBER(C2722),YEAR(C2722),"")</f>
        <v/>
      </c>
      <c r="C2722" s="791">
        <f>C2721+1</f>
        <v/>
      </c>
      <c r="D2722" s="792" t="n">
        <v>1.03208411328321</v>
      </c>
      <c r="E2722" s="793" t="n"/>
      <c r="F2722" s="795" t="n">
        <v>0.7966696717963768</v>
      </c>
      <c r="G2722" s="794" t="n"/>
      <c r="H2722" s="836" t="n"/>
      <c r="I2722" s="792" t="n">
        <v>0.7699304132466112</v>
      </c>
      <c r="J2722" s="793" t="n"/>
      <c r="K2722" s="795" t="n">
        <v>0.9315300906694077</v>
      </c>
      <c r="L2722" s="793" t="n"/>
      <c r="M2722" s="982">
        <f>IFERROR(AVERAGE(D2722:E2722),"")</f>
        <v/>
      </c>
      <c r="N2722" s="982">
        <f>IFERROR(AVERAGE(F2722:H2722),"")</f>
        <v/>
      </c>
      <c r="O2722" s="982">
        <f>IFERROR(AVERAGE(I2722:J2722),"")</f>
        <v/>
      </c>
      <c r="P2722" s="982">
        <f>IFERROR(AVERAGE(K2722:L2722),"")</f>
        <v/>
      </c>
      <c r="R2722" s="797">
        <f>AVERAGE(M2722:P2722)</f>
        <v/>
      </c>
      <c r="S2722" s="266">
        <f>IF(R2722&gt;=1,1,0)</f>
        <v/>
      </c>
      <c r="T2722" s="266">
        <f>IF(S2722=0,0,S2722+T2721)</f>
        <v/>
      </c>
      <c r="AH2722" s="257">
        <f>IF(AND(M2722&gt;=2,N2722&gt;=2,O2722&gt;=2,P2722&gt;=2),1,0)</f>
        <v/>
      </c>
      <c r="AI2722" s="266">
        <f>IF(AH2722=0,"OK","Check")</f>
        <v/>
      </c>
    </row>
    <row r="2723" ht="17.45" customHeight="1">
      <c r="A2723" s="257">
        <f>IF(ISNUMBER(C2723),MONTH(C2723),"")</f>
        <v/>
      </c>
      <c r="B2723" s="257">
        <f>IF(ISNUMBER(C2723),YEAR(C2723),"")</f>
        <v/>
      </c>
      <c r="C2723" s="791">
        <f>C2722+1</f>
        <v/>
      </c>
      <c r="D2723" s="792" t="n"/>
      <c r="E2723" s="793" t="n">
        <v>1.503713838128422</v>
      </c>
      <c r="F2723" s="795" t="n"/>
      <c r="G2723" s="794" t="n">
        <v>1.09953090765988</v>
      </c>
      <c r="H2723" s="836" t="n"/>
      <c r="I2723" s="792" t="n"/>
      <c r="J2723" s="793" t="n">
        <v>1.012724612696871</v>
      </c>
      <c r="K2723" s="795" t="n"/>
      <c r="L2723" s="865" t="n">
        <v>2.862027021737856</v>
      </c>
      <c r="M2723" s="982">
        <f>IFERROR(AVERAGE(D2723:E2723),"")</f>
        <v/>
      </c>
      <c r="N2723" s="982">
        <f>IFERROR(AVERAGE(F2723:H2723),"")</f>
        <v/>
      </c>
      <c r="O2723" s="982">
        <f>IFERROR(AVERAGE(I2723:J2723),"")</f>
        <v/>
      </c>
      <c r="P2723" s="1028">
        <f>IFERROR(AVERAGE(K2723:L2723),"")</f>
        <v/>
      </c>
      <c r="R2723" s="797">
        <f>AVERAGE(M2723:P2723)</f>
        <v/>
      </c>
      <c r="S2723" s="266">
        <f>IF(R2723&gt;=1,1,0)</f>
        <v/>
      </c>
      <c r="T2723" s="266">
        <f>IF(S2723=0,0,S2723+T2722)</f>
        <v/>
      </c>
      <c r="AH2723" s="257">
        <f>IF(AND(M2723&gt;=2,N2723&gt;=2,O2723&gt;=2,P2723&gt;=2),1,0)</f>
        <v/>
      </c>
      <c r="AI2723" s="266">
        <f>IF(AH2723=0,"OK","Check")</f>
        <v/>
      </c>
    </row>
    <row r="2724" ht="17.45" customHeight="1">
      <c r="A2724" s="257">
        <f>IF(ISNUMBER(C2724),MONTH(C2724),"")</f>
        <v/>
      </c>
      <c r="B2724" s="257">
        <f>IF(ISNUMBER(C2724),YEAR(C2724),"")</f>
        <v/>
      </c>
      <c r="C2724" s="791">
        <f>C2723+1</f>
        <v/>
      </c>
      <c r="D2724" s="849" t="n">
        <v>1.045897744672245</v>
      </c>
      <c r="E2724" s="850" t="n"/>
      <c r="F2724" s="852" t="n"/>
      <c r="G2724" s="851" t="n"/>
      <c r="H2724" s="853" t="n">
        <v>0.9973400738167044</v>
      </c>
      <c r="I2724" s="849" t="n">
        <v>0.9092711863788874</v>
      </c>
      <c r="J2724" s="850" t="n"/>
      <c r="K2724" s="852" t="n">
        <v>1.098860933892472</v>
      </c>
      <c r="L2724" s="850" t="n"/>
      <c r="M2724" s="982">
        <f>IFERROR(AVERAGE(D2724:E2724),"")</f>
        <v/>
      </c>
      <c r="N2724" s="982">
        <f>IFERROR(AVERAGE(F2724:H2724),"")</f>
        <v/>
      </c>
      <c r="O2724" s="982">
        <f>IFERROR(AVERAGE(I2724:J2724),"")</f>
        <v/>
      </c>
      <c r="P2724" s="982">
        <f>IFERROR(AVERAGE(K2724:L2724),"")</f>
        <v/>
      </c>
      <c r="R2724" s="797">
        <f>AVERAGE(M2724:P2724)</f>
        <v/>
      </c>
      <c r="S2724" s="266">
        <f>IF(R2724&gt;=1,1,0)</f>
        <v/>
      </c>
      <c r="T2724" s="266">
        <f>IF(S2724=0,0,S2724+T2723)</f>
        <v/>
      </c>
      <c r="AH2724" s="257">
        <f>IF(AND(M2724&gt;=2,N2724&gt;=2,O2724&gt;=2,P2724&gt;=2),1,0)</f>
        <v/>
      </c>
      <c r="AI2724" s="266">
        <f>IF(AH2724=0,"OK","Check")</f>
        <v/>
      </c>
    </row>
    <row r="2725" ht="17.45" customHeight="1">
      <c r="A2725" s="257">
        <f>IF(ISNUMBER(C2725),MONTH(C2725),"")</f>
        <v/>
      </c>
      <c r="B2725" s="257">
        <f>IF(ISNUMBER(C2725),YEAR(C2725),"")</f>
        <v/>
      </c>
      <c r="C2725" s="791">
        <f>C2724+1</f>
        <v/>
      </c>
      <c r="D2725" s="849" t="n"/>
      <c r="E2725" s="850" t="n">
        <v>1.050483543110461</v>
      </c>
      <c r="F2725" s="852" t="n"/>
      <c r="G2725" s="851" t="n">
        <v>1.096123705560558</v>
      </c>
      <c r="H2725" s="853" t="n"/>
      <c r="I2725" s="849" t="n"/>
      <c r="J2725" s="850" t="n">
        <v>0.836349370103407</v>
      </c>
      <c r="K2725" s="852" t="n"/>
      <c r="L2725" s="850" t="n">
        <v>1.266139359577132</v>
      </c>
      <c r="M2725" s="982">
        <f>IFERROR(AVERAGE(D2725:E2725),"")</f>
        <v/>
      </c>
      <c r="N2725" s="982">
        <f>IFERROR(AVERAGE(F2725:H2725),"")</f>
        <v/>
      </c>
      <c r="O2725" s="982">
        <f>IFERROR(AVERAGE(I2725:J2725),"")</f>
        <v/>
      </c>
      <c r="P2725" s="982">
        <f>IFERROR(AVERAGE(K2725:L2725),"")</f>
        <v/>
      </c>
      <c r="R2725" s="797">
        <f>AVERAGE(M2725:P2725)</f>
        <v/>
      </c>
      <c r="S2725" s="266">
        <f>IF(R2725&gt;=1,1,0)</f>
        <v/>
      </c>
      <c r="T2725" s="266">
        <f>IF(S2725=0,0,S2725+T2724)</f>
        <v/>
      </c>
      <c r="AH2725" s="257">
        <f>IF(AND(M2725&gt;=2,N2725&gt;=2,O2725&gt;=2,P2725&gt;=2),1,0)</f>
        <v/>
      </c>
      <c r="AI2725" s="266">
        <f>IF(AH2725=0,"OK","Check")</f>
        <v/>
      </c>
    </row>
    <row r="2726" ht="17.45" customHeight="1">
      <c r="A2726" s="257">
        <f>IF(ISNUMBER(C2726),MONTH(C2726),"")</f>
        <v/>
      </c>
      <c r="B2726" s="257">
        <f>IF(ISNUMBER(C2726),YEAR(C2726),"")</f>
        <v/>
      </c>
      <c r="C2726" s="861">
        <f>C2725+1</f>
        <v/>
      </c>
      <c r="D2726" s="844" t="n">
        <v>0.909420226809742</v>
      </c>
      <c r="E2726" s="845" t="n"/>
      <c r="F2726" s="847" t="n">
        <v>1.206726622934449</v>
      </c>
      <c r="G2726" s="846" t="n"/>
      <c r="H2726" s="848" t="n">
        <v>1.072806886948819</v>
      </c>
      <c r="I2726" s="844" t="n">
        <v>0.6113667722606154</v>
      </c>
      <c r="J2726" s="845" t="n"/>
      <c r="K2726" s="847" t="n">
        <v>0.7273712589963569</v>
      </c>
      <c r="L2726" s="845" t="n"/>
      <c r="M2726" s="983">
        <f>IFERROR(AVERAGE(D2726:E2726),"")</f>
        <v/>
      </c>
      <c r="N2726" s="983">
        <f>IFERROR(AVERAGE(F2726:H2726),"")</f>
        <v/>
      </c>
      <c r="O2726" s="983">
        <f>IFERROR(AVERAGE(I2726:J2726),"")</f>
        <v/>
      </c>
      <c r="P2726" s="983">
        <f>IFERROR(AVERAGE(K2726:L2726),"")</f>
        <v/>
      </c>
      <c r="Q2726" s="441" t="n"/>
      <c r="R2726" s="813">
        <f>AVERAGE(M2726:P2726)</f>
        <v/>
      </c>
      <c r="S2726" s="443">
        <f>IF(R2726&gt;=1,1,0)</f>
        <v/>
      </c>
      <c r="T2726" s="443">
        <f>IF(S2726=0,0,S2726+T2725)</f>
        <v/>
      </c>
      <c r="AH2726" s="257">
        <f>IF(AND(M2726&gt;=2,N2726&gt;=2,O2726&gt;=2,P2726&gt;=2),1,0)</f>
        <v/>
      </c>
      <c r="AI2726" s="266">
        <f>IF(AH2726=0,"OK","Check")</f>
        <v/>
      </c>
    </row>
    <row r="2727" ht="17.45" customHeight="1">
      <c r="A2727" s="257">
        <f>IF(ISNUMBER(C2727),MONTH(C2727),"")</f>
        <v/>
      </c>
      <c r="B2727" s="257">
        <f>IF(ISNUMBER(C2727),YEAR(C2727),"")</f>
        <v/>
      </c>
      <c r="C2727" s="808">
        <f>C2726+1</f>
        <v/>
      </c>
      <c r="D2727" s="844" t="n"/>
      <c r="E2727" s="845" t="n">
        <v>0.7362265875141127</v>
      </c>
      <c r="F2727" s="847" t="n"/>
      <c r="G2727" s="846" t="n">
        <v>0.8893310775112396</v>
      </c>
      <c r="H2727" s="848" t="n"/>
      <c r="I2727" s="844" t="n"/>
      <c r="J2727" s="845" t="n">
        <v>0.68154618990024</v>
      </c>
      <c r="K2727" s="847" t="n"/>
      <c r="L2727" s="845" t="n">
        <v>0.8437691928167672</v>
      </c>
      <c r="M2727" s="983">
        <f>IFERROR(AVERAGE(D2727:E2727),"")</f>
        <v/>
      </c>
      <c r="N2727" s="983">
        <f>IFERROR(AVERAGE(F2727:H2727),"")</f>
        <v/>
      </c>
      <c r="O2727" s="983">
        <f>IFERROR(AVERAGE(I2727:J2727),"")</f>
        <v/>
      </c>
      <c r="P2727" s="983">
        <f>IFERROR(AVERAGE(K2727:L2727),"")</f>
        <v/>
      </c>
      <c r="Q2727" s="441" t="n"/>
      <c r="R2727" s="813">
        <f>AVERAGE(M2727:P2727)</f>
        <v/>
      </c>
      <c r="S2727" s="443">
        <f>IF(R2727&gt;=1,1,0)</f>
        <v/>
      </c>
      <c r="T2727" s="443">
        <f>IF(S2727=0,0,S2727+T2726)</f>
        <v/>
      </c>
      <c r="AH2727" s="257">
        <f>IF(AND(M2727&gt;=2,N2727&gt;=2,O2727&gt;=2,P2727&gt;=2),1,0)</f>
        <v/>
      </c>
      <c r="AI2727" s="266">
        <f>IF(AH2727=0,"OK","Check")</f>
        <v/>
      </c>
    </row>
    <row r="2728" ht="17.45" customHeight="1">
      <c r="A2728" s="257">
        <f>IF(ISNUMBER(C2728),MONTH(C2728),"")</f>
        <v/>
      </c>
      <c r="B2728" s="257">
        <f>IF(ISNUMBER(C2728),YEAR(C2728),"")</f>
        <v/>
      </c>
      <c r="C2728" s="791">
        <f>C2727+1</f>
        <v/>
      </c>
      <c r="D2728" s="849" t="n">
        <v>1.040370082731801</v>
      </c>
      <c r="E2728" s="850" t="n"/>
      <c r="F2728" s="852" t="n">
        <v>1.321978957949691</v>
      </c>
      <c r="G2728" s="851" t="n"/>
      <c r="H2728" s="853" t="n"/>
      <c r="I2728" s="849" t="n">
        <v>1.05212212930344</v>
      </c>
      <c r="J2728" s="850" t="n"/>
      <c r="K2728" s="852" t="n">
        <v>1.063802810082023</v>
      </c>
      <c r="L2728" s="850" t="n"/>
      <c r="M2728" s="982">
        <f>IFERROR(AVERAGE(D2728:E2728),"")</f>
        <v/>
      </c>
      <c r="N2728" s="982">
        <f>IFERROR(AVERAGE(F2728:H2728),"")</f>
        <v/>
      </c>
      <c r="O2728" s="982">
        <f>IFERROR(AVERAGE(I2728:J2728),"")</f>
        <v/>
      </c>
      <c r="P2728" s="982">
        <f>IFERROR(AVERAGE(K2728:L2728),"")</f>
        <v/>
      </c>
      <c r="R2728" s="797">
        <f>AVERAGE(M2728:P2728)</f>
        <v/>
      </c>
      <c r="S2728" s="266">
        <f>IF(R2728&gt;=1,1,0)</f>
        <v/>
      </c>
      <c r="T2728" s="266">
        <f>IF(S2728=0,0,S2728+T2727)</f>
        <v/>
      </c>
      <c r="AH2728" s="257">
        <f>IF(AND(M2728&gt;=2,N2728&gt;=2,O2728&gt;=2,P2728&gt;=2),1,0)</f>
        <v/>
      </c>
      <c r="AI2728" s="266">
        <f>IF(AH2728=0,"OK","Check")</f>
        <v/>
      </c>
    </row>
    <row r="2729" ht="17.45" customHeight="1">
      <c r="A2729" s="257">
        <f>IF(ISNUMBER(C2729),MONTH(C2729),"")</f>
        <v/>
      </c>
      <c r="B2729" s="257">
        <f>IF(ISNUMBER(C2729),YEAR(C2729),"")</f>
        <v/>
      </c>
      <c r="C2729" s="791">
        <f>C2728+1</f>
        <v/>
      </c>
      <c r="D2729" s="849" t="n"/>
      <c r="E2729" s="850" t="n">
        <v>1.234378702913686</v>
      </c>
      <c r="F2729" s="852" t="n"/>
      <c r="G2729" s="851" t="n">
        <v>1.341456412122718</v>
      </c>
      <c r="H2729" s="853" t="n"/>
      <c r="I2729" s="849" t="n"/>
      <c r="J2729" s="850" t="n">
        <v>1.279204878931223</v>
      </c>
      <c r="K2729" s="852" t="n"/>
      <c r="L2729" s="850" t="n">
        <v>1.365837536096697</v>
      </c>
      <c r="M2729" s="982">
        <f>IFERROR(AVERAGE(D2729:E2729),"")</f>
        <v/>
      </c>
      <c r="N2729" s="982">
        <f>IFERROR(AVERAGE(F2729:H2729),"")</f>
        <v/>
      </c>
      <c r="O2729" s="982">
        <f>IFERROR(AVERAGE(I2729:J2729),"")</f>
        <v/>
      </c>
      <c r="P2729" s="982">
        <f>IFERROR(AVERAGE(K2729:L2729),"")</f>
        <v/>
      </c>
      <c r="R2729" s="797">
        <f>AVERAGE(M2729:P2729)</f>
        <v/>
      </c>
      <c r="S2729" s="266">
        <f>IF(R2729&gt;=1,1,0)</f>
        <v/>
      </c>
      <c r="T2729" s="266">
        <f>IF(S2729=0,0,S2729+T2728)</f>
        <v/>
      </c>
      <c r="AH2729" s="257">
        <f>IF(AND(M2729&gt;=2,N2729&gt;=2,O2729&gt;=2,P2729&gt;=2),1,0)</f>
        <v/>
      </c>
      <c r="AI2729" s="266">
        <f>IF(AH2729=0,"OK","Check")</f>
        <v/>
      </c>
    </row>
    <row r="2730" ht="17.45" customHeight="1">
      <c r="A2730" s="257">
        <f>IF(ISNUMBER(C2730),MONTH(C2730),"")</f>
        <v/>
      </c>
      <c r="B2730" s="257">
        <f>IF(ISNUMBER(C2730),YEAR(C2730),"")</f>
        <v/>
      </c>
      <c r="C2730" s="791">
        <f>C2729+1</f>
        <v/>
      </c>
      <c r="D2730" s="849" t="n">
        <v>1.452394506742623</v>
      </c>
      <c r="E2730" s="850" t="n"/>
      <c r="F2730" s="852" t="n"/>
      <c r="G2730" s="851" t="n"/>
      <c r="H2730" s="853" t="n">
        <v>1.313042489817481</v>
      </c>
      <c r="I2730" s="849" t="n">
        <v>1.313448671891662</v>
      </c>
      <c r="J2730" s="850" t="n"/>
      <c r="K2730" s="852" t="n">
        <v>1.278316350496857</v>
      </c>
      <c r="L2730" s="850" t="n"/>
      <c r="M2730" s="982">
        <f>IFERROR(AVERAGE(D2730:E2730),"")</f>
        <v/>
      </c>
      <c r="N2730" s="982">
        <f>IFERROR(AVERAGE(F2730:H2730),"")</f>
        <v/>
      </c>
      <c r="O2730" s="982">
        <f>IFERROR(AVERAGE(I2730:J2730),"")</f>
        <v/>
      </c>
      <c r="P2730" s="982">
        <f>IFERROR(AVERAGE(K2730:L2730),"")</f>
        <v/>
      </c>
      <c r="R2730" s="797">
        <f>AVERAGE(M2730:P2730)</f>
        <v/>
      </c>
      <c r="S2730" s="266">
        <f>IF(R2730&gt;=1,1,0)</f>
        <v/>
      </c>
      <c r="T2730" s="266">
        <f>IF(S2730=0,0,S2730+T2729)</f>
        <v/>
      </c>
      <c r="AH2730" s="257">
        <f>IF(AND(M2730&gt;=2,N2730&gt;=2,O2730&gt;=2,P2730&gt;=2),1,0)</f>
        <v/>
      </c>
      <c r="AI2730" s="266">
        <f>IF(AH2730=0,"OK","Check")</f>
        <v/>
      </c>
    </row>
    <row r="2731" ht="17.45" customHeight="1">
      <c r="A2731" s="257">
        <f>IF(ISNUMBER(C2731),MONTH(C2731),"")</f>
        <v/>
      </c>
      <c r="B2731" s="257">
        <f>IF(ISNUMBER(C2731),YEAR(C2731),"")</f>
        <v/>
      </c>
      <c r="C2731" s="791">
        <f>C2730+1</f>
        <v/>
      </c>
      <c r="D2731" s="849" t="n"/>
      <c r="E2731" s="901" t="n">
        <v>2.175638158330446</v>
      </c>
      <c r="F2731" s="852" t="n"/>
      <c r="G2731" s="851" t="n">
        <v>1.044199034420468</v>
      </c>
      <c r="H2731" s="853" t="n"/>
      <c r="I2731" s="849" t="n"/>
      <c r="J2731" s="850" t="n">
        <v>0.86045877630632</v>
      </c>
      <c r="K2731" s="852" t="n"/>
      <c r="L2731" s="850" t="n">
        <v>1.07851527558878</v>
      </c>
      <c r="M2731" s="1028">
        <f>IFERROR(AVERAGE(D2731:E2731),"")</f>
        <v/>
      </c>
      <c r="N2731" s="982">
        <f>IFERROR(AVERAGE(F2731:H2731),"")</f>
        <v/>
      </c>
      <c r="O2731" s="982">
        <f>IFERROR(AVERAGE(I2731:J2731),"")</f>
        <v/>
      </c>
      <c r="P2731" s="982">
        <f>IFERROR(AVERAGE(K2731:L2731),"")</f>
        <v/>
      </c>
      <c r="R2731" s="797">
        <f>AVERAGE(M2731:P2731)</f>
        <v/>
      </c>
      <c r="S2731" s="266">
        <f>IF(R2731&gt;=1,1,0)</f>
        <v/>
      </c>
      <c r="T2731" s="266">
        <f>IF(S2731=0,0,S2731+T2730)</f>
        <v/>
      </c>
      <c r="AH2731" s="257">
        <f>IF(AND(M2731&gt;=2,N2731&gt;=2,O2731&gt;=2,P2731&gt;=2),1,0)</f>
        <v/>
      </c>
      <c r="AI2731" s="266">
        <f>IF(AH2731=0,"OK","Check")</f>
        <v/>
      </c>
    </row>
    <row r="2732" ht="17.45" customHeight="1">
      <c r="A2732" s="257">
        <f>IF(ISNUMBER(C2732),MONTH(C2732),"")</f>
        <v/>
      </c>
      <c r="B2732" s="257">
        <f>IF(ISNUMBER(C2732),YEAR(C2732),"")</f>
        <v/>
      </c>
      <c r="C2732" s="861">
        <f>C2731+1</f>
        <v/>
      </c>
      <c r="D2732" s="840" t="n">
        <v>0.898050386530923</v>
      </c>
      <c r="E2732" s="841" t="n"/>
      <c r="F2732" s="843" t="n">
        <v>0.7882300358116003</v>
      </c>
      <c r="G2732" s="842" t="n"/>
      <c r="H2732" s="863" t="n">
        <v>0.7221071946880731</v>
      </c>
      <c r="I2732" s="840" t="n">
        <v>0.7204098071000179</v>
      </c>
      <c r="J2732" s="841" t="n"/>
      <c r="K2732" s="843" t="n">
        <v>0.7768650461139087</v>
      </c>
      <c r="L2732" s="841" t="n"/>
      <c r="M2732" s="982">
        <f>IFERROR(AVERAGE(D2732:E2732),"")</f>
        <v/>
      </c>
      <c r="N2732" s="982">
        <f>IFERROR(AVERAGE(F2732:H2732),"")</f>
        <v/>
      </c>
      <c r="O2732" s="982">
        <f>IFERROR(AVERAGE(I2732:J2732),"")</f>
        <v/>
      </c>
      <c r="P2732" s="982">
        <f>IFERROR(AVERAGE(K2732:L2732),"")</f>
        <v/>
      </c>
      <c r="R2732" s="797">
        <f>AVERAGE(M2732:P2732)</f>
        <v/>
      </c>
      <c r="S2732" s="266">
        <f>IF(R2732&gt;=1,1,0)</f>
        <v/>
      </c>
      <c r="T2732" s="266">
        <f>IF(S2732=0,0,S2732+T2731)</f>
        <v/>
      </c>
      <c r="AH2732" s="257">
        <f>IF(AND(M2732&gt;=2,N2732&gt;=2,O2732&gt;=2,P2732&gt;=2),1,0)</f>
        <v/>
      </c>
      <c r="AI2732" s="266">
        <f>IF(AH2732=0,"OK","Check")</f>
        <v/>
      </c>
    </row>
    <row r="2733" ht="17.45" customHeight="1">
      <c r="A2733" s="257">
        <f>IF(ISNUMBER(C2733),MONTH(C2733),"")</f>
        <v/>
      </c>
      <c r="B2733" s="257">
        <f>IF(ISNUMBER(C2733),YEAR(C2733),"")</f>
        <v/>
      </c>
      <c r="C2733" s="808">
        <f>C2732+1</f>
        <v/>
      </c>
      <c r="D2733" s="844" t="n"/>
      <c r="E2733" s="845" t="n">
        <v>0.5534713135249206</v>
      </c>
      <c r="F2733" s="847" t="n"/>
      <c r="G2733" s="846" t="n">
        <v>0.4841572298864962</v>
      </c>
      <c r="H2733" s="848" t="n"/>
      <c r="I2733" s="844" t="n"/>
      <c r="J2733" s="845" t="n">
        <v>0.4421087387120393</v>
      </c>
      <c r="K2733" s="847" t="n"/>
      <c r="L2733" s="845" t="n">
        <v>0.5898185072379476</v>
      </c>
      <c r="M2733" s="983">
        <f>IFERROR(AVERAGE(D2733:E2733),"")</f>
        <v/>
      </c>
      <c r="N2733" s="983">
        <f>IFERROR(AVERAGE(F2733:H2733),"")</f>
        <v/>
      </c>
      <c r="O2733" s="983">
        <f>IFERROR(AVERAGE(I2733:J2733),"")</f>
        <v/>
      </c>
      <c r="P2733" s="983">
        <f>IFERROR(AVERAGE(K2733:L2733),"")</f>
        <v/>
      </c>
      <c r="Q2733" s="441" t="n"/>
      <c r="R2733" s="813">
        <f>AVERAGE(M2733:P2733)</f>
        <v/>
      </c>
      <c r="S2733" s="443">
        <f>IF(R2733&gt;=1,1,0)</f>
        <v/>
      </c>
      <c r="T2733" s="443">
        <f>IF(S2733=0,0,S2733+T2732)</f>
        <v/>
      </c>
      <c r="AH2733" s="257">
        <f>IF(AND(M2733&gt;=2,N2733&gt;=2,O2733&gt;=2,P2733&gt;=2),1,0)</f>
        <v/>
      </c>
      <c r="AI2733" s="266">
        <f>IF(AH2733=0,"OK","Check")</f>
        <v/>
      </c>
    </row>
    <row r="2734" ht="17.45" customHeight="1">
      <c r="A2734" s="257">
        <f>IF(ISNUMBER(C2734),MONTH(C2734),"")</f>
        <v/>
      </c>
      <c r="B2734" s="257">
        <f>IF(ISNUMBER(C2734),YEAR(C2734),"")</f>
        <v/>
      </c>
      <c r="C2734" s="808">
        <f>C2733+1</f>
        <v/>
      </c>
      <c r="D2734" s="844" t="n">
        <v>0.7123612579682514</v>
      </c>
      <c r="E2734" s="845" t="n"/>
      <c r="F2734" s="847" t="n">
        <v>0.7046109508096552</v>
      </c>
      <c r="G2734" s="846" t="n"/>
      <c r="H2734" s="848" t="n"/>
      <c r="I2734" s="844" t="n">
        <v>0.938521084698572</v>
      </c>
      <c r="J2734" s="845" t="n"/>
      <c r="K2734" s="847" t="n">
        <v>0.7073241098095153</v>
      </c>
      <c r="L2734" s="845" t="n"/>
      <c r="M2734" s="983">
        <f>IFERROR(AVERAGE(D2734:E2734),"")</f>
        <v/>
      </c>
      <c r="N2734" s="983">
        <f>IFERROR(AVERAGE(F2734:H2734),"")</f>
        <v/>
      </c>
      <c r="O2734" s="983">
        <f>IFERROR(AVERAGE(I2734:J2734),"")</f>
        <v/>
      </c>
      <c r="P2734" s="983">
        <f>IFERROR(AVERAGE(K2734:L2734),"")</f>
        <v/>
      </c>
      <c r="Q2734" s="441" t="n"/>
      <c r="R2734" s="813">
        <f>AVERAGE(M2734:P2734)</f>
        <v/>
      </c>
      <c r="S2734" s="443">
        <f>IF(R2734&gt;=1,1,0)</f>
        <v/>
      </c>
      <c r="T2734" s="443">
        <f>IF(S2734=0,0,S2734+T2733)</f>
        <v/>
      </c>
      <c r="AH2734" s="257">
        <f>IF(AND(M2734&gt;=2,N2734&gt;=2,O2734&gt;=2,P2734&gt;=2),1,0)</f>
        <v/>
      </c>
      <c r="AI2734" s="266">
        <f>IF(AH2734=0,"OK","Check")</f>
        <v/>
      </c>
    </row>
    <row r="2735" ht="17.45" customHeight="1">
      <c r="A2735" s="257">
        <f>IF(ISNUMBER(C2735),MONTH(C2735),"")</f>
        <v/>
      </c>
      <c r="B2735" s="257">
        <f>IF(ISNUMBER(C2735),YEAR(C2735),"")</f>
        <v/>
      </c>
      <c r="C2735" s="791">
        <f>C2734+1</f>
        <v/>
      </c>
      <c r="D2735" s="849" t="n"/>
      <c r="E2735" s="850" t="n">
        <v>0.7000713051942382</v>
      </c>
      <c r="F2735" s="852" t="n"/>
      <c r="G2735" s="851" t="n">
        <v>0.8910801157312948</v>
      </c>
      <c r="H2735" s="853" t="n"/>
      <c r="I2735" s="849" t="n"/>
      <c r="J2735" s="850" t="n">
        <v>0.7127430587792172</v>
      </c>
      <c r="K2735" s="852" t="n"/>
      <c r="L2735" s="850" t="n">
        <v>1.039017507833067</v>
      </c>
      <c r="M2735" s="982">
        <f>IFERROR(AVERAGE(D2735:E2735),"")</f>
        <v/>
      </c>
      <c r="N2735" s="982">
        <f>IFERROR(AVERAGE(F2735:H2735),"")</f>
        <v/>
      </c>
      <c r="O2735" s="982">
        <f>IFERROR(AVERAGE(I2735:J2735),"")</f>
        <v/>
      </c>
      <c r="P2735" s="982">
        <f>IFERROR(AVERAGE(K2735:L2735),"")</f>
        <v/>
      </c>
      <c r="R2735" s="797">
        <f>AVERAGE(M2735:P2735)</f>
        <v/>
      </c>
      <c r="S2735" s="266">
        <f>IF(R2735&gt;=1,1,0)</f>
        <v/>
      </c>
      <c r="T2735" s="266">
        <f>IF(S2735=0,0,S2735+T2734)</f>
        <v/>
      </c>
      <c r="AH2735" s="257">
        <f>IF(AND(M2735&gt;=2,N2735&gt;=2,O2735&gt;=2,P2735&gt;=2),1,0)</f>
        <v/>
      </c>
      <c r="AI2735" s="266">
        <f>IF(AH2735=0,"OK","Check")</f>
        <v/>
      </c>
    </row>
    <row r="2736" ht="17.45" customHeight="1">
      <c r="A2736" s="257">
        <f>IF(ISNUMBER(C2736),MONTH(C2736),"")</f>
        <v/>
      </c>
      <c r="B2736" s="257">
        <f>IF(ISNUMBER(C2736),YEAR(C2736),"")</f>
        <v/>
      </c>
      <c r="C2736" s="791">
        <f>C2735+1</f>
        <v/>
      </c>
      <c r="D2736" s="792" t="n">
        <v>0.6647612370219533</v>
      </c>
      <c r="E2736" s="793" t="n"/>
      <c r="F2736" s="795" t="n"/>
      <c r="G2736" s="794" t="n"/>
      <c r="H2736" s="836" t="n">
        <v>0.861224964046262</v>
      </c>
      <c r="I2736" s="792" t="n">
        <v>0.6246943497773092</v>
      </c>
      <c r="J2736" s="793" t="n"/>
      <c r="K2736" s="795" t="n">
        <v>0.7649571923137777</v>
      </c>
      <c r="L2736" s="793" t="n"/>
      <c r="M2736" s="982">
        <f>IFERROR(AVERAGE(D2736:E2736),"")</f>
        <v/>
      </c>
      <c r="N2736" s="982">
        <f>IFERROR(AVERAGE(F2736:H2736),"")</f>
        <v/>
      </c>
      <c r="O2736" s="982">
        <f>IFERROR(AVERAGE(I2736:J2736),"")</f>
        <v/>
      </c>
      <c r="P2736" s="982">
        <f>IFERROR(AVERAGE(K2736:L2736),"")</f>
        <v/>
      </c>
      <c r="R2736" s="797">
        <f>AVERAGE(M2736:P2736)</f>
        <v/>
      </c>
      <c r="S2736" s="266">
        <f>IF(R2736&gt;=1,1,0)</f>
        <v/>
      </c>
      <c r="T2736" s="266">
        <f>IF(S2736=0,0,S2736+T2735)</f>
        <v/>
      </c>
      <c r="AH2736" s="257">
        <f>IF(AND(M2736&gt;=2,N2736&gt;=2,O2736&gt;=2,P2736&gt;=2),1,0)</f>
        <v/>
      </c>
      <c r="AI2736" s="266">
        <f>IF(AH2736=0,"OK","Check")</f>
        <v/>
      </c>
    </row>
    <row r="2737" ht="17.45" customHeight="1">
      <c r="A2737" s="257">
        <f>IF(ISNUMBER(C2737),MONTH(C2737),"")</f>
        <v/>
      </c>
      <c r="B2737" s="257">
        <f>IF(ISNUMBER(C2737),YEAR(C2737),"")</f>
        <v/>
      </c>
      <c r="C2737" s="791">
        <f>C2736+1</f>
        <v/>
      </c>
      <c r="D2737" s="792" t="n"/>
      <c r="E2737" s="793" t="n">
        <v>0.8220574802906315</v>
      </c>
      <c r="F2737" s="795" t="n"/>
      <c r="G2737" s="794" t="n">
        <v>0.9041939158030986</v>
      </c>
      <c r="H2737" s="836" t="n"/>
      <c r="I2737" s="792" t="n"/>
      <c r="J2737" s="793" t="n">
        <v>0.8761024601434619</v>
      </c>
      <c r="K2737" s="795" t="n"/>
      <c r="L2737" s="793" t="n">
        <v>0.9807371949162808</v>
      </c>
      <c r="M2737" s="982">
        <f>IFERROR(AVERAGE(D2737:E2737),"")</f>
        <v/>
      </c>
      <c r="N2737" s="982">
        <f>IFERROR(AVERAGE(F2737:H2737),"")</f>
        <v/>
      </c>
      <c r="O2737" s="982">
        <f>IFERROR(AVERAGE(I2737:J2737),"")</f>
        <v/>
      </c>
      <c r="P2737" s="982">
        <f>IFERROR(AVERAGE(K2737:L2737),"")</f>
        <v/>
      </c>
      <c r="R2737" s="797">
        <f>AVERAGE(M2737:P2737)</f>
        <v/>
      </c>
      <c r="S2737" s="266">
        <f>IF(R2737&gt;=1,1,0)</f>
        <v/>
      </c>
      <c r="T2737" s="266">
        <f>IF(S2737=0,0,S2737+T2736)</f>
        <v/>
      </c>
      <c r="AH2737" s="257">
        <f>IF(AND(M2737&gt;=2,N2737&gt;=2,O2737&gt;=2,P2737&gt;=2),1,0)</f>
        <v/>
      </c>
      <c r="AI2737" s="266">
        <f>IF(AH2737=0,"OK","Check")</f>
        <v/>
      </c>
    </row>
    <row r="2738" ht="17.45" customHeight="1">
      <c r="A2738" s="257">
        <f>IF(ISNUMBER(C2738),MONTH(C2738),"")</f>
        <v/>
      </c>
      <c r="B2738" s="257">
        <f>IF(ISNUMBER(C2738),YEAR(C2738),"")</f>
        <v/>
      </c>
      <c r="C2738" s="861">
        <f>C2737+1</f>
        <v/>
      </c>
      <c r="D2738" s="840" t="n">
        <v>1.382348323767457</v>
      </c>
      <c r="E2738" s="841" t="n"/>
      <c r="F2738" s="843" t="n">
        <v>1.026698607245775</v>
      </c>
      <c r="G2738" s="842" t="n"/>
      <c r="H2738" s="863" t="n">
        <v>1.020270238497694</v>
      </c>
      <c r="I2738" s="840" t="n">
        <v>0.9306231633938341</v>
      </c>
      <c r="J2738" s="841" t="n"/>
      <c r="K2738" s="843" t="n">
        <v>0.8046157746868499</v>
      </c>
      <c r="L2738" s="841" t="n"/>
      <c r="M2738" s="982">
        <f>IFERROR(AVERAGE(D2738:E2738),"")</f>
        <v/>
      </c>
      <c r="N2738" s="982">
        <f>IFERROR(AVERAGE(F2738:H2738),"")</f>
        <v/>
      </c>
      <c r="O2738" s="982">
        <f>IFERROR(AVERAGE(I2738:J2738),"")</f>
        <v/>
      </c>
      <c r="P2738" s="982">
        <f>IFERROR(AVERAGE(K2738:L2738),"")</f>
        <v/>
      </c>
      <c r="R2738" s="797">
        <f>AVERAGE(M2738:P2738)</f>
        <v/>
      </c>
      <c r="S2738" s="266">
        <f>IF(R2738&gt;=1,1,0)</f>
        <v/>
      </c>
      <c r="T2738" s="266">
        <f>IF(S2738=0,0,S2738+T2737)</f>
        <v/>
      </c>
      <c r="AH2738" s="257">
        <f>IF(AND(M2738&gt;=2,N2738&gt;=2,O2738&gt;=2,P2738&gt;=2),1,0)</f>
        <v/>
      </c>
      <c r="AI2738" s="266">
        <f>IF(AH2738=0,"OK","Check")</f>
        <v/>
      </c>
    </row>
    <row r="2739" ht="17.45" customHeight="1" thickBot="1">
      <c r="A2739" s="257">
        <f>IF(ISNUMBER(C2739),MONTH(C2739),"")</f>
        <v/>
      </c>
      <c r="B2739" s="257">
        <f>IF(ISNUMBER(C2739),YEAR(C2739),"")</f>
        <v/>
      </c>
      <c r="C2739" s="791">
        <f>C2738+1</f>
        <v/>
      </c>
      <c r="D2739" s="849" t="n"/>
      <c r="E2739" s="850" t="n">
        <v>1.375654393547255</v>
      </c>
      <c r="F2739" s="852" t="n"/>
      <c r="G2739" s="851" t="n">
        <v>0.9907995534552269</v>
      </c>
      <c r="H2739" s="853" t="n"/>
      <c r="I2739" s="849" t="n"/>
      <c r="J2739" s="850" t="n">
        <v>1.135911424647476</v>
      </c>
      <c r="K2739" s="852" t="n"/>
      <c r="L2739" s="850" t="n">
        <v>1.094630384548394</v>
      </c>
      <c r="M2739" s="982">
        <f>IFERROR(AVERAGE(D2739:E2739),"")</f>
        <v/>
      </c>
      <c r="N2739" s="982">
        <f>IFERROR(AVERAGE(F2739:H2739),"")</f>
        <v/>
      </c>
      <c r="O2739" s="982">
        <f>IFERROR(AVERAGE(I2739:J2739),"")</f>
        <v/>
      </c>
      <c r="P2739" s="982">
        <f>IFERROR(AVERAGE(K2739:L2739),"")</f>
        <v/>
      </c>
      <c r="R2739" s="797">
        <f>AVERAGE(M2739:P2739)</f>
        <v/>
      </c>
      <c r="S2739" s="266">
        <f>IF(R2739&gt;=1,1,0)</f>
        <v/>
      </c>
      <c r="T2739" s="266">
        <f>IF(S2739=0,0,S2739+T2738)</f>
        <v/>
      </c>
      <c r="AH2739" s="257">
        <f>IF(AND(M2739&gt;=2,N2739&gt;=2,O2739&gt;=2,P2739&gt;=2),1,0)</f>
        <v/>
      </c>
      <c r="AI2739" s="266">
        <f>IF(AH2739=0,"OK","Check")</f>
        <v/>
      </c>
    </row>
    <row r="2740" ht="17.45" customHeight="1" thickBot="1">
      <c r="A2740" s="257">
        <f>IF(ISNUMBER(C2740),MONTH(C2740),"")</f>
        <v/>
      </c>
      <c r="B2740" s="257">
        <f>IF(ISNUMBER(C2740),YEAR(C2740),"")</f>
        <v/>
      </c>
      <c r="C2740" s="808">
        <f>C2739+1</f>
        <v/>
      </c>
      <c r="D2740" s="844" t="n">
        <v>0.808898643075086</v>
      </c>
      <c r="E2740" s="845" t="n"/>
      <c r="F2740" s="847" t="n">
        <v>0.642032672685052</v>
      </c>
      <c r="G2740" s="846" t="n"/>
      <c r="H2740" s="848" t="n"/>
      <c r="I2740" s="844" t="n">
        <v>0.6760920188278208</v>
      </c>
      <c r="J2740" s="845" t="n"/>
      <c r="K2740" s="847" t="n">
        <v>0.6456749381165007</v>
      </c>
      <c r="L2740" s="845" t="n"/>
      <c r="M2740" s="983">
        <f>IFERROR(AVERAGE(D2740:E2740),"")</f>
        <v/>
      </c>
      <c r="N2740" s="983">
        <f>IFERROR(AVERAGE(F2740:H2740),"")</f>
        <v/>
      </c>
      <c r="O2740" s="983">
        <f>IFERROR(AVERAGE(I2740:J2740),"")</f>
        <v/>
      </c>
      <c r="P2740" s="983">
        <f>IFERROR(AVERAGE(K2740:L2740),"")</f>
        <v/>
      </c>
      <c r="Q2740" s="441" t="n"/>
      <c r="R2740" s="813">
        <f>AVERAGE(M2740:P2740)</f>
        <v/>
      </c>
      <c r="S2740" s="443">
        <f>IF(R2740&gt;=1,1,0)</f>
        <v/>
      </c>
      <c r="T2740" s="443">
        <f>IF(S2740=0,0,S2740+T2739)</f>
        <v/>
      </c>
      <c r="U2740" s="514" t="inlineStr">
        <is>
          <t>June</t>
        </is>
      </c>
      <c r="V2740" s="515" t="n">
        <v>2025</v>
      </c>
      <c r="W2740" s="516" t="n"/>
      <c r="X2740" s="516" t="n"/>
      <c r="Y2740" s="516" t="n"/>
      <c r="AH2740" s="257">
        <f>IF(AND(M2740&gt;=2,N2740&gt;=2,O2740&gt;=2,P2740&gt;=2),1,0)</f>
        <v/>
      </c>
      <c r="AI2740" s="266">
        <f>IF(AH2740=0,"OK","Check")</f>
        <v/>
      </c>
    </row>
    <row r="2741" ht="17.45" customHeight="1">
      <c r="A2741" s="257">
        <f>IF(ISNUMBER(C2741),MONTH(C2741),"")</f>
        <v/>
      </c>
      <c r="B2741" s="257">
        <f>IF(ISNUMBER(C2741),YEAR(C2741),"")</f>
        <v/>
      </c>
      <c r="C2741" s="808">
        <f>C2740+1</f>
        <v/>
      </c>
      <c r="D2741" s="844" t="n"/>
      <c r="E2741" s="845" t="n">
        <v>0.511266174982959</v>
      </c>
      <c r="F2741" s="847" t="n"/>
      <c r="G2741" s="846" t="n">
        <v>0.6267073026871726</v>
      </c>
      <c r="H2741" s="848" t="n"/>
      <c r="I2741" s="844" t="n"/>
      <c r="J2741" s="845" t="n">
        <v>0.4780813982846986</v>
      </c>
      <c r="K2741" s="847" t="n"/>
      <c r="L2741" s="845" t="n">
        <v>0.5772201425153139</v>
      </c>
      <c r="M2741" s="983">
        <f>IFERROR(AVERAGE(D2741:E2741),"")</f>
        <v/>
      </c>
      <c r="N2741" s="983">
        <f>IFERROR(AVERAGE(F2741:H2741),"")</f>
        <v/>
      </c>
      <c r="O2741" s="983">
        <f>IFERROR(AVERAGE(I2741:J2741),"")</f>
        <v/>
      </c>
      <c r="P2741" s="983">
        <f>IFERROR(AVERAGE(K2741:L2741),"")</f>
        <v/>
      </c>
      <c r="Q2741" s="441" t="n"/>
      <c r="R2741" s="813">
        <f>AVERAGE(M2741:P2741)</f>
        <v/>
      </c>
      <c r="S2741" s="443">
        <f>IF(R2741&gt;=1,1,0)</f>
        <v/>
      </c>
      <c r="T2741" s="443">
        <f>IF(S2741=0,0,S2741+T2740)</f>
        <v/>
      </c>
      <c r="U2741" s="517" t="inlineStr">
        <is>
          <t>Parameter</t>
        </is>
      </c>
      <c r="V2741" s="517" t="inlineStr">
        <is>
          <t>Station 1</t>
        </is>
      </c>
      <c r="W2741" s="517" t="inlineStr">
        <is>
          <t>Station 2</t>
        </is>
      </c>
      <c r="X2741" s="517" t="inlineStr">
        <is>
          <t>Station 4</t>
        </is>
      </c>
      <c r="Y2741" s="517" t="inlineStr">
        <is>
          <t>Station 5</t>
        </is>
      </c>
      <c r="AH2741" s="257">
        <f>IF(AND(M2741&gt;=2,N2741&gt;=2,O2741&gt;=2,P2741&gt;=2),1,0)</f>
        <v/>
      </c>
      <c r="AI2741" s="266">
        <f>IF(AH2741=0,"OK","Check")</f>
        <v/>
      </c>
    </row>
    <row r="2742" ht="17.45" customHeight="1" thickBot="1">
      <c r="A2742" s="257">
        <f>IF(ISNUMBER(C2742),MONTH(C2742),"")</f>
        <v/>
      </c>
      <c r="B2742" s="257">
        <f>IF(ISNUMBER(C2742),YEAR(C2742),"")</f>
        <v/>
      </c>
      <c r="C2742" s="824">
        <f>C2741+1</f>
        <v/>
      </c>
      <c r="D2742" s="868" t="n">
        <v>0.7487106273761106</v>
      </c>
      <c r="E2742" s="869" t="n"/>
      <c r="F2742" s="870" t="n"/>
      <c r="G2742" s="871" t="n"/>
      <c r="H2742" s="872" t="n">
        <v>1.205234713865528</v>
      </c>
      <c r="I2742" s="868" t="n">
        <v>1.085066487030508</v>
      </c>
      <c r="J2742" s="869" t="n"/>
      <c r="K2742" s="870" t="n">
        <v>0.7828468019768281</v>
      </c>
      <c r="L2742" s="869" t="n"/>
      <c r="M2742" s="988">
        <f>IFERROR(AVERAGE(D2742:E2742),"")</f>
        <v/>
      </c>
      <c r="N2742" s="988">
        <f>IFERROR(AVERAGE(F2742:H2742),"")</f>
        <v/>
      </c>
      <c r="O2742" s="988">
        <f>IFERROR(AVERAGE(I2742:J2742),"")</f>
        <v/>
      </c>
      <c r="P2742" s="988">
        <f>IFERROR(AVERAGE(K2742:L2742),"")</f>
        <v/>
      </c>
      <c r="Q2742" s="315" t="n"/>
      <c r="R2742" s="830">
        <f>AVERAGE(M2742:P2742)</f>
        <v/>
      </c>
      <c r="S2742" s="312">
        <f>IF(R2742&gt;=1,1,0)</f>
        <v/>
      </c>
      <c r="T2742" s="312">
        <f>IF(S2742=0,0,S2742+T2741)</f>
        <v/>
      </c>
      <c r="U2742" s="518" t="inlineStr">
        <is>
          <t>Average</t>
        </is>
      </c>
      <c r="V2742" s="928">
        <f>AVERAGE(D2713:E2742)</f>
        <v/>
      </c>
      <c r="W2742" s="928">
        <f>AVERAGE(F2713:H2742)</f>
        <v/>
      </c>
      <c r="X2742" s="928">
        <f>AVERAGE(I2713:J2742)</f>
        <v/>
      </c>
      <c r="Y2742" s="928">
        <f>AVERAGE(K2713:L2742)</f>
        <v/>
      </c>
      <c r="AH2742" s="257">
        <f>IF(AND(M2742&gt;=2,N2742&gt;=2,O2742&gt;=2,P2742&gt;=2),1,0)</f>
        <v/>
      </c>
      <c r="AI2742" s="266">
        <f>IF(AH2742=0,"OK","Check")</f>
        <v/>
      </c>
    </row>
    <row r="2743" ht="17.45" customHeight="1">
      <c r="A2743" s="257">
        <f>IF(ISNUMBER(C2743),MONTH(C2743),"")</f>
        <v/>
      </c>
      <c r="B2743" s="257">
        <f>IF(ISNUMBER(C2743),YEAR(C2743),"")</f>
        <v/>
      </c>
      <c r="C2743" s="831">
        <f>C2742+1</f>
        <v/>
      </c>
      <c r="D2743" s="849" t="n"/>
      <c r="E2743" s="850" t="n">
        <v>1.001957764752015</v>
      </c>
      <c r="F2743" s="852" t="n"/>
      <c r="G2743" s="851" t="n">
        <v>1.21641501228982</v>
      </c>
      <c r="H2743" s="853" t="n"/>
      <c r="I2743" s="849" t="n"/>
      <c r="J2743" s="850" t="n">
        <v>1.052295227096509</v>
      </c>
      <c r="K2743" s="852" t="n"/>
      <c r="L2743" s="850" t="n">
        <v>0.8943623110249566</v>
      </c>
      <c r="M2743" s="982">
        <f>IFERROR(AVERAGE(D2743:E2743),"")</f>
        <v/>
      </c>
      <c r="N2743" s="982">
        <f>IFERROR(AVERAGE(F2743:H2743),"")</f>
        <v/>
      </c>
      <c r="O2743" s="982">
        <f>IFERROR(AVERAGE(I2743:J2743),"")</f>
        <v/>
      </c>
      <c r="P2743" s="982">
        <f>IFERROR(AVERAGE(K2743:L2743),"")</f>
        <v/>
      </c>
      <c r="R2743" s="797">
        <f>AVERAGE(M2743:P2743)</f>
        <v/>
      </c>
      <c r="S2743" s="266">
        <f>IF(R2743&gt;=1,1,0)</f>
        <v/>
      </c>
      <c r="T2743" s="266">
        <f>IF(S2743=0,0,S2743+T2742)</f>
        <v/>
      </c>
      <c r="U2743" s="518" t="inlineStr">
        <is>
          <t>Maximum</t>
        </is>
      </c>
      <c r="V2743" s="928">
        <f>MAX(D2713:E2742)</f>
        <v/>
      </c>
      <c r="W2743" s="928">
        <f>MAX(F2713:H2742)</f>
        <v/>
      </c>
      <c r="X2743" s="928">
        <f>MAX(I2713:J2742)</f>
        <v/>
      </c>
      <c r="Y2743" s="928">
        <f>MAX(K2713:L2742)</f>
        <v/>
      </c>
      <c r="AH2743" s="257">
        <f>IF(AND(M2743&gt;=2,N2743&gt;=2,O2743&gt;=2,P2743&gt;=2),1,0)</f>
        <v/>
      </c>
      <c r="AI2743" s="266">
        <f>IF(AH2743=0,"OK","Check")</f>
        <v/>
      </c>
    </row>
    <row r="2744" ht="17.45" customHeight="1" thickBot="1">
      <c r="A2744" s="257">
        <f>IF(ISNUMBER(C2744),MONTH(C2744),"")</f>
        <v/>
      </c>
      <c r="B2744" s="257">
        <f>IF(ISNUMBER(C2744),YEAR(C2744),"")</f>
        <v/>
      </c>
      <c r="C2744" s="861">
        <f>C2743+1</f>
        <v/>
      </c>
      <c r="D2744" s="840" t="n">
        <v>1.068923001205633</v>
      </c>
      <c r="E2744" s="841" t="n"/>
      <c r="F2744" s="843" t="n">
        <v>1.103340821810121</v>
      </c>
      <c r="G2744" s="842" t="n"/>
      <c r="H2744" s="863" t="n">
        <v>0.9880895573266141</v>
      </c>
      <c r="I2744" s="840" t="n">
        <v>0.8932614780287427</v>
      </c>
      <c r="J2744" s="841" t="n"/>
      <c r="K2744" s="843" t="n">
        <v>0.8123034596304107</v>
      </c>
      <c r="L2744" s="841" t="n"/>
      <c r="M2744" s="982">
        <f>IFERROR(AVERAGE(D2744:E2744),"")</f>
        <v/>
      </c>
      <c r="N2744" s="982">
        <f>IFERROR(AVERAGE(F2744:H2744),"")</f>
        <v/>
      </c>
      <c r="O2744" s="982">
        <f>IFERROR(AVERAGE(I2744:J2744),"")</f>
        <v/>
      </c>
      <c r="P2744" s="982">
        <f>IFERROR(AVERAGE(K2744:L2744),"")</f>
        <v/>
      </c>
      <c r="R2744" s="797">
        <f>AVERAGE(M2744:P2744)</f>
        <v/>
      </c>
      <c r="S2744" s="266">
        <f>IF(R2744&gt;=1,1,0)</f>
        <v/>
      </c>
      <c r="T2744" s="266">
        <f>IF(S2744=0,0,S2744+T2743)</f>
        <v/>
      </c>
      <c r="U2744" s="520" t="inlineStr">
        <is>
          <t># DAYS &gt; 2.5</t>
        </is>
      </c>
      <c r="V2744" s="521">
        <f>COUNTIF(D2713:E2742,"&gt;=2.5")</f>
        <v/>
      </c>
      <c r="W2744" s="521">
        <f>COUNTIF(F2713:H2742,"&gt;=2.5")</f>
        <v/>
      </c>
      <c r="X2744" s="521">
        <f>COUNTIF(I2713:J2742,"&gt;=2.5")</f>
        <v/>
      </c>
      <c r="Y2744" s="521">
        <f>COUNTIF(K2713:L2742,"&gt;=2.5")</f>
        <v/>
      </c>
      <c r="AH2744" s="257">
        <f>IF(AND(M2744&gt;=2,N2744&gt;=2,O2744&gt;=2,P2744&gt;=2),1,0)</f>
        <v/>
      </c>
      <c r="AI2744" s="266">
        <f>IF(AH2744=0,"OK","Check")</f>
        <v/>
      </c>
    </row>
    <row r="2745" ht="17.45" customHeight="1" thickBot="1">
      <c r="A2745" s="257">
        <f>IF(ISNUMBER(C2745),MONTH(C2745),"")</f>
        <v/>
      </c>
      <c r="B2745" s="257">
        <f>IF(ISNUMBER(C2745),YEAR(C2745),"")</f>
        <v/>
      </c>
      <c r="C2745" s="791">
        <f>C2744+1</f>
        <v/>
      </c>
      <c r="D2745" s="849" t="n"/>
      <c r="E2745" s="850" t="n">
        <v>1.197142750638485</v>
      </c>
      <c r="F2745" s="852" t="n"/>
      <c r="G2745" s="851" t="n">
        <v>1.074338286980543</v>
      </c>
      <c r="H2745" s="853" t="n"/>
      <c r="I2745" s="849" t="n"/>
      <c r="J2745" s="850" t="n">
        <v>0.7313320864411316</v>
      </c>
      <c r="K2745" s="852" t="n"/>
      <c r="L2745" s="850" t="n">
        <v>0.7566009503842427</v>
      </c>
      <c r="M2745" s="982">
        <f>IFERROR(AVERAGE(D2745:E2745),"")</f>
        <v/>
      </c>
      <c r="N2745" s="982">
        <f>IFERROR(AVERAGE(F2745:H2745),"")</f>
        <v/>
      </c>
      <c r="O2745" s="982">
        <f>IFERROR(AVERAGE(I2745:J2745),"")</f>
        <v/>
      </c>
      <c r="P2745" s="982">
        <f>IFERROR(AVERAGE(K2745:L2745),"")</f>
        <v/>
      </c>
      <c r="R2745" s="797">
        <f>AVERAGE(M2745:P2745)</f>
        <v/>
      </c>
      <c r="S2745" s="266">
        <f>IF(R2745&gt;=1,1,0)</f>
        <v/>
      </c>
      <c r="T2745" s="266">
        <f>IF(S2745=0,0,S2745+T2744)</f>
        <v/>
      </c>
      <c r="X2745" s="664">
        <f>SUM(V2744:Y2744)</f>
        <v/>
      </c>
      <c r="Y2745" s="929">
        <f>AVERAGE(V2742:Y2742)</f>
        <v/>
      </c>
      <c r="AH2745" s="257">
        <f>IF(AND(M2745&gt;=2,N2745&gt;=2,O2745&gt;=2,P2745&gt;=2),1,0)</f>
        <v/>
      </c>
      <c r="AI2745" s="266">
        <f>IF(AH2745=0,"OK","Check")</f>
        <v/>
      </c>
    </row>
    <row r="2746" ht="17.45" customHeight="1">
      <c r="A2746" s="257">
        <f>IF(ISNUMBER(C2746),MONTH(C2746),"")</f>
        <v/>
      </c>
      <c r="B2746" s="257">
        <f>IF(ISNUMBER(C2746),YEAR(C2746),"")</f>
        <v/>
      </c>
      <c r="C2746" s="791">
        <f>C2745+1</f>
        <v/>
      </c>
      <c r="D2746" s="849" t="n">
        <v>0.9656589845454097</v>
      </c>
      <c r="E2746" s="850" t="n"/>
      <c r="F2746" s="852" t="n">
        <v>1.16312746694757</v>
      </c>
      <c r="G2746" s="851" t="n"/>
      <c r="H2746" s="853" t="n"/>
      <c r="I2746" s="849" t="n">
        <v>0.8426866887782909</v>
      </c>
      <c r="J2746" s="850" t="n"/>
      <c r="K2746" s="852" t="n">
        <v>0.9142116436475121</v>
      </c>
      <c r="L2746" s="850" t="n"/>
      <c r="M2746" s="982">
        <f>IFERROR(AVERAGE(D2746:E2746),"")</f>
        <v/>
      </c>
      <c r="N2746" s="982">
        <f>IFERROR(AVERAGE(F2746:H2746),"")</f>
        <v/>
      </c>
      <c r="O2746" s="982">
        <f>IFERROR(AVERAGE(I2746:J2746),"")</f>
        <v/>
      </c>
      <c r="P2746" s="982">
        <f>IFERROR(AVERAGE(K2746:L2746),"")</f>
        <v/>
      </c>
      <c r="R2746" s="797">
        <f>AVERAGE(M2746:P2746)</f>
        <v/>
      </c>
      <c r="S2746" s="266">
        <f>IF(R2746&gt;=1,1,0)</f>
        <v/>
      </c>
      <c r="T2746" s="266">
        <f>IF(S2746=0,0,S2746+T2745)</f>
        <v/>
      </c>
      <c r="V2746" s="605">
        <f>V2742-V2712</f>
        <v/>
      </c>
      <c r="W2746" s="605">
        <f>W2742-W2712</f>
        <v/>
      </c>
      <c r="X2746" s="605">
        <f>X2742-X2712</f>
        <v/>
      </c>
      <c r="Y2746" s="605">
        <f>Y2742-Y2712</f>
        <v/>
      </c>
      <c r="AH2746" s="257">
        <f>IF(AND(M2746&gt;=2,N2746&gt;=2,O2746&gt;=2,P2746&gt;=2),1,0)</f>
        <v/>
      </c>
      <c r="AI2746" s="266">
        <f>IF(AH2746=0,"OK","Check")</f>
        <v/>
      </c>
    </row>
    <row r="2747" ht="17.45" customHeight="1">
      <c r="A2747" s="257">
        <f>IF(ISNUMBER(C2747),MONTH(C2747),"")</f>
        <v/>
      </c>
      <c r="B2747" s="257">
        <f>IF(ISNUMBER(C2747),YEAR(C2747),"")</f>
        <v/>
      </c>
      <c r="C2747" s="808">
        <f>C2746+1</f>
        <v/>
      </c>
      <c r="D2747" s="844" t="n"/>
      <c r="E2747" s="1031" t="n">
        <v>2.23226961701816</v>
      </c>
      <c r="F2747" s="847" t="n"/>
      <c r="G2747" s="1032" t="n">
        <v>2.129222757353688</v>
      </c>
      <c r="H2747" s="848" t="n"/>
      <c r="I2747" s="844" t="n"/>
      <c r="J2747" s="845" t="n">
        <v>1.938757339376768</v>
      </c>
      <c r="K2747" s="847" t="n"/>
      <c r="L2747" s="1031" t="n">
        <v>2.213675836974379</v>
      </c>
      <c r="M2747" s="1033">
        <f>IFERROR(AVERAGE(D2747:E2747),"")</f>
        <v/>
      </c>
      <c r="N2747" s="1033">
        <f>IFERROR(AVERAGE(F2747:H2747),"")</f>
        <v/>
      </c>
      <c r="O2747" s="983">
        <f>IFERROR(AVERAGE(I2747:J2747),"")</f>
        <v/>
      </c>
      <c r="P2747" s="1033">
        <f>IFERROR(AVERAGE(K2747:L2747),"")</f>
        <v/>
      </c>
      <c r="Q2747" s="441" t="n"/>
      <c r="R2747" s="813">
        <f>AVERAGE(M2747:P2747)</f>
        <v/>
      </c>
      <c r="S2747" s="443">
        <f>IF(R2747&gt;=1,1,0)</f>
        <v/>
      </c>
      <c r="T2747" s="443">
        <f>IF(S2747=0,0,S2747+T2746)</f>
        <v/>
      </c>
      <c r="Y2747" s="796">
        <f>Y2745-Y2715</f>
        <v/>
      </c>
      <c r="AH2747" s="257">
        <f>IF(AND(M2747&gt;=2,N2747&gt;=2,O2747&gt;=2,P2747&gt;=2),1,0)</f>
        <v/>
      </c>
      <c r="AI2747" s="266">
        <f>IF(AH2747=0,"OK","Check")</f>
        <v/>
      </c>
    </row>
    <row r="2748" ht="17.45" customHeight="1">
      <c r="A2748" s="257">
        <f>IF(ISNUMBER(C2748),MONTH(C2748),"")</f>
        <v/>
      </c>
      <c r="B2748" s="257">
        <f>IF(ISNUMBER(C2748),YEAR(C2748),"")</f>
        <v/>
      </c>
      <c r="C2748" s="808">
        <f>C2747+1</f>
        <v/>
      </c>
      <c r="D2748" s="844" t="n">
        <v>0.842749332271314</v>
      </c>
      <c r="E2748" s="845" t="n"/>
      <c r="F2748" s="847" t="n"/>
      <c r="G2748" s="846" t="n"/>
      <c r="H2748" s="848" t="n">
        <v>0.7449881653848838</v>
      </c>
      <c r="I2748" s="844" t="n">
        <v>0.5964952590462828</v>
      </c>
      <c r="J2748" s="845" t="n"/>
      <c r="K2748" s="847" t="n">
        <v>0.6671832660875078</v>
      </c>
      <c r="L2748" s="845" t="n"/>
      <c r="M2748" s="983">
        <f>IFERROR(AVERAGE(D2748:E2748),"")</f>
        <v/>
      </c>
      <c r="N2748" s="983">
        <f>IFERROR(AVERAGE(F2748:H2748),"")</f>
        <v/>
      </c>
      <c r="O2748" s="983">
        <f>IFERROR(AVERAGE(I2748:J2748),"")</f>
        <v/>
      </c>
      <c r="P2748" s="983">
        <f>IFERROR(AVERAGE(K2748:L2748),"")</f>
        <v/>
      </c>
      <c r="Q2748" s="441" t="n"/>
      <c r="R2748" s="813">
        <f>AVERAGE(M2748:P2748)</f>
        <v/>
      </c>
      <c r="S2748" s="443">
        <f>IF(R2748&gt;=1,1,0)</f>
        <v/>
      </c>
      <c r="T2748" s="443">
        <f>IF(S2748=0,0,S2748+T2747)</f>
        <v/>
      </c>
      <c r="AH2748" s="257">
        <f>IF(AND(M2748&gt;=2,N2748&gt;=2,O2748&gt;=2,P2748&gt;=2),1,0)</f>
        <v/>
      </c>
      <c r="AI2748" s="266">
        <f>IF(AH2748=0,"OK","Check")</f>
        <v/>
      </c>
    </row>
    <row r="2749" ht="17.45" customHeight="1">
      <c r="A2749" s="257">
        <f>IF(ISNUMBER(C2749),MONTH(C2749),"")</f>
        <v/>
      </c>
      <c r="B2749" s="257">
        <f>IF(ISNUMBER(C2749),YEAR(C2749),"")</f>
        <v/>
      </c>
      <c r="C2749" s="791">
        <f>C2748+1</f>
        <v/>
      </c>
      <c r="D2749" s="849" t="n"/>
      <c r="E2749" s="850" t="n">
        <v>0.9818208965663506</v>
      </c>
      <c r="F2749" s="852" t="n"/>
      <c r="G2749" s="851" t="n">
        <v>1.533183303792995</v>
      </c>
      <c r="H2749" s="853" t="n"/>
      <c r="I2749" s="849" t="n"/>
      <c r="J2749" s="850" t="n">
        <v>1.081508195560684</v>
      </c>
      <c r="K2749" s="852" t="n"/>
      <c r="L2749" s="850" t="n">
        <v>0.9014967526128759</v>
      </c>
      <c r="M2749" s="982">
        <f>IFERROR(AVERAGE(D2749:E2749),"")</f>
        <v/>
      </c>
      <c r="N2749" s="982">
        <f>IFERROR(AVERAGE(F2749:H2749),"")</f>
        <v/>
      </c>
      <c r="O2749" s="982">
        <f>IFERROR(AVERAGE(I2749:J2749),"")</f>
        <v/>
      </c>
      <c r="P2749" s="982">
        <f>IFERROR(AVERAGE(K2749:L2749),"")</f>
        <v/>
      </c>
      <c r="R2749" s="797">
        <f>AVERAGE(M2749:P2749)</f>
        <v/>
      </c>
      <c r="S2749" s="266">
        <f>IF(R2749&gt;=1,1,0)</f>
        <v/>
      </c>
      <c r="T2749" s="266">
        <f>IF(S2749=0,0,S2749+T2748)</f>
        <v/>
      </c>
      <c r="AH2749" s="257">
        <f>IF(AND(M2749&gt;=2,N2749&gt;=2,O2749&gt;=2,P2749&gt;=2),1,0)</f>
        <v/>
      </c>
      <c r="AI2749" s="266">
        <f>IF(AH2749=0,"OK","Check")</f>
        <v/>
      </c>
    </row>
    <row r="2750" ht="17.45" customHeight="1">
      <c r="A2750" s="257">
        <f>IF(ISNUMBER(C2750),MONTH(C2750),"")</f>
        <v/>
      </c>
      <c r="B2750" s="257">
        <f>IF(ISNUMBER(C2750),YEAR(C2750),"")</f>
        <v/>
      </c>
      <c r="C2750" s="861">
        <f>C2749+1</f>
        <v/>
      </c>
      <c r="D2750" s="840" t="n">
        <v>0.8546425907595415</v>
      </c>
      <c r="E2750" s="841" t="n"/>
      <c r="F2750" s="1029" t="n">
        <v>2.828752363977054</v>
      </c>
      <c r="G2750" s="842" t="n"/>
      <c r="H2750" s="1030" t="n">
        <v>2.71753044467306</v>
      </c>
      <c r="I2750" s="840" t="n">
        <v>1.018718773114659</v>
      </c>
      <c r="J2750" s="841" t="n"/>
      <c r="K2750" s="843" t="n">
        <v>0.9637869149706805</v>
      </c>
      <c r="L2750" s="841" t="n"/>
      <c r="M2750" s="982">
        <f>IFERROR(AVERAGE(D2750:E2750),"")</f>
        <v/>
      </c>
      <c r="N2750" s="1028">
        <f>IFERROR(AVERAGE(F2750:H2750),"")</f>
        <v/>
      </c>
      <c r="O2750" s="982">
        <f>IFERROR(AVERAGE(I2750:J2750),"")</f>
        <v/>
      </c>
      <c r="P2750" s="982">
        <f>IFERROR(AVERAGE(K2750:L2750),"")</f>
        <v/>
      </c>
      <c r="R2750" s="797">
        <f>AVERAGE(M2750:P2750)</f>
        <v/>
      </c>
      <c r="S2750" s="266">
        <f>IF(R2750&gt;=1,1,0)</f>
        <v/>
      </c>
      <c r="T2750" s="266">
        <f>IF(S2750=0,0,S2750+T2749)</f>
        <v/>
      </c>
      <c r="AH2750" s="257">
        <f>IF(AND(M2750&gt;=2,N2750&gt;=2,O2750&gt;=2,P2750&gt;=2),1,0)</f>
        <v/>
      </c>
      <c r="AI2750" s="266">
        <f>IF(AH2750=0,"OK","Check")</f>
        <v/>
      </c>
    </row>
    <row r="2751" ht="17.45" customHeight="1">
      <c r="A2751" s="257">
        <f>IF(ISNUMBER(C2751),MONTH(C2751),"")</f>
        <v/>
      </c>
      <c r="B2751" s="257">
        <f>IF(ISNUMBER(C2751),YEAR(C2751),"")</f>
        <v/>
      </c>
      <c r="C2751" s="791">
        <f>C2750+1</f>
        <v/>
      </c>
      <c r="D2751" s="849" t="n"/>
      <c r="E2751" s="850" t="n">
        <v>1.412475739872884</v>
      </c>
      <c r="F2751" s="852" t="n"/>
      <c r="G2751" s="851" t="n">
        <v>1.978489521645556</v>
      </c>
      <c r="H2751" s="853" t="n"/>
      <c r="I2751" s="849" t="n"/>
      <c r="J2751" s="850" t="n">
        <v>1.127544762500497</v>
      </c>
      <c r="K2751" s="852" t="n"/>
      <c r="L2751" s="850" t="n">
        <v>1.154882825052786</v>
      </c>
      <c r="M2751" s="982">
        <f>IFERROR(AVERAGE(D2751:E2751),"")</f>
        <v/>
      </c>
      <c r="N2751" s="982">
        <f>IFERROR(AVERAGE(F2751:H2751),"")</f>
        <v/>
      </c>
      <c r="O2751" s="982">
        <f>IFERROR(AVERAGE(I2751:J2751),"")</f>
        <v/>
      </c>
      <c r="P2751" s="982">
        <f>IFERROR(AVERAGE(K2751:L2751),"")</f>
        <v/>
      </c>
      <c r="R2751" s="797">
        <f>AVERAGE(M2751:P2751)</f>
        <v/>
      </c>
      <c r="S2751" s="266">
        <f>IF(R2751&gt;=1,1,0)</f>
        <v/>
      </c>
      <c r="T2751" s="266">
        <f>IF(S2751=0,0,S2751+T2750)</f>
        <v/>
      </c>
      <c r="AH2751" s="257">
        <f>IF(AND(M2751&gt;=2,N2751&gt;=2,O2751&gt;=2,P2751&gt;=2),1,0)</f>
        <v/>
      </c>
      <c r="AI2751" s="266">
        <f>IF(AH2751=0,"OK","Check")</f>
        <v/>
      </c>
    </row>
    <row r="2752" ht="17.45" customHeight="1">
      <c r="A2752" s="257">
        <f>IF(ISNUMBER(C2752),MONTH(C2752),"")</f>
        <v/>
      </c>
      <c r="B2752" s="257">
        <f>IF(ISNUMBER(C2752),YEAR(C2752),"")</f>
        <v/>
      </c>
      <c r="C2752" s="791">
        <f>C2751+1</f>
        <v/>
      </c>
      <c r="D2752" s="792" t="n">
        <v>1.351868467591764</v>
      </c>
      <c r="E2752" s="793" t="n"/>
      <c r="F2752" s="964" t="n">
        <v>2.815836404342134</v>
      </c>
      <c r="G2752" s="794" t="n"/>
      <c r="H2752" s="836" t="n"/>
      <c r="I2752" s="792" t="n">
        <v>1.556614174099</v>
      </c>
      <c r="J2752" s="793" t="n"/>
      <c r="K2752" s="795" t="n">
        <v>1.314766490815058</v>
      </c>
      <c r="L2752" s="793" t="n"/>
      <c r="M2752" s="982">
        <f>IFERROR(AVERAGE(D2752:E2752),"")</f>
        <v/>
      </c>
      <c r="N2752" s="1028">
        <f>IFERROR(AVERAGE(F2752:H2752),"")</f>
        <v/>
      </c>
      <c r="O2752" s="982">
        <f>IFERROR(AVERAGE(I2752:J2752),"")</f>
        <v/>
      </c>
      <c r="P2752" s="982">
        <f>IFERROR(AVERAGE(K2752:L2752),"")</f>
        <v/>
      </c>
      <c r="R2752" s="797">
        <f>AVERAGE(M2752:P2752)</f>
        <v/>
      </c>
      <c r="S2752" s="266">
        <f>IF(R2752&gt;=1,1,0)</f>
        <v/>
      </c>
      <c r="T2752" s="266">
        <f>IF(S2752=0,0,S2752+T2751)</f>
        <v/>
      </c>
      <c r="AH2752" s="257">
        <f>IF(AND(M2752&gt;=2,N2752&gt;=2,O2752&gt;=2,P2752&gt;=2),1,0)</f>
        <v/>
      </c>
      <c r="AI2752" s="266">
        <f>IF(AH2752=0,"OK","Check")</f>
        <v/>
      </c>
    </row>
    <row r="2753" ht="17.45" customHeight="1">
      <c r="A2753" s="257">
        <f>IF(ISNUMBER(C2753),MONTH(C2753),"")</f>
        <v/>
      </c>
      <c r="B2753" s="257">
        <f>IF(ISNUMBER(C2753),YEAR(C2753),"")</f>
        <v/>
      </c>
      <c r="C2753" s="791">
        <f>C2752+1</f>
        <v/>
      </c>
      <c r="D2753" s="792" t="n"/>
      <c r="E2753" s="865" t="n">
        <v>4.170709248309586</v>
      </c>
      <c r="F2753" s="795" t="n"/>
      <c r="G2753" s="794" t="n">
        <v>1.569358373640648</v>
      </c>
      <c r="H2753" s="836" t="n"/>
      <c r="I2753" s="792" t="n"/>
      <c r="J2753" s="793" t="n">
        <v>0.9169284041834233</v>
      </c>
      <c r="K2753" s="795" t="n"/>
      <c r="L2753" s="793" t="n">
        <v>1.236550168455765</v>
      </c>
      <c r="M2753" s="1028">
        <f>IFERROR(AVERAGE(D2753:E2753),"")</f>
        <v/>
      </c>
      <c r="N2753" s="982">
        <f>IFERROR(AVERAGE(F2753:H2753),"")</f>
        <v/>
      </c>
      <c r="O2753" s="982">
        <f>IFERROR(AVERAGE(I2753:J2753),"")</f>
        <v/>
      </c>
      <c r="P2753" s="982">
        <f>IFERROR(AVERAGE(K2753:L2753),"")</f>
        <v/>
      </c>
      <c r="R2753" s="797">
        <f>AVERAGE(M2753:P2753)</f>
        <v/>
      </c>
      <c r="S2753" s="266">
        <f>IF(R2753&gt;=1,1,0)</f>
        <v/>
      </c>
      <c r="T2753" s="266">
        <f>IF(S2753=0,0,S2753+T2752)</f>
        <v/>
      </c>
      <c r="AH2753" s="257">
        <f>IF(AND(M2753&gt;=2,N2753&gt;=2,O2753&gt;=2,P2753&gt;=2),1,0)</f>
        <v/>
      </c>
      <c r="AI2753" s="266">
        <f>IF(AH2753=0,"OK","Check")</f>
        <v/>
      </c>
    </row>
    <row r="2754" ht="17.45" customHeight="1">
      <c r="A2754" s="257">
        <f>IF(ISNUMBER(C2754),MONTH(C2754),"")</f>
        <v/>
      </c>
      <c r="B2754" s="257">
        <f>IF(ISNUMBER(C2754),YEAR(C2754),"")</f>
        <v/>
      </c>
      <c r="C2754" s="808">
        <f>C2753+1</f>
        <v/>
      </c>
      <c r="D2754" s="809" t="n">
        <v>1.017172829784643</v>
      </c>
      <c r="E2754" s="810" t="n"/>
      <c r="F2754" s="812" t="n"/>
      <c r="G2754" s="811" t="n"/>
      <c r="H2754" s="837" t="n">
        <v>0.6175913664186785</v>
      </c>
      <c r="I2754" s="809" t="n">
        <v>0.5449858808686933</v>
      </c>
      <c r="J2754" s="810" t="n"/>
      <c r="K2754" s="812" t="n">
        <v>0.6354831222996945</v>
      </c>
      <c r="L2754" s="810" t="n"/>
      <c r="M2754" s="983">
        <f>IFERROR(AVERAGE(D2754:E2754),"")</f>
        <v/>
      </c>
      <c r="N2754" s="983">
        <f>IFERROR(AVERAGE(F2754:H2754),"")</f>
        <v/>
      </c>
      <c r="O2754" s="983">
        <f>IFERROR(AVERAGE(I2754:J2754),"")</f>
        <v/>
      </c>
      <c r="P2754" s="983">
        <f>IFERROR(AVERAGE(K2754:L2754),"")</f>
        <v/>
      </c>
      <c r="Q2754" s="441" t="n"/>
      <c r="R2754" s="813">
        <f>AVERAGE(M2754:P2754)</f>
        <v/>
      </c>
      <c r="S2754" s="443">
        <f>IF(R2754&gt;=1,1,0)</f>
        <v/>
      </c>
      <c r="T2754" s="443">
        <f>IF(S2754=0,0,S2754+T2753)</f>
        <v/>
      </c>
      <c r="AH2754" s="257">
        <f>IF(AND(M2754&gt;=2,N2754&gt;=2,O2754&gt;=2,P2754&gt;=2),1,0)</f>
        <v/>
      </c>
      <c r="AI2754" s="266">
        <f>IF(AH2754=0,"OK","Check")</f>
        <v/>
      </c>
    </row>
    <row r="2755" ht="17.45" customHeight="1">
      <c r="A2755" s="257">
        <f>IF(ISNUMBER(C2755),MONTH(C2755),"")</f>
        <v/>
      </c>
      <c r="B2755" s="257">
        <f>IF(ISNUMBER(C2755),YEAR(C2755),"")</f>
        <v/>
      </c>
      <c r="C2755" s="808">
        <f>C2754+1</f>
        <v/>
      </c>
      <c r="D2755" s="809" t="n"/>
      <c r="E2755" s="810" t="n">
        <v>0.6219585568195146</v>
      </c>
      <c r="F2755" s="812" t="n"/>
      <c r="G2755" s="811" t="n">
        <v>0.6262909089926348</v>
      </c>
      <c r="H2755" s="837" t="n"/>
      <c r="I2755" s="809" t="n"/>
      <c r="J2755" s="810" t="n">
        <v>0.4679491801650983</v>
      </c>
      <c r="K2755" s="812" t="n"/>
      <c r="L2755" s="810" t="n">
        <v>0.6538241227642758</v>
      </c>
      <c r="M2755" s="983">
        <f>IFERROR(AVERAGE(D2755:E2755),"")</f>
        <v/>
      </c>
      <c r="N2755" s="983">
        <f>IFERROR(AVERAGE(F2755:H2755),"")</f>
        <v/>
      </c>
      <c r="O2755" s="983">
        <f>IFERROR(AVERAGE(I2755:J2755),"")</f>
        <v/>
      </c>
      <c r="P2755" s="983">
        <f>IFERROR(AVERAGE(K2755:L2755),"")</f>
        <v/>
      </c>
      <c r="Q2755" s="441" t="n"/>
      <c r="R2755" s="813">
        <f>AVERAGE(M2755:P2755)</f>
        <v/>
      </c>
      <c r="S2755" s="443">
        <f>IF(R2755&gt;=1,1,0)</f>
        <v/>
      </c>
      <c r="T2755" s="443">
        <f>IF(S2755=0,0,S2755+T2754)</f>
        <v/>
      </c>
      <c r="AH2755" s="257">
        <f>IF(AND(M2755&gt;=2,N2755&gt;=2,O2755&gt;=2,P2755&gt;=2),1,0)</f>
        <v/>
      </c>
      <c r="AI2755" s="266">
        <f>IF(AH2755=0,"OK","Check")</f>
        <v/>
      </c>
    </row>
    <row r="2756" ht="17.45" customHeight="1">
      <c r="A2756" s="257">
        <f>IF(ISNUMBER(C2756),MONTH(C2756),"")</f>
        <v/>
      </c>
      <c r="B2756" s="257">
        <f>IF(ISNUMBER(C2756),YEAR(C2756),"")</f>
        <v/>
      </c>
      <c r="C2756" s="861">
        <f>C2755+1</f>
        <v/>
      </c>
      <c r="D2756" s="840" t="n">
        <v>0.988808666476925</v>
      </c>
      <c r="E2756" s="841" t="n"/>
      <c r="F2756" s="843" t="n">
        <v>0.8025912834257101</v>
      </c>
      <c r="G2756" s="842" t="n"/>
      <c r="H2756" s="863" t="n">
        <v>0.9737852298276046</v>
      </c>
      <c r="I2756" s="840" t="n">
        <v>0.7520923490669321</v>
      </c>
      <c r="J2756" s="841" t="n"/>
      <c r="K2756" s="843" t="n">
        <v>0.7691473376179351</v>
      </c>
      <c r="L2756" s="841" t="n"/>
      <c r="M2756" s="982">
        <f>IFERROR(AVERAGE(D2756:E2756),"")</f>
        <v/>
      </c>
      <c r="N2756" s="982">
        <f>IFERROR(AVERAGE(F2756:H2756),"")</f>
        <v/>
      </c>
      <c r="O2756" s="982">
        <f>IFERROR(AVERAGE(I2756:J2756),"")</f>
        <v/>
      </c>
      <c r="P2756" s="982">
        <f>IFERROR(AVERAGE(K2756:L2756),"")</f>
        <v/>
      </c>
      <c r="R2756" s="797">
        <f>AVERAGE(M2756:P2756)</f>
        <v/>
      </c>
      <c r="S2756" s="266">
        <f>IF(R2756&gt;=1,1,0)</f>
        <v/>
      </c>
      <c r="T2756" s="266">
        <f>IF(S2756=0,0,S2756+T2755)</f>
        <v/>
      </c>
      <c r="AH2756" s="257">
        <f>IF(AND(M2756&gt;=2,N2756&gt;=2,O2756&gt;=2,P2756&gt;=2),1,0)</f>
        <v/>
      </c>
      <c r="AI2756" s="266">
        <f>IF(AH2756=0,"OK","Check")</f>
        <v/>
      </c>
    </row>
    <row r="2757" ht="17.45" customHeight="1">
      <c r="A2757" s="257">
        <f>IF(ISNUMBER(C2757),MONTH(C2757),"")</f>
        <v/>
      </c>
      <c r="B2757" s="257">
        <f>IF(ISNUMBER(C2757),YEAR(C2757),"")</f>
        <v/>
      </c>
      <c r="C2757" s="791">
        <f>C2756+1</f>
        <v/>
      </c>
      <c r="D2757" s="849" t="n"/>
      <c r="E2757" s="850" t="n">
        <v>0.881165183910063</v>
      </c>
      <c r="F2757" s="852" t="n"/>
      <c r="G2757" s="851" t="n">
        <v>0.7220176666325745</v>
      </c>
      <c r="H2757" s="853" t="n"/>
      <c r="I2757" s="849" t="n"/>
      <c r="J2757" s="850" t="n">
        <v>0.7185076370609598</v>
      </c>
      <c r="K2757" s="852" t="n"/>
      <c r="L2757" s="850" t="n">
        <v>0.8198494634524185</v>
      </c>
      <c r="M2757" s="982">
        <f>IFERROR(AVERAGE(D2757:E2757),"")</f>
        <v/>
      </c>
      <c r="N2757" s="982">
        <f>IFERROR(AVERAGE(F2757:H2757),"")</f>
        <v/>
      </c>
      <c r="O2757" s="982">
        <f>IFERROR(AVERAGE(I2757:J2757),"")</f>
        <v/>
      </c>
      <c r="P2757" s="982">
        <f>IFERROR(AVERAGE(K2757:L2757),"")</f>
        <v/>
      </c>
      <c r="R2757" s="797">
        <f>AVERAGE(M2757:P2757)</f>
        <v/>
      </c>
      <c r="S2757" s="266">
        <f>IF(R2757&gt;=1,1,0)</f>
        <v/>
      </c>
      <c r="T2757" s="266">
        <f>IF(S2757=0,0,S2757+T2756)</f>
        <v/>
      </c>
      <c r="AH2757" s="257">
        <f>IF(AND(M2757&gt;=2,N2757&gt;=2,O2757&gt;=2,P2757&gt;=2),1,0)</f>
        <v/>
      </c>
      <c r="AI2757" s="266">
        <f>IF(AH2757=0,"OK","Check")</f>
        <v/>
      </c>
    </row>
    <row r="2758" ht="17.45" customHeight="1">
      <c r="A2758" s="257">
        <f>IF(ISNUMBER(C2758),MONTH(C2758),"")</f>
        <v/>
      </c>
      <c r="B2758" s="257">
        <f>IF(ISNUMBER(C2758),YEAR(C2758),"")</f>
        <v/>
      </c>
      <c r="C2758" s="791">
        <f>C2757+1</f>
        <v/>
      </c>
      <c r="D2758" s="849" t="n">
        <v>0.8929311049633414</v>
      </c>
      <c r="E2758" s="850" t="n"/>
      <c r="F2758" s="852" t="n">
        <v>0.8557486614347471</v>
      </c>
      <c r="G2758" s="851" t="n"/>
      <c r="H2758" s="853" t="n"/>
      <c r="I2758" s="849" t="n">
        <v>0.8484363958490818</v>
      </c>
      <c r="J2758" s="850" t="n"/>
      <c r="K2758" s="852" t="n">
        <v>0.7473375488091689</v>
      </c>
      <c r="L2758" s="850" t="n"/>
      <c r="M2758" s="982">
        <f>IFERROR(AVERAGE(D2758:E2758),"")</f>
        <v/>
      </c>
      <c r="N2758" s="982">
        <f>IFERROR(AVERAGE(F2758:H2758),"")</f>
        <v/>
      </c>
      <c r="O2758" s="982">
        <f>IFERROR(AVERAGE(I2758:J2758),"")</f>
        <v/>
      </c>
      <c r="P2758" s="982">
        <f>IFERROR(AVERAGE(K2758:L2758),"")</f>
        <v/>
      </c>
      <c r="R2758" s="797">
        <f>AVERAGE(M2758:P2758)</f>
        <v/>
      </c>
      <c r="S2758" s="266">
        <f>IF(R2758&gt;=1,1,0)</f>
        <v/>
      </c>
      <c r="T2758" s="266">
        <f>IF(S2758=0,0,S2758+T2757)</f>
        <v/>
      </c>
      <c r="AH2758" s="257">
        <f>IF(AND(M2758&gt;=2,N2758&gt;=2,O2758&gt;=2,P2758&gt;=2),1,0)</f>
        <v/>
      </c>
      <c r="AI2758" s="266">
        <f>IF(AH2758=0,"OK","Check")</f>
        <v/>
      </c>
    </row>
    <row r="2759" ht="17.45" customHeight="1">
      <c r="A2759" s="257">
        <f>IF(ISNUMBER(C2759),MONTH(C2759),"")</f>
        <v/>
      </c>
      <c r="B2759" s="257">
        <f>IF(ISNUMBER(C2759),YEAR(C2759),"")</f>
        <v/>
      </c>
      <c r="C2759" s="791">
        <f>C2758+1</f>
        <v/>
      </c>
      <c r="D2759" s="849" t="n"/>
      <c r="E2759" s="850" t="n">
        <v>1.001121035173649</v>
      </c>
      <c r="F2759" s="852" t="n"/>
      <c r="G2759" s="851" t="n">
        <v>1.350876223363208</v>
      </c>
      <c r="H2759" s="853" t="n"/>
      <c r="I2759" s="849" t="n"/>
      <c r="J2759" s="850" t="n">
        <v>0.940887367370845</v>
      </c>
      <c r="K2759" s="852" t="n"/>
      <c r="L2759" s="850" t="n">
        <v>0.9924584562965163</v>
      </c>
      <c r="M2759" s="982">
        <f>IFERROR(AVERAGE(D2759:E2759),"")</f>
        <v/>
      </c>
      <c r="N2759" s="982">
        <f>IFERROR(AVERAGE(F2759:H2759),"")</f>
        <v/>
      </c>
      <c r="O2759" s="982">
        <f>IFERROR(AVERAGE(I2759:J2759),"")</f>
        <v/>
      </c>
      <c r="P2759" s="982">
        <f>IFERROR(AVERAGE(K2759:L2759),"")</f>
        <v/>
      </c>
      <c r="R2759" s="797">
        <f>AVERAGE(M2759:P2759)</f>
        <v/>
      </c>
      <c r="S2759" s="266">
        <f>IF(R2759&gt;=1,1,0)</f>
        <v/>
      </c>
      <c r="T2759" s="266">
        <f>IF(S2759=0,0,S2759+T2758)</f>
        <v/>
      </c>
      <c r="AH2759" s="257">
        <f>IF(AND(M2759&gt;=2,N2759&gt;=2,O2759&gt;=2,P2759&gt;=2),1,0)</f>
        <v/>
      </c>
      <c r="AI2759" s="266">
        <f>IF(AH2759=0,"OK","Check")</f>
        <v/>
      </c>
    </row>
    <row r="2760" ht="17.45" customHeight="1">
      <c r="A2760" s="257">
        <f>IF(ISNUMBER(C2760),MONTH(C2760),"")</f>
        <v/>
      </c>
      <c r="B2760" s="257">
        <f>IF(ISNUMBER(C2760),YEAR(C2760),"")</f>
        <v/>
      </c>
      <c r="C2760" s="791">
        <f>C2759+1</f>
        <v/>
      </c>
      <c r="D2760" s="792" t="n">
        <v>0.9734772145746576</v>
      </c>
      <c r="E2760" s="793" t="n"/>
      <c r="F2760" s="795" t="n"/>
      <c r="G2760" s="794" t="n"/>
      <c r="H2760" s="836" t="n">
        <v>0.8109184359191767</v>
      </c>
      <c r="I2760" s="792" t="n">
        <v>0.8195017433160418</v>
      </c>
      <c r="J2760" s="793" t="n"/>
      <c r="K2760" s="795" t="n">
        <v>0.8172421453034208</v>
      </c>
      <c r="L2760" s="793" t="n"/>
      <c r="M2760" s="982">
        <f>IFERROR(AVERAGE(D2760:E2760),"")</f>
        <v/>
      </c>
      <c r="N2760" s="982">
        <f>IFERROR(AVERAGE(F2760:H2760),"")</f>
        <v/>
      </c>
      <c r="O2760" s="982">
        <f>IFERROR(AVERAGE(I2760:J2760),"")</f>
        <v/>
      </c>
      <c r="P2760" s="982">
        <f>IFERROR(AVERAGE(K2760:L2760),"")</f>
        <v/>
      </c>
      <c r="R2760" s="797">
        <f>AVERAGE(M2760:P2760)</f>
        <v/>
      </c>
      <c r="S2760" s="266">
        <f>IF(R2760&gt;=1,1,0)</f>
        <v/>
      </c>
      <c r="T2760" s="266">
        <f>IF(S2760=0,0,S2760+T2759)</f>
        <v/>
      </c>
      <c r="AH2760" s="257">
        <f>IF(AND(M2760&gt;=2,N2760&gt;=2,O2760&gt;=2,P2760&gt;=2),1,0)</f>
        <v/>
      </c>
      <c r="AI2760" s="266">
        <f>IF(AH2760=0,"OK","Check")</f>
        <v/>
      </c>
    </row>
    <row r="2761" ht="17.45" customHeight="1">
      <c r="A2761" s="257">
        <f>IF(ISNUMBER(C2761),MONTH(C2761),"")</f>
        <v/>
      </c>
      <c r="B2761" s="257">
        <f>IF(ISNUMBER(C2761),YEAR(C2761),"")</f>
        <v/>
      </c>
      <c r="C2761" s="808">
        <f>C2760+1</f>
        <v/>
      </c>
      <c r="D2761" s="809" t="n"/>
      <c r="E2761" s="810" t="n">
        <v>0.5417803724616117</v>
      </c>
      <c r="F2761" s="812" t="n"/>
      <c r="G2761" s="811" t="n">
        <v>0.5533128538661609</v>
      </c>
      <c r="H2761" s="837" t="n"/>
      <c r="I2761" s="809" t="n"/>
      <c r="J2761" s="810" t="n">
        <v>0.4933908199351612</v>
      </c>
      <c r="K2761" s="812" t="n"/>
      <c r="L2761" s="810" t="n">
        <v>1.634216723889429</v>
      </c>
      <c r="M2761" s="983">
        <f>IFERROR(AVERAGE(D2761:E2761),"")</f>
        <v/>
      </c>
      <c r="N2761" s="983">
        <f>IFERROR(AVERAGE(F2761:H2761),"")</f>
        <v/>
      </c>
      <c r="O2761" s="983">
        <f>IFERROR(AVERAGE(I2761:J2761),"")</f>
        <v/>
      </c>
      <c r="P2761" s="983">
        <f>IFERROR(AVERAGE(K2761:L2761),"")</f>
        <v/>
      </c>
      <c r="Q2761" s="441" t="n"/>
      <c r="R2761" s="813">
        <f>AVERAGE(M2761:P2761)</f>
        <v/>
      </c>
      <c r="S2761" s="443">
        <f>IF(R2761&gt;=1,1,0)</f>
        <v/>
      </c>
      <c r="T2761" s="443">
        <f>IF(S2761=0,0,S2761+T2760)</f>
        <v/>
      </c>
      <c r="AH2761" s="257">
        <f>IF(AND(M2761&gt;=2,N2761&gt;=2,O2761&gt;=2,P2761&gt;=2),1,0)</f>
        <v/>
      </c>
      <c r="AI2761" s="266">
        <f>IF(AH2761=0,"OK","Check")</f>
        <v/>
      </c>
    </row>
    <row r="2762" ht="17.45" customHeight="1">
      <c r="A2762" s="257">
        <f>IF(ISNUMBER(C2762),MONTH(C2762),"")</f>
        <v/>
      </c>
      <c r="B2762" s="257">
        <f>IF(ISNUMBER(C2762),YEAR(C2762),"")</f>
        <v/>
      </c>
      <c r="C2762" s="861">
        <f>C2761+1</f>
        <v/>
      </c>
      <c r="D2762" s="809" t="n">
        <v>0.5639415455980276</v>
      </c>
      <c r="E2762" s="810" t="n"/>
      <c r="F2762" s="812" t="n">
        <v>0.4963906957279566</v>
      </c>
      <c r="G2762" s="811" t="n"/>
      <c r="H2762" s="837" t="n">
        <v>0.4629795396813386</v>
      </c>
      <c r="I2762" s="809" t="n">
        <v>0.4478926338332107</v>
      </c>
      <c r="J2762" s="810" t="n"/>
      <c r="K2762" s="812" t="n">
        <v>0.8041282073848222</v>
      </c>
      <c r="L2762" s="810" t="n"/>
      <c r="M2762" s="983">
        <f>IFERROR(AVERAGE(D2762:E2762),"")</f>
        <v/>
      </c>
      <c r="N2762" s="983">
        <f>IFERROR(AVERAGE(F2762:H2762),"")</f>
        <v/>
      </c>
      <c r="O2762" s="983">
        <f>IFERROR(AVERAGE(I2762:J2762),"")</f>
        <v/>
      </c>
      <c r="P2762" s="983">
        <f>IFERROR(AVERAGE(K2762:L2762),"")</f>
        <v/>
      </c>
      <c r="Q2762" s="441" t="n"/>
      <c r="R2762" s="813">
        <f>AVERAGE(M2762:P2762)</f>
        <v/>
      </c>
      <c r="S2762" s="443">
        <f>IF(R2762&gt;=1,1,0)</f>
        <v/>
      </c>
      <c r="T2762" s="443">
        <f>IF(S2762=0,0,S2762+T2761)</f>
        <v/>
      </c>
      <c r="AH2762" s="257">
        <f>IF(AND(M2762&gt;=2,N2762&gt;=2,O2762&gt;=2,P2762&gt;=2),1,0)</f>
        <v/>
      </c>
      <c r="AI2762" s="266">
        <f>IF(AH2762=0,"OK","Check")</f>
        <v/>
      </c>
    </row>
    <row r="2763" ht="17.45" customHeight="1">
      <c r="A2763" s="257">
        <f>IF(ISNUMBER(C2763),MONTH(C2763),"")</f>
        <v/>
      </c>
      <c r="B2763" s="257">
        <f>IF(ISNUMBER(C2763),YEAR(C2763),"")</f>
        <v/>
      </c>
      <c r="C2763" s="791">
        <f>C2762+1</f>
        <v/>
      </c>
      <c r="D2763" s="792" t="n"/>
      <c r="E2763" s="793" t="n">
        <v>1.156983080671883</v>
      </c>
      <c r="F2763" s="795" t="n"/>
      <c r="G2763" s="794" t="n">
        <v>0.8086922977549248</v>
      </c>
      <c r="H2763" s="836" t="n"/>
      <c r="I2763" s="792" t="n"/>
      <c r="J2763" s="793" t="n">
        <v>0.6679173039460689</v>
      </c>
      <c r="K2763" s="795" t="n"/>
      <c r="L2763" s="793" t="n">
        <v>0.8848439374005037</v>
      </c>
      <c r="M2763" s="982">
        <f>IFERROR(AVERAGE(D2763:E2763),"")</f>
        <v/>
      </c>
      <c r="N2763" s="982">
        <f>IFERROR(AVERAGE(F2763:H2763),"")</f>
        <v/>
      </c>
      <c r="O2763" s="982">
        <f>IFERROR(AVERAGE(I2763:J2763),"")</f>
        <v/>
      </c>
      <c r="P2763" s="982">
        <f>IFERROR(AVERAGE(K2763:L2763),"")</f>
        <v/>
      </c>
      <c r="R2763" s="797">
        <f>AVERAGE(M2763:P2763)</f>
        <v/>
      </c>
      <c r="S2763" s="266">
        <f>IF(R2763&gt;=1,1,0)</f>
        <v/>
      </c>
      <c r="T2763" s="266">
        <f>IF(S2763=0,0,S2763+T2762)</f>
        <v/>
      </c>
      <c r="AH2763" s="257">
        <f>IF(AND(M2763&gt;=2,N2763&gt;=2,O2763&gt;=2,P2763&gt;=2),1,0)</f>
        <v/>
      </c>
      <c r="AI2763" s="266">
        <f>IF(AH2763=0,"OK","Check")</f>
        <v/>
      </c>
    </row>
    <row r="2764" ht="17.45" customHeight="1">
      <c r="A2764" s="257">
        <f>IF(ISNUMBER(C2764),MONTH(C2764),"")</f>
        <v/>
      </c>
      <c r="B2764" s="257">
        <f>IF(ISNUMBER(C2764),YEAR(C2764),"")</f>
        <v/>
      </c>
      <c r="C2764" s="791">
        <f>C2763+1</f>
        <v/>
      </c>
      <c r="D2764" s="792" t="n">
        <v>0.8428833064270486</v>
      </c>
      <c r="E2764" s="793" t="n"/>
      <c r="F2764" s="795" t="n">
        <v>1.035370532296383</v>
      </c>
      <c r="G2764" s="794" t="n"/>
      <c r="H2764" s="836" t="n"/>
      <c r="I2764" s="792" t="n">
        <v>0.8022815464087495</v>
      </c>
      <c r="J2764" s="793" t="n"/>
      <c r="K2764" s="795" t="n">
        <v>0.6805832730887366</v>
      </c>
      <c r="L2764" s="793" t="n"/>
      <c r="M2764" s="982">
        <f>IFERROR(AVERAGE(D2764:E2764),"")</f>
        <v/>
      </c>
      <c r="N2764" s="982">
        <f>IFERROR(AVERAGE(F2764:H2764),"")</f>
        <v/>
      </c>
      <c r="O2764" s="982">
        <f>IFERROR(AVERAGE(I2764:J2764),"")</f>
        <v/>
      </c>
      <c r="P2764" s="982">
        <f>IFERROR(AVERAGE(K2764:L2764),"")</f>
        <v/>
      </c>
      <c r="R2764" s="797">
        <f>AVERAGE(M2764:P2764)</f>
        <v/>
      </c>
      <c r="S2764" s="266">
        <f>IF(R2764&gt;=1,1,0)</f>
        <v/>
      </c>
      <c r="T2764" s="266">
        <f>IF(S2764=0,0,S2764+T2763)</f>
        <v/>
      </c>
      <c r="AH2764" s="257">
        <f>IF(AND(M2764&gt;=2,N2764&gt;=2,O2764&gt;=2,P2764&gt;=2),1,0)</f>
        <v/>
      </c>
      <c r="AI2764" s="266">
        <f>IF(AH2764=0,"OK","Check")</f>
        <v/>
      </c>
    </row>
    <row r="2765" ht="17.45" customHeight="1">
      <c r="A2765" s="257">
        <f>IF(ISNUMBER(C2765),MONTH(C2765),"")</f>
        <v/>
      </c>
      <c r="B2765" s="257">
        <f>IF(ISNUMBER(C2765),YEAR(C2765),"")</f>
        <v/>
      </c>
      <c r="C2765" s="791">
        <f>C2764+1</f>
        <v/>
      </c>
      <c r="D2765" s="792" t="n"/>
      <c r="E2765" s="793" t="n">
        <v>0.6172239162404445</v>
      </c>
      <c r="F2765" s="795" t="n"/>
      <c r="G2765" s="794" t="n">
        <v>0.8469215487711498</v>
      </c>
      <c r="H2765" s="836" t="n"/>
      <c r="I2765" s="792" t="n"/>
      <c r="J2765" s="793" t="n">
        <v>0.7908441705676018</v>
      </c>
      <c r="K2765" s="795" t="n"/>
      <c r="L2765" s="793" t="n">
        <v>0.6739824775440632</v>
      </c>
      <c r="M2765" s="982">
        <f>IFERROR(AVERAGE(D2765:E2765),"")</f>
        <v/>
      </c>
      <c r="N2765" s="982">
        <f>IFERROR(AVERAGE(F2765:H2765),"")</f>
        <v/>
      </c>
      <c r="O2765" s="982">
        <f>IFERROR(AVERAGE(I2765:J2765),"")</f>
        <v/>
      </c>
      <c r="P2765" s="982">
        <f>IFERROR(AVERAGE(K2765:L2765),"")</f>
        <v/>
      </c>
      <c r="R2765" s="797">
        <f>AVERAGE(M2765:P2765)</f>
        <v/>
      </c>
      <c r="S2765" s="266">
        <f>IF(R2765&gt;=1,1,0)</f>
        <v/>
      </c>
      <c r="T2765" s="266">
        <f>IF(S2765=0,0,S2765+T2764)</f>
        <v/>
      </c>
      <c r="AH2765" s="257">
        <f>IF(AND(M2765&gt;=2,N2765&gt;=2,O2765&gt;=2,P2765&gt;=2),1,0)</f>
        <v/>
      </c>
      <c r="AI2765" s="266">
        <f>IF(AH2765=0,"OK","Check")</f>
        <v/>
      </c>
    </row>
    <row r="2766" ht="17.45" customHeight="1">
      <c r="A2766" s="257">
        <f>IF(ISNUMBER(C2766),MONTH(C2766),"")</f>
        <v/>
      </c>
      <c r="B2766" s="257">
        <f>IF(ISNUMBER(C2766),YEAR(C2766),"")</f>
        <v/>
      </c>
      <c r="C2766" s="791">
        <f>C2765+1</f>
        <v/>
      </c>
      <c r="D2766" s="792" t="n">
        <v>1.114105827549388</v>
      </c>
      <c r="E2766" s="793" t="n"/>
      <c r="F2766" s="795" t="n"/>
      <c r="G2766" s="794" t="n"/>
      <c r="H2766" s="836" t="n">
        <v>1.860704263159099</v>
      </c>
      <c r="I2766" s="792" t="n">
        <v>0.853634386447746</v>
      </c>
      <c r="J2766" s="793" t="n"/>
      <c r="K2766" s="795" t="n">
        <v>0.8276969287692687</v>
      </c>
      <c r="L2766" s="793" t="n"/>
      <c r="M2766" s="982">
        <f>IFERROR(AVERAGE(D2766:E2766),"")</f>
        <v/>
      </c>
      <c r="N2766" s="982">
        <f>IFERROR(AVERAGE(F2766:H2766),"")</f>
        <v/>
      </c>
      <c r="O2766" s="982">
        <f>IFERROR(AVERAGE(I2766:J2766),"")</f>
        <v/>
      </c>
      <c r="P2766" s="982">
        <f>IFERROR(AVERAGE(K2766:L2766),"")</f>
        <v/>
      </c>
      <c r="R2766" s="797">
        <f>AVERAGE(M2766:P2766)</f>
        <v/>
      </c>
      <c r="S2766" s="266">
        <f>IF(R2766&gt;=1,1,0)</f>
        <v/>
      </c>
      <c r="T2766" s="266">
        <f>IF(S2766=0,0,S2766+T2765)</f>
        <v/>
      </c>
      <c r="AH2766" s="257">
        <f>IF(AND(M2766&gt;=2,N2766&gt;=2,O2766&gt;=2,P2766&gt;=2),1,0)</f>
        <v/>
      </c>
      <c r="AI2766" s="266">
        <f>IF(AH2766=0,"OK","Check")</f>
        <v/>
      </c>
    </row>
    <row r="2767" ht="17.45" customHeight="1">
      <c r="A2767" s="257">
        <f>IF(ISNUMBER(C2767),MONTH(C2767),"")</f>
        <v/>
      </c>
      <c r="B2767" s="257">
        <f>IF(ISNUMBER(C2767),YEAR(C2767),"")</f>
        <v/>
      </c>
      <c r="C2767" s="791">
        <f>C2766+1</f>
        <v/>
      </c>
      <c r="D2767" s="849" t="n"/>
      <c r="E2767" s="850" t="n">
        <v>1.938291725262227</v>
      </c>
      <c r="F2767" s="852" t="n"/>
      <c r="G2767" s="851" t="n">
        <v>0.9874798838219493</v>
      </c>
      <c r="H2767" s="853" t="n"/>
      <c r="I2767" s="849" t="n"/>
      <c r="J2767" s="850" t="n">
        <v>0.7532031675736429</v>
      </c>
      <c r="K2767" s="852" t="n"/>
      <c r="L2767" s="850" t="n">
        <v>0.9327303058008964</v>
      </c>
      <c r="M2767" s="982">
        <f>IFERROR(AVERAGE(D2767:E2767),"")</f>
        <v/>
      </c>
      <c r="N2767" s="982">
        <f>IFERROR(AVERAGE(F2767:H2767),"")</f>
        <v/>
      </c>
      <c r="O2767" s="982">
        <f>IFERROR(AVERAGE(I2767:J2767),"")</f>
        <v/>
      </c>
      <c r="P2767" s="982">
        <f>IFERROR(AVERAGE(K2767:L2767),"")</f>
        <v/>
      </c>
      <c r="R2767" s="797">
        <f>AVERAGE(M2767:P2767)</f>
        <v/>
      </c>
      <c r="S2767" s="266">
        <f>IF(R2767&gt;=1,1,0)</f>
        <v/>
      </c>
      <c r="T2767" s="266">
        <f>IF(S2767=0,0,S2767+T2766)</f>
        <v/>
      </c>
      <c r="AH2767" s="257">
        <f>IF(AND(M2767&gt;=2,N2767&gt;=2,O2767&gt;=2,P2767&gt;=2),1,0)</f>
        <v/>
      </c>
      <c r="AI2767" s="266">
        <f>IF(AH2767=0,"OK","Check")</f>
        <v/>
      </c>
    </row>
    <row r="2768" ht="17.45" customHeight="1">
      <c r="A2768" s="257">
        <f>IF(ISNUMBER(C2768),MONTH(C2768),"")</f>
        <v/>
      </c>
      <c r="B2768" s="257">
        <f>IF(ISNUMBER(C2768),YEAR(C2768),"")</f>
        <v/>
      </c>
      <c r="C2768" s="861">
        <f>C2767+1</f>
        <v/>
      </c>
      <c r="D2768" s="844" t="n">
        <v>0.7286957303451748</v>
      </c>
      <c r="E2768" s="845" t="n"/>
      <c r="F2768" s="847" t="n">
        <v>1.515496338418502</v>
      </c>
      <c r="G2768" s="846" t="n"/>
      <c r="H2768" s="848" t="n">
        <v>1.493308025253074</v>
      </c>
      <c r="I2768" s="844" t="n">
        <v>0.6996393031228394</v>
      </c>
      <c r="J2768" s="845" t="n"/>
      <c r="K2768" s="847" t="n">
        <v>0.6315606533609645</v>
      </c>
      <c r="L2768" s="845" t="n"/>
      <c r="M2768" s="983">
        <f>IFERROR(AVERAGE(D2768:E2768),"")</f>
        <v/>
      </c>
      <c r="N2768" s="983">
        <f>IFERROR(AVERAGE(F2768:H2768),"")</f>
        <v/>
      </c>
      <c r="O2768" s="983">
        <f>IFERROR(AVERAGE(I2768:J2768),"")</f>
        <v/>
      </c>
      <c r="P2768" s="983">
        <f>IFERROR(AVERAGE(K2768:L2768),"")</f>
        <v/>
      </c>
      <c r="Q2768" s="441" t="n"/>
      <c r="R2768" s="813">
        <f>AVERAGE(M2768:P2768)</f>
        <v/>
      </c>
      <c r="S2768" s="443">
        <f>IF(R2768&gt;=1,1,0)</f>
        <v/>
      </c>
      <c r="T2768" s="443">
        <f>IF(S2768=0,0,S2768+T2767)</f>
        <v/>
      </c>
      <c r="AH2768" s="257">
        <f>IF(AND(M2768&gt;=2,N2768&gt;=2,O2768&gt;=2,P2768&gt;=2),1,0)</f>
        <v/>
      </c>
      <c r="AI2768" s="266">
        <f>IF(AH2768=0,"OK","Check")</f>
        <v/>
      </c>
    </row>
    <row r="2769" ht="17.45" customHeight="1">
      <c r="A2769" s="257">
        <f>IF(ISNUMBER(C2769),MONTH(C2769),"")</f>
        <v/>
      </c>
      <c r="B2769" s="257">
        <f>IF(ISNUMBER(C2769),YEAR(C2769),"")</f>
        <v/>
      </c>
      <c r="C2769" s="808">
        <f>C2768+1</f>
        <v/>
      </c>
      <c r="D2769" s="844" t="n"/>
      <c r="E2769" s="845" t="n">
        <v>0.631972585988522</v>
      </c>
      <c r="F2769" s="847" t="n"/>
      <c r="G2769" s="846" t="n">
        <v>0.690735461979616</v>
      </c>
      <c r="H2769" s="848" t="n"/>
      <c r="I2769" s="844" t="n"/>
      <c r="J2769" s="845" t="n">
        <v>0.5431189738541464</v>
      </c>
      <c r="K2769" s="847" t="n"/>
      <c r="L2769" s="845" t="n">
        <v>0.7587133574427309</v>
      </c>
      <c r="M2769" s="983">
        <f>IFERROR(AVERAGE(D2769:E2769),"")</f>
        <v/>
      </c>
      <c r="N2769" s="983">
        <f>IFERROR(AVERAGE(F2769:H2769),"")</f>
        <v/>
      </c>
      <c r="O2769" s="983">
        <f>IFERROR(AVERAGE(I2769:J2769),"")</f>
        <v/>
      </c>
      <c r="P2769" s="983">
        <f>IFERROR(AVERAGE(K2769:L2769),"")</f>
        <v/>
      </c>
      <c r="Q2769" s="441" t="n"/>
      <c r="R2769" s="813">
        <f>AVERAGE(M2769:P2769)</f>
        <v/>
      </c>
      <c r="S2769" s="443">
        <f>IF(R2769&gt;=1,1,0)</f>
        <v/>
      </c>
      <c r="T2769" s="443">
        <f>IF(S2769=0,0,S2769+T2768)</f>
        <v/>
      </c>
      <c r="AH2769" s="257">
        <f>IF(AND(M2769&gt;=2,N2769&gt;=2,O2769&gt;=2,P2769&gt;=2),1,0)</f>
        <v/>
      </c>
      <c r="AI2769" s="266">
        <f>IF(AH2769=0,"OK","Check")</f>
        <v/>
      </c>
    </row>
    <row r="2770" ht="17.45" customHeight="1" thickBot="1">
      <c r="A2770" s="257">
        <f>IF(ISNUMBER(C2770),MONTH(C2770),"")</f>
        <v/>
      </c>
      <c r="B2770" s="257">
        <f>IF(ISNUMBER(C2770),YEAR(C2770),"")</f>
        <v/>
      </c>
      <c r="C2770" s="791">
        <f>C2769+1</f>
        <v/>
      </c>
      <c r="D2770" s="849" t="n">
        <v>1.247980559960944</v>
      </c>
      <c r="E2770" s="850" t="n"/>
      <c r="F2770" s="852" t="n">
        <v>1.422739821720006</v>
      </c>
      <c r="G2770" s="851" t="n"/>
      <c r="H2770" s="853" t="n"/>
      <c r="I2770" s="849" t="n">
        <v>1.119640497830267</v>
      </c>
      <c r="J2770" s="850" t="n"/>
      <c r="K2770" s="852" t="n">
        <v>1.647464210683705</v>
      </c>
      <c r="L2770" s="850" t="n"/>
      <c r="M2770" s="982">
        <f>IFERROR(AVERAGE(D2770:E2770),"")</f>
        <v/>
      </c>
      <c r="N2770" s="982">
        <f>IFERROR(AVERAGE(F2770:H2770),"")</f>
        <v/>
      </c>
      <c r="O2770" s="982">
        <f>IFERROR(AVERAGE(I2770:J2770),"")</f>
        <v/>
      </c>
      <c r="P2770" s="982">
        <f>IFERROR(AVERAGE(K2770:L2770),"")</f>
        <v/>
      </c>
      <c r="R2770" s="797">
        <f>AVERAGE(M2770:P2770)</f>
        <v/>
      </c>
      <c r="S2770" s="266">
        <f>IF(R2770&gt;=1,1,0)</f>
        <v/>
      </c>
      <c r="T2770" s="266">
        <f>IF(S2770=0,0,S2770+T2769)</f>
        <v/>
      </c>
      <c r="AH2770" s="257">
        <f>IF(AND(M2770&gt;=2,N2770&gt;=2,O2770&gt;=2,P2770&gt;=2),1,0)</f>
        <v/>
      </c>
      <c r="AI2770" s="266">
        <f>IF(AH2770=0,"OK","Check")</f>
        <v/>
      </c>
    </row>
    <row r="2771" ht="17.45" customHeight="1" thickBot="1">
      <c r="A2771" s="257">
        <f>IF(ISNUMBER(C2771),MONTH(C2771),"")</f>
        <v/>
      </c>
      <c r="B2771" s="257">
        <f>IF(ISNUMBER(C2771),YEAR(C2771),"")</f>
        <v/>
      </c>
      <c r="C2771" s="791">
        <f>C2770+1</f>
        <v/>
      </c>
      <c r="D2771" s="849" t="n"/>
      <c r="E2771" s="850" t="n">
        <v>1.539277641098396</v>
      </c>
      <c r="F2771" s="852" t="n"/>
      <c r="G2771" s="851" t="n">
        <v>1.646805775397141</v>
      </c>
      <c r="H2771" s="853" t="n"/>
      <c r="I2771" s="849" t="n"/>
      <c r="J2771" s="850" t="n">
        <v>1.330010256827422</v>
      </c>
      <c r="K2771" s="852" t="n"/>
      <c r="L2771" s="850" t="n">
        <v>1.440704386796201</v>
      </c>
      <c r="M2771" s="982">
        <f>IFERROR(AVERAGE(D2771:E2771),"")</f>
        <v/>
      </c>
      <c r="N2771" s="982">
        <f>IFERROR(AVERAGE(F2771:H2771),"")</f>
        <v/>
      </c>
      <c r="O2771" s="982">
        <f>IFERROR(AVERAGE(I2771:J2771),"")</f>
        <v/>
      </c>
      <c r="P2771" s="982">
        <f>IFERROR(AVERAGE(K2771:L2771),"")</f>
        <v/>
      </c>
      <c r="R2771" s="797">
        <f>AVERAGE(M2771:P2771)</f>
        <v/>
      </c>
      <c r="S2771" s="266">
        <f>IF(R2771&gt;=1,1,0)</f>
        <v/>
      </c>
      <c r="T2771" s="266">
        <f>IF(S2771=0,0,S2771+T2770)</f>
        <v/>
      </c>
      <c r="U2771" s="514" t="inlineStr">
        <is>
          <t>July</t>
        </is>
      </c>
      <c r="V2771" s="515" t="n">
        <v>2025</v>
      </c>
      <c r="W2771" s="516" t="n"/>
      <c r="X2771" s="516" t="n"/>
      <c r="Y2771" s="516" t="n"/>
      <c r="AH2771" s="257">
        <f>IF(AND(M2771&gt;=2,N2771&gt;=2,O2771&gt;=2,P2771&gt;=2),1,0)</f>
        <v/>
      </c>
      <c r="AI2771" s="266">
        <f>IF(AH2771=0,"OK","Check")</f>
        <v/>
      </c>
    </row>
    <row r="2772" ht="17.45" customHeight="1">
      <c r="A2772" s="257">
        <f>IF(ISNUMBER(C2772),MONTH(C2772),"")</f>
        <v/>
      </c>
      <c r="B2772" s="257">
        <f>IF(ISNUMBER(C2772),YEAR(C2772),"")</f>
        <v/>
      </c>
      <c r="C2772" s="791">
        <f>C2771+1</f>
        <v/>
      </c>
      <c r="D2772" s="849" t="n">
        <v>1.123529952974737</v>
      </c>
      <c r="E2772" s="850" t="n"/>
      <c r="F2772" s="852" t="n"/>
      <c r="G2772" s="851" t="n"/>
      <c r="H2772" s="853" t="n">
        <v>1.577697748693466</v>
      </c>
      <c r="I2772" s="849" t="n">
        <v>1.117956507576791</v>
      </c>
      <c r="J2772" s="850" t="n"/>
      <c r="K2772" s="852" t="n">
        <v>1.183220334547774</v>
      </c>
      <c r="L2772" s="850" t="n"/>
      <c r="M2772" s="982">
        <f>IFERROR(AVERAGE(D2772:E2772),"")</f>
        <v/>
      </c>
      <c r="N2772" s="982">
        <f>IFERROR(AVERAGE(F2772:H2772),"")</f>
        <v/>
      </c>
      <c r="O2772" s="982">
        <f>IFERROR(AVERAGE(I2772:J2772),"")</f>
        <v/>
      </c>
      <c r="P2772" s="982">
        <f>IFERROR(AVERAGE(K2772:L2772),"")</f>
        <v/>
      </c>
      <c r="R2772" s="797">
        <f>AVERAGE(M2772:P2772)</f>
        <v/>
      </c>
      <c r="S2772" s="266">
        <f>IF(R2772&gt;=1,1,0)</f>
        <v/>
      </c>
      <c r="T2772" s="266">
        <f>IF(S2772=0,0,S2772+T2771)</f>
        <v/>
      </c>
      <c r="U2772" s="517" t="inlineStr">
        <is>
          <t>Parameter</t>
        </is>
      </c>
      <c r="V2772" s="517" t="inlineStr">
        <is>
          <t>Station 1</t>
        </is>
      </c>
      <c r="W2772" s="517" t="inlineStr">
        <is>
          <t>Station 2</t>
        </is>
      </c>
      <c r="X2772" s="517" t="inlineStr">
        <is>
          <t>Station 4</t>
        </is>
      </c>
      <c r="Y2772" s="517" t="inlineStr">
        <is>
          <t>Station 5</t>
        </is>
      </c>
      <c r="AH2772" s="257">
        <f>IF(AND(M2772&gt;=2,N2772&gt;=2,O2772&gt;=2,P2772&gt;=2),1,0)</f>
        <v/>
      </c>
      <c r="AI2772" s="266">
        <f>IF(AH2772=0,"OK","Check")</f>
        <v/>
      </c>
    </row>
    <row r="2773" ht="17.45" customHeight="1" thickBot="1">
      <c r="A2773" s="257">
        <f>IF(ISNUMBER(C2773),MONTH(C2773),"")</f>
        <v/>
      </c>
      <c r="B2773" s="257">
        <f>IF(ISNUMBER(C2773),YEAR(C2773),"")</f>
        <v/>
      </c>
      <c r="C2773" s="824">
        <f>C2772+1</f>
        <v/>
      </c>
      <c r="D2773" s="868" t="n"/>
      <c r="E2773" s="869" t="n">
        <v>1.788871876078768</v>
      </c>
      <c r="F2773" s="870" t="n"/>
      <c r="G2773" s="871" t="n">
        <v>1.432901434598981</v>
      </c>
      <c r="H2773" s="872" t="n"/>
      <c r="I2773" s="868" t="n"/>
      <c r="J2773" s="869" t="n">
        <v>1.103712502393231</v>
      </c>
      <c r="K2773" s="870" t="n"/>
      <c r="L2773" s="869" t="n">
        <v>1.26416423414073</v>
      </c>
      <c r="M2773" s="988">
        <f>IFERROR(AVERAGE(D2773:E2773),"")</f>
        <v/>
      </c>
      <c r="N2773" s="988">
        <f>IFERROR(AVERAGE(F2773:H2773),"")</f>
        <v/>
      </c>
      <c r="O2773" s="988">
        <f>IFERROR(AVERAGE(I2773:J2773),"")</f>
        <v/>
      </c>
      <c r="P2773" s="988">
        <f>IFERROR(AVERAGE(K2773:L2773),"")</f>
        <v/>
      </c>
      <c r="Q2773" s="315" t="n"/>
      <c r="R2773" s="830">
        <f>AVERAGE(M2773:P2773)</f>
        <v/>
      </c>
      <c r="S2773" s="312">
        <f>IF(R2773&gt;=1,1,0)</f>
        <v/>
      </c>
      <c r="T2773" s="312">
        <f>IF(S2773=0,0,S2773+T2772)</f>
        <v/>
      </c>
      <c r="U2773" s="518" t="inlineStr">
        <is>
          <t>Average</t>
        </is>
      </c>
      <c r="V2773" s="928">
        <f>AVERAGE(D2743:E2773)</f>
        <v/>
      </c>
      <c r="W2773" s="928">
        <f>AVERAGE(F2743:H2773)</f>
        <v/>
      </c>
      <c r="X2773" s="928">
        <f>AVERAGE(I2743:J2773)</f>
        <v/>
      </c>
      <c r="Y2773" s="928">
        <f>AVERAGE(K2743:L2773)</f>
        <v/>
      </c>
      <c r="AH2773" s="257">
        <f>IF(AND(M2773&gt;=2,N2773&gt;=2,O2773&gt;=2,P2773&gt;=2),1,0)</f>
        <v/>
      </c>
      <c r="AI2773" s="266">
        <f>IF(AH2773=0,"OK","Check")</f>
        <v/>
      </c>
    </row>
    <row r="2774" ht="17.45" customHeight="1">
      <c r="A2774" s="257">
        <f>IF(ISNUMBER(C2774),MONTH(C2774),"")</f>
        <v/>
      </c>
      <c r="B2774" s="257">
        <f>IF(ISNUMBER(C2774),YEAR(C2774),"")</f>
        <v/>
      </c>
      <c r="C2774" s="886">
        <f>C2773+1</f>
        <v/>
      </c>
      <c r="D2774" s="1066" t="n">
        <v>0.8351308335979566</v>
      </c>
      <c r="E2774" s="1067" t="n"/>
      <c r="F2774" s="1068" t="n">
        <v>1.081540366937236</v>
      </c>
      <c r="G2774" s="1069" t="n"/>
      <c r="H2774" s="1070" t="n">
        <v>0.9788291215219508</v>
      </c>
      <c r="I2774" s="1066" t="n">
        <v>0.9801962997288846</v>
      </c>
      <c r="J2774" s="1067" t="n"/>
      <c r="K2774" s="1068" t="n">
        <v>0.9212853794486979</v>
      </c>
      <c r="L2774" s="1067" t="n"/>
      <c r="M2774" s="982">
        <f>IFERROR(AVERAGE(D2774:E2774),"")</f>
        <v/>
      </c>
      <c r="N2774" s="982">
        <f>IFERROR(AVERAGE(F2774:H2774),"")</f>
        <v/>
      </c>
      <c r="O2774" s="982">
        <f>IFERROR(AVERAGE(I2774:J2774),"")</f>
        <v/>
      </c>
      <c r="P2774" s="982">
        <f>IFERROR(AVERAGE(K2774:L2774),"")</f>
        <v/>
      </c>
      <c r="R2774" s="797">
        <f>AVERAGE(M2774:P2774)</f>
        <v/>
      </c>
      <c r="S2774" s="266">
        <f>IF(R2774&gt;=1,1,0)</f>
        <v/>
      </c>
      <c r="T2774" s="266">
        <f>IF(S2774=0,0,S2774+T2773)</f>
        <v/>
      </c>
      <c r="U2774" s="518" t="inlineStr">
        <is>
          <t>Maximum</t>
        </is>
      </c>
      <c r="V2774" s="928">
        <f>MAX(D2743:E2773)</f>
        <v/>
      </c>
      <c r="W2774" s="928">
        <f>MAX(F2743:H2773)</f>
        <v/>
      </c>
      <c r="X2774" s="928">
        <f>MAX(I2743:J2773)</f>
        <v/>
      </c>
      <c r="Y2774" s="928">
        <f>MAX(K2743:L2773)</f>
        <v/>
      </c>
      <c r="AH2774" s="257">
        <f>IF(AND(M2774&gt;=2,N2774&gt;=2,O2774&gt;=2,P2774&gt;=2),1,0)</f>
        <v/>
      </c>
      <c r="AI2774" s="266">
        <f>IF(AH2774=0,"OK","Check")</f>
        <v/>
      </c>
    </row>
    <row r="2775" ht="17.45" customHeight="1" thickBot="1">
      <c r="A2775" s="257">
        <f>IF(ISNUMBER(C2775),MONTH(C2775),"")</f>
        <v/>
      </c>
      <c r="B2775" s="257">
        <f>IF(ISNUMBER(C2775),YEAR(C2775),"")</f>
        <v/>
      </c>
      <c r="C2775" s="808">
        <f>C2774+1</f>
        <v/>
      </c>
      <c r="D2775" s="844" t="n"/>
      <c r="E2775" s="845" t="n">
        <v>0.8854442987410991</v>
      </c>
      <c r="F2775" s="847" t="n"/>
      <c r="G2775" s="846" t="n">
        <v>1.000699718396656</v>
      </c>
      <c r="H2775" s="848" t="n"/>
      <c r="I2775" s="844" t="n"/>
      <c r="J2775" s="845" t="n">
        <v>0.8117562649620492</v>
      </c>
      <c r="K2775" s="847" t="n"/>
      <c r="L2775" s="845" t="n">
        <v>0.9786964418362516</v>
      </c>
      <c r="M2775" s="983">
        <f>IFERROR(AVERAGE(D2775:E2775),"")</f>
        <v/>
      </c>
      <c r="N2775" s="983">
        <f>IFERROR(AVERAGE(F2775:H2775),"")</f>
        <v/>
      </c>
      <c r="O2775" s="983">
        <f>IFERROR(AVERAGE(I2775:J2775),"")</f>
        <v/>
      </c>
      <c r="P2775" s="983">
        <f>IFERROR(AVERAGE(K2775:L2775),"")</f>
        <v/>
      </c>
      <c r="Q2775" s="441" t="n"/>
      <c r="R2775" s="813">
        <f>AVERAGE(M2775:P2775)</f>
        <v/>
      </c>
      <c r="S2775" s="443">
        <f>IF(R2775&gt;=1,1,0)</f>
        <v/>
      </c>
      <c r="T2775" s="443">
        <f>IF(S2775=0,0,S2775+T2774)</f>
        <v/>
      </c>
      <c r="U2775" s="520" t="inlineStr">
        <is>
          <t># DAYS &gt; 2.5</t>
        </is>
      </c>
      <c r="V2775" s="521">
        <f>COUNTIF(D2743:E2773,"&gt;=2.5")</f>
        <v/>
      </c>
      <c r="W2775" s="521">
        <f>COUNTIF(F2743:H2773,"&gt;=2.5")</f>
        <v/>
      </c>
      <c r="X2775" s="521">
        <f>COUNTIF(I2743:J2773,"&gt;=2.5")</f>
        <v/>
      </c>
      <c r="Y2775" s="521">
        <f>COUNTIF(K2743:L2773,"&gt;=2.5")</f>
        <v/>
      </c>
      <c r="AH2775" s="257">
        <f>IF(AND(M2775&gt;=2,N2775&gt;=2,O2775&gt;=2,P2775&gt;=2),1,0)</f>
        <v/>
      </c>
      <c r="AI2775" s="266">
        <f>IF(AH2775=0,"OK","Check")</f>
        <v/>
      </c>
    </row>
    <row r="2776" ht="17.45" customHeight="1" thickBot="1">
      <c r="A2776" s="257">
        <f>IF(ISNUMBER(C2776),MONTH(C2776),"")</f>
        <v/>
      </c>
      <c r="B2776" s="257">
        <f>IF(ISNUMBER(C2776),YEAR(C2776),"")</f>
        <v/>
      </c>
      <c r="C2776" s="808">
        <f>C2775+1</f>
        <v/>
      </c>
      <c r="D2776" s="844" t="n">
        <v>0.6995515267415297</v>
      </c>
      <c r="E2776" s="845" t="n"/>
      <c r="F2776" s="847" t="n">
        <v>0.7642552630420599</v>
      </c>
      <c r="G2776" s="846" t="n"/>
      <c r="H2776" s="848" t="n"/>
      <c r="I2776" s="844" t="n">
        <v>0.6872052715613856</v>
      </c>
      <c r="J2776" s="845" t="n"/>
      <c r="K2776" s="847" t="n">
        <v>0.750330686249824</v>
      </c>
      <c r="L2776" s="845" t="n"/>
      <c r="M2776" s="983">
        <f>IFERROR(AVERAGE(D2776:E2776),"")</f>
        <v/>
      </c>
      <c r="N2776" s="983">
        <f>IFERROR(AVERAGE(F2776:H2776),"")</f>
        <v/>
      </c>
      <c r="O2776" s="983">
        <f>IFERROR(AVERAGE(I2776:J2776),"")</f>
        <v/>
      </c>
      <c r="P2776" s="983">
        <f>IFERROR(AVERAGE(K2776:L2776),"")</f>
        <v/>
      </c>
      <c r="Q2776" s="441" t="n"/>
      <c r="R2776" s="813">
        <f>AVERAGE(M2776:P2776)</f>
        <v/>
      </c>
      <c r="S2776" s="443">
        <f>IF(R2776&gt;=1,1,0)</f>
        <v/>
      </c>
      <c r="T2776" s="443">
        <f>IF(S2776=0,0,S2776+T2775)</f>
        <v/>
      </c>
      <c r="X2776" s="664">
        <f>SUM(V2775:Y2775)</f>
        <v/>
      </c>
      <c r="Y2776" s="929">
        <f>AVERAGE(V2773:Y2773)</f>
        <v/>
      </c>
      <c r="AH2776" s="257">
        <f>IF(AND(M2776&gt;=2,N2776&gt;=2,O2776&gt;=2,P2776&gt;=2),1,0)</f>
        <v/>
      </c>
      <c r="AI2776" s="266">
        <f>IF(AH2776=0,"OK","Check")</f>
        <v/>
      </c>
    </row>
    <row r="2777" ht="17.45" customHeight="1">
      <c r="A2777" s="257">
        <f>IF(ISNUMBER(C2777),MONTH(C2777),"")</f>
        <v/>
      </c>
      <c r="B2777" s="257">
        <f>IF(ISNUMBER(C2777),YEAR(C2777),"")</f>
        <v/>
      </c>
      <c r="C2777" s="791">
        <f>C2776+1</f>
        <v/>
      </c>
      <c r="D2777" s="849" t="n"/>
      <c r="E2777" s="850" t="n">
        <v>1.361798702625741</v>
      </c>
      <c r="F2777" s="852" t="n"/>
      <c r="G2777" s="851" t="n">
        <v>1.350319381553713</v>
      </c>
      <c r="H2777" s="853" t="n"/>
      <c r="I2777" s="849" t="n"/>
      <c r="J2777" s="850" t="n">
        <v>0.9738106006634314</v>
      </c>
      <c r="K2777" s="852" t="n"/>
      <c r="L2777" s="850" t="n">
        <v>1.278136710471423</v>
      </c>
      <c r="M2777" s="982">
        <f>IFERROR(AVERAGE(D2777:E2777),"")</f>
        <v/>
      </c>
      <c r="N2777" s="982">
        <f>IFERROR(AVERAGE(F2777:H2777),"")</f>
        <v/>
      </c>
      <c r="O2777" s="982">
        <f>IFERROR(AVERAGE(I2777:J2777),"")</f>
        <v/>
      </c>
      <c r="P2777" s="982">
        <f>IFERROR(AVERAGE(K2777:L2777),"")</f>
        <v/>
      </c>
      <c r="R2777" s="797">
        <f>AVERAGE(M2777:P2777)</f>
        <v/>
      </c>
      <c r="S2777" s="266">
        <f>IF(R2777&gt;=1,1,0)</f>
        <v/>
      </c>
      <c r="T2777" s="266">
        <f>IF(S2777=0,0,S2777+T2776)</f>
        <v/>
      </c>
      <c r="V2777" s="605">
        <f>V2773-V2742</f>
        <v/>
      </c>
      <c r="W2777" s="605">
        <f>W2773-W2742</f>
        <v/>
      </c>
      <c r="X2777" s="605">
        <f>X2773-X2742</f>
        <v/>
      </c>
      <c r="Y2777" s="605">
        <f>Y2773-Y2742</f>
        <v/>
      </c>
      <c r="AH2777" s="257">
        <f>IF(AND(M2777&gt;=2,N2777&gt;=2,O2777&gt;=2,P2777&gt;=2),1,0)</f>
        <v/>
      </c>
      <c r="AI2777" s="266">
        <f>IF(AH2777=0,"OK","Check")</f>
        <v/>
      </c>
    </row>
    <row r="2778" ht="17.45" customHeight="1">
      <c r="A2778" s="257">
        <f>IF(ISNUMBER(C2778),MONTH(C2778),"")</f>
        <v/>
      </c>
      <c r="B2778" s="257">
        <f>IF(ISNUMBER(C2778),YEAR(C2778),"")</f>
        <v/>
      </c>
      <c r="C2778" s="791">
        <f>C2777+1</f>
        <v/>
      </c>
      <c r="D2778" s="849" t="n">
        <v>1.687719986333244</v>
      </c>
      <c r="E2778" s="850" t="n"/>
      <c r="F2778" s="852" t="n"/>
      <c r="G2778" s="851" t="n"/>
      <c r="H2778" s="853" t="n">
        <v>1.787998535208752</v>
      </c>
      <c r="I2778" s="849" t="n">
        <v>1.457666354638038</v>
      </c>
      <c r="J2778" s="850" t="n"/>
      <c r="K2778" s="852" t="n">
        <v>1.580422378391616</v>
      </c>
      <c r="L2778" s="850" t="n"/>
      <c r="M2778" s="982">
        <f>IFERROR(AVERAGE(D2778:E2778),"")</f>
        <v/>
      </c>
      <c r="N2778" s="982">
        <f>IFERROR(AVERAGE(F2778:H2778),"")</f>
        <v/>
      </c>
      <c r="O2778" s="982">
        <f>IFERROR(AVERAGE(I2778:J2778),"")</f>
        <v/>
      </c>
      <c r="P2778" s="982">
        <f>IFERROR(AVERAGE(K2778:L2778),"")</f>
        <v/>
      </c>
      <c r="R2778" s="797">
        <f>AVERAGE(M2778:P2778)</f>
        <v/>
      </c>
      <c r="S2778" s="266">
        <f>IF(R2778&gt;=1,1,0)</f>
        <v/>
      </c>
      <c r="T2778" s="266">
        <f>IF(S2778=0,0,S2778+T2777)</f>
        <v/>
      </c>
      <c r="Y2778" s="605">
        <f>Y2777-Y2745</f>
        <v/>
      </c>
      <c r="AH2778" s="257">
        <f>IF(AND(M2778&gt;=2,N2778&gt;=2,O2778&gt;=2,P2778&gt;=2),1,0)</f>
        <v/>
      </c>
      <c r="AI2778" s="266">
        <f>IF(AH2778=0,"OK","Check")</f>
        <v/>
      </c>
    </row>
    <row r="2779" ht="17.45" customHeight="1">
      <c r="A2779" s="257">
        <f>IF(ISNUMBER(C2779),MONTH(C2779),"")</f>
        <v/>
      </c>
      <c r="B2779" s="257">
        <f>IF(ISNUMBER(C2779),YEAR(C2779),"")</f>
        <v/>
      </c>
      <c r="C2779" s="791">
        <f>C2778+1</f>
        <v/>
      </c>
      <c r="D2779" s="849" t="n"/>
      <c r="E2779" s="850" t="n">
        <v>1.703598993272918</v>
      </c>
      <c r="F2779" s="852" t="n"/>
      <c r="G2779" s="851" t="n">
        <v>1.916688626098414</v>
      </c>
      <c r="H2779" s="853" t="n"/>
      <c r="I2779" s="849" t="n"/>
      <c r="J2779" s="850" t="n">
        <v>1.685519002990558</v>
      </c>
      <c r="K2779" s="852" t="n"/>
      <c r="L2779" s="850" t="n">
        <v>1.655726515806225</v>
      </c>
      <c r="M2779" s="982">
        <f>IFERROR(AVERAGE(D2779:E2779),"")</f>
        <v/>
      </c>
      <c r="N2779" s="982">
        <f>IFERROR(AVERAGE(F2779:H2779),"")</f>
        <v/>
      </c>
      <c r="O2779" s="982">
        <f>IFERROR(AVERAGE(I2779:J2779),"")</f>
        <v/>
      </c>
      <c r="P2779" s="982">
        <f>IFERROR(AVERAGE(K2779:L2779),"")</f>
        <v/>
      </c>
      <c r="R2779" s="797">
        <f>AVERAGE(M2779:P2779)</f>
        <v/>
      </c>
      <c r="S2779" s="266">
        <f>IF(R2779&gt;=1,1,0)</f>
        <v/>
      </c>
      <c r="T2779" s="266">
        <f>IF(S2779=0,0,S2779+T2778)</f>
        <v/>
      </c>
      <c r="AH2779" s="257">
        <f>IF(AND(M2779&gt;=2,N2779&gt;=2,O2779&gt;=2,P2779&gt;=2),1,0)</f>
        <v/>
      </c>
      <c r="AI2779" s="266">
        <f>IF(AH2779=0,"OK","Check")</f>
        <v/>
      </c>
    </row>
    <row r="2780" ht="17.45" customHeight="1">
      <c r="A2780" s="257">
        <f>IF(ISNUMBER(C2780),MONTH(C2780),"")</f>
        <v/>
      </c>
      <c r="B2780" s="257">
        <f>IF(ISNUMBER(C2780),YEAR(C2780),"")</f>
        <v/>
      </c>
      <c r="C2780" s="861">
        <f>C2779+1</f>
        <v/>
      </c>
      <c r="D2780" s="840" t="n">
        <v>1.622973396352611</v>
      </c>
      <c r="E2780" s="841" t="n"/>
      <c r="F2780" s="1029" t="n">
        <v>2.749348289875714</v>
      </c>
      <c r="G2780" s="842" t="n"/>
      <c r="H2780" s="1030" t="n">
        <v>2.917112324674764</v>
      </c>
      <c r="I2780" s="840" t="n">
        <v>1.67467601203002</v>
      </c>
      <c r="J2780" s="841" t="n"/>
      <c r="K2780" s="843" t="n">
        <v>1.600497882783692</v>
      </c>
      <c r="L2780" s="841" t="n"/>
      <c r="M2780" s="982">
        <f>IFERROR(AVERAGE(D2780:E2780),"")</f>
        <v/>
      </c>
      <c r="N2780" s="1028">
        <f>IFERROR(AVERAGE(F2780:H2780),"")</f>
        <v/>
      </c>
      <c r="O2780" s="982">
        <f>IFERROR(AVERAGE(I2780:J2780),"")</f>
        <v/>
      </c>
      <c r="P2780" s="982">
        <f>IFERROR(AVERAGE(K2780:L2780),"")</f>
        <v/>
      </c>
      <c r="R2780" s="797">
        <f>AVERAGE(M2780:P2780)</f>
        <v/>
      </c>
      <c r="S2780" s="266">
        <f>IF(R2780&gt;=1,1,0)</f>
        <v/>
      </c>
      <c r="T2780" s="266">
        <f>IF(S2780=0,0,S2780+T2779)</f>
        <v/>
      </c>
      <c r="AH2780" s="257">
        <f>IF(AND(M2780&gt;=2,N2780&gt;=2,O2780&gt;=2,P2780&gt;=2),1,0)</f>
        <v/>
      </c>
      <c r="AI2780" s="266">
        <f>IF(AH2780=0,"OK","Check")</f>
        <v/>
      </c>
    </row>
    <row r="2781" ht="17.45" customHeight="1">
      <c r="A2781" s="257">
        <f>IF(ISNUMBER(C2781),MONTH(C2781),"")</f>
        <v/>
      </c>
      <c r="B2781" s="257">
        <f>IF(ISNUMBER(C2781),YEAR(C2781),"")</f>
        <v/>
      </c>
      <c r="C2781" s="791">
        <f>C2780+1</f>
        <v/>
      </c>
      <c r="D2781" s="849" t="n"/>
      <c r="E2781" s="901" t="n">
        <v>2.144376298780118</v>
      </c>
      <c r="F2781" s="852" t="n"/>
      <c r="G2781" s="926" t="n">
        <v>2.107622889713787</v>
      </c>
      <c r="H2781" s="853" t="n"/>
      <c r="I2781" s="849" t="n"/>
      <c r="J2781" s="850" t="n">
        <v>1.495485330874962</v>
      </c>
      <c r="K2781" s="852" t="n"/>
      <c r="L2781" s="850" t="n">
        <v>1.639575614409956</v>
      </c>
      <c r="M2781" s="1028">
        <f>IFERROR(AVERAGE(D2781:E2781),"")</f>
        <v/>
      </c>
      <c r="N2781" s="1028">
        <f>IFERROR(AVERAGE(F2781:H2781),"")</f>
        <v/>
      </c>
      <c r="O2781" s="982">
        <f>IFERROR(AVERAGE(I2781:J2781),"")</f>
        <v/>
      </c>
      <c r="P2781" s="982">
        <f>IFERROR(AVERAGE(K2781:L2781),"")</f>
        <v/>
      </c>
      <c r="R2781" s="797">
        <f>AVERAGE(M2781:P2781)</f>
        <v/>
      </c>
      <c r="S2781" s="266">
        <f>IF(R2781&gt;=1,1,0)</f>
        <v/>
      </c>
      <c r="T2781" s="266">
        <f>IF(S2781=0,0,S2781+T2780)</f>
        <v/>
      </c>
      <c r="AH2781" s="257">
        <f>IF(AND(M2781&gt;=2,N2781&gt;=2,O2781&gt;=2,P2781&gt;=2),1,0)</f>
        <v/>
      </c>
      <c r="AI2781" s="266">
        <f>IF(AH2781=0,"OK","Check")</f>
        <v/>
      </c>
    </row>
    <row r="2782" ht="17.45" customHeight="1">
      <c r="A2782" s="257">
        <f>IF(ISNUMBER(C2782),MONTH(C2782),"")</f>
        <v/>
      </c>
      <c r="B2782" s="257">
        <f>IF(ISNUMBER(C2782),YEAR(C2782),"")</f>
        <v/>
      </c>
      <c r="C2782" s="808">
        <f>C2781+1</f>
        <v/>
      </c>
      <c r="D2782" s="844" t="n">
        <v>1.208271343045623</v>
      </c>
      <c r="E2782" s="845" t="n"/>
      <c r="F2782" s="847" t="n">
        <v>1.286893449481346</v>
      </c>
      <c r="G2782" s="846" t="n"/>
      <c r="H2782" s="848" t="n"/>
      <c r="I2782" s="844" t="n">
        <v>1.586441121805141</v>
      </c>
      <c r="J2782" s="845" t="n"/>
      <c r="K2782" s="847" t="n">
        <v>1.218205032437681</v>
      </c>
      <c r="L2782" s="845" t="n"/>
      <c r="M2782" s="983">
        <f>IFERROR(AVERAGE(D2782:E2782),"")</f>
        <v/>
      </c>
      <c r="N2782" s="983">
        <f>IFERROR(AVERAGE(F2782:H2782),"")</f>
        <v/>
      </c>
      <c r="O2782" s="983">
        <f>IFERROR(AVERAGE(I2782:J2782),"")</f>
        <v/>
      </c>
      <c r="P2782" s="983">
        <f>IFERROR(AVERAGE(K2782:L2782),"")</f>
        <v/>
      </c>
      <c r="Q2782" s="441" t="n"/>
      <c r="R2782" s="813">
        <f>AVERAGE(M2782:P2782)</f>
        <v/>
      </c>
      <c r="S2782" s="443">
        <f>IF(R2782&gt;=1,1,0)</f>
        <v/>
      </c>
      <c r="T2782" s="443">
        <f>IF(S2782=0,0,S2782+T2781)</f>
        <v/>
      </c>
      <c r="AH2782" s="257">
        <f>IF(AND(M2782&gt;=2,N2782&gt;=2,O2782&gt;=2,P2782&gt;=2),1,0)</f>
        <v/>
      </c>
      <c r="AI2782" s="266">
        <f>IF(AH2782=0,"OK","Check")</f>
        <v/>
      </c>
    </row>
    <row r="2783" ht="17.45" customHeight="1">
      <c r="A2783" s="257">
        <f>IF(ISNUMBER(C2783),MONTH(C2783),"")</f>
        <v/>
      </c>
      <c r="B2783" s="257">
        <f>IF(ISNUMBER(C2783),YEAR(C2783),"")</f>
        <v/>
      </c>
      <c r="C2783" s="808">
        <f>C2782+1</f>
        <v/>
      </c>
      <c r="D2783" s="844" t="n"/>
      <c r="E2783" s="845" t="n">
        <v>0.7460286382433512</v>
      </c>
      <c r="F2783" s="847" t="n"/>
      <c r="G2783" s="846" t="n">
        <v>1.21076826607307</v>
      </c>
      <c r="H2783" s="848" t="n"/>
      <c r="I2783" s="844" t="n"/>
      <c r="J2783" s="845" t="n">
        <v>0.6462778002823105</v>
      </c>
      <c r="K2783" s="847" t="n"/>
      <c r="L2783" s="845" t="n">
        <v>0.7659437966818766</v>
      </c>
      <c r="M2783" s="983">
        <f>IFERROR(AVERAGE(D2783:E2783),"")</f>
        <v/>
      </c>
      <c r="N2783" s="983">
        <f>IFERROR(AVERAGE(F2783:H2783),"")</f>
        <v/>
      </c>
      <c r="O2783" s="983">
        <f>IFERROR(AVERAGE(I2783:J2783),"")</f>
        <v/>
      </c>
      <c r="P2783" s="983">
        <f>IFERROR(AVERAGE(K2783:L2783),"")</f>
        <v/>
      </c>
      <c r="Q2783" s="441" t="n"/>
      <c r="R2783" s="813">
        <f>AVERAGE(M2783:P2783)</f>
        <v/>
      </c>
      <c r="S2783" s="443">
        <f>IF(R2783&gt;=1,1,0)</f>
        <v/>
      </c>
      <c r="T2783" s="443">
        <f>IF(S2783=0,0,S2783+T2782)</f>
        <v/>
      </c>
      <c r="AH2783" s="257">
        <f>IF(AND(M2783&gt;=2,N2783&gt;=2,O2783&gt;=2,P2783&gt;=2),1,0)</f>
        <v/>
      </c>
      <c r="AI2783" s="266">
        <f>IF(AH2783=0,"OK","Check")</f>
        <v/>
      </c>
    </row>
    <row r="2784" ht="17.45" customHeight="1">
      <c r="A2784" s="257">
        <f>IF(ISNUMBER(C2784),MONTH(C2784),"")</f>
        <v/>
      </c>
      <c r="B2784" s="257">
        <f>IF(ISNUMBER(C2784),YEAR(C2784),"")</f>
        <v/>
      </c>
      <c r="C2784" s="791">
        <f>C2783+1</f>
        <v/>
      </c>
      <c r="D2784" s="849" t="n">
        <v>1.079763760793136</v>
      </c>
      <c r="E2784" s="850" t="n"/>
      <c r="F2784" s="852" t="n"/>
      <c r="G2784" s="851" t="n"/>
      <c r="H2784" s="853" t="n">
        <v>1.141703283150219</v>
      </c>
      <c r="I2784" s="849" t="n">
        <v>1.048754517906464</v>
      </c>
      <c r="J2784" s="850" t="n"/>
      <c r="K2784" s="852" t="n">
        <v>0.976999942398759</v>
      </c>
      <c r="L2784" s="850" t="n"/>
      <c r="M2784" s="982">
        <f>IFERROR(AVERAGE(D2784:E2784),"")</f>
        <v/>
      </c>
      <c r="N2784" s="982">
        <f>IFERROR(AVERAGE(F2784:H2784),"")</f>
        <v/>
      </c>
      <c r="O2784" s="982">
        <f>IFERROR(AVERAGE(I2784:J2784),"")</f>
        <v/>
      </c>
      <c r="P2784" s="982">
        <f>IFERROR(AVERAGE(K2784:L2784),"")</f>
        <v/>
      </c>
      <c r="R2784" s="797">
        <f>AVERAGE(M2784:P2784)</f>
        <v/>
      </c>
      <c r="S2784" s="266">
        <f>IF(R2784&gt;=1,1,0)</f>
        <v/>
      </c>
      <c r="T2784" s="266">
        <f>IF(S2784=0,0,S2784+T2783)</f>
        <v/>
      </c>
      <c r="AH2784" s="257">
        <f>IF(AND(M2784&gt;=2,N2784&gt;=2,O2784&gt;=2,P2784&gt;=2),1,0)</f>
        <v/>
      </c>
      <c r="AI2784" s="266">
        <f>IF(AH2784=0,"OK","Check")</f>
        <v/>
      </c>
    </row>
    <row r="2785" ht="17.45" customHeight="1">
      <c r="A2785" s="257">
        <f>IF(ISNUMBER(C2785),MONTH(C2785),"")</f>
        <v/>
      </c>
      <c r="B2785" s="257">
        <f>IF(ISNUMBER(C2785),YEAR(C2785),"")</f>
        <v/>
      </c>
      <c r="C2785" s="791">
        <f>C2784+1</f>
        <v/>
      </c>
      <c r="D2785" s="792" t="n"/>
      <c r="E2785" s="793" t="n">
        <v>1.362910780322507</v>
      </c>
      <c r="F2785" s="795" t="n"/>
      <c r="G2785" s="794" t="n">
        <v>1.254604606905986</v>
      </c>
      <c r="H2785" s="836" t="n"/>
      <c r="I2785" s="792" t="n"/>
      <c r="J2785" s="793" t="n">
        <v>1.089907925341766</v>
      </c>
      <c r="K2785" s="795" t="n"/>
      <c r="L2785" s="793" t="n">
        <v>1.479081062966198</v>
      </c>
      <c r="M2785" s="982">
        <f>IFERROR(AVERAGE(D2785:E2785),"")</f>
        <v/>
      </c>
      <c r="N2785" s="982">
        <f>IFERROR(AVERAGE(F2785:H2785),"")</f>
        <v/>
      </c>
      <c r="O2785" s="982">
        <f>IFERROR(AVERAGE(I2785:J2785),"")</f>
        <v/>
      </c>
      <c r="P2785" s="982">
        <f>IFERROR(AVERAGE(K2785:L2785),"")</f>
        <v/>
      </c>
      <c r="R2785" s="797">
        <f>AVERAGE(M2785:P2785)</f>
        <v/>
      </c>
      <c r="S2785" s="266">
        <f>IF(R2785&gt;=1,1,0)</f>
        <v/>
      </c>
      <c r="T2785" s="266">
        <f>IF(S2785=0,0,S2785+T2784)</f>
        <v/>
      </c>
      <c r="AH2785" s="257">
        <f>IF(AND(M2785&gt;=2,N2785&gt;=2,O2785&gt;=2,P2785&gt;=2),1,0)</f>
        <v/>
      </c>
      <c r="AI2785" s="266">
        <f>IF(AH2785=0,"OK","Check")</f>
        <v/>
      </c>
    </row>
    <row r="2786" ht="17.45" customHeight="1">
      <c r="A2786" s="257">
        <f>IF(ISNUMBER(C2786),MONTH(C2786),"")</f>
        <v/>
      </c>
      <c r="B2786" s="257">
        <f>IF(ISNUMBER(C2786),YEAR(C2786),"")</f>
        <v/>
      </c>
      <c r="C2786" s="861">
        <f>C2785+1</f>
        <v/>
      </c>
      <c r="D2786" s="840" t="n">
        <v>1.343844219128229</v>
      </c>
      <c r="E2786" s="841" t="n"/>
      <c r="F2786" s="843" t="n">
        <v>1.581285125265158</v>
      </c>
      <c r="G2786" s="842" t="n"/>
      <c r="H2786" s="863" t="n">
        <v>1.636745201815665</v>
      </c>
      <c r="I2786" s="840" t="n">
        <v>1.210456252919995</v>
      </c>
      <c r="J2786" s="841" t="n"/>
      <c r="K2786" s="843" t="n">
        <v>1.264174107692021</v>
      </c>
      <c r="L2786" s="841" t="n"/>
      <c r="M2786" s="982">
        <f>IFERROR(AVERAGE(D2786:E2786),"")</f>
        <v/>
      </c>
      <c r="N2786" s="982">
        <f>IFERROR(AVERAGE(F2786:H2786),"")</f>
        <v/>
      </c>
      <c r="O2786" s="982">
        <f>IFERROR(AVERAGE(I2786:J2786),"")</f>
        <v/>
      </c>
      <c r="P2786" s="982">
        <f>IFERROR(AVERAGE(K2786:L2786),"")</f>
        <v/>
      </c>
      <c r="R2786" s="797">
        <f>AVERAGE(M2786:P2786)</f>
        <v/>
      </c>
      <c r="S2786" s="266">
        <f>IF(R2786&gt;=1,1,0)</f>
        <v/>
      </c>
      <c r="T2786" s="266">
        <f>IF(S2786=0,0,S2786+T2785)</f>
        <v/>
      </c>
      <c r="AH2786" s="257">
        <f>IF(AND(M2786&gt;=2,N2786&gt;=2,O2786&gt;=2,P2786&gt;=2),1,0)</f>
        <v/>
      </c>
      <c r="AI2786" s="266">
        <f>IF(AH2786=0,"OK","Check")</f>
        <v/>
      </c>
    </row>
    <row r="2787" ht="17.45" customHeight="1">
      <c r="A2787" s="257">
        <f>IF(ISNUMBER(C2787),MONTH(C2787),"")</f>
        <v/>
      </c>
      <c r="B2787" s="257">
        <f>IF(ISNUMBER(C2787),YEAR(C2787),"")</f>
        <v/>
      </c>
      <c r="C2787" s="791">
        <f>C2786+1</f>
        <v/>
      </c>
      <c r="D2787" s="849" t="n"/>
      <c r="E2787" s="850" t="n">
        <v>1.457934591501521</v>
      </c>
      <c r="F2787" s="852" t="n"/>
      <c r="G2787" s="851" t="n">
        <v>1.160759588677743</v>
      </c>
      <c r="H2787" s="853" t="n"/>
      <c r="I2787" s="849" t="n"/>
      <c r="J2787" s="850" t="n">
        <v>1.150637496365666</v>
      </c>
      <c r="K2787" s="852" t="n"/>
      <c r="L2787" s="850" t="n">
        <v>1.535383699481538</v>
      </c>
      <c r="M2787" s="982">
        <f>IFERROR(AVERAGE(D2787:E2787),"")</f>
        <v/>
      </c>
      <c r="N2787" s="982">
        <f>IFERROR(AVERAGE(F2787:H2787),"")</f>
        <v/>
      </c>
      <c r="O2787" s="982">
        <f>IFERROR(AVERAGE(I2787:J2787),"")</f>
        <v/>
      </c>
      <c r="P2787" s="982">
        <f>IFERROR(AVERAGE(K2787:L2787),"")</f>
        <v/>
      </c>
      <c r="R2787" s="797">
        <f>AVERAGE(M2787:P2787)</f>
        <v/>
      </c>
      <c r="S2787" s="266">
        <f>IF(R2787&gt;=1,1,0)</f>
        <v/>
      </c>
      <c r="T2787" s="266">
        <f>IF(S2787=0,0,S2787+T2786)</f>
        <v/>
      </c>
      <c r="AH2787" s="257">
        <f>IF(AND(M2787&gt;=2,N2787&gt;=2,O2787&gt;=2,P2787&gt;=2),1,0)</f>
        <v/>
      </c>
      <c r="AI2787" s="266">
        <f>IF(AH2787=0,"OK","Check")</f>
        <v/>
      </c>
    </row>
    <row r="2788" ht="17.45" customHeight="1">
      <c r="A2788" s="257">
        <f>IF(ISNUMBER(C2788),MONTH(C2788),"")</f>
        <v/>
      </c>
      <c r="B2788" s="257">
        <f>IF(ISNUMBER(C2788),YEAR(C2788),"")</f>
        <v/>
      </c>
      <c r="C2788" s="791">
        <f>C2787+1</f>
        <v/>
      </c>
      <c r="D2788" s="792" t="n">
        <v>0.774595269013855</v>
      </c>
      <c r="E2788" s="793" t="n"/>
      <c r="F2788" s="795" t="n">
        <v>0.6761557355242874</v>
      </c>
      <c r="G2788" s="794" t="n"/>
      <c r="H2788" s="836" t="n"/>
      <c r="I2788" s="792" t="n">
        <v>0.7885380571306432</v>
      </c>
      <c r="J2788" s="793" t="n"/>
      <c r="K2788" s="795" t="n">
        <v>1.66147476030145</v>
      </c>
      <c r="L2788" s="793" t="n"/>
      <c r="M2788" s="982">
        <f>IFERROR(AVERAGE(D2788:E2788),"")</f>
        <v/>
      </c>
      <c r="N2788" s="982">
        <f>IFERROR(AVERAGE(F2788:H2788),"")</f>
        <v/>
      </c>
      <c r="O2788" s="982">
        <f>IFERROR(AVERAGE(I2788:J2788),"")</f>
        <v/>
      </c>
      <c r="P2788" s="982">
        <f>IFERROR(AVERAGE(K2788:L2788),"")</f>
        <v/>
      </c>
      <c r="R2788" s="797">
        <f>AVERAGE(M2788:P2788)</f>
        <v/>
      </c>
      <c r="S2788" s="266">
        <f>IF(R2788&gt;=1,1,0)</f>
        <v/>
      </c>
      <c r="T2788" s="266">
        <f>IF(S2788=0,0,S2788+T2787)</f>
        <v/>
      </c>
      <c r="AH2788" s="257">
        <f>IF(AND(M2788&gt;=2,N2788&gt;=2,O2788&gt;=2,P2788&gt;=2),1,0)</f>
        <v/>
      </c>
      <c r="AI2788" s="266">
        <f>IF(AH2788=0,"OK","Check")</f>
        <v/>
      </c>
    </row>
    <row r="2789" ht="17.45" customHeight="1">
      <c r="A2789" s="257">
        <f>IF(ISNUMBER(C2789),MONTH(C2789),"")</f>
        <v/>
      </c>
      <c r="B2789" s="257">
        <f>IF(ISNUMBER(C2789),YEAR(C2789),"")</f>
        <v/>
      </c>
      <c r="C2789" s="808">
        <f>C2788+1</f>
        <v/>
      </c>
      <c r="D2789" s="809" t="n"/>
      <c r="E2789" s="810" t="n">
        <v>0.7213576961724505</v>
      </c>
      <c r="F2789" s="812" t="n"/>
      <c r="G2789" s="811" t="n">
        <v>0.6704383112033158</v>
      </c>
      <c r="H2789" s="837" t="n"/>
      <c r="I2789" s="809" t="n"/>
      <c r="J2789" s="810" t="n">
        <v>0.457700769383084</v>
      </c>
      <c r="K2789" s="812" t="n"/>
      <c r="L2789" s="810" t="n">
        <v>0.9399074525841885</v>
      </c>
      <c r="M2789" s="983">
        <f>IFERROR(AVERAGE(D2789:E2789),"")</f>
        <v/>
      </c>
      <c r="N2789" s="983">
        <f>IFERROR(AVERAGE(F2789:H2789),"")</f>
        <v/>
      </c>
      <c r="O2789" s="983">
        <f>IFERROR(AVERAGE(I2789:J2789),"")</f>
        <v/>
      </c>
      <c r="P2789" s="983">
        <f>IFERROR(AVERAGE(K2789:L2789),"")</f>
        <v/>
      </c>
      <c r="Q2789" s="441" t="n"/>
      <c r="R2789" s="813">
        <f>AVERAGE(M2789:P2789)</f>
        <v/>
      </c>
      <c r="S2789" s="443">
        <f>IF(R2789&gt;=1,1,0)</f>
        <v/>
      </c>
      <c r="T2789" s="443">
        <f>IF(S2789=0,0,S2789+T2788)</f>
        <v/>
      </c>
      <c r="AH2789" s="257">
        <f>IF(AND(M2789&gt;=2,N2789&gt;=2,O2789&gt;=2,P2789&gt;=2),1,0)</f>
        <v/>
      </c>
      <c r="AI2789" s="266">
        <f>IF(AH2789=0,"OK","Check")</f>
        <v/>
      </c>
    </row>
    <row r="2790" ht="17.45" customHeight="1">
      <c r="A2790" s="257">
        <f>IF(ISNUMBER(C2790),MONTH(C2790),"")</f>
        <v/>
      </c>
      <c r="B2790" s="257">
        <f>IF(ISNUMBER(C2790),YEAR(C2790),"")</f>
        <v/>
      </c>
      <c r="C2790" s="808">
        <f>C2789+1</f>
        <v/>
      </c>
      <c r="D2790" s="809" t="n">
        <v>0.5509165185770754</v>
      </c>
      <c r="E2790" s="810" t="n"/>
      <c r="F2790" s="812" t="n"/>
      <c r="G2790" s="811" t="n"/>
      <c r="H2790" s="837" t="n">
        <v>1.39178420523177</v>
      </c>
      <c r="I2790" s="809" t="n">
        <v>0.5250338811395118</v>
      </c>
      <c r="J2790" s="810" t="n"/>
      <c r="K2790" s="812" t="n">
        <v>0.5811968904447723</v>
      </c>
      <c r="L2790" s="810" t="n"/>
      <c r="M2790" s="983">
        <f>IFERROR(AVERAGE(D2790:E2790),"")</f>
        <v/>
      </c>
      <c r="N2790" s="983">
        <f>IFERROR(AVERAGE(F2790:H2790),"")</f>
        <v/>
      </c>
      <c r="O2790" s="983">
        <f>IFERROR(AVERAGE(I2790:J2790),"")</f>
        <v/>
      </c>
      <c r="P2790" s="983">
        <f>IFERROR(AVERAGE(K2790:L2790),"")</f>
        <v/>
      </c>
      <c r="Q2790" s="441" t="n"/>
      <c r="R2790" s="813">
        <f>AVERAGE(M2790:P2790)</f>
        <v/>
      </c>
      <c r="S2790" s="443">
        <f>IF(R2790&gt;=1,1,0)</f>
        <v/>
      </c>
      <c r="T2790" s="443">
        <f>IF(S2790=0,0,S2790+T2789)</f>
        <v/>
      </c>
      <c r="AH2790" s="257">
        <f>IF(AND(M2790&gt;=2,N2790&gt;=2,O2790&gt;=2,P2790&gt;=2),1,0)</f>
        <v/>
      </c>
      <c r="AI2790" s="266">
        <f>IF(AH2790=0,"OK","Check")</f>
        <v/>
      </c>
    </row>
    <row r="2791" ht="17.45" customHeight="1">
      <c r="A2791" s="257">
        <f>IF(ISNUMBER(C2791),MONTH(C2791),"")</f>
        <v/>
      </c>
      <c r="B2791" s="257">
        <f>IF(ISNUMBER(C2791),YEAR(C2791),"")</f>
        <v/>
      </c>
      <c r="C2791" s="791">
        <f>C2790+1</f>
        <v/>
      </c>
      <c r="D2791" s="849" t="n"/>
      <c r="E2791" s="850" t="n">
        <v>1.319298648004786</v>
      </c>
      <c r="F2791" s="852" t="n"/>
      <c r="G2791" s="851" t="n">
        <v>1.246936042464978</v>
      </c>
      <c r="H2791" s="853" t="n"/>
      <c r="I2791" s="849" t="n"/>
      <c r="J2791" s="850" t="n">
        <v>0.9397347266546664</v>
      </c>
      <c r="K2791" s="852" t="n"/>
      <c r="L2791" s="850" t="n">
        <v>1.764996873136691</v>
      </c>
      <c r="M2791" s="982">
        <f>IFERROR(AVERAGE(D2791:E2791),"")</f>
        <v/>
      </c>
      <c r="N2791" s="982">
        <f>IFERROR(AVERAGE(F2791:H2791),"")</f>
        <v/>
      </c>
      <c r="O2791" s="982">
        <f>IFERROR(AVERAGE(I2791:J2791),"")</f>
        <v/>
      </c>
      <c r="P2791" s="982">
        <f>IFERROR(AVERAGE(K2791:L2791),"")</f>
        <v/>
      </c>
      <c r="R2791" s="797">
        <f>AVERAGE(M2791:P2791)</f>
        <v/>
      </c>
      <c r="S2791" s="266">
        <f>IF(R2791&gt;=1,1,0)</f>
        <v/>
      </c>
      <c r="T2791" s="266">
        <f>IF(S2791=0,0,S2791+T2790)</f>
        <v/>
      </c>
      <c r="AH2791" s="257">
        <f>IF(AND(M2791&gt;=2,N2791&gt;=2,O2791&gt;=2,P2791&gt;=2),1,0)</f>
        <v/>
      </c>
      <c r="AI2791" s="266">
        <f>IF(AH2791=0,"OK","Check")</f>
        <v/>
      </c>
    </row>
    <row r="2792" ht="17.45" customHeight="1">
      <c r="A2792" s="257">
        <f>IF(ISNUMBER(C2792),MONTH(C2792),"")</f>
        <v/>
      </c>
      <c r="B2792" s="257">
        <f>IF(ISNUMBER(C2792),YEAR(C2792),"")</f>
        <v/>
      </c>
      <c r="C2792" s="861">
        <f>C2791+1</f>
        <v/>
      </c>
      <c r="D2792" s="840" t="n">
        <v>1.405106451599791</v>
      </c>
      <c r="E2792" s="841" t="n"/>
      <c r="F2792" s="1029" t="n">
        <v>1.811195407607727</v>
      </c>
      <c r="G2792" s="842" t="n"/>
      <c r="H2792" s="1030" t="n">
        <v>2.100423201295917</v>
      </c>
      <c r="I2792" s="840" t="n">
        <v>1.219483793256482</v>
      </c>
      <c r="J2792" s="841" t="n"/>
      <c r="K2792" s="843" t="n">
        <v>1.25068762175807</v>
      </c>
      <c r="L2792" s="841" t="n"/>
      <c r="M2792" s="982">
        <f>IFERROR(AVERAGE(D2792:E2792),"")</f>
        <v/>
      </c>
      <c r="N2792" s="1028">
        <f>IFERROR(AVERAGE(F2792:H2792),"")</f>
        <v/>
      </c>
      <c r="O2792" s="982">
        <f>IFERROR(AVERAGE(I2792:J2792),"")</f>
        <v/>
      </c>
      <c r="P2792" s="982">
        <f>IFERROR(AVERAGE(K2792:L2792),"")</f>
        <v/>
      </c>
      <c r="R2792" s="797">
        <f>AVERAGE(M2792:P2792)</f>
        <v/>
      </c>
      <c r="S2792" s="266">
        <f>IF(R2792&gt;=1,1,0)</f>
        <v/>
      </c>
      <c r="T2792" s="266">
        <f>IF(S2792=0,0,S2792+T2791)</f>
        <v/>
      </c>
      <c r="AH2792" s="257">
        <f>IF(AND(M2792&gt;=2,N2792&gt;=2,O2792&gt;=2,P2792&gt;=2),1,0)</f>
        <v/>
      </c>
      <c r="AI2792" s="266">
        <f>IF(AH2792=0,"OK","Check")</f>
        <v/>
      </c>
    </row>
    <row r="2793" ht="17.45" customHeight="1">
      <c r="A2793" s="257">
        <f>IF(ISNUMBER(C2793),MONTH(C2793),"")</f>
        <v/>
      </c>
      <c r="B2793" s="257">
        <f>IF(ISNUMBER(C2793),YEAR(C2793),"")</f>
        <v/>
      </c>
      <c r="C2793" s="791">
        <f>C2792+1</f>
        <v/>
      </c>
      <c r="D2793" s="849" t="n"/>
      <c r="E2793" s="850" t="n">
        <v>1.738062392556012</v>
      </c>
      <c r="F2793" s="852" t="n"/>
      <c r="G2793" s="851" t="n">
        <v>1.984351194651818</v>
      </c>
      <c r="H2793" s="853" t="n"/>
      <c r="I2793" s="849" t="n"/>
      <c r="J2793" s="850" t="n">
        <v>1.484285517976608</v>
      </c>
      <c r="K2793" s="852" t="n"/>
      <c r="L2793" s="850" t="n">
        <v>1.829161814413744</v>
      </c>
      <c r="M2793" s="982">
        <f>IFERROR(AVERAGE(D2793:E2793),"")</f>
        <v/>
      </c>
      <c r="N2793" s="982">
        <f>IFERROR(AVERAGE(F2793:H2793),"")</f>
        <v/>
      </c>
      <c r="O2793" s="982">
        <f>IFERROR(AVERAGE(I2793:J2793),"")</f>
        <v/>
      </c>
      <c r="P2793" s="982">
        <f>IFERROR(AVERAGE(K2793:L2793),"")</f>
        <v/>
      </c>
      <c r="R2793" s="797">
        <f>AVERAGE(M2793:P2793)</f>
        <v/>
      </c>
      <c r="S2793" s="266">
        <f>IF(R2793&gt;=1,1,0)</f>
        <v/>
      </c>
      <c r="T2793" s="266">
        <f>IF(S2793=0,0,S2793+T2792)</f>
        <v/>
      </c>
      <c r="AH2793" s="257">
        <f>IF(AND(M2793&gt;=2,N2793&gt;=2,O2793&gt;=2,P2793&gt;=2),1,0)</f>
        <v/>
      </c>
      <c r="AI2793" s="266">
        <f>IF(AH2793=0,"OK","Check")</f>
        <v/>
      </c>
    </row>
    <row r="2794" ht="17.45" customHeight="1">
      <c r="A2794" s="257">
        <f>IF(ISNUMBER(C2794),MONTH(C2794),"")</f>
        <v/>
      </c>
      <c r="B2794" s="257">
        <f>IF(ISNUMBER(C2794),YEAR(C2794),"")</f>
        <v/>
      </c>
      <c r="C2794" s="791">
        <f>C2793+1</f>
        <v/>
      </c>
      <c r="D2794" s="792" t="n">
        <v>1.762659825542531</v>
      </c>
      <c r="E2794" s="793" t="n"/>
      <c r="F2794" s="795" t="n">
        <v>2.096528224053623</v>
      </c>
      <c r="G2794" s="794" t="n"/>
      <c r="H2794" s="836" t="n"/>
      <c r="I2794" s="792" t="n">
        <v>1.723625998633765</v>
      </c>
      <c r="J2794" s="793" t="n"/>
      <c r="K2794" s="795" t="n">
        <v>1.685634148100812</v>
      </c>
      <c r="L2794" s="793" t="n"/>
      <c r="M2794" s="982">
        <f>IFERROR(AVERAGE(D2794:E2794),"")</f>
        <v/>
      </c>
      <c r="N2794" s="982">
        <f>IFERROR(AVERAGE(F2794:H2794),"")</f>
        <v/>
      </c>
      <c r="O2794" s="982">
        <f>IFERROR(AVERAGE(I2794:J2794),"")</f>
        <v/>
      </c>
      <c r="P2794" s="982">
        <f>IFERROR(AVERAGE(K2794:L2794),"")</f>
        <v/>
      </c>
      <c r="R2794" s="797">
        <f>AVERAGE(M2794:P2794)</f>
        <v/>
      </c>
      <c r="S2794" s="266">
        <f>IF(R2794&gt;=1,1,0)</f>
        <v/>
      </c>
      <c r="T2794" s="266">
        <f>IF(S2794=0,0,S2794+T2793)</f>
        <v/>
      </c>
      <c r="AH2794" s="257">
        <f>IF(AND(M2794&gt;=2,N2794&gt;=2,O2794&gt;=2,P2794&gt;=2),1,0)</f>
        <v/>
      </c>
      <c r="AI2794" s="266">
        <f>IF(AH2794=0,"OK","Check")</f>
        <v/>
      </c>
    </row>
    <row r="2795" ht="17.45" customHeight="1">
      <c r="A2795" s="257">
        <f>IF(ISNUMBER(C2795),MONTH(C2795),"")</f>
        <v/>
      </c>
      <c r="B2795" s="257">
        <f>IF(ISNUMBER(C2795),YEAR(C2795),"")</f>
        <v/>
      </c>
      <c r="C2795" s="791">
        <f>C2794+1</f>
        <v/>
      </c>
      <c r="D2795" s="792" t="n"/>
      <c r="E2795" s="793" t="n">
        <v>1.650141388876322</v>
      </c>
      <c r="F2795" s="795" t="n"/>
      <c r="G2795" s="794" t="n">
        <v>1.759792473141683</v>
      </c>
      <c r="H2795" s="836" t="n"/>
      <c r="I2795" s="792" t="n"/>
      <c r="J2795" s="793" t="n">
        <v>1.622512730124727</v>
      </c>
      <c r="K2795" s="795" t="n"/>
      <c r="L2795" s="793" t="n">
        <v>1.584501561871259</v>
      </c>
      <c r="M2795" s="982">
        <f>IFERROR(AVERAGE(D2795:E2795),"")</f>
        <v/>
      </c>
      <c r="N2795" s="982">
        <f>IFERROR(AVERAGE(F2795:H2795),"")</f>
        <v/>
      </c>
      <c r="O2795" s="982">
        <f>IFERROR(AVERAGE(I2795:J2795),"")</f>
        <v/>
      </c>
      <c r="P2795" s="982">
        <f>IFERROR(AVERAGE(K2795:L2795),"")</f>
        <v/>
      </c>
      <c r="R2795" s="797">
        <f>AVERAGE(M2795:P2795)</f>
        <v/>
      </c>
      <c r="S2795" s="266">
        <f>IF(R2795&gt;=1,1,0)</f>
        <v/>
      </c>
      <c r="T2795" s="266">
        <f>IF(S2795=0,0,S2795+T2794)</f>
        <v/>
      </c>
      <c r="AH2795" s="257">
        <f>IF(AND(M2795&gt;=2,N2795&gt;=2,O2795&gt;=2,P2795&gt;=2),1,0)</f>
        <v/>
      </c>
      <c r="AI2795" s="266">
        <f>IF(AH2795=0,"OK","Check")</f>
        <v/>
      </c>
    </row>
    <row r="2796" ht="17.45" customHeight="1">
      <c r="A2796" s="257">
        <f>IF(ISNUMBER(C2796),MONTH(C2796),"")</f>
        <v/>
      </c>
      <c r="B2796" s="257">
        <f>IF(ISNUMBER(C2796),YEAR(C2796),"")</f>
        <v/>
      </c>
      <c r="C2796" s="808">
        <f>C2795+1</f>
        <v/>
      </c>
      <c r="D2796" s="809" t="n">
        <v>1.435412284726731</v>
      </c>
      <c r="E2796" s="810" t="n"/>
      <c r="F2796" s="812" t="n"/>
      <c r="G2796" s="811" t="n"/>
      <c r="H2796" s="837" t="n">
        <v>1.550763712651394</v>
      </c>
      <c r="I2796" s="809" t="n">
        <v>1.212072970068744</v>
      </c>
      <c r="J2796" s="810" t="n"/>
      <c r="K2796" s="812" t="n">
        <v>1.327229757706032</v>
      </c>
      <c r="L2796" s="810" t="n"/>
      <c r="M2796" s="983">
        <f>IFERROR(AVERAGE(D2796:E2796),"")</f>
        <v/>
      </c>
      <c r="N2796" s="983">
        <f>IFERROR(AVERAGE(F2796:H2796),"")</f>
        <v/>
      </c>
      <c r="O2796" s="983">
        <f>IFERROR(AVERAGE(I2796:J2796),"")</f>
        <v/>
      </c>
      <c r="P2796" s="983">
        <f>IFERROR(AVERAGE(K2796:L2796),"")</f>
        <v/>
      </c>
      <c r="Q2796" s="441" t="n"/>
      <c r="R2796" s="813">
        <f>AVERAGE(M2796:P2796)</f>
        <v/>
      </c>
      <c r="S2796" s="443">
        <f>IF(R2796&gt;=1,1,0)</f>
        <v/>
      </c>
      <c r="T2796" s="443">
        <f>IF(S2796=0,0,S2796+T2795)</f>
        <v/>
      </c>
      <c r="AH2796" s="257">
        <f>IF(AND(M2796&gt;=2,N2796&gt;=2,O2796&gt;=2,P2796&gt;=2),1,0)</f>
        <v/>
      </c>
      <c r="AI2796" s="266">
        <f>IF(AH2796=0,"OK","Check")</f>
        <v/>
      </c>
    </row>
    <row r="2797" ht="17.45" customHeight="1">
      <c r="A2797" s="257">
        <f>IF(ISNUMBER(C2797),MONTH(C2797),"")</f>
        <v/>
      </c>
      <c r="B2797" s="257">
        <f>IF(ISNUMBER(C2797),YEAR(C2797),"")</f>
        <v/>
      </c>
      <c r="C2797" s="808">
        <f>C2796+1</f>
        <v/>
      </c>
      <c r="D2797" s="809" t="n"/>
      <c r="E2797" s="810" t="n">
        <v>0.8870025983959032</v>
      </c>
      <c r="F2797" s="812" t="n"/>
      <c r="G2797" s="811" t="n">
        <v>1.16820685718915</v>
      </c>
      <c r="H2797" s="837" t="n"/>
      <c r="I2797" s="809" t="n"/>
      <c r="J2797" s="810" t="n">
        <v>0.8114304925800959</v>
      </c>
      <c r="K2797" s="812" t="n"/>
      <c r="L2797" s="810" t="n">
        <v>1.058125421702118</v>
      </c>
      <c r="M2797" s="983">
        <f>IFERROR(AVERAGE(D2797:E2797),"")</f>
        <v/>
      </c>
      <c r="N2797" s="983">
        <f>IFERROR(AVERAGE(F2797:H2797),"")</f>
        <v/>
      </c>
      <c r="O2797" s="983">
        <f>IFERROR(AVERAGE(I2797:J2797),"")</f>
        <v/>
      </c>
      <c r="P2797" s="983">
        <f>IFERROR(AVERAGE(K2797:L2797),"")</f>
        <v/>
      </c>
      <c r="Q2797" s="441" t="n"/>
      <c r="R2797" s="813">
        <f>AVERAGE(M2797:P2797)</f>
        <v/>
      </c>
      <c r="S2797" s="443">
        <f>IF(R2797&gt;=1,1,0)</f>
        <v/>
      </c>
      <c r="T2797" s="443">
        <f>IF(S2797=0,0,S2797+T2796)</f>
        <v/>
      </c>
      <c r="AH2797" s="257">
        <f>IF(AND(M2797&gt;=2,N2797&gt;=2,O2797&gt;=2,P2797&gt;=2),1,0)</f>
        <v/>
      </c>
      <c r="AI2797" s="266">
        <f>IF(AH2797=0,"OK","Check")</f>
        <v/>
      </c>
    </row>
    <row r="2798" ht="17.45" customHeight="1">
      <c r="A2798" s="257">
        <f>IF(ISNUMBER(C2798),MONTH(C2798),"")</f>
        <v/>
      </c>
      <c r="B2798" s="257">
        <f>IF(ISNUMBER(C2798),YEAR(C2798),"")</f>
        <v/>
      </c>
      <c r="C2798" s="861">
        <f>C2797+1</f>
        <v/>
      </c>
      <c r="D2798" s="803" t="n">
        <v>1.054430646257539</v>
      </c>
      <c r="E2798" s="804" t="n"/>
      <c r="F2798" s="806" t="n">
        <v>1.183361063787415</v>
      </c>
      <c r="G2798" s="805" t="n"/>
      <c r="H2798" s="838" t="n">
        <v>1.327896008430466</v>
      </c>
      <c r="I2798" s="803" t="n">
        <v>1.262359233488593</v>
      </c>
      <c r="J2798" s="804" t="n"/>
      <c r="K2798" s="806" t="n">
        <v>1.250219674199274</v>
      </c>
      <c r="L2798" s="804" t="n"/>
      <c r="M2798" s="982">
        <f>IFERROR(AVERAGE(D2798:E2798),"")</f>
        <v/>
      </c>
      <c r="N2798" s="982">
        <f>IFERROR(AVERAGE(F2798:H2798),"")</f>
        <v/>
      </c>
      <c r="O2798" s="982">
        <f>IFERROR(AVERAGE(I2798:J2798),"")</f>
        <v/>
      </c>
      <c r="P2798" s="982">
        <f>IFERROR(AVERAGE(K2798:L2798),"")</f>
        <v/>
      </c>
      <c r="R2798" s="797">
        <f>AVERAGE(M2798:P2798)</f>
        <v/>
      </c>
      <c r="S2798" s="266">
        <f>IF(R2798&gt;=1,1,0)</f>
        <v/>
      </c>
      <c r="T2798" s="266">
        <f>IF(S2798=0,0,S2798+T2797)</f>
        <v/>
      </c>
      <c r="AH2798" s="257">
        <f>IF(AND(M2798&gt;=2,N2798&gt;=2,O2798&gt;=2,P2798&gt;=2),1,0)</f>
        <v/>
      </c>
      <c r="AI2798" s="266">
        <f>IF(AH2798=0,"OK","Check")</f>
        <v/>
      </c>
    </row>
    <row r="2799" ht="17.45" customHeight="1">
      <c r="A2799" s="257">
        <f>IF(ISNUMBER(C2799),MONTH(C2799),"")</f>
        <v/>
      </c>
      <c r="B2799" s="257">
        <f>IF(ISNUMBER(C2799),YEAR(C2799),"")</f>
        <v/>
      </c>
      <c r="C2799" s="791">
        <f>C2798+1</f>
        <v/>
      </c>
      <c r="D2799" s="792" t="n"/>
      <c r="E2799" s="793" t="n">
        <v>1.058859358943019</v>
      </c>
      <c r="F2799" s="795" t="n"/>
      <c r="G2799" s="794" t="n">
        <v>1.026921286498481</v>
      </c>
      <c r="H2799" s="836" t="n"/>
      <c r="I2799" s="792" t="n"/>
      <c r="J2799" s="793" t="n">
        <v>0.9742236779234213</v>
      </c>
      <c r="K2799" s="795" t="n"/>
      <c r="L2799" s="793" t="n">
        <v>1.109383231578742</v>
      </c>
      <c r="M2799" s="982">
        <f>IFERROR(AVERAGE(D2799:E2799),"")</f>
        <v/>
      </c>
      <c r="N2799" s="982">
        <f>IFERROR(AVERAGE(F2799:H2799),"")</f>
        <v/>
      </c>
      <c r="O2799" s="982">
        <f>IFERROR(AVERAGE(I2799:J2799),"")</f>
        <v/>
      </c>
      <c r="P2799" s="982">
        <f>IFERROR(AVERAGE(K2799:L2799),"")</f>
        <v/>
      </c>
      <c r="R2799" s="797">
        <f>AVERAGE(M2799:P2799)</f>
        <v/>
      </c>
      <c r="S2799" s="266">
        <f>IF(R2799&gt;=1,1,0)</f>
        <v/>
      </c>
      <c r="T2799" s="266">
        <f>IF(S2799=0,0,S2799+T2798)</f>
        <v/>
      </c>
      <c r="AH2799" s="257">
        <f>IF(AND(M2799&gt;=2,N2799&gt;=2,O2799&gt;=2,P2799&gt;=2),1,0)</f>
        <v/>
      </c>
      <c r="AI2799" s="266">
        <f>IF(AH2799=0,"OK","Check")</f>
        <v/>
      </c>
    </row>
    <row r="2800" ht="17.45" customHeight="1">
      <c r="A2800" s="257">
        <f>IF(ISNUMBER(C2800),MONTH(C2800),"")</f>
        <v/>
      </c>
      <c r="B2800" s="257">
        <f>IF(ISNUMBER(C2800),YEAR(C2800),"")</f>
        <v/>
      </c>
      <c r="C2800" s="791">
        <f>C2799+1</f>
        <v/>
      </c>
      <c r="D2800" s="792" t="n">
        <v>1.439246706552458</v>
      </c>
      <c r="E2800" s="793" t="n"/>
      <c r="F2800" s="795" t="n">
        <v>1.791903296516425</v>
      </c>
      <c r="G2800" s="794" t="n"/>
      <c r="H2800" s="836" t="n"/>
      <c r="I2800" s="792" t="n">
        <v>1.421455930698386</v>
      </c>
      <c r="J2800" s="793" t="n"/>
      <c r="K2800" s="795" t="n">
        <v>1.310335402917737</v>
      </c>
      <c r="L2800" s="793" t="n"/>
      <c r="M2800" s="982">
        <f>IFERROR(AVERAGE(D2800:E2800),"")</f>
        <v/>
      </c>
      <c r="N2800" s="982">
        <f>IFERROR(AVERAGE(F2800:H2800),"")</f>
        <v/>
      </c>
      <c r="O2800" s="982">
        <f>IFERROR(AVERAGE(I2800:J2800),"")</f>
        <v/>
      </c>
      <c r="P2800" s="982">
        <f>IFERROR(AVERAGE(K2800:L2800),"")</f>
        <v/>
      </c>
      <c r="R2800" s="797">
        <f>AVERAGE(M2800:P2800)</f>
        <v/>
      </c>
      <c r="S2800" s="266">
        <f>IF(R2800&gt;=1,1,0)</f>
        <v/>
      </c>
      <c r="T2800" s="266">
        <f>IF(S2800=0,0,S2800+T2799)</f>
        <v/>
      </c>
      <c r="AH2800" s="257">
        <f>IF(AND(M2800&gt;=2,N2800&gt;=2,O2800&gt;=2,P2800&gt;=2),1,0)</f>
        <v/>
      </c>
      <c r="AI2800" s="266">
        <f>IF(AH2800=0,"OK","Check")</f>
        <v/>
      </c>
    </row>
    <row r="2801" ht="17.45" customHeight="1" thickBot="1">
      <c r="A2801" s="257">
        <f>IF(ISNUMBER(C2801),MONTH(C2801),"")</f>
        <v/>
      </c>
      <c r="B2801" s="257">
        <f>IF(ISNUMBER(C2801),YEAR(C2801),"")</f>
        <v/>
      </c>
      <c r="C2801" s="791">
        <f>C2800+1</f>
        <v/>
      </c>
      <c r="D2801" s="792" t="n"/>
      <c r="E2801" s="793" t="n">
        <v>1.516298927103369</v>
      </c>
      <c r="F2801" s="795" t="n"/>
      <c r="G2801" s="794" t="n">
        <v>1.774088977427715</v>
      </c>
      <c r="H2801" s="836" t="n"/>
      <c r="I2801" s="792" t="n"/>
      <c r="J2801" s="793" t="n">
        <v>1.04688615718815</v>
      </c>
      <c r="K2801" s="795" t="n"/>
      <c r="L2801" s="793" t="n">
        <v>1.240144228683394</v>
      </c>
      <c r="M2801" s="982">
        <f>IFERROR(AVERAGE(D2801:E2801),"")</f>
        <v/>
      </c>
      <c r="N2801" s="982">
        <f>IFERROR(AVERAGE(F2801:H2801),"")</f>
        <v/>
      </c>
      <c r="O2801" s="982">
        <f>IFERROR(AVERAGE(I2801:J2801),"")</f>
        <v/>
      </c>
      <c r="P2801" s="982">
        <f>IFERROR(AVERAGE(K2801:L2801),"")</f>
        <v/>
      </c>
      <c r="R2801" s="797">
        <f>AVERAGE(M2801:P2801)</f>
        <v/>
      </c>
      <c r="S2801" s="266">
        <f>IF(R2801&gt;=1,1,0)</f>
        <v/>
      </c>
      <c r="T2801" s="266">
        <f>IF(S2801=0,0,S2801+T2800)</f>
        <v/>
      </c>
      <c r="AH2801" s="257">
        <f>IF(AND(M2801&gt;=2,N2801&gt;=2,O2801&gt;=2,P2801&gt;=2),1,0)</f>
        <v/>
      </c>
      <c r="AI2801" s="266">
        <f>IF(AH2801=0,"OK","Check")</f>
        <v/>
      </c>
    </row>
    <row r="2802" ht="17.45" customHeight="1" thickBot="1">
      <c r="A2802" s="257">
        <f>IF(ISNUMBER(C2802),MONTH(C2802),"")</f>
        <v/>
      </c>
      <c r="B2802" s="257">
        <f>IF(ISNUMBER(C2802),YEAR(C2802),"")</f>
        <v/>
      </c>
      <c r="C2802" s="791">
        <f>C2801+1</f>
        <v/>
      </c>
      <c r="D2802" s="849" t="n">
        <v>1.408452815131785</v>
      </c>
      <c r="E2802" s="850" t="n"/>
      <c r="F2802" s="852" t="n"/>
      <c r="G2802" s="851" t="n"/>
      <c r="H2802" s="853" t="n">
        <v>1.373441275357275</v>
      </c>
      <c r="I2802" s="849" t="n">
        <v>1.161113077790175</v>
      </c>
      <c r="J2802" s="850" t="n"/>
      <c r="K2802" s="852" t="n">
        <v>1.125591398564628</v>
      </c>
      <c r="L2802" s="850" t="n"/>
      <c r="M2802" s="982">
        <f>IFERROR(AVERAGE(D2802:E2802),"")</f>
        <v/>
      </c>
      <c r="N2802" s="982">
        <f>IFERROR(AVERAGE(F2802:H2802),"")</f>
        <v/>
      </c>
      <c r="O2802" s="982">
        <f>IFERROR(AVERAGE(I2802:J2802),"")</f>
        <v/>
      </c>
      <c r="P2802" s="982">
        <f>IFERROR(AVERAGE(K2802:L2802),"")</f>
        <v/>
      </c>
      <c r="R2802" s="797">
        <f>AVERAGE(M2802:P2802)</f>
        <v/>
      </c>
      <c r="S2802" s="266">
        <f>IF(R2802&gt;=1,1,0)</f>
        <v/>
      </c>
      <c r="T2802" s="266">
        <f>IF(S2802=0,0,S2802+T2801)</f>
        <v/>
      </c>
      <c r="U2802" s="514" t="inlineStr">
        <is>
          <t>August</t>
        </is>
      </c>
      <c r="V2802" s="515" t="n">
        <v>2025</v>
      </c>
      <c r="W2802" s="516" t="n"/>
      <c r="X2802" s="516" t="n"/>
      <c r="Y2802" s="516" t="n"/>
      <c r="AH2802" s="257">
        <f>IF(AND(M2802&gt;=2,N2802&gt;=2,O2802&gt;=2,P2802&gt;=2),1,0)</f>
        <v/>
      </c>
      <c r="AI2802" s="266">
        <f>IF(AH2802=0,"OK","Check")</f>
        <v/>
      </c>
    </row>
    <row r="2803" ht="17.45" customHeight="1">
      <c r="A2803" s="257">
        <f>IF(ISNUMBER(C2803),MONTH(C2803),"")</f>
        <v/>
      </c>
      <c r="B2803" s="257">
        <f>IF(ISNUMBER(C2803),YEAR(C2803),"")</f>
        <v/>
      </c>
      <c r="C2803" s="808">
        <f>C2802+1</f>
        <v/>
      </c>
      <c r="D2803" s="844" t="n"/>
      <c r="E2803" s="845" t="n">
        <v>1.029762630893265</v>
      </c>
      <c r="F2803" s="847" t="n"/>
      <c r="G2803" s="846" t="n">
        <v>1.205493148081713</v>
      </c>
      <c r="H2803" s="848" t="n"/>
      <c r="I2803" s="844" t="n"/>
      <c r="J2803" s="845" t="n">
        <v>0.8170862865277413</v>
      </c>
      <c r="K2803" s="847" t="n"/>
      <c r="L2803" s="845" t="n">
        <v>0.9516209636833125</v>
      </c>
      <c r="M2803" s="983">
        <f>IFERROR(AVERAGE(D2803:E2803),"")</f>
        <v/>
      </c>
      <c r="N2803" s="983">
        <f>IFERROR(AVERAGE(F2803:H2803),"")</f>
        <v/>
      </c>
      <c r="O2803" s="983">
        <f>IFERROR(AVERAGE(I2803:J2803),"")</f>
        <v/>
      </c>
      <c r="P2803" s="983">
        <f>IFERROR(AVERAGE(K2803:L2803),"")</f>
        <v/>
      </c>
      <c r="Q2803" s="441" t="n"/>
      <c r="R2803" s="813">
        <f>AVERAGE(M2803:P2803)</f>
        <v/>
      </c>
      <c r="S2803" s="443">
        <f>IF(R2803&gt;=1,1,0)</f>
        <v/>
      </c>
      <c r="T2803" s="443">
        <f>IF(S2803=0,0,S2803+T2802)</f>
        <v/>
      </c>
      <c r="U2803" s="517" t="inlineStr">
        <is>
          <t>Parameter</t>
        </is>
      </c>
      <c r="V2803" s="517" t="inlineStr">
        <is>
          <t>Station 1</t>
        </is>
      </c>
      <c r="W2803" s="517" t="inlineStr">
        <is>
          <t>Station 2</t>
        </is>
      </c>
      <c r="X2803" s="517" t="inlineStr">
        <is>
          <t>Station 4</t>
        </is>
      </c>
      <c r="Y2803" s="517" t="inlineStr">
        <is>
          <t>Station 5</t>
        </is>
      </c>
      <c r="AH2803" s="257">
        <f>IF(AND(M2803&gt;=2,N2803&gt;=2,O2803&gt;=2,P2803&gt;=2),1,0)</f>
        <v/>
      </c>
      <c r="AI2803" s="266">
        <f>IF(AH2803=0,"OK","Check")</f>
        <v/>
      </c>
    </row>
    <row r="2804" ht="17.45" customHeight="1" thickBot="1">
      <c r="A2804" s="257">
        <f>IF(ISNUMBER(C2804),MONTH(C2804),"")</f>
        <v/>
      </c>
      <c r="B2804" s="257">
        <f>IF(ISNUMBER(C2804),YEAR(C2804),"")</f>
        <v/>
      </c>
      <c r="C2804" s="887">
        <f>C2803+1</f>
        <v/>
      </c>
      <c r="D2804" s="934" t="n">
        <v>1.152298782635543</v>
      </c>
      <c r="E2804" s="935" t="n"/>
      <c r="F2804" s="974" t="n">
        <v>1.347932534041629</v>
      </c>
      <c r="G2804" s="936" t="n"/>
      <c r="H2804" s="1026" t="n">
        <v>1.244746653099907</v>
      </c>
      <c r="I2804" s="934" t="n">
        <v>0.8780110981161271</v>
      </c>
      <c r="J2804" s="935" t="n"/>
      <c r="K2804" s="974" t="n">
        <v>0.9875821718479123</v>
      </c>
      <c r="L2804" s="935" t="n"/>
      <c r="M2804" s="1003">
        <f>IFERROR(AVERAGE(D2804:E2804),"")</f>
        <v/>
      </c>
      <c r="N2804" s="1003">
        <f>IFERROR(AVERAGE(F2804:H2804),"")</f>
        <v/>
      </c>
      <c r="O2804" s="1003">
        <f>IFERROR(AVERAGE(I2804:J2804),"")</f>
        <v/>
      </c>
      <c r="P2804" s="1003">
        <f>IFERROR(AVERAGE(K2804:L2804),"")</f>
        <v/>
      </c>
      <c r="Q2804" s="531" t="n"/>
      <c r="R2804" s="884">
        <f>AVERAGE(M2804:P2804)</f>
        <v/>
      </c>
      <c r="S2804" s="510">
        <f>IF(R2804&gt;=1,1,0)</f>
        <v/>
      </c>
      <c r="T2804" s="510">
        <f>IF(S2804=0,0,S2804+T2803)</f>
        <v/>
      </c>
      <c r="U2804" s="518" t="inlineStr">
        <is>
          <t>Average</t>
        </is>
      </c>
      <c r="V2804" s="928">
        <f>AVERAGE(D2774:E2804)</f>
        <v/>
      </c>
      <c r="W2804" s="928">
        <f>AVERAGE(F2774:H2804)</f>
        <v/>
      </c>
      <c r="X2804" s="928">
        <f>AVERAGE(I2774:J2804)</f>
        <v/>
      </c>
      <c r="Y2804" s="928">
        <f>AVERAGE(K2774:L2804)</f>
        <v/>
      </c>
      <c r="AH2804" s="257">
        <f>IF(AND(M2804&gt;=2,N2804&gt;=2,O2804&gt;=2,P2804&gt;=2),1,0)</f>
        <v/>
      </c>
      <c r="AI2804" s="266">
        <f>IF(AH2804=0,"OK","Check")</f>
        <v/>
      </c>
    </row>
    <row r="2805" ht="17.45" customHeight="1">
      <c r="A2805" s="257">
        <f>IF(ISNUMBER(C2805),MONTH(C2805),"")</f>
        <v/>
      </c>
      <c r="B2805" s="257">
        <f>IF(ISNUMBER(C2805),YEAR(C2805),"")</f>
        <v/>
      </c>
      <c r="C2805" s="831">
        <f>C2804+1</f>
        <v/>
      </c>
      <c r="D2805" s="937" t="n"/>
      <c r="E2805" s="938" t="n">
        <v>0.7354451937335887</v>
      </c>
      <c r="F2805" s="975" t="n"/>
      <c r="G2805" s="940" t="n">
        <v>0.9442484801958529</v>
      </c>
      <c r="H2805" s="1027" t="n"/>
      <c r="I2805" s="937" t="n"/>
      <c r="J2805" s="938" t="n">
        <v>0.7013181078786144</v>
      </c>
      <c r="K2805" s="975" t="n"/>
      <c r="L2805" s="938" t="n">
        <v>0.7207065211479137</v>
      </c>
      <c r="M2805" s="982">
        <f>IFERROR(AVERAGE(D2805:E2805),"")</f>
        <v/>
      </c>
      <c r="N2805" s="982">
        <f>IFERROR(AVERAGE(F2805:H2805),"")</f>
        <v/>
      </c>
      <c r="O2805" s="982">
        <f>IFERROR(AVERAGE(I2805:J2805),"")</f>
        <v/>
      </c>
      <c r="P2805" s="982">
        <f>IFERROR(AVERAGE(K2805:L2805),"")</f>
        <v/>
      </c>
      <c r="R2805" s="797">
        <f>AVERAGE(M2805:P2805)</f>
        <v/>
      </c>
      <c r="S2805" s="266">
        <f>IF(R2805&gt;=1,1,0)</f>
        <v/>
      </c>
      <c r="T2805" s="266">
        <f>IF(S2805=0,0,S2805+T2804)</f>
        <v/>
      </c>
      <c r="U2805" s="518" t="inlineStr">
        <is>
          <t>Maximum</t>
        </is>
      </c>
      <c r="V2805" s="928">
        <f>MAX(D2774:E2804)</f>
        <v/>
      </c>
      <c r="W2805" s="928">
        <f>MAX(F2774:H2804)</f>
        <v/>
      </c>
      <c r="X2805" s="928">
        <f>MAX(I2774:J2804)</f>
        <v/>
      </c>
      <c r="Y2805" s="928">
        <f>MAX(K2774:L2804)</f>
        <v/>
      </c>
      <c r="AH2805" s="257">
        <f>IF(AND(M2805&gt;=2,N2805&gt;=2,O2805&gt;=2,P2805&gt;=2),1,0)</f>
        <v/>
      </c>
      <c r="AI2805" s="266">
        <f>IF(AH2805=0,"OK","Check")</f>
        <v/>
      </c>
    </row>
    <row r="2806" ht="17.45" customHeight="1" thickBot="1">
      <c r="A2806" s="257">
        <f>IF(ISNUMBER(C2806),MONTH(C2806),"")</f>
        <v/>
      </c>
      <c r="B2806" s="257">
        <f>IF(ISNUMBER(C2806),YEAR(C2806),"")</f>
        <v/>
      </c>
      <c r="C2806" s="791">
        <f>C2805+1</f>
        <v/>
      </c>
      <c r="D2806" s="849" t="n">
        <v>1.569941101836061</v>
      </c>
      <c r="E2806" s="850" t="n"/>
      <c r="F2806" s="969" t="n">
        <v>2.11109560012531</v>
      </c>
      <c r="G2806" s="851" t="n"/>
      <c r="H2806" s="853" t="n"/>
      <c r="I2806" s="849" t="n">
        <v>1.468470873237204</v>
      </c>
      <c r="J2806" s="850" t="n"/>
      <c r="K2806" s="852" t="n">
        <v>1.460752322374336</v>
      </c>
      <c r="L2806" s="850" t="n"/>
      <c r="M2806" s="982">
        <f>IFERROR(AVERAGE(D2806:E2806),"")</f>
        <v/>
      </c>
      <c r="N2806" s="1028">
        <f>IFERROR(AVERAGE(F2806:H2806),"")</f>
        <v/>
      </c>
      <c r="O2806" s="982">
        <f>IFERROR(AVERAGE(I2806:J2806),"")</f>
        <v/>
      </c>
      <c r="P2806" s="982">
        <f>IFERROR(AVERAGE(K2806:L2806),"")</f>
        <v/>
      </c>
      <c r="R2806" s="797">
        <f>AVERAGE(M2806:P2806)</f>
        <v/>
      </c>
      <c r="S2806" s="266">
        <f>IF(R2806&gt;=1,1,0)</f>
        <v/>
      </c>
      <c r="T2806" s="266">
        <f>IF(S2806=0,0,S2806+T2805)</f>
        <v/>
      </c>
      <c r="U2806" s="520" t="inlineStr">
        <is>
          <t># DAYS &gt; 2.5</t>
        </is>
      </c>
      <c r="V2806" s="521">
        <f>COUNTIF(D2774:E2804,"&gt;=2.5")</f>
        <v/>
      </c>
      <c r="W2806" s="521">
        <f>COUNTIF(F2774:H2804,"&gt;=2.5")</f>
        <v/>
      </c>
      <c r="X2806" s="521">
        <f>COUNTIF(I2774:J2804,"&gt;=2.5")</f>
        <v/>
      </c>
      <c r="Y2806" s="521">
        <f>COUNTIF(K2774:L2804,"&gt;=2.5")</f>
        <v/>
      </c>
      <c r="AH2806" s="257">
        <f>IF(AND(M2806&gt;=2,N2806&gt;=2,O2806&gt;=2,P2806&gt;=2),1,0)</f>
        <v/>
      </c>
      <c r="AI2806" s="266">
        <f>IF(AH2806=0,"OK","Check")</f>
        <v/>
      </c>
    </row>
    <row r="2807" ht="17.45" customHeight="1" thickBot="1">
      <c r="A2807" s="257">
        <f>IF(ISNUMBER(C2807),MONTH(C2807),"")</f>
        <v/>
      </c>
      <c r="B2807" s="257">
        <f>IF(ISNUMBER(C2807),YEAR(C2807),"")</f>
        <v/>
      </c>
      <c r="C2807" s="791">
        <f>C2806+1</f>
        <v/>
      </c>
      <c r="D2807" s="849" t="n"/>
      <c r="E2807" s="850" t="n">
        <v>1.103944371036459</v>
      </c>
      <c r="F2807" s="852" t="n"/>
      <c r="G2807" s="851" t="n">
        <v>1.676210201078737</v>
      </c>
      <c r="H2807" s="853" t="n"/>
      <c r="I2807" s="849" t="n"/>
      <c r="J2807" s="850" t="n">
        <v>1.317777813851094</v>
      </c>
      <c r="K2807" s="852" t="n"/>
      <c r="L2807" s="850" t="n">
        <v>1.180260995390016</v>
      </c>
      <c r="M2807" s="982">
        <f>IFERROR(AVERAGE(D2807:E2807),"")</f>
        <v/>
      </c>
      <c r="N2807" s="982">
        <f>IFERROR(AVERAGE(F2807:H2807),"")</f>
        <v/>
      </c>
      <c r="O2807" s="982">
        <f>IFERROR(AVERAGE(I2807:J2807),"")</f>
        <v/>
      </c>
      <c r="P2807" s="982">
        <f>IFERROR(AVERAGE(K2807:L2807),"")</f>
        <v/>
      </c>
      <c r="R2807" s="797">
        <f>AVERAGE(M2807:P2807)</f>
        <v/>
      </c>
      <c r="S2807" s="266">
        <f>IF(R2807&gt;=1,1,0)</f>
        <v/>
      </c>
      <c r="T2807" s="266">
        <f>IF(S2807=0,0,S2807+T2806)</f>
        <v/>
      </c>
      <c r="X2807" s="664">
        <f>SUM(V2806:Y2806)</f>
        <v/>
      </c>
      <c r="Y2807" s="929">
        <f>AVERAGE(V2804:Y2804)</f>
        <v/>
      </c>
      <c r="AH2807" s="257">
        <f>IF(AND(M2807&gt;=2,N2807&gt;=2,O2807&gt;=2,P2807&gt;=2),1,0)</f>
        <v/>
      </c>
      <c r="AI2807" s="266">
        <f>IF(AH2807=0,"OK","Check")</f>
        <v/>
      </c>
    </row>
    <row r="2808" ht="17.45" customHeight="1">
      <c r="A2808" s="257">
        <f>IF(ISNUMBER(C2808),MONTH(C2808),"")</f>
        <v/>
      </c>
      <c r="B2808" s="257">
        <f>IF(ISNUMBER(C2808),YEAR(C2808),"")</f>
        <v/>
      </c>
      <c r="C2808" s="791">
        <f>C2807+1</f>
        <v/>
      </c>
      <c r="D2808" s="849" t="n">
        <v>1.070549485053742</v>
      </c>
      <c r="E2808" s="850" t="n"/>
      <c r="F2808" s="852" t="n"/>
      <c r="G2808" s="851" t="n"/>
      <c r="H2808" s="853" t="n">
        <v>1.516241949164526</v>
      </c>
      <c r="I2808" s="849" t="n">
        <v>1.358769419848853</v>
      </c>
      <c r="J2808" s="850" t="n"/>
      <c r="K2808" s="852" t="n">
        <v>1.126802369406659</v>
      </c>
      <c r="L2808" s="850" t="n"/>
      <c r="M2808" s="982">
        <f>IFERROR(AVERAGE(D2808:E2808),"")</f>
        <v/>
      </c>
      <c r="N2808" s="982">
        <f>IFERROR(AVERAGE(F2808:H2808),"")</f>
        <v/>
      </c>
      <c r="O2808" s="982">
        <f>IFERROR(AVERAGE(I2808:J2808),"")</f>
        <v/>
      </c>
      <c r="P2808" s="982">
        <f>IFERROR(AVERAGE(K2808:L2808),"")</f>
        <v/>
      </c>
      <c r="R2808" s="797">
        <f>AVERAGE(M2808:P2808)</f>
        <v/>
      </c>
      <c r="S2808" s="266">
        <f>IF(R2808&gt;=1,1,0)</f>
        <v/>
      </c>
      <c r="T2808" s="266">
        <f>IF(S2808=0,0,S2808+T2807)</f>
        <v/>
      </c>
      <c r="V2808" s="605">
        <f>V2804-V2773</f>
        <v/>
      </c>
      <c r="W2808" s="605">
        <f>W2804-W2773</f>
        <v/>
      </c>
      <c r="X2808" s="605">
        <f>X2804-X2773</f>
        <v/>
      </c>
      <c r="Y2808" s="605">
        <f>Y2804-Y2773</f>
        <v/>
      </c>
      <c r="AH2808" s="257">
        <f>IF(AND(M2808&gt;=2,N2808&gt;=2,O2808&gt;=2,P2808&gt;=2),1,0)</f>
        <v/>
      </c>
      <c r="AI2808" s="266">
        <f>IF(AH2808=0,"OK","Check")</f>
        <v/>
      </c>
    </row>
    <row r="2809" ht="17.45" customHeight="1">
      <c r="A2809" s="257">
        <f>IF(ISNUMBER(C2809),MONTH(C2809),"")</f>
        <v/>
      </c>
      <c r="B2809" s="257">
        <f>IF(ISNUMBER(C2809),YEAR(C2809),"")</f>
        <v/>
      </c>
      <c r="C2809" s="791">
        <f>C2808+1</f>
        <v/>
      </c>
      <c r="D2809" s="792" t="n"/>
      <c r="E2809" s="793" t="n">
        <v>1.117126071610606</v>
      </c>
      <c r="F2809" s="795" t="n"/>
      <c r="G2809" s="794" t="n">
        <v>1.403089830076324</v>
      </c>
      <c r="H2809" s="836" t="n"/>
      <c r="I2809" s="792" t="n"/>
      <c r="J2809" s="793" t="n">
        <v>1.148401222349221</v>
      </c>
      <c r="K2809" s="795" t="n"/>
      <c r="L2809" s="793" t="n">
        <v>1.184217818692087</v>
      </c>
      <c r="M2809" s="982">
        <f>IFERROR(AVERAGE(D2809:E2809),"")</f>
        <v/>
      </c>
      <c r="N2809" s="982">
        <f>IFERROR(AVERAGE(F2809:H2809),"")</f>
        <v/>
      </c>
      <c r="O2809" s="982">
        <f>IFERROR(AVERAGE(I2809:J2809),"")</f>
        <v/>
      </c>
      <c r="P2809" s="982">
        <f>IFERROR(AVERAGE(K2809:L2809),"")</f>
        <v/>
      </c>
      <c r="R2809" s="797">
        <f>AVERAGE(M2809:P2809)</f>
        <v/>
      </c>
      <c r="S2809" s="266">
        <f>IF(R2809&gt;=1,1,0)</f>
        <v/>
      </c>
      <c r="T2809" s="266">
        <f>IF(S2809=0,0,S2809+T2808)</f>
        <v/>
      </c>
      <c r="Y2809" s="605">
        <f>Y2807-Y2776</f>
        <v/>
      </c>
      <c r="AH2809" s="257">
        <f>IF(AND(M2809&gt;=2,N2809&gt;=2,O2809&gt;=2,P2809&gt;=2),1,0)</f>
        <v/>
      </c>
      <c r="AI2809" s="266">
        <f>IF(AH2809=0,"OK","Check")</f>
        <v/>
      </c>
    </row>
    <row r="2810" ht="17.45" customHeight="1">
      <c r="A2810" s="257">
        <f>IF(ISNUMBER(C2810),MONTH(C2810),"")</f>
        <v/>
      </c>
      <c r="B2810" s="257">
        <f>IF(ISNUMBER(C2810),YEAR(C2810),"")</f>
        <v/>
      </c>
      <c r="C2810" s="861">
        <f>C2809+1</f>
        <v/>
      </c>
      <c r="D2810" s="809" t="n">
        <v>0.7025235603874336</v>
      </c>
      <c r="E2810" s="810" t="n"/>
      <c r="F2810" s="812" t="n">
        <v>0.7303654946074715</v>
      </c>
      <c r="G2810" s="811" t="n"/>
      <c r="H2810" s="837" t="n">
        <v>0.5731972167310023</v>
      </c>
      <c r="I2810" s="809" t="n">
        <v>0.4691702026045908</v>
      </c>
      <c r="J2810" s="810" t="n"/>
      <c r="K2810" s="812" t="n">
        <v>0.8986365028231138</v>
      </c>
      <c r="L2810" s="810" t="n"/>
      <c r="M2810" s="983">
        <f>IFERROR(AVERAGE(D2810:E2810),"")</f>
        <v/>
      </c>
      <c r="N2810" s="983">
        <f>IFERROR(AVERAGE(F2810:H2810),"")</f>
        <v/>
      </c>
      <c r="O2810" s="983">
        <f>IFERROR(AVERAGE(I2810:J2810),"")</f>
        <v/>
      </c>
      <c r="P2810" s="983">
        <f>IFERROR(AVERAGE(K2810:L2810),"")</f>
        <v/>
      </c>
      <c r="Q2810" s="441" t="n"/>
      <c r="R2810" s="813">
        <f>AVERAGE(M2810:P2810)</f>
        <v/>
      </c>
      <c r="S2810" s="443">
        <f>IF(R2810&gt;=1,1,0)</f>
        <v/>
      </c>
      <c r="T2810" s="443">
        <f>IF(S2810=0,0,S2810+T2809)</f>
        <v/>
      </c>
      <c r="AH2810" s="257">
        <f>IF(AND(M2810&gt;=2,N2810&gt;=2,O2810&gt;=2,P2810&gt;=2),1,0)</f>
        <v/>
      </c>
      <c r="AI2810" s="266">
        <f>IF(AH2810=0,"OK","Check")</f>
        <v/>
      </c>
    </row>
    <row r="2811" ht="17.45" customHeight="1">
      <c r="A2811" s="257">
        <f>IF(ISNUMBER(C2811),MONTH(C2811),"")</f>
        <v/>
      </c>
      <c r="B2811" s="257">
        <f>IF(ISNUMBER(C2811),YEAR(C2811),"")</f>
        <v/>
      </c>
      <c r="C2811" s="808">
        <f>C2810+1</f>
        <v/>
      </c>
      <c r="D2811" s="809" t="n"/>
      <c r="E2811" s="810" t="n">
        <v>0.8093926876018804</v>
      </c>
      <c r="F2811" s="812" t="n"/>
      <c r="G2811" s="811" t="n">
        <v>1.037092141603122</v>
      </c>
      <c r="H2811" s="837" t="n"/>
      <c r="I2811" s="809" t="n"/>
      <c r="J2811" s="810" t="n">
        <v>0.9610468990208577</v>
      </c>
      <c r="K2811" s="812" t="n"/>
      <c r="L2811" s="810" t="n">
        <v>0.8831420998260864</v>
      </c>
      <c r="M2811" s="983">
        <f>IFERROR(AVERAGE(D2811:E2811),"")</f>
        <v/>
      </c>
      <c r="N2811" s="983">
        <f>IFERROR(AVERAGE(F2811:H2811),"")</f>
        <v/>
      </c>
      <c r="O2811" s="983">
        <f>IFERROR(AVERAGE(I2811:J2811),"")</f>
        <v/>
      </c>
      <c r="P2811" s="983">
        <f>IFERROR(AVERAGE(K2811:L2811),"")</f>
        <v/>
      </c>
      <c r="Q2811" s="441" t="n"/>
      <c r="R2811" s="813">
        <f>AVERAGE(M2811:P2811)</f>
        <v/>
      </c>
      <c r="S2811" s="443">
        <f>IF(R2811&gt;=1,1,0)</f>
        <v/>
      </c>
      <c r="T2811" s="443">
        <f>IF(S2811=0,0,S2811+T2810)</f>
        <v/>
      </c>
      <c r="AH2811" s="257">
        <f>IF(AND(M2811&gt;=2,N2811&gt;=2,O2811&gt;=2,P2811&gt;=2),1,0)</f>
        <v/>
      </c>
      <c r="AI2811" s="266">
        <f>IF(AH2811=0,"OK","Check")</f>
        <v/>
      </c>
    </row>
    <row r="2812" ht="17.45" customHeight="1">
      <c r="A2812" s="257">
        <f>IF(ISNUMBER(C2812),MONTH(C2812),"")</f>
        <v/>
      </c>
      <c r="B2812" s="257">
        <f>IF(ISNUMBER(C2812),YEAR(C2812),"")</f>
        <v/>
      </c>
      <c r="C2812" s="791">
        <f>C2811+1</f>
        <v/>
      </c>
      <c r="D2812" s="792" t="n">
        <v>0.7831250043225571</v>
      </c>
      <c r="E2812" s="793" t="n"/>
      <c r="F2812" s="795" t="n">
        <v>0.6425185258879459</v>
      </c>
      <c r="G2812" s="794" t="n"/>
      <c r="H2812" s="836" t="n"/>
      <c r="I2812" s="792" t="n">
        <v>0.4678000819076474</v>
      </c>
      <c r="J2812" s="793" t="n"/>
      <c r="K2812" s="795" t="n">
        <v>1.070639125158267</v>
      </c>
      <c r="L2812" s="793" t="n"/>
      <c r="M2812" s="982">
        <f>IFERROR(AVERAGE(D2812:E2812),"")</f>
        <v/>
      </c>
      <c r="N2812" s="982">
        <f>IFERROR(AVERAGE(F2812:H2812),"")</f>
        <v/>
      </c>
      <c r="O2812" s="982">
        <f>IFERROR(AVERAGE(I2812:J2812),"")</f>
        <v/>
      </c>
      <c r="P2812" s="982">
        <f>IFERROR(AVERAGE(K2812:L2812),"")</f>
        <v/>
      </c>
      <c r="R2812" s="797">
        <f>AVERAGE(M2812:P2812)</f>
        <v/>
      </c>
      <c r="S2812" s="266">
        <f>IF(R2812&gt;=1,1,0)</f>
        <v/>
      </c>
      <c r="T2812" s="266">
        <f>IF(S2812=0,0,S2812+T2811)</f>
        <v/>
      </c>
      <c r="AH2812" s="257">
        <f>IF(AND(M2812&gt;=2,N2812&gt;=2,O2812&gt;=2,P2812&gt;=2),1,0)</f>
        <v/>
      </c>
      <c r="AI2812" s="266">
        <f>IF(AH2812=0,"OK","Check")</f>
        <v/>
      </c>
    </row>
    <row r="2813" ht="17.45" customHeight="1">
      <c r="A2813" s="257">
        <f>IF(ISNUMBER(C2813),MONTH(C2813),"")</f>
        <v/>
      </c>
      <c r="B2813" s="257">
        <f>IF(ISNUMBER(C2813),YEAR(C2813),"")</f>
        <v/>
      </c>
      <c r="C2813" s="791">
        <f>C2812+1</f>
        <v/>
      </c>
      <c r="D2813" s="792" t="n"/>
      <c r="E2813" s="793" t="n">
        <v>1.060336751561719</v>
      </c>
      <c r="F2813" s="795" t="n"/>
      <c r="G2813" s="794" t="n">
        <v>0.7984981462912617</v>
      </c>
      <c r="H2813" s="836" t="n"/>
      <c r="I2813" s="792" t="n"/>
      <c r="J2813" s="793" t="n">
        <v>0.8776922313364817</v>
      </c>
      <c r="K2813" s="795" t="n"/>
      <c r="L2813" s="793" t="n">
        <v>0.8591135066203125</v>
      </c>
      <c r="M2813" s="982">
        <f>IFERROR(AVERAGE(D2813:E2813),"")</f>
        <v/>
      </c>
      <c r="N2813" s="982">
        <f>IFERROR(AVERAGE(F2813:H2813),"")</f>
        <v/>
      </c>
      <c r="O2813" s="982">
        <f>IFERROR(AVERAGE(I2813:J2813),"")</f>
        <v/>
      </c>
      <c r="P2813" s="982">
        <f>IFERROR(AVERAGE(K2813:L2813),"")</f>
        <v/>
      </c>
      <c r="R2813" s="797">
        <f>AVERAGE(M2813:P2813)</f>
        <v/>
      </c>
      <c r="S2813" s="266">
        <f>IF(R2813&gt;=1,1,0)</f>
        <v/>
      </c>
      <c r="T2813" s="266">
        <f>IF(S2813=0,0,S2813+T2812)</f>
        <v/>
      </c>
      <c r="AH2813" s="257">
        <f>IF(AND(M2813&gt;=2,N2813&gt;=2,O2813&gt;=2,P2813&gt;=2),1,0)</f>
        <v/>
      </c>
      <c r="AI2813" s="266">
        <f>IF(AH2813=0,"OK","Check")</f>
        <v/>
      </c>
    </row>
    <row r="2814" ht="17.45" customHeight="1">
      <c r="A2814" s="257">
        <f>IF(ISNUMBER(C2814),MONTH(C2814),"")</f>
        <v/>
      </c>
      <c r="B2814" s="257">
        <f>IF(ISNUMBER(C2814),YEAR(C2814),"")</f>
        <v/>
      </c>
      <c r="C2814" s="791">
        <f>C2813+1</f>
        <v/>
      </c>
      <c r="D2814" s="792" t="n">
        <v>0.8528829874228022</v>
      </c>
      <c r="E2814" s="793" t="n"/>
      <c r="F2814" s="795" t="n"/>
      <c r="G2814" s="794" t="n"/>
      <c r="H2814" s="836" t="n">
        <v>0.5778164939978538</v>
      </c>
      <c r="I2814" s="792" t="n">
        <v>0.6112854931053545</v>
      </c>
      <c r="J2814" s="793" t="n"/>
      <c r="K2814" s="795" t="n">
        <v>0.6804926726912828</v>
      </c>
      <c r="L2814" s="793" t="n"/>
      <c r="M2814" s="982">
        <f>IFERROR(AVERAGE(D2814:E2814),"")</f>
        <v/>
      </c>
      <c r="N2814" s="982">
        <f>IFERROR(AVERAGE(F2814:H2814),"")</f>
        <v/>
      </c>
      <c r="O2814" s="982">
        <f>IFERROR(AVERAGE(I2814:J2814),"")</f>
        <v/>
      </c>
      <c r="P2814" s="982">
        <f>IFERROR(AVERAGE(K2814:L2814),"")</f>
        <v/>
      </c>
      <c r="R2814" s="797">
        <f>AVERAGE(M2814:P2814)</f>
        <v/>
      </c>
      <c r="S2814" s="266">
        <f>IF(R2814&gt;=1,1,0)</f>
        <v/>
      </c>
      <c r="T2814" s="266">
        <f>IF(S2814=0,0,S2814+T2813)</f>
        <v/>
      </c>
      <c r="AH2814" s="257">
        <f>IF(AND(M2814&gt;=2,N2814&gt;=2,O2814&gt;=2,P2814&gt;=2),1,0)</f>
        <v/>
      </c>
      <c r="AI2814" s="266">
        <f>IF(AH2814=0,"OK","Check")</f>
        <v/>
      </c>
    </row>
    <row r="2815" ht="17.45" customHeight="1">
      <c r="A2815" s="257">
        <f>IF(ISNUMBER(C2815),MONTH(C2815),"")</f>
        <v/>
      </c>
      <c r="B2815" s="257">
        <f>IF(ISNUMBER(C2815),YEAR(C2815),"")</f>
        <v/>
      </c>
      <c r="C2815" s="791">
        <f>C2814+1</f>
        <v/>
      </c>
      <c r="D2815" s="792" t="n"/>
      <c r="E2815" s="793" t="n">
        <v>0.7389446008840106</v>
      </c>
      <c r="F2815" s="795" t="n"/>
      <c r="G2815" s="794" t="n">
        <v>0.7400911366433993</v>
      </c>
      <c r="H2815" s="836" t="n"/>
      <c r="I2815" s="792" t="n"/>
      <c r="J2815" s="793" t="n">
        <v>0.7782336520796264</v>
      </c>
      <c r="K2815" s="795" t="n"/>
      <c r="L2815" s="793" t="n">
        <v>0.7656176766718292</v>
      </c>
      <c r="M2815" s="982">
        <f>IFERROR(AVERAGE(D2815:E2815),"")</f>
        <v/>
      </c>
      <c r="N2815" s="982">
        <f>IFERROR(AVERAGE(F2815:H2815),"")</f>
        <v/>
      </c>
      <c r="O2815" s="982">
        <f>IFERROR(AVERAGE(I2815:J2815),"")</f>
        <v/>
      </c>
      <c r="P2815" s="982">
        <f>IFERROR(AVERAGE(K2815:L2815),"")</f>
        <v/>
      </c>
      <c r="R2815" s="797">
        <f>AVERAGE(M2815:P2815)</f>
        <v/>
      </c>
      <c r="S2815" s="266">
        <f>IF(R2815&gt;=1,1,0)</f>
        <v/>
      </c>
      <c r="T2815" s="266">
        <f>IF(S2815=0,0,S2815+T2814)</f>
        <v/>
      </c>
      <c r="AH2815" s="257">
        <f>IF(AND(M2815&gt;=2,N2815&gt;=2,O2815&gt;=2,P2815&gt;=2),1,0)</f>
        <v/>
      </c>
      <c r="AI2815" s="266">
        <f>IF(AH2815=0,"OK","Check")</f>
        <v/>
      </c>
    </row>
    <row r="2816" ht="17.45" customHeight="1">
      <c r="A2816" s="257">
        <f>IF(ISNUMBER(C2816),MONTH(C2816),"")</f>
        <v/>
      </c>
      <c r="B2816" s="257">
        <f>IF(ISNUMBER(C2816),YEAR(C2816),"")</f>
        <v/>
      </c>
      <c r="C2816" s="861">
        <f>C2815+1</f>
        <v/>
      </c>
      <c r="D2816" s="803" t="n">
        <v>0.9653106267182214</v>
      </c>
      <c r="E2816" s="804" t="n"/>
      <c r="F2816" s="806" t="n">
        <v>0.7571955287288681</v>
      </c>
      <c r="G2816" s="805" t="n"/>
      <c r="H2816" s="838" t="n">
        <v>0.739064715000734</v>
      </c>
      <c r="I2816" s="803" t="n">
        <v>0.7897337254426199</v>
      </c>
      <c r="J2816" s="804" t="n"/>
      <c r="K2816" s="806" t="n">
        <v>0.8272429650749101</v>
      </c>
      <c r="L2816" s="804" t="n"/>
      <c r="M2816" s="982">
        <f>IFERROR(AVERAGE(D2816:E2816),"")</f>
        <v/>
      </c>
      <c r="N2816" s="982">
        <f>IFERROR(AVERAGE(F2816:H2816),"")</f>
        <v/>
      </c>
      <c r="O2816" s="982">
        <f>IFERROR(AVERAGE(I2816:J2816),"")</f>
        <v/>
      </c>
      <c r="P2816" s="982">
        <f>IFERROR(AVERAGE(K2816:L2816),"")</f>
        <v/>
      </c>
      <c r="R2816" s="797">
        <f>AVERAGE(M2816:P2816)</f>
        <v/>
      </c>
      <c r="S2816" s="266">
        <f>IF(R2816&gt;=1,1,0)</f>
        <v/>
      </c>
      <c r="T2816" s="266">
        <f>IF(S2816=0,0,S2816+T2815)</f>
        <v/>
      </c>
      <c r="AH2816" s="257">
        <f>IF(AND(M2816&gt;=2,N2816&gt;=2,O2816&gt;=2,P2816&gt;=2),1,0)</f>
        <v/>
      </c>
      <c r="AI2816" s="266">
        <f>IF(AH2816=0,"OK","Check")</f>
        <v/>
      </c>
    </row>
    <row r="2817" ht="17.45" customHeight="1">
      <c r="A2817" s="257">
        <f>IF(ISNUMBER(C2817),MONTH(C2817),"")</f>
        <v/>
      </c>
      <c r="B2817" s="257">
        <f>IF(ISNUMBER(C2817),YEAR(C2817),"")</f>
        <v/>
      </c>
      <c r="C2817" s="808">
        <f>C2816+1</f>
        <v/>
      </c>
      <c r="D2817" s="809" t="n"/>
      <c r="E2817" s="810" t="n">
        <v>0.8352665837888333</v>
      </c>
      <c r="F2817" s="812" t="n"/>
      <c r="G2817" s="811" t="n">
        <v>0.9504928672271585</v>
      </c>
      <c r="H2817" s="837" t="n"/>
      <c r="I2817" s="809" t="n"/>
      <c r="J2817" s="810" t="n">
        <v>0.6801136470491927</v>
      </c>
      <c r="K2817" s="812" t="n"/>
      <c r="L2817" s="810" t="n">
        <v>0.8597566585950283</v>
      </c>
      <c r="M2817" s="983">
        <f>IFERROR(AVERAGE(D2817:E2817),"")</f>
        <v/>
      </c>
      <c r="N2817" s="983">
        <f>IFERROR(AVERAGE(F2817:H2817),"")</f>
        <v/>
      </c>
      <c r="O2817" s="983">
        <f>IFERROR(AVERAGE(I2817:J2817),"")</f>
        <v/>
      </c>
      <c r="P2817" s="983">
        <f>IFERROR(AVERAGE(K2817:L2817),"")</f>
        <v/>
      </c>
      <c r="Q2817" s="441" t="n"/>
      <c r="R2817" s="813">
        <f>AVERAGE(M2817:P2817)</f>
        <v/>
      </c>
      <c r="S2817" s="443">
        <f>IF(R2817&gt;=1,1,0)</f>
        <v/>
      </c>
      <c r="T2817" s="443">
        <f>IF(S2817=0,0,S2817+T2816)</f>
        <v/>
      </c>
      <c r="AH2817" s="257">
        <f>IF(AND(M2817&gt;=2,N2817&gt;=2,O2817&gt;=2,P2817&gt;=2),1,0)</f>
        <v/>
      </c>
      <c r="AI2817" s="266">
        <f>IF(AH2817=0,"OK","Check")</f>
        <v/>
      </c>
    </row>
    <row r="2818" ht="17.45" customHeight="1">
      <c r="A2818" s="257">
        <f>IF(ISNUMBER(C2818),MONTH(C2818),"")</f>
        <v/>
      </c>
      <c r="B2818" s="257">
        <f>IF(ISNUMBER(C2818),YEAR(C2818),"")</f>
        <v/>
      </c>
      <c r="C2818" s="808">
        <f>C2817+1</f>
        <v/>
      </c>
      <c r="D2818" s="809" t="n">
        <v>0.845364047581417</v>
      </c>
      <c r="E2818" s="810" t="n"/>
      <c r="F2818" s="812" t="n">
        <v>0.9229002840846851</v>
      </c>
      <c r="G2818" s="811" t="n"/>
      <c r="H2818" s="837" t="n"/>
      <c r="I2818" s="809" t="n">
        <v>0.6882484203718233</v>
      </c>
      <c r="J2818" s="810" t="n"/>
      <c r="K2818" s="812" t="n">
        <v>0.7728094877145262</v>
      </c>
      <c r="L2818" s="810" t="n"/>
      <c r="M2818" s="983">
        <f>IFERROR(AVERAGE(D2818:E2818),"")</f>
        <v/>
      </c>
      <c r="N2818" s="983">
        <f>IFERROR(AVERAGE(F2818:H2818),"")</f>
        <v/>
      </c>
      <c r="O2818" s="983">
        <f>IFERROR(AVERAGE(I2818:J2818),"")</f>
        <v/>
      </c>
      <c r="P2818" s="983">
        <f>IFERROR(AVERAGE(K2818:L2818),"")</f>
        <v/>
      </c>
      <c r="Q2818" s="441" t="n"/>
      <c r="R2818" s="813">
        <f>AVERAGE(M2818:P2818)</f>
        <v/>
      </c>
      <c r="S2818" s="443">
        <f>IF(R2818&gt;=1,1,0)</f>
        <v/>
      </c>
      <c r="T2818" s="443">
        <f>IF(S2818=0,0,S2818+T2817)</f>
        <v/>
      </c>
      <c r="AH2818" s="257">
        <f>IF(AND(M2818&gt;=2,N2818&gt;=2,O2818&gt;=2,P2818&gt;=2),1,0)</f>
        <v/>
      </c>
      <c r="AI2818" s="266">
        <f>IF(AH2818=0,"OK","Check")</f>
        <v/>
      </c>
    </row>
    <row r="2819" ht="17.45" customHeight="1">
      <c r="A2819" s="257">
        <f>IF(ISNUMBER(C2819),MONTH(C2819),"")</f>
        <v/>
      </c>
      <c r="B2819" s="257">
        <f>IF(ISNUMBER(C2819),YEAR(C2819),"")</f>
        <v/>
      </c>
      <c r="C2819" s="791">
        <f>C2818+1</f>
        <v/>
      </c>
      <c r="D2819" s="792" t="n"/>
      <c r="E2819" s="793" t="n">
        <v>1.625540844404203</v>
      </c>
      <c r="F2819" s="795" t="n"/>
      <c r="G2819" s="932" t="n">
        <v>2.965066383172362</v>
      </c>
      <c r="H2819" s="836" t="n"/>
      <c r="I2819" s="792" t="n"/>
      <c r="J2819" s="793" t="n">
        <v>1.414396072645163</v>
      </c>
      <c r="K2819" s="795" t="n"/>
      <c r="L2819" s="793" t="n">
        <v>1.355744508406244</v>
      </c>
      <c r="M2819" s="982">
        <f>IFERROR(AVERAGE(D2819:E2819),"")</f>
        <v/>
      </c>
      <c r="N2819" s="1028">
        <f>IFERROR(AVERAGE(F2819:H2819),"")</f>
        <v/>
      </c>
      <c r="O2819" s="982">
        <f>IFERROR(AVERAGE(I2819:J2819),"")</f>
        <v/>
      </c>
      <c r="P2819" s="982">
        <f>IFERROR(AVERAGE(K2819:L2819),"")</f>
        <v/>
      </c>
      <c r="R2819" s="797">
        <f>AVERAGE(M2819:P2819)</f>
        <v/>
      </c>
      <c r="S2819" s="266">
        <f>IF(R2819&gt;=1,1,0)</f>
        <v/>
      </c>
      <c r="T2819" s="266">
        <f>IF(S2819=0,0,S2819+T2818)</f>
        <v/>
      </c>
      <c r="AH2819" s="257">
        <f>IF(AND(M2819&gt;=2,N2819&gt;=2,O2819&gt;=2,P2819&gt;=2),1,0)</f>
        <v/>
      </c>
      <c r="AI2819" s="266">
        <f>IF(AH2819=0,"OK","Check")</f>
        <v/>
      </c>
    </row>
    <row r="2820" ht="17.45" customHeight="1">
      <c r="A2820" s="257">
        <f>IF(ISNUMBER(C2820),MONTH(C2820),"")</f>
        <v/>
      </c>
      <c r="B2820" s="257">
        <f>IF(ISNUMBER(C2820),YEAR(C2820),"")</f>
        <v/>
      </c>
      <c r="C2820" s="791">
        <f>C2819+1</f>
        <v/>
      </c>
      <c r="D2820" s="849" t="n">
        <v>1.528702037259442</v>
      </c>
      <c r="E2820" s="850" t="n"/>
      <c r="F2820" s="852" t="n"/>
      <c r="G2820" s="851" t="n"/>
      <c r="H2820" s="853" t="n">
        <v>1.741527574850255</v>
      </c>
      <c r="I2820" s="849" t="n">
        <v>1.427739496939408</v>
      </c>
      <c r="J2820" s="850" t="n"/>
      <c r="K2820" s="852" t="n">
        <v>1.343935583626731</v>
      </c>
      <c r="L2820" s="850" t="n"/>
      <c r="M2820" s="982">
        <f>IFERROR(AVERAGE(D2820:E2820),"")</f>
        <v/>
      </c>
      <c r="N2820" s="982">
        <f>IFERROR(AVERAGE(F2820:H2820),"")</f>
        <v/>
      </c>
      <c r="O2820" s="982">
        <f>IFERROR(AVERAGE(I2820:J2820),"")</f>
        <v/>
      </c>
      <c r="P2820" s="982">
        <f>IFERROR(AVERAGE(K2820:L2820),"")</f>
        <v/>
      </c>
      <c r="R2820" s="797">
        <f>AVERAGE(M2820:P2820)</f>
        <v/>
      </c>
      <c r="S2820" s="266">
        <f>IF(R2820&gt;=1,1,0)</f>
        <v/>
      </c>
      <c r="T2820" s="266">
        <f>IF(S2820=0,0,S2820+T2819)</f>
        <v/>
      </c>
      <c r="AH2820" s="257">
        <f>IF(AND(M2820&gt;=2,N2820&gt;=2,O2820&gt;=2,P2820&gt;=2),1,0)</f>
        <v/>
      </c>
      <c r="AI2820" s="266">
        <f>IF(AH2820=0,"OK","Check")</f>
        <v/>
      </c>
    </row>
    <row r="2821" ht="17.45" customHeight="1">
      <c r="A2821" s="257">
        <f>IF(ISNUMBER(C2821),MONTH(C2821),"")</f>
        <v/>
      </c>
      <c r="B2821" s="257">
        <f>IF(ISNUMBER(C2821),YEAR(C2821),"")</f>
        <v/>
      </c>
      <c r="C2821" s="791">
        <f>C2820+1</f>
        <v/>
      </c>
      <c r="D2821" s="849" t="n"/>
      <c r="E2821" s="850" t="n">
        <v>1.657436913384424</v>
      </c>
      <c r="F2821" s="852" t="n"/>
      <c r="G2821" s="926" t="n">
        <v>3.160606170808289</v>
      </c>
      <c r="H2821" s="853" t="n"/>
      <c r="I2821" s="849" t="n"/>
      <c r="J2821" s="850" t="n">
        <v>1.194126147017579</v>
      </c>
      <c r="K2821" s="852" t="n"/>
      <c r="L2821" s="850" t="n">
        <v>1.288558461215618</v>
      </c>
      <c r="M2821" s="982">
        <f>IFERROR(AVERAGE(D2821:E2821),"")</f>
        <v/>
      </c>
      <c r="N2821" s="1028">
        <f>IFERROR(AVERAGE(F2821:H2821),"")</f>
        <v/>
      </c>
      <c r="O2821" s="982">
        <f>IFERROR(AVERAGE(I2821:J2821),"")</f>
        <v/>
      </c>
      <c r="P2821" s="982">
        <f>IFERROR(AVERAGE(K2821:L2821),"")</f>
        <v/>
      </c>
      <c r="R2821" s="797">
        <f>AVERAGE(M2821:P2821)</f>
        <v/>
      </c>
      <c r="S2821" s="266">
        <f>IF(R2821&gt;=1,1,0)</f>
        <v/>
      </c>
      <c r="T2821" s="266">
        <f>IF(S2821=0,0,S2821+T2820)</f>
        <v/>
      </c>
      <c r="AH2821" s="257">
        <f>IF(AND(M2821&gt;=2,N2821&gt;=2,O2821&gt;=2,P2821&gt;=2),1,0)</f>
        <v/>
      </c>
      <c r="AI2821" s="266">
        <f>IF(AH2821=0,"OK","Check")</f>
        <v/>
      </c>
    </row>
    <row r="2822" ht="17.45" customHeight="1">
      <c r="A2822" s="257">
        <f>IF(ISNUMBER(C2822),MONTH(C2822),"")</f>
        <v/>
      </c>
      <c r="B2822" s="257">
        <f>IF(ISNUMBER(C2822),YEAR(C2822),"")</f>
        <v/>
      </c>
      <c r="C2822" s="861">
        <f>C2821+1</f>
        <v/>
      </c>
      <c r="D2822" s="840" t="n">
        <v>1.170254460603938</v>
      </c>
      <c r="E2822" s="841" t="n"/>
      <c r="F2822" s="843" t="n">
        <v>1.359290627767817</v>
      </c>
      <c r="G2822" s="842" t="n"/>
      <c r="H2822" s="863" t="n">
        <v>1.11179748987002</v>
      </c>
      <c r="I2822" s="840" t="n">
        <v>0.9579795072927202</v>
      </c>
      <c r="J2822" s="841" t="n"/>
      <c r="K2822" s="843" t="n">
        <v>1.627537992574076</v>
      </c>
      <c r="L2822" s="841" t="n"/>
      <c r="M2822" s="982">
        <f>IFERROR(AVERAGE(D2822:E2822),"")</f>
        <v/>
      </c>
      <c r="N2822" s="982">
        <f>IFERROR(AVERAGE(F2822:H2822),"")</f>
        <v/>
      </c>
      <c r="O2822" s="982">
        <f>IFERROR(AVERAGE(I2822:J2822),"")</f>
        <v/>
      </c>
      <c r="P2822" s="982">
        <f>IFERROR(AVERAGE(K2822:L2822),"")</f>
        <v/>
      </c>
      <c r="R2822" s="797">
        <f>AVERAGE(M2822:P2822)</f>
        <v/>
      </c>
      <c r="S2822" s="266">
        <f>IF(R2822&gt;=1,1,0)</f>
        <v/>
      </c>
      <c r="T2822" s="266">
        <f>IF(S2822=0,0,S2822+T2821)</f>
        <v/>
      </c>
      <c r="AH2822" s="257">
        <f>IF(AND(M2822&gt;=2,N2822&gt;=2,O2822&gt;=2,P2822&gt;=2),1,0)</f>
        <v/>
      </c>
      <c r="AI2822" s="266">
        <f>IF(AH2822=0,"OK","Check")</f>
        <v/>
      </c>
    </row>
    <row r="2823" ht="17.45" customHeight="1">
      <c r="A2823" s="257">
        <f>IF(ISNUMBER(C2823),MONTH(C2823),"")</f>
        <v/>
      </c>
      <c r="B2823" s="257">
        <f>IF(ISNUMBER(C2823),YEAR(C2823),"")</f>
        <v/>
      </c>
      <c r="C2823" s="791">
        <f>C2822+1</f>
        <v/>
      </c>
      <c r="D2823" s="849" t="n"/>
      <c r="E2823" s="850" t="n">
        <v>1.014811372156748</v>
      </c>
      <c r="F2823" s="852" t="n"/>
      <c r="G2823" s="851" t="n">
        <v>0.9203246462560839</v>
      </c>
      <c r="H2823" s="853" t="n"/>
      <c r="I2823" s="849" t="n"/>
      <c r="J2823" s="850" t="n">
        <v>0.7234779099603272</v>
      </c>
      <c r="K2823" s="852" t="n"/>
      <c r="L2823" s="850" t="n">
        <v>0.7991885421220098</v>
      </c>
      <c r="M2823" s="982">
        <f>IFERROR(AVERAGE(D2823:E2823),"")</f>
        <v/>
      </c>
      <c r="N2823" s="982">
        <f>IFERROR(AVERAGE(F2823:H2823),"")</f>
        <v/>
      </c>
      <c r="O2823" s="982">
        <f>IFERROR(AVERAGE(I2823:J2823),"")</f>
        <v/>
      </c>
      <c r="P2823" s="982">
        <f>IFERROR(AVERAGE(K2823:L2823),"")</f>
        <v/>
      </c>
      <c r="R2823" s="797">
        <f>AVERAGE(M2823:P2823)</f>
        <v/>
      </c>
      <c r="S2823" s="266">
        <f>IF(R2823&gt;=1,1,0)</f>
        <v/>
      </c>
      <c r="T2823" s="266">
        <f>IF(S2823=0,0,S2823+T2822)</f>
        <v/>
      </c>
      <c r="AH2823" s="257">
        <f>IF(AND(M2823&gt;=2,N2823&gt;=2,O2823&gt;=2,P2823&gt;=2),1,0)</f>
        <v/>
      </c>
      <c r="AI2823" s="266">
        <f>IF(AH2823=0,"OK","Check")</f>
        <v/>
      </c>
    </row>
    <row r="2824" ht="17.45" customHeight="1">
      <c r="A2824" s="257">
        <f>IF(ISNUMBER(C2824),MONTH(C2824),"")</f>
        <v/>
      </c>
      <c r="B2824" s="257">
        <f>IF(ISNUMBER(C2824),YEAR(C2824),"")</f>
        <v/>
      </c>
      <c r="C2824" s="808">
        <f>C2823+1</f>
        <v/>
      </c>
      <c r="D2824" s="844" t="n">
        <v>0.7452551066505939</v>
      </c>
      <c r="E2824" s="845" t="n"/>
      <c r="F2824" s="847" t="n">
        <v>1.4915818121646</v>
      </c>
      <c r="G2824" s="846" t="n"/>
      <c r="H2824" s="848" t="n"/>
      <c r="I2824" s="844" t="n">
        <v>0.8125860122127189</v>
      </c>
      <c r="J2824" s="845" t="n"/>
      <c r="K2824" s="847" t="n">
        <v>0.7911215004951254</v>
      </c>
      <c r="L2824" s="845" t="n"/>
      <c r="M2824" s="983">
        <f>IFERROR(AVERAGE(D2824:E2824),"")</f>
        <v/>
      </c>
      <c r="N2824" s="983">
        <f>IFERROR(AVERAGE(F2824:H2824),"")</f>
        <v/>
      </c>
      <c r="O2824" s="983">
        <f>IFERROR(AVERAGE(I2824:J2824),"")</f>
        <v/>
      </c>
      <c r="P2824" s="983">
        <f>IFERROR(AVERAGE(K2824:L2824),"")</f>
        <v/>
      </c>
      <c r="Q2824" s="441" t="n"/>
      <c r="R2824" s="813">
        <f>AVERAGE(M2824:P2824)</f>
        <v/>
      </c>
      <c r="S2824" s="443">
        <f>IF(R2824&gt;=1,1,0)</f>
        <v/>
      </c>
      <c r="T2824" s="443">
        <f>IF(S2824=0,0,S2824+T2823)</f>
        <v/>
      </c>
      <c r="AH2824" s="257">
        <f>IF(AND(M2824&gt;=2,N2824&gt;=2,O2824&gt;=2,P2824&gt;=2),1,0)</f>
        <v/>
      </c>
      <c r="AI2824" s="266">
        <f>IF(AH2824=0,"OK","Check")</f>
        <v/>
      </c>
    </row>
    <row r="2825" ht="17.45" customHeight="1">
      <c r="A2825" s="257">
        <f>IF(ISNUMBER(C2825),MONTH(C2825),"")</f>
        <v/>
      </c>
      <c r="B2825" s="257">
        <f>IF(ISNUMBER(C2825),YEAR(C2825),"")</f>
        <v/>
      </c>
      <c r="C2825" s="808">
        <f>C2824+1</f>
        <v/>
      </c>
      <c r="D2825" s="844" t="n"/>
      <c r="E2825" s="845" t="n">
        <v>1.357669548997106</v>
      </c>
      <c r="F2825" s="847" t="n"/>
      <c r="G2825" s="846" t="n">
        <v>1.695903569558972</v>
      </c>
      <c r="H2825" s="848" t="n"/>
      <c r="I2825" s="844" t="n"/>
      <c r="J2825" s="845" t="n">
        <v>0.7479705266998629</v>
      </c>
      <c r="K2825" s="847" t="n"/>
      <c r="L2825" s="845" t="n">
        <v>0.9054872304875685</v>
      </c>
      <c r="M2825" s="983">
        <f>IFERROR(AVERAGE(D2825:E2825),"")</f>
        <v/>
      </c>
      <c r="N2825" s="983">
        <f>IFERROR(AVERAGE(F2825:H2825),"")</f>
        <v/>
      </c>
      <c r="O2825" s="983">
        <f>IFERROR(AVERAGE(I2825:J2825),"")</f>
        <v/>
      </c>
      <c r="P2825" s="983">
        <f>IFERROR(AVERAGE(K2825:L2825),"")</f>
        <v/>
      </c>
      <c r="Q2825" s="441" t="n"/>
      <c r="R2825" s="813">
        <f>AVERAGE(M2825:P2825)</f>
        <v/>
      </c>
      <c r="S2825" s="443">
        <f>IF(R2825&gt;=1,1,0)</f>
        <v/>
      </c>
      <c r="T2825" s="443">
        <f>IF(S2825=0,0,S2825+T2824)</f>
        <v/>
      </c>
      <c r="AH2825" s="257">
        <f>IF(AND(M2825&gt;=2,N2825&gt;=2,O2825&gt;=2,P2825&gt;=2),1,0)</f>
        <v/>
      </c>
      <c r="AI2825" s="266">
        <f>IF(AH2825=0,"OK","Check")</f>
        <v/>
      </c>
    </row>
    <row r="2826" ht="17.45" customHeight="1">
      <c r="A2826" s="257">
        <f>IF(ISNUMBER(C2826),MONTH(C2826),"")</f>
        <v/>
      </c>
      <c r="B2826" s="257">
        <f>IF(ISNUMBER(C2826),YEAR(C2826),"")</f>
        <v/>
      </c>
      <c r="C2826" s="791">
        <f>C2825+1</f>
        <v/>
      </c>
      <c r="D2826" s="792" t="n">
        <v>1.400893619395937</v>
      </c>
      <c r="E2826" s="793" t="n"/>
      <c r="F2826" s="795" t="n"/>
      <c r="G2826" s="794" t="n"/>
      <c r="H2826" s="836" t="n">
        <v>1.586127618843411</v>
      </c>
      <c r="I2826" s="792" t="n">
        <v>1.385251441789921</v>
      </c>
      <c r="J2826" s="793" t="n"/>
      <c r="K2826" s="795" t="n">
        <v>1.227281972219033</v>
      </c>
      <c r="L2826" s="793" t="n"/>
      <c r="M2826" s="982">
        <f>IFERROR(AVERAGE(D2826:E2826),"")</f>
        <v/>
      </c>
      <c r="N2826" s="982">
        <f>IFERROR(AVERAGE(F2826:H2826),"")</f>
        <v/>
      </c>
      <c r="O2826" s="982">
        <f>IFERROR(AVERAGE(I2826:J2826),"")</f>
        <v/>
      </c>
      <c r="P2826" s="982">
        <f>IFERROR(AVERAGE(K2826:L2826),"")</f>
        <v/>
      </c>
      <c r="R2826" s="797">
        <f>AVERAGE(M2826:P2826)</f>
        <v/>
      </c>
      <c r="S2826" s="266">
        <f>IF(R2826&gt;=1,1,0)</f>
        <v/>
      </c>
      <c r="T2826" s="266">
        <f>IF(S2826=0,0,S2826+T2825)</f>
        <v/>
      </c>
      <c r="AH2826" s="257">
        <f>IF(AND(M2826&gt;=2,N2826&gt;=2,O2826&gt;=2,P2826&gt;=2),1,0)</f>
        <v/>
      </c>
      <c r="AI2826" s="266">
        <f>IF(AH2826=0,"OK","Check")</f>
        <v/>
      </c>
    </row>
    <row r="2827" ht="17.45" customHeight="1">
      <c r="A2827" s="257">
        <f>IF(ISNUMBER(C2827),MONTH(C2827),"")</f>
        <v/>
      </c>
      <c r="B2827" s="257">
        <f>IF(ISNUMBER(C2827),YEAR(C2827),"")</f>
        <v/>
      </c>
      <c r="C2827" s="791">
        <f>C2826+1</f>
        <v/>
      </c>
      <c r="D2827" s="849" t="n"/>
      <c r="E2827" s="850" t="n">
        <v>1.277390237834961</v>
      </c>
      <c r="F2827" s="852" t="n"/>
      <c r="G2827" s="851" t="n">
        <v>1.918518544794751</v>
      </c>
      <c r="H2827" s="853" t="n"/>
      <c r="I2827" s="849" t="n"/>
      <c r="J2827" s="850" t="n">
        <v>1.464346317062249</v>
      </c>
      <c r="K2827" s="852" t="n"/>
      <c r="L2827" s="850" t="n">
        <v>1.468460729696694</v>
      </c>
      <c r="M2827" s="982">
        <f>IFERROR(AVERAGE(D2827:E2827),"")</f>
        <v/>
      </c>
      <c r="N2827" s="982">
        <f>IFERROR(AVERAGE(F2827:H2827),"")</f>
        <v/>
      </c>
      <c r="O2827" s="982">
        <f>IFERROR(AVERAGE(I2827:J2827),"")</f>
        <v/>
      </c>
      <c r="P2827" s="982">
        <f>IFERROR(AVERAGE(K2827:L2827),"")</f>
        <v/>
      </c>
      <c r="R2827" s="797">
        <f>AVERAGE(M2827:P2827)</f>
        <v/>
      </c>
      <c r="S2827" s="266">
        <f>IF(R2827&gt;=1,1,0)</f>
        <v/>
      </c>
      <c r="T2827" s="266">
        <f>IF(S2827=0,0,S2827+T2826)</f>
        <v/>
      </c>
      <c r="AH2827" s="257">
        <f>IF(AND(M2827&gt;=2,N2827&gt;=2,O2827&gt;=2,P2827&gt;=2),1,0)</f>
        <v/>
      </c>
      <c r="AI2827" s="266">
        <f>IF(AH2827=0,"OK","Check")</f>
        <v/>
      </c>
    </row>
    <row r="2828" ht="17.45" customHeight="1">
      <c r="A2828" s="257">
        <f>IF(ISNUMBER(C2828),MONTH(C2828),"")</f>
        <v/>
      </c>
      <c r="B2828" s="257">
        <f>IF(ISNUMBER(C2828),YEAR(C2828),"")</f>
        <v/>
      </c>
      <c r="C2828" s="861">
        <f>C2827+1</f>
        <v/>
      </c>
      <c r="D2828" s="840" t="n">
        <v>1.24135375641241</v>
      </c>
      <c r="E2828" s="841" t="n"/>
      <c r="F2828" s="1029" t="n">
        <v>2.454612752848436</v>
      </c>
      <c r="G2828" s="842" t="n"/>
      <c r="H2828" s="1030" t="n">
        <v>2.191580439990998</v>
      </c>
      <c r="I2828" s="840" t="n">
        <v>1.186119455425595</v>
      </c>
      <c r="J2828" s="841" t="n"/>
      <c r="K2828" s="843" t="n">
        <v>0.9624227521992667</v>
      </c>
      <c r="L2828" s="841" t="n"/>
      <c r="M2828" s="982">
        <f>IFERROR(AVERAGE(D2828:E2828),"")</f>
        <v/>
      </c>
      <c r="N2828" s="1028">
        <f>IFERROR(AVERAGE(F2828:H2828),"")</f>
        <v/>
      </c>
      <c r="O2828" s="982">
        <f>IFERROR(AVERAGE(I2828:J2828),"")</f>
        <v/>
      </c>
      <c r="P2828" s="982">
        <f>IFERROR(AVERAGE(K2828:L2828),"")</f>
        <v/>
      </c>
      <c r="R2828" s="797">
        <f>AVERAGE(M2828:P2828)</f>
        <v/>
      </c>
      <c r="S2828" s="266">
        <f>IF(R2828&gt;=1,1,0)</f>
        <v/>
      </c>
      <c r="T2828" s="266">
        <f>IF(S2828=0,0,S2828+T2827)</f>
        <v/>
      </c>
      <c r="AH2828" s="257">
        <f>IF(AND(M2828&gt;=2,N2828&gt;=2,O2828&gt;=2,P2828&gt;=2),1,0)</f>
        <v/>
      </c>
      <c r="AI2828" s="266">
        <f>IF(AH2828=0,"OK","Check")</f>
        <v/>
      </c>
    </row>
    <row r="2829" ht="17.45" customHeight="1">
      <c r="A2829" s="257">
        <f>IF(ISNUMBER(C2829),MONTH(C2829),"")</f>
        <v/>
      </c>
      <c r="B2829" s="257">
        <f>IF(ISNUMBER(C2829),YEAR(C2829),"")</f>
        <v/>
      </c>
      <c r="C2829" s="791">
        <f>C2828+1</f>
        <v/>
      </c>
      <c r="D2829" s="849" t="n"/>
      <c r="E2829" s="850" t="n">
        <v>1.400356867360415</v>
      </c>
      <c r="F2829" s="852" t="n"/>
      <c r="G2829" s="851" t="n">
        <v>1.128568390532334</v>
      </c>
      <c r="H2829" s="853" t="n"/>
      <c r="I2829" s="849" t="n"/>
      <c r="J2829" s="850" t="n">
        <v>0.9826201244739073</v>
      </c>
      <c r="K2829" s="852" t="n"/>
      <c r="L2829" s="850" t="n">
        <v>1.132201468259546</v>
      </c>
      <c r="M2829" s="982">
        <f>IFERROR(AVERAGE(D2829:E2829),"")</f>
        <v/>
      </c>
      <c r="N2829" s="982">
        <f>IFERROR(AVERAGE(F2829:H2829),"")</f>
        <v/>
      </c>
      <c r="O2829" s="982">
        <f>IFERROR(AVERAGE(I2829:J2829),"")</f>
        <v/>
      </c>
      <c r="P2829" s="982">
        <f>IFERROR(AVERAGE(K2829:L2829),"")</f>
        <v/>
      </c>
      <c r="R2829" s="797">
        <f>AVERAGE(M2829:P2829)</f>
        <v/>
      </c>
      <c r="S2829" s="266">
        <f>IF(R2829&gt;=1,1,0)</f>
        <v/>
      </c>
      <c r="T2829" s="266">
        <f>IF(S2829=0,0,S2829+T2828)</f>
        <v/>
      </c>
      <c r="AH2829" s="257">
        <f>IF(AND(M2829&gt;=2,N2829&gt;=2,O2829&gt;=2,P2829&gt;=2),1,0)</f>
        <v/>
      </c>
      <c r="AI2829" s="266">
        <f>IF(AH2829=0,"OK","Check")</f>
        <v/>
      </c>
    </row>
    <row r="2830" ht="17.45" customHeight="1">
      <c r="A2830" s="257">
        <f>IF(ISNUMBER(C2830),MONTH(C2830),"")</f>
        <v/>
      </c>
      <c r="B2830" s="257">
        <f>IF(ISNUMBER(C2830),YEAR(C2830),"")</f>
        <v/>
      </c>
      <c r="C2830" s="791">
        <f>C2829+1</f>
        <v/>
      </c>
      <c r="D2830" s="899" t="n">
        <v>2.429467751861256</v>
      </c>
      <c r="E2830" s="793" t="n"/>
      <c r="F2830" s="795" t="n">
        <v>0.600974893924841</v>
      </c>
      <c r="G2830" s="794" t="n"/>
      <c r="H2830" s="836" t="n"/>
      <c r="I2830" s="792" t="n">
        <v>0.5536886986450081</v>
      </c>
      <c r="J2830" s="793" t="n"/>
      <c r="K2830" s="795" t="n">
        <v>1.094095734877369</v>
      </c>
      <c r="L2830" s="793" t="n"/>
      <c r="M2830" s="1028">
        <f>IFERROR(AVERAGE(D2830:E2830),"")</f>
        <v/>
      </c>
      <c r="N2830" s="982">
        <f>IFERROR(AVERAGE(F2830:H2830),"")</f>
        <v/>
      </c>
      <c r="O2830" s="982">
        <f>IFERROR(AVERAGE(I2830:J2830),"")</f>
        <v/>
      </c>
      <c r="P2830" s="982">
        <f>IFERROR(AVERAGE(K2830:L2830),"")</f>
        <v/>
      </c>
      <c r="R2830" s="797">
        <f>AVERAGE(M2830:P2830)</f>
        <v/>
      </c>
      <c r="S2830" s="266">
        <f>IF(R2830&gt;=1,1,0)</f>
        <v/>
      </c>
      <c r="T2830" s="266">
        <f>IF(S2830=0,0,S2830+T2829)</f>
        <v/>
      </c>
      <c r="AH2830" s="257">
        <f>IF(AND(M2830&gt;=2,N2830&gt;=2,O2830&gt;=2,P2830&gt;=2),1,0)</f>
        <v/>
      </c>
      <c r="AI2830" s="266">
        <f>IF(AH2830=0,"OK","Check")</f>
        <v/>
      </c>
    </row>
    <row r="2831" ht="17.45" customHeight="1" thickBot="1">
      <c r="A2831" s="257">
        <f>IF(ISNUMBER(C2831),MONTH(C2831),"")</f>
        <v/>
      </c>
      <c r="B2831" s="257">
        <f>IF(ISNUMBER(C2831),YEAR(C2831),"")</f>
        <v/>
      </c>
      <c r="C2831" s="808">
        <f>C2830+1</f>
        <v/>
      </c>
      <c r="D2831" s="809" t="n"/>
      <c r="E2831" s="810" t="n">
        <v>1.252953247924182</v>
      </c>
      <c r="F2831" s="812" t="n"/>
      <c r="G2831" s="811" t="n">
        <v>0.620051596375676</v>
      </c>
      <c r="H2831" s="837" t="n"/>
      <c r="I2831" s="809" t="n"/>
      <c r="J2831" s="810" t="n">
        <v>0.3643199825137984</v>
      </c>
      <c r="K2831" s="812" t="n"/>
      <c r="L2831" s="810" t="n">
        <v>0.4851179270793392</v>
      </c>
      <c r="M2831" s="983">
        <f>IFERROR(AVERAGE(D2831:E2831),"")</f>
        <v/>
      </c>
      <c r="N2831" s="983">
        <f>IFERROR(AVERAGE(F2831:H2831),"")</f>
        <v/>
      </c>
      <c r="O2831" s="983">
        <f>IFERROR(AVERAGE(I2831:J2831),"")</f>
        <v/>
      </c>
      <c r="P2831" s="983">
        <f>IFERROR(AVERAGE(K2831:L2831),"")</f>
        <v/>
      </c>
      <c r="Q2831" s="441" t="n"/>
      <c r="R2831" s="813">
        <f>AVERAGE(M2831:P2831)</f>
        <v/>
      </c>
      <c r="S2831" s="443">
        <f>IF(R2831&gt;=1,1,0)</f>
        <v/>
      </c>
      <c r="T2831" s="443">
        <f>IF(S2831=0,0,S2831+T2830)</f>
        <v/>
      </c>
      <c r="AH2831" s="257">
        <f>IF(AND(M2831&gt;=2,N2831&gt;=2,O2831&gt;=2,P2831&gt;=2),1,0)</f>
        <v/>
      </c>
      <c r="AI2831" s="266">
        <f>IF(AH2831=0,"OK","Check")</f>
        <v/>
      </c>
    </row>
    <row r="2832" ht="17.45" customHeight="1" thickBot="1">
      <c r="A2832" s="257">
        <f>IF(ISNUMBER(C2832),MONTH(C2832),"")</f>
        <v/>
      </c>
      <c r="B2832" s="257">
        <f>IF(ISNUMBER(C2832),YEAR(C2832),"")</f>
        <v/>
      </c>
      <c r="C2832" s="808">
        <f>C2831+1</f>
        <v/>
      </c>
      <c r="D2832" s="809" t="n">
        <v>0.5400188907416555</v>
      </c>
      <c r="E2832" s="810" t="n"/>
      <c r="F2832" s="812" t="n"/>
      <c r="G2832" s="811" t="n"/>
      <c r="H2832" s="837" t="n">
        <v>0.5238088730524981</v>
      </c>
      <c r="I2832" s="809" t="n">
        <v>0.3777348620006769</v>
      </c>
      <c r="J2832" s="810" t="n"/>
      <c r="K2832" s="812" t="n">
        <v>0.4491513291829489</v>
      </c>
      <c r="L2832" s="810" t="n"/>
      <c r="M2832" s="983">
        <f>IFERROR(AVERAGE(D2832:E2832),"")</f>
        <v/>
      </c>
      <c r="N2832" s="983">
        <f>IFERROR(AVERAGE(F2832:H2832),"")</f>
        <v/>
      </c>
      <c r="O2832" s="983">
        <f>IFERROR(AVERAGE(I2832:J2832),"")</f>
        <v/>
      </c>
      <c r="P2832" s="983">
        <f>IFERROR(AVERAGE(K2832:L2832),"")</f>
        <v/>
      </c>
      <c r="Q2832" s="441" t="n"/>
      <c r="R2832" s="813">
        <f>AVERAGE(M2832:P2832)</f>
        <v/>
      </c>
      <c r="S2832" s="443">
        <f>IF(R2832&gt;=1,1,0)</f>
        <v/>
      </c>
      <c r="T2832" s="443">
        <f>IF(S2832=0,0,S2832+T2831)</f>
        <v/>
      </c>
      <c r="U2832" s="514" t="inlineStr">
        <is>
          <t>September</t>
        </is>
      </c>
      <c r="V2832" s="515" t="n">
        <v>2025</v>
      </c>
      <c r="W2832" s="516" t="n"/>
      <c r="X2832" s="516" t="n"/>
      <c r="Y2832" s="516" t="n"/>
      <c r="AH2832" s="257">
        <f>IF(AND(M2832&gt;=2,N2832&gt;=2,O2832&gt;=2,P2832&gt;=2),1,0)</f>
        <v/>
      </c>
      <c r="AI2832" s="266">
        <f>IF(AH2832=0,"OK","Check")</f>
        <v/>
      </c>
    </row>
    <row r="2833" ht="17.45" customHeight="1">
      <c r="A2833" s="257">
        <f>IF(ISNUMBER(C2833),MONTH(C2833),"")</f>
        <v/>
      </c>
      <c r="B2833" s="257">
        <f>IF(ISNUMBER(C2833),YEAR(C2833),"")</f>
        <v/>
      </c>
      <c r="C2833" s="791">
        <f>C2832+1</f>
        <v/>
      </c>
      <c r="D2833" s="792" t="n"/>
      <c r="E2833" s="793" t="n">
        <v>0.828854484789054</v>
      </c>
      <c r="F2833" s="795" t="n"/>
      <c r="G2833" s="794" t="n">
        <v>0.7891574307064165</v>
      </c>
      <c r="H2833" s="836" t="n"/>
      <c r="I2833" s="792" t="n"/>
      <c r="J2833" s="793" t="n">
        <v>0.7873617177369465</v>
      </c>
      <c r="K2833" s="795" t="n"/>
      <c r="L2833" s="793" t="n">
        <v>0.8685204777529166</v>
      </c>
      <c r="M2833" s="982">
        <f>IFERROR(AVERAGE(D2833:E2833),"")</f>
        <v/>
      </c>
      <c r="N2833" s="982">
        <f>IFERROR(AVERAGE(F2833:H2833),"")</f>
        <v/>
      </c>
      <c r="O2833" s="982">
        <f>IFERROR(AVERAGE(I2833:J2833),"")</f>
        <v/>
      </c>
      <c r="P2833" s="982">
        <f>IFERROR(AVERAGE(K2833:L2833),"")</f>
        <v/>
      </c>
      <c r="R2833" s="797">
        <f>AVERAGE(M2833:P2833)</f>
        <v/>
      </c>
      <c r="S2833" s="266">
        <f>IF(R2833&gt;=1,1,0)</f>
        <v/>
      </c>
      <c r="T2833" s="266">
        <f>IF(S2833=0,0,S2833+T2832)</f>
        <v/>
      </c>
      <c r="U2833" s="517" t="inlineStr">
        <is>
          <t>Parameter</t>
        </is>
      </c>
      <c r="V2833" s="517" t="inlineStr">
        <is>
          <t>Station 1</t>
        </is>
      </c>
      <c r="W2833" s="517" t="inlineStr">
        <is>
          <t>Station 2</t>
        </is>
      </c>
      <c r="X2833" s="517" t="inlineStr">
        <is>
          <t>Station 4</t>
        </is>
      </c>
      <c r="Y2833" s="517" t="inlineStr">
        <is>
          <t>Station 5</t>
        </is>
      </c>
      <c r="AH2833" s="257">
        <f>IF(AND(M2833&gt;=2,N2833&gt;=2,O2833&gt;=2,P2833&gt;=2),1,0)</f>
        <v/>
      </c>
      <c r="AI2833" s="266">
        <f>IF(AH2833=0,"OK","Check")</f>
        <v/>
      </c>
    </row>
    <row r="2834" ht="17.45" customHeight="1">
      <c r="A2834" s="257">
        <f>IF(ISNUMBER(C2834),MONTH(C2834),"")</f>
        <v/>
      </c>
      <c r="B2834" s="257">
        <f>IF(ISNUMBER(C2834),YEAR(C2834),"")</f>
        <v/>
      </c>
      <c r="C2834" s="861">
        <f>C2833+1</f>
        <v/>
      </c>
      <c r="D2834" s="803" t="n">
        <v>0.763692446234592</v>
      </c>
      <c r="E2834" s="804" t="n"/>
      <c r="F2834" s="806" t="n">
        <v>0.903014862590337</v>
      </c>
      <c r="G2834" s="805" t="n"/>
      <c r="H2834" s="838" t="n">
        <v>0.9497733900462927</v>
      </c>
      <c r="I2834" s="803" t="n">
        <v>0.8933506831661534</v>
      </c>
      <c r="J2834" s="804" t="n"/>
      <c r="K2834" s="806" t="n">
        <v>0.762028008435365</v>
      </c>
      <c r="L2834" s="804" t="n"/>
      <c r="M2834" s="982">
        <f>IFERROR(AVERAGE(D2834:E2834),"")</f>
        <v/>
      </c>
      <c r="N2834" s="982">
        <f>IFERROR(AVERAGE(F2834:H2834),"")</f>
        <v/>
      </c>
      <c r="O2834" s="982">
        <f>IFERROR(AVERAGE(I2834:J2834),"")</f>
        <v/>
      </c>
      <c r="P2834" s="982">
        <f>IFERROR(AVERAGE(K2834:L2834),"")</f>
        <v/>
      </c>
      <c r="R2834" s="797">
        <f>AVERAGE(M2834:P2834)</f>
        <v/>
      </c>
      <c r="S2834" s="266">
        <f>IF(R2834&gt;=1,1,0)</f>
        <v/>
      </c>
      <c r="T2834" s="266">
        <f>IF(S2834=0,0,S2834+T2833)</f>
        <v/>
      </c>
      <c r="U2834" s="518" t="inlineStr">
        <is>
          <t>Average</t>
        </is>
      </c>
      <c r="V2834" s="928">
        <f>AVERAGE(D2805:E2834)</f>
        <v/>
      </c>
      <c r="W2834" s="928">
        <f>AVERAGE(F2805:H2834)</f>
        <v/>
      </c>
      <c r="X2834" s="928">
        <f>AVERAGE(I2805:J2834)</f>
        <v/>
      </c>
      <c r="Y2834" s="928">
        <f>AVERAGE(K2805:L2834)</f>
        <v/>
      </c>
      <c r="AH2834" s="257">
        <f>IF(AND(M2834&gt;=2,N2834&gt;=2,O2834&gt;=2,P2834&gt;=2),1,0)</f>
        <v/>
      </c>
      <c r="AI2834" s="266">
        <f>IF(AH2834=0,"OK","Check")</f>
        <v/>
      </c>
    </row>
    <row r="2835" ht="17.45" customHeight="1">
      <c r="A2835" s="257">
        <f>IF(ISNUMBER(C2835),MONTH(C2835),"")</f>
        <v/>
      </c>
      <c r="B2835" s="257">
        <f>IF(ISNUMBER(C2835),YEAR(C2835),"")</f>
        <v/>
      </c>
      <c r="C2835" s="791">
        <f>C2834+1</f>
        <v/>
      </c>
      <c r="D2835" s="792" t="n"/>
      <c r="E2835" s="793" t="n">
        <v>0.7558467948257934</v>
      </c>
      <c r="F2835" s="795" t="n"/>
      <c r="G2835" s="794" t="n">
        <v>0.8629897354672055</v>
      </c>
      <c r="H2835" s="836" t="n"/>
      <c r="I2835" s="792" t="n"/>
      <c r="J2835" s="793" t="n">
        <v>0.9000995031171637</v>
      </c>
      <c r="K2835" s="795" t="n"/>
      <c r="L2835" s="793" t="n">
        <v>0.9709955600755323</v>
      </c>
      <c r="M2835" s="982">
        <f>IFERROR(AVERAGE(D2835:E2835),"")</f>
        <v/>
      </c>
      <c r="N2835" s="982">
        <f>IFERROR(AVERAGE(F2835:H2835),"")</f>
        <v/>
      </c>
      <c r="O2835" s="982">
        <f>IFERROR(AVERAGE(I2835:J2835),"")</f>
        <v/>
      </c>
      <c r="P2835" s="982">
        <f>IFERROR(AVERAGE(K2835:L2835),"")</f>
        <v/>
      </c>
      <c r="R2835" s="797">
        <f>AVERAGE(M2835:P2835)</f>
        <v/>
      </c>
      <c r="S2835" s="266">
        <f>IF(R2835&gt;=1,1,0)</f>
        <v/>
      </c>
      <c r="T2835" s="266">
        <f>IF(S2835=0,0,S2835+T2834)</f>
        <v/>
      </c>
      <c r="U2835" s="518" t="inlineStr">
        <is>
          <t>Maximum</t>
        </is>
      </c>
      <c r="V2835" s="928">
        <f>MAX(D2805:E2834)</f>
        <v/>
      </c>
      <c r="W2835" s="928">
        <f>MAX(F2805:H2834)</f>
        <v/>
      </c>
      <c r="X2835" s="928">
        <f>MAX(I2805:J2834)</f>
        <v/>
      </c>
      <c r="Y2835" s="928">
        <f>MAX(K2805:L2834)</f>
        <v/>
      </c>
      <c r="AH2835" s="257">
        <f>IF(AND(M2835&gt;=2,N2835&gt;=2,O2835&gt;=2,P2835&gt;=2),1,0)</f>
        <v/>
      </c>
      <c r="AI2835" s="266">
        <f>IF(AH2835=0,"OK","Check")</f>
        <v/>
      </c>
    </row>
    <row r="2836" ht="17.45" customHeight="1" thickBot="1">
      <c r="A2836" s="257">
        <f>IF(ISNUMBER(C2836),MONTH(C2836),"")</f>
        <v/>
      </c>
      <c r="B2836" s="257">
        <f>IF(ISNUMBER(C2836),YEAR(C2836),"")</f>
        <v/>
      </c>
      <c r="C2836" s="791">
        <f>C2835+1</f>
        <v/>
      </c>
      <c r="D2836" s="792" t="n">
        <v>1.113146782172603</v>
      </c>
      <c r="E2836" s="793" t="n"/>
      <c r="F2836" s="795" t="n">
        <v>1.316209123842516</v>
      </c>
      <c r="G2836" s="794" t="n"/>
      <c r="H2836" s="836" t="n"/>
      <c r="I2836" s="792" t="n">
        <v>1.172123187684261</v>
      </c>
      <c r="J2836" s="793" t="n"/>
      <c r="K2836" s="795" t="n">
        <v>1.001759691457752</v>
      </c>
      <c r="L2836" s="793" t="n"/>
      <c r="M2836" s="982">
        <f>IFERROR(AVERAGE(D2836:E2836),"")</f>
        <v/>
      </c>
      <c r="N2836" s="982">
        <f>IFERROR(AVERAGE(F2836:H2836),"")</f>
        <v/>
      </c>
      <c r="O2836" s="982">
        <f>IFERROR(AVERAGE(I2836:J2836),"")</f>
        <v/>
      </c>
      <c r="P2836" s="982">
        <f>IFERROR(AVERAGE(K2836:L2836),"")</f>
        <v/>
      </c>
      <c r="R2836" s="797">
        <f>AVERAGE(M2836:P2836)</f>
        <v/>
      </c>
      <c r="S2836" s="266">
        <f>IF(R2836&gt;=1,1,0)</f>
        <v/>
      </c>
      <c r="T2836" s="266">
        <f>IF(S2836=0,0,S2836+T2835)</f>
        <v/>
      </c>
      <c r="U2836" s="520" t="inlineStr">
        <is>
          <t># DAYS &gt; 2.5</t>
        </is>
      </c>
      <c r="V2836" s="521">
        <f>COUNTIF(D2805:E2834,"&gt;=2.5")</f>
        <v/>
      </c>
      <c r="W2836" s="521">
        <f>COUNTIF(F2805:H2834,"&gt;=2.5")</f>
        <v/>
      </c>
      <c r="X2836" s="521">
        <f>COUNTIF(I2805:J2834,"&gt;=2.5")</f>
        <v/>
      </c>
      <c r="Y2836" s="521">
        <f>COUNTIF(K2805:L2834,"&gt;=2.5")</f>
        <v/>
      </c>
      <c r="AH2836" s="257">
        <f>IF(AND(M2836&gt;=2,N2836&gt;=2,O2836&gt;=2,P2836&gt;=2),1,0)</f>
        <v/>
      </c>
      <c r="AI2836" s="266">
        <f>IF(AH2836=0,"OK","Check")</f>
        <v/>
      </c>
    </row>
    <row r="2837" ht="17.45" customHeight="1" thickBot="1">
      <c r="A2837" s="257">
        <f>IF(ISNUMBER(C2837),MONTH(C2837),"")</f>
        <v/>
      </c>
      <c r="B2837" s="257">
        <f>IF(ISNUMBER(C2837),YEAR(C2837),"")</f>
        <v/>
      </c>
      <c r="C2837" s="791">
        <f>C2836+1</f>
        <v/>
      </c>
      <c r="D2837" s="792" t="n"/>
      <c r="E2837" s="793" t="n">
        <v>1.504694538185548</v>
      </c>
      <c r="F2837" s="795" t="n"/>
      <c r="G2837" s="794" t="n">
        <v>0.9375196079885649</v>
      </c>
      <c r="H2837" s="836" t="n"/>
      <c r="I2837" s="792" t="n"/>
      <c r="J2837" s="793" t="n">
        <v>0.8202744723069669</v>
      </c>
      <c r="K2837" s="795" t="n"/>
      <c r="L2837" s="793" t="n">
        <v>0.8454085286639305</v>
      </c>
      <c r="M2837" s="982">
        <f>IFERROR(AVERAGE(D2837:E2837),"")</f>
        <v/>
      </c>
      <c r="N2837" s="982">
        <f>IFERROR(AVERAGE(F2837:H2837),"")</f>
        <v/>
      </c>
      <c r="O2837" s="982">
        <f>IFERROR(AVERAGE(I2837:J2837),"")</f>
        <v/>
      </c>
      <c r="P2837" s="982">
        <f>IFERROR(AVERAGE(K2837:L2837),"")</f>
        <v/>
      </c>
      <c r="R2837" s="797">
        <f>AVERAGE(M2837:P2837)</f>
        <v/>
      </c>
      <c r="S2837" s="266">
        <f>IF(R2837&gt;=1,1,0)</f>
        <v/>
      </c>
      <c r="T2837" s="266">
        <f>IF(S2837=0,0,S2837+T2836)</f>
        <v/>
      </c>
      <c r="X2837" s="664">
        <f>SUM(V2836:Y2836)</f>
        <v/>
      </c>
      <c r="Y2837" s="929">
        <f>AVERAGE(V2834:Y2834)</f>
        <v/>
      </c>
      <c r="AH2837" s="257">
        <f>IF(AND(M2837&gt;=2,N2837&gt;=2,O2837&gt;=2,P2837&gt;=2),1,0)</f>
        <v/>
      </c>
      <c r="AI2837" s="266">
        <f>IF(AH2837=0,"OK","Check")</f>
        <v/>
      </c>
    </row>
    <row r="2838" ht="17.45" customHeight="1">
      <c r="A2838" s="257">
        <f>IF(ISNUMBER(C2838),MONTH(C2838),"")</f>
        <v/>
      </c>
      <c r="B2838" s="257">
        <f>IF(ISNUMBER(C2838),YEAR(C2838),"")</f>
        <v/>
      </c>
      <c r="C2838" s="808">
        <f>C2837+1</f>
        <v/>
      </c>
      <c r="D2838" s="809" t="n">
        <v>1.908972401032146</v>
      </c>
      <c r="E2838" s="810" t="n"/>
      <c r="F2838" s="812" t="n"/>
      <c r="G2838" s="811" t="n"/>
      <c r="H2838" s="837" t="n">
        <v>0.8059429783562868</v>
      </c>
      <c r="I2838" s="809" t="n">
        <v>0.6472083508603886</v>
      </c>
      <c r="J2838" s="810" t="n"/>
      <c r="K2838" s="812" t="n">
        <v>0.9800933624774099</v>
      </c>
      <c r="L2838" s="810" t="n"/>
      <c r="M2838" s="983">
        <f>IFERROR(AVERAGE(D2838:E2838),"")</f>
        <v/>
      </c>
      <c r="N2838" s="983">
        <f>IFERROR(AVERAGE(F2838:H2838),"")</f>
        <v/>
      </c>
      <c r="O2838" s="983">
        <f>IFERROR(AVERAGE(I2838:J2838),"")</f>
        <v/>
      </c>
      <c r="P2838" s="983">
        <f>IFERROR(AVERAGE(K2838:L2838),"")</f>
        <v/>
      </c>
      <c r="Q2838" s="441" t="n"/>
      <c r="R2838" s="813">
        <f>AVERAGE(M2838:P2838)</f>
        <v/>
      </c>
      <c r="S2838" s="443">
        <f>IF(R2838&gt;=1,1,0)</f>
        <v/>
      </c>
      <c r="T2838" s="443">
        <f>IF(S2838=0,0,S2838+T2837)</f>
        <v/>
      </c>
      <c r="V2838" s="605">
        <f>V2834-V2804</f>
        <v/>
      </c>
      <c r="W2838" s="605">
        <f>W2834-W2804</f>
        <v/>
      </c>
      <c r="X2838" s="605">
        <f>X2834-X2804</f>
        <v/>
      </c>
      <c r="Y2838" s="605">
        <f>Y2834-Y2804</f>
        <v/>
      </c>
      <c r="AH2838" s="257">
        <f>IF(AND(M2838&gt;=2,N2838&gt;=2,O2838&gt;=2,P2838&gt;=2),1,0)</f>
        <v/>
      </c>
      <c r="AI2838" s="266">
        <f>IF(AH2838=0,"OK","Check")</f>
        <v/>
      </c>
    </row>
    <row r="2839" ht="17.45" customHeight="1">
      <c r="A2839" s="257">
        <f>IF(ISNUMBER(C2839),MONTH(C2839),"")</f>
        <v/>
      </c>
      <c r="B2839" s="257">
        <f>IF(ISNUMBER(C2839),YEAR(C2839),"")</f>
        <v/>
      </c>
      <c r="C2839" s="808">
        <f>C2838+1</f>
        <v/>
      </c>
      <c r="D2839" s="809" t="n"/>
      <c r="E2839" s="810" t="n">
        <v>0.9918850649292994</v>
      </c>
      <c r="F2839" s="812" t="n"/>
      <c r="G2839" s="811" t="n">
        <v>0.7890606243871701</v>
      </c>
      <c r="H2839" s="837" t="n"/>
      <c r="I2839" s="809" t="n"/>
      <c r="J2839" s="810" t="n">
        <v>0.67042625410829</v>
      </c>
      <c r="K2839" s="812" t="n"/>
      <c r="L2839" s="810" t="n">
        <v>0.8125194270789114</v>
      </c>
      <c r="M2839" s="983">
        <f>IFERROR(AVERAGE(D2839:E2839),"")</f>
        <v/>
      </c>
      <c r="N2839" s="983">
        <f>IFERROR(AVERAGE(F2839:H2839),"")</f>
        <v/>
      </c>
      <c r="O2839" s="983">
        <f>IFERROR(AVERAGE(I2839:J2839),"")</f>
        <v/>
      </c>
      <c r="P2839" s="983">
        <f>IFERROR(AVERAGE(K2839:L2839),"")</f>
        <v/>
      </c>
      <c r="Q2839" s="441" t="n"/>
      <c r="R2839" s="813">
        <f>AVERAGE(M2839:P2839)</f>
        <v/>
      </c>
      <c r="S2839" s="443">
        <f>IF(R2839&gt;=1,1,0)</f>
        <v/>
      </c>
      <c r="T2839" s="443">
        <f>IF(S2839=0,0,S2839+T2838)</f>
        <v/>
      </c>
      <c r="Y2839" s="605">
        <f>Y2837-Y2807</f>
        <v/>
      </c>
      <c r="AH2839" s="257">
        <f>IF(AND(M2839&gt;=2,N2839&gt;=2,O2839&gt;=2,P2839&gt;=2),1,0)</f>
        <v/>
      </c>
      <c r="AI2839" s="266">
        <f>IF(AH2839=0,"OK","Check")</f>
        <v/>
      </c>
    </row>
    <row r="2840" ht="17.45" customHeight="1">
      <c r="A2840" s="257">
        <f>IF(ISNUMBER(C2840),MONTH(C2840),"")</f>
        <v/>
      </c>
      <c r="B2840" s="257">
        <f>IF(ISNUMBER(C2840),YEAR(C2840),"")</f>
        <v/>
      </c>
      <c r="C2840" s="861">
        <f>C2839+1</f>
        <v/>
      </c>
      <c r="D2840" s="803" t="n">
        <v>1.071800114887543</v>
      </c>
      <c r="E2840" s="804" t="n"/>
      <c r="F2840" s="806" t="n">
        <v>1.723262618588737</v>
      </c>
      <c r="G2840" s="805" t="n"/>
      <c r="H2840" s="838" t="n">
        <v>1.599780819374553</v>
      </c>
      <c r="I2840" s="803" t="n">
        <v>0.9684689594558882</v>
      </c>
      <c r="J2840" s="804" t="n"/>
      <c r="K2840" s="806" t="n">
        <v>0.8087869774459592</v>
      </c>
      <c r="L2840" s="804" t="n"/>
      <c r="M2840" s="982">
        <f>IFERROR(AVERAGE(D2840:E2840),"")</f>
        <v/>
      </c>
      <c r="N2840" s="982">
        <f>IFERROR(AVERAGE(F2840:H2840),"")</f>
        <v/>
      </c>
      <c r="O2840" s="982">
        <f>IFERROR(AVERAGE(I2840:J2840),"")</f>
        <v/>
      </c>
      <c r="P2840" s="982">
        <f>IFERROR(AVERAGE(K2840:L2840),"")</f>
        <v/>
      </c>
      <c r="R2840" s="797">
        <f>AVERAGE(M2840:P2840)</f>
        <v/>
      </c>
      <c r="S2840" s="266">
        <f>IF(R2840&gt;=1,1,0)</f>
        <v/>
      </c>
      <c r="T2840" s="266">
        <f>IF(S2840=0,0,S2840+T2839)</f>
        <v/>
      </c>
      <c r="AH2840" s="257">
        <f>IF(AND(M2840&gt;=2,N2840&gt;=2,O2840&gt;=2,P2840&gt;=2),1,0)</f>
        <v/>
      </c>
      <c r="AI2840" s="266">
        <f>IF(AH2840=0,"OK","Check")</f>
        <v/>
      </c>
    </row>
    <row r="2841" ht="17.45" customHeight="1">
      <c r="A2841" s="257">
        <f>IF(ISNUMBER(C2841),MONTH(C2841),"")</f>
        <v/>
      </c>
      <c r="B2841" s="257">
        <f>IF(ISNUMBER(C2841),YEAR(C2841),"")</f>
        <v/>
      </c>
      <c r="C2841" s="791">
        <f>C2840+1</f>
        <v/>
      </c>
      <c r="D2841" s="849" t="n"/>
      <c r="E2841" s="850" t="n">
        <v>1.623740673983002</v>
      </c>
      <c r="F2841" s="852" t="n"/>
      <c r="G2841" s="851" t="n">
        <v>1.178962137208694</v>
      </c>
      <c r="H2841" s="853" t="n"/>
      <c r="I2841" s="849" t="n"/>
      <c r="J2841" s="850" t="n">
        <v>0.9630738882468762</v>
      </c>
      <c r="K2841" s="852" t="n"/>
      <c r="L2841" s="850" t="n">
        <v>1.107459833478765</v>
      </c>
      <c r="M2841" s="982">
        <f>IFERROR(AVERAGE(D2841:E2841),"")</f>
        <v/>
      </c>
      <c r="N2841" s="982">
        <f>IFERROR(AVERAGE(F2841:H2841),"")</f>
        <v/>
      </c>
      <c r="O2841" s="982">
        <f>IFERROR(AVERAGE(I2841:J2841),"")</f>
        <v/>
      </c>
      <c r="P2841" s="982">
        <f>IFERROR(AVERAGE(K2841:L2841),"")</f>
        <v/>
      </c>
      <c r="R2841" s="797">
        <f>AVERAGE(M2841:P2841)</f>
        <v/>
      </c>
      <c r="S2841" s="266">
        <f>IF(R2841&gt;=1,1,0)</f>
        <v/>
      </c>
      <c r="T2841" s="266">
        <f>IF(S2841=0,0,S2841+T2840)</f>
        <v/>
      </c>
      <c r="AH2841" s="257">
        <f>IF(AND(M2841&gt;=2,N2841&gt;=2,O2841&gt;=2,P2841&gt;=2),1,0)</f>
        <v/>
      </c>
      <c r="AI2841" s="266">
        <f>IF(AH2841=0,"OK","Check")</f>
        <v/>
      </c>
    </row>
    <row r="2842" ht="17.45" customHeight="1">
      <c r="A2842" s="257">
        <f>IF(ISNUMBER(C2842),MONTH(C2842),"")</f>
        <v/>
      </c>
      <c r="B2842" s="257">
        <f>IF(ISNUMBER(C2842),YEAR(C2842),"")</f>
        <v/>
      </c>
      <c r="C2842" s="791">
        <f>C2841+1</f>
        <v/>
      </c>
      <c r="D2842" s="849" t="n">
        <v>1.221757348443121</v>
      </c>
      <c r="E2842" s="850" t="n"/>
      <c r="F2842" s="852" t="n">
        <v>1.480638754436185</v>
      </c>
      <c r="G2842" s="851" t="n"/>
      <c r="H2842" s="853" t="n"/>
      <c r="I2842" s="849" t="n">
        <v>1.052438417528969</v>
      </c>
      <c r="J2842" s="850" t="n"/>
      <c r="K2842" s="852" t="n">
        <v>1.021006126196986</v>
      </c>
      <c r="L2842" s="850" t="n"/>
      <c r="M2842" s="982">
        <f>IFERROR(AVERAGE(D2842:E2842),"")</f>
        <v/>
      </c>
      <c r="N2842" s="982">
        <f>IFERROR(AVERAGE(F2842:H2842),"")</f>
        <v/>
      </c>
      <c r="O2842" s="982">
        <f>IFERROR(AVERAGE(I2842:J2842),"")</f>
        <v/>
      </c>
      <c r="P2842" s="982">
        <f>IFERROR(AVERAGE(K2842:L2842),"")</f>
        <v/>
      </c>
      <c r="R2842" s="797">
        <f>AVERAGE(M2842:P2842)</f>
        <v/>
      </c>
      <c r="S2842" s="266">
        <f>IF(R2842&gt;=1,1,0)</f>
        <v/>
      </c>
      <c r="T2842" s="266">
        <f>IF(S2842=0,0,S2842+T2841)</f>
        <v/>
      </c>
      <c r="AH2842" s="257">
        <f>IF(AND(M2842&gt;=2,N2842&gt;=2,O2842&gt;=2,P2842&gt;=2),1,0)</f>
        <v/>
      </c>
      <c r="AI2842" s="266">
        <f>IF(AH2842=0,"OK","Check")</f>
        <v/>
      </c>
    </row>
    <row r="2843" ht="17.45" customHeight="1">
      <c r="A2843" s="257">
        <f>IF(ISNUMBER(C2843),MONTH(C2843),"")</f>
        <v/>
      </c>
      <c r="B2843" s="257">
        <f>IF(ISNUMBER(C2843),YEAR(C2843),"")</f>
        <v/>
      </c>
      <c r="C2843" s="791">
        <f>C2842+1</f>
        <v/>
      </c>
      <c r="D2843" s="849" t="n"/>
      <c r="E2843" s="850" t="n">
        <v>1.543515491722329</v>
      </c>
      <c r="F2843" s="852" t="n"/>
      <c r="G2843" s="851" t="n">
        <v>1.235890582195531</v>
      </c>
      <c r="H2843" s="853" t="n"/>
      <c r="I2843" s="849" t="n"/>
      <c r="J2843" s="850" t="n">
        <v>0.9545369865260436</v>
      </c>
      <c r="K2843" s="852" t="n"/>
      <c r="L2843" s="850" t="n">
        <v>1.067081256072653</v>
      </c>
      <c r="M2843" s="982">
        <f>IFERROR(AVERAGE(D2843:E2843),"")</f>
        <v/>
      </c>
      <c r="N2843" s="982">
        <f>IFERROR(AVERAGE(F2843:H2843),"")</f>
        <v/>
      </c>
      <c r="O2843" s="982">
        <f>IFERROR(AVERAGE(I2843:J2843),"")</f>
        <v/>
      </c>
      <c r="P2843" s="982">
        <f>IFERROR(AVERAGE(K2843:L2843),"")</f>
        <v/>
      </c>
      <c r="R2843" s="797">
        <f>AVERAGE(M2843:P2843)</f>
        <v/>
      </c>
      <c r="S2843" s="266">
        <f>IF(R2843&gt;=1,1,0)</f>
        <v/>
      </c>
      <c r="T2843" s="266">
        <f>IF(S2843=0,0,S2843+T2842)</f>
        <v/>
      </c>
      <c r="AH2843" s="257">
        <f>IF(AND(M2843&gt;=2,N2843&gt;=2,O2843&gt;=2,P2843&gt;=2),1,0)</f>
        <v/>
      </c>
      <c r="AI2843" s="266">
        <f>IF(AH2843=0,"OK","Check")</f>
        <v/>
      </c>
    </row>
    <row r="2844" ht="17.45" customHeight="1">
      <c r="A2844" s="257">
        <f>IF(ISNUMBER(C2844),MONTH(C2844),"")</f>
        <v/>
      </c>
      <c r="B2844" s="257">
        <f>IF(ISNUMBER(C2844),YEAR(C2844),"")</f>
        <v/>
      </c>
      <c r="C2844" s="791">
        <f>C2843+1</f>
        <v/>
      </c>
      <c r="D2844" s="849" t="n">
        <v>1.180516559758646</v>
      </c>
      <c r="E2844" s="850" t="n"/>
      <c r="F2844" s="852" t="n"/>
      <c r="G2844" s="851" t="n"/>
      <c r="H2844" s="1042" t="n">
        <v>2.060708116161568</v>
      </c>
      <c r="I2844" s="849" t="n">
        <v>1.205964015773154</v>
      </c>
      <c r="J2844" s="850" t="n"/>
      <c r="K2844" s="852" t="n">
        <v>1.214316074368009</v>
      </c>
      <c r="L2844" s="850" t="n"/>
      <c r="M2844" s="982">
        <f>IFERROR(AVERAGE(D2844:E2844),"")</f>
        <v/>
      </c>
      <c r="N2844" s="1028">
        <f>IFERROR(AVERAGE(F2844:H2844),"")</f>
        <v/>
      </c>
      <c r="O2844" s="982">
        <f>IFERROR(AVERAGE(I2844:J2844),"")</f>
        <v/>
      </c>
      <c r="P2844" s="982">
        <f>IFERROR(AVERAGE(K2844:L2844),"")</f>
        <v/>
      </c>
      <c r="R2844" s="797">
        <f>AVERAGE(M2844:P2844)</f>
        <v/>
      </c>
      <c r="S2844" s="266">
        <f>IF(R2844&gt;=1,1,0)</f>
        <v/>
      </c>
      <c r="T2844" s="266">
        <f>IF(S2844=0,0,S2844+T2843)</f>
        <v/>
      </c>
      <c r="AH2844" s="257">
        <f>IF(AND(M2844&gt;=2,N2844&gt;=2,O2844&gt;=2,P2844&gt;=2),1,0)</f>
        <v/>
      </c>
      <c r="AI2844" s="266">
        <f>IF(AH2844=0,"OK","Check")</f>
        <v/>
      </c>
    </row>
    <row r="2845" ht="17.45" customHeight="1">
      <c r="A2845" s="257">
        <f>IF(ISNUMBER(C2845),MONTH(C2845),"")</f>
        <v/>
      </c>
      <c r="B2845" s="257">
        <f>IF(ISNUMBER(C2845),YEAR(C2845),"")</f>
        <v/>
      </c>
      <c r="C2845" s="808">
        <f>C2844+1</f>
        <v/>
      </c>
      <c r="D2845" s="844" t="n"/>
      <c r="E2845" s="845" t="n">
        <v>1.594396572377635</v>
      </c>
      <c r="F2845" s="847" t="n"/>
      <c r="G2845" s="846" t="n">
        <v>0.9412339933370392</v>
      </c>
      <c r="H2845" s="848" t="n"/>
      <c r="I2845" s="844" t="n"/>
      <c r="J2845" s="845" t="n">
        <v>0.6205173012361287</v>
      </c>
      <c r="K2845" s="847" t="n"/>
      <c r="L2845" s="845" t="n">
        <v>0.9041835064200952</v>
      </c>
      <c r="M2845" s="983">
        <f>IFERROR(AVERAGE(D2845:E2845),"")</f>
        <v/>
      </c>
      <c r="N2845" s="983">
        <f>IFERROR(AVERAGE(F2845:H2845),"")</f>
        <v/>
      </c>
      <c r="O2845" s="983">
        <f>IFERROR(AVERAGE(I2845:J2845),"")</f>
        <v/>
      </c>
      <c r="P2845" s="983">
        <f>IFERROR(AVERAGE(K2845:L2845),"")</f>
        <v/>
      </c>
      <c r="Q2845" s="441" t="n"/>
      <c r="R2845" s="813">
        <f>AVERAGE(M2845:P2845)</f>
        <v/>
      </c>
      <c r="S2845" s="443">
        <f>IF(R2845&gt;=1,1,0)</f>
        <v/>
      </c>
      <c r="T2845" s="443">
        <f>IF(S2845=0,0,S2845+T2844)</f>
        <v/>
      </c>
      <c r="AH2845" s="257">
        <f>IF(AND(M2845&gt;=2,N2845&gt;=2,O2845&gt;=2,P2845&gt;=2),1,0)</f>
        <v/>
      </c>
      <c r="AI2845" s="266">
        <f>IF(AH2845=0,"OK","Check")</f>
        <v/>
      </c>
    </row>
    <row r="2846" ht="17.45" customHeight="1">
      <c r="A2846" s="257">
        <f>IF(ISNUMBER(C2846),MONTH(C2846),"")</f>
        <v/>
      </c>
      <c r="B2846" s="257">
        <f>IF(ISNUMBER(C2846),YEAR(C2846),"")</f>
        <v/>
      </c>
      <c r="C2846" s="861">
        <f>C2845+1</f>
        <v/>
      </c>
      <c r="D2846" s="844" t="n">
        <v>0.7698425731989524</v>
      </c>
      <c r="E2846" s="845" t="n"/>
      <c r="F2846" s="847" t="n">
        <v>0.7702337766140146</v>
      </c>
      <c r="G2846" s="846" t="n"/>
      <c r="H2846" s="848" t="n">
        <v>0.7259269496790122</v>
      </c>
      <c r="I2846" s="844" t="n">
        <v>0.7710068651922194</v>
      </c>
      <c r="J2846" s="845" t="n"/>
      <c r="K2846" s="847" t="n">
        <v>0.7400266169733148</v>
      </c>
      <c r="L2846" s="845" t="n"/>
      <c r="M2846" s="983">
        <f>IFERROR(AVERAGE(D2846:E2846),"")</f>
        <v/>
      </c>
      <c r="N2846" s="983">
        <f>IFERROR(AVERAGE(F2846:H2846),"")</f>
        <v/>
      </c>
      <c r="O2846" s="983">
        <f>IFERROR(AVERAGE(I2846:J2846),"")</f>
        <v/>
      </c>
      <c r="P2846" s="983">
        <f>IFERROR(AVERAGE(K2846:L2846),"")</f>
        <v/>
      </c>
      <c r="Q2846" s="441" t="n"/>
      <c r="R2846" s="813">
        <f>AVERAGE(M2846:P2846)</f>
        <v/>
      </c>
      <c r="S2846" s="443">
        <f>IF(R2846&gt;=1,1,0)</f>
        <v/>
      </c>
      <c r="T2846" s="443">
        <f>IF(S2846=0,0,S2846+T2845)</f>
        <v/>
      </c>
      <c r="AH2846" s="257">
        <f>IF(AND(M2846&gt;=2,N2846&gt;=2,O2846&gt;=2,P2846&gt;=2),1,0)</f>
        <v/>
      </c>
      <c r="AI2846" s="266">
        <f>IF(AH2846=0,"OK","Check")</f>
        <v/>
      </c>
    </row>
    <row r="2847" ht="17.45" customHeight="1">
      <c r="A2847" s="257">
        <f>IF(ISNUMBER(C2847),MONTH(C2847),"")</f>
        <v/>
      </c>
      <c r="B2847" s="257">
        <f>IF(ISNUMBER(C2847),YEAR(C2847),"")</f>
        <v/>
      </c>
      <c r="C2847" s="791">
        <f>C2846+1</f>
        <v/>
      </c>
      <c r="D2847" s="849" t="n"/>
      <c r="E2847" s="901" t="n">
        <v>2.965345435700661</v>
      </c>
      <c r="F2847" s="852" t="n"/>
      <c r="G2847" s="851" t="n">
        <v>1.073804495913882</v>
      </c>
      <c r="H2847" s="853" t="n"/>
      <c r="I2847" s="849" t="n"/>
      <c r="J2847" s="850" t="n">
        <v>0.8128795742317975</v>
      </c>
      <c r="K2847" s="852" t="n"/>
      <c r="L2847" s="850" t="n">
        <v>1.389687008714878</v>
      </c>
      <c r="M2847" s="1028">
        <f>IFERROR(AVERAGE(D2847:E2847),"")</f>
        <v/>
      </c>
      <c r="N2847" s="982">
        <f>IFERROR(AVERAGE(F2847:H2847),"")</f>
        <v/>
      </c>
      <c r="O2847" s="982">
        <f>IFERROR(AVERAGE(I2847:J2847),"")</f>
        <v/>
      </c>
      <c r="P2847" s="982">
        <f>IFERROR(AVERAGE(K2847:L2847),"")</f>
        <v/>
      </c>
      <c r="R2847" s="797">
        <f>AVERAGE(M2847:P2847)</f>
        <v/>
      </c>
      <c r="S2847" s="266">
        <f>IF(R2847&gt;=1,1,0)</f>
        <v/>
      </c>
      <c r="T2847" s="266">
        <f>IF(S2847=0,0,S2847+T2846)</f>
        <v/>
      </c>
      <c r="AH2847" s="257">
        <f>IF(AND(M2847&gt;=2,N2847&gt;=2,O2847&gt;=2,P2847&gt;=2),1,0)</f>
        <v/>
      </c>
      <c r="AI2847" s="266">
        <f>IF(AH2847=0,"OK","Check")</f>
        <v/>
      </c>
    </row>
    <row r="2848" ht="17.45" customHeight="1">
      <c r="A2848" s="257">
        <f>IF(ISNUMBER(C2848),MONTH(C2848),"")</f>
        <v/>
      </c>
      <c r="B2848" s="257">
        <f>IF(ISNUMBER(C2848),YEAR(C2848),"")</f>
        <v/>
      </c>
      <c r="C2848" s="791">
        <f>C2847+1</f>
        <v/>
      </c>
      <c r="D2848" s="849" t="n">
        <v>1.759248650274292</v>
      </c>
      <c r="E2848" s="850" t="n"/>
      <c r="F2848" s="852" t="n">
        <v>0.7306232974924987</v>
      </c>
      <c r="G2848" s="851" t="n"/>
      <c r="H2848" s="853" t="n"/>
      <c r="I2848" s="849" t="n">
        <v>0.3858749168332724</v>
      </c>
      <c r="J2848" s="850" t="n"/>
      <c r="K2848" s="852" t="n">
        <v>1.083778994721096</v>
      </c>
      <c r="L2848" s="850" t="n"/>
      <c r="M2848" s="982">
        <f>IFERROR(AVERAGE(D2848:E2848),"")</f>
        <v/>
      </c>
      <c r="N2848" s="982">
        <f>IFERROR(AVERAGE(F2848:H2848),"")</f>
        <v/>
      </c>
      <c r="O2848" s="982">
        <f>IFERROR(AVERAGE(I2848:J2848),"")</f>
        <v/>
      </c>
      <c r="P2848" s="982">
        <f>IFERROR(AVERAGE(K2848:L2848),"")</f>
        <v/>
      </c>
      <c r="R2848" s="797">
        <f>AVERAGE(M2848:P2848)</f>
        <v/>
      </c>
      <c r="S2848" s="266">
        <f>IF(R2848&gt;=1,1,0)</f>
        <v/>
      </c>
      <c r="T2848" s="266">
        <f>IF(S2848=0,0,S2848+T2847)</f>
        <v/>
      </c>
      <c r="AH2848" s="257">
        <f>IF(AND(M2848&gt;=2,N2848&gt;=2,O2848&gt;=2,P2848&gt;=2),1,0)</f>
        <v/>
      </c>
      <c r="AI2848" s="266">
        <f>IF(AH2848=0,"OK","Check")</f>
        <v/>
      </c>
    </row>
    <row r="2849" ht="17.45" customHeight="1">
      <c r="A2849" s="257">
        <f>IF(ISNUMBER(C2849),MONTH(C2849),"")</f>
        <v/>
      </c>
      <c r="B2849" s="257">
        <f>IF(ISNUMBER(C2849),YEAR(C2849),"")</f>
        <v/>
      </c>
      <c r="C2849" s="791">
        <f>C2848+1</f>
        <v/>
      </c>
      <c r="D2849" s="792" t="n"/>
      <c r="E2849" s="793" t="n">
        <v>1.223754924001662</v>
      </c>
      <c r="F2849" s="795" t="n"/>
      <c r="G2849" s="794" t="n">
        <v>0.9113547336573224</v>
      </c>
      <c r="H2849" s="836" t="n"/>
      <c r="I2849" s="792" t="n"/>
      <c r="J2849" s="793" t="n">
        <v>0.8875432887721244</v>
      </c>
      <c r="K2849" s="795" t="n"/>
      <c r="L2849" s="793" t="n">
        <v>1.078994858567748</v>
      </c>
      <c r="M2849" s="982">
        <f>IFERROR(AVERAGE(D2849:E2849),"")</f>
        <v/>
      </c>
      <c r="N2849" s="982">
        <f>IFERROR(AVERAGE(F2849:H2849),"")</f>
        <v/>
      </c>
      <c r="O2849" s="982">
        <f>IFERROR(AVERAGE(I2849:J2849),"")</f>
        <v/>
      </c>
      <c r="P2849" s="982">
        <f>IFERROR(AVERAGE(K2849:L2849),"")</f>
        <v/>
      </c>
      <c r="R2849" s="797">
        <f>AVERAGE(M2849:P2849)</f>
        <v/>
      </c>
      <c r="S2849" s="266">
        <f>IF(R2849&gt;=1,1,0)</f>
        <v/>
      </c>
      <c r="T2849" s="266">
        <f>IF(S2849=0,0,S2849+T2848)</f>
        <v/>
      </c>
      <c r="AH2849" s="257">
        <f>IF(AND(M2849&gt;=2,N2849&gt;=2,O2849&gt;=2,P2849&gt;=2),1,0)</f>
        <v/>
      </c>
      <c r="AI2849" s="266">
        <f>IF(AH2849=0,"OK","Check")</f>
        <v/>
      </c>
    </row>
    <row r="2850" ht="17.45" customHeight="1">
      <c r="A2850" s="257">
        <f>IF(ISNUMBER(C2850),MONTH(C2850),"")</f>
        <v/>
      </c>
      <c r="B2850" s="257">
        <f>IF(ISNUMBER(C2850),YEAR(C2850),"")</f>
        <v/>
      </c>
      <c r="C2850" s="791">
        <f>C2849+1</f>
        <v/>
      </c>
      <c r="D2850" s="849" t="n">
        <v>1.460020625131613</v>
      </c>
      <c r="E2850" s="850" t="n"/>
      <c r="F2850" s="852" t="n"/>
      <c r="G2850" s="851" t="n"/>
      <c r="H2850" s="853" t="n">
        <v>1.188138688150949</v>
      </c>
      <c r="I2850" s="849" t="n">
        <v>0.9969613951294216</v>
      </c>
      <c r="J2850" s="850" t="n"/>
      <c r="K2850" s="852" t="n">
        <v>1.309130723491285</v>
      </c>
      <c r="L2850" s="850" t="n"/>
      <c r="M2850" s="982">
        <f>IFERROR(AVERAGE(D2850:E2850),"")</f>
        <v/>
      </c>
      <c r="N2850" s="982">
        <f>IFERROR(AVERAGE(F2850:H2850),"")</f>
        <v/>
      </c>
      <c r="O2850" s="982">
        <f>IFERROR(AVERAGE(I2850:J2850),"")</f>
        <v/>
      </c>
      <c r="P2850" s="982">
        <f>IFERROR(AVERAGE(K2850:L2850),"")</f>
        <v/>
      </c>
      <c r="R2850" s="797">
        <f>AVERAGE(M2850:P2850)</f>
        <v/>
      </c>
      <c r="S2850" s="266">
        <f>IF(R2850&gt;=1,1,0)</f>
        <v/>
      </c>
      <c r="T2850" s="266">
        <f>IF(S2850=0,0,S2850+T2849)</f>
        <v/>
      </c>
      <c r="AH2850" s="257">
        <f>IF(AND(M2850&gt;=2,N2850&gt;=2,O2850&gt;=2,P2850&gt;=2),1,0)</f>
        <v/>
      </c>
      <c r="AI2850" s="266">
        <f>IF(AH2850=0,"OK","Check")</f>
        <v/>
      </c>
    </row>
    <row r="2851" ht="17.45" customHeight="1">
      <c r="A2851" s="257">
        <f>IF(ISNUMBER(C2851),MONTH(C2851),"")</f>
        <v/>
      </c>
      <c r="B2851" s="257">
        <f>IF(ISNUMBER(C2851),YEAR(C2851),"")</f>
        <v/>
      </c>
      <c r="C2851" s="791">
        <f>C2850+1</f>
        <v/>
      </c>
      <c r="D2851" s="849" t="n"/>
      <c r="E2851" s="850" t="n">
        <v>0.987492879145989</v>
      </c>
      <c r="F2851" s="852" t="n"/>
      <c r="G2851" s="851" t="n">
        <v>1.227042121370816</v>
      </c>
      <c r="H2851" s="853" t="n"/>
      <c r="I2851" s="849" t="n"/>
      <c r="J2851" s="850" t="n">
        <v>1.068765504882577</v>
      </c>
      <c r="K2851" s="852" t="n"/>
      <c r="L2851" s="850" t="n">
        <v>1.215845403018337</v>
      </c>
      <c r="M2851" s="982">
        <f>IFERROR(AVERAGE(D2851:E2851),"")</f>
        <v/>
      </c>
      <c r="N2851" s="982">
        <f>IFERROR(AVERAGE(F2851:H2851),"")</f>
        <v/>
      </c>
      <c r="O2851" s="982">
        <f>IFERROR(AVERAGE(I2851:J2851),"")</f>
        <v/>
      </c>
      <c r="P2851" s="982">
        <f>IFERROR(AVERAGE(K2851:L2851),"")</f>
        <v/>
      </c>
      <c r="R2851" s="797">
        <f>AVERAGE(M2851:P2851)</f>
        <v/>
      </c>
      <c r="S2851" s="266">
        <f>IF(R2851&gt;=1,1,0)</f>
        <v/>
      </c>
      <c r="T2851" s="266">
        <f>IF(S2851=0,0,S2851+T2850)</f>
        <v/>
      </c>
      <c r="AH2851" s="257">
        <f>IF(AND(M2851&gt;=2,N2851&gt;=2,O2851&gt;=2,P2851&gt;=2),1,0)</f>
        <v/>
      </c>
      <c r="AI2851" s="266">
        <f>IF(AH2851=0,"OK","Check")</f>
        <v/>
      </c>
    </row>
    <row r="2852" ht="17.45" customHeight="1">
      <c r="A2852" s="257">
        <f>IF(ISNUMBER(C2852),MONTH(C2852),"")</f>
        <v/>
      </c>
      <c r="B2852" s="257">
        <f>IF(ISNUMBER(C2852),YEAR(C2852),"")</f>
        <v/>
      </c>
      <c r="C2852" s="861">
        <f>C2851+1</f>
        <v/>
      </c>
      <c r="D2852" s="844" t="n">
        <v>0.9115303809287244</v>
      </c>
      <c r="E2852" s="845" t="n"/>
      <c r="F2852" s="847" t="n">
        <v>0.9201371443058014</v>
      </c>
      <c r="G2852" s="846" t="n"/>
      <c r="H2852" s="848" t="n">
        <v>0.940066629070876</v>
      </c>
      <c r="I2852" s="844" t="n">
        <v>0.7269052198154813</v>
      </c>
      <c r="J2852" s="845" t="n"/>
      <c r="K2852" s="847" t="n">
        <v>0.8413539521758375</v>
      </c>
      <c r="L2852" s="845" t="n"/>
      <c r="M2852" s="983">
        <f>IFERROR(AVERAGE(D2852:E2852),"")</f>
        <v/>
      </c>
      <c r="N2852" s="983">
        <f>IFERROR(AVERAGE(F2852:H2852),"")</f>
        <v/>
      </c>
      <c r="O2852" s="983">
        <f>IFERROR(AVERAGE(I2852:J2852),"")</f>
        <v/>
      </c>
      <c r="P2852" s="983">
        <f>IFERROR(AVERAGE(K2852:L2852),"")</f>
        <v/>
      </c>
      <c r="Q2852" s="441" t="n"/>
      <c r="R2852" s="813">
        <f>AVERAGE(M2852:P2852)</f>
        <v/>
      </c>
      <c r="S2852" s="443">
        <f>IF(R2852&gt;=1,1,0)</f>
        <v/>
      </c>
      <c r="T2852" s="443">
        <f>IF(S2852=0,0,S2852+T2851)</f>
        <v/>
      </c>
      <c r="AH2852" s="257">
        <f>IF(AND(M2852&gt;=2,N2852&gt;=2,O2852&gt;=2,P2852&gt;=2),1,0)</f>
        <v/>
      </c>
      <c r="AI2852" s="266">
        <f>IF(AH2852=0,"OK","Check")</f>
        <v/>
      </c>
    </row>
    <row r="2853" ht="17.45" customHeight="1">
      <c r="A2853" s="257">
        <f>IF(ISNUMBER(C2853),MONTH(C2853),"")</f>
        <v/>
      </c>
      <c r="B2853" s="257">
        <f>IF(ISNUMBER(C2853),YEAR(C2853),"")</f>
        <v/>
      </c>
      <c r="C2853" s="808">
        <f>C2852+1</f>
        <v/>
      </c>
      <c r="D2853" s="844" t="n"/>
      <c r="E2853" s="845" t="n">
        <v>0.8981057282572352</v>
      </c>
      <c r="F2853" s="847" t="n"/>
      <c r="G2853" s="846" t="n">
        <v>0.8329030307814275</v>
      </c>
      <c r="H2853" s="848" t="n"/>
      <c r="I2853" s="844" t="n"/>
      <c r="J2853" s="845" t="n">
        <v>0.716483123928383</v>
      </c>
      <c r="K2853" s="847" t="n"/>
      <c r="L2853" s="845" t="n">
        <v>0.7617761401464542</v>
      </c>
      <c r="M2853" s="983">
        <f>IFERROR(AVERAGE(D2853:E2853),"")</f>
        <v/>
      </c>
      <c r="N2853" s="983">
        <f>IFERROR(AVERAGE(F2853:H2853),"")</f>
        <v/>
      </c>
      <c r="O2853" s="983">
        <f>IFERROR(AVERAGE(I2853:J2853),"")</f>
        <v/>
      </c>
      <c r="P2853" s="983">
        <f>IFERROR(AVERAGE(K2853:L2853),"")</f>
        <v/>
      </c>
      <c r="Q2853" s="441" t="n"/>
      <c r="R2853" s="813">
        <f>AVERAGE(M2853:P2853)</f>
        <v/>
      </c>
      <c r="S2853" s="443">
        <f>IF(R2853&gt;=1,1,0)</f>
        <v/>
      </c>
      <c r="T2853" s="443">
        <f>IF(S2853=0,0,S2853+T2852)</f>
        <v/>
      </c>
      <c r="AH2853" s="257">
        <f>IF(AND(M2853&gt;=2,N2853&gt;=2,O2853&gt;=2,P2853&gt;=2),1,0)</f>
        <v/>
      </c>
      <c r="AI2853" s="266">
        <f>IF(AH2853=0,"OK","Check")</f>
        <v/>
      </c>
    </row>
    <row r="2854" ht="17.45" customHeight="1">
      <c r="A2854" s="257">
        <f>IF(ISNUMBER(C2854),MONTH(C2854),"")</f>
        <v/>
      </c>
      <c r="B2854" s="257">
        <f>IF(ISNUMBER(C2854),YEAR(C2854),"")</f>
        <v/>
      </c>
      <c r="C2854" s="791">
        <f>C2853+1</f>
        <v/>
      </c>
      <c r="D2854" s="849" t="n">
        <v>1.011760132378728</v>
      </c>
      <c r="E2854" s="850" t="n"/>
      <c r="F2854" s="852" t="n">
        <v>1.229187827951221</v>
      </c>
      <c r="G2854" s="851" t="n"/>
      <c r="H2854" s="853" t="n"/>
      <c r="I2854" s="849" t="n">
        <v>1.314059808505303</v>
      </c>
      <c r="J2854" s="850" t="n"/>
      <c r="K2854" s="852" t="n">
        <v>1.104843646561896</v>
      </c>
      <c r="L2854" s="850" t="n"/>
      <c r="M2854" s="982">
        <f>IFERROR(AVERAGE(D2854:E2854),"")</f>
        <v/>
      </c>
      <c r="N2854" s="982">
        <f>IFERROR(AVERAGE(F2854:H2854),"")</f>
        <v/>
      </c>
      <c r="O2854" s="982">
        <f>IFERROR(AVERAGE(I2854:J2854),"")</f>
        <v/>
      </c>
      <c r="P2854" s="982">
        <f>IFERROR(AVERAGE(K2854:L2854),"")</f>
        <v/>
      </c>
      <c r="R2854" s="797">
        <f>AVERAGE(M2854:P2854)</f>
        <v/>
      </c>
      <c r="S2854" s="266">
        <f>IF(R2854&gt;=1,1,0)</f>
        <v/>
      </c>
      <c r="T2854" s="266">
        <f>IF(S2854=0,0,S2854+T2853)</f>
        <v/>
      </c>
      <c r="AH2854" s="257">
        <f>IF(AND(M2854&gt;=2,N2854&gt;=2,O2854&gt;=2,P2854&gt;=2),1,0)</f>
        <v/>
      </c>
      <c r="AI2854" s="266">
        <f>IF(AH2854=0,"OK","Check")</f>
        <v/>
      </c>
    </row>
    <row r="2855" ht="17.45" customHeight="1">
      <c r="A2855" s="257">
        <f>IF(ISNUMBER(C2855),MONTH(C2855),"")</f>
        <v/>
      </c>
      <c r="B2855" s="257">
        <f>IF(ISNUMBER(C2855),YEAR(C2855),"")</f>
        <v/>
      </c>
      <c r="C2855" s="791">
        <f>C2854+1</f>
        <v/>
      </c>
      <c r="D2855" s="849" t="n"/>
      <c r="E2855" s="850" t="n">
        <v>1.205416850552298</v>
      </c>
      <c r="F2855" s="852" t="n"/>
      <c r="G2855" s="926" t="n">
        <v>2.064853675749886</v>
      </c>
      <c r="H2855" s="853" t="n"/>
      <c r="I2855" s="849" t="n"/>
      <c r="J2855" s="850" t="n">
        <v>1.43887682593165</v>
      </c>
      <c r="K2855" s="852" t="n"/>
      <c r="L2855" s="850" t="n">
        <v>1.261354221044686</v>
      </c>
      <c r="M2855" s="982">
        <f>IFERROR(AVERAGE(D2855:E2855),"")</f>
        <v/>
      </c>
      <c r="N2855" s="1028">
        <f>IFERROR(AVERAGE(F2855:H2855),"")</f>
        <v/>
      </c>
      <c r="O2855" s="982">
        <f>IFERROR(AVERAGE(I2855:J2855),"")</f>
        <v/>
      </c>
      <c r="P2855" s="982">
        <f>IFERROR(AVERAGE(K2855:L2855),"")</f>
        <v/>
      </c>
      <c r="R2855" s="797">
        <f>AVERAGE(M2855:P2855)</f>
        <v/>
      </c>
      <c r="S2855" s="266">
        <f>IF(R2855&gt;=1,1,0)</f>
        <v/>
      </c>
      <c r="T2855" s="266">
        <f>IF(S2855=0,0,S2855+T2854)</f>
        <v/>
      </c>
      <c r="AH2855" s="257">
        <f>IF(AND(M2855&gt;=2,N2855&gt;=2,O2855&gt;=2,P2855&gt;=2),1,0)</f>
        <v/>
      </c>
      <c r="AI2855" s="266">
        <f>IF(AH2855=0,"OK","Check")</f>
        <v/>
      </c>
    </row>
    <row r="2856" ht="17.45" customHeight="1">
      <c r="A2856" s="257">
        <f>IF(ISNUMBER(C2856),MONTH(C2856),"")</f>
        <v/>
      </c>
      <c r="B2856" s="257">
        <f>IF(ISNUMBER(C2856),YEAR(C2856),"")</f>
        <v/>
      </c>
      <c r="C2856" s="791">
        <f>C2855+1</f>
        <v/>
      </c>
      <c r="D2856" s="849" t="n">
        <v>0.6571047981085526</v>
      </c>
      <c r="E2856" s="850" t="n"/>
      <c r="F2856" s="852" t="n"/>
      <c r="G2856" s="851" t="n"/>
      <c r="H2856" s="853" t="n">
        <v>0.7291278618088641</v>
      </c>
      <c r="I2856" s="849" t="n">
        <v>0.7461240765136469</v>
      </c>
      <c r="J2856" s="850" t="n"/>
      <c r="K2856" s="852" t="n">
        <v>0.647745931013323</v>
      </c>
      <c r="L2856" s="850" t="n"/>
      <c r="M2856" s="982">
        <f>IFERROR(AVERAGE(D2856:E2856),"")</f>
        <v/>
      </c>
      <c r="N2856" s="982">
        <f>IFERROR(AVERAGE(F2856:H2856),"")</f>
        <v/>
      </c>
      <c r="O2856" s="982">
        <f>IFERROR(AVERAGE(I2856:J2856),"")</f>
        <v/>
      </c>
      <c r="P2856" s="982">
        <f>IFERROR(AVERAGE(K2856:L2856),"")</f>
        <v/>
      </c>
      <c r="R2856" s="797">
        <f>AVERAGE(M2856:P2856)</f>
        <v/>
      </c>
      <c r="S2856" s="266">
        <f>IF(R2856&gt;=1,1,0)</f>
        <v/>
      </c>
      <c r="T2856" s="266">
        <f>IF(S2856=0,0,S2856+T2855)</f>
        <v/>
      </c>
      <c r="AH2856" s="257">
        <f>IF(AND(M2856&gt;=2,N2856&gt;=2,O2856&gt;=2,P2856&gt;=2),1,0)</f>
        <v/>
      </c>
      <c r="AI2856" s="266">
        <f>IF(AH2856=0,"OK","Check")</f>
        <v/>
      </c>
    </row>
    <row r="2857" ht="17.45" customHeight="1">
      <c r="A2857" s="257">
        <f>IF(ISNUMBER(C2857),MONTH(C2857),"")</f>
        <v/>
      </c>
      <c r="B2857" s="257">
        <f>IF(ISNUMBER(C2857),YEAR(C2857),"")</f>
        <v/>
      </c>
      <c r="C2857" s="791">
        <f>C2856+1</f>
        <v/>
      </c>
      <c r="D2857" s="792" t="n"/>
      <c r="E2857" s="793" t="n">
        <v>0.7447425817127963</v>
      </c>
      <c r="F2857" s="795" t="n"/>
      <c r="G2857" s="794" t="n">
        <v>1.02830080463542</v>
      </c>
      <c r="H2857" s="836" t="n"/>
      <c r="I2857" s="792" t="n"/>
      <c r="J2857" s="793" t="n">
        <v>0.8682792724579541</v>
      </c>
      <c r="K2857" s="795" t="n"/>
      <c r="L2857" s="793" t="n">
        <v>0.8947794249571114</v>
      </c>
      <c r="M2857" s="982">
        <f>IFERROR(AVERAGE(D2857:E2857),"")</f>
        <v/>
      </c>
      <c r="N2857" s="982">
        <f>IFERROR(AVERAGE(F2857:H2857),"")</f>
        <v/>
      </c>
      <c r="O2857" s="982">
        <f>IFERROR(AVERAGE(I2857:J2857),"")</f>
        <v/>
      </c>
      <c r="P2857" s="982">
        <f>IFERROR(AVERAGE(K2857:L2857),"")</f>
        <v/>
      </c>
      <c r="R2857" s="797">
        <f>AVERAGE(M2857:P2857)</f>
        <v/>
      </c>
      <c r="S2857" s="266">
        <f>IF(R2857&gt;=1,1,0)</f>
        <v/>
      </c>
      <c r="T2857" s="266">
        <f>IF(S2857=0,0,S2857+T2856)</f>
        <v/>
      </c>
      <c r="AH2857" s="257">
        <f>IF(AND(M2857&gt;=2,N2857&gt;=2,O2857&gt;=2,P2857&gt;=2),1,0)</f>
        <v/>
      </c>
      <c r="AI2857" s="266">
        <f>IF(AH2857=0,"OK","Check")</f>
        <v/>
      </c>
    </row>
    <row r="2858" ht="17.45" customHeight="1">
      <c r="A2858" s="257">
        <f>IF(ISNUMBER(C2858),MONTH(C2858),"")</f>
        <v/>
      </c>
      <c r="B2858" s="257">
        <f>IF(ISNUMBER(C2858),YEAR(C2858),"")</f>
        <v/>
      </c>
      <c r="C2858" s="861">
        <f>C2857+1</f>
        <v/>
      </c>
      <c r="D2858" s="803" t="n">
        <v>1.606985992861933</v>
      </c>
      <c r="E2858" s="804" t="n"/>
      <c r="F2858" s="806" t="n">
        <v>1.602295460406904</v>
      </c>
      <c r="G2858" s="805" t="n"/>
      <c r="H2858" s="838" t="n">
        <v>1.503092616039152</v>
      </c>
      <c r="I2858" s="803" t="n">
        <v>1.544336517517315</v>
      </c>
      <c r="J2858" s="804" t="n"/>
      <c r="K2858" s="806" t="n">
        <v>1.765942477939818</v>
      </c>
      <c r="L2858" s="804" t="n"/>
      <c r="M2858" s="982">
        <f>IFERROR(AVERAGE(D2858:E2858),"")</f>
        <v/>
      </c>
      <c r="N2858" s="982">
        <f>IFERROR(AVERAGE(F2858:H2858),"")</f>
        <v/>
      </c>
      <c r="O2858" s="982">
        <f>IFERROR(AVERAGE(I2858:J2858),"")</f>
        <v/>
      </c>
      <c r="P2858" s="982">
        <f>IFERROR(AVERAGE(K2858:L2858),"")</f>
        <v/>
      </c>
      <c r="R2858" s="797">
        <f>AVERAGE(M2858:P2858)</f>
        <v/>
      </c>
      <c r="S2858" s="266">
        <f>IF(R2858&gt;=1,1,0)</f>
        <v/>
      </c>
      <c r="T2858" s="266">
        <f>IF(S2858=0,0,S2858+T2857)</f>
        <v/>
      </c>
      <c r="AH2858" s="257">
        <f>IF(AND(M2858&gt;=2,N2858&gt;=2,O2858&gt;=2,P2858&gt;=2),1,0)</f>
        <v/>
      </c>
      <c r="AI2858" s="266">
        <f>IF(AH2858=0,"OK","Check")</f>
        <v/>
      </c>
    </row>
    <row r="2859" ht="17.45" customHeight="1">
      <c r="A2859" s="257">
        <f>IF(ISNUMBER(C2859),MONTH(C2859),"")</f>
        <v/>
      </c>
      <c r="B2859" s="257">
        <f>IF(ISNUMBER(C2859),YEAR(C2859),"")</f>
        <v/>
      </c>
      <c r="C2859" s="808">
        <f>C2858+1</f>
        <v/>
      </c>
      <c r="D2859" s="809" t="n"/>
      <c r="E2859" s="810" t="n">
        <v>0.9163038615687319</v>
      </c>
      <c r="F2859" s="812" t="n"/>
      <c r="G2859" s="811" t="n">
        <v>1.149915682078928</v>
      </c>
      <c r="H2859" s="837" t="n"/>
      <c r="I2859" s="809" t="n"/>
      <c r="J2859" s="810" t="n">
        <v>0.9355534824511008</v>
      </c>
      <c r="K2859" s="812" t="n"/>
      <c r="L2859" s="810" t="n">
        <v>1.094748288047867</v>
      </c>
      <c r="M2859" s="983">
        <f>IFERROR(AVERAGE(D2859:E2859),"")</f>
        <v/>
      </c>
      <c r="N2859" s="983">
        <f>IFERROR(AVERAGE(F2859:H2859),"")</f>
        <v/>
      </c>
      <c r="O2859" s="983">
        <f>IFERROR(AVERAGE(I2859:J2859),"")</f>
        <v/>
      </c>
      <c r="P2859" s="983">
        <f>IFERROR(AVERAGE(K2859:L2859),"")</f>
        <v/>
      </c>
      <c r="Q2859" s="441" t="n"/>
      <c r="R2859" s="813">
        <f>AVERAGE(M2859:P2859)</f>
        <v/>
      </c>
      <c r="S2859" s="443">
        <f>IF(R2859&gt;=1,1,0)</f>
        <v/>
      </c>
      <c r="T2859" s="443">
        <f>IF(S2859=0,0,S2859+T2858)</f>
        <v/>
      </c>
      <c r="AH2859" s="257">
        <f>IF(AND(M2859&gt;=2,N2859&gt;=2,O2859&gt;=2,P2859&gt;=2),1,0)</f>
        <v/>
      </c>
      <c r="AI2859" s="266">
        <f>IF(AH2859=0,"OK","Check")</f>
        <v/>
      </c>
    </row>
    <row r="2860" ht="17.45" customHeight="1">
      <c r="A2860" s="257">
        <f>IF(ISNUMBER(C2860),MONTH(C2860),"")</f>
        <v/>
      </c>
      <c r="B2860" s="257">
        <f>IF(ISNUMBER(C2860),YEAR(C2860),"")</f>
        <v/>
      </c>
      <c r="C2860" s="808">
        <f>C2859+1</f>
        <v/>
      </c>
      <c r="D2860" s="809" t="n">
        <v>1.93572190466959</v>
      </c>
      <c r="E2860" s="810" t="n"/>
      <c r="F2860" s="812" t="n">
        <v>1.945807923823417</v>
      </c>
      <c r="G2860" s="811" t="n"/>
      <c r="H2860" s="837" t="n"/>
      <c r="I2860" s="809" t="n">
        <v>1.316667691343283</v>
      </c>
      <c r="J2860" s="810" t="n"/>
      <c r="K2860" s="812" t="n">
        <v>1.610683019279003</v>
      </c>
      <c r="L2860" s="810" t="n"/>
      <c r="M2860" s="983">
        <f>IFERROR(AVERAGE(D2860:E2860),"")</f>
        <v/>
      </c>
      <c r="N2860" s="983">
        <f>IFERROR(AVERAGE(F2860:H2860),"")</f>
        <v/>
      </c>
      <c r="O2860" s="983">
        <f>IFERROR(AVERAGE(I2860:J2860),"")</f>
        <v/>
      </c>
      <c r="P2860" s="983">
        <f>IFERROR(AVERAGE(K2860:L2860),"")</f>
        <v/>
      </c>
      <c r="Q2860" s="441" t="n"/>
      <c r="R2860" s="813">
        <f>AVERAGE(M2860:P2860)</f>
        <v/>
      </c>
      <c r="S2860" s="443">
        <f>IF(R2860&gt;=1,1,0)</f>
        <v/>
      </c>
      <c r="T2860" s="443">
        <f>IF(S2860=0,0,S2860+T2859)</f>
        <v/>
      </c>
      <c r="AH2860" s="257">
        <f>IF(AND(M2860&gt;=2,N2860&gt;=2,O2860&gt;=2,P2860&gt;=2),1,0)</f>
        <v/>
      </c>
      <c r="AI2860" s="266">
        <f>IF(AH2860=0,"OK","Check")</f>
        <v/>
      </c>
    </row>
    <row r="2861" ht="17.45" customHeight="1">
      <c r="A2861" s="257">
        <f>IF(ISNUMBER(C2861),MONTH(C2861),"")</f>
        <v/>
      </c>
      <c r="B2861" s="257">
        <f>IF(ISNUMBER(C2861),YEAR(C2861),"")</f>
        <v/>
      </c>
      <c r="C2861" s="791">
        <f>C2860+1</f>
        <v/>
      </c>
      <c r="D2861" s="849" t="n"/>
      <c r="E2861" s="850" t="n">
        <v>0.8593367989860701</v>
      </c>
      <c r="F2861" s="852" t="n"/>
      <c r="G2861" s="851" t="n">
        <v>0.965172060109962</v>
      </c>
      <c r="H2861" s="853" t="n"/>
      <c r="I2861" s="849" t="n"/>
      <c r="J2861" s="850" t="n">
        <v>1.076719863610619</v>
      </c>
      <c r="K2861" s="852" t="n"/>
      <c r="L2861" s="850" t="n">
        <v>0.9558824699753521</v>
      </c>
      <c r="M2861" s="982">
        <f>IFERROR(AVERAGE(D2861:E2861),"")</f>
        <v/>
      </c>
      <c r="N2861" s="982">
        <f>IFERROR(AVERAGE(F2861:H2861),"")</f>
        <v/>
      </c>
      <c r="O2861" s="982">
        <f>IFERROR(AVERAGE(I2861:J2861),"")</f>
        <v/>
      </c>
      <c r="P2861" s="982">
        <f>IFERROR(AVERAGE(K2861:L2861),"")</f>
        <v/>
      </c>
      <c r="R2861" s="797">
        <f>AVERAGE(M2861:P2861)</f>
        <v/>
      </c>
      <c r="S2861" s="266">
        <f>IF(R2861&gt;=1,1,0)</f>
        <v/>
      </c>
      <c r="T2861" s="266">
        <f>IF(S2861=0,0,S2861+T2860)</f>
        <v/>
      </c>
      <c r="AH2861" s="257">
        <f>IF(AND(M2861&gt;=2,N2861&gt;=2,O2861&gt;=2,P2861&gt;=2),1,0)</f>
        <v/>
      </c>
      <c r="AI2861" s="266">
        <f>IF(AH2861=0,"OK","Check")</f>
        <v/>
      </c>
    </row>
    <row r="2862" ht="17.45" customHeight="1" thickBot="1">
      <c r="A2862" s="257">
        <f>IF(ISNUMBER(C2862),MONTH(C2862),"")</f>
        <v/>
      </c>
      <c r="B2862" s="257">
        <f>IF(ISNUMBER(C2862),YEAR(C2862),"")</f>
        <v/>
      </c>
      <c r="C2862" s="791">
        <f>C2861+1</f>
        <v/>
      </c>
      <c r="D2862" s="849" t="n">
        <v>1.513007786768799</v>
      </c>
      <c r="E2862" s="850" t="n"/>
      <c r="F2862" s="852" t="n"/>
      <c r="G2862" s="851" t="n"/>
      <c r="H2862" s="853" t="n">
        <v>1.600437446390187</v>
      </c>
      <c r="I2862" s="849" t="n">
        <v>1.654748185882046</v>
      </c>
      <c r="J2862" s="850" t="n"/>
      <c r="K2862" s="852" t="n">
        <v>1.480997090806328</v>
      </c>
      <c r="L2862" s="850" t="n"/>
      <c r="M2862" s="982">
        <f>IFERROR(AVERAGE(D2862:E2862),"")</f>
        <v/>
      </c>
      <c r="N2862" s="982">
        <f>IFERROR(AVERAGE(F2862:H2862),"")</f>
        <v/>
      </c>
      <c r="O2862" s="982">
        <f>IFERROR(AVERAGE(I2862:J2862),"")</f>
        <v/>
      </c>
      <c r="P2862" s="982">
        <f>IFERROR(AVERAGE(K2862:L2862),"")</f>
        <v/>
      </c>
      <c r="R2862" s="797">
        <f>AVERAGE(M2862:P2862)</f>
        <v/>
      </c>
      <c r="S2862" s="266">
        <f>IF(R2862&gt;=1,1,0)</f>
        <v/>
      </c>
      <c r="T2862" s="266">
        <f>IF(S2862=0,0,S2862+T2861)</f>
        <v/>
      </c>
      <c r="AH2862" s="257">
        <f>IF(AND(M2862&gt;=2,N2862&gt;=2,O2862&gt;=2,P2862&gt;=2),1,0)</f>
        <v/>
      </c>
      <c r="AI2862" s="266">
        <f>IF(AH2862=0,"OK","Check")</f>
        <v/>
      </c>
    </row>
    <row r="2863" ht="17.45" customHeight="1" thickBot="1">
      <c r="A2863" s="257">
        <f>IF(ISNUMBER(C2863),MONTH(C2863),"")</f>
        <v/>
      </c>
      <c r="B2863" s="257">
        <f>IF(ISNUMBER(C2863),YEAR(C2863),"")</f>
        <v/>
      </c>
      <c r="C2863" s="791">
        <f>C2862+1</f>
        <v/>
      </c>
      <c r="D2863" s="849" t="n"/>
      <c r="E2863" s="850" t="n">
        <v>1.456360672217502</v>
      </c>
      <c r="F2863" s="852" t="n"/>
      <c r="G2863" s="851" t="n">
        <v>1.430561259743048</v>
      </c>
      <c r="H2863" s="853" t="n"/>
      <c r="I2863" s="849" t="n"/>
      <c r="J2863" s="850" t="n">
        <v>1.448622992316769</v>
      </c>
      <c r="K2863" s="852" t="n"/>
      <c r="L2863" s="850" t="n">
        <v>1.406389965819277</v>
      </c>
      <c r="M2863" s="982">
        <f>IFERROR(AVERAGE(D2863:E2863),"")</f>
        <v/>
      </c>
      <c r="N2863" s="982">
        <f>IFERROR(AVERAGE(F2863:H2863),"")</f>
        <v/>
      </c>
      <c r="O2863" s="982">
        <f>IFERROR(AVERAGE(I2863:J2863),"")</f>
        <v/>
      </c>
      <c r="P2863" s="982">
        <f>IFERROR(AVERAGE(K2863:L2863),"")</f>
        <v/>
      </c>
      <c r="R2863" s="797">
        <f>AVERAGE(M2863:P2863)</f>
        <v/>
      </c>
      <c r="S2863" s="266">
        <f>IF(R2863&gt;=1,1,0)</f>
        <v/>
      </c>
      <c r="T2863" s="266">
        <f>IF(S2863=0,0,S2863+T2862)</f>
        <v/>
      </c>
      <c r="U2863" s="514" t="inlineStr">
        <is>
          <t>October</t>
        </is>
      </c>
      <c r="V2863" s="515" t="n">
        <v>2025</v>
      </c>
      <c r="W2863" s="516" t="n"/>
      <c r="X2863" s="516" t="n"/>
      <c r="Y2863" s="516" t="n"/>
      <c r="AH2863" s="257">
        <f>IF(AND(M2863&gt;=2,N2863&gt;=2,O2863&gt;=2,P2863&gt;=2),1,0)</f>
        <v/>
      </c>
      <c r="AI2863" s="266">
        <f>IF(AH2863=0,"OK","Check")</f>
        <v/>
      </c>
    </row>
    <row r="2864" ht="17.45" customHeight="1">
      <c r="A2864" s="257">
        <f>IF(ISNUMBER(C2864),MONTH(C2864),"")</f>
        <v/>
      </c>
      <c r="B2864" s="257">
        <f>IF(ISNUMBER(C2864),YEAR(C2864),"")</f>
        <v/>
      </c>
      <c r="C2864" s="861">
        <f>C2863+1</f>
        <v/>
      </c>
      <c r="D2864" s="803" t="n">
        <v>1.951094090951305</v>
      </c>
      <c r="E2864" s="804" t="n"/>
      <c r="F2864" s="806" t="n">
        <v>1.31556852235426</v>
      </c>
      <c r="G2864" s="805" t="n"/>
      <c r="H2864" s="838" t="n">
        <v>1.306493125131966</v>
      </c>
      <c r="I2864" s="803" t="n">
        <v>1.383956208254651</v>
      </c>
      <c r="J2864" s="804" t="n"/>
      <c r="K2864" s="806" t="n">
        <v>1.44405998421442</v>
      </c>
      <c r="L2864" s="804" t="n"/>
      <c r="M2864" s="982">
        <f>IFERROR(AVERAGE(D2864:E2864),"")</f>
        <v/>
      </c>
      <c r="N2864" s="982">
        <f>IFERROR(AVERAGE(F2864:H2864),"")</f>
        <v/>
      </c>
      <c r="O2864" s="982">
        <f>IFERROR(AVERAGE(I2864:J2864),"")</f>
        <v/>
      </c>
      <c r="P2864" s="982">
        <f>IFERROR(AVERAGE(K2864:L2864),"")</f>
        <v/>
      </c>
      <c r="R2864" s="797">
        <f>AVERAGE(M2864:P2864)</f>
        <v/>
      </c>
      <c r="S2864" s="266">
        <f>IF(R2864&gt;=1,1,0)</f>
        <v/>
      </c>
      <c r="T2864" s="266">
        <f>IF(S2864=0,0,S2864+T2863)</f>
        <v/>
      </c>
      <c r="U2864" s="517" t="inlineStr">
        <is>
          <t>Parameter</t>
        </is>
      </c>
      <c r="V2864" s="517" t="inlineStr">
        <is>
          <t>Station 1</t>
        </is>
      </c>
      <c r="W2864" s="517" t="inlineStr">
        <is>
          <t>Station 2</t>
        </is>
      </c>
      <c r="X2864" s="517" t="inlineStr">
        <is>
          <t>Station 4</t>
        </is>
      </c>
      <c r="Y2864" s="517" t="inlineStr">
        <is>
          <t>Station 5</t>
        </is>
      </c>
      <c r="AH2864" s="257">
        <f>IF(AND(M2864&gt;=2,N2864&gt;=2,O2864&gt;=2,P2864&gt;=2),1,0)</f>
        <v/>
      </c>
      <c r="AI2864" s="266">
        <f>IF(AH2864=0,"OK","Check")</f>
        <v/>
      </c>
    </row>
    <row r="2865" ht="17.45" customHeight="1" thickBot="1">
      <c r="A2865" s="257">
        <f>IF(ISNUMBER(C2865),MONTH(C2865),"")</f>
        <v/>
      </c>
      <c r="B2865" s="257">
        <f>IF(ISNUMBER(C2865),YEAR(C2865),"")</f>
        <v/>
      </c>
      <c r="C2865" s="824">
        <f>C2864+1</f>
        <v/>
      </c>
      <c r="D2865" s="825" t="n"/>
      <c r="E2865" s="826" t="n">
        <v>0.9063442493124698</v>
      </c>
      <c r="F2865" s="828" t="n"/>
      <c r="G2865" s="827" t="n">
        <v>1.054420287828014</v>
      </c>
      <c r="H2865" s="867" t="n"/>
      <c r="I2865" s="825" t="n"/>
      <c r="J2865" s="826" t="n">
        <v>1.027114176348777</v>
      </c>
      <c r="K2865" s="828" t="n"/>
      <c r="L2865" s="826" t="n">
        <v>1.016919747373081</v>
      </c>
      <c r="M2865" s="988">
        <f>IFERROR(AVERAGE(D2865:E2865),"")</f>
        <v/>
      </c>
      <c r="N2865" s="988">
        <f>IFERROR(AVERAGE(F2865:H2865),"")</f>
        <v/>
      </c>
      <c r="O2865" s="988">
        <f>IFERROR(AVERAGE(I2865:J2865),"")</f>
        <v/>
      </c>
      <c r="P2865" s="988">
        <f>IFERROR(AVERAGE(K2865:L2865),"")</f>
        <v/>
      </c>
      <c r="Q2865" s="315" t="n"/>
      <c r="R2865" s="830">
        <f>AVERAGE(M2865:P2865)</f>
        <v/>
      </c>
      <c r="S2865" s="312">
        <f>IF(R2865&gt;=1,1,0)</f>
        <v/>
      </c>
      <c r="T2865" s="312">
        <f>IF(S2865=0,0,S2865+T2864)</f>
        <v/>
      </c>
      <c r="U2865" s="518" t="inlineStr">
        <is>
          <t>Average</t>
        </is>
      </c>
      <c r="V2865" s="928">
        <f>AVERAGE(D2835:E2865)</f>
        <v/>
      </c>
      <c r="W2865" s="928">
        <f>AVERAGE(F2835:H2865)</f>
        <v/>
      </c>
      <c r="X2865" s="928">
        <f>AVERAGE(I2835:J2865)</f>
        <v/>
      </c>
      <c r="Y2865" s="928">
        <f>AVERAGE(K2835:L2865)</f>
        <v/>
      </c>
      <c r="AH2865" s="257">
        <f>IF(AND(M2865&gt;=2,N2865&gt;=2,O2865&gt;=2,P2865&gt;=2),1,0)</f>
        <v/>
      </c>
      <c r="AI2865" s="266">
        <f>IF(AH2865=0,"OK","Check")</f>
        <v/>
      </c>
    </row>
    <row r="2866" ht="17.45" customHeight="1">
      <c r="A2866" s="257">
        <f>IF(ISNUMBER(C2866),MONTH(C2866),"")</f>
        <v/>
      </c>
      <c r="B2866" s="257">
        <f>IF(ISNUMBER(C2866),YEAR(C2866),"")</f>
        <v/>
      </c>
      <c r="C2866" s="885">
        <f>C2865+1</f>
        <v/>
      </c>
      <c r="D2866" s="894" t="n">
        <v>0.7143602059739756</v>
      </c>
      <c r="E2866" s="895" t="n"/>
      <c r="F2866" s="896" t="n">
        <v>1.010746177930129</v>
      </c>
      <c r="G2866" s="897" t="n"/>
      <c r="H2866" s="898" t="n"/>
      <c r="I2866" s="894" t="n">
        <v>0.899340801630548</v>
      </c>
      <c r="J2866" s="895" t="n"/>
      <c r="K2866" s="896" t="n">
        <v>0.9159215163707294</v>
      </c>
      <c r="L2866" s="895" t="n"/>
      <c r="M2866" s="983">
        <f>IFERROR(AVERAGE(D2866:E2866),"")</f>
        <v/>
      </c>
      <c r="N2866" s="983">
        <f>IFERROR(AVERAGE(F2866:H2866),"")</f>
        <v/>
      </c>
      <c r="O2866" s="983">
        <f>IFERROR(AVERAGE(I2866:J2866),"")</f>
        <v/>
      </c>
      <c r="P2866" s="983">
        <f>IFERROR(AVERAGE(K2866:L2866),"")</f>
        <v/>
      </c>
      <c r="Q2866" s="441" t="n"/>
      <c r="R2866" s="813">
        <f>AVERAGE(M2866:P2866)</f>
        <v/>
      </c>
      <c r="S2866" s="443">
        <f>IF(R2866&gt;=1,1,0)</f>
        <v/>
      </c>
      <c r="T2866" s="443">
        <f>IF(S2866=0,0,S2866+T2865)</f>
        <v/>
      </c>
      <c r="U2866" s="518" t="inlineStr">
        <is>
          <t>Maximum</t>
        </is>
      </c>
      <c r="V2866" s="928">
        <f>MAX(D2835:E2865)</f>
        <v/>
      </c>
      <c r="W2866" s="928">
        <f>MAX(F2835:H2865)</f>
        <v/>
      </c>
      <c r="X2866" s="928">
        <f>MAX(I2835:J2865)</f>
        <v/>
      </c>
      <c r="Y2866" s="928">
        <f>MAX(K2835:L2865)</f>
        <v/>
      </c>
      <c r="AH2866" s="257">
        <f>IF(AND(M2866&gt;=2,N2866&gt;=2,O2866&gt;=2,P2866&gt;=2),1,0)</f>
        <v/>
      </c>
      <c r="AI2866" s="266">
        <f>IF(AH2866=0,"OK","Check")</f>
        <v/>
      </c>
    </row>
    <row r="2867" ht="17.45" customHeight="1" thickBot="1">
      <c r="A2867" s="257">
        <f>IF(ISNUMBER(C2867),MONTH(C2867),"")</f>
        <v/>
      </c>
      <c r="B2867" s="257">
        <f>IF(ISNUMBER(C2867),YEAR(C2867),"")</f>
        <v/>
      </c>
      <c r="C2867" s="808">
        <f>C2866+1</f>
        <v/>
      </c>
      <c r="D2867" s="809" t="n"/>
      <c r="E2867" s="810" t="n">
        <v>0.7611171577297979</v>
      </c>
      <c r="F2867" s="812" t="n"/>
      <c r="G2867" s="811" t="n">
        <v>0.9090765544880964</v>
      </c>
      <c r="H2867" s="837" t="n"/>
      <c r="I2867" s="809" t="n"/>
      <c r="J2867" s="810" t="n">
        <v>0.7985074740084234</v>
      </c>
      <c r="K2867" s="812" t="n"/>
      <c r="L2867" s="810" t="n">
        <v>0.9008958256939473</v>
      </c>
      <c r="M2867" s="983">
        <f>IFERROR(AVERAGE(D2867:E2867),"")</f>
        <v/>
      </c>
      <c r="N2867" s="983">
        <f>IFERROR(AVERAGE(F2867:H2867),"")</f>
        <v/>
      </c>
      <c r="O2867" s="983">
        <f>IFERROR(AVERAGE(I2867:J2867),"")</f>
        <v/>
      </c>
      <c r="P2867" s="983">
        <f>IFERROR(AVERAGE(K2867:L2867),"")</f>
        <v/>
      </c>
      <c r="Q2867" s="441" t="n"/>
      <c r="R2867" s="813">
        <f>AVERAGE(M2867:P2867)</f>
        <v/>
      </c>
      <c r="S2867" s="443">
        <f>IF(R2867&gt;=1,1,0)</f>
        <v/>
      </c>
      <c r="T2867" s="443">
        <f>IF(S2867=0,0,S2867+T2866)</f>
        <v/>
      </c>
      <c r="U2867" s="520" t="inlineStr">
        <is>
          <t># DAYS &gt; 2.5</t>
        </is>
      </c>
      <c r="V2867" s="521">
        <f>COUNTIF(D2835:E2865,"&gt;=2.5")</f>
        <v/>
      </c>
      <c r="W2867" s="521">
        <f>COUNTIF(F2835:H2865,"&gt;=2.5")</f>
        <v/>
      </c>
      <c r="X2867" s="521">
        <f>COUNTIF(I2835:J2865,"&gt;=2.5")</f>
        <v/>
      </c>
      <c r="Y2867" s="521">
        <f>COUNTIF(K2835:L2865,"&gt;=2.5")</f>
        <v/>
      </c>
      <c r="AH2867" s="257">
        <f>IF(AND(M2867&gt;=2,N2867&gt;=2,O2867&gt;=2,P2867&gt;=2),1,0)</f>
        <v/>
      </c>
      <c r="AI2867" s="266">
        <f>IF(AH2867=0,"OK","Check")</f>
        <v/>
      </c>
    </row>
    <row r="2868" ht="17.45" customHeight="1" thickBot="1">
      <c r="A2868" s="257">
        <f>IF(ISNUMBER(C2868),MONTH(C2868),"")</f>
        <v/>
      </c>
      <c r="B2868" s="257">
        <f>IF(ISNUMBER(C2868),YEAR(C2868),"")</f>
        <v/>
      </c>
      <c r="C2868" s="791">
        <f>C2867+1</f>
        <v/>
      </c>
      <c r="D2868" s="792" t="n">
        <v>0.7774469285714145</v>
      </c>
      <c r="E2868" s="793" t="n"/>
      <c r="F2868" s="795" t="n"/>
      <c r="G2868" s="794" t="n"/>
      <c r="H2868" s="836" t="n">
        <v>0.8791717776493977</v>
      </c>
      <c r="I2868" s="792" t="n">
        <v>1.082472115266727</v>
      </c>
      <c r="J2868" s="793" t="n"/>
      <c r="K2868" s="795" t="n">
        <v>0.8870849980359443</v>
      </c>
      <c r="L2868" s="793" t="n"/>
      <c r="M2868" s="982">
        <f>IFERROR(AVERAGE(D2868:E2868),"")</f>
        <v/>
      </c>
      <c r="N2868" s="982">
        <f>IFERROR(AVERAGE(F2868:H2868),"")</f>
        <v/>
      </c>
      <c r="O2868" s="982">
        <f>IFERROR(AVERAGE(I2868:J2868),"")</f>
        <v/>
      </c>
      <c r="P2868" s="982">
        <f>IFERROR(AVERAGE(K2868:L2868),"")</f>
        <v/>
      </c>
      <c r="R2868" s="797">
        <f>AVERAGE(M2868:P2868)</f>
        <v/>
      </c>
      <c r="S2868" s="266">
        <f>IF(R2868&gt;=1,1,0)</f>
        <v/>
      </c>
      <c r="T2868" s="266">
        <f>IF(S2868=0,0,S2868+T2867)</f>
        <v/>
      </c>
      <c r="X2868" s="664">
        <f>SUM(V2867:Y2867)</f>
        <v/>
      </c>
      <c r="Y2868" s="929">
        <f>AVERAGE(V2865:Y2865)</f>
        <v/>
      </c>
      <c r="AH2868" s="257">
        <f>IF(AND(M2868&gt;=2,N2868&gt;=2,O2868&gt;=2,P2868&gt;=2),1,0)</f>
        <v/>
      </c>
      <c r="AI2868" s="266">
        <f>IF(AH2868=0,"OK","Check")</f>
        <v/>
      </c>
    </row>
    <row r="2869" ht="17.45" customHeight="1">
      <c r="A2869" s="257">
        <f>IF(ISNUMBER(C2869),MONTH(C2869),"")</f>
        <v/>
      </c>
      <c r="B2869" s="257">
        <f>IF(ISNUMBER(C2869),YEAR(C2869),"")</f>
        <v/>
      </c>
      <c r="C2869" s="791">
        <f>C2868+1</f>
        <v/>
      </c>
      <c r="D2869" s="792" t="n"/>
      <c r="E2869" s="793" t="n">
        <v>0.8579156681859453</v>
      </c>
      <c r="F2869" s="795" t="n"/>
      <c r="G2869" s="794" t="n">
        <v>0.95901312880373</v>
      </c>
      <c r="H2869" s="836" t="n"/>
      <c r="I2869" s="792" t="n"/>
      <c r="J2869" s="793" t="n">
        <v>1.124815875839436</v>
      </c>
      <c r="K2869" s="795" t="n"/>
      <c r="L2869" s="793" t="n">
        <v>0.985603397601358</v>
      </c>
      <c r="M2869" s="982">
        <f>IFERROR(AVERAGE(D2869:E2869),"")</f>
        <v/>
      </c>
      <c r="N2869" s="982">
        <f>IFERROR(AVERAGE(F2869:H2869),"")</f>
        <v/>
      </c>
      <c r="O2869" s="982">
        <f>IFERROR(AVERAGE(I2869:J2869),"")</f>
        <v/>
      </c>
      <c r="P2869" s="982">
        <f>IFERROR(AVERAGE(K2869:L2869),"")</f>
        <v/>
      </c>
      <c r="R2869" s="797">
        <f>AVERAGE(M2869:P2869)</f>
        <v/>
      </c>
      <c r="S2869" s="266">
        <f>IF(R2869&gt;=1,1,0)</f>
        <v/>
      </c>
      <c r="T2869" s="266">
        <f>IF(S2869=0,0,S2869+T2868)</f>
        <v/>
      </c>
      <c r="V2869" s="605">
        <f>V2865-V2834</f>
        <v/>
      </c>
      <c r="W2869" s="605">
        <f>W2865-W2834</f>
        <v/>
      </c>
      <c r="X2869" s="605">
        <f>X2865-X2834</f>
        <v/>
      </c>
      <c r="Y2869" s="605">
        <f>Y2865-Y2834</f>
        <v/>
      </c>
      <c r="AH2869" s="257">
        <f>IF(AND(M2869&gt;=2,N2869&gt;=2,O2869&gt;=2,P2869&gt;=2),1,0)</f>
        <v/>
      </c>
      <c r="AI2869" s="266">
        <f>IF(AH2869=0,"OK","Check")</f>
        <v/>
      </c>
    </row>
    <row r="2870" ht="17.45" customHeight="1">
      <c r="A2870" s="257">
        <f>IF(ISNUMBER(C2870),MONTH(C2870),"")</f>
        <v/>
      </c>
      <c r="B2870" s="257">
        <f>IF(ISNUMBER(C2870),YEAR(C2870),"")</f>
        <v/>
      </c>
      <c r="C2870" s="861">
        <f>C2869+1</f>
        <v/>
      </c>
      <c r="D2870" s="803" t="n">
        <v>0.5261167454982337</v>
      </c>
      <c r="E2870" s="804" t="n"/>
      <c r="F2870" s="806" t="n">
        <v>0.6382591439001379</v>
      </c>
      <c r="G2870" s="805" t="n"/>
      <c r="H2870" s="838" t="n">
        <v>0.6147927432352277</v>
      </c>
      <c r="I2870" s="803" t="n">
        <v>0.8576429856270903</v>
      </c>
      <c r="J2870" s="804" t="n"/>
      <c r="K2870" s="806" t="n">
        <v>0.6237674786342254</v>
      </c>
      <c r="L2870" s="804" t="n"/>
      <c r="M2870" s="982">
        <f>IFERROR(AVERAGE(D2870:E2870),"")</f>
        <v/>
      </c>
      <c r="N2870" s="982">
        <f>IFERROR(AVERAGE(F2870:H2870),"")</f>
        <v/>
      </c>
      <c r="O2870" s="982">
        <f>IFERROR(AVERAGE(I2870:J2870),"")</f>
        <v/>
      </c>
      <c r="P2870" s="982">
        <f>IFERROR(AVERAGE(K2870:L2870),"")</f>
        <v/>
      </c>
      <c r="R2870" s="797">
        <f>AVERAGE(M2870:P2870)</f>
        <v/>
      </c>
      <c r="S2870" s="266">
        <f>IF(R2870&gt;=1,1,0)</f>
        <v/>
      </c>
      <c r="T2870" s="266">
        <f>IF(S2870=0,0,S2870+T2869)</f>
        <v/>
      </c>
      <c r="AH2870" s="257">
        <f>IF(AND(M2870&gt;=2,N2870&gt;=2,O2870&gt;=2,P2870&gt;=2),1,0)</f>
        <v/>
      </c>
      <c r="AI2870" s="266">
        <f>IF(AH2870=0,"OK","Check")</f>
        <v/>
      </c>
    </row>
    <row r="2871" ht="17.45" customHeight="1">
      <c r="A2871" s="257">
        <f>IF(ISNUMBER(C2871),MONTH(C2871),"")</f>
        <v/>
      </c>
      <c r="B2871" s="257">
        <f>IF(ISNUMBER(C2871),YEAR(C2871),"")</f>
        <v/>
      </c>
      <c r="C2871" s="791">
        <f>C2870+1</f>
        <v/>
      </c>
      <c r="D2871" s="792" t="n"/>
      <c r="E2871" s="793" t="n">
        <v>0.8779735774940488</v>
      </c>
      <c r="F2871" s="795" t="n"/>
      <c r="G2871" s="794" t="n">
        <v>1.22537187705612</v>
      </c>
      <c r="H2871" s="836" t="n"/>
      <c r="I2871" s="792" t="n"/>
      <c r="J2871" s="793" t="n">
        <v>1.087397558167275</v>
      </c>
      <c r="K2871" s="795" t="n"/>
      <c r="L2871" s="793" t="n">
        <v>1.032249548138373</v>
      </c>
      <c r="M2871" s="982">
        <f>IFERROR(AVERAGE(D2871:E2871),"")</f>
        <v/>
      </c>
      <c r="N2871" s="982">
        <f>IFERROR(AVERAGE(F2871:H2871),"")</f>
        <v/>
      </c>
      <c r="O2871" s="982">
        <f>IFERROR(AVERAGE(I2871:J2871),"")</f>
        <v/>
      </c>
      <c r="P2871" s="982">
        <f>IFERROR(AVERAGE(K2871:L2871),"")</f>
        <v/>
      </c>
      <c r="R2871" s="797">
        <f>AVERAGE(M2871:P2871)</f>
        <v/>
      </c>
      <c r="S2871" s="266">
        <f>IF(R2871&gt;=1,1,0)</f>
        <v/>
      </c>
      <c r="T2871" s="266">
        <f>IF(S2871=0,0,S2871+T2870)</f>
        <v/>
      </c>
      <c r="AH2871" s="257">
        <f>IF(AND(M2871&gt;=2,N2871&gt;=2,O2871&gt;=2,P2871&gt;=2),1,0)</f>
        <v/>
      </c>
      <c r="AI2871" s="266">
        <f>IF(AH2871=0,"OK","Check")</f>
        <v/>
      </c>
    </row>
    <row r="2872" ht="17.45" customHeight="1">
      <c r="A2872" s="257">
        <f>IF(ISNUMBER(C2872),MONTH(C2872),"")</f>
        <v/>
      </c>
      <c r="B2872" s="257">
        <f>IF(ISNUMBER(C2872),YEAR(C2872),"")</f>
        <v/>
      </c>
      <c r="C2872" s="791">
        <f>C2871+1</f>
        <v/>
      </c>
      <c r="D2872" s="792" t="n">
        <v>0.9721994386571523</v>
      </c>
      <c r="E2872" s="793" t="n"/>
      <c r="F2872" s="795" t="n">
        <v>1.142998279044632</v>
      </c>
      <c r="G2872" s="794" t="n"/>
      <c r="H2872" s="836" t="n"/>
      <c r="I2872" s="792" t="n">
        <v>1.216157788571943</v>
      </c>
      <c r="J2872" s="793" t="n"/>
      <c r="K2872" s="795" t="n">
        <v>1.075154630786352</v>
      </c>
      <c r="L2872" s="793" t="n"/>
      <c r="M2872" s="982">
        <f>IFERROR(AVERAGE(D2872:E2872),"")</f>
        <v/>
      </c>
      <c r="N2872" s="982">
        <f>IFERROR(AVERAGE(F2872:H2872),"")</f>
        <v/>
      </c>
      <c r="O2872" s="982">
        <f>IFERROR(AVERAGE(I2872:J2872),"")</f>
        <v/>
      </c>
      <c r="P2872" s="982">
        <f>IFERROR(AVERAGE(K2872:L2872),"")</f>
        <v/>
      </c>
      <c r="R2872" s="797">
        <f>AVERAGE(M2872:P2872)</f>
        <v/>
      </c>
      <c r="S2872" s="266">
        <f>IF(R2872&gt;=1,1,0)</f>
        <v/>
      </c>
      <c r="T2872" s="266">
        <f>IF(S2872=0,0,S2872+T2871)</f>
        <v/>
      </c>
      <c r="AH2872" s="257">
        <f>IF(AND(M2872&gt;=2,N2872&gt;=2,O2872&gt;=2,P2872&gt;=2),1,0)</f>
        <v/>
      </c>
      <c r="AI2872" s="266">
        <f>IF(AH2872=0,"OK","Check")</f>
        <v/>
      </c>
    </row>
    <row r="2873" ht="17.45" customHeight="1">
      <c r="A2873" s="257">
        <f>IF(ISNUMBER(C2873),MONTH(C2873),"")</f>
        <v/>
      </c>
      <c r="B2873" s="257">
        <f>IF(ISNUMBER(C2873),YEAR(C2873),"")</f>
        <v/>
      </c>
      <c r="C2873" s="808">
        <f>C2872+1</f>
        <v/>
      </c>
      <c r="D2873" s="809" t="n"/>
      <c r="E2873" s="810" t="n">
        <v>0.8662248673307701</v>
      </c>
      <c r="F2873" s="812" t="n"/>
      <c r="G2873" s="811" t="n">
        <v>1.094692837492836</v>
      </c>
      <c r="H2873" s="837" t="n"/>
      <c r="I2873" s="809" t="n"/>
      <c r="J2873" s="810" t="n">
        <v>0.8858234628286654</v>
      </c>
      <c r="K2873" s="812" t="n"/>
      <c r="L2873" s="810" t="n">
        <v>0.9677239425573972</v>
      </c>
      <c r="M2873" s="983">
        <f>IFERROR(AVERAGE(D2873:E2873),"")</f>
        <v/>
      </c>
      <c r="N2873" s="983">
        <f>IFERROR(AVERAGE(F2873:H2873),"")</f>
        <v/>
      </c>
      <c r="O2873" s="983">
        <f>IFERROR(AVERAGE(I2873:J2873),"")</f>
        <v/>
      </c>
      <c r="P2873" s="983">
        <f>IFERROR(AVERAGE(K2873:L2873),"")</f>
        <v/>
      </c>
      <c r="Q2873" s="441" t="n"/>
      <c r="R2873" s="813">
        <f>AVERAGE(M2873:P2873)</f>
        <v/>
      </c>
      <c r="S2873" s="443">
        <f>IF(R2873&gt;=1,1,0)</f>
        <v/>
      </c>
      <c r="T2873" s="443">
        <f>IF(S2873=0,0,S2873+T2872)</f>
        <v/>
      </c>
      <c r="AH2873" s="257">
        <f>IF(AND(M2873&gt;=2,N2873&gt;=2,O2873&gt;=2,P2873&gt;=2),1,0)</f>
        <v/>
      </c>
      <c r="AI2873" s="266">
        <f>IF(AH2873=0,"OK","Check")</f>
        <v/>
      </c>
    </row>
    <row r="2874" ht="17.45" customHeight="1">
      <c r="A2874" s="257">
        <f>IF(ISNUMBER(C2874),MONTH(C2874),"")</f>
        <v/>
      </c>
      <c r="B2874" s="257">
        <f>IF(ISNUMBER(C2874),YEAR(C2874),"")</f>
        <v/>
      </c>
      <c r="C2874" s="808">
        <f>C2873+1</f>
        <v/>
      </c>
      <c r="D2874" s="809" t="n">
        <v>1.143754518825377</v>
      </c>
      <c r="E2874" s="810" t="n"/>
      <c r="F2874" s="812" t="n"/>
      <c r="G2874" s="811" t="n"/>
      <c r="H2874" s="837" t="n">
        <v>1.129267695895262</v>
      </c>
      <c r="I2874" s="809" t="n">
        <v>0.9076940030711248</v>
      </c>
      <c r="J2874" s="810" t="n"/>
      <c r="K2874" s="812" t="n">
        <v>1.156058858891052</v>
      </c>
      <c r="L2874" s="810" t="n"/>
      <c r="M2874" s="983">
        <f>IFERROR(AVERAGE(D2874:E2874),"")</f>
        <v/>
      </c>
      <c r="N2874" s="983">
        <f>IFERROR(AVERAGE(F2874:H2874),"")</f>
        <v/>
      </c>
      <c r="O2874" s="983">
        <f>IFERROR(AVERAGE(I2874:J2874),"")</f>
        <v/>
      </c>
      <c r="P2874" s="983">
        <f>IFERROR(AVERAGE(K2874:L2874),"")</f>
        <v/>
      </c>
      <c r="Q2874" s="441" t="n"/>
      <c r="R2874" s="813">
        <f>AVERAGE(M2874:P2874)</f>
        <v/>
      </c>
      <c r="S2874" s="443">
        <f>IF(R2874&gt;=1,1,0)</f>
        <v/>
      </c>
      <c r="T2874" s="443">
        <f>IF(S2874=0,0,S2874+T2873)</f>
        <v/>
      </c>
      <c r="AH2874" s="257">
        <f>IF(AND(M2874&gt;=2,N2874&gt;=2,O2874&gt;=2,P2874&gt;=2),1,0)</f>
        <v/>
      </c>
      <c r="AI2874" s="266">
        <f>IF(AH2874=0,"OK","Check")</f>
        <v/>
      </c>
    </row>
    <row r="2875" ht="17.45" customHeight="1">
      <c r="A2875" s="257">
        <f>IF(ISNUMBER(C2875),MONTH(C2875),"")</f>
        <v/>
      </c>
      <c r="B2875" s="257">
        <f>IF(ISNUMBER(C2875),YEAR(C2875),"")</f>
        <v/>
      </c>
      <c r="C2875" s="791">
        <f>C2874+1</f>
        <v/>
      </c>
      <c r="D2875" s="792" t="n"/>
      <c r="E2875" s="793" t="n">
        <v>1.371034770148889</v>
      </c>
      <c r="F2875" s="795" t="n"/>
      <c r="G2875" s="794" t="n">
        <v>1.559344017380754</v>
      </c>
      <c r="H2875" s="836" t="n"/>
      <c r="I2875" s="792" t="n"/>
      <c r="J2875" s="793" t="n">
        <v>1.265130929197356</v>
      </c>
      <c r="K2875" s="795" t="n"/>
      <c r="L2875" s="793" t="n">
        <v>1.315818983220783</v>
      </c>
      <c r="M2875" s="982">
        <f>IFERROR(AVERAGE(D2875:E2875),"")</f>
        <v/>
      </c>
      <c r="N2875" s="982">
        <f>IFERROR(AVERAGE(F2875:H2875),"")</f>
        <v/>
      </c>
      <c r="O2875" s="982">
        <f>IFERROR(AVERAGE(I2875:J2875),"")</f>
        <v/>
      </c>
      <c r="P2875" s="982">
        <f>IFERROR(AVERAGE(K2875:L2875),"")</f>
        <v/>
      </c>
      <c r="R2875" s="797">
        <f>AVERAGE(M2875:P2875)</f>
        <v/>
      </c>
      <c r="S2875" s="266">
        <f>IF(R2875&gt;=1,1,0)</f>
        <v/>
      </c>
      <c r="T2875" s="266">
        <f>IF(S2875=0,0,S2875+T2874)</f>
        <v/>
      </c>
      <c r="AH2875" s="257">
        <f>IF(AND(M2875&gt;=2,N2875&gt;=2,O2875&gt;=2,P2875&gt;=2),1,0)</f>
        <v/>
      </c>
      <c r="AI2875" s="266">
        <f>IF(AH2875=0,"OK","Check")</f>
        <v/>
      </c>
    </row>
    <row r="2876" ht="17.45" customHeight="1">
      <c r="A2876" s="257">
        <f>IF(ISNUMBER(C2876),MONTH(C2876),"")</f>
        <v/>
      </c>
      <c r="B2876" s="257">
        <f>IF(ISNUMBER(C2876),YEAR(C2876),"")</f>
        <v/>
      </c>
      <c r="C2876" s="861">
        <f>C2875+1</f>
        <v/>
      </c>
      <c r="D2876" s="840" t="n">
        <v>1.775740194533501</v>
      </c>
      <c r="E2876" s="841" t="n"/>
      <c r="F2876" s="843" t="n">
        <v>2.459067170779205</v>
      </c>
      <c r="G2876" s="842" t="n"/>
      <c r="H2876" s="863" t="n">
        <v>2.330357428441129</v>
      </c>
      <c r="I2876" s="840" t="n">
        <v>1.659974987104362</v>
      </c>
      <c r="J2876" s="841" t="n"/>
      <c r="K2876" s="843" t="n">
        <v>1.775606763669398</v>
      </c>
      <c r="L2876" s="841" t="n"/>
      <c r="M2876" s="982">
        <f>IFERROR(AVERAGE(D2876:E2876),"")</f>
        <v/>
      </c>
      <c r="N2876" s="982">
        <f>IFERROR(AVERAGE(F2876:H2876),"")</f>
        <v/>
      </c>
      <c r="O2876" s="982">
        <f>IFERROR(AVERAGE(I2876:J2876),"")</f>
        <v/>
      </c>
      <c r="P2876" s="982">
        <f>IFERROR(AVERAGE(K2876:L2876),"")</f>
        <v/>
      </c>
      <c r="R2876" s="797">
        <f>AVERAGE(M2876:P2876)</f>
        <v/>
      </c>
      <c r="S2876" s="266">
        <f>IF(R2876&gt;=1,1,0)</f>
        <v/>
      </c>
      <c r="T2876" s="266">
        <f>IF(S2876=0,0,S2876+T2875)</f>
        <v/>
      </c>
      <c r="AH2876" s="257">
        <f>IF(AND(M2876&gt;=2,N2876&gt;=2,O2876&gt;=2,P2876&gt;=2),1,0)</f>
        <v/>
      </c>
      <c r="AI2876" s="266">
        <f>IF(AH2876=0,"OK","Check")</f>
        <v/>
      </c>
    </row>
    <row r="2877" ht="17.45" customHeight="1">
      <c r="A2877" s="257">
        <f>IF(ISNUMBER(C2877),MONTH(C2877),"")</f>
        <v/>
      </c>
      <c r="B2877" s="257">
        <f>IF(ISNUMBER(C2877),YEAR(C2877),"")</f>
        <v/>
      </c>
      <c r="C2877" s="791">
        <f>C2876+1</f>
        <v/>
      </c>
      <c r="D2877" s="849" t="n"/>
      <c r="E2877" s="850" t="n">
        <v>1.7059030313132</v>
      </c>
      <c r="F2877" s="852" t="n"/>
      <c r="G2877" s="851" t="n">
        <v>1.948182783246707</v>
      </c>
      <c r="H2877" s="853" t="n"/>
      <c r="I2877" s="849" t="n"/>
      <c r="J2877" s="850" t="n">
        <v>1.613079084404688</v>
      </c>
      <c r="K2877" s="852" t="n"/>
      <c r="L2877" s="850" t="n">
        <v>1.622967526857052</v>
      </c>
      <c r="M2877" s="982">
        <f>IFERROR(AVERAGE(D2877:E2877),"")</f>
        <v/>
      </c>
      <c r="N2877" s="982">
        <f>IFERROR(AVERAGE(F2877:H2877),"")</f>
        <v/>
      </c>
      <c r="O2877" s="982">
        <f>IFERROR(AVERAGE(I2877:J2877),"")</f>
        <v/>
      </c>
      <c r="P2877" s="982">
        <f>IFERROR(AVERAGE(K2877:L2877),"")</f>
        <v/>
      </c>
      <c r="R2877" s="797">
        <f>AVERAGE(M2877:P2877)</f>
        <v/>
      </c>
      <c r="S2877" s="266">
        <f>IF(R2877&gt;=1,1,0)</f>
        <v/>
      </c>
      <c r="T2877" s="266">
        <f>IF(S2877=0,0,S2877+T2876)</f>
        <v/>
      </c>
      <c r="AH2877" s="257">
        <f>IF(AND(M2877&gt;=2,N2877&gt;=2,O2877&gt;=2,P2877&gt;=2),1,0)</f>
        <v/>
      </c>
      <c r="AI2877" s="266">
        <f>IF(AH2877=0,"OK","Check")</f>
        <v/>
      </c>
    </row>
    <row r="2878" ht="17.45" customHeight="1">
      <c r="A2878" s="257">
        <f>IF(ISNUMBER(C2878),MONTH(C2878),"")</f>
        <v/>
      </c>
      <c r="B2878" s="257">
        <f>IF(ISNUMBER(C2878),YEAR(C2878),"")</f>
        <v/>
      </c>
      <c r="C2878" s="791">
        <f>C2877+1</f>
        <v/>
      </c>
      <c r="D2878" s="849" t="n">
        <v>1.67716611881445</v>
      </c>
      <c r="E2878" s="850" t="n"/>
      <c r="F2878" s="852" t="n">
        <v>1.621528327231299</v>
      </c>
      <c r="G2878" s="851" t="n"/>
      <c r="H2878" s="853" t="n"/>
      <c r="I2878" s="849" t="n">
        <v>1.681592303787308</v>
      </c>
      <c r="J2878" s="850" t="n"/>
      <c r="K2878" s="852" t="n">
        <v>1.628721585452583</v>
      </c>
      <c r="L2878" s="850" t="n"/>
      <c r="M2878" s="982">
        <f>IFERROR(AVERAGE(D2878:E2878),"")</f>
        <v/>
      </c>
      <c r="N2878" s="982">
        <f>IFERROR(AVERAGE(F2878:H2878),"")</f>
        <v/>
      </c>
      <c r="O2878" s="982">
        <f>IFERROR(AVERAGE(I2878:J2878),"")</f>
        <v/>
      </c>
      <c r="P2878" s="982">
        <f>IFERROR(AVERAGE(K2878:L2878),"")</f>
        <v/>
      </c>
      <c r="R2878" s="797">
        <f>AVERAGE(M2878:P2878)</f>
        <v/>
      </c>
      <c r="S2878" s="266">
        <f>IF(R2878&gt;=1,1,0)</f>
        <v/>
      </c>
      <c r="T2878" s="266">
        <f>IF(S2878=0,0,S2878+T2877)</f>
        <v/>
      </c>
      <c r="AH2878" s="257">
        <f>IF(AND(M2878&gt;=2,N2878&gt;=2,O2878&gt;=2,P2878&gt;=2),1,0)</f>
        <v/>
      </c>
      <c r="AI2878" s="266">
        <f>IF(AH2878=0,"OK","Check")</f>
        <v/>
      </c>
    </row>
    <row r="2879" ht="17.45" customHeight="1">
      <c r="A2879" s="257">
        <f>IF(ISNUMBER(C2879),MONTH(C2879),"")</f>
        <v/>
      </c>
      <c r="B2879" s="257">
        <f>IF(ISNUMBER(C2879),YEAR(C2879),"")</f>
        <v/>
      </c>
      <c r="C2879" s="791">
        <f>C2878+1</f>
        <v/>
      </c>
      <c r="D2879" s="792" t="n"/>
      <c r="E2879" s="793" t="n">
        <v>0.6259906155166115</v>
      </c>
      <c r="F2879" s="795" t="n"/>
      <c r="G2879" s="794" t="n">
        <v>0.7023409420389558</v>
      </c>
      <c r="H2879" s="836" t="n"/>
      <c r="I2879" s="792" t="n"/>
      <c r="J2879" s="793" t="n">
        <v>0.5001858228112619</v>
      </c>
      <c r="K2879" s="795" t="n"/>
      <c r="L2879" s="793" t="n">
        <v>0.7457353325921935</v>
      </c>
      <c r="M2879" s="982">
        <f>IFERROR(AVERAGE(D2879:E2879),"")</f>
        <v/>
      </c>
      <c r="N2879" s="982">
        <f>IFERROR(AVERAGE(F2879:H2879),"")</f>
        <v/>
      </c>
      <c r="O2879" s="982">
        <f>IFERROR(AVERAGE(I2879:J2879),"")</f>
        <v/>
      </c>
      <c r="P2879" s="982">
        <f>IFERROR(AVERAGE(K2879:L2879),"")</f>
        <v/>
      </c>
      <c r="R2879" s="797">
        <f>AVERAGE(M2879:P2879)</f>
        <v/>
      </c>
      <c r="S2879" s="266">
        <f>IF(R2879&gt;=1,1,0)</f>
        <v/>
      </c>
      <c r="T2879" s="266">
        <f>IF(S2879=0,0,S2879+T2878)</f>
        <v/>
      </c>
      <c r="AH2879" s="257">
        <f>IF(AND(M2879&gt;=2,N2879&gt;=2,O2879&gt;=2,P2879&gt;=2),1,0)</f>
        <v/>
      </c>
      <c r="AI2879" s="266">
        <f>IF(AH2879=0,"OK","Check")</f>
        <v/>
      </c>
    </row>
    <row r="2880" ht="17.45" customHeight="1">
      <c r="A2880" s="257">
        <f>IF(ISNUMBER(C2880),MONTH(C2880),"")</f>
        <v/>
      </c>
      <c r="B2880" s="257">
        <f>IF(ISNUMBER(C2880),YEAR(C2880),"")</f>
        <v/>
      </c>
      <c r="C2880" s="808">
        <f>C2879+1</f>
        <v/>
      </c>
      <c r="D2880" s="809" t="n">
        <v>0.3007179485192766</v>
      </c>
      <c r="E2880" s="810" t="n"/>
      <c r="F2880" s="812" t="n"/>
      <c r="G2880" s="811" t="n"/>
      <c r="H2880" s="837" t="n">
        <v>0.3552704570712548</v>
      </c>
      <c r="I2880" s="809" t="n">
        <v>0.2040052357262779</v>
      </c>
      <c r="J2880" s="810" t="n"/>
      <c r="K2880" s="812" t="n">
        <v>0.4885987420171907</v>
      </c>
      <c r="L2880" s="810" t="n"/>
      <c r="M2880" s="983">
        <f>IFERROR(AVERAGE(D2880:E2880),"")</f>
        <v/>
      </c>
      <c r="N2880" s="983">
        <f>IFERROR(AVERAGE(F2880:H2880),"")</f>
        <v/>
      </c>
      <c r="O2880" s="983">
        <f>IFERROR(AVERAGE(I2880:J2880),"")</f>
        <v/>
      </c>
      <c r="P2880" s="983">
        <f>IFERROR(AVERAGE(K2880:L2880),"")</f>
        <v/>
      </c>
      <c r="Q2880" s="441" t="n"/>
      <c r="R2880" s="813">
        <f>AVERAGE(M2880:P2880)</f>
        <v/>
      </c>
      <c r="S2880" s="443">
        <f>IF(R2880&gt;=1,1,0)</f>
        <v/>
      </c>
      <c r="T2880" s="443">
        <f>IF(S2880=0,0,S2880+T2879)</f>
        <v/>
      </c>
      <c r="AH2880" s="257">
        <f>IF(AND(M2880&gt;=2,N2880&gt;=2,O2880&gt;=2,P2880&gt;=2),1,0)</f>
        <v/>
      </c>
      <c r="AI2880" s="266">
        <f>IF(AH2880=0,"OK","Check")</f>
        <v/>
      </c>
    </row>
    <row r="2881" ht="17.45" customHeight="1">
      <c r="A2881" s="257">
        <f>IF(ISNUMBER(C2881),MONTH(C2881),"")</f>
        <v/>
      </c>
      <c r="B2881" s="257">
        <f>IF(ISNUMBER(C2881),YEAR(C2881),"")</f>
        <v/>
      </c>
      <c r="C2881" s="808">
        <f>C2880+1</f>
        <v/>
      </c>
      <c r="D2881" s="809" t="n"/>
      <c r="E2881" s="810" t="n">
        <v>0.2226994829792676</v>
      </c>
      <c r="F2881" s="812" t="n"/>
      <c r="G2881" s="811" t="n">
        <v>0.3612777588847868</v>
      </c>
      <c r="H2881" s="837" t="n"/>
      <c r="I2881" s="809" t="n"/>
      <c r="J2881" s="810" t="n">
        <v>0.1738443350866987</v>
      </c>
      <c r="K2881" s="812" t="n"/>
      <c r="L2881" s="810" t="n">
        <v>0.1918244393612241</v>
      </c>
      <c r="M2881" s="983">
        <f>IFERROR(AVERAGE(D2881:E2881),"")</f>
        <v/>
      </c>
      <c r="N2881" s="983">
        <f>IFERROR(AVERAGE(F2881:H2881),"")</f>
        <v/>
      </c>
      <c r="O2881" s="983">
        <f>IFERROR(AVERAGE(I2881:J2881),"")</f>
        <v/>
      </c>
      <c r="P2881" s="983">
        <f>IFERROR(AVERAGE(K2881:L2881),"")</f>
        <v/>
      </c>
      <c r="Q2881" s="441" t="n"/>
      <c r="R2881" s="813">
        <f>AVERAGE(M2881:P2881)</f>
        <v/>
      </c>
      <c r="S2881" s="443">
        <f>IF(R2881&gt;=1,1,0)</f>
        <v/>
      </c>
      <c r="T2881" s="443">
        <f>IF(S2881=0,0,S2881+T2880)</f>
        <v/>
      </c>
      <c r="AH2881" s="257">
        <f>IF(AND(M2881&gt;=2,N2881&gt;=2,O2881&gt;=2,P2881&gt;=2),1,0)</f>
        <v/>
      </c>
      <c r="AI2881" s="266">
        <f>IF(AH2881=0,"OK","Check")</f>
        <v/>
      </c>
    </row>
    <row r="2882" ht="17.45" customHeight="1">
      <c r="A2882" s="257">
        <f>IF(ISNUMBER(C2882),MONTH(C2882),"")</f>
        <v/>
      </c>
      <c r="B2882" s="257">
        <f>IF(ISNUMBER(C2882),YEAR(C2882),"")</f>
        <v/>
      </c>
      <c r="C2882" s="861">
        <f>C2881+1</f>
        <v/>
      </c>
      <c r="D2882" s="803" t="n">
        <v>0.7418362294372035</v>
      </c>
      <c r="E2882" s="804" t="n"/>
      <c r="F2882" s="806" t="n">
        <v>0.343671019864973</v>
      </c>
      <c r="G2882" s="805" t="n"/>
      <c r="H2882" s="838" t="n">
        <v>0.3251499579651881</v>
      </c>
      <c r="I2882" s="803" t="n">
        <v>0.3362164661784384</v>
      </c>
      <c r="J2882" s="804" t="n"/>
      <c r="K2882" s="806" t="n">
        <v>0.549415016688565</v>
      </c>
      <c r="L2882" s="804" t="n"/>
      <c r="M2882" s="982">
        <f>IFERROR(AVERAGE(D2882:E2882),"")</f>
        <v/>
      </c>
      <c r="N2882" s="982">
        <f>IFERROR(AVERAGE(F2882:H2882),"")</f>
        <v/>
      </c>
      <c r="O2882" s="982">
        <f>IFERROR(AVERAGE(I2882:J2882),"")</f>
        <v/>
      </c>
      <c r="P2882" s="982">
        <f>IFERROR(AVERAGE(K2882:L2882),"")</f>
        <v/>
      </c>
      <c r="R2882" s="797">
        <f>AVERAGE(M2882:P2882)</f>
        <v/>
      </c>
      <c r="S2882" s="266">
        <f>IF(R2882&gt;=1,1,0)</f>
        <v/>
      </c>
      <c r="T2882" s="266">
        <f>IF(S2882=0,0,S2882+T2881)</f>
        <v/>
      </c>
      <c r="AH2882" s="257">
        <f>IF(AND(M2882&gt;=2,N2882&gt;=2,O2882&gt;=2,P2882&gt;=2),1,0)</f>
        <v/>
      </c>
      <c r="AI2882" s="266">
        <f>IF(AH2882=0,"OK","Check")</f>
        <v/>
      </c>
    </row>
    <row r="2883" ht="17.45" customHeight="1">
      <c r="A2883" s="257">
        <f>IF(ISNUMBER(C2883),MONTH(C2883),"")</f>
        <v/>
      </c>
      <c r="B2883" s="257">
        <f>IF(ISNUMBER(C2883),YEAR(C2883),"")</f>
        <v/>
      </c>
      <c r="C2883" s="791">
        <f>C2882+1</f>
        <v/>
      </c>
      <c r="D2883" s="792" t="n"/>
      <c r="E2883" s="793" t="n">
        <v>1.523223817544468</v>
      </c>
      <c r="F2883" s="795" t="n"/>
      <c r="G2883" s="794" t="n">
        <v>0.763439574982011</v>
      </c>
      <c r="H2883" s="836" t="n"/>
      <c r="I2883" s="792" t="n"/>
      <c r="J2883" s="793" t="n">
        <v>0.8846182371252732</v>
      </c>
      <c r="K2883" s="795" t="n"/>
      <c r="L2883" s="793" t="n">
        <v>1.126490735209271</v>
      </c>
      <c r="M2883" s="982">
        <f>IFERROR(AVERAGE(D2883:E2883),"")</f>
        <v/>
      </c>
      <c r="N2883" s="982">
        <f>IFERROR(AVERAGE(F2883:H2883),"")</f>
        <v/>
      </c>
      <c r="O2883" s="982">
        <f>IFERROR(AVERAGE(I2883:J2883),"")</f>
        <v/>
      </c>
      <c r="P2883" s="982">
        <f>IFERROR(AVERAGE(K2883:L2883),"")</f>
        <v/>
      </c>
      <c r="R2883" s="797">
        <f>AVERAGE(M2883:P2883)</f>
        <v/>
      </c>
      <c r="S2883" s="266">
        <f>IF(R2883&gt;=1,1,0)</f>
        <v/>
      </c>
      <c r="T2883" s="266">
        <f>IF(S2883=0,0,S2883+T2882)</f>
        <v/>
      </c>
      <c r="AH2883" s="257">
        <f>IF(AND(M2883&gt;=2,N2883&gt;=2,O2883&gt;=2,P2883&gt;=2),1,0)</f>
        <v/>
      </c>
      <c r="AI2883" s="266">
        <f>IF(AH2883=0,"OK","Check")</f>
        <v/>
      </c>
    </row>
    <row r="2884" ht="17.45" customHeight="1">
      <c r="A2884" s="257">
        <f>IF(ISNUMBER(C2884),MONTH(C2884),"")</f>
        <v/>
      </c>
      <c r="B2884" s="257">
        <f>IF(ISNUMBER(C2884),YEAR(C2884),"")</f>
        <v/>
      </c>
      <c r="C2884" s="791">
        <f>C2883+1</f>
        <v/>
      </c>
      <c r="D2884" s="792" t="n">
        <v>1.383890277681453</v>
      </c>
      <c r="E2884" s="793" t="n"/>
      <c r="F2884" s="795" t="n">
        <v>0.9134080575386369</v>
      </c>
      <c r="G2884" s="794" t="n"/>
      <c r="H2884" s="836" t="n"/>
      <c r="I2884" s="792" t="n">
        <v>1.243437941161094</v>
      </c>
      <c r="J2884" s="793" t="n"/>
      <c r="K2884" s="795" t="n">
        <v>1.005822272714056</v>
      </c>
      <c r="L2884" s="793" t="n"/>
      <c r="M2884" s="982">
        <f>IFERROR(AVERAGE(D2884:E2884),"")</f>
        <v/>
      </c>
      <c r="N2884" s="982">
        <f>IFERROR(AVERAGE(F2884:H2884),"")</f>
        <v/>
      </c>
      <c r="O2884" s="982">
        <f>IFERROR(AVERAGE(I2884:J2884),"")</f>
        <v/>
      </c>
      <c r="P2884" s="982">
        <f>IFERROR(AVERAGE(K2884:L2884),"")</f>
        <v/>
      </c>
      <c r="R2884" s="797">
        <f>AVERAGE(M2884:P2884)</f>
        <v/>
      </c>
      <c r="S2884" s="266">
        <f>IF(R2884&gt;=1,1,0)</f>
        <v/>
      </c>
      <c r="T2884" s="266">
        <f>IF(S2884=0,0,S2884+T2883)</f>
        <v/>
      </c>
      <c r="AH2884" s="257">
        <f>IF(AND(M2884&gt;=2,N2884&gt;=2,O2884&gt;=2,P2884&gt;=2),1,0)</f>
        <v/>
      </c>
      <c r="AI2884" s="266">
        <f>IF(AH2884=0,"OK","Check")</f>
        <v/>
      </c>
    </row>
    <row r="2885" ht="17.45" customHeight="1">
      <c r="A2885" s="257">
        <f>IF(ISNUMBER(C2885),MONTH(C2885),"")</f>
        <v/>
      </c>
      <c r="B2885" s="257">
        <f>IF(ISNUMBER(C2885),YEAR(C2885),"")</f>
        <v/>
      </c>
      <c r="C2885" s="791">
        <f>C2884+1</f>
        <v/>
      </c>
      <c r="D2885" s="792" t="n"/>
      <c r="E2885" s="793" t="n">
        <v>0.6767858733543292</v>
      </c>
      <c r="F2885" s="795" t="n"/>
      <c r="G2885" s="794" t="n">
        <v>0.7532774758296233</v>
      </c>
      <c r="H2885" s="836" t="n"/>
      <c r="I2885" s="792" t="n"/>
      <c r="J2885" s="793" t="n">
        <v>0.7252693110864098</v>
      </c>
      <c r="K2885" s="795" t="n"/>
      <c r="L2885" s="793" t="n">
        <v>0.6570078074854707</v>
      </c>
      <c r="M2885" s="982">
        <f>IFERROR(AVERAGE(D2885:E2885),"")</f>
        <v/>
      </c>
      <c r="N2885" s="982">
        <f>IFERROR(AVERAGE(F2885:H2885),"")</f>
        <v/>
      </c>
      <c r="O2885" s="982">
        <f>IFERROR(AVERAGE(I2885:J2885),"")</f>
        <v/>
      </c>
      <c r="P2885" s="982">
        <f>IFERROR(AVERAGE(K2885:L2885),"")</f>
        <v/>
      </c>
      <c r="R2885" s="797">
        <f>AVERAGE(M2885:P2885)</f>
        <v/>
      </c>
      <c r="S2885" s="266">
        <f>IF(R2885&gt;=1,1,0)</f>
        <v/>
      </c>
      <c r="T2885" s="266">
        <f>IF(S2885=0,0,S2885+T2884)</f>
        <v/>
      </c>
      <c r="AH2885" s="257">
        <f>IF(AND(M2885&gt;=2,N2885&gt;=2,O2885&gt;=2,P2885&gt;=2),1,0)</f>
        <v/>
      </c>
      <c r="AI2885" s="266">
        <f>IF(AH2885=0,"OK","Check")</f>
        <v/>
      </c>
    </row>
    <row r="2886" ht="17.45" customHeight="1">
      <c r="A2886" s="257">
        <f>IF(ISNUMBER(C2886),MONTH(C2886),"")</f>
        <v/>
      </c>
      <c r="B2886" s="257">
        <f>IF(ISNUMBER(C2886),YEAR(C2886),"")</f>
        <v/>
      </c>
      <c r="C2886" s="791">
        <f>C2885+1</f>
        <v/>
      </c>
      <c r="D2886" s="792" t="n">
        <v>0.5836850871786675</v>
      </c>
      <c r="E2886" s="793" t="n"/>
      <c r="F2886" s="795" t="n"/>
      <c r="G2886" s="794" t="n"/>
      <c r="H2886" s="836" t="n">
        <v>0.3655385846184077</v>
      </c>
      <c r="I2886" s="792" t="n">
        <v>0.4338921211917348</v>
      </c>
      <c r="J2886" s="793" t="n"/>
      <c r="K2886" s="795" t="n">
        <v>1.128591954859323</v>
      </c>
      <c r="L2886" s="793" t="n"/>
      <c r="M2886" s="982">
        <f>IFERROR(AVERAGE(D2886:E2886),"")</f>
        <v/>
      </c>
      <c r="N2886" s="982">
        <f>IFERROR(AVERAGE(F2886:H2886),"")</f>
        <v/>
      </c>
      <c r="O2886" s="982">
        <f>IFERROR(AVERAGE(I2886:J2886),"")</f>
        <v/>
      </c>
      <c r="P2886" s="982">
        <f>IFERROR(AVERAGE(K2886:L2886),"")</f>
        <v/>
      </c>
      <c r="R2886" s="797">
        <f>AVERAGE(M2886:P2886)</f>
        <v/>
      </c>
      <c r="S2886" s="266">
        <f>IF(R2886&gt;=1,1,0)</f>
        <v/>
      </c>
      <c r="T2886" s="266">
        <f>IF(S2886=0,0,S2886+T2885)</f>
        <v/>
      </c>
      <c r="AH2886" s="257">
        <f>IF(AND(M2886&gt;=2,N2886&gt;=2,O2886&gt;=2,P2886&gt;=2),1,0)</f>
        <v/>
      </c>
      <c r="AI2886" s="266">
        <f>IF(AH2886=0,"OK","Check")</f>
        <v/>
      </c>
    </row>
    <row r="2887" ht="17.45" customHeight="1">
      <c r="A2887" s="257">
        <f>IF(ISNUMBER(C2887),MONTH(C2887),"")</f>
        <v/>
      </c>
      <c r="B2887" s="257">
        <f>IF(ISNUMBER(C2887),YEAR(C2887),"")</f>
        <v/>
      </c>
      <c r="C2887" s="808">
        <f>C2886+1</f>
        <v/>
      </c>
      <c r="D2887" s="809" t="n"/>
      <c r="E2887" s="810" t="n">
        <v>0.8867914654044441</v>
      </c>
      <c r="F2887" s="812" t="n"/>
      <c r="G2887" s="811" t="n">
        <v>0.8241653486118469</v>
      </c>
      <c r="H2887" s="837" t="n"/>
      <c r="I2887" s="809" t="n"/>
      <c r="J2887" s="810" t="n">
        <v>0.5695331187103818</v>
      </c>
      <c r="K2887" s="812" t="n"/>
      <c r="L2887" s="810" t="n">
        <v>1.413094562978607</v>
      </c>
      <c r="M2887" s="983">
        <f>IFERROR(AVERAGE(D2887:E2887),"")</f>
        <v/>
      </c>
      <c r="N2887" s="983">
        <f>IFERROR(AVERAGE(F2887:H2887),"")</f>
        <v/>
      </c>
      <c r="O2887" s="983">
        <f>IFERROR(AVERAGE(I2887:J2887),"")</f>
        <v/>
      </c>
      <c r="P2887" s="983">
        <f>IFERROR(AVERAGE(K2887:L2887),"")</f>
        <v/>
      </c>
      <c r="Q2887" s="441" t="n"/>
      <c r="R2887" s="813">
        <f>AVERAGE(M2887:P2887)</f>
        <v/>
      </c>
      <c r="S2887" s="443">
        <f>IF(R2887&gt;=1,1,0)</f>
        <v/>
      </c>
      <c r="T2887" s="443">
        <f>IF(S2887=0,0,S2887+T2886)</f>
        <v/>
      </c>
      <c r="AH2887" s="257">
        <f>IF(AND(M2887&gt;=2,N2887&gt;=2,O2887&gt;=2,P2887&gt;=2),1,0)</f>
        <v/>
      </c>
      <c r="AI2887" s="266">
        <f>IF(AH2887=0,"OK","Check")</f>
        <v/>
      </c>
    </row>
    <row r="2888" ht="17.45" customHeight="1">
      <c r="A2888" s="257">
        <f>IF(ISNUMBER(C2888),MONTH(C2888),"")</f>
        <v/>
      </c>
      <c r="B2888" s="257">
        <f>IF(ISNUMBER(C2888),YEAR(C2888),"")</f>
        <v/>
      </c>
      <c r="C2888" s="861">
        <f>C2887+1</f>
        <v/>
      </c>
      <c r="D2888" s="809" t="n">
        <v>1.000306268736062</v>
      </c>
      <c r="E2888" s="810" t="n"/>
      <c r="F2888" s="812" t="n">
        <v>0.6534124322720799</v>
      </c>
      <c r="G2888" s="811" t="n"/>
      <c r="H2888" s="837" t="n">
        <v>0.6361652773281742</v>
      </c>
      <c r="I2888" s="809" t="n">
        <v>0.6997127044055369</v>
      </c>
      <c r="J2888" s="810" t="n"/>
      <c r="K2888" s="812" t="n">
        <v>1.296195015811589</v>
      </c>
      <c r="L2888" s="810" t="n"/>
      <c r="M2888" s="983">
        <f>IFERROR(AVERAGE(D2888:E2888),"")</f>
        <v/>
      </c>
      <c r="N2888" s="983">
        <f>IFERROR(AVERAGE(F2888:H2888),"")</f>
        <v/>
      </c>
      <c r="O2888" s="983">
        <f>IFERROR(AVERAGE(I2888:J2888),"")</f>
        <v/>
      </c>
      <c r="P2888" s="983">
        <f>IFERROR(AVERAGE(K2888:L2888),"")</f>
        <v/>
      </c>
      <c r="Q2888" s="441" t="n"/>
      <c r="R2888" s="813">
        <f>AVERAGE(M2888:P2888)</f>
        <v/>
      </c>
      <c r="S2888" s="443">
        <f>IF(R2888&gt;=1,1,0)</f>
        <v/>
      </c>
      <c r="T2888" s="443">
        <f>IF(S2888=0,0,S2888+T2887)</f>
        <v/>
      </c>
      <c r="AH2888" s="257">
        <f>IF(AND(M2888&gt;=2,N2888&gt;=2,O2888&gt;=2,P2888&gt;=2),1,0)</f>
        <v/>
      </c>
      <c r="AI2888" s="266">
        <f>IF(AH2888=0,"OK","Check")</f>
        <v/>
      </c>
    </row>
    <row r="2889" ht="17.45" customHeight="1">
      <c r="A2889" s="257">
        <f>IF(ISNUMBER(C2889),MONTH(C2889),"")</f>
        <v/>
      </c>
      <c r="B2889" s="257">
        <f>IF(ISNUMBER(C2889),YEAR(C2889),"")</f>
        <v/>
      </c>
      <c r="C2889" s="791">
        <f>C2888+1</f>
        <v/>
      </c>
      <c r="D2889" s="792" t="n"/>
      <c r="E2889" s="793" t="n">
        <v>1.311664768405747</v>
      </c>
      <c r="F2889" s="795" t="n"/>
      <c r="G2889" s="794" t="n">
        <v>1.689691626396736</v>
      </c>
      <c r="H2889" s="836" t="n"/>
      <c r="I2889" s="792" t="n"/>
      <c r="J2889" s="793" t="n">
        <v>1.617689419337311</v>
      </c>
      <c r="K2889" s="795" t="n"/>
      <c r="L2889" s="793" t="n">
        <v>1.498707488667098</v>
      </c>
      <c r="M2889" s="982">
        <f>IFERROR(AVERAGE(D2889:E2889),"")</f>
        <v/>
      </c>
      <c r="N2889" s="982">
        <f>IFERROR(AVERAGE(F2889:H2889),"")</f>
        <v/>
      </c>
      <c r="O2889" s="982">
        <f>IFERROR(AVERAGE(I2889:J2889),"")</f>
        <v/>
      </c>
      <c r="P2889" s="982">
        <f>IFERROR(AVERAGE(K2889:L2889),"")</f>
        <v/>
      </c>
      <c r="R2889" s="797">
        <f>AVERAGE(M2889:P2889)</f>
        <v/>
      </c>
      <c r="S2889" s="266">
        <f>IF(R2889&gt;=1,1,0)</f>
        <v/>
      </c>
      <c r="T2889" s="266">
        <f>IF(S2889=0,0,S2889+T2888)</f>
        <v/>
      </c>
      <c r="AH2889" s="257">
        <f>IF(AND(M2889&gt;=2,N2889&gt;=2,O2889&gt;=2,P2889&gt;=2),1,0)</f>
        <v/>
      </c>
      <c r="AI2889" s="266">
        <f>IF(AH2889=0,"OK","Check")</f>
        <v/>
      </c>
    </row>
    <row r="2890" ht="17.45" customHeight="1">
      <c r="A2890" s="257">
        <f>IF(ISNUMBER(C2890),MONTH(C2890),"")</f>
        <v/>
      </c>
      <c r="B2890" s="257">
        <f>IF(ISNUMBER(C2890),YEAR(C2890),"")</f>
        <v/>
      </c>
      <c r="C2890" s="791">
        <f>C2889+1</f>
        <v/>
      </c>
      <c r="D2890" s="792" t="n">
        <v>1.810108174246609</v>
      </c>
      <c r="E2890" s="793" t="n"/>
      <c r="F2890" s="795" t="n">
        <v>1.261596129319497</v>
      </c>
      <c r="G2890" s="794" t="n"/>
      <c r="H2890" s="836" t="n"/>
      <c r="I2890" s="792" t="n">
        <v>1.903584843956842</v>
      </c>
      <c r="J2890" s="793" t="n"/>
      <c r="K2890" s="795" t="n">
        <v>1.570631759251142</v>
      </c>
      <c r="L2890" s="793" t="n"/>
      <c r="M2890" s="982">
        <f>IFERROR(AVERAGE(D2890:E2890),"")</f>
        <v/>
      </c>
      <c r="N2890" s="982">
        <f>IFERROR(AVERAGE(F2890:H2890),"")</f>
        <v/>
      </c>
      <c r="O2890" s="982">
        <f>IFERROR(AVERAGE(I2890:J2890),"")</f>
        <v/>
      </c>
      <c r="P2890" s="982">
        <f>IFERROR(AVERAGE(K2890:L2890),"")</f>
        <v/>
      </c>
      <c r="R2890" s="797">
        <f>AVERAGE(M2890:P2890)</f>
        <v/>
      </c>
      <c r="S2890" s="266">
        <f>IF(R2890&gt;=1,1,0)</f>
        <v/>
      </c>
      <c r="T2890" s="266">
        <f>IF(S2890=0,0,S2890+T2889)</f>
        <v/>
      </c>
      <c r="AH2890" s="257">
        <f>IF(AND(M2890&gt;=2,N2890&gt;=2,O2890&gt;=2,P2890&gt;=2),1,0)</f>
        <v/>
      </c>
      <c r="AI2890" s="266">
        <f>IF(AH2890=0,"OK","Check")</f>
        <v/>
      </c>
    </row>
    <row r="2891" ht="17.45" customHeight="1">
      <c r="A2891" s="257">
        <f>IF(ISNUMBER(C2891),MONTH(C2891),"")</f>
        <v/>
      </c>
      <c r="B2891" s="257">
        <f>IF(ISNUMBER(C2891),YEAR(C2891),"")</f>
        <v/>
      </c>
      <c r="C2891" s="791">
        <f>C2890+1</f>
        <v/>
      </c>
      <c r="D2891" s="792" t="n"/>
      <c r="E2891" s="793" t="n">
        <v>1.628604030168396</v>
      </c>
      <c r="F2891" s="795" t="n"/>
      <c r="G2891" s="794" t="n">
        <v>1.100321818964108</v>
      </c>
      <c r="H2891" s="836" t="n"/>
      <c r="I2891" s="792" t="n"/>
      <c r="J2891" s="793" t="n">
        <v>1.277846521387143</v>
      </c>
      <c r="K2891" s="795" t="n"/>
      <c r="L2891" s="793" t="n">
        <v>1.623608702317701</v>
      </c>
      <c r="M2891" s="982">
        <f>IFERROR(AVERAGE(D2891:E2891),"")</f>
        <v/>
      </c>
      <c r="N2891" s="982">
        <f>IFERROR(AVERAGE(F2891:H2891),"")</f>
        <v/>
      </c>
      <c r="O2891" s="982">
        <f>IFERROR(AVERAGE(I2891:J2891),"")</f>
        <v/>
      </c>
      <c r="P2891" s="982">
        <f>IFERROR(AVERAGE(K2891:L2891),"")</f>
        <v/>
      </c>
      <c r="R2891" s="797">
        <f>AVERAGE(M2891:P2891)</f>
        <v/>
      </c>
      <c r="S2891" s="266">
        <f>IF(R2891&gt;=1,1,0)</f>
        <v/>
      </c>
      <c r="T2891" s="266">
        <f>IF(S2891=0,0,S2891+T2890)</f>
        <v/>
      </c>
      <c r="AH2891" s="257">
        <f>IF(AND(M2891&gt;=2,N2891&gt;=2,O2891&gt;=2,P2891&gt;=2),1,0)</f>
        <v/>
      </c>
      <c r="AI2891" s="266">
        <f>IF(AH2891=0,"OK","Check")</f>
        <v/>
      </c>
    </row>
    <row r="2892" ht="17.45" customHeight="1" thickBot="1">
      <c r="A2892" s="257">
        <f>IF(ISNUMBER(C2892),MONTH(C2892),"")</f>
        <v/>
      </c>
      <c r="B2892" s="257">
        <f>IF(ISNUMBER(C2892),YEAR(C2892),"")</f>
        <v/>
      </c>
      <c r="C2892" s="791">
        <f>C2891+1</f>
        <v/>
      </c>
      <c r="D2892" s="792" t="n">
        <v>1.186015236222715</v>
      </c>
      <c r="E2892" s="793" t="n"/>
      <c r="F2892" s="795" t="n"/>
      <c r="G2892" s="794" t="n"/>
      <c r="H2892" s="836" t="n">
        <v>0.7631693841966534</v>
      </c>
      <c r="I2892" s="792" t="n">
        <v>0.896822273752924</v>
      </c>
      <c r="J2892" s="793" t="n"/>
      <c r="K2892" s="795" t="n">
        <v>1.103312851393001</v>
      </c>
      <c r="L2892" s="793" t="n"/>
      <c r="M2892" s="982">
        <f>IFERROR(AVERAGE(D2892:E2892),"")</f>
        <v/>
      </c>
      <c r="N2892" s="982">
        <f>IFERROR(AVERAGE(F2892:H2892),"")</f>
        <v/>
      </c>
      <c r="O2892" s="982">
        <f>IFERROR(AVERAGE(I2892:J2892),"")</f>
        <v/>
      </c>
      <c r="P2892" s="982">
        <f>IFERROR(AVERAGE(K2892:L2892),"")</f>
        <v/>
      </c>
      <c r="R2892" s="797">
        <f>AVERAGE(M2892:P2892)</f>
        <v/>
      </c>
      <c r="S2892" s="266">
        <f>IF(R2892&gt;=1,1,0)</f>
        <v/>
      </c>
      <c r="T2892" s="266">
        <f>IF(S2892=0,0,S2892+T2891)</f>
        <v/>
      </c>
      <c r="AH2892" s="257">
        <f>IF(AND(M2892&gt;=2,N2892&gt;=2,O2892&gt;=2,P2892&gt;=2),1,0)</f>
        <v/>
      </c>
      <c r="AI2892" s="266">
        <f>IF(AH2892=0,"OK","Check")</f>
        <v/>
      </c>
    </row>
    <row r="2893" ht="17.45" customHeight="1" thickBot="1">
      <c r="A2893" s="257">
        <f>IF(ISNUMBER(C2893),MONTH(C2893),"")</f>
        <v/>
      </c>
      <c r="B2893" s="257">
        <f>IF(ISNUMBER(C2893),YEAR(C2893),"")</f>
        <v/>
      </c>
      <c r="C2893" s="791">
        <f>C2892+1</f>
        <v/>
      </c>
      <c r="D2893" s="792" t="n"/>
      <c r="E2893" s="793" t="n">
        <v>1.276104982691359</v>
      </c>
      <c r="F2893" s="795" t="n"/>
      <c r="G2893" s="794" t="n">
        <v>1.008134973415153</v>
      </c>
      <c r="H2893" s="836" t="n"/>
      <c r="I2893" s="792" t="n"/>
      <c r="J2893" s="793" t="n">
        <v>1.147897373381963</v>
      </c>
      <c r="K2893" s="795" t="n"/>
      <c r="L2893" s="793" t="n">
        <v>1.212486801925339</v>
      </c>
      <c r="M2893" s="982">
        <f>IFERROR(AVERAGE(D2893:E2893),"")</f>
        <v/>
      </c>
      <c r="N2893" s="982">
        <f>IFERROR(AVERAGE(F2893:H2893),"")</f>
        <v/>
      </c>
      <c r="O2893" s="982">
        <f>IFERROR(AVERAGE(I2893:J2893),"")</f>
        <v/>
      </c>
      <c r="P2893" s="982">
        <f>IFERROR(AVERAGE(K2893:L2893),"")</f>
        <v/>
      </c>
      <c r="R2893" s="797">
        <f>AVERAGE(M2893:P2893)</f>
        <v/>
      </c>
      <c r="S2893" s="266">
        <f>IF(R2893&gt;=1,1,0)</f>
        <v/>
      </c>
      <c r="T2893" s="266">
        <f>IF(S2893=0,0,S2893+T2892)</f>
        <v/>
      </c>
      <c r="U2893" s="514" t="inlineStr">
        <is>
          <t>November</t>
        </is>
      </c>
      <c r="V2893" s="515" t="n">
        <v>2025</v>
      </c>
      <c r="W2893" s="516" t="n"/>
      <c r="X2893" s="516" t="n"/>
      <c r="Y2893" s="516" t="n"/>
      <c r="AH2893" s="257">
        <f>IF(AND(M2893&gt;=2,N2893&gt;=2,O2893&gt;=2,P2893&gt;=2),1,0)</f>
        <v/>
      </c>
      <c r="AI2893" s="266">
        <f>IF(AH2893=0,"OK","Check")</f>
        <v/>
      </c>
    </row>
    <row r="2894" ht="17.45" customHeight="1">
      <c r="A2894" s="257">
        <f>IF(ISNUMBER(C2894),MONTH(C2894),"")</f>
        <v/>
      </c>
      <c r="B2894" s="257">
        <f>IF(ISNUMBER(C2894),YEAR(C2894),"")</f>
        <v/>
      </c>
      <c r="C2894" s="861">
        <f>C2893+1</f>
        <v/>
      </c>
      <c r="D2894" s="809" t="n">
        <v>1.364436499938391</v>
      </c>
      <c r="E2894" s="810" t="n"/>
      <c r="F2894" s="812" t="n">
        <v>1.507009405568751</v>
      </c>
      <c r="G2894" s="811" t="n"/>
      <c r="H2894" s="837" t="n">
        <v>1.450363847942016</v>
      </c>
      <c r="I2894" s="809" t="n">
        <v>1.236704948748495</v>
      </c>
      <c r="J2894" s="810" t="n"/>
      <c r="K2894" s="812" t="n">
        <v>1.168887251920518</v>
      </c>
      <c r="L2894" s="810" t="n"/>
      <c r="M2894" s="983">
        <f>IFERROR(AVERAGE(D2894:E2894),"")</f>
        <v/>
      </c>
      <c r="N2894" s="983">
        <f>IFERROR(AVERAGE(F2894:H2894),"")</f>
        <v/>
      </c>
      <c r="O2894" s="983">
        <f>IFERROR(AVERAGE(I2894:J2894),"")</f>
        <v/>
      </c>
      <c r="P2894" s="983">
        <f>IFERROR(AVERAGE(K2894:L2894),"")</f>
        <v/>
      </c>
      <c r="Q2894" s="441" t="n"/>
      <c r="R2894" s="813">
        <f>AVERAGE(M2894:P2894)</f>
        <v/>
      </c>
      <c r="S2894" s="443">
        <f>IF(R2894&gt;=1,1,0)</f>
        <v/>
      </c>
      <c r="T2894" s="443">
        <f>IF(S2894=0,0,S2894+T2893)</f>
        <v/>
      </c>
      <c r="U2894" s="517" t="inlineStr">
        <is>
          <t>Parameter</t>
        </is>
      </c>
      <c r="V2894" s="517" t="inlineStr">
        <is>
          <t>Station 1</t>
        </is>
      </c>
      <c r="W2894" s="517" t="inlineStr">
        <is>
          <t>Station 2</t>
        </is>
      </c>
      <c r="X2894" s="517" t="inlineStr">
        <is>
          <t>Station 4</t>
        </is>
      </c>
      <c r="Y2894" s="517" t="inlineStr">
        <is>
          <t>Station 5</t>
        </is>
      </c>
      <c r="AH2894" s="257">
        <f>IF(AND(M2894&gt;=2,N2894&gt;=2,O2894&gt;=2,P2894&gt;=2),1,0)</f>
        <v/>
      </c>
      <c r="AI2894" s="266">
        <f>IF(AH2894=0,"OK","Check")</f>
        <v/>
      </c>
    </row>
    <row r="2895" ht="17.45" customHeight="1" thickBot="1">
      <c r="A2895" s="257">
        <f>IF(ISNUMBER(C2895),MONTH(C2895),"")</f>
        <v/>
      </c>
      <c r="B2895" s="257">
        <f>IF(ISNUMBER(C2895),YEAR(C2895),"")</f>
        <v/>
      </c>
      <c r="C2895" s="877">
        <f>C2894+1</f>
        <v/>
      </c>
      <c r="D2895" s="878" t="n"/>
      <c r="E2895" s="879" t="n">
        <v>1.13877725116461</v>
      </c>
      <c r="F2895" s="880" t="n"/>
      <c r="G2895" s="881" t="n">
        <v>1.100628658790843</v>
      </c>
      <c r="H2895" s="882" t="n"/>
      <c r="I2895" s="878" t="n"/>
      <c r="J2895" s="879" t="n">
        <v>0.826350045901411</v>
      </c>
      <c r="K2895" s="880" t="n"/>
      <c r="L2895" s="879" t="n">
        <v>1.820841319251775</v>
      </c>
      <c r="M2895" s="1003">
        <f>IFERROR(AVERAGE(D2895:E2895),"")</f>
        <v/>
      </c>
      <c r="N2895" s="1003">
        <f>IFERROR(AVERAGE(F2895:H2895),"")</f>
        <v/>
      </c>
      <c r="O2895" s="1003">
        <f>IFERROR(AVERAGE(I2895:J2895),"")</f>
        <v/>
      </c>
      <c r="P2895" s="1003">
        <f>IFERROR(AVERAGE(K2895:L2895),"")</f>
        <v/>
      </c>
      <c r="Q2895" s="531" t="n"/>
      <c r="R2895" s="884">
        <f>AVERAGE(M2895:P2895)</f>
        <v/>
      </c>
      <c r="S2895" s="510">
        <f>IF(R2895&gt;=1,1,0)</f>
        <v/>
      </c>
      <c r="T2895" s="510">
        <f>IF(S2895=0,0,S2895+T2894)</f>
        <v/>
      </c>
      <c r="U2895" s="518" t="inlineStr">
        <is>
          <t>Average</t>
        </is>
      </c>
      <c r="V2895" s="928">
        <f>AVERAGE(D2866:E2895)</f>
        <v/>
      </c>
      <c r="W2895" s="928">
        <f>AVERAGE(F2866:H2895)</f>
        <v/>
      </c>
      <c r="X2895" s="928">
        <f>AVERAGE(I2866:J2895)</f>
        <v/>
      </c>
      <c r="Y2895" s="928">
        <f>AVERAGE(K2866:L2895)</f>
        <v/>
      </c>
      <c r="AH2895" s="257">
        <f>IF(AND(M2895&gt;=2,N2895&gt;=2,O2895&gt;=2,P2895&gt;=2),1,0)</f>
        <v/>
      </c>
      <c r="AI2895" s="266">
        <f>IF(AH2895=0,"OK","Check")</f>
        <v/>
      </c>
    </row>
    <row r="2896" ht="17.45" customHeight="1">
      <c r="A2896" s="257">
        <f>IF(ISNUMBER(C2896),MONTH(C2896),"")</f>
        <v/>
      </c>
      <c r="B2896" s="257">
        <f>IF(ISNUMBER(C2896),YEAR(C2896),"")</f>
        <v/>
      </c>
      <c r="C2896" s="831">
        <f>C2895+1</f>
        <v/>
      </c>
      <c r="D2896" s="832" t="n">
        <v>1.638744548181015</v>
      </c>
      <c r="E2896" s="833" t="n"/>
      <c r="F2896" s="835" t="n">
        <v>1.34406938367909</v>
      </c>
      <c r="G2896" s="834" t="n"/>
      <c r="H2896" s="860" t="n"/>
      <c r="I2896" s="832" t="n">
        <v>1.715083270478493</v>
      </c>
      <c r="J2896" s="833" t="n"/>
      <c r="K2896" s="835" t="n">
        <v>1.661974247591813</v>
      </c>
      <c r="L2896" s="833" t="n"/>
      <c r="M2896" s="982">
        <f>IFERROR(AVERAGE(D2896:E2896),"")</f>
        <v/>
      </c>
      <c r="N2896" s="982">
        <f>IFERROR(AVERAGE(F2896:H2896),"")</f>
        <v/>
      </c>
      <c r="O2896" s="982">
        <f>IFERROR(AVERAGE(I2896:J2896),"")</f>
        <v/>
      </c>
      <c r="P2896" s="982">
        <f>IFERROR(AVERAGE(K2896:L2896),"")</f>
        <v/>
      </c>
      <c r="R2896" s="797">
        <f>AVERAGE(M2896:P2896)</f>
        <v/>
      </c>
      <c r="S2896" s="266">
        <f>IF(R2896&gt;=1,1,0)</f>
        <v/>
      </c>
      <c r="T2896" s="266">
        <f>IF(S2896=0,0,S2896+T2895)</f>
        <v/>
      </c>
      <c r="U2896" s="518" t="inlineStr">
        <is>
          <t>Maximum</t>
        </is>
      </c>
      <c r="V2896" s="928">
        <f>MAX(D2866:E2895)</f>
        <v/>
      </c>
      <c r="W2896" s="928">
        <f>MAX(F2866:H2895)</f>
        <v/>
      </c>
      <c r="X2896" s="928">
        <f>MAX(I2866:J2895)</f>
        <v/>
      </c>
      <c r="Y2896" s="928">
        <f>MAX(K2866:L2895)</f>
        <v/>
      </c>
      <c r="AH2896" s="257">
        <f>IF(AND(M2896&gt;=2,N2896&gt;=2,O2896&gt;=2,P2896&gt;=2),1,0)</f>
        <v/>
      </c>
      <c r="AI2896" s="266">
        <f>IF(AH2896=0,"OK","Check")</f>
        <v/>
      </c>
    </row>
    <row r="2897" ht="17.45" customHeight="1" thickBot="1">
      <c r="A2897" s="257">
        <f>IF(ISNUMBER(C2897),MONTH(C2897),"")</f>
        <v/>
      </c>
      <c r="B2897" s="257">
        <f>IF(ISNUMBER(C2897),YEAR(C2897),"")</f>
        <v/>
      </c>
      <c r="C2897" s="791">
        <f>C2896+1</f>
        <v/>
      </c>
      <c r="D2897" s="792" t="n"/>
      <c r="E2897" s="793" t="n">
        <v>1.356728833312011</v>
      </c>
      <c r="F2897" s="795" t="n"/>
      <c r="G2897" s="794" t="n">
        <v>1.250338706122185</v>
      </c>
      <c r="H2897" s="836" t="n"/>
      <c r="I2897" s="792" t="n"/>
      <c r="J2897" s="793" t="n">
        <v>1.523055940133524</v>
      </c>
      <c r="K2897" s="795" t="n"/>
      <c r="L2897" s="793" t="n">
        <v>1.579710119148091</v>
      </c>
      <c r="M2897" s="982">
        <f>IFERROR(AVERAGE(D2897:E2897),"")</f>
        <v/>
      </c>
      <c r="N2897" s="982">
        <f>IFERROR(AVERAGE(F2897:H2897),"")</f>
        <v/>
      </c>
      <c r="O2897" s="982">
        <f>IFERROR(AVERAGE(I2897:J2897),"")</f>
        <v/>
      </c>
      <c r="P2897" s="982">
        <f>IFERROR(AVERAGE(K2897:L2897),"")</f>
        <v/>
      </c>
      <c r="R2897" s="797">
        <f>AVERAGE(M2897:P2897)</f>
        <v/>
      </c>
      <c r="S2897" s="266">
        <f>IF(R2897&gt;=1,1,0)</f>
        <v/>
      </c>
      <c r="T2897" s="266">
        <f>IF(S2897=0,0,S2897+T2896)</f>
        <v/>
      </c>
      <c r="U2897" s="520" t="inlineStr">
        <is>
          <t># DAYS &gt; 2.5</t>
        </is>
      </c>
      <c r="V2897" s="521">
        <f>COUNTIF(D2866:E2895,"&gt;=2.5")</f>
        <v/>
      </c>
      <c r="W2897" s="521">
        <f>COUNTIF(F2866:H2895,"&gt;=2.5")</f>
        <v/>
      </c>
      <c r="X2897" s="521">
        <f>COUNTIF(I2866:J2895,"&gt;=2.5")</f>
        <v/>
      </c>
      <c r="Y2897" s="521">
        <f>COUNTIF(K2866:L2895,"&gt;=2.5")</f>
        <v/>
      </c>
      <c r="AH2897" s="257">
        <f>IF(AND(M2897&gt;=2,N2897&gt;=2,O2897&gt;=2,P2897&gt;=2),1,0)</f>
        <v/>
      </c>
      <c r="AI2897" s="266">
        <f>IF(AH2897=0,"OK","Check")</f>
        <v/>
      </c>
    </row>
    <row r="2898" ht="17.45" customHeight="1" thickBot="1">
      <c r="A2898" s="257">
        <f>IF(ISNUMBER(C2898),MONTH(C2898),"")</f>
        <v/>
      </c>
      <c r="B2898" s="257">
        <f>IF(ISNUMBER(C2898),YEAR(C2898),"")</f>
        <v/>
      </c>
      <c r="C2898" s="791">
        <f>C2897+1</f>
        <v/>
      </c>
      <c r="D2898" s="792" t="n">
        <v>1.400780589074106</v>
      </c>
      <c r="E2898" s="793" t="n"/>
      <c r="F2898" s="795" t="n"/>
      <c r="G2898" s="794" t="n"/>
      <c r="H2898" s="836" t="n">
        <v>1.282600509981773</v>
      </c>
      <c r="I2898" s="792" t="n">
        <v>1.570811065233813</v>
      </c>
      <c r="J2898" s="793" t="n"/>
      <c r="K2898" s="795" t="n">
        <v>1.669213708100893</v>
      </c>
      <c r="L2898" s="793" t="n"/>
      <c r="M2898" s="982">
        <f>IFERROR(AVERAGE(D2898:E2898),"")</f>
        <v/>
      </c>
      <c r="N2898" s="982">
        <f>IFERROR(AVERAGE(F2898:H2898),"")</f>
        <v/>
      </c>
      <c r="O2898" s="982">
        <f>IFERROR(AVERAGE(I2898:J2898),"")</f>
        <v/>
      </c>
      <c r="P2898" s="982">
        <f>IFERROR(AVERAGE(K2898:L2898),"")</f>
        <v/>
      </c>
      <c r="R2898" s="797">
        <f>AVERAGE(M2898:P2898)</f>
        <v/>
      </c>
      <c r="S2898" s="266">
        <f>IF(R2898&gt;=1,1,0)</f>
        <v/>
      </c>
      <c r="T2898" s="266">
        <f>IF(S2898=0,0,S2898+T2897)</f>
        <v/>
      </c>
      <c r="X2898" s="664">
        <f>SUM(V2897:Y2897)</f>
        <v/>
      </c>
      <c r="Y2898" s="929">
        <f>AVERAGE(V2895:Y2895)</f>
        <v/>
      </c>
      <c r="AH2898" s="257">
        <f>IF(AND(M2898&gt;=2,N2898&gt;=2,O2898&gt;=2,P2898&gt;=2),1,0)</f>
        <v/>
      </c>
      <c r="AI2898" s="266">
        <f>IF(AH2898=0,"OK","Check")</f>
        <v/>
      </c>
    </row>
    <row r="2899" ht="17.45" customHeight="1">
      <c r="A2899" s="257">
        <f>IF(ISNUMBER(C2899),MONTH(C2899),"")</f>
        <v/>
      </c>
      <c r="B2899" s="257">
        <f>IF(ISNUMBER(C2899),YEAR(C2899),"")</f>
        <v/>
      </c>
      <c r="C2899" s="791">
        <f>C2898+1</f>
        <v/>
      </c>
      <c r="D2899" s="792" t="n"/>
      <c r="E2899" s="793" t="n">
        <v>1.541576308039884</v>
      </c>
      <c r="F2899" s="795" t="n"/>
      <c r="G2899" s="794" t="n">
        <v>1.168630376657402</v>
      </c>
      <c r="H2899" s="836" t="n"/>
      <c r="I2899" s="792" t="n"/>
      <c r="J2899" s="793" t="n">
        <v>1.128303306821602</v>
      </c>
      <c r="K2899" s="795" t="n"/>
      <c r="L2899" s="793" t="n">
        <v>1.34767471839342</v>
      </c>
      <c r="M2899" s="982">
        <f>IFERROR(AVERAGE(D2899:E2899),"")</f>
        <v/>
      </c>
      <c r="N2899" s="982">
        <f>IFERROR(AVERAGE(F2899:H2899),"")</f>
        <v/>
      </c>
      <c r="O2899" s="982">
        <f>IFERROR(AVERAGE(I2899:J2899),"")</f>
        <v/>
      </c>
      <c r="P2899" s="982">
        <f>IFERROR(AVERAGE(K2899:L2899),"")</f>
        <v/>
      </c>
      <c r="R2899" s="797">
        <f>AVERAGE(M2899:P2899)</f>
        <v/>
      </c>
      <c r="S2899" s="266">
        <f>IF(R2899&gt;=1,1,0)</f>
        <v/>
      </c>
      <c r="T2899" s="266">
        <f>IF(S2899=0,0,S2899+T2898)</f>
        <v/>
      </c>
      <c r="V2899" s="605">
        <f>V2895-V2865</f>
        <v/>
      </c>
      <c r="W2899" s="605">
        <f>W2895-W2865</f>
        <v/>
      </c>
      <c r="X2899" s="605">
        <f>X2895-X2865</f>
        <v/>
      </c>
      <c r="Y2899" s="605">
        <f>Y2895-Y2865</f>
        <v/>
      </c>
      <c r="AH2899" s="257">
        <f>IF(AND(M2899&gt;=2,N2899&gt;=2,O2899&gt;=2,P2899&gt;=2),1,0)</f>
        <v/>
      </c>
      <c r="AI2899" s="266">
        <f>IF(AH2899=0,"OK","Check")</f>
        <v/>
      </c>
    </row>
    <row r="2900" ht="17.45" customHeight="1">
      <c r="A2900" s="257">
        <f>IF(ISNUMBER(C2900),MONTH(C2900),"")</f>
        <v/>
      </c>
      <c r="B2900" s="257">
        <f>IF(ISNUMBER(C2900),YEAR(C2900),"")</f>
        <v/>
      </c>
      <c r="C2900" s="861">
        <f>C2899+1</f>
        <v/>
      </c>
      <c r="D2900" s="803" t="n">
        <v>1.456235809156369</v>
      </c>
      <c r="E2900" s="804" t="n"/>
      <c r="F2900" s="806" t="n">
        <v>1.295148040452632</v>
      </c>
      <c r="G2900" s="805" t="n"/>
      <c r="H2900" s="838" t="n">
        <v>1.158734286986301</v>
      </c>
      <c r="I2900" s="803" t="n">
        <v>1.280050617302999</v>
      </c>
      <c r="J2900" s="804" t="n"/>
      <c r="K2900" s="806" t="n">
        <v>1.477693977422985</v>
      </c>
      <c r="L2900" s="804" t="n"/>
      <c r="M2900" s="982">
        <f>IFERROR(AVERAGE(D2900:E2900),"")</f>
        <v/>
      </c>
      <c r="N2900" s="982">
        <f>IFERROR(AVERAGE(F2900:H2900),"")</f>
        <v/>
      </c>
      <c r="O2900" s="982">
        <f>IFERROR(AVERAGE(I2900:J2900),"")</f>
        <v/>
      </c>
      <c r="P2900" s="982">
        <f>IFERROR(AVERAGE(K2900:L2900),"")</f>
        <v/>
      </c>
      <c r="R2900" s="797">
        <f>AVERAGE(M2900:P2900)</f>
        <v/>
      </c>
      <c r="S2900" s="266">
        <f>IF(R2900&gt;=1,1,0)</f>
        <v/>
      </c>
      <c r="T2900" s="266">
        <f>IF(S2900=0,0,S2900+T2899)</f>
        <v/>
      </c>
      <c r="AH2900" s="257">
        <f>IF(AND(M2900&gt;=2,N2900&gt;=2,O2900&gt;=2,P2900&gt;=2),1,0)</f>
        <v/>
      </c>
      <c r="AI2900" s="266">
        <f>IF(AH2900=0,"OK","Check")</f>
        <v/>
      </c>
    </row>
    <row r="2901" ht="17.45" customHeight="1">
      <c r="A2901" s="257">
        <f>IF(ISNUMBER(C2901),MONTH(C2901),"")</f>
        <v/>
      </c>
      <c r="B2901" s="257">
        <f>IF(ISNUMBER(C2901),YEAR(C2901),"")</f>
        <v/>
      </c>
      <c r="C2901" s="808">
        <f>C2900+1</f>
        <v/>
      </c>
      <c r="D2901" s="809" t="n"/>
      <c r="E2901" s="810" t="n">
        <v>1.533316876119059</v>
      </c>
      <c r="F2901" s="812" t="n"/>
      <c r="G2901" s="811" t="n">
        <v>0.9446674578775618</v>
      </c>
      <c r="H2901" s="837" t="n"/>
      <c r="I2901" s="809" t="n"/>
      <c r="J2901" s="810" t="n">
        <v>1.010459194738635</v>
      </c>
      <c r="K2901" s="812" t="n"/>
      <c r="L2901" s="810" t="n">
        <v>1.328733576302243</v>
      </c>
      <c r="M2901" s="983">
        <f>IFERROR(AVERAGE(D2901:E2901),"")</f>
        <v/>
      </c>
      <c r="N2901" s="983">
        <f>IFERROR(AVERAGE(F2901:H2901),"")</f>
        <v/>
      </c>
      <c r="O2901" s="983">
        <f>IFERROR(AVERAGE(I2901:J2901),"")</f>
        <v/>
      </c>
      <c r="P2901" s="983">
        <f>IFERROR(AVERAGE(K2901:L2901),"")</f>
        <v/>
      </c>
      <c r="Q2901" s="441" t="n"/>
      <c r="R2901" s="813">
        <f>AVERAGE(M2901:P2901)</f>
        <v/>
      </c>
      <c r="S2901" s="443">
        <f>IF(R2901&gt;=1,1,0)</f>
        <v/>
      </c>
      <c r="T2901" s="443">
        <f>IF(S2901=0,0,S2901+T2900)</f>
        <v/>
      </c>
      <c r="AH2901" s="257">
        <f>IF(AND(M2901&gt;=2,N2901&gt;=2,O2901&gt;=2,P2901&gt;=2),1,0)</f>
        <v/>
      </c>
      <c r="AI2901" s="266">
        <f>IF(AH2901=0,"OK","Check")</f>
        <v/>
      </c>
    </row>
    <row r="2902" ht="17.45" customHeight="1">
      <c r="A2902" s="257">
        <f>IF(ISNUMBER(C2902),MONTH(C2902),"")</f>
        <v/>
      </c>
      <c r="B2902" s="257">
        <f>IF(ISNUMBER(C2902),YEAR(C2902),"")</f>
        <v/>
      </c>
      <c r="C2902" s="808">
        <f>C2901+1</f>
        <v/>
      </c>
      <c r="D2902" s="809" t="n">
        <v>1.347413203708099</v>
      </c>
      <c r="E2902" s="810" t="n"/>
      <c r="F2902" s="812" t="n">
        <v>1.037712371128103</v>
      </c>
      <c r="G2902" s="811" t="n"/>
      <c r="H2902" s="837" t="n"/>
      <c r="I2902" s="809" t="n">
        <v>1.016603650606142</v>
      </c>
      <c r="J2902" s="810" t="n"/>
      <c r="K2902" s="812" t="n">
        <v>1.199768609799287</v>
      </c>
      <c r="L2902" s="810" t="n"/>
      <c r="M2902" s="983">
        <f>IFERROR(AVERAGE(D2902:E2902),"")</f>
        <v/>
      </c>
      <c r="N2902" s="983">
        <f>IFERROR(AVERAGE(F2902:H2902),"")</f>
        <v/>
      </c>
      <c r="O2902" s="983">
        <f>IFERROR(AVERAGE(I2902:J2902),"")</f>
        <v/>
      </c>
      <c r="P2902" s="983">
        <f>IFERROR(AVERAGE(K2902:L2902),"")</f>
        <v/>
      </c>
      <c r="Q2902" s="441" t="n"/>
      <c r="R2902" s="813">
        <f>AVERAGE(M2902:P2902)</f>
        <v/>
      </c>
      <c r="S2902" s="443">
        <f>IF(R2902&gt;=1,1,0)</f>
        <v/>
      </c>
      <c r="T2902" s="443">
        <f>IF(S2902=0,0,S2902+T2901)</f>
        <v/>
      </c>
      <c r="AH2902" s="257">
        <f>IF(AND(M2902&gt;=2,N2902&gt;=2,O2902&gt;=2,P2902&gt;=2),1,0)</f>
        <v/>
      </c>
      <c r="AI2902" s="266">
        <f>IF(AH2902=0,"OK","Check")</f>
        <v/>
      </c>
    </row>
    <row r="2903" ht="17.45" customHeight="1">
      <c r="A2903" s="257">
        <f>IF(ISNUMBER(C2903),MONTH(C2903),"")</f>
        <v/>
      </c>
      <c r="B2903" s="257">
        <f>IF(ISNUMBER(C2903),YEAR(C2903),"")</f>
        <v/>
      </c>
      <c r="C2903" s="791">
        <f>C2902+1</f>
        <v/>
      </c>
      <c r="D2903" s="792" t="n"/>
      <c r="E2903" s="793" t="n">
        <v>1.692034114491028</v>
      </c>
      <c r="F2903" s="795" t="n"/>
      <c r="G2903" s="794" t="n">
        <v>1.44619238779649</v>
      </c>
      <c r="H2903" s="836" t="n"/>
      <c r="I2903" s="792" t="n"/>
      <c r="J2903" s="793" t="n">
        <v>1.382849291229118</v>
      </c>
      <c r="K2903" s="795" t="n"/>
      <c r="L2903" s="793" t="n">
        <v>1.465284186243039</v>
      </c>
      <c r="M2903" s="982">
        <f>IFERROR(AVERAGE(D2903:E2903),"")</f>
        <v/>
      </c>
      <c r="N2903" s="982">
        <f>IFERROR(AVERAGE(F2903:H2903),"")</f>
        <v/>
      </c>
      <c r="O2903" s="982">
        <f>IFERROR(AVERAGE(I2903:J2903),"")</f>
        <v/>
      </c>
      <c r="P2903" s="982">
        <f>IFERROR(AVERAGE(K2903:L2903),"")</f>
        <v/>
      </c>
      <c r="R2903" s="797">
        <f>AVERAGE(M2903:P2903)</f>
        <v/>
      </c>
      <c r="S2903" s="266">
        <f>IF(R2903&gt;=1,1,0)</f>
        <v/>
      </c>
      <c r="T2903" s="266">
        <f>IF(S2903=0,0,S2903+T2902)</f>
        <v/>
      </c>
      <c r="AH2903" s="257">
        <f>IF(AND(M2903&gt;=2,N2903&gt;=2,O2903&gt;=2,P2903&gt;=2),1,0)</f>
        <v/>
      </c>
      <c r="AI2903" s="266">
        <f>IF(AH2903=0,"OK","Check")</f>
        <v/>
      </c>
    </row>
    <row r="2904" ht="17.45" customHeight="1">
      <c r="A2904" s="257">
        <f>IF(ISNUMBER(C2904),MONTH(C2904),"")</f>
        <v/>
      </c>
      <c r="B2904" s="257">
        <f>IF(ISNUMBER(C2904),YEAR(C2904),"")</f>
        <v/>
      </c>
      <c r="C2904" s="791">
        <f>C2903+1</f>
        <v/>
      </c>
      <c r="D2904" s="849" t="n">
        <v>1.61467517219122</v>
      </c>
      <c r="E2904" s="850" t="n"/>
      <c r="F2904" s="852" t="n"/>
      <c r="G2904" s="851" t="n"/>
      <c r="H2904" s="853" t="n">
        <v>1.119656760796777</v>
      </c>
      <c r="I2904" s="849" t="n">
        <v>1.532690110924019</v>
      </c>
      <c r="J2904" s="850" t="n"/>
      <c r="K2904" s="852" t="n">
        <v>1.409656467747151</v>
      </c>
      <c r="L2904" s="850" t="n"/>
      <c r="M2904" s="982">
        <f>IFERROR(AVERAGE(D2904:E2904),"")</f>
        <v/>
      </c>
      <c r="N2904" s="982">
        <f>IFERROR(AVERAGE(F2904:H2904),"")</f>
        <v/>
      </c>
      <c r="O2904" s="982">
        <f>IFERROR(AVERAGE(I2904:J2904),"")</f>
        <v/>
      </c>
      <c r="P2904" s="982">
        <f>IFERROR(AVERAGE(K2904:L2904),"")</f>
        <v/>
      </c>
      <c r="R2904" s="797">
        <f>AVERAGE(M2904:P2904)</f>
        <v/>
      </c>
      <c r="S2904" s="266">
        <f>IF(R2904&gt;=1,1,0)</f>
        <v/>
      </c>
      <c r="T2904" s="266">
        <f>IF(S2904=0,0,S2904+T2903)</f>
        <v/>
      </c>
      <c r="AH2904" s="257">
        <f>IF(AND(M2904&gt;=2,N2904&gt;=2,O2904&gt;=2,P2904&gt;=2),1,0)</f>
        <v/>
      </c>
      <c r="AI2904" s="266">
        <f>IF(AH2904=0,"OK","Check")</f>
        <v/>
      </c>
    </row>
    <row r="2905" ht="17.45" customHeight="1">
      <c r="A2905" s="257">
        <f>IF(ISNUMBER(C2905),MONTH(C2905),"")</f>
        <v/>
      </c>
      <c r="B2905" s="257">
        <f>IF(ISNUMBER(C2905),YEAR(C2905),"")</f>
        <v/>
      </c>
      <c r="C2905" s="791">
        <f>C2904+1</f>
        <v/>
      </c>
      <c r="D2905" s="792" t="n"/>
      <c r="E2905" s="793" t="n">
        <v>1.175383194166705</v>
      </c>
      <c r="F2905" s="795" t="n"/>
      <c r="G2905" s="794" t="n">
        <v>1.228726243571858</v>
      </c>
      <c r="H2905" s="836" t="n"/>
      <c r="I2905" s="792" t="n"/>
      <c r="J2905" s="793" t="n">
        <v>1.419758151620512</v>
      </c>
      <c r="K2905" s="795" t="n"/>
      <c r="L2905" s="793" t="n">
        <v>1.19232959877351</v>
      </c>
      <c r="M2905" s="982">
        <f>IFERROR(AVERAGE(D2905:E2905),"")</f>
        <v/>
      </c>
      <c r="N2905" s="982">
        <f>IFERROR(AVERAGE(F2905:H2905),"")</f>
        <v/>
      </c>
      <c r="O2905" s="982">
        <f>IFERROR(AVERAGE(I2905:J2905),"")</f>
        <v/>
      </c>
      <c r="P2905" s="982">
        <f>IFERROR(AVERAGE(K2905:L2905),"")</f>
        <v/>
      </c>
      <c r="R2905" s="797">
        <f>AVERAGE(M2905:P2905)</f>
        <v/>
      </c>
      <c r="S2905" s="266">
        <f>IF(R2905&gt;=1,1,0)</f>
        <v/>
      </c>
      <c r="T2905" s="266">
        <f>IF(S2905=0,0,S2905+T2904)</f>
        <v/>
      </c>
      <c r="AH2905" s="257">
        <f>IF(AND(M2905&gt;=2,N2905&gt;=2,O2905&gt;=2,P2905&gt;=2),1,0)</f>
        <v/>
      </c>
      <c r="AI2905" s="266">
        <f>IF(AH2905=0,"OK","Check")</f>
        <v/>
      </c>
    </row>
    <row r="2906" ht="17.45" customHeight="1">
      <c r="A2906" s="257">
        <f>IF(ISNUMBER(C2906),MONTH(C2906),"")</f>
        <v/>
      </c>
      <c r="B2906" s="257">
        <f>IF(ISNUMBER(C2906),YEAR(C2906),"")</f>
        <v/>
      </c>
      <c r="C2906" s="861">
        <f>C2905+1</f>
        <v/>
      </c>
      <c r="D2906" s="864" t="n">
        <v>2.37999535643336</v>
      </c>
      <c r="E2906" s="804" t="n"/>
      <c r="F2906" s="965" t="n">
        <v>2.161071406180041</v>
      </c>
      <c r="G2906" s="805" t="n"/>
      <c r="H2906" s="1035" t="n">
        <v>2.052656040924778</v>
      </c>
      <c r="I2906" s="864" t="n">
        <v>2.217768762304995</v>
      </c>
      <c r="J2906" s="804" t="n"/>
      <c r="K2906" s="965" t="n">
        <v>2.322658518981056</v>
      </c>
      <c r="L2906" s="804" t="n"/>
      <c r="M2906" s="1028">
        <f>IFERROR(AVERAGE(D2906:E2906),"")</f>
        <v/>
      </c>
      <c r="N2906" s="1028">
        <f>IFERROR(AVERAGE(F2906:H2906),"")</f>
        <v/>
      </c>
      <c r="O2906" s="1028">
        <f>IFERROR(AVERAGE(I2906:J2906),"")</f>
        <v/>
      </c>
      <c r="P2906" s="1028">
        <f>IFERROR(AVERAGE(K2906:L2906),"")</f>
        <v/>
      </c>
      <c r="R2906" s="876">
        <f>AVERAGE(M2906:P2906)</f>
        <v/>
      </c>
      <c r="S2906" s="266">
        <f>IF(R2906&gt;=1,1,0)</f>
        <v/>
      </c>
      <c r="T2906" s="266">
        <f>IF(S2906=0,0,S2906+T2905)</f>
        <v/>
      </c>
      <c r="AH2906" s="257">
        <f>IF(AND(M2906&gt;=2,N2906&gt;=2,O2906&gt;=2,P2906&gt;=2),1,0)</f>
        <v/>
      </c>
      <c r="AI2906" s="266">
        <f>IF(AH2906=0,"OK","Check")</f>
        <v/>
      </c>
    </row>
    <row r="2907" ht="17.45" customHeight="1">
      <c r="A2907" s="257">
        <f>IF(ISNUMBER(C2907),MONTH(C2907),"")</f>
        <v/>
      </c>
      <c r="B2907" s="257">
        <f>IF(ISNUMBER(C2907),YEAR(C2907),"")</f>
        <v/>
      </c>
      <c r="C2907" s="791">
        <f>C2906+1</f>
        <v/>
      </c>
      <c r="D2907" s="792" t="n"/>
      <c r="E2907" s="865" t="n">
        <v>2.315996392832612</v>
      </c>
      <c r="F2907" s="795" t="n"/>
      <c r="G2907" s="932" t="n">
        <v>2.444559839372965</v>
      </c>
      <c r="H2907" s="836" t="n"/>
      <c r="I2907" s="792" t="n"/>
      <c r="J2907" s="865" t="n">
        <v>2.623263280392773</v>
      </c>
      <c r="K2907" s="795" t="n"/>
      <c r="L2907" s="865" t="n">
        <v>2.345077157261732</v>
      </c>
      <c r="M2907" s="1028">
        <f>IFERROR(AVERAGE(D2907:E2907),"")</f>
        <v/>
      </c>
      <c r="N2907" s="1028">
        <f>IFERROR(AVERAGE(F2907:H2907),"")</f>
        <v/>
      </c>
      <c r="O2907" s="1028">
        <f>IFERROR(AVERAGE(I2907:J2907),"")</f>
        <v/>
      </c>
      <c r="P2907" s="1028">
        <f>IFERROR(AVERAGE(K2907:L2907),"")</f>
        <v/>
      </c>
      <c r="R2907" s="876">
        <f>AVERAGE(M2907:P2907)</f>
        <v/>
      </c>
      <c r="S2907" s="266">
        <f>IF(R2907&gt;=1,1,0)</f>
        <v/>
      </c>
      <c r="T2907" s="266">
        <f>IF(S2907=0,0,S2907+T2906)</f>
        <v/>
      </c>
      <c r="AH2907" s="257">
        <f>IF(AND(M2907&gt;=2,N2907&gt;=2,O2907&gt;=2,P2907&gt;=2),1,0)</f>
        <v/>
      </c>
      <c r="AI2907" s="266">
        <f>IF(AH2907=0,"OK","Check")</f>
        <v/>
      </c>
    </row>
    <row r="2908" ht="17.45" customHeight="1">
      <c r="A2908" s="257">
        <f>IF(ISNUMBER(C2908),MONTH(C2908),"")</f>
        <v/>
      </c>
      <c r="B2908" s="257">
        <f>IF(ISNUMBER(C2908),YEAR(C2908),"")</f>
        <v/>
      </c>
      <c r="C2908" s="808">
        <f>C2907+1</f>
        <v/>
      </c>
      <c r="D2908" s="809" t="n">
        <v>1.355626754289665</v>
      </c>
      <c r="E2908" s="810" t="n"/>
      <c r="F2908" s="812" t="n">
        <v>1.612894219774433</v>
      </c>
      <c r="G2908" s="811" t="n"/>
      <c r="H2908" s="837" t="n"/>
      <c r="I2908" s="809" t="n">
        <v>1.52000700968643</v>
      </c>
      <c r="J2908" s="810" t="n"/>
      <c r="K2908" s="812" t="n">
        <v>1.519636626964973</v>
      </c>
      <c r="L2908" s="810" t="n"/>
      <c r="M2908" s="983">
        <f>IFERROR(AVERAGE(D2908:E2908),"")</f>
        <v/>
      </c>
      <c r="N2908" s="983">
        <f>IFERROR(AVERAGE(F2908:H2908),"")</f>
        <v/>
      </c>
      <c r="O2908" s="983">
        <f>IFERROR(AVERAGE(I2908:J2908),"")</f>
        <v/>
      </c>
      <c r="P2908" s="983">
        <f>IFERROR(AVERAGE(K2908:L2908),"")</f>
        <v/>
      </c>
      <c r="Q2908" s="441" t="n"/>
      <c r="R2908" s="813">
        <f>AVERAGE(M2908:P2908)</f>
        <v/>
      </c>
      <c r="S2908" s="443">
        <f>IF(R2908&gt;=1,1,0)</f>
        <v/>
      </c>
      <c r="T2908" s="443">
        <f>IF(S2908=0,0,S2908+T2907)</f>
        <v/>
      </c>
      <c r="AH2908" s="257">
        <f>IF(AND(M2908&gt;=2,N2908&gt;=2,O2908&gt;=2,P2908&gt;=2),1,0)</f>
        <v/>
      </c>
      <c r="AI2908" s="266">
        <f>IF(AH2908=0,"OK","Check")</f>
        <v/>
      </c>
    </row>
    <row r="2909" ht="17.45" customHeight="1">
      <c r="A2909" s="257">
        <f>IF(ISNUMBER(C2909),MONTH(C2909),"")</f>
        <v/>
      </c>
      <c r="B2909" s="257">
        <f>IF(ISNUMBER(C2909),YEAR(C2909),"")</f>
        <v/>
      </c>
      <c r="C2909" s="808">
        <f>C2908+1</f>
        <v/>
      </c>
      <c r="D2909" s="809" t="n"/>
      <c r="E2909" s="810" t="n">
        <v>0.9690674491280549</v>
      </c>
      <c r="F2909" s="812" t="n"/>
      <c r="G2909" s="811" t="n">
        <v>1.301464934845074</v>
      </c>
      <c r="H2909" s="837" t="n"/>
      <c r="I2909" s="809" t="n"/>
      <c r="J2909" s="810" t="n">
        <v>1.037692785673417</v>
      </c>
      <c r="K2909" s="812" t="n"/>
      <c r="L2909" s="810" t="n">
        <v>1.185842378290477</v>
      </c>
      <c r="M2909" s="983">
        <f>IFERROR(AVERAGE(D2909:E2909),"")</f>
        <v/>
      </c>
      <c r="N2909" s="983">
        <f>IFERROR(AVERAGE(F2909:H2909),"")</f>
        <v/>
      </c>
      <c r="O2909" s="983">
        <f>IFERROR(AVERAGE(I2909:J2909),"")</f>
        <v/>
      </c>
      <c r="P2909" s="983">
        <f>IFERROR(AVERAGE(K2909:L2909),"")</f>
        <v/>
      </c>
      <c r="Q2909" s="441" t="n"/>
      <c r="R2909" s="813">
        <f>AVERAGE(M2909:P2909)</f>
        <v/>
      </c>
      <c r="S2909" s="443">
        <f>IF(R2909&gt;=1,1,0)</f>
        <v/>
      </c>
      <c r="T2909" s="443">
        <f>IF(S2909=0,0,S2909+T2908)</f>
        <v/>
      </c>
      <c r="AH2909" s="257">
        <f>IF(AND(M2909&gt;=2,N2909&gt;=2,O2909&gt;=2,P2909&gt;=2),1,0)</f>
        <v/>
      </c>
      <c r="AI2909" s="266">
        <f>IF(AH2909=0,"OK","Check")</f>
        <v/>
      </c>
    </row>
    <row r="2910" ht="17.45" customHeight="1">
      <c r="A2910" s="257">
        <f>IF(ISNUMBER(C2910),MONTH(C2910),"")</f>
        <v/>
      </c>
      <c r="B2910" s="257">
        <f>IF(ISNUMBER(C2910),YEAR(C2910),"")</f>
        <v/>
      </c>
      <c r="C2910" s="791">
        <f>C2909+1</f>
        <v/>
      </c>
      <c r="D2910" s="792" t="n">
        <v>1.446642230319819</v>
      </c>
      <c r="E2910" s="793" t="n"/>
      <c r="F2910" s="795" t="n"/>
      <c r="G2910" s="794" t="n"/>
      <c r="H2910" s="836" t="n">
        <v>1.570655090562427</v>
      </c>
      <c r="I2910" s="792" t="n">
        <v>1.399817502726535</v>
      </c>
      <c r="J2910" s="793" t="n"/>
      <c r="K2910" s="795" t="n">
        <v>1.515068661295284</v>
      </c>
      <c r="L2910" s="793" t="n"/>
      <c r="M2910" s="982">
        <f>IFERROR(AVERAGE(D2910:E2910),"")</f>
        <v/>
      </c>
      <c r="N2910" s="982">
        <f>IFERROR(AVERAGE(F2910:H2910),"")</f>
        <v/>
      </c>
      <c r="O2910" s="982">
        <f>IFERROR(AVERAGE(I2910:J2910),"")</f>
        <v/>
      </c>
      <c r="P2910" s="982">
        <f>IFERROR(AVERAGE(K2910:L2910),"")</f>
        <v/>
      </c>
      <c r="R2910" s="797">
        <f>AVERAGE(M2910:P2910)</f>
        <v/>
      </c>
      <c r="S2910" s="266">
        <f>IF(R2910&gt;=1,1,0)</f>
        <v/>
      </c>
      <c r="T2910" s="266">
        <f>IF(S2910=0,0,S2910+T2909)</f>
        <v/>
      </c>
      <c r="AH2910" s="257">
        <f>IF(AND(M2910&gt;=2,N2910&gt;=2,O2910&gt;=2,P2910&gt;=2),1,0)</f>
        <v/>
      </c>
      <c r="AI2910" s="266">
        <f>IF(AH2910=0,"OK","Check")</f>
        <v/>
      </c>
    </row>
    <row r="2911" ht="17.45" customHeight="1">
      <c r="A2911" s="257">
        <f>IF(ISNUMBER(C2911),MONTH(C2911),"")</f>
        <v/>
      </c>
      <c r="B2911" s="257">
        <f>IF(ISNUMBER(C2911),YEAR(C2911),"")</f>
        <v/>
      </c>
      <c r="C2911" s="791">
        <f>C2910+1</f>
        <v/>
      </c>
      <c r="D2911" s="792" t="n"/>
      <c r="E2911" s="793" t="n">
        <v>1.985785520046451</v>
      </c>
      <c r="F2911" s="795" t="n"/>
      <c r="G2911" s="932" t="n">
        <v>2.180521208425886</v>
      </c>
      <c r="H2911" s="836" t="n"/>
      <c r="I2911" s="792" t="n"/>
      <c r="J2911" s="865" t="n">
        <v>2.070615623073305</v>
      </c>
      <c r="K2911" s="795" t="n"/>
      <c r="L2911" s="793" t="n">
        <v>1.942449565593311</v>
      </c>
      <c r="M2911" s="1028">
        <f>IFERROR(AVERAGE(D2911:E2911),"")</f>
        <v/>
      </c>
      <c r="N2911" s="1028">
        <f>IFERROR(AVERAGE(F2911:H2911),"")</f>
        <v/>
      </c>
      <c r="O2911" s="1028">
        <f>IFERROR(AVERAGE(I2911:J2911),"")</f>
        <v/>
      </c>
      <c r="P2911" s="1028">
        <f>IFERROR(AVERAGE(K2911:L2911),"")</f>
        <v/>
      </c>
      <c r="R2911" s="876">
        <f>AVERAGE(M2911:P2911)</f>
        <v/>
      </c>
      <c r="S2911" s="266">
        <f>IF(R2911&gt;=1,1,0)</f>
        <v/>
      </c>
      <c r="T2911" s="266">
        <f>IF(S2911=0,0,S2911+T2910)</f>
        <v/>
      </c>
      <c r="AH2911" s="257">
        <f>IF(AND(M2911&gt;=2,N2911&gt;=2,O2911&gt;=2,P2911&gt;=2),1,0)</f>
        <v/>
      </c>
      <c r="AI2911" s="266">
        <f>IF(AH2911=0,"OK","Check")</f>
        <v/>
      </c>
    </row>
    <row r="2912" ht="17.45" customHeight="1">
      <c r="A2912" s="257">
        <f>IF(ISNUMBER(C2912),MONTH(C2912),"")</f>
        <v/>
      </c>
      <c r="B2912" s="257">
        <f>IF(ISNUMBER(C2912),YEAR(C2912),"")</f>
        <v/>
      </c>
      <c r="C2912" s="861">
        <f>C2911+1</f>
        <v/>
      </c>
      <c r="D2912" s="803" t="n">
        <v>1.69985184867922</v>
      </c>
      <c r="E2912" s="804" t="n"/>
      <c r="F2912" s="806" t="n">
        <v>1.874921438478245</v>
      </c>
      <c r="G2912" s="805" t="n"/>
      <c r="H2912" s="838" t="n">
        <v>1.894799431507103</v>
      </c>
      <c r="I2912" s="803" t="n">
        <v>1.858564145055686</v>
      </c>
      <c r="J2912" s="804" t="n"/>
      <c r="K2912" s="806" t="n">
        <v>1.767790858702471</v>
      </c>
      <c r="L2912" s="804" t="n"/>
      <c r="M2912" s="982">
        <f>IFERROR(AVERAGE(D2912:E2912),"")</f>
        <v/>
      </c>
      <c r="N2912" s="982">
        <f>IFERROR(AVERAGE(F2912:H2912),"")</f>
        <v/>
      </c>
      <c r="O2912" s="982">
        <f>IFERROR(AVERAGE(I2912:J2912),"")</f>
        <v/>
      </c>
      <c r="P2912" s="982">
        <f>IFERROR(AVERAGE(K2912:L2912),"")</f>
        <v/>
      </c>
      <c r="R2912" s="797">
        <f>AVERAGE(M2912:P2912)</f>
        <v/>
      </c>
      <c r="S2912" s="266">
        <f>IF(R2912&gt;=1,1,0)</f>
        <v/>
      </c>
      <c r="T2912" s="266">
        <f>IF(S2912=0,0,S2912+T2911)</f>
        <v/>
      </c>
      <c r="AH2912" s="257">
        <f>IF(AND(M2912&gt;=2,N2912&gt;=2,O2912&gt;=2,P2912&gt;=2),1,0)</f>
        <v/>
      </c>
      <c r="AI2912" s="266">
        <f>IF(AH2912=0,"OK","Check")</f>
        <v/>
      </c>
    </row>
    <row r="2913" ht="17.45" customHeight="1">
      <c r="A2913" s="257">
        <f>IF(ISNUMBER(C2913),MONTH(C2913),"")</f>
        <v/>
      </c>
      <c r="B2913" s="257">
        <f>IF(ISNUMBER(C2913),YEAR(C2913),"")</f>
        <v/>
      </c>
      <c r="C2913" s="791">
        <f>C2912+1</f>
        <v/>
      </c>
      <c r="D2913" s="792" t="n"/>
      <c r="E2913" s="865" t="n">
        <v>2.574095880190614</v>
      </c>
      <c r="F2913" s="795" t="n"/>
      <c r="G2913" s="794" t="n">
        <v>1.987020753778684</v>
      </c>
      <c r="H2913" s="836" t="n"/>
      <c r="I2913" s="792" t="n"/>
      <c r="J2913" s="793" t="n">
        <v>1.933340949600736</v>
      </c>
      <c r="K2913" s="795" t="n"/>
      <c r="L2913" s="865" t="n">
        <v>2.06929914987044</v>
      </c>
      <c r="M2913" s="1028">
        <f>IFERROR(AVERAGE(D2913:E2913),"")</f>
        <v/>
      </c>
      <c r="N2913" s="1028">
        <f>IFERROR(AVERAGE(F2913:H2913),"")</f>
        <v/>
      </c>
      <c r="O2913" s="1028">
        <f>IFERROR(AVERAGE(I2913:J2913),"")</f>
        <v/>
      </c>
      <c r="P2913" s="1028">
        <f>IFERROR(AVERAGE(K2913:L2913),"")</f>
        <v/>
      </c>
      <c r="R2913" s="876">
        <f>AVERAGE(M2913:P2913)</f>
        <v/>
      </c>
      <c r="S2913" s="266">
        <f>IF(R2913&gt;=1,1,0)</f>
        <v/>
      </c>
      <c r="T2913" s="266">
        <f>IF(S2913=0,0,S2913+T2912)</f>
        <v/>
      </c>
      <c r="AH2913" s="257">
        <f>IF(AND(M2913&gt;=2,N2913&gt;=2,O2913&gt;=2,P2913&gt;=2),1,0)</f>
        <v/>
      </c>
      <c r="AI2913" s="266">
        <f>IF(AH2913=0,"OK","Check")</f>
        <v/>
      </c>
    </row>
    <row r="2914" ht="17.45" customHeight="1">
      <c r="A2914" s="257">
        <f>IF(ISNUMBER(C2914),MONTH(C2914),"")</f>
        <v/>
      </c>
      <c r="B2914" s="257">
        <f>IF(ISNUMBER(C2914),YEAR(C2914),"")</f>
        <v/>
      </c>
      <c r="C2914" s="791">
        <f>C2913+1</f>
        <v/>
      </c>
      <c r="D2914" s="792" t="n">
        <v>1.992518600130081</v>
      </c>
      <c r="E2914" s="793" t="n"/>
      <c r="F2914" s="795" t="n">
        <v>1.83233067022068</v>
      </c>
      <c r="G2914" s="794" t="n"/>
      <c r="H2914" s="836" t="n"/>
      <c r="I2914" s="792" t="n">
        <v>1.876159475879583</v>
      </c>
      <c r="J2914" s="793" t="n"/>
      <c r="K2914" s="795" t="n">
        <v>1.920358098015631</v>
      </c>
      <c r="L2914" s="793" t="n"/>
      <c r="M2914" s="982">
        <f>IFERROR(AVERAGE(D2914:E2914),"")</f>
        <v/>
      </c>
      <c r="N2914" s="982">
        <f>IFERROR(AVERAGE(F2914:H2914),"")</f>
        <v/>
      </c>
      <c r="O2914" s="982">
        <f>IFERROR(AVERAGE(I2914:J2914),"")</f>
        <v/>
      </c>
      <c r="P2914" s="982">
        <f>IFERROR(AVERAGE(K2914:L2914),"")</f>
        <v/>
      </c>
      <c r="R2914" s="797">
        <f>AVERAGE(M2914:P2914)</f>
        <v/>
      </c>
      <c r="S2914" s="266">
        <f>IF(R2914&gt;=1,1,0)</f>
        <v/>
      </c>
      <c r="T2914" s="266">
        <f>IF(S2914=0,0,S2914+T2913)</f>
        <v/>
      </c>
      <c r="AH2914" s="257">
        <f>IF(AND(M2914&gt;=2,N2914&gt;=2,O2914&gt;=2,P2914&gt;=2),1,0)</f>
        <v/>
      </c>
      <c r="AI2914" s="266">
        <f>IF(AH2914=0,"OK","Check")</f>
        <v/>
      </c>
    </row>
    <row r="2915" ht="17.45" customHeight="1">
      <c r="A2915" s="257">
        <f>IF(ISNUMBER(C2915),MONTH(C2915),"")</f>
        <v/>
      </c>
      <c r="B2915" s="257">
        <f>IF(ISNUMBER(C2915),YEAR(C2915),"")</f>
        <v/>
      </c>
      <c r="C2915" s="808">
        <f>C2914+1</f>
        <v/>
      </c>
      <c r="D2915" s="809" t="n"/>
      <c r="E2915" s="810" t="n">
        <v>0.7821407834822326</v>
      </c>
      <c r="F2915" s="812" t="n"/>
      <c r="G2915" s="811" t="n">
        <v>0.9647379568994392</v>
      </c>
      <c r="H2915" s="837" t="n"/>
      <c r="I2915" s="809" t="n"/>
      <c r="J2915" s="810" t="n">
        <v>0.7832365019333729</v>
      </c>
      <c r="K2915" s="812" t="n"/>
      <c r="L2915" s="810" t="n">
        <v>0.9058881461099705</v>
      </c>
      <c r="M2915" s="983">
        <f>IFERROR(AVERAGE(D2915:E2915),"")</f>
        <v/>
      </c>
      <c r="N2915" s="983">
        <f>IFERROR(AVERAGE(F2915:H2915),"")</f>
        <v/>
      </c>
      <c r="O2915" s="983">
        <f>IFERROR(AVERAGE(I2915:J2915),"")</f>
        <v/>
      </c>
      <c r="P2915" s="983">
        <f>IFERROR(AVERAGE(K2915:L2915),"")</f>
        <v/>
      </c>
      <c r="Q2915" s="441" t="n"/>
      <c r="R2915" s="813">
        <f>AVERAGE(M2915:P2915)</f>
        <v/>
      </c>
      <c r="S2915" s="443">
        <f>IF(R2915&gt;=1,1,0)</f>
        <v/>
      </c>
      <c r="T2915" s="443">
        <f>IF(S2915=0,0,S2915+T2914)</f>
        <v/>
      </c>
      <c r="AH2915" s="257">
        <f>IF(AND(M2915&gt;=2,N2915&gt;=2,O2915&gt;=2,P2915&gt;=2),1,0)</f>
        <v/>
      </c>
      <c r="AI2915" s="266">
        <f>IF(AH2915=0,"OK","Check")</f>
        <v/>
      </c>
    </row>
    <row r="2916" ht="17.45" customHeight="1">
      <c r="A2916" s="257">
        <f>IF(ISNUMBER(C2916),MONTH(C2916),"")</f>
        <v/>
      </c>
      <c r="B2916" s="257">
        <f>IF(ISNUMBER(C2916),YEAR(C2916),"")</f>
        <v/>
      </c>
      <c r="C2916" s="808">
        <f>C2915+1</f>
        <v/>
      </c>
      <c r="D2916" s="809" t="n">
        <v>1.153578822007585</v>
      </c>
      <c r="E2916" s="810" t="n"/>
      <c r="F2916" s="812" t="n"/>
      <c r="G2916" s="811" t="n"/>
      <c r="H2916" s="837" t="n">
        <v>1.090393065179118</v>
      </c>
      <c r="I2916" s="809" t="n">
        <v>1.132757972778794</v>
      </c>
      <c r="J2916" s="810" t="n"/>
      <c r="K2916" s="812" t="n">
        <v>1.20070302306469</v>
      </c>
      <c r="L2916" s="810" t="n"/>
      <c r="M2916" s="983">
        <f>IFERROR(AVERAGE(D2916:E2916),"")</f>
        <v/>
      </c>
      <c r="N2916" s="983">
        <f>IFERROR(AVERAGE(F2916:H2916),"")</f>
        <v/>
      </c>
      <c r="O2916" s="983">
        <f>IFERROR(AVERAGE(I2916:J2916),"")</f>
        <v/>
      </c>
      <c r="P2916" s="983">
        <f>IFERROR(AVERAGE(K2916:L2916),"")</f>
        <v/>
      </c>
      <c r="Q2916" s="441" t="n"/>
      <c r="R2916" s="813">
        <f>AVERAGE(M2916:P2916)</f>
        <v/>
      </c>
      <c r="S2916" s="443">
        <f>IF(R2916&gt;=1,1,0)</f>
        <v/>
      </c>
      <c r="T2916" s="443">
        <f>IF(S2916=0,0,S2916+T2915)</f>
        <v/>
      </c>
      <c r="AH2916" s="257">
        <f>IF(AND(M2916&gt;=2,N2916&gt;=2,O2916&gt;=2,P2916&gt;=2),1,0)</f>
        <v/>
      </c>
      <c r="AI2916" s="266">
        <f>IF(AH2916=0,"OK","Check")</f>
        <v/>
      </c>
    </row>
    <row r="2917" ht="17.45" customHeight="1">
      <c r="A2917" s="257">
        <f>IF(ISNUMBER(C2917),MONTH(C2917),"")</f>
        <v/>
      </c>
      <c r="B2917" s="257">
        <f>IF(ISNUMBER(C2917),YEAR(C2917),"")</f>
        <v/>
      </c>
      <c r="C2917" s="791">
        <f>C2916+1</f>
        <v/>
      </c>
      <c r="D2917" s="792" t="n"/>
      <c r="E2917" s="793" t="n">
        <v>1.900420498803882</v>
      </c>
      <c r="F2917" s="795" t="n"/>
      <c r="G2917" s="794" t="n">
        <v>1.994756812306441</v>
      </c>
      <c r="H2917" s="836" t="n"/>
      <c r="I2917" s="792" t="n"/>
      <c r="J2917" s="793" t="n">
        <v>2.319406195179268</v>
      </c>
      <c r="K2917" s="795" t="n"/>
      <c r="L2917" s="793" t="n">
        <v>1.995426722039915</v>
      </c>
      <c r="M2917" s="1028">
        <f>IFERROR(AVERAGE(D2917:E2917),"")</f>
        <v/>
      </c>
      <c r="N2917" s="1028">
        <f>IFERROR(AVERAGE(F2917:H2917),"")</f>
        <v/>
      </c>
      <c r="O2917" s="1028">
        <f>IFERROR(AVERAGE(I2917:J2917),"")</f>
        <v/>
      </c>
      <c r="P2917" s="1028">
        <f>IFERROR(AVERAGE(K2917:L2917),"")</f>
        <v/>
      </c>
      <c r="R2917" s="876">
        <f>AVERAGE(M2917:P2917)</f>
        <v/>
      </c>
      <c r="S2917" s="266">
        <f>IF(R2917&gt;=1,1,0)</f>
        <v/>
      </c>
      <c r="T2917" s="266">
        <f>IF(S2917=0,0,S2917+T2916)</f>
        <v/>
      </c>
      <c r="AH2917" s="257">
        <f>IF(AND(M2917&gt;=2,N2917&gt;=2,O2917&gt;=2,P2917&gt;=2),1,0)</f>
        <v/>
      </c>
      <c r="AI2917" s="266">
        <f>IF(AH2917=0,"OK","Check")</f>
        <v/>
      </c>
    </row>
    <row r="2918" ht="17.45" customHeight="1">
      <c r="A2918" s="257">
        <f>IF(ISNUMBER(C2918),MONTH(C2918),"")</f>
        <v/>
      </c>
      <c r="B2918" s="257">
        <f>IF(ISNUMBER(C2918),YEAR(C2918),"")</f>
        <v/>
      </c>
      <c r="C2918" s="861">
        <f>C2917+1</f>
        <v/>
      </c>
      <c r="D2918" s="803" t="n">
        <v>1.072877207386133</v>
      </c>
      <c r="E2918" s="804" t="n"/>
      <c r="F2918" s="806" t="n">
        <v>0.8966207162583892</v>
      </c>
      <c r="G2918" s="805" t="n"/>
      <c r="H2918" s="838" t="n">
        <v>0.8573615690101319</v>
      </c>
      <c r="I2918" s="803" t="n">
        <v>1.14412404719728</v>
      </c>
      <c r="J2918" s="804" t="n"/>
      <c r="K2918" s="806" t="n">
        <v>1.031296512372416</v>
      </c>
      <c r="L2918" s="804" t="n"/>
      <c r="M2918" s="982">
        <f>IFERROR(AVERAGE(D2918:E2918),"")</f>
        <v/>
      </c>
      <c r="N2918" s="982">
        <f>IFERROR(AVERAGE(F2918:H2918),"")</f>
        <v/>
      </c>
      <c r="O2918" s="982">
        <f>IFERROR(AVERAGE(I2918:J2918),"")</f>
        <v/>
      </c>
      <c r="P2918" s="982">
        <f>IFERROR(AVERAGE(K2918:L2918),"")</f>
        <v/>
      </c>
      <c r="R2918" s="797">
        <f>AVERAGE(M2918:P2918)</f>
        <v/>
      </c>
      <c r="S2918" s="266">
        <f>IF(R2918&gt;=1,1,0)</f>
        <v/>
      </c>
      <c r="T2918" s="266">
        <f>IF(S2918=0,0,S2918+T2917)</f>
        <v/>
      </c>
      <c r="AH2918" s="257">
        <f>IF(AND(M2918&gt;=2,N2918&gt;=2,O2918&gt;=2,P2918&gt;=2),1,0)</f>
        <v/>
      </c>
      <c r="AI2918" s="266">
        <f>IF(AH2918=0,"OK","Check")</f>
        <v/>
      </c>
    </row>
    <row r="2919" ht="17.45" customHeight="1">
      <c r="A2919" s="257">
        <f>IF(ISNUMBER(C2919),MONTH(C2919),"")</f>
        <v/>
      </c>
      <c r="B2919" s="257">
        <f>IF(ISNUMBER(C2919),YEAR(C2919),"")</f>
        <v/>
      </c>
      <c r="C2919" s="791">
        <f>C2918+1</f>
        <v/>
      </c>
      <c r="D2919" s="792" t="n"/>
      <c r="E2919" s="793" t="n">
        <v>0.4571006445000422</v>
      </c>
      <c r="F2919" s="795" t="n"/>
      <c r="G2919" s="794" t="n">
        <v>0.4863510138349424</v>
      </c>
      <c r="H2919" s="836" t="n"/>
      <c r="I2919" s="792" t="n"/>
      <c r="J2919" s="793" t="n">
        <v>0.3389075342011338</v>
      </c>
      <c r="K2919" s="795" t="n"/>
      <c r="L2919" s="793" t="n">
        <v>0.4725212101370531</v>
      </c>
      <c r="M2919" s="982">
        <f>IFERROR(AVERAGE(D2919:E2919),"")</f>
        <v/>
      </c>
      <c r="N2919" s="982">
        <f>IFERROR(AVERAGE(F2919:H2919),"")</f>
        <v/>
      </c>
      <c r="O2919" s="982">
        <f>IFERROR(AVERAGE(I2919:J2919),"")</f>
        <v/>
      </c>
      <c r="P2919" s="982">
        <f>IFERROR(AVERAGE(K2919:L2919),"")</f>
        <v/>
      </c>
      <c r="R2919" s="797">
        <f>AVERAGE(M2919:P2919)</f>
        <v/>
      </c>
      <c r="S2919" s="266">
        <f>IF(R2919&gt;=1,1,0)</f>
        <v/>
      </c>
      <c r="T2919" s="266">
        <f>IF(S2919=0,0,S2919+T2918)</f>
        <v/>
      </c>
      <c r="AH2919" s="257">
        <f>IF(AND(M2919&gt;=2,N2919&gt;=2,O2919&gt;=2,P2919&gt;=2),1,0)</f>
        <v/>
      </c>
      <c r="AI2919" s="266">
        <f>IF(AH2919=0,"OK","Check")</f>
        <v/>
      </c>
    </row>
    <row r="2920" ht="17.45" customHeight="1">
      <c r="A2920" s="257">
        <f>IF(ISNUMBER(C2920),MONTH(C2920),"")</f>
        <v/>
      </c>
      <c r="B2920" s="257">
        <f>IF(ISNUMBER(C2920),YEAR(C2920),"")</f>
        <v/>
      </c>
      <c r="C2920" s="791">
        <f>C2919+1</f>
        <v/>
      </c>
      <c r="D2920" s="792" t="n">
        <v>0.4046746895919677</v>
      </c>
      <c r="E2920" s="793" t="n"/>
      <c r="F2920" s="795" t="n">
        <v>0.3055902861188668</v>
      </c>
      <c r="G2920" s="794" t="n"/>
      <c r="H2920" s="836" t="n"/>
      <c r="I2920" s="792" t="n">
        <v>0.2941963949952731</v>
      </c>
      <c r="J2920" s="793" t="n"/>
      <c r="K2920" s="795" t="n">
        <v>0.3387140253677615</v>
      </c>
      <c r="L2920" s="793" t="n"/>
      <c r="M2920" s="982">
        <f>IFERROR(AVERAGE(D2920:E2920),"")</f>
        <v/>
      </c>
      <c r="N2920" s="982">
        <f>IFERROR(AVERAGE(F2920:H2920),"")</f>
        <v/>
      </c>
      <c r="O2920" s="982">
        <f>IFERROR(AVERAGE(I2920:J2920),"")</f>
        <v/>
      </c>
      <c r="P2920" s="982">
        <f>IFERROR(AVERAGE(K2920:L2920),"")</f>
        <v/>
      </c>
      <c r="R2920" s="797">
        <f>AVERAGE(M2920:P2920)</f>
        <v/>
      </c>
      <c r="S2920" s="266">
        <f>IF(R2920&gt;=1,1,0)</f>
        <v/>
      </c>
      <c r="T2920" s="266">
        <f>IF(S2920=0,0,S2920+T2919)</f>
        <v/>
      </c>
      <c r="AH2920" s="257">
        <f>IF(AND(M2920&gt;=2,N2920&gt;=2,O2920&gt;=2,P2920&gt;=2),1,0)</f>
        <v/>
      </c>
      <c r="AI2920" s="266">
        <f>IF(AH2920=0,"OK","Check")</f>
        <v/>
      </c>
    </row>
    <row r="2921" ht="17.45" customHeight="1">
      <c r="A2921" s="257">
        <f>IF(ISNUMBER(C2921),MONTH(C2921),"")</f>
        <v/>
      </c>
      <c r="B2921" s="257">
        <f>IF(ISNUMBER(C2921),YEAR(C2921),"")</f>
        <v/>
      </c>
      <c r="C2921" s="791">
        <f>C2920+1</f>
        <v/>
      </c>
      <c r="D2921" s="792" t="n"/>
      <c r="E2921" s="793" t="n">
        <v>0.3603975256507746</v>
      </c>
      <c r="F2921" s="795" t="n"/>
      <c r="G2921" s="794" t="n">
        <v>0.4043552481408884</v>
      </c>
      <c r="H2921" s="836" t="n"/>
      <c r="I2921" s="792" t="n"/>
      <c r="J2921" s="793" t="n">
        <v>0.2774191444512742</v>
      </c>
      <c r="K2921" s="795" t="n"/>
      <c r="L2921" s="793" t="n">
        <v>0.3605733467598579</v>
      </c>
      <c r="M2921" s="982">
        <f>IFERROR(AVERAGE(D2921:E2921),"")</f>
        <v/>
      </c>
      <c r="N2921" s="982">
        <f>IFERROR(AVERAGE(F2921:H2921),"")</f>
        <v/>
      </c>
      <c r="O2921" s="982">
        <f>IFERROR(AVERAGE(I2921:J2921),"")</f>
        <v/>
      </c>
      <c r="P2921" s="982">
        <f>IFERROR(AVERAGE(K2921:L2921),"")</f>
        <v/>
      </c>
      <c r="R2921" s="797">
        <f>AVERAGE(M2921:P2921)</f>
        <v/>
      </c>
      <c r="S2921" s="266">
        <f>IF(R2921&gt;=1,1,0)</f>
        <v/>
      </c>
      <c r="T2921" s="266">
        <f>IF(S2921=0,0,S2921+T2920)</f>
        <v/>
      </c>
      <c r="AH2921" s="257">
        <f>IF(AND(M2921&gt;=2,N2921&gt;=2,O2921&gt;=2,P2921&gt;=2),1,0)</f>
        <v/>
      </c>
      <c r="AI2921" s="266">
        <f>IF(AH2921=0,"OK","Check")</f>
        <v/>
      </c>
    </row>
    <row r="2922" ht="17.45" customHeight="1">
      <c r="A2922" s="257">
        <f>IF(ISNUMBER(C2922),MONTH(C2922),"")</f>
        <v/>
      </c>
      <c r="B2922" s="257">
        <f>IF(ISNUMBER(C2922),YEAR(C2922),"")</f>
        <v/>
      </c>
      <c r="C2922" s="808">
        <f>C2921+1</f>
        <v/>
      </c>
      <c r="D2922" s="809" t="n">
        <v>0.4874920503734339</v>
      </c>
      <c r="E2922" s="810" t="n"/>
      <c r="F2922" s="812" t="n"/>
      <c r="G2922" s="811" t="n"/>
      <c r="H2922" s="837" t="n">
        <v>0.4737973475764722</v>
      </c>
      <c r="I2922" s="809" t="n">
        <v>0.4346548845338484</v>
      </c>
      <c r="J2922" s="810" t="n"/>
      <c r="K2922" s="812" t="n">
        <v>0.7322322664708109</v>
      </c>
      <c r="L2922" s="810" t="n"/>
      <c r="M2922" s="983">
        <f>IFERROR(AVERAGE(D2922:E2922),"")</f>
        <v/>
      </c>
      <c r="N2922" s="983">
        <f>IFERROR(AVERAGE(F2922:H2922),"")</f>
        <v/>
      </c>
      <c r="O2922" s="983">
        <f>IFERROR(AVERAGE(I2922:J2922),"")</f>
        <v/>
      </c>
      <c r="P2922" s="983">
        <f>IFERROR(AVERAGE(K2922:L2922),"")</f>
        <v/>
      </c>
      <c r="Q2922" s="441" t="n"/>
      <c r="R2922" s="813">
        <f>AVERAGE(M2922:P2922)</f>
        <v/>
      </c>
      <c r="S2922" s="443">
        <f>IF(R2922&gt;=1,1,0)</f>
        <v/>
      </c>
      <c r="T2922" s="443">
        <f>IF(S2922=0,0,S2922+T2921)</f>
        <v/>
      </c>
      <c r="AH2922" s="257">
        <f>IF(AND(M2922&gt;=2,N2922&gt;=2,O2922&gt;=2,P2922&gt;=2),1,0)</f>
        <v/>
      </c>
      <c r="AI2922" s="266">
        <f>IF(AH2922=0,"OK","Check")</f>
        <v/>
      </c>
    </row>
    <row r="2923" ht="17.45" customHeight="1" thickBot="1">
      <c r="A2923" s="257">
        <f>IF(ISNUMBER(C2923),MONTH(C2923),"")</f>
        <v/>
      </c>
      <c r="B2923" s="257">
        <f>IF(ISNUMBER(C2923),YEAR(C2923),"")</f>
        <v/>
      </c>
      <c r="C2923" s="808">
        <f>C2922+1</f>
        <v/>
      </c>
      <c r="D2923" s="809" t="n"/>
      <c r="E2923" s="810" t="n">
        <v>0.8818921239247476</v>
      </c>
      <c r="F2923" s="812" t="n"/>
      <c r="G2923" s="811" t="n">
        <v>1.135456910252894</v>
      </c>
      <c r="H2923" s="837" t="n"/>
      <c r="I2923" s="809" t="n"/>
      <c r="J2923" s="810" t="n">
        <v>1.444713534088075</v>
      </c>
      <c r="K2923" s="812" t="n"/>
      <c r="L2923" s="810" t="n">
        <v>0.6156207502859598</v>
      </c>
      <c r="M2923" s="983">
        <f>IFERROR(AVERAGE(D2923:E2923),"")</f>
        <v/>
      </c>
      <c r="N2923" s="983">
        <f>IFERROR(AVERAGE(F2923:H2923),"")</f>
        <v/>
      </c>
      <c r="O2923" s="983">
        <f>IFERROR(AVERAGE(I2923:J2923),"")</f>
        <v/>
      </c>
      <c r="P2923" s="983">
        <f>IFERROR(AVERAGE(K2923:L2923),"")</f>
        <v/>
      </c>
      <c r="Q2923" s="441" t="n"/>
      <c r="R2923" s="813">
        <f>AVERAGE(M2923:P2923)</f>
        <v/>
      </c>
      <c r="S2923" s="443">
        <f>IF(R2923&gt;=1,1,0)</f>
        <v/>
      </c>
      <c r="T2923" s="443">
        <f>IF(S2923=0,0,S2923+T2922)</f>
        <v/>
      </c>
      <c r="AH2923" s="257">
        <f>IF(AND(M2923&gt;=2,N2923&gt;=2,O2923&gt;=2,P2923&gt;=2),1,0)</f>
        <v/>
      </c>
      <c r="AI2923" s="266">
        <f>IF(AH2923=0,"OK","Check")</f>
        <v/>
      </c>
    </row>
    <row r="2924" ht="17.45" customHeight="1" thickBot="1">
      <c r="A2924" s="257">
        <f>IF(ISNUMBER(C2924),MONTH(C2924),"")</f>
        <v/>
      </c>
      <c r="B2924" s="257">
        <f>IF(ISNUMBER(C2924),YEAR(C2924),"")</f>
        <v/>
      </c>
      <c r="C2924" s="861">
        <f>C2923+1</f>
        <v/>
      </c>
      <c r="D2924" s="864" t="n">
        <v>2.327344046563026</v>
      </c>
      <c r="E2924" s="804" t="n"/>
      <c r="F2924" s="806" t="n">
        <v>1.088977433939361</v>
      </c>
      <c r="G2924" s="805" t="n"/>
      <c r="H2924" s="838" t="n">
        <v>1.022046785862057</v>
      </c>
      <c r="I2924" s="803" t="n">
        <v>0.8331146139316951</v>
      </c>
      <c r="J2924" s="804" t="n"/>
      <c r="K2924" s="806" t="n">
        <v>1.630922304770958</v>
      </c>
      <c r="L2924" s="804" t="n"/>
      <c r="M2924" s="1028">
        <f>IFERROR(AVERAGE(D2924:E2924),"")</f>
        <v/>
      </c>
      <c r="N2924" s="982">
        <f>IFERROR(AVERAGE(F2924:H2924),"")</f>
        <v/>
      </c>
      <c r="O2924" s="982">
        <f>IFERROR(AVERAGE(I2924:J2924),"")</f>
        <v/>
      </c>
      <c r="P2924" s="982">
        <f>IFERROR(AVERAGE(K2924:L2924),"")</f>
        <v/>
      </c>
      <c r="R2924" s="797">
        <f>AVERAGE(M2924:P2924)</f>
        <v/>
      </c>
      <c r="S2924" s="266">
        <f>IF(R2924&gt;=1,1,0)</f>
        <v/>
      </c>
      <c r="T2924" s="266">
        <f>IF(S2924=0,0,S2924+T2923)</f>
        <v/>
      </c>
      <c r="U2924" s="514" t="inlineStr">
        <is>
          <t>December</t>
        </is>
      </c>
      <c r="V2924" s="515" t="n">
        <v>2025</v>
      </c>
      <c r="W2924" s="516" t="n"/>
      <c r="X2924" s="516" t="n"/>
      <c r="Y2924" s="516" t="n"/>
      <c r="AH2924" s="257">
        <f>IF(AND(M2924&gt;=2,N2924&gt;=2,O2924&gt;=2,P2924&gt;=2),1,0)</f>
        <v/>
      </c>
      <c r="AI2924" s="266">
        <f>IF(AH2924=0,"OK","Check")</f>
        <v/>
      </c>
    </row>
    <row r="2925" ht="17.45" customHeight="1">
      <c r="A2925" s="257">
        <f>IF(ISNUMBER(C2925),MONTH(C2925),"")</f>
        <v/>
      </c>
      <c r="B2925" s="257">
        <f>IF(ISNUMBER(C2925),YEAR(C2925),"")</f>
        <v/>
      </c>
      <c r="C2925" s="791">
        <f>C2924+1</f>
        <v/>
      </c>
      <c r="D2925" s="792" t="n"/>
      <c r="E2925" s="793" t="n">
        <v>1.17060943390636</v>
      </c>
      <c r="F2925" s="795" t="n"/>
      <c r="G2925" s="932" t="n">
        <v>2.66827884881799</v>
      </c>
      <c r="H2925" s="836" t="n"/>
      <c r="I2925" s="792" t="n"/>
      <c r="J2925" s="793" t="n">
        <v>1.758892816940802</v>
      </c>
      <c r="K2925" s="795" t="n"/>
      <c r="L2925" s="793" t="n">
        <v>1.305081893639764</v>
      </c>
      <c r="M2925" s="982">
        <f>IFERROR(AVERAGE(D2925:E2925),"")</f>
        <v/>
      </c>
      <c r="N2925" s="1028">
        <f>IFERROR(AVERAGE(F2925:H2925),"")</f>
        <v/>
      </c>
      <c r="O2925" s="982">
        <f>IFERROR(AVERAGE(I2925:J2925),"")</f>
        <v/>
      </c>
      <c r="P2925" s="982">
        <f>IFERROR(AVERAGE(K2925:L2925),"")</f>
        <v/>
      </c>
      <c r="R2925" s="797">
        <f>AVERAGE(M2925:P2925)</f>
        <v/>
      </c>
      <c r="S2925" s="266">
        <f>IF(R2925&gt;=1,1,0)</f>
        <v/>
      </c>
      <c r="T2925" s="266">
        <f>IF(S2925=0,0,S2925+T2924)</f>
        <v/>
      </c>
      <c r="U2925" s="517" t="inlineStr">
        <is>
          <t>Parameter</t>
        </is>
      </c>
      <c r="V2925" s="517" t="inlineStr">
        <is>
          <t>Station 1</t>
        </is>
      </c>
      <c r="W2925" s="517" t="inlineStr">
        <is>
          <t>Station 2</t>
        </is>
      </c>
      <c r="X2925" s="517" t="inlineStr">
        <is>
          <t>Station 4</t>
        </is>
      </c>
      <c r="Y2925" s="517" t="inlineStr">
        <is>
          <t>Station 5</t>
        </is>
      </c>
      <c r="AH2925" s="257">
        <f>IF(AND(M2925&gt;=2,N2925&gt;=2,O2925&gt;=2,P2925&gt;=2),1,0)</f>
        <v/>
      </c>
      <c r="AI2925" s="266">
        <f>IF(AH2925=0,"OK","Check")</f>
        <v/>
      </c>
    </row>
    <row r="2926" ht="17.45" customHeight="1" thickBot="1">
      <c r="A2926" s="257">
        <f>IF(ISNUMBER(C2926),MONTH(C2926),"")</f>
        <v/>
      </c>
      <c r="B2926" s="257">
        <f>IF(ISNUMBER(C2926),YEAR(C2926),"")</f>
        <v/>
      </c>
      <c r="C2926" s="824">
        <f>C2925+1</f>
        <v/>
      </c>
      <c r="D2926" s="825" t="n">
        <v>0.8068211589971208</v>
      </c>
      <c r="E2926" s="826" t="n"/>
      <c r="F2926" s="828" t="n">
        <v>0.6302787799958318</v>
      </c>
      <c r="G2926" s="827" t="n"/>
      <c r="H2926" s="867" t="n"/>
      <c r="I2926" s="825" t="n">
        <v>0.9722567268987685</v>
      </c>
      <c r="J2926" s="826" t="n"/>
      <c r="K2926" s="828" t="n">
        <v>1.551059430621115</v>
      </c>
      <c r="L2926" s="826" t="n"/>
      <c r="M2926" s="988">
        <f>IFERROR(AVERAGE(D2926:E2926),"")</f>
        <v/>
      </c>
      <c r="N2926" s="988">
        <f>IFERROR(AVERAGE(F2926:H2926),"")</f>
        <v/>
      </c>
      <c r="O2926" s="988">
        <f>IFERROR(AVERAGE(I2926:J2926),"")</f>
        <v/>
      </c>
      <c r="P2926" s="988">
        <f>IFERROR(AVERAGE(K2926:L2926),"")</f>
        <v/>
      </c>
      <c r="Q2926" s="315" t="n"/>
      <c r="R2926" s="830">
        <f>AVERAGE(M2926:P2926)</f>
        <v/>
      </c>
      <c r="S2926" s="312">
        <f>IF(R2926&gt;=1,1,0)</f>
        <v/>
      </c>
      <c r="T2926" s="312">
        <f>IF(S2926=0,0,S2926+T2925)</f>
        <v/>
      </c>
      <c r="U2926" s="518" t="inlineStr">
        <is>
          <t>Average</t>
        </is>
      </c>
      <c r="V2926" s="928">
        <f>AVERAGE(D2896:E2926)</f>
        <v/>
      </c>
      <c r="W2926" s="928">
        <f>AVERAGE(F2896:H2926)</f>
        <v/>
      </c>
      <c r="X2926" s="928">
        <f>AVERAGE(I2896:J2926)</f>
        <v/>
      </c>
      <c r="Y2926" s="928">
        <f>AVERAGE(K2896:L2926)</f>
        <v/>
      </c>
      <c r="AH2926" s="257">
        <f>IF(AND(M2926&gt;=2,N2926&gt;=2,O2926&gt;=2,P2926&gt;=2),1,0)</f>
        <v/>
      </c>
      <c r="AI2926" s="266">
        <f>IF(AH2926=0,"OK","Check")</f>
        <v/>
      </c>
    </row>
    <row r="2927" ht="17.45" customHeight="1">
      <c r="A2927" s="257">
        <f>IF(ISNUMBER(C2927),MONTH(C2927),"")</f>
        <v/>
      </c>
      <c r="B2927" s="257">
        <f>IF(ISNUMBER(C2927),YEAR(C2927),"")</f>
        <v/>
      </c>
      <c r="C2927" s="831">
        <f>C2926+1</f>
        <v/>
      </c>
      <c r="D2927" s="849" t="n"/>
      <c r="E2927" s="850" t="n">
        <v>0.4483629656330761</v>
      </c>
      <c r="F2927" s="852" t="n"/>
      <c r="G2927" s="851" t="n">
        <v>0.3087620643993748</v>
      </c>
      <c r="H2927" s="853" t="n"/>
      <c r="I2927" s="849" t="n"/>
      <c r="J2927" s="850" t="n">
        <v>0.2105467639774471</v>
      </c>
      <c r="K2927" s="852" t="n"/>
      <c r="L2927" s="850" t="n">
        <v>0.3771375534288273</v>
      </c>
      <c r="M2927" s="982">
        <f>IFERROR(AVERAGE(D2927:E2927),"")</f>
        <v/>
      </c>
      <c r="N2927" s="982">
        <f>IFERROR(AVERAGE(F2927:H2927),"")</f>
        <v/>
      </c>
      <c r="O2927" s="982">
        <f>IFERROR(AVERAGE(I2927:J2927),"")</f>
        <v/>
      </c>
      <c r="P2927" s="982">
        <f>IFERROR(AVERAGE(K2927:L2927),"")</f>
        <v/>
      </c>
      <c r="R2927" s="797">
        <f>AVERAGE(M2927:P2927)</f>
        <v/>
      </c>
      <c r="S2927" s="266">
        <f>IF(R2927&gt;=1,1,0)</f>
        <v/>
      </c>
      <c r="T2927" s="266">
        <f>IF(S2927=0,0,S2927+T2926)</f>
        <v/>
      </c>
      <c r="U2927" s="518" t="inlineStr">
        <is>
          <t>Maximum</t>
        </is>
      </c>
      <c r="V2927" s="928">
        <f>MAX(D2896:E2926)</f>
        <v/>
      </c>
      <c r="W2927" s="928">
        <f>MAX(F2896:H2926)</f>
        <v/>
      </c>
      <c r="X2927" s="928">
        <f>MAX(I2896:J2926)</f>
        <v/>
      </c>
      <c r="Y2927" s="928">
        <f>MAX(K2896:L2926)</f>
        <v/>
      </c>
    </row>
    <row r="2928" ht="17.45" customHeight="1" thickBot="1">
      <c r="A2928" s="257">
        <f>IF(ISNUMBER(C2928),MONTH(C2928),"")</f>
        <v/>
      </c>
      <c r="B2928" s="257">
        <f>IF(ISNUMBER(C2928),YEAR(C2928),"")</f>
        <v/>
      </c>
      <c r="C2928" s="791">
        <f>C2927+1</f>
        <v/>
      </c>
      <c r="D2928" s="849" t="n">
        <v>0.6047608710008243</v>
      </c>
      <c r="E2928" s="850" t="n"/>
      <c r="F2928" s="852" t="n"/>
      <c r="G2928" s="851" t="n"/>
      <c r="H2928" s="853" t="n">
        <v>0.4047605527606558</v>
      </c>
      <c r="I2928" s="849" t="n">
        <v>0.4095624056014217</v>
      </c>
      <c r="J2928" s="850" t="n"/>
      <c r="K2928" s="852" t="n">
        <v>0.5871296589862327</v>
      </c>
      <c r="L2928" s="850" t="n"/>
      <c r="M2928" s="982">
        <f>IFERROR(AVERAGE(D2928:E2928),"")</f>
        <v/>
      </c>
      <c r="N2928" s="982">
        <f>IFERROR(AVERAGE(F2928:H2928),"")</f>
        <v/>
      </c>
      <c r="O2928" s="982">
        <f>IFERROR(AVERAGE(I2928:J2928),"")</f>
        <v/>
      </c>
      <c r="P2928" s="982">
        <f>IFERROR(AVERAGE(K2928:L2928),"")</f>
        <v/>
      </c>
      <c r="R2928" s="797">
        <f>AVERAGE(M2928:P2928)</f>
        <v/>
      </c>
      <c r="S2928" s="266">
        <f>IF(R2928&gt;=1,1,0)</f>
        <v/>
      </c>
      <c r="T2928" s="266">
        <f>IF(S2928=0,0,S2928+T2927)</f>
        <v/>
      </c>
      <c r="U2928" s="520" t="inlineStr">
        <is>
          <t># DAYS &gt; 2.5</t>
        </is>
      </c>
      <c r="V2928" s="521">
        <f>COUNTIF(D2896:E2926,"&gt;=2.5")</f>
        <v/>
      </c>
      <c r="W2928" s="521">
        <f>COUNTIF(F2896:H2926,"&gt;=2.5")</f>
        <v/>
      </c>
      <c r="X2928" s="521">
        <f>COUNTIF(I2896:J2926,"&gt;=2.5")</f>
        <v/>
      </c>
      <c r="Y2928" s="521">
        <f>COUNTIF(K2896:L2926,"&gt;=2.5")</f>
        <v/>
      </c>
    </row>
    <row r="2929" ht="17.45" customHeight="1" thickBot="1">
      <c r="A2929" s="257">
        <f>IF(ISNUMBER(C2929),MONTH(C2929),"")</f>
        <v/>
      </c>
      <c r="B2929" s="257">
        <f>IF(ISNUMBER(C2929),YEAR(C2929),"")</f>
        <v/>
      </c>
      <c r="C2929" s="808">
        <f>C2928+1</f>
        <v/>
      </c>
      <c r="D2929" s="844" t="n"/>
      <c r="E2929" s="845" t="n">
        <v>0.314327345388286</v>
      </c>
      <c r="F2929" s="847" t="n"/>
      <c r="G2929" s="846" t="n">
        <v>0.3178977351172338</v>
      </c>
      <c r="H2929" s="848" t="n"/>
      <c r="I2929" s="844" t="n"/>
      <c r="J2929" s="845" t="n">
        <v>0.253345870155469</v>
      </c>
      <c r="K2929" s="847" t="n"/>
      <c r="L2929" s="845" t="n">
        <v>0.322038159184203</v>
      </c>
      <c r="M2929" s="983">
        <f>IFERROR(AVERAGE(D2929:E2929),"")</f>
        <v/>
      </c>
      <c r="N2929" s="983">
        <f>IFERROR(AVERAGE(F2929:H2929),"")</f>
        <v/>
      </c>
      <c r="O2929" s="983">
        <f>IFERROR(AVERAGE(I2929:J2929),"")</f>
        <v/>
      </c>
      <c r="P2929" s="983">
        <f>IFERROR(AVERAGE(K2929:L2929),"")</f>
        <v/>
      </c>
      <c r="Q2929" s="441" t="n"/>
      <c r="R2929" s="813">
        <f>AVERAGE(M2929:P2929)</f>
        <v/>
      </c>
      <c r="S2929" s="443">
        <f>IF(R2929&gt;=1,1,0)</f>
        <v/>
      </c>
      <c r="T2929" s="443">
        <f>IF(S2929=0,0,S2929+T2928)</f>
        <v/>
      </c>
      <c r="X2929" s="664">
        <f>SUM(V2928:Y2928)</f>
        <v/>
      </c>
      <c r="Y2929" s="929">
        <f>AVERAGE(V2926:Y2926)</f>
        <v/>
      </c>
    </row>
    <row r="2930" ht="17.45" customHeight="1" thickBot="1">
      <c r="A2930" s="257">
        <f>IF(ISNUMBER(C2930),MONTH(C2930),"")</f>
        <v/>
      </c>
      <c r="B2930" s="257">
        <f>IF(ISNUMBER(C2930),YEAR(C2930),"")</f>
        <v/>
      </c>
      <c r="C2930" s="861">
        <f>C2929+1</f>
        <v/>
      </c>
      <c r="D2930" s="844" t="n">
        <v>0.1903355380312297</v>
      </c>
      <c r="E2930" s="845" t="n"/>
      <c r="F2930" s="847" t="n">
        <v>0.2120371955440825</v>
      </c>
      <c r="G2930" s="846" t="n"/>
      <c r="H2930" s="848" t="n">
        <v>0.1553757059040183</v>
      </c>
      <c r="I2930" s="844" t="n">
        <v>0.1281560707154213</v>
      </c>
      <c r="J2930" s="845" t="n"/>
      <c r="K2930" s="847" t="n">
        <v>0.20987179880087</v>
      </c>
      <c r="L2930" s="845" t="n"/>
      <c r="M2930" s="983">
        <f>IFERROR(AVERAGE(D2930:E2930),"")</f>
        <v/>
      </c>
      <c r="N2930" s="983">
        <f>IFERROR(AVERAGE(F2930:H2930),"")</f>
        <v/>
      </c>
      <c r="O2930" s="983">
        <f>IFERROR(AVERAGE(I2930:J2930),"")</f>
        <v/>
      </c>
      <c r="P2930" s="983">
        <f>IFERROR(AVERAGE(K2930:L2930),"")</f>
        <v/>
      </c>
      <c r="Q2930" s="441" t="n"/>
      <c r="R2930" s="813">
        <f>AVERAGE(M2930:P2930)</f>
        <v/>
      </c>
      <c r="S2930" s="443">
        <f>IF(R2930&gt;=1,1,0)</f>
        <v/>
      </c>
      <c r="T2930" s="443">
        <f>IF(S2930=0,0,S2930+T2929)</f>
        <v/>
      </c>
      <c r="V2930" s="605">
        <f>V2926-V2895</f>
        <v/>
      </c>
      <c r="W2930" s="605">
        <f>W2926-W2895</f>
        <v/>
      </c>
      <c r="X2930" s="605">
        <f>X2926-X2895</f>
        <v/>
      </c>
      <c r="Y2930" s="605">
        <f>Y2926-Y2895</f>
        <v/>
      </c>
    </row>
    <row r="2931" ht="17.45" customHeight="1" thickBot="1">
      <c r="A2931" s="257">
        <f>IF(ISNUMBER(C2931),MONTH(C2931),"")</f>
        <v/>
      </c>
      <c r="B2931" s="257">
        <f>IF(ISNUMBER(C2931),YEAR(C2931),"")</f>
        <v/>
      </c>
      <c r="C2931" s="791">
        <f>C2930+1</f>
        <v/>
      </c>
      <c r="D2931" s="849" t="n"/>
      <c r="E2931" s="850" t="n">
        <v>0.4328342352247269</v>
      </c>
      <c r="F2931" s="852" t="n"/>
      <c r="G2931" s="851" t="n">
        <v>0.575130265962158</v>
      </c>
      <c r="H2931" s="853" t="n"/>
      <c r="I2931" s="849" t="n"/>
      <c r="J2931" s="850" t="n">
        <v>0.5156060356946865</v>
      </c>
      <c r="K2931" s="852" t="n"/>
      <c r="L2931" s="850" t="n">
        <v>0.7400965268170376</v>
      </c>
      <c r="M2931" s="982">
        <f>IFERROR(AVERAGE(D2931:E2931),"")</f>
        <v/>
      </c>
      <c r="N2931" s="982">
        <f>IFERROR(AVERAGE(F2931:H2931),"")</f>
        <v/>
      </c>
      <c r="O2931" s="982">
        <f>IFERROR(AVERAGE(I2931:J2931),"")</f>
        <v/>
      </c>
      <c r="P2931" s="982">
        <f>IFERROR(AVERAGE(K2931:L2931),"")</f>
        <v/>
      </c>
      <c r="R2931" s="797">
        <f>AVERAGE(M2931:P2931)</f>
        <v/>
      </c>
      <c r="S2931" s="266">
        <f>IF(R2931&gt;=1,1,0)</f>
        <v/>
      </c>
      <c r="T2931" s="266">
        <f>IF(S2931=0,0,S2931+T2930)</f>
        <v/>
      </c>
      <c r="U2931" s="514" t="inlineStr">
        <is>
          <t>YTD</t>
        </is>
      </c>
      <c r="V2931" s="515" t="n">
        <v>2025</v>
      </c>
      <c r="W2931" s="516" t="n"/>
      <c r="X2931" s="516" t="n"/>
      <c r="Y2931" s="516" t="n"/>
      <c r="AF2931" s="427" t="inlineStr">
        <is>
          <t>CY 2025</t>
        </is>
      </c>
      <c r="AG2931" s="427" t="inlineStr">
        <is>
          <t>Since 2018</t>
        </is>
      </c>
    </row>
    <row r="2932" ht="17.45" customHeight="1">
      <c r="A2932" s="257">
        <f>IF(ISNUMBER(C2932),MONTH(C2932),"")</f>
        <v/>
      </c>
      <c r="B2932" s="257">
        <f>IF(ISNUMBER(C2932),YEAR(C2932),"")</f>
        <v/>
      </c>
      <c r="C2932" s="791">
        <f>C2931+1</f>
        <v/>
      </c>
      <c r="D2932" s="849" t="n">
        <v>0.6489167440379234</v>
      </c>
      <c r="E2932" s="850" t="n"/>
      <c r="F2932" s="852" t="n">
        <v>0.670078003185355</v>
      </c>
      <c r="G2932" s="851" t="n"/>
      <c r="H2932" s="853" t="n"/>
      <c r="I2932" s="849" t="n">
        <v>0.9997318932251681</v>
      </c>
      <c r="J2932" s="850" t="n"/>
      <c r="K2932" s="852" t="n">
        <v>0.8994999199256548</v>
      </c>
      <c r="L2932" s="850" t="n"/>
      <c r="M2932" s="982">
        <f>IFERROR(AVERAGE(D2932:E2932),"")</f>
        <v/>
      </c>
      <c r="N2932" s="982">
        <f>IFERROR(AVERAGE(F2932:H2932),"")</f>
        <v/>
      </c>
      <c r="O2932" s="982">
        <f>IFERROR(AVERAGE(I2932:J2932),"")</f>
        <v/>
      </c>
      <c r="P2932" s="982">
        <f>IFERROR(AVERAGE(K2932:L2932),"")</f>
        <v/>
      </c>
      <c r="R2932" s="797">
        <f>AVERAGE(M2932:P2932)</f>
        <v/>
      </c>
      <c r="S2932" s="266">
        <f>IF(R2932&gt;=1,1,0)</f>
        <v/>
      </c>
      <c r="T2932" s="266">
        <f>IF(S2932=0,0,S2932+T2931)</f>
        <v/>
      </c>
      <c r="U2932" s="517" t="inlineStr">
        <is>
          <t>Parameter</t>
        </is>
      </c>
      <c r="V2932" s="517" t="inlineStr">
        <is>
          <t>Station 1</t>
        </is>
      </c>
      <c r="W2932" s="517" t="inlineStr">
        <is>
          <t>Station 2</t>
        </is>
      </c>
      <c r="X2932" s="517" t="inlineStr">
        <is>
          <t>Station 4</t>
        </is>
      </c>
      <c r="Y2932" s="517" t="inlineStr">
        <is>
          <t>Station 5</t>
        </is>
      </c>
      <c r="AE2932" s="798" t="inlineStr">
        <is>
          <t>max</t>
        </is>
      </c>
      <c r="AF2932" s="796">
        <f>MAX($D$2562:$L$2926)</f>
        <v/>
      </c>
      <c r="AG2932" s="796">
        <f>MAX($D$5:$L$2926)</f>
        <v/>
      </c>
    </row>
    <row r="2933" ht="17.45" customHeight="1">
      <c r="A2933" s="257">
        <f>IF(ISNUMBER(C2933),MONTH(C2933),"")</f>
        <v/>
      </c>
      <c r="B2933" s="257">
        <f>IF(ISNUMBER(C2933),YEAR(C2933),"")</f>
        <v/>
      </c>
      <c r="C2933" s="791">
        <f>C2932+1</f>
        <v/>
      </c>
      <c r="D2933" s="849" t="n"/>
      <c r="E2933" s="850" t="n">
        <v>0.9945641805757951</v>
      </c>
      <c r="F2933" s="852" t="n"/>
      <c r="G2933" s="851" t="n">
        <v>0.9725216684990707</v>
      </c>
      <c r="H2933" s="853" t="n"/>
      <c r="I2933" s="849" t="n"/>
      <c r="J2933" s="850" t="n">
        <v>1.11357696296596</v>
      </c>
      <c r="K2933" s="852" t="n"/>
      <c r="L2933" s="850" t="n">
        <v>1.052001150506381</v>
      </c>
      <c r="M2933" s="982">
        <f>IFERROR(AVERAGE(D2933:E2933),"")</f>
        <v/>
      </c>
      <c r="N2933" s="982">
        <f>IFERROR(AVERAGE(F2933:H2933),"")</f>
        <v/>
      </c>
      <c r="O2933" s="982">
        <f>IFERROR(AVERAGE(I2933:J2933),"")</f>
        <v/>
      </c>
      <c r="P2933" s="982">
        <f>IFERROR(AVERAGE(K2933:L2933),"")</f>
        <v/>
      </c>
      <c r="R2933" s="797">
        <f>AVERAGE(M2933:P2933)</f>
        <v/>
      </c>
      <c r="S2933" s="266">
        <f>IF(R2933&gt;=1,1,0)</f>
        <v/>
      </c>
      <c r="T2933" s="266">
        <f>IF(S2933=0,0,S2933+T2932)</f>
        <v/>
      </c>
      <c r="U2933" s="518" t="inlineStr">
        <is>
          <t>Average</t>
        </is>
      </c>
      <c r="V2933" s="928">
        <f>AVERAGE(D2562:E2926)</f>
        <v/>
      </c>
      <c r="W2933" s="928">
        <f>AVERAGE(F2562:H2926)</f>
        <v/>
      </c>
      <c r="X2933" s="928">
        <f>AVERAGE(I2562:J2926)</f>
        <v/>
      </c>
      <c r="Y2933" s="928">
        <f>AVERAGE(K2562:L2926)</f>
        <v/>
      </c>
      <c r="AE2933" s="798" t="inlineStr">
        <is>
          <t>99th percentile</t>
        </is>
      </c>
      <c r="AF2933" s="796">
        <f>PERCENTILE($D$2562:$L$2926,0.99)</f>
        <v/>
      </c>
      <c r="AG2933" s="796">
        <f>PERCENTILE($D$5:$L$2926,0.99)</f>
        <v/>
      </c>
    </row>
    <row r="2934" ht="17.45" customHeight="1">
      <c r="A2934" s="257">
        <f>IF(ISNUMBER(C2934),MONTH(C2934),"")</f>
        <v/>
      </c>
      <c r="B2934" s="257">
        <f>IF(ISNUMBER(C2934),YEAR(C2934),"")</f>
        <v/>
      </c>
      <c r="C2934" s="791">
        <f>C2933+1</f>
        <v/>
      </c>
      <c r="D2934" s="792" t="n">
        <v>1.004512137004961</v>
      </c>
      <c r="E2934" s="793" t="n"/>
      <c r="F2934" s="795" t="n"/>
      <c r="G2934" s="794" t="n"/>
      <c r="H2934" s="836" t="n">
        <v>1.074474825467271</v>
      </c>
      <c r="I2934" s="792" t="n">
        <v>1.275994780502887</v>
      </c>
      <c r="J2934" s="793" t="n"/>
      <c r="K2934" s="795" t="n">
        <v>1.259389462296995</v>
      </c>
      <c r="L2934" s="793" t="n"/>
      <c r="M2934" s="982">
        <f>IFERROR(AVERAGE(D2934:E2934),"")</f>
        <v/>
      </c>
      <c r="N2934" s="982">
        <f>IFERROR(AVERAGE(F2934:H2934),"")</f>
        <v/>
      </c>
      <c r="O2934" s="982">
        <f>IFERROR(AVERAGE(I2934:J2934),"")</f>
        <v/>
      </c>
      <c r="P2934" s="982">
        <f>IFERROR(AVERAGE(K2934:L2934),"")</f>
        <v/>
      </c>
      <c r="R2934" s="797">
        <f>AVERAGE(M2934:P2934)</f>
        <v/>
      </c>
      <c r="S2934" s="266">
        <f>IF(R2934&gt;=1,1,0)</f>
        <v/>
      </c>
      <c r="T2934" s="266">
        <f>IF(S2934=0,0,S2934+T2933)</f>
        <v/>
      </c>
      <c r="U2934" s="518" t="inlineStr">
        <is>
          <t>Maximum</t>
        </is>
      </c>
      <c r="V2934" s="928">
        <f>MAX(D2562:E2926)</f>
        <v/>
      </c>
      <c r="W2934" s="928">
        <f>MAX(F2562:H2926)</f>
        <v/>
      </c>
      <c r="X2934" s="928">
        <f>MAX(I2562:J2926)</f>
        <v/>
      </c>
      <c r="Y2934" s="928">
        <f>MAX(K2562:L2926)</f>
        <v/>
      </c>
      <c r="AE2934" s="798" t="inlineStr">
        <is>
          <t>98th percentile</t>
        </is>
      </c>
      <c r="AF2934" s="796">
        <f>PERCENTILE($D$2562:$L$2926,0.98)</f>
        <v/>
      </c>
      <c r="AG2934" s="796">
        <f>PERCENTILE($D$5:$L$2926,0.98)</f>
        <v/>
      </c>
    </row>
    <row r="2935" ht="17.45" customHeight="1" thickBot="1">
      <c r="A2935" s="257">
        <f>IF(ISNUMBER(C2935),MONTH(C2935),"")</f>
        <v/>
      </c>
      <c r="B2935" s="257">
        <f>IF(ISNUMBER(C2935),YEAR(C2935),"")</f>
        <v/>
      </c>
      <c r="C2935" s="791">
        <f>C2934+1</f>
        <v/>
      </c>
      <c r="D2935" s="792" t="n"/>
      <c r="E2935" s="793" t="n">
        <v>1.255499247200347</v>
      </c>
      <c r="F2935" s="795" t="n"/>
      <c r="G2935" s="794" t="n">
        <v>1.264750313081554</v>
      </c>
      <c r="H2935" s="836" t="n"/>
      <c r="I2935" s="792" t="n"/>
      <c r="J2935" s="865" t="n">
        <v>2.07493135783554</v>
      </c>
      <c r="K2935" s="795" t="n"/>
      <c r="L2935" s="793" t="n">
        <v>1.657105593701491</v>
      </c>
      <c r="M2935" s="982">
        <f>IFERROR(AVERAGE(D2935:E2935),"")</f>
        <v/>
      </c>
      <c r="N2935" s="982">
        <f>IFERROR(AVERAGE(F2935:H2935),"")</f>
        <v/>
      </c>
      <c r="O2935" s="1028">
        <f>IFERROR(AVERAGE(I2935:J2935),"")</f>
        <v/>
      </c>
      <c r="P2935" s="982">
        <f>IFERROR(AVERAGE(K2935:L2935),"")</f>
        <v/>
      </c>
      <c r="R2935" s="797">
        <f>AVERAGE(M2935:P2935)</f>
        <v/>
      </c>
      <c r="S2935" s="266">
        <f>IF(R2935&gt;=1,1,0)</f>
        <v/>
      </c>
      <c r="T2935" s="266">
        <f>IF(S2935=0,0,S2935+T2934)</f>
        <v/>
      </c>
      <c r="U2935" s="520" t="inlineStr">
        <is>
          <t># DAYS &gt; 2.5</t>
        </is>
      </c>
      <c r="V2935" s="521">
        <f>COUNTIF(D2562:E2926,"&gt;=2.5")</f>
        <v/>
      </c>
      <c r="W2935" s="521">
        <f>COUNTIF(F2562:H2926,"&gt;=2.5")</f>
        <v/>
      </c>
      <c r="X2935" s="521">
        <f>COUNTIF(I2562:J2926,"&gt;=2.5")</f>
        <v/>
      </c>
      <c r="Y2935" s="521">
        <f>COUNTIF(K2562:L2926,"&gt;=2.5")</f>
        <v/>
      </c>
      <c r="AE2935" s="798" t="inlineStr">
        <is>
          <t>95th percentile</t>
        </is>
      </c>
      <c r="AF2935" s="796">
        <f>PERCENTILE($D$2562:$L$2926,0.95)</f>
        <v/>
      </c>
      <c r="AG2935" s="796">
        <f>PERCENTILE($D$5:$L$2926,0.95)</f>
        <v/>
      </c>
    </row>
    <row r="2936" ht="17.45" customHeight="1" thickBot="1">
      <c r="A2936" s="257">
        <f>IF(ISNUMBER(C2936),MONTH(C2936),"")</f>
        <v/>
      </c>
      <c r="B2936" s="257">
        <f>IF(ISNUMBER(C2936),YEAR(C2936),"")</f>
        <v/>
      </c>
      <c r="C2936" s="861">
        <f>C2935+1</f>
        <v/>
      </c>
      <c r="D2936" s="809" t="n">
        <v>0.8803725181982214</v>
      </c>
      <c r="E2936" s="810" t="n"/>
      <c r="F2936" s="812" t="n">
        <v>0.7175190844735018</v>
      </c>
      <c r="G2936" s="811" t="n"/>
      <c r="H2936" s="837" t="n">
        <v>0.8262051221311179</v>
      </c>
      <c r="I2936" s="809" t="n">
        <v>0.7892008772744628</v>
      </c>
      <c r="J2936" s="810" t="n"/>
      <c r="K2936" s="812" t="n">
        <v>0.9404963569672183</v>
      </c>
      <c r="L2936" s="810" t="n"/>
      <c r="M2936" s="983">
        <f>IFERROR(AVERAGE(D2936:E2936),"")</f>
        <v/>
      </c>
      <c r="N2936" s="983">
        <f>IFERROR(AVERAGE(F2936:H2936),"")</f>
        <v/>
      </c>
      <c r="O2936" s="983">
        <f>IFERROR(AVERAGE(I2936:J2936),"")</f>
        <v/>
      </c>
      <c r="P2936" s="983">
        <f>IFERROR(AVERAGE(K2936:L2936),"")</f>
        <v/>
      </c>
      <c r="Q2936" s="441" t="n"/>
      <c r="R2936" s="813">
        <f>AVERAGE(M2936:P2936)</f>
        <v/>
      </c>
      <c r="S2936" s="443">
        <f>IF(R2936&gt;=1,1,0)</f>
        <v/>
      </c>
      <c r="T2936" s="443">
        <f>IF(S2936=0,0,S2936+T2935)</f>
        <v/>
      </c>
      <c r="V2936" s="929">
        <f>AVERAGE(D2563:L2926)</f>
        <v/>
      </c>
      <c r="X2936" s="664">
        <f>SUM(V2935:Y2935)</f>
        <v/>
      </c>
      <c r="Y2936" s="929">
        <f>AVERAGE(V2933:Y2933)</f>
        <v/>
      </c>
      <c r="AE2936" s="798" t="inlineStr">
        <is>
          <t>90th percentile</t>
        </is>
      </c>
      <c r="AF2936" s="796">
        <f>PERCENTILE($D$2562:$L$2926,0.9)</f>
        <v/>
      </c>
      <c r="AG2936" s="796">
        <f>PERCENTILE($D$5:$L$2926,0.9)</f>
        <v/>
      </c>
    </row>
    <row r="2937" ht="17.45" customHeight="1">
      <c r="A2937" s="257">
        <f>IF(ISNUMBER(C2937),MONTH(C2937),"")</f>
        <v/>
      </c>
      <c r="B2937" s="257">
        <f>IF(ISNUMBER(C2937),YEAR(C2937),"")</f>
        <v/>
      </c>
      <c r="C2937" s="808">
        <f>C2936+1</f>
        <v/>
      </c>
      <c r="D2937" s="809" t="n"/>
      <c r="E2937" s="900" t="n">
        <v>2.966074659558021</v>
      </c>
      <c r="F2937" s="812" t="n"/>
      <c r="G2937" s="943" t="n">
        <v>1.975452443242214</v>
      </c>
      <c r="H2937" s="837" t="n"/>
      <c r="I2937" s="809" t="n"/>
      <c r="J2937" s="810" t="n">
        <v>1.149383616293858</v>
      </c>
      <c r="K2937" s="812" t="n"/>
      <c r="L2937" s="900" t="n">
        <v>3.491503571090619</v>
      </c>
      <c r="M2937" s="1033">
        <f>IFERROR(AVERAGE(D2937:E2937),"")</f>
        <v/>
      </c>
      <c r="N2937" s="1033">
        <f>IFERROR(AVERAGE(F2937:H2937),"")</f>
        <v/>
      </c>
      <c r="O2937" s="983">
        <f>IFERROR(AVERAGE(I2937:J2937),"")</f>
        <v/>
      </c>
      <c r="P2937" s="1033">
        <f>IFERROR(AVERAGE(K2937:L2937),"")</f>
        <v/>
      </c>
      <c r="Q2937" s="441" t="n"/>
      <c r="R2937" s="893">
        <f>AVERAGE(M2937:P2937)</f>
        <v/>
      </c>
      <c r="S2937" s="443">
        <f>IF(R2937&gt;=1,1,0)</f>
        <v/>
      </c>
      <c r="T2937" s="443">
        <f>IF(S2937=0,0,S2937+T2936)</f>
        <v/>
      </c>
      <c r="V2937" s="605">
        <f>V2933-V2568</f>
        <v/>
      </c>
      <c r="W2937" s="605">
        <f>W2933-W2568</f>
        <v/>
      </c>
      <c r="X2937" s="605">
        <f>X2933-X2568</f>
        <v/>
      </c>
      <c r="Y2937" s="605">
        <f>Y2933-Y2568</f>
        <v/>
      </c>
    </row>
    <row r="2938" ht="17.45" customHeight="1">
      <c r="A2938" s="257">
        <f>IF(ISNUMBER(C2938),MONTH(C2938),"")</f>
        <v/>
      </c>
      <c r="B2938" s="257">
        <f>IF(ISNUMBER(C2938),YEAR(C2938),"")</f>
        <v/>
      </c>
      <c r="C2938" s="791">
        <f>C2937+1</f>
        <v/>
      </c>
      <c r="D2938" s="792" t="n">
        <v>1.516164564899676</v>
      </c>
      <c r="E2938" s="793" t="n"/>
      <c r="F2938" s="795" t="n">
        <v>1.265602916208076</v>
      </c>
      <c r="G2938" s="794" t="n"/>
      <c r="H2938" s="836" t="n"/>
      <c r="I2938" s="792" t="n">
        <v>1.300140262534794</v>
      </c>
      <c r="J2938" s="793" t="n"/>
      <c r="K2938" s="795" t="n">
        <v>1.285905349984906</v>
      </c>
      <c r="L2938" s="793" t="n"/>
      <c r="M2938" s="982">
        <f>IFERROR(AVERAGE(D2938:E2938),"")</f>
        <v/>
      </c>
      <c r="N2938" s="982">
        <f>IFERROR(AVERAGE(F2938:H2938),"")</f>
        <v/>
      </c>
      <c r="O2938" s="982">
        <f>IFERROR(AVERAGE(I2938:J2938),"")</f>
        <v/>
      </c>
      <c r="P2938" s="982">
        <f>IFERROR(AVERAGE(K2938:L2938),"")</f>
        <v/>
      </c>
      <c r="R2938" s="797">
        <f>AVERAGE(M2938:P2938)</f>
        <v/>
      </c>
      <c r="S2938" s="266">
        <f>IF(R2938&gt;=1,1,0)</f>
        <v/>
      </c>
      <c r="T2938" s="266">
        <f>IF(S2938=0,0,S2938+T2937)</f>
        <v/>
      </c>
    </row>
    <row r="2939" ht="17.45" customHeight="1">
      <c r="A2939" s="257">
        <f>IF(ISNUMBER(C2939),MONTH(C2939),"")</f>
        <v/>
      </c>
      <c r="B2939" s="257">
        <f>IF(ISNUMBER(C2939),YEAR(C2939),"")</f>
        <v/>
      </c>
      <c r="C2939" s="791">
        <f>C2938+1</f>
        <v/>
      </c>
      <c r="D2939" s="792" t="n"/>
      <c r="E2939" s="865" t="n">
        <v>3.275436631852616</v>
      </c>
      <c r="F2939" s="795" t="n"/>
      <c r="G2939" s="932" t="n">
        <v>2.037676932124093</v>
      </c>
      <c r="H2939" s="836" t="n"/>
      <c r="I2939" s="792" t="n"/>
      <c r="J2939" s="793" t="n">
        <v>1.807405352425146</v>
      </c>
      <c r="K2939" s="795" t="n"/>
      <c r="L2939" s="865" t="n">
        <v>3.242542409232045</v>
      </c>
      <c r="M2939" s="1028">
        <f>IFERROR(AVERAGE(D2939:E2939),"")</f>
        <v/>
      </c>
      <c r="N2939" s="1028">
        <f>IFERROR(AVERAGE(F2939:H2939),"")</f>
        <v/>
      </c>
      <c r="O2939" s="982">
        <f>IFERROR(AVERAGE(I2939:J2939),"")</f>
        <v/>
      </c>
      <c r="P2939" s="1028">
        <f>IFERROR(AVERAGE(K2939:L2939),"")</f>
        <v/>
      </c>
      <c r="R2939" s="876">
        <f>AVERAGE(M2939:P2939)</f>
        <v/>
      </c>
      <c r="S2939" s="266">
        <f>IF(R2939&gt;=1,1,0)</f>
        <v/>
      </c>
      <c r="T2939" s="266">
        <f>IF(S2939=0,0,S2939+T2938)</f>
        <v/>
      </c>
    </row>
    <row r="2940" ht="17.45" customHeight="1">
      <c r="A2940" s="257">
        <f>IF(ISNUMBER(C2940),MONTH(C2940),"")</f>
        <v/>
      </c>
      <c r="B2940" s="257">
        <f>IF(ISNUMBER(C2940),YEAR(C2940),"")</f>
        <v/>
      </c>
      <c r="C2940" s="791">
        <f>C2939+1</f>
        <v/>
      </c>
      <c r="D2940" s="899" t="n">
        <v>3.671232243015219</v>
      </c>
      <c r="E2940" s="793" t="n"/>
      <c r="F2940" s="795" t="n"/>
      <c r="G2940" s="794" t="n"/>
      <c r="H2940" s="1023" t="n">
        <v>2.305208842524525</v>
      </c>
      <c r="I2940" s="899" t="n">
        <v>2.039390419589406</v>
      </c>
      <c r="J2940" s="793" t="n"/>
      <c r="K2940" s="964" t="n">
        <v>2.725508618560542</v>
      </c>
      <c r="L2940" s="793" t="n"/>
      <c r="M2940" s="1028">
        <f>IFERROR(AVERAGE(D2940:E2940),"")</f>
        <v/>
      </c>
      <c r="N2940" s="1028">
        <f>IFERROR(AVERAGE(F2940:H2940),"")</f>
        <v/>
      </c>
      <c r="O2940" s="1028">
        <f>IFERROR(AVERAGE(I2940:J2940),"")</f>
        <v/>
      </c>
      <c r="P2940" s="1028">
        <f>IFERROR(AVERAGE(K2940:L2940),"")</f>
        <v/>
      </c>
      <c r="R2940" s="876">
        <f>AVERAGE(M2940:P2940)</f>
        <v/>
      </c>
      <c r="S2940" s="266">
        <f>IF(R2940&gt;=1,1,0)</f>
        <v/>
      </c>
      <c r="T2940" s="266">
        <f>IF(S2940=0,0,S2940+T2939)</f>
        <v/>
      </c>
    </row>
    <row r="2941" ht="17.45" customHeight="1">
      <c r="A2941" s="257">
        <f>IF(ISNUMBER(C2941),MONTH(C2941),"")</f>
        <v/>
      </c>
      <c r="B2941" s="257">
        <f>IF(ISNUMBER(C2941),YEAR(C2941),"")</f>
        <v/>
      </c>
      <c r="C2941" s="791">
        <f>C2940+1</f>
        <v/>
      </c>
      <c r="D2941" s="849" t="n"/>
      <c r="E2941" s="901" t="n">
        <v>3.463788981021534</v>
      </c>
      <c r="F2941" s="852" t="n"/>
      <c r="G2941" s="926" t="n">
        <v>2.496008427936342</v>
      </c>
      <c r="H2941" s="853" t="n"/>
      <c r="I2941" s="849" t="n"/>
      <c r="J2941" s="850" t="n">
        <v>1.459845855257121</v>
      </c>
      <c r="K2941" s="852" t="n"/>
      <c r="L2941" s="901" t="n">
        <v>3.928790286103661</v>
      </c>
      <c r="M2941" s="1028">
        <f>IFERROR(AVERAGE(D2941:E2941),"")</f>
        <v/>
      </c>
      <c r="N2941" s="1028">
        <f>IFERROR(AVERAGE(F2941:H2941),"")</f>
        <v/>
      </c>
      <c r="O2941" s="982">
        <f>IFERROR(AVERAGE(I2941:J2941),"")</f>
        <v/>
      </c>
      <c r="P2941" s="1028">
        <f>IFERROR(AVERAGE(K2941:L2941),"")</f>
        <v/>
      </c>
      <c r="R2941" s="876">
        <f>AVERAGE(M2941:P2941)</f>
        <v/>
      </c>
      <c r="S2941" s="266">
        <f>IF(R2941&gt;=1,1,0)</f>
        <v/>
      </c>
      <c r="T2941" s="266">
        <f>IF(S2941=0,0,S2941+T2940)</f>
        <v/>
      </c>
    </row>
    <row r="2942" ht="17.45" customHeight="1">
      <c r="A2942" s="257">
        <f>IF(ISNUMBER(C2942),MONTH(C2942),"")</f>
        <v/>
      </c>
      <c r="B2942" s="257">
        <f>IF(ISNUMBER(C2942),YEAR(C2942),"")</f>
        <v/>
      </c>
      <c r="C2942" s="861">
        <f>C2941+1</f>
        <v/>
      </c>
      <c r="D2942" s="864" t="n">
        <v>4.992083388391133</v>
      </c>
      <c r="E2942" s="804" t="n"/>
      <c r="F2942" s="965" t="n">
        <v>2.348741261646688</v>
      </c>
      <c r="G2942" s="805" t="n"/>
      <c r="H2942" s="838" t="n">
        <v>2.209662503655884</v>
      </c>
      <c r="I2942" s="864" t="n">
        <v>2.347717850962222</v>
      </c>
      <c r="J2942" s="804" t="n"/>
      <c r="K2942" s="965" t="n">
        <v>4.523647777009691</v>
      </c>
      <c r="L2942" s="804" t="n"/>
      <c r="M2942" s="1028">
        <f>IFERROR(AVERAGE(D2942:E2942),"")</f>
        <v/>
      </c>
      <c r="N2942" s="1028">
        <f>IFERROR(AVERAGE(F2942:H2942),"")</f>
        <v/>
      </c>
      <c r="O2942" s="1028">
        <f>IFERROR(AVERAGE(I2942:J2942),"")</f>
        <v/>
      </c>
      <c r="P2942" s="1028">
        <f>IFERROR(AVERAGE(K2942:L2942),"")</f>
        <v/>
      </c>
      <c r="R2942" s="876">
        <f>AVERAGE(M2942:P2942)</f>
        <v/>
      </c>
      <c r="S2942" s="266">
        <f>IF(R2942&gt;=1,1,0)</f>
        <v/>
      </c>
      <c r="T2942" s="266">
        <f>IF(S2942=0,0,S2942+T2941)</f>
        <v/>
      </c>
    </row>
    <row r="2943" ht="17.45" customHeight="1">
      <c r="A2943" s="257">
        <f>IF(ISNUMBER(C2943),MONTH(C2943),"")</f>
        <v/>
      </c>
      <c r="B2943" s="257">
        <f>IF(ISNUMBER(C2943),YEAR(C2943),"")</f>
        <v/>
      </c>
      <c r="C2943" s="808">
        <f>C2942+1</f>
        <v/>
      </c>
      <c r="D2943" s="809" t="n"/>
      <c r="E2943" s="900" t="n">
        <v>1.981844491222484</v>
      </c>
      <c r="F2943" s="812" t="n"/>
      <c r="G2943" s="943" t="n">
        <v>1.75818404478523</v>
      </c>
      <c r="H2943" s="837" t="n"/>
      <c r="I2943" s="809" t="n"/>
      <c r="J2943" s="810" t="n">
        <v>0.9256520198721508</v>
      </c>
      <c r="K2943" s="812" t="n"/>
      <c r="L2943" s="900" t="n">
        <v>2.17612195693664</v>
      </c>
      <c r="M2943" s="1033">
        <f>IFERROR(AVERAGE(D2943:E2943),"")</f>
        <v/>
      </c>
      <c r="N2943" s="1033">
        <f>IFERROR(AVERAGE(F2943:H2943),"")</f>
        <v/>
      </c>
      <c r="O2943" s="983">
        <f>IFERROR(AVERAGE(I2943:J2943),"")</f>
        <v/>
      </c>
      <c r="P2943" s="1033">
        <f>IFERROR(AVERAGE(K2943:L2943),"")</f>
        <v/>
      </c>
      <c r="Q2943" s="441" t="n"/>
      <c r="R2943" s="813">
        <f>AVERAGE(M2943:P2943)</f>
        <v/>
      </c>
      <c r="S2943" s="443">
        <f>IF(R2943&gt;=1,1,0)</f>
        <v/>
      </c>
      <c r="T2943" s="443">
        <f>IF(S2943=0,0,S2943+T2942)</f>
        <v/>
      </c>
    </row>
    <row r="2944" ht="17.45" customHeight="1">
      <c r="A2944" s="257">
        <f>IF(ISNUMBER(C2944),MONTH(C2944),"")</f>
        <v/>
      </c>
      <c r="B2944" s="257">
        <f>IF(ISNUMBER(C2944),YEAR(C2944),"")</f>
        <v/>
      </c>
      <c r="C2944" s="808">
        <f>C2943+1</f>
        <v/>
      </c>
      <c r="D2944" s="809" t="n">
        <v>0.990768868245347</v>
      </c>
      <c r="E2944" s="810" t="n"/>
      <c r="F2944" s="812" t="n">
        <v>0.580115871645959</v>
      </c>
      <c r="G2944" s="811" t="n"/>
      <c r="H2944" s="837" t="n"/>
      <c r="I2944" s="809" t="n">
        <v>0.5413133454823601</v>
      </c>
      <c r="J2944" s="810" t="n"/>
      <c r="K2944" s="812" t="n">
        <v>1.057219619221236</v>
      </c>
      <c r="L2944" s="810" t="n"/>
      <c r="M2944" s="983">
        <f>IFERROR(AVERAGE(D2944:E2944),"")</f>
        <v/>
      </c>
      <c r="N2944" s="983">
        <f>IFERROR(AVERAGE(F2944:H2944),"")</f>
        <v/>
      </c>
      <c r="O2944" s="983">
        <f>IFERROR(AVERAGE(I2944:J2944),"")</f>
        <v/>
      </c>
      <c r="P2944" s="983">
        <f>IFERROR(AVERAGE(K2944:L2944),"")</f>
        <v/>
      </c>
      <c r="Q2944" s="441" t="n"/>
      <c r="R2944" s="813">
        <f>AVERAGE(M2944:P2944)</f>
        <v/>
      </c>
      <c r="S2944" s="443">
        <f>IF(R2944&gt;=1,1,0)</f>
        <v/>
      </c>
      <c r="T2944" s="443">
        <f>IF(S2944=0,0,S2944+T2943)</f>
        <v/>
      </c>
    </row>
    <row r="2945" ht="17.45" customHeight="1">
      <c r="A2945" s="257">
        <f>IF(ISNUMBER(C2945),MONTH(C2945),"")</f>
        <v/>
      </c>
      <c r="B2945" s="257">
        <f>IF(ISNUMBER(C2945),YEAR(C2945),"")</f>
        <v/>
      </c>
      <c r="C2945" s="791">
        <f>C2944+1</f>
        <v/>
      </c>
      <c r="D2945" s="792" t="n"/>
      <c r="E2945" s="793" t="n">
        <v>1.331282243498376</v>
      </c>
      <c r="F2945" s="795" t="n"/>
      <c r="G2945" s="794" t="n">
        <v>1.251529547886289</v>
      </c>
      <c r="H2945" s="836" t="n"/>
      <c r="I2945" s="792" t="n"/>
      <c r="J2945" s="793" t="n">
        <v>1.296154295984246</v>
      </c>
      <c r="K2945" s="795" t="n"/>
      <c r="L2945" s="793" t="n">
        <v>1.570259775665485</v>
      </c>
      <c r="M2945" s="982">
        <f>IFERROR(AVERAGE(D2945:E2945),"")</f>
        <v/>
      </c>
      <c r="N2945" s="982">
        <f>IFERROR(AVERAGE(F2945:H2945),"")</f>
        <v/>
      </c>
      <c r="O2945" s="982">
        <f>IFERROR(AVERAGE(I2945:J2945),"")</f>
        <v/>
      </c>
      <c r="P2945" s="982">
        <f>IFERROR(AVERAGE(K2945:L2945),"")</f>
        <v/>
      </c>
      <c r="R2945" s="797">
        <f>AVERAGE(M2945:P2945)</f>
        <v/>
      </c>
      <c r="S2945" s="266">
        <f>IF(R2945&gt;=1,1,0)</f>
        <v/>
      </c>
      <c r="T2945" s="266">
        <f>IF(S2945=0,0,S2945+T2944)</f>
        <v/>
      </c>
    </row>
    <row r="2946" ht="17.45" customHeight="1">
      <c r="A2946" s="257">
        <f>IF(ISNUMBER(C2946),MONTH(C2946),"")</f>
        <v/>
      </c>
      <c r="B2946" s="257">
        <f>IF(ISNUMBER(C2946),YEAR(C2946),"")</f>
        <v/>
      </c>
      <c r="C2946" s="791">
        <f>C2945+1</f>
        <v/>
      </c>
      <c r="D2946" s="792" t="n">
        <v>1.741786828118399</v>
      </c>
      <c r="E2946" s="793" t="n"/>
      <c r="F2946" s="795" t="n"/>
      <c r="G2946" s="794" t="n"/>
      <c r="H2946" s="836" t="n">
        <v>1.285351428571946</v>
      </c>
      <c r="I2946" s="792" t="n">
        <v>1.518115677464144</v>
      </c>
      <c r="J2946" s="793" t="n"/>
      <c r="K2946" s="795" t="n">
        <v>1.523374963279439</v>
      </c>
      <c r="L2946" s="793" t="n"/>
      <c r="M2946" s="982">
        <f>IFERROR(AVERAGE(D2946:E2946),"")</f>
        <v/>
      </c>
      <c r="N2946" s="982">
        <f>IFERROR(AVERAGE(F2946:H2946),"")</f>
        <v/>
      </c>
      <c r="O2946" s="982">
        <f>IFERROR(AVERAGE(I2946:J2946),"")</f>
        <v/>
      </c>
      <c r="P2946" s="982">
        <f>IFERROR(AVERAGE(K2946:L2946),"")</f>
        <v/>
      </c>
      <c r="R2946" s="797">
        <f>AVERAGE(M2946:P2946)</f>
        <v/>
      </c>
      <c r="S2946" s="266">
        <f>IF(R2946&gt;=1,1,0)</f>
        <v/>
      </c>
      <c r="T2946" s="266">
        <f>IF(S2946=0,0,S2946+T2945)</f>
        <v/>
      </c>
    </row>
    <row r="2947" ht="17.45" customHeight="1">
      <c r="A2947" s="257">
        <f>IF(ISNUMBER(C2947),MONTH(C2947),"")</f>
        <v/>
      </c>
      <c r="B2947" s="257">
        <f>IF(ISNUMBER(C2947),YEAR(C2947),"")</f>
        <v/>
      </c>
      <c r="C2947" s="791">
        <f>C2946+1</f>
        <v/>
      </c>
      <c r="D2947" s="792" t="n"/>
      <c r="E2947" s="793" t="n">
        <v>1.208154045440302</v>
      </c>
      <c r="F2947" s="795" t="n"/>
      <c r="G2947" s="794" t="n">
        <v>1.28421632493163</v>
      </c>
      <c r="H2947" s="836" t="n"/>
      <c r="I2947" s="792" t="n"/>
      <c r="J2947" s="793" t="n">
        <v>1.394379121865041</v>
      </c>
      <c r="K2947" s="795" t="n"/>
      <c r="L2947" s="793" t="n">
        <v>1.287856262104883</v>
      </c>
      <c r="M2947" s="982">
        <f>IFERROR(AVERAGE(D2947:E2947),"")</f>
        <v/>
      </c>
      <c r="N2947" s="982">
        <f>IFERROR(AVERAGE(F2947:H2947),"")</f>
        <v/>
      </c>
      <c r="O2947" s="982">
        <f>IFERROR(AVERAGE(I2947:J2947),"")</f>
        <v/>
      </c>
      <c r="P2947" s="982">
        <f>IFERROR(AVERAGE(K2947:L2947),"")</f>
        <v/>
      </c>
      <c r="R2947" s="797">
        <f>AVERAGE(M2947:P2947)</f>
        <v/>
      </c>
      <c r="S2947" s="266">
        <f>IF(R2947&gt;=1,1,0)</f>
        <v/>
      </c>
      <c r="T2947" s="266">
        <f>IF(S2947=0,0,S2947+T2946)</f>
        <v/>
      </c>
    </row>
    <row r="2948" ht="17.45" customHeight="1">
      <c r="A2948" s="257">
        <f>IF(ISNUMBER(C2948),MONTH(C2948),"")</f>
        <v/>
      </c>
      <c r="B2948" s="257">
        <f>IF(ISNUMBER(C2948),YEAR(C2948),"")</f>
        <v/>
      </c>
      <c r="C2948" s="861">
        <f>C2947+1</f>
        <v/>
      </c>
      <c r="D2948" s="803" t="n">
        <v>1.24503880125378</v>
      </c>
      <c r="E2948" s="804" t="n"/>
      <c r="F2948" s="806" t="n">
        <v>1.102196984965056</v>
      </c>
      <c r="G2948" s="805" t="n"/>
      <c r="H2948" s="838" t="n">
        <v>1.128333375834138</v>
      </c>
      <c r="I2948" s="803" t="n">
        <v>1.210556158561247</v>
      </c>
      <c r="J2948" s="804" t="n"/>
      <c r="K2948" s="806" t="n">
        <v>1.169150974547757</v>
      </c>
      <c r="L2948" s="804" t="n"/>
      <c r="M2948" s="982">
        <f>IFERROR(AVERAGE(D2948:E2948),"")</f>
        <v/>
      </c>
      <c r="N2948" s="982">
        <f>IFERROR(AVERAGE(F2948:H2948),"")</f>
        <v/>
      </c>
      <c r="O2948" s="982">
        <f>IFERROR(AVERAGE(I2948:J2948),"")</f>
        <v/>
      </c>
      <c r="P2948" s="982">
        <f>IFERROR(AVERAGE(K2948:L2948),"")</f>
        <v/>
      </c>
      <c r="R2948" s="797">
        <f>AVERAGE(M2948:P2948)</f>
        <v/>
      </c>
      <c r="S2948" s="266">
        <f>IF(R2948&gt;=1,1,0)</f>
        <v/>
      </c>
      <c r="T2948" s="266">
        <f>IF(S2948=0,0,S2948+T2947)</f>
        <v/>
      </c>
    </row>
    <row r="2949" ht="17.45" customHeight="1">
      <c r="A2949" s="257">
        <f>IF(ISNUMBER(C2949),MONTH(C2949),"")</f>
        <v/>
      </c>
      <c r="B2949" s="257">
        <f>IF(ISNUMBER(C2949),YEAR(C2949),"")</f>
        <v/>
      </c>
      <c r="C2949" s="791">
        <f>C2948+1</f>
        <v/>
      </c>
      <c r="D2949" s="792" t="n"/>
      <c r="E2949" s="793" t="n">
        <v>0.6863376416664447</v>
      </c>
      <c r="F2949" s="795" t="n"/>
      <c r="G2949" s="794" t="n">
        <v>0.8404646060954535</v>
      </c>
      <c r="H2949" s="836" t="n"/>
      <c r="I2949" s="792" t="n"/>
      <c r="J2949" s="793" t="n">
        <v>0.8031083041449689</v>
      </c>
      <c r="K2949" s="795" t="n"/>
      <c r="L2949" s="793" t="n">
        <v>0.9607936097519411</v>
      </c>
      <c r="M2949" s="982">
        <f>IFERROR(AVERAGE(D2949:E2949),"")</f>
        <v/>
      </c>
      <c r="N2949" s="982">
        <f>IFERROR(AVERAGE(F2949:H2949),"")</f>
        <v/>
      </c>
      <c r="O2949" s="982">
        <f>IFERROR(AVERAGE(I2949:J2949),"")</f>
        <v/>
      </c>
      <c r="P2949" s="982">
        <f>IFERROR(AVERAGE(K2949:L2949),"")</f>
        <v/>
      </c>
      <c r="R2949" s="797">
        <f>AVERAGE(M2949:P2949)</f>
        <v/>
      </c>
      <c r="S2949" s="266">
        <f>IF(R2949&gt;=1,1,0)</f>
        <v/>
      </c>
      <c r="T2949" s="266">
        <f>IF(S2949=0,0,S2949+T2948)</f>
        <v/>
      </c>
    </row>
    <row r="2950" ht="17.45" customHeight="1">
      <c r="A2950" s="257">
        <f>IF(ISNUMBER(C2950),MONTH(C2950),"")</f>
        <v/>
      </c>
      <c r="B2950" s="257">
        <f>IF(ISNUMBER(C2950),YEAR(C2950),"")</f>
        <v/>
      </c>
      <c r="C2950" s="808">
        <f>C2949+1</f>
        <v/>
      </c>
      <c r="D2950" s="809" t="n">
        <v>0.5353546450145189</v>
      </c>
      <c r="E2950" s="810" t="n"/>
      <c r="F2950" s="812" t="n">
        <v>0.5803328737768551</v>
      </c>
      <c r="G2950" s="811" t="n"/>
      <c r="H2950" s="837" t="n"/>
      <c r="I2950" s="809" t="n">
        <v>0.6680617044065535</v>
      </c>
      <c r="J2950" s="810" t="n"/>
      <c r="K2950" s="812" t="n">
        <v>0.7115016891845012</v>
      </c>
      <c r="L2950" s="810" t="n"/>
      <c r="M2950" s="983">
        <f>IFERROR(AVERAGE(D2950:E2950),"")</f>
        <v/>
      </c>
      <c r="N2950" s="983">
        <f>IFERROR(AVERAGE(F2950:H2950),"")</f>
        <v/>
      </c>
      <c r="O2950" s="983">
        <f>IFERROR(AVERAGE(I2950:J2950),"")</f>
        <v/>
      </c>
      <c r="P2950" s="983">
        <f>IFERROR(AVERAGE(K2950:L2950),"")</f>
        <v/>
      </c>
      <c r="Q2950" s="441" t="n"/>
      <c r="R2950" s="813">
        <f>AVERAGE(M2950:P2950)</f>
        <v/>
      </c>
      <c r="S2950" s="443">
        <f>IF(R2950&gt;=1,1,0)</f>
        <v/>
      </c>
      <c r="T2950" s="443">
        <f>IF(S2950=0,0,S2950+T2949)</f>
        <v/>
      </c>
    </row>
    <row r="2951" ht="17.45" customHeight="1">
      <c r="A2951" s="257">
        <f>IF(ISNUMBER(C2951),MONTH(C2951),"")</f>
        <v/>
      </c>
      <c r="B2951" s="257">
        <f>IF(ISNUMBER(C2951),YEAR(C2951),"")</f>
        <v/>
      </c>
      <c r="C2951" s="808">
        <f>C2950+1</f>
        <v/>
      </c>
      <c r="D2951" s="809" t="n"/>
      <c r="E2951" s="810" t="n">
        <v>0.9796228585196444</v>
      </c>
      <c r="F2951" s="812" t="n"/>
      <c r="G2951" s="811" t="n">
        <v>0.946771742396522</v>
      </c>
      <c r="H2951" s="837" t="n"/>
      <c r="I2951" s="809" t="n"/>
      <c r="J2951" s="810" t="n">
        <v>0.8952129401750355</v>
      </c>
      <c r="K2951" s="812" t="n"/>
      <c r="L2951" s="810" t="n">
        <v>0.9220013667237971</v>
      </c>
      <c r="M2951" s="983">
        <f>IFERROR(AVERAGE(D2951:E2951),"")</f>
        <v/>
      </c>
      <c r="N2951" s="983">
        <f>IFERROR(AVERAGE(F2951:H2951),"")</f>
        <v/>
      </c>
      <c r="O2951" s="983">
        <f>IFERROR(AVERAGE(I2951:J2951),"")</f>
        <v/>
      </c>
      <c r="P2951" s="983">
        <f>IFERROR(AVERAGE(K2951:L2951),"")</f>
        <v/>
      </c>
      <c r="Q2951" s="441" t="n"/>
      <c r="R2951" s="813">
        <f>AVERAGE(M2951:P2951)</f>
        <v/>
      </c>
      <c r="S2951" s="443">
        <f>IF(R2951&gt;=1,1,0)</f>
        <v/>
      </c>
      <c r="T2951" s="443">
        <f>IF(S2951=0,0,S2951+T2950)</f>
        <v/>
      </c>
    </row>
    <row r="2952" ht="17.45" customHeight="1">
      <c r="A2952" s="257">
        <f>IF(ISNUMBER(C2952),MONTH(C2952),"")</f>
        <v/>
      </c>
      <c r="B2952" s="257">
        <f>IF(ISNUMBER(C2952),YEAR(C2952),"")</f>
        <v/>
      </c>
      <c r="C2952" s="791">
        <f>C2951+1</f>
        <v/>
      </c>
      <c r="D2952" s="849" t="n">
        <v>1.342822368088937</v>
      </c>
      <c r="E2952" s="850" t="n"/>
      <c r="F2952" s="852" t="n"/>
      <c r="G2952" s="851" t="n"/>
      <c r="H2952" s="853" t="n">
        <v>0.8519708217745033</v>
      </c>
      <c r="I2952" s="849" t="n">
        <v>1.098540754567175</v>
      </c>
      <c r="J2952" s="850" t="n"/>
      <c r="K2952" s="852" t="n">
        <v>1.500391741877304</v>
      </c>
      <c r="L2952" s="850" t="n"/>
      <c r="M2952" s="982">
        <f>IFERROR(AVERAGE(D2952:E2952),"")</f>
        <v/>
      </c>
      <c r="N2952" s="982">
        <f>IFERROR(AVERAGE(F2952:H2952),"")</f>
        <v/>
      </c>
      <c r="O2952" s="982">
        <f>IFERROR(AVERAGE(I2952:J2952),"")</f>
        <v/>
      </c>
      <c r="P2952" s="982">
        <f>IFERROR(AVERAGE(K2952:L2952),"")</f>
        <v/>
      </c>
      <c r="R2952" s="797">
        <f>AVERAGE(M2952:P2952)</f>
        <v/>
      </c>
      <c r="S2952" s="266">
        <f>IF(R2952&gt;=1,1,0)</f>
        <v/>
      </c>
      <c r="T2952" s="266">
        <f>IF(S2952=0,0,S2952+T2951)</f>
        <v/>
      </c>
    </row>
    <row r="2953" ht="17.45" customHeight="1">
      <c r="A2953" s="257">
        <f>IF(ISNUMBER(C2953),MONTH(C2953),"")</f>
        <v/>
      </c>
      <c r="B2953" s="257">
        <f>IF(ISNUMBER(C2953),YEAR(C2953),"")</f>
        <v/>
      </c>
      <c r="C2953" s="791">
        <f>C2952+1</f>
        <v/>
      </c>
      <c r="D2953" s="849" t="n"/>
      <c r="E2953" s="850" t="n">
        <v>0.9272279065311977</v>
      </c>
      <c r="F2953" s="852" t="n"/>
      <c r="G2953" s="851" t="n">
        <v>1.103226203924413</v>
      </c>
      <c r="H2953" s="853" t="n"/>
      <c r="I2953" s="849" t="n"/>
      <c r="J2953" s="850" t="n">
        <v>1.148645708030295</v>
      </c>
      <c r="K2953" s="852" t="n"/>
      <c r="L2953" s="850" t="n">
        <v>1.220385732370175</v>
      </c>
      <c r="M2953" s="982">
        <f>IFERROR(AVERAGE(D2953:E2953),"")</f>
        <v/>
      </c>
      <c r="N2953" s="982">
        <f>IFERROR(AVERAGE(F2953:H2953),"")</f>
        <v/>
      </c>
      <c r="O2953" s="982">
        <f>IFERROR(AVERAGE(I2953:J2953),"")</f>
        <v/>
      </c>
      <c r="P2953" s="982">
        <f>IFERROR(AVERAGE(K2953:L2953),"")</f>
        <v/>
      </c>
      <c r="R2953" s="797">
        <f>AVERAGE(M2953:P2953)</f>
        <v/>
      </c>
      <c r="S2953" s="266">
        <f>IF(R2953&gt;=1,1,0)</f>
        <v/>
      </c>
      <c r="T2953" s="266">
        <f>IF(S2953=0,0,S2953+T2952)</f>
        <v/>
      </c>
    </row>
    <row r="2954" ht="17.45" customHeight="1" thickBot="1">
      <c r="A2954" s="257">
        <f>IF(ISNUMBER(C2954),MONTH(C2954),"")</f>
        <v/>
      </c>
      <c r="B2954" s="257">
        <f>IF(ISNUMBER(C2954),YEAR(C2954),"")</f>
        <v/>
      </c>
      <c r="C2954" s="861">
        <f>C2953+1</f>
        <v/>
      </c>
      <c r="D2954" s="840" t="n">
        <v>1.590142019482655</v>
      </c>
      <c r="E2954" s="841" t="n"/>
      <c r="F2954" s="843" t="n">
        <v>1.310109053810424</v>
      </c>
      <c r="G2954" s="842" t="n"/>
      <c r="H2954" s="863" t="n">
        <v>1.402644359680334</v>
      </c>
      <c r="I2954" s="840" t="n">
        <v>1.694511033132173</v>
      </c>
      <c r="J2954" s="841" t="n"/>
      <c r="K2954" s="843" t="n">
        <v>1.532256634414856</v>
      </c>
      <c r="L2954" s="841" t="n"/>
      <c r="M2954" s="982">
        <f>IFERROR(AVERAGE(D2954:E2954),"")</f>
        <v/>
      </c>
      <c r="N2954" s="982">
        <f>IFERROR(AVERAGE(F2954:H2954),"")</f>
        <v/>
      </c>
      <c r="O2954" s="982">
        <f>IFERROR(AVERAGE(I2954:J2954),"")</f>
        <v/>
      </c>
      <c r="P2954" s="982">
        <f>IFERROR(AVERAGE(K2954:L2954),"")</f>
        <v/>
      </c>
      <c r="R2954" s="797">
        <f>AVERAGE(M2954:P2954)</f>
        <v/>
      </c>
      <c r="S2954" s="266">
        <f>IF(R2954&gt;=1,1,0)</f>
        <v/>
      </c>
      <c r="T2954" s="266">
        <f>IF(S2954=0,0,S2954+T2953)</f>
        <v/>
      </c>
    </row>
    <row r="2955" ht="17.45" customHeight="1" thickBot="1">
      <c r="A2955" s="257">
        <f>IF(ISNUMBER(C2955),MONTH(C2955),"")</f>
        <v/>
      </c>
      <c r="B2955" s="257">
        <f>IF(ISNUMBER(C2955),YEAR(C2955),"")</f>
        <v/>
      </c>
      <c r="C2955" s="791">
        <f>C2954+1</f>
        <v/>
      </c>
      <c r="D2955" s="849" t="n"/>
      <c r="E2955" s="850" t="n">
        <v>1.59847088841103</v>
      </c>
      <c r="F2955" s="852" t="n"/>
      <c r="G2955" s="851" t="n">
        <v>1.561625097468012</v>
      </c>
      <c r="H2955" s="853" t="n"/>
      <c r="I2955" s="849" t="n"/>
      <c r="J2955" s="850" t="n">
        <v>1.534329203651398</v>
      </c>
      <c r="K2955" s="852" t="n"/>
      <c r="L2955" s="850" t="n">
        <v>1.706203684034444</v>
      </c>
      <c r="M2955" s="982">
        <f>IFERROR(AVERAGE(D2955:E2955),"")</f>
        <v/>
      </c>
      <c r="N2955" s="982">
        <f>IFERROR(AVERAGE(F2955:H2955),"")</f>
        <v/>
      </c>
      <c r="O2955" s="982">
        <f>IFERROR(AVERAGE(I2955:J2955),"")</f>
        <v/>
      </c>
      <c r="P2955" s="982">
        <f>IFERROR(AVERAGE(K2955:L2955),"")</f>
        <v/>
      </c>
      <c r="R2955" s="797">
        <f>AVERAGE(M2955:P2955)</f>
        <v/>
      </c>
      <c r="S2955" s="266">
        <f>IF(R2955&gt;=1,1,0)</f>
        <v/>
      </c>
      <c r="T2955" s="266">
        <f>IF(S2955=0,0,S2955+T2954)</f>
        <v/>
      </c>
      <c r="U2955" s="514" t="inlineStr">
        <is>
          <t>January</t>
        </is>
      </c>
      <c r="V2955" s="515" t="n">
        <v>2026</v>
      </c>
      <c r="W2955" s="516" t="n"/>
      <c r="X2955" s="516" t="n"/>
      <c r="Y2955" s="516" t="n"/>
    </row>
    <row r="2956" ht="17.45" customHeight="1">
      <c r="A2956" s="257">
        <f>IF(ISNUMBER(C2956),MONTH(C2956),"")</f>
        <v/>
      </c>
      <c r="B2956" s="257">
        <f>IF(ISNUMBER(C2956),YEAR(C2956),"")</f>
        <v/>
      </c>
      <c r="C2956" s="791">
        <f>C2955+1</f>
        <v/>
      </c>
      <c r="D2956" s="792" t="n">
        <v>1.417146682858279</v>
      </c>
      <c r="E2956" s="793" t="n"/>
      <c r="F2956" s="795" t="n">
        <v>1.553237719526906</v>
      </c>
      <c r="G2956" s="794" t="n"/>
      <c r="H2956" s="836" t="n"/>
      <c r="I2956" s="792" t="n">
        <v>1.670202851183481</v>
      </c>
      <c r="J2956" s="793" t="n"/>
      <c r="K2956" s="964" t="n">
        <v>2.584262025640297</v>
      </c>
      <c r="L2956" s="793" t="n"/>
      <c r="M2956" s="982">
        <f>IFERROR(AVERAGE(D2956:E2956),"")</f>
        <v/>
      </c>
      <c r="N2956" s="982">
        <f>IFERROR(AVERAGE(F2956:H2956),"")</f>
        <v/>
      </c>
      <c r="O2956" s="982">
        <f>IFERROR(AVERAGE(I2956:J2956),"")</f>
        <v/>
      </c>
      <c r="P2956" s="1028">
        <f>IFERROR(AVERAGE(K2956:L2956),"")</f>
        <v/>
      </c>
      <c r="R2956" s="797">
        <f>AVERAGE(M2956:P2956)</f>
        <v/>
      </c>
      <c r="S2956" s="266">
        <f>IF(R2956&gt;=1,1,0)</f>
        <v/>
      </c>
      <c r="T2956" s="266">
        <f>IF(S2956=0,0,S2956+T2955)</f>
        <v/>
      </c>
      <c r="U2956" s="517" t="inlineStr">
        <is>
          <t>Parameter</t>
        </is>
      </c>
      <c r="V2956" s="517" t="inlineStr">
        <is>
          <t>Station 1</t>
        </is>
      </c>
      <c r="W2956" s="517" t="inlineStr">
        <is>
          <t>Station 2</t>
        </is>
      </c>
      <c r="X2956" s="517" t="inlineStr">
        <is>
          <t>Station 4</t>
        </is>
      </c>
      <c r="Y2956" s="517" t="inlineStr">
        <is>
          <t>Station 5</t>
        </is>
      </c>
    </row>
    <row r="2957" ht="17.45" customHeight="1" thickBot="1">
      <c r="A2957" s="257">
        <f>IF(ISNUMBER(C2957),MONTH(C2957),"")</f>
        <v/>
      </c>
      <c r="B2957" s="257">
        <f>IF(ISNUMBER(C2957),YEAR(C2957),"")</f>
        <v/>
      </c>
      <c r="C2957" s="877">
        <f>C2956+1</f>
        <v/>
      </c>
      <c r="D2957" s="878" t="n"/>
      <c r="E2957" s="879" t="n">
        <v>1.510137287922828</v>
      </c>
      <c r="F2957" s="880" t="n"/>
      <c r="G2957" s="881" t="n">
        <v>1.443892288962935</v>
      </c>
      <c r="H2957" s="882" t="n"/>
      <c r="I2957" s="878" t="n"/>
      <c r="J2957" s="879" t="n">
        <v>1.317501388221087</v>
      </c>
      <c r="K2957" s="880" t="n"/>
      <c r="L2957" s="879" t="n">
        <v>1.432989144488427</v>
      </c>
      <c r="M2957" s="1003">
        <f>IFERROR(AVERAGE(D2957:E2957),"")</f>
        <v/>
      </c>
      <c r="N2957" s="1003">
        <f>IFERROR(AVERAGE(F2957:H2957),"")</f>
        <v/>
      </c>
      <c r="O2957" s="1003">
        <f>IFERROR(AVERAGE(I2957:J2957),"")</f>
        <v/>
      </c>
      <c r="P2957" s="1003">
        <f>IFERROR(AVERAGE(K2957:L2957),"")</f>
        <v/>
      </c>
      <c r="Q2957" s="531" t="n"/>
      <c r="R2957" s="884">
        <f>AVERAGE(M2957:P2957)</f>
        <v/>
      </c>
      <c r="S2957" s="510">
        <f>IF(R2957&gt;=1,1,0)</f>
        <v/>
      </c>
      <c r="T2957" s="510">
        <f>IF(S2957=0,0,S2957+T2956)</f>
        <v/>
      </c>
      <c r="U2957" s="518" t="inlineStr">
        <is>
          <t>Average</t>
        </is>
      </c>
      <c r="V2957" s="928">
        <f>AVERAGE(D2927:E2957)</f>
        <v/>
      </c>
      <c r="W2957" s="928">
        <f>AVERAGE(F2927:H2957)</f>
        <v/>
      </c>
      <c r="X2957" s="928">
        <f>AVERAGE(I2927:J2957)</f>
        <v/>
      </c>
      <c r="Y2957" s="928">
        <f>AVERAGE(K2927:L2957)</f>
        <v/>
      </c>
    </row>
    <row r="2958" ht="17.45" customHeight="1">
      <c r="A2958" s="257">
        <f>IF(ISNUMBER(C2958),MONTH(C2958),"")</f>
        <v/>
      </c>
      <c r="B2958" s="257">
        <f>IF(ISNUMBER(C2958),YEAR(C2958),"")</f>
        <v/>
      </c>
      <c r="C2958" s="885">
        <f>C2957+1</f>
        <v/>
      </c>
      <c r="D2958" s="894" t="n">
        <v>1.402871715199975</v>
      </c>
      <c r="E2958" s="895" t="n"/>
      <c r="F2958" s="896" t="n"/>
      <c r="G2958" s="897" t="n"/>
      <c r="H2958" s="898" t="n">
        <v>1.018956698929318</v>
      </c>
      <c r="I2958" s="894" t="n">
        <v>0.9533690542739474</v>
      </c>
      <c r="J2958" s="895" t="n"/>
      <c r="K2958" s="896" t="n">
        <v>1.268</v>
      </c>
      <c r="L2958" s="895" t="n"/>
      <c r="M2958" s="983">
        <f>IFERROR(AVERAGE(D2958:E2958),"")</f>
        <v/>
      </c>
      <c r="N2958" s="983">
        <f>IFERROR(AVERAGE(F2958:H2958),"")</f>
        <v/>
      </c>
      <c r="O2958" s="983">
        <f>IFERROR(AVERAGE(I2958:J2958),"")</f>
        <v/>
      </c>
      <c r="P2958" s="983">
        <f>IFERROR(AVERAGE(K2958:L2958),"")</f>
        <v/>
      </c>
      <c r="Q2958" s="441" t="n"/>
      <c r="R2958" s="813">
        <f>AVERAGE(M2958:P2958)</f>
        <v/>
      </c>
      <c r="S2958" s="443">
        <f>IF(R2958&gt;=1,1,0)</f>
        <v/>
      </c>
      <c r="T2958" s="443">
        <f>IF(S2958=0,0,S2958+T2957)</f>
        <v/>
      </c>
      <c r="U2958" s="518" t="inlineStr">
        <is>
          <t>Maximum</t>
        </is>
      </c>
      <c r="V2958" s="928">
        <f>MAX(D2927:E2957)</f>
        <v/>
      </c>
      <c r="W2958" s="928">
        <f>MAX(F2927:H2957)</f>
        <v/>
      </c>
      <c r="X2958" s="928">
        <f>MAX(I2927:J2957)</f>
        <v/>
      </c>
      <c r="Y2958" s="928">
        <f>MAX(K2927:L2957)</f>
        <v/>
      </c>
    </row>
    <row r="2959" ht="17.45" customHeight="1" thickBot="1">
      <c r="A2959" s="257">
        <f>IF(ISNUMBER(C2959),MONTH(C2959),"")</f>
        <v/>
      </c>
      <c r="B2959" s="257">
        <f>IF(ISNUMBER(C2959),YEAR(C2959),"")</f>
        <v/>
      </c>
      <c r="C2959" s="791">
        <f>C2958+1</f>
        <v/>
      </c>
      <c r="D2959" s="849" t="n"/>
      <c r="E2959" s="850" t="n">
        <v>1.416823579984503</v>
      </c>
      <c r="F2959" s="852" t="n"/>
      <c r="G2959" s="851" t="n">
        <v>1.408180888109806</v>
      </c>
      <c r="H2959" s="853" t="n"/>
      <c r="I2959" s="849" t="n"/>
      <c r="J2959" s="850" t="n">
        <v>1.389097482751891</v>
      </c>
      <c r="K2959" s="852" t="n"/>
      <c r="L2959" s="850" t="n">
        <v>1.432642262257248</v>
      </c>
      <c r="M2959" s="982">
        <f>IFERROR(AVERAGE(D2959:E2959),"")</f>
        <v/>
      </c>
      <c r="N2959" s="982">
        <f>IFERROR(AVERAGE(F2959:H2959),"")</f>
        <v/>
      </c>
      <c r="O2959" s="982">
        <f>IFERROR(AVERAGE(I2959:J2959),"")</f>
        <v/>
      </c>
      <c r="P2959" s="982">
        <f>IFERROR(AVERAGE(K2959:L2959),"")</f>
        <v/>
      </c>
      <c r="R2959" s="797">
        <f>AVERAGE(M2959:P2959)</f>
        <v/>
      </c>
      <c r="S2959" s="266">
        <f>IF(R2959&gt;=1,1,0)</f>
        <v/>
      </c>
      <c r="T2959" s="266">
        <f>IF(S2959=0,0,S2959+T2958)</f>
        <v/>
      </c>
      <c r="U2959" s="520" t="inlineStr">
        <is>
          <t># DAYS &gt; 2.5</t>
        </is>
      </c>
      <c r="V2959" s="521">
        <f>COUNTIF(D2927:E2957,"&gt;=2.5")</f>
        <v/>
      </c>
      <c r="W2959" s="521">
        <f>COUNTIF(F2927:H2957,"&gt;=2.5")</f>
        <v/>
      </c>
      <c r="X2959" s="521">
        <f>COUNTIF(I2927:J2957,"&gt;=2.5")</f>
        <v/>
      </c>
      <c r="Y2959" s="521">
        <f>COUNTIF(K2927:L2957,"&gt;=2.5")</f>
        <v/>
      </c>
    </row>
    <row r="2960" ht="17.45" customHeight="1" thickBot="1">
      <c r="A2960" s="257">
        <f>IF(ISNUMBER(C2960),MONTH(C2960),"")</f>
        <v/>
      </c>
      <c r="B2960" s="257">
        <f>IF(ISNUMBER(C2960),YEAR(C2960),"")</f>
        <v/>
      </c>
      <c r="C2960" s="861">
        <f>C2959+1</f>
        <v/>
      </c>
      <c r="D2960" s="840" t="n">
        <v>1.511270844207955</v>
      </c>
      <c r="E2960" s="841" t="n"/>
      <c r="F2960" s="843" t="n">
        <v>1.419776169064302</v>
      </c>
      <c r="G2960" s="842" t="n"/>
      <c r="H2960" s="863" t="n">
        <v>1.391900022641207</v>
      </c>
      <c r="I2960" s="840" t="n">
        <v>1.933653344984986</v>
      </c>
      <c r="J2960" s="841" t="n"/>
      <c r="K2960" s="843" t="n">
        <v>1.562039765314495</v>
      </c>
      <c r="L2960" s="841" t="n"/>
      <c r="M2960" s="982">
        <f>IFERROR(AVERAGE(D2960:E2960),"")</f>
        <v/>
      </c>
      <c r="N2960" s="982">
        <f>IFERROR(AVERAGE(F2960:H2960),"")</f>
        <v/>
      </c>
      <c r="O2960" s="982">
        <f>IFERROR(AVERAGE(I2960:J2960),"")</f>
        <v/>
      </c>
      <c r="P2960" s="982">
        <f>IFERROR(AVERAGE(K2960:L2960),"")</f>
        <v/>
      </c>
      <c r="R2960" s="797">
        <f>AVERAGE(M2960:P2960)</f>
        <v/>
      </c>
      <c r="S2960" s="266">
        <f>IF(R2960&gt;=1,1,0)</f>
        <v/>
      </c>
      <c r="T2960" s="266">
        <f>IF(S2960=0,0,S2960+T2959)</f>
        <v/>
      </c>
      <c r="X2960" s="664">
        <f>SUM(V2959:Y2959)</f>
        <v/>
      </c>
      <c r="Y2960" s="929">
        <f>AVERAGE(V2957:Y2957)</f>
        <v/>
      </c>
    </row>
    <row r="2961" ht="17.45" customHeight="1">
      <c r="A2961" s="257">
        <f>IF(ISNUMBER(C2961),MONTH(C2961),"")</f>
        <v/>
      </c>
      <c r="B2961" s="257">
        <f>IF(ISNUMBER(C2961),YEAR(C2961),"")</f>
        <v/>
      </c>
      <c r="C2961" s="791">
        <f>C2960+1</f>
        <v/>
      </c>
      <c r="D2961" s="849" t="n"/>
      <c r="E2961" s="850" t="n">
        <v>1.458928711379099</v>
      </c>
      <c r="F2961" s="852" t="n"/>
      <c r="G2961" s="851" t="n">
        <v>1.316219481308428</v>
      </c>
      <c r="H2961" s="853" t="n"/>
      <c r="I2961" s="849" t="n"/>
      <c r="J2961" s="850" t="n">
        <v>1.192542005670263</v>
      </c>
      <c r="K2961" s="852" t="n"/>
      <c r="L2961" s="901" t="n">
        <v>4.226595140199018</v>
      </c>
      <c r="M2961" s="982">
        <f>IFERROR(AVERAGE(D2961:E2961),"")</f>
        <v/>
      </c>
      <c r="N2961" s="982">
        <f>IFERROR(AVERAGE(F2961:H2961),"")</f>
        <v/>
      </c>
      <c r="O2961" s="982">
        <f>IFERROR(AVERAGE(I2961:J2961),"")</f>
        <v/>
      </c>
      <c r="P2961" s="1028">
        <f>IFERROR(AVERAGE(K2961:L2961),"")</f>
        <v/>
      </c>
      <c r="R2961" s="797">
        <f>AVERAGE(M2961:P2961)</f>
        <v/>
      </c>
      <c r="S2961" s="266">
        <f>IF(R2961&gt;=1,1,0)</f>
        <v/>
      </c>
      <c r="T2961" s="266">
        <f>IF(S2961=0,0,S2961+T2960)</f>
        <v/>
      </c>
      <c r="V2961" s="605">
        <f>V2957-V2926</f>
        <v/>
      </c>
      <c r="W2961" s="605">
        <f>W2957-W2926</f>
        <v/>
      </c>
      <c r="X2961" s="605">
        <f>X2957-X2926</f>
        <v/>
      </c>
      <c r="Y2961" s="605">
        <f>Y2957-Y2926</f>
        <v/>
      </c>
    </row>
    <row r="2962" ht="17.45" customHeight="1">
      <c r="A2962" s="257">
        <f>IF(ISNUMBER(C2962),MONTH(C2962),"")</f>
        <v/>
      </c>
      <c r="B2962" s="257">
        <f>IF(ISNUMBER(C2962),YEAR(C2962),"")</f>
        <v/>
      </c>
      <c r="C2962" s="791">
        <f>C2961+1</f>
        <v/>
      </c>
      <c r="D2962" s="849" t="n">
        <v>1.2832679517389</v>
      </c>
      <c r="E2962" s="850" t="n"/>
      <c r="F2962" s="852" t="n">
        <v>0.9764696245404398</v>
      </c>
      <c r="G2962" s="851" t="n"/>
      <c r="H2962" s="853" t="n"/>
      <c r="I2962" s="849" t="n">
        <v>1.154294864823841</v>
      </c>
      <c r="J2962" s="850" t="n"/>
      <c r="K2962" s="969" t="n">
        <v>3.09881061587825</v>
      </c>
      <c r="L2962" s="850" t="n"/>
      <c r="M2962" s="982">
        <f>IFERROR(AVERAGE(D2962:E2962),"")</f>
        <v/>
      </c>
      <c r="N2962" s="982">
        <f>IFERROR(AVERAGE(F2962:H2962),"")</f>
        <v/>
      </c>
      <c r="O2962" s="982">
        <f>IFERROR(AVERAGE(I2962:J2962),"")</f>
        <v/>
      </c>
      <c r="P2962" s="1028">
        <f>IFERROR(AVERAGE(K2962:L2962),"")</f>
        <v/>
      </c>
      <c r="R2962" s="797">
        <f>AVERAGE(M2962:P2962)</f>
        <v/>
      </c>
      <c r="S2962" s="266">
        <f>IF(R2962&gt;=1,1,0)</f>
        <v/>
      </c>
      <c r="T2962" s="266">
        <f>IF(S2962=0,0,S2962+T2961)</f>
        <v/>
      </c>
      <c r="Y2962" s="605">
        <f>Y2960-Y2929</f>
        <v/>
      </c>
    </row>
    <row r="2963" ht="17.45" customHeight="1">
      <c r="A2963" s="257">
        <f>IF(ISNUMBER(C2963),MONTH(C2963),"")</f>
        <v/>
      </c>
      <c r="B2963" s="257">
        <f>IF(ISNUMBER(C2963),YEAR(C2963),"")</f>
        <v/>
      </c>
      <c r="C2963" s="791">
        <f>C2962+1</f>
        <v/>
      </c>
      <c r="D2963" s="792" t="n"/>
      <c r="E2963" s="793" t="n">
        <v>0.8892851495464296</v>
      </c>
      <c r="F2963" s="795" t="n"/>
      <c r="G2963" s="794" t="n">
        <v>1.007738108121518</v>
      </c>
      <c r="H2963" s="836" t="n"/>
      <c r="I2963" s="792" t="n"/>
      <c r="J2963" s="793" t="n">
        <v>1.035100038988652</v>
      </c>
      <c r="K2963" s="795" t="n"/>
      <c r="L2963" s="793" t="n">
        <v>1.056388536729917</v>
      </c>
      <c r="M2963" s="982">
        <f>IFERROR(AVERAGE(D2963:E2963),"")</f>
        <v/>
      </c>
      <c r="N2963" s="982">
        <f>IFERROR(AVERAGE(F2963:H2963),"")</f>
        <v/>
      </c>
      <c r="O2963" s="982">
        <f>IFERROR(AVERAGE(I2963:J2963),"")</f>
        <v/>
      </c>
      <c r="P2963" s="982">
        <f>IFERROR(AVERAGE(K2963:L2963),"")</f>
        <v/>
      </c>
      <c r="R2963" s="797">
        <f>AVERAGE(M2963:P2963)</f>
        <v/>
      </c>
      <c r="S2963" s="266">
        <f>IF(R2963&gt;=1,1,0)</f>
        <v/>
      </c>
      <c r="T2963" s="266">
        <f>IF(S2963=0,0,S2963+T2962)</f>
        <v/>
      </c>
    </row>
    <row r="2964" ht="17.45" customHeight="1">
      <c r="A2964" s="257">
        <f>IF(ISNUMBER(C2964),MONTH(C2964),"")</f>
        <v/>
      </c>
      <c r="B2964" s="257">
        <f>IF(ISNUMBER(C2964),YEAR(C2964),"")</f>
        <v/>
      </c>
      <c r="C2964" s="808">
        <f>C2963+1</f>
        <v/>
      </c>
      <c r="D2964" s="809" t="n">
        <v>0.9689137689670121</v>
      </c>
      <c r="E2964" s="810" t="n"/>
      <c r="F2964" s="812" t="n"/>
      <c r="G2964" s="811" t="n"/>
      <c r="H2964" s="837" t="n">
        <v>1.003326440754691</v>
      </c>
      <c r="I2964" s="809" t="n">
        <v>0.9341390346056869</v>
      </c>
      <c r="J2964" s="810" t="n"/>
      <c r="K2964" s="812" t="n">
        <v>1.113269683450764</v>
      </c>
      <c r="L2964" s="810" t="n"/>
      <c r="M2964" s="983">
        <f>IFERROR(AVERAGE(D2964:E2964),"")</f>
        <v/>
      </c>
      <c r="N2964" s="983">
        <f>IFERROR(AVERAGE(F2964:H2964),"")</f>
        <v/>
      </c>
      <c r="O2964" s="983">
        <f>IFERROR(AVERAGE(I2964:J2964),"")</f>
        <v/>
      </c>
      <c r="P2964" s="983">
        <f>IFERROR(AVERAGE(K2964:L2964),"")</f>
        <v/>
      </c>
      <c r="Q2964" s="441" t="n"/>
      <c r="R2964" s="813">
        <f>AVERAGE(M2964:P2964)</f>
        <v/>
      </c>
      <c r="S2964" s="443">
        <f>IF(R2964&gt;=1,1,0)</f>
        <v/>
      </c>
      <c r="T2964" s="443">
        <f>IF(S2964=0,0,S2964+T2963)</f>
        <v/>
      </c>
    </row>
    <row r="2965" ht="17.45" customHeight="1">
      <c r="A2965" s="257">
        <f>IF(ISNUMBER(C2965),MONTH(C2965),"")</f>
        <v/>
      </c>
      <c r="B2965" s="257">
        <f>IF(ISNUMBER(C2965),YEAR(C2965),"")</f>
        <v/>
      </c>
      <c r="C2965" s="808">
        <f>C2964+1</f>
        <v/>
      </c>
      <c r="D2965" s="809" t="n"/>
      <c r="E2965" s="810" t="n">
        <v>0.8191919775744839</v>
      </c>
      <c r="F2965" s="812" t="n"/>
      <c r="G2965" s="811" t="n">
        <v>0.8233746736721436</v>
      </c>
      <c r="H2965" s="837" t="n"/>
      <c r="I2965" s="809" t="n"/>
      <c r="J2965" s="810" t="n">
        <v>0.707865658491155</v>
      </c>
      <c r="K2965" s="812" t="n"/>
      <c r="L2965" s="810" t="n">
        <v>0.8827241484506155</v>
      </c>
      <c r="M2965" s="983">
        <f>IFERROR(AVERAGE(D2965:E2965),"")</f>
        <v/>
      </c>
      <c r="N2965" s="983">
        <f>IFERROR(AVERAGE(F2965:H2965),"")</f>
        <v/>
      </c>
      <c r="O2965" s="983">
        <f>IFERROR(AVERAGE(I2965:J2965),"")</f>
        <v/>
      </c>
      <c r="P2965" s="983">
        <f>IFERROR(AVERAGE(K2965:L2965),"")</f>
        <v/>
      </c>
      <c r="Q2965" s="441" t="n"/>
      <c r="R2965" s="813">
        <f>AVERAGE(M2965:P2965)</f>
        <v/>
      </c>
      <c r="S2965" s="443">
        <f>IF(R2965&gt;=1,1,0)</f>
        <v/>
      </c>
      <c r="T2965" s="443">
        <f>IF(S2965=0,0,S2965+T2964)</f>
        <v/>
      </c>
    </row>
    <row r="2966" ht="17.45" customHeight="1">
      <c r="A2966" s="257">
        <f>IF(ISNUMBER(C2966),MONTH(C2966),"")</f>
        <v/>
      </c>
      <c r="B2966" s="257">
        <f>IF(ISNUMBER(C2966),YEAR(C2966),"")</f>
        <v/>
      </c>
      <c r="C2966" s="861">
        <f>C2965+1</f>
        <v/>
      </c>
      <c r="D2966" s="864" t="n">
        <v>2.339937008994131</v>
      </c>
      <c r="E2966" s="804" t="n"/>
      <c r="F2966" s="806" t="n">
        <v>1.414041609988611</v>
      </c>
      <c r="G2966" s="805" t="n"/>
      <c r="H2966" s="838" t="n">
        <v>1.341910461086948</v>
      </c>
      <c r="I2966" s="803" t="n">
        <v>1.291034918733265</v>
      </c>
      <c r="J2966" s="804" t="n"/>
      <c r="K2966" s="806" t="n">
        <v>1.766105600376743</v>
      </c>
      <c r="L2966" s="804" t="n"/>
      <c r="M2966" s="1028">
        <f>IFERROR(AVERAGE(D2966:E2966),"")</f>
        <v/>
      </c>
      <c r="N2966" s="982">
        <f>IFERROR(AVERAGE(F2966:H2966),"")</f>
        <v/>
      </c>
      <c r="O2966" s="982">
        <f>IFERROR(AVERAGE(I2966:J2966),"")</f>
        <v/>
      </c>
      <c r="P2966" s="982">
        <f>IFERROR(AVERAGE(K2966:L2966),"")</f>
        <v/>
      </c>
      <c r="R2966" s="797">
        <f>AVERAGE(M2966:P2966)</f>
        <v/>
      </c>
      <c r="S2966" s="266">
        <f>IF(R2966&gt;=1,1,0)</f>
        <v/>
      </c>
      <c r="T2966" s="266">
        <f>IF(S2966=0,0,S2966+T2965)</f>
        <v/>
      </c>
    </row>
    <row r="2967" ht="17.45" customHeight="1">
      <c r="A2967" s="257">
        <f>IF(ISNUMBER(C2967),MONTH(C2967),"")</f>
        <v/>
      </c>
      <c r="B2967" s="257">
        <f>IF(ISNUMBER(C2967),YEAR(C2967),"")</f>
        <v/>
      </c>
      <c r="C2967" s="791">
        <f>C2966+1</f>
        <v/>
      </c>
      <c r="D2967" s="792" t="n"/>
      <c r="E2967" s="793" t="n">
        <v>0.7265718233055974</v>
      </c>
      <c r="F2967" s="795" t="n"/>
      <c r="G2967" s="794" t="n">
        <v>0.8879108161726096</v>
      </c>
      <c r="H2967" s="836" t="n"/>
      <c r="I2967" s="792" t="n"/>
      <c r="J2967" s="793" t="n">
        <v>0.9558615328072766</v>
      </c>
      <c r="K2967" s="795" t="n"/>
      <c r="L2967" s="793" t="n">
        <v>0.9994705727764247</v>
      </c>
      <c r="M2967" s="982">
        <f>IFERROR(AVERAGE(D2967:E2967),"")</f>
        <v/>
      </c>
      <c r="N2967" s="982">
        <f>IFERROR(AVERAGE(F2967:H2967),"")</f>
        <v/>
      </c>
      <c r="O2967" s="982">
        <f>IFERROR(AVERAGE(I2967:J2967),"")</f>
        <v/>
      </c>
      <c r="P2967" s="982">
        <f>IFERROR(AVERAGE(K2967:L2967),"")</f>
        <v/>
      </c>
      <c r="R2967" s="797">
        <f>AVERAGE(M2967:P2967)</f>
        <v/>
      </c>
      <c r="S2967" s="266">
        <f>IF(R2967&gt;=1,1,0)</f>
        <v/>
      </c>
      <c r="T2967" s="266">
        <f>IF(S2967=0,0,S2967+T2966)</f>
        <v/>
      </c>
    </row>
    <row r="2968" ht="17.45" customHeight="1">
      <c r="A2968" s="257">
        <f>IF(ISNUMBER(C2968),MONTH(C2968),"")</f>
        <v/>
      </c>
      <c r="B2968" s="257">
        <f>IF(ISNUMBER(C2968),YEAR(C2968),"")</f>
        <v/>
      </c>
      <c r="C2968" s="791">
        <f>C2967+1</f>
        <v/>
      </c>
      <c r="D2968" s="792" t="n">
        <v>0.427590169533925</v>
      </c>
      <c r="E2968" s="793" t="n"/>
      <c r="F2968" s="795" t="n">
        <v>0.3773596545467292</v>
      </c>
      <c r="G2968" s="794" t="n"/>
      <c r="H2968" s="836" t="n"/>
      <c r="I2968" s="792" t="n">
        <v>0.5903213842827284</v>
      </c>
      <c r="J2968" s="793" t="n"/>
      <c r="K2968" s="795" t="n">
        <v>0.4247482730807803</v>
      </c>
      <c r="L2968" s="793" t="n"/>
      <c r="M2968" s="982">
        <f>IFERROR(AVERAGE(D2968:E2968),"")</f>
        <v/>
      </c>
      <c r="N2968" s="982">
        <f>IFERROR(AVERAGE(F2968:H2968),"")</f>
        <v/>
      </c>
      <c r="O2968" s="982">
        <f>IFERROR(AVERAGE(I2968:J2968),"")</f>
        <v/>
      </c>
      <c r="P2968" s="982">
        <f>IFERROR(AVERAGE(K2968:L2968),"")</f>
        <v/>
      </c>
      <c r="R2968" s="797">
        <f>AVERAGE(M2968:P2968)</f>
        <v/>
      </c>
      <c r="S2968" s="266">
        <f>IF(R2968&gt;=1,1,0)</f>
        <v/>
      </c>
      <c r="T2968" s="266">
        <f>IF(S2968=0,0,S2968+T2967)</f>
        <v/>
      </c>
    </row>
    <row r="2969" ht="17.45" customHeight="1">
      <c r="A2969" s="257">
        <f>IF(ISNUMBER(C2969),MONTH(C2969),"")</f>
        <v/>
      </c>
      <c r="B2969" s="257">
        <f>IF(ISNUMBER(C2969),YEAR(C2969),"")</f>
        <v/>
      </c>
      <c r="C2969" s="791">
        <f>C2968+1</f>
        <v/>
      </c>
      <c r="D2969" s="792" t="n"/>
      <c r="E2969" s="793" t="n">
        <v>0.6843468530076967</v>
      </c>
      <c r="F2969" s="795" t="n"/>
      <c r="G2969" s="794" t="n">
        <v>1.012422195149808</v>
      </c>
      <c r="H2969" s="836" t="n"/>
      <c r="I2969" s="792" t="n"/>
      <c r="J2969" s="793" t="n">
        <v>0.9584105228319325</v>
      </c>
      <c r="K2969" s="795" t="n"/>
      <c r="L2969" s="793" t="n">
        <v>0.9397577750316596</v>
      </c>
      <c r="M2969" s="982">
        <f>IFERROR(AVERAGE(D2969:E2969),"")</f>
        <v/>
      </c>
      <c r="N2969" s="982">
        <f>IFERROR(AVERAGE(F2969:H2969),"")</f>
        <v/>
      </c>
      <c r="O2969" s="982">
        <f>IFERROR(AVERAGE(I2969:J2969),"")</f>
        <v/>
      </c>
      <c r="P2969" s="982">
        <f>IFERROR(AVERAGE(K2969:L2969),"")</f>
        <v/>
      </c>
      <c r="R2969" s="797">
        <f>AVERAGE(M2969:P2969)</f>
        <v/>
      </c>
      <c r="S2969" s="266">
        <f>IF(R2969&gt;=1,1,0)</f>
        <v/>
      </c>
      <c r="T2969" s="266">
        <f>IF(S2969=0,0,S2969+T2968)</f>
        <v/>
      </c>
    </row>
    <row r="2970" ht="17.45" customHeight="1">
      <c r="A2970" s="257">
        <f>IF(ISNUMBER(C2970),MONTH(C2970),"")</f>
        <v/>
      </c>
      <c r="B2970" s="257">
        <f>IF(ISNUMBER(C2970),YEAR(C2970),"")</f>
        <v/>
      </c>
      <c r="C2970" s="791">
        <f>C2969+1</f>
        <v/>
      </c>
      <c r="D2970" s="792" t="n">
        <v>0.7310289651708269</v>
      </c>
      <c r="E2970" s="793" t="n"/>
      <c r="F2970" s="795" t="n"/>
      <c r="G2970" s="794" t="n"/>
      <c r="H2970" s="836" t="n">
        <v>0.7372022169447747</v>
      </c>
      <c r="I2970" s="792" t="n">
        <v>0.9103382392640855</v>
      </c>
      <c r="J2970" s="793" t="n"/>
      <c r="K2970" s="795" t="n">
        <v>0.6577624291208429</v>
      </c>
      <c r="L2970" s="793" t="n"/>
      <c r="M2970" s="982">
        <f>IFERROR(AVERAGE(D2970:E2970),"")</f>
        <v/>
      </c>
      <c r="N2970" s="982">
        <f>IFERROR(AVERAGE(F2970:H2970),"")</f>
        <v/>
      </c>
      <c r="O2970" s="982">
        <f>IFERROR(AVERAGE(I2970:J2970),"")</f>
        <v/>
      </c>
      <c r="P2970" s="982">
        <f>IFERROR(AVERAGE(K2970:L2970),"")</f>
        <v/>
      </c>
      <c r="R2970" s="797">
        <f>AVERAGE(M2970:P2970)</f>
        <v/>
      </c>
      <c r="S2970" s="266">
        <f>IF(R2970&gt;=1,1,0)</f>
        <v/>
      </c>
      <c r="T2970" s="266">
        <f>IF(S2970=0,0,S2970+T2969)</f>
        <v/>
      </c>
    </row>
    <row r="2971" ht="17.45" customHeight="1">
      <c r="A2971" s="257">
        <f>IF(ISNUMBER(C2971),MONTH(C2971),"")</f>
        <v/>
      </c>
      <c r="B2971" s="257">
        <f>IF(ISNUMBER(C2971),YEAR(C2971),"")</f>
        <v/>
      </c>
      <c r="C2971" s="808">
        <f>C2970+1</f>
        <v/>
      </c>
      <c r="D2971" s="809" t="n"/>
      <c r="E2971" s="810" t="n">
        <v>0.5664467360133038</v>
      </c>
      <c r="F2971" s="812" t="n"/>
      <c r="G2971" s="811" t="n">
        <v>0.6360321202084516</v>
      </c>
      <c r="H2971" s="837" t="n"/>
      <c r="I2971" s="809" t="n"/>
      <c r="J2971" s="810" t="n">
        <v>0.5805363997167031</v>
      </c>
      <c r="K2971" s="812" t="n"/>
      <c r="L2971" s="810" t="n">
        <v>0.5869961309277916</v>
      </c>
      <c r="M2971" s="983">
        <f>IFERROR(AVERAGE(D2971:E2971),"")</f>
        <v/>
      </c>
      <c r="N2971" s="983">
        <f>IFERROR(AVERAGE(F2971:H2971),"")</f>
        <v/>
      </c>
      <c r="O2971" s="983">
        <f>IFERROR(AVERAGE(I2971:J2971),"")</f>
        <v/>
      </c>
      <c r="P2971" s="983">
        <f>IFERROR(AVERAGE(K2971:L2971),"")</f>
        <v/>
      </c>
      <c r="Q2971" s="441" t="n"/>
      <c r="R2971" s="813">
        <f>AVERAGE(M2971:P2971)</f>
        <v/>
      </c>
      <c r="S2971" s="443">
        <f>IF(R2971&gt;=1,1,0)</f>
        <v/>
      </c>
      <c r="T2971" s="443">
        <f>IF(S2971=0,0,S2971+T2970)</f>
        <v/>
      </c>
    </row>
    <row r="2972" ht="17.45" customHeight="1">
      <c r="A2972" s="257">
        <f>IF(ISNUMBER(C2972),MONTH(C2972),"")</f>
        <v/>
      </c>
      <c r="B2972" s="257">
        <f>IF(ISNUMBER(C2972),YEAR(C2972),"")</f>
        <v/>
      </c>
      <c r="C2972" s="861">
        <f>C2971+1</f>
        <v/>
      </c>
      <c r="D2972" s="809" t="n">
        <v>0.3903702070240464</v>
      </c>
      <c r="E2972" s="810" t="n"/>
      <c r="F2972" s="812" t="n">
        <v>0.3276565599711596</v>
      </c>
      <c r="G2972" s="811" t="n"/>
      <c r="H2972" s="837" t="n">
        <v>0.347636591915835</v>
      </c>
      <c r="I2972" s="809" t="n">
        <v>0.3906895615761353</v>
      </c>
      <c r="J2972" s="810" t="n"/>
      <c r="K2972" s="812" t="n">
        <v>0.427656102548455</v>
      </c>
      <c r="L2972" s="810" t="n"/>
      <c r="M2972" s="983">
        <f>IFERROR(AVERAGE(D2972:E2972),"")</f>
        <v/>
      </c>
      <c r="N2972" s="983">
        <f>IFERROR(AVERAGE(F2972:H2972),"")</f>
        <v/>
      </c>
      <c r="O2972" s="983">
        <f>IFERROR(AVERAGE(I2972:J2972),"")</f>
        <v/>
      </c>
      <c r="P2972" s="983">
        <f>IFERROR(AVERAGE(K2972:L2972),"")</f>
        <v/>
      </c>
      <c r="Q2972" s="441" t="n"/>
      <c r="R2972" s="813">
        <f>AVERAGE(M2972:P2972)</f>
        <v/>
      </c>
      <c r="S2972" s="443">
        <f>IF(R2972&gt;=1,1,0)</f>
        <v/>
      </c>
      <c r="T2972" s="443">
        <f>IF(S2972=0,0,S2972+T2971)</f>
        <v/>
      </c>
    </row>
    <row r="2973" ht="17.45" customHeight="1">
      <c r="A2973" s="257">
        <f>IF(ISNUMBER(C2973),MONTH(C2973),"")</f>
        <v/>
      </c>
      <c r="B2973" s="257">
        <f>IF(ISNUMBER(C2973),YEAR(C2973),"")</f>
        <v/>
      </c>
      <c r="C2973" s="791">
        <f>C2972+1</f>
        <v/>
      </c>
      <c r="D2973" s="792" t="n"/>
      <c r="E2973" s="793" t="n">
        <v>0.439159971393365</v>
      </c>
      <c r="F2973" s="795" t="n"/>
      <c r="G2973" s="794" t="n">
        <v>0.446729437518268</v>
      </c>
      <c r="H2973" s="836" t="n"/>
      <c r="I2973" s="792" t="n"/>
      <c r="J2973" s="793" t="n">
        <v>0.3768434445441099</v>
      </c>
      <c r="K2973" s="795" t="n"/>
      <c r="L2973" s="793" t="n">
        <v>0.3808028990434378</v>
      </c>
      <c r="M2973" s="982">
        <f>IFERROR(AVERAGE(D2973:E2973),"")</f>
        <v/>
      </c>
      <c r="N2973" s="982">
        <f>IFERROR(AVERAGE(F2973:H2973),"")</f>
        <v/>
      </c>
      <c r="O2973" s="982">
        <f>IFERROR(AVERAGE(I2973:J2973),"")</f>
        <v/>
      </c>
      <c r="P2973" s="982">
        <f>IFERROR(AVERAGE(K2973:L2973),"")</f>
        <v/>
      </c>
      <c r="R2973" s="797">
        <f>AVERAGE(M2973:P2973)</f>
        <v/>
      </c>
      <c r="S2973" s="266">
        <f>IF(R2973&gt;=1,1,0)</f>
        <v/>
      </c>
      <c r="T2973" s="266">
        <f>IF(S2973=0,0,S2973+T2972)</f>
        <v/>
      </c>
    </row>
    <row r="2974" ht="17.45" customHeight="1">
      <c r="A2974" s="257">
        <f>IF(ISNUMBER(C2974),MONTH(C2974),"")</f>
        <v/>
      </c>
      <c r="B2974" s="257">
        <f>IF(ISNUMBER(C2974),YEAR(C2974),"")</f>
        <v/>
      </c>
      <c r="C2974" s="791">
        <f>C2973+1</f>
        <v/>
      </c>
      <c r="D2974" s="792" t="n">
        <v>0.2949562475772545</v>
      </c>
      <c r="E2974" s="793" t="n"/>
      <c r="F2974" s="795" t="n">
        <v>0.3166331515964905</v>
      </c>
      <c r="G2974" s="794" t="n"/>
      <c r="H2974" s="836" t="n"/>
      <c r="I2974" s="792" t="n">
        <v>0.3429301959459293</v>
      </c>
      <c r="J2974" s="793" t="n"/>
      <c r="K2974" s="795" t="n">
        <v>0.3843729881071092</v>
      </c>
      <c r="L2974" s="793" t="n"/>
      <c r="M2974" s="982">
        <f>IFERROR(AVERAGE(D2974:E2974),"")</f>
        <v/>
      </c>
      <c r="N2974" s="982">
        <f>IFERROR(AVERAGE(F2974:H2974),"")</f>
        <v/>
      </c>
      <c r="O2974" s="982">
        <f>IFERROR(AVERAGE(I2974:J2974),"")</f>
        <v/>
      </c>
      <c r="P2974" s="982">
        <f>IFERROR(AVERAGE(K2974:L2974),"")</f>
        <v/>
      </c>
      <c r="R2974" s="797">
        <f>AVERAGE(M2974:P2974)</f>
        <v/>
      </c>
      <c r="S2974" s="266">
        <f>IF(R2974&gt;=1,1,0)</f>
        <v/>
      </c>
      <c r="T2974" s="266">
        <f>IF(S2974=0,0,S2974+T2973)</f>
        <v/>
      </c>
    </row>
    <row r="2975" ht="17.45" customHeight="1">
      <c r="A2975" s="257">
        <f>IF(ISNUMBER(C2975),MONTH(C2975),"")</f>
        <v/>
      </c>
      <c r="B2975" s="257">
        <f>IF(ISNUMBER(C2975),YEAR(C2975),"")</f>
        <v/>
      </c>
      <c r="C2975" s="791">
        <f>C2974+1</f>
        <v/>
      </c>
      <c r="D2975" s="792" t="n"/>
      <c r="E2975" s="793" t="n">
        <v>0.3666618413710577</v>
      </c>
      <c r="F2975" s="795" t="n"/>
      <c r="G2975" s="794" t="n">
        <v>0.4033336648276453</v>
      </c>
      <c r="H2975" s="836" t="n"/>
      <c r="I2975" s="792" t="n"/>
      <c r="J2975" s="793" t="n">
        <v>0.4158055061369467</v>
      </c>
      <c r="K2975" s="795" t="n"/>
      <c r="L2975" s="793" t="n">
        <v>0.4371535784473093</v>
      </c>
      <c r="M2975" s="982">
        <f>IFERROR(AVERAGE(D2975:E2975),"")</f>
        <v/>
      </c>
      <c r="N2975" s="982">
        <f>IFERROR(AVERAGE(F2975:H2975),"")</f>
        <v/>
      </c>
      <c r="O2975" s="982">
        <f>IFERROR(AVERAGE(I2975:J2975),"")</f>
        <v/>
      </c>
      <c r="P2975" s="982">
        <f>IFERROR(AVERAGE(K2975:L2975),"")</f>
        <v/>
      </c>
      <c r="R2975" s="797">
        <f>AVERAGE(M2975:P2975)</f>
        <v/>
      </c>
      <c r="S2975" s="266">
        <f>IF(R2975&gt;=1,1,0)</f>
        <v/>
      </c>
      <c r="T2975" s="266">
        <f>IF(S2975=0,0,S2975+T2974)</f>
        <v/>
      </c>
    </row>
    <row r="2976" ht="17.45" customHeight="1">
      <c r="A2976" s="257">
        <f>IF(ISNUMBER(C2976),MONTH(C2976),"")</f>
        <v/>
      </c>
      <c r="B2976" s="257">
        <f>IF(ISNUMBER(C2976),YEAR(C2976),"")</f>
        <v/>
      </c>
      <c r="C2976" s="791">
        <f>C2975+1</f>
        <v/>
      </c>
      <c r="D2976" s="792" t="n">
        <v>0.4600020309445623</v>
      </c>
      <c r="E2976" s="793" t="n"/>
      <c r="F2976" s="795" t="n"/>
      <c r="G2976" s="794" t="n"/>
      <c r="H2976" s="836" t="n">
        <v>0.4325075964282887</v>
      </c>
      <c r="I2976" s="792" t="n">
        <v>0.5381899917052301</v>
      </c>
      <c r="J2976" s="793" t="n"/>
      <c r="K2976" s="795" t="n">
        <v>0.394782416810829</v>
      </c>
      <c r="L2976" s="793" t="n"/>
      <c r="M2976" s="982">
        <f>IFERROR(AVERAGE(D2976:E2976),"")</f>
        <v/>
      </c>
      <c r="N2976" s="982">
        <f>IFERROR(AVERAGE(F2976:H2976),"")</f>
        <v/>
      </c>
      <c r="O2976" s="982">
        <f>IFERROR(AVERAGE(I2976:J2976),"")</f>
        <v/>
      </c>
      <c r="P2976" s="982">
        <f>IFERROR(AVERAGE(K2976:L2976),"")</f>
        <v/>
      </c>
      <c r="R2976" s="797">
        <f>AVERAGE(M2976:P2976)</f>
        <v/>
      </c>
      <c r="S2976" s="266">
        <f>IF(R2976&gt;=1,1,0)</f>
        <v/>
      </c>
      <c r="T2976" s="266">
        <f>IF(S2976=0,0,S2976+T2975)</f>
        <v/>
      </c>
    </row>
    <row r="2977" ht="17.45" customHeight="1">
      <c r="A2977" s="257">
        <f>IF(ISNUMBER(C2977),MONTH(C2977),"")</f>
        <v/>
      </c>
      <c r="B2977" s="257">
        <f>IF(ISNUMBER(C2977),YEAR(C2977),"")</f>
        <v/>
      </c>
      <c r="C2977" s="791">
        <f>C2976+1</f>
        <v/>
      </c>
      <c r="D2977" s="849" t="n"/>
      <c r="E2977" s="850" t="n">
        <v>0.4444773818922881</v>
      </c>
      <c r="F2977" s="852" t="n"/>
      <c r="G2977" s="851" t="n">
        <v>0.6607248020600518</v>
      </c>
      <c r="H2977" s="853" t="n"/>
      <c r="I2977" s="849" t="n"/>
      <c r="J2977" s="850" t="n">
        <v>0.7688164024783009</v>
      </c>
      <c r="K2977" s="852" t="n"/>
      <c r="L2977" s="850" t="n">
        <v>0.634607432605454</v>
      </c>
      <c r="M2977" s="982">
        <f>IFERROR(AVERAGE(D2977:E2977),"")</f>
        <v/>
      </c>
      <c r="N2977" s="982">
        <f>IFERROR(AVERAGE(F2977:H2977),"")</f>
        <v/>
      </c>
      <c r="O2977" s="982">
        <f>IFERROR(AVERAGE(I2977:J2977),"")</f>
        <v/>
      </c>
      <c r="P2977" s="982">
        <f>IFERROR(AVERAGE(K2977:L2977),"")</f>
        <v/>
      </c>
      <c r="R2977" s="797">
        <f>AVERAGE(M2977:P2977)</f>
        <v/>
      </c>
      <c r="S2977" s="266">
        <f>IF(R2977&gt;=1,1,0)</f>
        <v/>
      </c>
      <c r="T2977" s="266">
        <f>IF(S2977=0,0,S2977+T2976)</f>
        <v/>
      </c>
    </row>
    <row r="2978" ht="17.45" customHeight="1">
      <c r="A2978" s="257">
        <f>IF(ISNUMBER(C2978),MONTH(C2978),"")</f>
        <v/>
      </c>
      <c r="B2978" s="257">
        <f>IF(ISNUMBER(C2978),YEAR(C2978),"")</f>
        <v/>
      </c>
      <c r="C2978" s="861">
        <f>C2977+1</f>
        <v/>
      </c>
      <c r="D2978" s="844" t="n">
        <v>0.5301632596185479</v>
      </c>
      <c r="E2978" s="845" t="n"/>
      <c r="F2978" s="847" t="n">
        <v>0.5267552085448046</v>
      </c>
      <c r="G2978" s="846" t="n"/>
      <c r="H2978" s="848" t="n">
        <v>0.4078767759430661</v>
      </c>
      <c r="I2978" s="844" t="n">
        <v>0.7549432553847167</v>
      </c>
      <c r="J2978" s="845" t="n"/>
      <c r="K2978" s="847" t="n">
        <v>0.5397352215253095</v>
      </c>
      <c r="L2978" s="845" t="n"/>
      <c r="M2978" s="983">
        <f>IFERROR(AVERAGE(D2978:E2978),"")</f>
        <v/>
      </c>
      <c r="N2978" s="983">
        <f>IFERROR(AVERAGE(F2978:H2978),"")</f>
        <v/>
      </c>
      <c r="O2978" s="983">
        <f>IFERROR(AVERAGE(I2978:J2978),"")</f>
        <v/>
      </c>
      <c r="P2978" s="983">
        <f>IFERROR(AVERAGE(K2978:L2978),"")</f>
        <v/>
      </c>
      <c r="Q2978" s="441" t="n"/>
      <c r="R2978" s="813">
        <f>AVERAGE(M2978:P2978)</f>
        <v/>
      </c>
      <c r="S2978" s="443">
        <f>IF(R2978&gt;=1,1,0)</f>
        <v/>
      </c>
      <c r="T2978" s="443">
        <f>IF(S2978=0,0,S2978+T2977)</f>
        <v/>
      </c>
    </row>
    <row r="2979" ht="17.45" customHeight="1">
      <c r="A2979" s="257">
        <f>IF(ISNUMBER(C2979),MONTH(C2979),"")</f>
        <v/>
      </c>
      <c r="B2979" s="257">
        <f>IF(ISNUMBER(C2979),YEAR(C2979),"")</f>
        <v/>
      </c>
      <c r="C2979" s="808">
        <f>C2978+1</f>
        <v/>
      </c>
      <c r="D2979" s="844" t="n"/>
      <c r="E2979" s="845" t="n">
        <v>0.6075113904760948</v>
      </c>
      <c r="F2979" s="847" t="n"/>
      <c r="G2979" s="846" t="n">
        <v>0.5751573567192418</v>
      </c>
      <c r="H2979" s="848" t="n"/>
      <c r="I2979" s="844" t="n"/>
      <c r="J2979" s="845" t="n">
        <v>0.4910700158565525</v>
      </c>
      <c r="K2979" s="847" t="n"/>
      <c r="L2979" s="845" t="n">
        <v>0.6137496742600623</v>
      </c>
      <c r="M2979" s="983">
        <f>IFERROR(AVERAGE(D2979:E2979),"")</f>
        <v/>
      </c>
      <c r="N2979" s="983">
        <f>IFERROR(AVERAGE(F2979:H2979),"")</f>
        <v/>
      </c>
      <c r="O2979" s="983">
        <f>IFERROR(AVERAGE(I2979:J2979),"")</f>
        <v/>
      </c>
      <c r="P2979" s="983">
        <f>IFERROR(AVERAGE(K2979:L2979),"")</f>
        <v/>
      </c>
      <c r="Q2979" s="441" t="n"/>
      <c r="R2979" s="813">
        <f>AVERAGE(M2979:P2979)</f>
        <v/>
      </c>
      <c r="S2979" s="443">
        <f>IF(R2979&gt;=1,1,0)</f>
        <v/>
      </c>
      <c r="T2979" s="443">
        <f>IF(S2979=0,0,S2979+T2978)</f>
        <v/>
      </c>
    </row>
    <row r="2980" ht="17.45" customHeight="1">
      <c r="A2980" s="257">
        <f>IF(ISNUMBER(C2980),MONTH(C2980),"")</f>
        <v/>
      </c>
      <c r="B2980" s="257">
        <f>IF(ISNUMBER(C2980),YEAR(C2980),"")</f>
        <v/>
      </c>
      <c r="C2980" s="791">
        <f>C2979+1</f>
        <v/>
      </c>
      <c r="D2980" s="849" t="n">
        <v>1.251410337836991</v>
      </c>
      <c r="E2980" s="850" t="n"/>
      <c r="F2980" s="852" t="n">
        <v>1.031137018625408</v>
      </c>
      <c r="G2980" s="851" t="n"/>
      <c r="H2980" s="853" t="n"/>
      <c r="I2980" s="849" t="n">
        <v>1.47347581543545</v>
      </c>
      <c r="J2980" s="850" t="n"/>
      <c r="K2980" s="852" t="n">
        <v>0.9876170763629413</v>
      </c>
      <c r="L2980" s="850" t="n"/>
      <c r="M2980" s="982">
        <f>IFERROR(AVERAGE(D2980:E2980),"")</f>
        <v/>
      </c>
      <c r="N2980" s="982">
        <f>IFERROR(AVERAGE(F2980:H2980),"")</f>
        <v/>
      </c>
      <c r="O2980" s="982">
        <f>IFERROR(AVERAGE(I2980:J2980),"")</f>
        <v/>
      </c>
      <c r="P2980" s="982">
        <f>IFERROR(AVERAGE(K2980:L2980),"")</f>
        <v/>
      </c>
      <c r="R2980" s="797">
        <f>AVERAGE(M2980:P2980)</f>
        <v/>
      </c>
      <c r="S2980" s="266">
        <f>IF(R2980&gt;=1,1,0)</f>
        <v/>
      </c>
      <c r="T2980" s="266">
        <f>IF(S2980=0,0,S2980+T2979)</f>
        <v/>
      </c>
    </row>
    <row r="2981" ht="17.45" customHeight="1">
      <c r="A2981" s="257">
        <f>IF(ISNUMBER(C2981),MONTH(C2981),"")</f>
        <v/>
      </c>
      <c r="B2981" s="257">
        <f>IF(ISNUMBER(C2981),YEAR(C2981),"")</f>
        <v/>
      </c>
      <c r="C2981" s="791">
        <f>C2980+1</f>
        <v/>
      </c>
      <c r="D2981" s="849" t="n"/>
      <c r="E2981" s="901" t="n">
        <v>1.800767710652379</v>
      </c>
      <c r="F2981" s="852" t="n"/>
      <c r="G2981" s="926" t="n">
        <v>1.823706815754894</v>
      </c>
      <c r="H2981" s="853" t="n"/>
      <c r="I2981" s="849" t="n"/>
      <c r="J2981" s="901" t="n">
        <v>1.88639790622364</v>
      </c>
      <c r="K2981" s="852" t="n"/>
      <c r="L2981" s="901" t="n">
        <v>1.843914876063873</v>
      </c>
      <c r="M2981" s="1028">
        <f>IFERROR(AVERAGE(D2981:E2981),"")</f>
        <v/>
      </c>
      <c r="N2981" s="1028">
        <f>IFERROR(AVERAGE(F2981:H2981),"")</f>
        <v/>
      </c>
      <c r="O2981" s="1028">
        <f>IFERROR(AVERAGE(I2981:J2981),"")</f>
        <v/>
      </c>
      <c r="P2981" s="1028">
        <f>IFERROR(AVERAGE(K2981:L2981),"")</f>
        <v/>
      </c>
      <c r="R2981" s="876">
        <f>AVERAGE(M2981:P2981)</f>
        <v/>
      </c>
      <c r="S2981" s="266">
        <f>IF(R2981&gt;=1,1,0)</f>
        <v/>
      </c>
      <c r="T2981" s="266">
        <f>IF(S2981=0,0,S2981+T2980)</f>
        <v/>
      </c>
    </row>
    <row r="2982" ht="17.45" customHeight="1" thickBot="1">
      <c r="A2982" s="257">
        <f>IF(ISNUMBER(C2982),MONTH(C2982),"")</f>
        <v/>
      </c>
      <c r="B2982" s="257">
        <f>IF(ISNUMBER(C2982),YEAR(C2982),"")</f>
        <v/>
      </c>
      <c r="C2982" s="791">
        <f>C2981+1</f>
        <v/>
      </c>
      <c r="D2982" s="849" t="n">
        <v>1.365942330153256</v>
      </c>
      <c r="E2982" s="850" t="n"/>
      <c r="F2982" s="852" t="n"/>
      <c r="G2982" s="851" t="n"/>
      <c r="H2982" s="853" t="n">
        <v>1.509508160597212</v>
      </c>
      <c r="I2982" s="849" t="n">
        <v>1.66302482584469</v>
      </c>
      <c r="J2982" s="850" t="n"/>
      <c r="K2982" s="852" t="n">
        <v>1.475338745415744</v>
      </c>
      <c r="L2982" s="850" t="n"/>
      <c r="M2982" s="982">
        <f>IFERROR(AVERAGE(D2982:E2982),"")</f>
        <v/>
      </c>
      <c r="N2982" s="982">
        <f>IFERROR(AVERAGE(F2982:H2982),"")</f>
        <v/>
      </c>
      <c r="O2982" s="982">
        <f>IFERROR(AVERAGE(I2982:J2982),"")</f>
        <v/>
      </c>
      <c r="P2982" s="982">
        <f>IFERROR(AVERAGE(K2982:L2982),"")</f>
        <v/>
      </c>
      <c r="R2982" s="797">
        <f>AVERAGE(M2982:P2982)</f>
        <v/>
      </c>
      <c r="S2982" s="266">
        <f>IF(R2982&gt;=1,1,0)</f>
        <v/>
      </c>
      <c r="T2982" s="266">
        <f>IF(S2982=0,0,S2982+T2981)</f>
        <v/>
      </c>
    </row>
    <row r="2983" ht="17.45" customHeight="1" thickBot="1">
      <c r="A2983" s="257">
        <f>IF(ISNUMBER(C2983),MONTH(C2983),"")</f>
        <v/>
      </c>
      <c r="B2983" s="257">
        <f>IF(ISNUMBER(C2983),YEAR(C2983),"")</f>
        <v/>
      </c>
      <c r="C2983" s="791">
        <f>C2982+1</f>
        <v/>
      </c>
      <c r="D2983" s="849" t="n"/>
      <c r="E2983" s="901" t="n">
        <v>1.805880899007766</v>
      </c>
      <c r="F2983" s="852" t="n"/>
      <c r="G2983" s="851" t="n">
        <v>1.681126324288298</v>
      </c>
      <c r="H2983" s="853" t="n"/>
      <c r="I2983" s="849" t="n"/>
      <c r="J2983" s="850" t="n">
        <v>1.754221859763589</v>
      </c>
      <c r="K2983" s="852" t="n"/>
      <c r="L2983" s="850" t="n">
        <v>1.565134169210274</v>
      </c>
      <c r="M2983" s="1028">
        <f>IFERROR(AVERAGE(D2983:E2983),"")</f>
        <v/>
      </c>
      <c r="N2983" s="982">
        <f>IFERROR(AVERAGE(F2983:H2983),"")</f>
        <v/>
      </c>
      <c r="O2983" s="982">
        <f>IFERROR(AVERAGE(I2983:J2983),"")</f>
        <v/>
      </c>
      <c r="P2983" s="982">
        <f>IFERROR(AVERAGE(K2983:L2983),"")</f>
        <v/>
      </c>
      <c r="R2983" s="797">
        <f>AVERAGE(M2983:P2983)</f>
        <v/>
      </c>
      <c r="S2983" s="266">
        <f>IF(R2983&gt;=1,1,0)</f>
        <v/>
      </c>
      <c r="T2983" s="266">
        <f>IF(S2983=0,0,S2983+T2982)</f>
        <v/>
      </c>
      <c r="U2983" s="514" t="inlineStr">
        <is>
          <t>February</t>
        </is>
      </c>
      <c r="V2983" s="515" t="n">
        <v>2026</v>
      </c>
      <c r="W2983" s="516" t="n"/>
      <c r="X2983" s="516" t="n"/>
      <c r="Y2983" s="516" t="n"/>
    </row>
    <row r="2984" ht="17.45" customHeight="1">
      <c r="A2984" s="257">
        <f>IF(ISNUMBER(C2984),MONTH(C2984),"")</f>
        <v/>
      </c>
      <c r="B2984" s="257">
        <f>IF(ISNUMBER(C2984),YEAR(C2984),"")</f>
        <v/>
      </c>
      <c r="C2984" s="861">
        <f>C2983+1</f>
        <v/>
      </c>
      <c r="D2984" s="803" t="n">
        <v>1.709993199953628</v>
      </c>
      <c r="E2984" s="804" t="n"/>
      <c r="F2984" s="806" t="n">
        <v>1.120260339141585</v>
      </c>
      <c r="G2984" s="805" t="n"/>
      <c r="H2984" s="838" t="n">
        <v>1.075400051640873</v>
      </c>
      <c r="I2984" s="803" t="n">
        <v>1.530989635521167</v>
      </c>
      <c r="J2984" s="804" t="n"/>
      <c r="K2984" s="806" t="n">
        <v>1.314330980687776</v>
      </c>
      <c r="L2984" s="804" t="n"/>
      <c r="M2984" s="982">
        <f>IFERROR(AVERAGE(D2984:E2984),"")</f>
        <v/>
      </c>
      <c r="N2984" s="982">
        <f>IFERROR(AVERAGE(F2984:H2984),"")</f>
        <v/>
      </c>
      <c r="O2984" s="982">
        <f>IFERROR(AVERAGE(I2984:J2984),"")</f>
        <v/>
      </c>
      <c r="P2984" s="982">
        <f>IFERROR(AVERAGE(K2984:L2984),"")</f>
        <v/>
      </c>
      <c r="R2984" s="797">
        <f>AVERAGE(M2984:P2984)</f>
        <v/>
      </c>
      <c r="S2984" s="266">
        <f>IF(R2984&gt;=1,1,0)</f>
        <v/>
      </c>
      <c r="T2984" s="266">
        <f>IF(S2984=0,0,S2984+T2983)</f>
        <v/>
      </c>
      <c r="U2984" s="517" t="inlineStr">
        <is>
          <t>Parameter</t>
        </is>
      </c>
      <c r="V2984" s="517" t="inlineStr">
        <is>
          <t>Station 1</t>
        </is>
      </c>
      <c r="W2984" s="517" t="inlineStr">
        <is>
          <t>Station 2</t>
        </is>
      </c>
      <c r="X2984" s="517" t="inlineStr">
        <is>
          <t>Station 4</t>
        </is>
      </c>
      <c r="Y2984" s="517" t="inlineStr">
        <is>
          <t>Station 5</t>
        </is>
      </c>
    </row>
    <row r="2985" ht="17.45" customHeight="1" thickBot="1">
      <c r="A2985" s="257">
        <f>IF(ISNUMBER(C2985),MONTH(C2985),"")</f>
        <v/>
      </c>
      <c r="B2985" s="257">
        <f>IF(ISNUMBER(C2985),YEAR(C2985),"")</f>
        <v/>
      </c>
      <c r="C2985" s="877">
        <f>C2984+1</f>
        <v/>
      </c>
      <c r="D2985" s="878" t="n"/>
      <c r="E2985" s="879" t="n">
        <v>1.145114392542435</v>
      </c>
      <c r="F2985" s="880" t="n"/>
      <c r="G2985" s="881" t="n">
        <v>0.8266908276929295</v>
      </c>
      <c r="H2985" s="882" t="n"/>
      <c r="I2985" s="878" t="n"/>
      <c r="J2985" s="879" t="n">
        <v>0.7827759496087053</v>
      </c>
      <c r="K2985" s="880" t="n"/>
      <c r="L2985" s="879" t="n">
        <v>0.9370441259681513</v>
      </c>
      <c r="M2985" s="1003">
        <f>IFERROR(AVERAGE(D2985:E2985),"")</f>
        <v/>
      </c>
      <c r="N2985" s="1003">
        <f>IFERROR(AVERAGE(F2985:H2985),"")</f>
        <v/>
      </c>
      <c r="O2985" s="1003">
        <f>IFERROR(AVERAGE(I2985:J2985),"")</f>
        <v/>
      </c>
      <c r="P2985" s="1003">
        <f>IFERROR(AVERAGE(K2985:L2985),"")</f>
        <v/>
      </c>
      <c r="Q2985" s="531" t="n"/>
      <c r="R2985" s="884">
        <f>AVERAGE(M2985:P2985)</f>
        <v/>
      </c>
      <c r="S2985" s="510">
        <f>IF(R2985&gt;=1,1,0)</f>
        <v/>
      </c>
      <c r="T2985" s="510">
        <f>IF(S2985=0,0,S2985+T2984)</f>
        <v/>
      </c>
      <c r="U2985" s="518" t="inlineStr">
        <is>
          <t>Average</t>
        </is>
      </c>
      <c r="V2985" s="928">
        <f>AVERAGE(D2958:E2985)</f>
        <v/>
      </c>
      <c r="W2985" s="928">
        <f>AVERAGE(F2958:H2985)</f>
        <v/>
      </c>
      <c r="X2985" s="928">
        <f>AVERAGE(I2958:J2985)</f>
        <v/>
      </c>
      <c r="Y2985" s="928">
        <f>AVERAGE(K2958:L2985)</f>
        <v/>
      </c>
    </row>
    <row r="2986" ht="17.45" customHeight="1">
      <c r="A2986" s="257">
        <f>IF(ISNUMBER(C2986),MONTH(C2986),"")</f>
        <v/>
      </c>
      <c r="B2986" s="257">
        <f>IF(ISNUMBER(C2986),YEAR(C2986),"")</f>
        <v/>
      </c>
      <c r="C2986" s="885">
        <f>C2985+1</f>
        <v/>
      </c>
      <c r="D2986" s="894" t="n">
        <v>1.035512092111813</v>
      </c>
      <c r="E2986" s="895" t="n"/>
      <c r="F2986" s="896" t="n">
        <v>0.7391973540434548</v>
      </c>
      <c r="G2986" s="897" t="n"/>
      <c r="H2986" s="898" t="n"/>
      <c r="I2986" s="894" t="n">
        <v>0.7825246531702812</v>
      </c>
      <c r="J2986" s="895" t="n"/>
      <c r="K2986" s="896" t="n">
        <v>0.8975332163211868</v>
      </c>
      <c r="L2986" s="895" t="n"/>
      <c r="M2986" s="983">
        <f>IFERROR(AVERAGE(D2986:E2986),"")</f>
        <v/>
      </c>
      <c r="N2986" s="983">
        <f>IFERROR(AVERAGE(F2986:H2986),"")</f>
        <v/>
      </c>
      <c r="O2986" s="983">
        <f>IFERROR(AVERAGE(I2986:J2986),"")</f>
        <v/>
      </c>
      <c r="P2986" s="983">
        <f>IFERROR(AVERAGE(K2986:L2986),"")</f>
        <v/>
      </c>
      <c r="Q2986" s="441" t="n"/>
      <c r="R2986" s="813">
        <f>AVERAGE(M2986:P2986)</f>
        <v/>
      </c>
      <c r="S2986" s="443">
        <f>IF(R2986&gt;=1,1,0)</f>
        <v/>
      </c>
      <c r="T2986" s="443">
        <f>IF(S2986=0,0,S2986+T2985)</f>
        <v/>
      </c>
      <c r="U2986" s="518" t="inlineStr">
        <is>
          <t>Maximum</t>
        </is>
      </c>
      <c r="V2986" s="928">
        <f>MAX(D2958:E2985)</f>
        <v/>
      </c>
      <c r="W2986" s="928">
        <f>MAX(F2958:H2985)</f>
        <v/>
      </c>
      <c r="X2986" s="928">
        <f>MAX(I2958:J2985)</f>
        <v/>
      </c>
      <c r="Y2986" s="928">
        <f>MAX(K2958:L2985)</f>
        <v/>
      </c>
    </row>
    <row r="2987" ht="17.45" customHeight="1" thickBot="1">
      <c r="A2987" s="257">
        <f>IF(ISNUMBER(C2987),MONTH(C2987),"")</f>
        <v/>
      </c>
      <c r="B2987" s="257">
        <f>IF(ISNUMBER(C2987),YEAR(C2987),"")</f>
        <v/>
      </c>
      <c r="C2987" s="791">
        <f>C2986+1</f>
        <v/>
      </c>
      <c r="D2987" s="792" t="n"/>
      <c r="E2987" s="793" t="n">
        <v>0.6620778821243382</v>
      </c>
      <c r="F2987" s="795" t="n"/>
      <c r="G2987" s="794" t="n">
        <v>0.7261533244204679</v>
      </c>
      <c r="H2987" s="836" t="n"/>
      <c r="I2987" s="792" t="n"/>
      <c r="J2987" s="793" t="n">
        <v>0.9257570822740468</v>
      </c>
      <c r="K2987" s="795" t="n"/>
      <c r="L2987" s="793" t="n">
        <v>0.7558437218719504</v>
      </c>
      <c r="M2987" s="982">
        <f>IFERROR(AVERAGE(D2987:E2987),"")</f>
        <v/>
      </c>
      <c r="N2987" s="982">
        <f>IFERROR(AVERAGE(F2987:H2987),"")</f>
        <v/>
      </c>
      <c r="O2987" s="982">
        <f>IFERROR(AVERAGE(I2987:J2987),"")</f>
        <v/>
      </c>
      <c r="P2987" s="982">
        <f>IFERROR(AVERAGE(K2987:L2987),"")</f>
        <v/>
      </c>
      <c r="R2987" s="797">
        <f>AVERAGE(M2987:P2987)</f>
        <v/>
      </c>
      <c r="S2987" s="266">
        <f>IF(R2987&gt;=1,1,0)</f>
        <v/>
      </c>
      <c r="T2987" s="266">
        <f>IF(S2987=0,0,S2987+T2986)</f>
        <v/>
      </c>
      <c r="U2987" s="520" t="inlineStr">
        <is>
          <t># DAYS &gt; 2.5</t>
        </is>
      </c>
      <c r="V2987" s="521">
        <f>COUNTIF(D2958:E2985,"&gt;=2.5")</f>
        <v/>
      </c>
      <c r="W2987" s="521">
        <f>COUNTIF(F2958:H2985,"&gt;=2.5")</f>
        <v/>
      </c>
      <c r="X2987" s="521">
        <f>COUNTIF(I2958:J2985,"&gt;=2.5")</f>
        <v/>
      </c>
      <c r="Y2987" s="521">
        <f>COUNTIF(K2958:L2985,"&gt;=2.5")</f>
        <v/>
      </c>
    </row>
    <row r="2988" ht="17.45" customHeight="1" thickBot="1">
      <c r="A2988" s="257">
        <f>IF(ISNUMBER(C2988),MONTH(C2988),"")</f>
        <v/>
      </c>
      <c r="B2988" s="257">
        <f>IF(ISNUMBER(C2988),YEAR(C2988),"")</f>
        <v/>
      </c>
      <c r="C2988" s="791">
        <f>C2987+1</f>
        <v/>
      </c>
      <c r="D2988" s="792" t="n">
        <v>0.9012780758429872</v>
      </c>
      <c r="E2988" s="793" t="n"/>
      <c r="F2988" s="795" t="n"/>
      <c r="G2988" s="794" t="n"/>
      <c r="H2988" s="836" t="n">
        <v>0.8086195932350101</v>
      </c>
      <c r="I2988" s="792" t="n">
        <v>1.187682633454522</v>
      </c>
      <c r="J2988" s="793" t="n"/>
      <c r="K2988" s="795" t="n">
        <v>0.8277051624205273</v>
      </c>
      <c r="L2988" s="793" t="n"/>
      <c r="M2988" s="982">
        <f>IFERROR(AVERAGE(D2988:E2988),"")</f>
        <v/>
      </c>
      <c r="N2988" s="982">
        <f>IFERROR(AVERAGE(F2988:H2988),"")</f>
        <v/>
      </c>
      <c r="O2988" s="982">
        <f>IFERROR(AVERAGE(I2988:J2988),"")</f>
        <v/>
      </c>
      <c r="P2988" s="982">
        <f>IFERROR(AVERAGE(K2988:L2988),"")</f>
        <v/>
      </c>
      <c r="R2988" s="797">
        <f>AVERAGE(M2988:P2988)</f>
        <v/>
      </c>
      <c r="S2988" s="266">
        <f>IF(R2988&gt;=1,1,0)</f>
        <v/>
      </c>
      <c r="T2988" s="266">
        <f>IF(S2988=0,0,S2988+T2987)</f>
        <v/>
      </c>
      <c r="X2988" s="664">
        <f>SUM(V2987:Y2987)</f>
        <v/>
      </c>
      <c r="Y2988" s="929">
        <f>AVERAGE(V2985:Y2985)</f>
        <v/>
      </c>
    </row>
    <row r="2989" ht="17.45" customHeight="1">
      <c r="A2989" s="257">
        <f>IF(ISNUMBER(C2989),MONTH(C2989),"")</f>
        <v/>
      </c>
      <c r="B2989" s="257">
        <f>IF(ISNUMBER(C2989),YEAR(C2989),"")</f>
        <v/>
      </c>
      <c r="C2989" s="791">
        <f>C2988+1</f>
        <v/>
      </c>
      <c r="D2989" s="792" t="n"/>
      <c r="E2989" s="793" t="n">
        <v>0.8678465794846926</v>
      </c>
      <c r="F2989" s="795" t="n"/>
      <c r="G2989" s="794" t="n">
        <v>0.7796900477907465</v>
      </c>
      <c r="H2989" s="836" t="n"/>
      <c r="I2989" s="792" t="n"/>
      <c r="J2989" s="793" t="n">
        <v>0.7917937733667469</v>
      </c>
      <c r="K2989" s="795" t="n"/>
      <c r="L2989" s="793" t="n">
        <v>0.8334496608637991</v>
      </c>
      <c r="M2989" s="982">
        <f>IFERROR(AVERAGE(D2989:E2989),"")</f>
        <v/>
      </c>
      <c r="N2989" s="982">
        <f>IFERROR(AVERAGE(F2989:H2989),"")</f>
        <v/>
      </c>
      <c r="O2989" s="982">
        <f>IFERROR(AVERAGE(I2989:J2989),"")</f>
        <v/>
      </c>
      <c r="P2989" s="982">
        <f>IFERROR(AVERAGE(K2989:L2989),"")</f>
        <v/>
      </c>
      <c r="R2989" s="797">
        <f>AVERAGE(M2989:P2989)</f>
        <v/>
      </c>
      <c r="S2989" s="266">
        <f>IF(R2989&gt;=1,1,0)</f>
        <v/>
      </c>
      <c r="T2989" s="266">
        <f>IF(S2989=0,0,S2989+T2988)</f>
        <v/>
      </c>
      <c r="V2989" s="605">
        <f>V2985-V2957</f>
        <v/>
      </c>
      <c r="W2989" s="605">
        <f>W2985-W2957</f>
        <v/>
      </c>
      <c r="X2989" s="605">
        <f>X2985-X2957</f>
        <v/>
      </c>
      <c r="Y2989" s="605">
        <f>Y2985-Y2957</f>
        <v/>
      </c>
    </row>
    <row r="2990" ht="17.45" customHeight="1">
      <c r="A2990" s="257">
        <f>IF(ISNUMBER(C2990),MONTH(C2990),"")</f>
        <v/>
      </c>
      <c r="B2990" s="257">
        <f>IF(ISNUMBER(C2990),YEAR(C2990),"")</f>
        <v/>
      </c>
      <c r="C2990" s="861">
        <f>C2989+1</f>
        <v/>
      </c>
      <c r="D2990" s="803" t="n"/>
      <c r="E2990" s="804" t="n"/>
      <c r="F2990" s="803" t="n"/>
      <c r="G2990" s="805" t="n"/>
      <c r="H2990" s="804" t="n"/>
      <c r="I2990" s="803" t="n"/>
      <c r="J2990" s="804" t="n"/>
      <c r="K2990" s="806" t="n"/>
      <c r="L2990" s="804" t="n"/>
      <c r="Y2990" s="605">
        <f>Y2988-Y2960</f>
        <v/>
      </c>
    </row>
    <row r="2991" ht="17.45" customHeight="1">
      <c r="A2991" s="257">
        <f>IF(ISNUMBER(C2991),MONTH(C2991),"")</f>
        <v/>
      </c>
      <c r="B2991" s="257">
        <f>IF(ISNUMBER(C2991),YEAR(C2991),"")</f>
        <v/>
      </c>
      <c r="C2991" s="791">
        <f>C2990+1</f>
        <v/>
      </c>
      <c r="D2991" s="792" t="n"/>
      <c r="E2991" s="793" t="n"/>
      <c r="F2991" s="792" t="n"/>
      <c r="G2991" s="794" t="n"/>
      <c r="H2991" s="793" t="n"/>
      <c r="I2991" s="792" t="n"/>
      <c r="J2991" s="793" t="n"/>
      <c r="K2991" s="795" t="n"/>
      <c r="L2991" s="793" t="n"/>
    </row>
    <row r="2992" ht="17.45" customHeight="1">
      <c r="A2992" s="257">
        <f>IF(ISNUMBER(C2992),MONTH(C2992),"")</f>
        <v/>
      </c>
      <c r="B2992" s="257">
        <f>IF(ISNUMBER(C2992),YEAR(C2992),"")</f>
        <v/>
      </c>
      <c r="C2992" s="791">
        <f>C2991+1</f>
        <v/>
      </c>
      <c r="D2992" s="792" t="n"/>
      <c r="E2992" s="793" t="n"/>
      <c r="F2992" s="792" t="n"/>
      <c r="G2992" s="794" t="n"/>
      <c r="H2992" s="793" t="n"/>
      <c r="I2992" s="792" t="n"/>
      <c r="J2992" s="793" t="n"/>
      <c r="K2992" s="795" t="n"/>
      <c r="L2992" s="793" t="n"/>
    </row>
    <row r="2993" ht="17.45" customHeight="1">
      <c r="A2993" s="257">
        <f>IF(ISNUMBER(C2993),MONTH(C2993),"")</f>
        <v/>
      </c>
      <c r="B2993" s="257">
        <f>IF(ISNUMBER(C2993),YEAR(C2993),"")</f>
        <v/>
      </c>
      <c r="C2993" s="791">
        <f>C2992+1</f>
        <v/>
      </c>
      <c r="D2993" s="792" t="n"/>
      <c r="E2993" s="793" t="n"/>
      <c r="F2993" s="792" t="n"/>
      <c r="G2993" s="794" t="n"/>
      <c r="H2993" s="793" t="n"/>
      <c r="I2993" s="792" t="n"/>
      <c r="J2993" s="793" t="n"/>
      <c r="K2993" s="795" t="n"/>
      <c r="L2993" s="793" t="n"/>
    </row>
    <row r="2994" ht="17.45" customHeight="1">
      <c r="A2994" s="257">
        <f>IF(ISNUMBER(C2994),MONTH(C2994),"")</f>
        <v/>
      </c>
      <c r="B2994" s="257">
        <f>IF(ISNUMBER(C2994),YEAR(C2994),"")</f>
        <v/>
      </c>
      <c r="C2994" s="791">
        <f>C2993+1</f>
        <v/>
      </c>
      <c r="D2994" s="792" t="n"/>
      <c r="E2994" s="793" t="n"/>
      <c r="F2994" s="792" t="n"/>
      <c r="G2994" s="794" t="n"/>
      <c r="H2994" s="793" t="n"/>
      <c r="I2994" s="792" t="n"/>
      <c r="J2994" s="793" t="n"/>
      <c r="K2994" s="795" t="n"/>
      <c r="L2994" s="793" t="n"/>
    </row>
    <row r="2995" ht="17.45" customHeight="1">
      <c r="A2995" s="257">
        <f>IF(ISNUMBER(C2995),MONTH(C2995),"")</f>
        <v/>
      </c>
      <c r="B2995" s="257">
        <f>IF(ISNUMBER(C2995),YEAR(C2995),"")</f>
        <v/>
      </c>
      <c r="C2995" s="791">
        <f>C2994+1</f>
        <v/>
      </c>
      <c r="D2995" s="792" t="n"/>
      <c r="E2995" s="793" t="n"/>
      <c r="F2995" s="792" t="n"/>
      <c r="G2995" s="794" t="n"/>
      <c r="H2995" s="793" t="n"/>
      <c r="I2995" s="792" t="n"/>
      <c r="J2995" s="793" t="n"/>
      <c r="K2995" s="795" t="n"/>
      <c r="L2995" s="793" t="n"/>
    </row>
    <row r="2996" ht="17.45" customHeight="1">
      <c r="A2996" s="257">
        <f>IF(ISNUMBER(C2996),MONTH(C2996),"")</f>
        <v/>
      </c>
      <c r="B2996" s="257">
        <f>IF(ISNUMBER(C2996),YEAR(C2996),"")</f>
        <v/>
      </c>
      <c r="C2996" s="861">
        <f>C2995+1</f>
        <v/>
      </c>
      <c r="D2996" s="803" t="n"/>
      <c r="E2996" s="804" t="n"/>
      <c r="F2996" s="803" t="n"/>
      <c r="G2996" s="805" t="n"/>
      <c r="H2996" s="804" t="n"/>
      <c r="I2996" s="803" t="n"/>
      <c r="J2996" s="804" t="n"/>
      <c r="K2996" s="806" t="n"/>
      <c r="L2996" s="804" t="n"/>
    </row>
    <row r="2997" ht="17.45" customHeight="1">
      <c r="A2997" s="257">
        <f>IF(ISNUMBER(C2997),MONTH(C2997),"")</f>
        <v/>
      </c>
      <c r="B2997" s="257">
        <f>IF(ISNUMBER(C2997),YEAR(C2997),"")</f>
        <v/>
      </c>
      <c r="C2997" s="791">
        <f>C2996+1</f>
        <v/>
      </c>
      <c r="D2997" s="792" t="n"/>
      <c r="E2997" s="793" t="n"/>
      <c r="F2997" s="792" t="n"/>
      <c r="G2997" s="794" t="n"/>
      <c r="H2997" s="793" t="n"/>
      <c r="I2997" s="792" t="n"/>
      <c r="J2997" s="793" t="n"/>
      <c r="K2997" s="795" t="n"/>
      <c r="L2997" s="793" t="n"/>
    </row>
    <row r="2998" ht="17.45" customHeight="1">
      <c r="A2998" s="257">
        <f>IF(ISNUMBER(C2998),MONTH(C2998),"")</f>
        <v/>
      </c>
      <c r="B2998" s="257">
        <f>IF(ISNUMBER(C2998),YEAR(C2998),"")</f>
        <v/>
      </c>
      <c r="C2998" s="791">
        <f>C2997+1</f>
        <v/>
      </c>
      <c r="D2998" s="792" t="n"/>
      <c r="E2998" s="793" t="n"/>
      <c r="F2998" s="792" t="n"/>
      <c r="G2998" s="794" t="n"/>
      <c r="H2998" s="793" t="n"/>
      <c r="I2998" s="792" t="n"/>
      <c r="J2998" s="793" t="n"/>
      <c r="K2998" s="795" t="n"/>
      <c r="L2998" s="793" t="n"/>
    </row>
    <row r="2999" ht="17.45" customHeight="1">
      <c r="A2999" s="257">
        <f>IF(ISNUMBER(C2999),MONTH(C2999),"")</f>
        <v/>
      </c>
      <c r="B2999" s="257">
        <f>IF(ISNUMBER(C2999),YEAR(C2999),"")</f>
        <v/>
      </c>
      <c r="C2999" s="791">
        <f>C2998+1</f>
        <v/>
      </c>
      <c r="D2999" s="792" t="n"/>
      <c r="E2999" s="793" t="n"/>
      <c r="F2999" s="792" t="n"/>
      <c r="G2999" s="794" t="n"/>
      <c r="H2999" s="793" t="n"/>
      <c r="I2999" s="792" t="n"/>
      <c r="J2999" s="793" t="n"/>
      <c r="K2999" s="795" t="n"/>
      <c r="L2999" s="793" t="n"/>
    </row>
    <row r="3000" ht="17.45" customHeight="1">
      <c r="A3000" s="257">
        <f>IF(ISNUMBER(C3000),MONTH(C3000),"")</f>
        <v/>
      </c>
      <c r="B3000" s="257">
        <f>IF(ISNUMBER(C3000),YEAR(C3000),"")</f>
        <v/>
      </c>
      <c r="C3000" s="791">
        <f>C2999+1</f>
        <v/>
      </c>
      <c r="D3000" s="792" t="n"/>
      <c r="E3000" s="793" t="n"/>
      <c r="F3000" s="792" t="n"/>
      <c r="G3000" s="794" t="n"/>
      <c r="H3000" s="793" t="n"/>
      <c r="I3000" s="792" t="n"/>
      <c r="J3000" s="793" t="n"/>
      <c r="K3000" s="795" t="n"/>
      <c r="L3000" s="793" t="n"/>
    </row>
    <row r="3001" ht="17.45" customHeight="1">
      <c r="A3001" s="257">
        <f>IF(ISNUMBER(C3001),MONTH(C3001),"")</f>
        <v/>
      </c>
      <c r="B3001" s="257">
        <f>IF(ISNUMBER(C3001),YEAR(C3001),"")</f>
        <v/>
      </c>
      <c r="C3001" s="791">
        <f>C3000+1</f>
        <v/>
      </c>
      <c r="D3001" s="792" t="n"/>
      <c r="E3001" s="793" t="n"/>
      <c r="F3001" s="792" t="n"/>
      <c r="G3001" s="794" t="n"/>
      <c r="H3001" s="793" t="n"/>
      <c r="I3001" s="792" t="n"/>
      <c r="J3001" s="793" t="n"/>
      <c r="K3001" s="795" t="n"/>
      <c r="L3001" s="793" t="n"/>
    </row>
    <row r="3002" ht="17.45" customHeight="1">
      <c r="A3002" s="257">
        <f>IF(ISNUMBER(C3002),MONTH(C3002),"")</f>
        <v/>
      </c>
      <c r="B3002" s="257">
        <f>IF(ISNUMBER(C3002),YEAR(C3002),"")</f>
        <v/>
      </c>
      <c r="C3002" s="861">
        <f>C3001+1</f>
        <v/>
      </c>
      <c r="D3002" s="976" t="n"/>
      <c r="E3002" s="977" t="n"/>
      <c r="F3002" s="976" t="n"/>
      <c r="G3002" s="978" t="n"/>
      <c r="H3002" s="977" t="n"/>
      <c r="I3002" s="976" t="n"/>
      <c r="J3002" s="977" t="n"/>
      <c r="K3002" s="979" t="n"/>
      <c r="L3002" s="977" t="n"/>
    </row>
    <row r="3003" ht="17.45" customHeight="1">
      <c r="A3003" s="257">
        <f>IF(ISNUMBER(C3003),MONTH(C3003),"")</f>
        <v/>
      </c>
      <c r="B3003" s="257">
        <f>IF(ISNUMBER(C3003),YEAR(C3003),"")</f>
        <v/>
      </c>
      <c r="C3003" s="791">
        <f>C3002+1</f>
        <v/>
      </c>
      <c r="D3003" s="792" t="n"/>
      <c r="E3003" s="793" t="n"/>
      <c r="F3003" s="792" t="n"/>
      <c r="G3003" s="794" t="n"/>
      <c r="H3003" s="793" t="n"/>
      <c r="I3003" s="792" t="n"/>
      <c r="J3003" s="793" t="n"/>
      <c r="K3003" s="795" t="n"/>
      <c r="L3003" s="793" t="n"/>
    </row>
    <row r="3004" ht="17.45" customHeight="1">
      <c r="A3004" s="257">
        <f>IF(ISNUMBER(C3004),MONTH(C3004),"")</f>
        <v/>
      </c>
      <c r="B3004" s="257">
        <f>IF(ISNUMBER(C3004),YEAR(C3004),"")</f>
        <v/>
      </c>
      <c r="C3004" s="791">
        <f>C3003+1</f>
        <v/>
      </c>
      <c r="D3004" s="792" t="n"/>
      <c r="E3004" s="793" t="n"/>
      <c r="F3004" s="792" t="n"/>
      <c r="G3004" s="794" t="n"/>
      <c r="H3004" s="793" t="n"/>
      <c r="I3004" s="792" t="n"/>
      <c r="J3004" s="793" t="n"/>
      <c r="K3004" s="795" t="n"/>
      <c r="L3004" s="793" t="n"/>
    </row>
    <row r="3005" ht="17.45" customHeight="1">
      <c r="A3005" s="257">
        <f>IF(ISNUMBER(C3005),MONTH(C3005),"")</f>
        <v/>
      </c>
      <c r="B3005" s="257">
        <f>IF(ISNUMBER(C3005),YEAR(C3005),"")</f>
        <v/>
      </c>
      <c r="C3005" s="791">
        <f>C3004+1</f>
        <v/>
      </c>
      <c r="D3005" s="792" t="n"/>
      <c r="E3005" s="793" t="n"/>
      <c r="F3005" s="792" t="n"/>
      <c r="G3005" s="794" t="n"/>
      <c r="H3005" s="793" t="n"/>
      <c r="I3005" s="792" t="n"/>
      <c r="J3005" s="793" t="n"/>
      <c r="K3005" s="795" t="n"/>
      <c r="L3005" s="793" t="n"/>
    </row>
    <row r="3006" ht="17.45" customHeight="1">
      <c r="A3006" s="257">
        <f>IF(ISNUMBER(C3006),MONTH(C3006),"")</f>
        <v/>
      </c>
      <c r="B3006" s="257">
        <f>IF(ISNUMBER(C3006),YEAR(C3006),"")</f>
        <v/>
      </c>
      <c r="C3006" s="791">
        <f>C3005+1</f>
        <v/>
      </c>
      <c r="D3006" s="792" t="n"/>
      <c r="E3006" s="793" t="n"/>
      <c r="F3006" s="792" t="n"/>
      <c r="G3006" s="794" t="n"/>
      <c r="H3006" s="793" t="n"/>
      <c r="I3006" s="792" t="n"/>
      <c r="J3006" s="793" t="n"/>
      <c r="K3006" s="795" t="n"/>
      <c r="L3006" s="793" t="n"/>
    </row>
    <row r="3007" ht="17.45" customHeight="1">
      <c r="A3007" s="257">
        <f>IF(ISNUMBER(C3007),MONTH(C3007),"")</f>
        <v/>
      </c>
      <c r="B3007" s="257">
        <f>IF(ISNUMBER(C3007),YEAR(C3007),"")</f>
        <v/>
      </c>
      <c r="C3007" s="791">
        <f>C3006+1</f>
        <v/>
      </c>
      <c r="D3007" s="792" t="n"/>
      <c r="E3007" s="793" t="n"/>
      <c r="F3007" s="792" t="n"/>
      <c r="G3007" s="794" t="n"/>
      <c r="H3007" s="793" t="n"/>
      <c r="I3007" s="792" t="n"/>
      <c r="J3007" s="793" t="n"/>
      <c r="K3007" s="795" t="n"/>
      <c r="L3007" s="793" t="n"/>
    </row>
    <row r="3008" ht="17.45" customHeight="1">
      <c r="A3008" s="257">
        <f>IF(ISNUMBER(C3008),MONTH(C3008),"")</f>
        <v/>
      </c>
      <c r="B3008" s="257">
        <f>IF(ISNUMBER(C3008),YEAR(C3008),"")</f>
        <v/>
      </c>
      <c r="C3008" s="861">
        <f>C3007+1</f>
        <v/>
      </c>
      <c r="D3008" s="803" t="n"/>
      <c r="E3008" s="804" t="n"/>
      <c r="F3008" s="803" t="n"/>
      <c r="G3008" s="805" t="n"/>
      <c r="H3008" s="804" t="n"/>
      <c r="I3008" s="803" t="n"/>
      <c r="J3008" s="804" t="n"/>
      <c r="K3008" s="806" t="n"/>
      <c r="L3008" s="804" t="n"/>
    </row>
    <row r="3009" ht="17.45" customHeight="1">
      <c r="A3009" s="257">
        <f>IF(ISNUMBER(C3009),MONTH(C3009),"")</f>
        <v/>
      </c>
      <c r="B3009" s="257">
        <f>IF(ISNUMBER(C3009),YEAR(C3009),"")</f>
        <v/>
      </c>
      <c r="C3009" s="791">
        <f>C3008+1</f>
        <v/>
      </c>
      <c r="D3009" s="792" t="n"/>
      <c r="E3009" s="793" t="n"/>
      <c r="F3009" s="792" t="n"/>
      <c r="G3009" s="794" t="n"/>
      <c r="H3009" s="793" t="n"/>
      <c r="I3009" s="792" t="n"/>
      <c r="J3009" s="793" t="n"/>
      <c r="K3009" s="795" t="n"/>
      <c r="L3009" s="793" t="n"/>
    </row>
    <row r="3010" ht="17.45" customHeight="1">
      <c r="A3010" s="257">
        <f>IF(ISNUMBER(C3010),MONTH(C3010),"")</f>
        <v/>
      </c>
      <c r="B3010" s="257">
        <f>IF(ISNUMBER(C3010),YEAR(C3010),"")</f>
        <v/>
      </c>
      <c r="C3010" s="791">
        <f>C3009+1</f>
        <v/>
      </c>
      <c r="D3010" s="792" t="n"/>
      <c r="E3010" s="793" t="n"/>
      <c r="F3010" s="792" t="n"/>
      <c r="G3010" s="794" t="n"/>
      <c r="H3010" s="793" t="n"/>
      <c r="I3010" s="792" t="n"/>
      <c r="J3010" s="793" t="n"/>
      <c r="K3010" s="795" t="n"/>
      <c r="L3010" s="793" t="n"/>
    </row>
    <row r="3011" ht="17.45" customHeight="1">
      <c r="A3011" s="257">
        <f>IF(ISNUMBER(C3011),MONTH(C3011),"")</f>
        <v/>
      </c>
      <c r="B3011" s="257">
        <f>IF(ISNUMBER(C3011),YEAR(C3011),"")</f>
        <v/>
      </c>
      <c r="C3011" s="791">
        <f>C3010+1</f>
        <v/>
      </c>
      <c r="D3011" s="792" t="n"/>
      <c r="E3011" s="793" t="n"/>
      <c r="F3011" s="792" t="n"/>
      <c r="G3011" s="794" t="n"/>
      <c r="H3011" s="793" t="n"/>
      <c r="I3011" s="792" t="n"/>
      <c r="J3011" s="793" t="n"/>
      <c r="K3011" s="795" t="n"/>
      <c r="L3011" s="793" t="n"/>
    </row>
    <row r="3012" ht="17.45" customHeight="1">
      <c r="A3012" s="257">
        <f>IF(ISNUMBER(C3012),MONTH(C3012),"")</f>
        <v/>
      </c>
      <c r="B3012" s="257">
        <f>IF(ISNUMBER(C3012),YEAR(C3012),"")</f>
        <v/>
      </c>
      <c r="C3012" s="791">
        <f>C3011+1</f>
        <v/>
      </c>
      <c r="D3012" s="792" t="n"/>
      <c r="E3012" s="793" t="n"/>
      <c r="F3012" s="792" t="n"/>
      <c r="G3012" s="794" t="n"/>
      <c r="H3012" s="793" t="n"/>
      <c r="I3012" s="792" t="n"/>
      <c r="J3012" s="793" t="n"/>
      <c r="K3012" s="795" t="n"/>
      <c r="L3012" s="793" t="n"/>
    </row>
    <row r="3013" ht="17.45" customHeight="1" thickBot="1">
      <c r="A3013" s="257">
        <f>IF(ISNUMBER(C3013),MONTH(C3013),"")</f>
        <v/>
      </c>
      <c r="B3013" s="257">
        <f>IF(ISNUMBER(C3013),YEAR(C3013),"")</f>
        <v/>
      </c>
      <c r="C3013" s="791">
        <f>C3012+1</f>
        <v/>
      </c>
      <c r="D3013" s="792" t="n"/>
      <c r="E3013" s="793" t="n"/>
      <c r="F3013" s="792" t="n"/>
      <c r="G3013" s="794" t="n"/>
      <c r="H3013" s="793" t="n"/>
      <c r="I3013" s="792" t="n"/>
      <c r="J3013" s="793" t="n"/>
      <c r="K3013" s="795" t="n"/>
      <c r="L3013" s="793" t="n"/>
    </row>
    <row r="3014" ht="17.45" customHeight="1" thickBot="1">
      <c r="A3014" s="257">
        <f>IF(ISNUMBER(C3014),MONTH(C3014),"")</f>
        <v/>
      </c>
      <c r="B3014" s="257">
        <f>IF(ISNUMBER(C3014),YEAR(C3014),"")</f>
        <v/>
      </c>
      <c r="C3014" s="861">
        <f>C3013+1</f>
        <v/>
      </c>
      <c r="D3014" s="803" t="n"/>
      <c r="E3014" s="804" t="n"/>
      <c r="F3014" s="803" t="n"/>
      <c r="G3014" s="805" t="n"/>
      <c r="H3014" s="804" t="n"/>
      <c r="I3014" s="803" t="n"/>
      <c r="J3014" s="804" t="n"/>
      <c r="K3014" s="806" t="n"/>
      <c r="L3014" s="804" t="n"/>
      <c r="U3014" s="514" t="inlineStr">
        <is>
          <t>March</t>
        </is>
      </c>
      <c r="V3014" s="515" t="n">
        <v>2026</v>
      </c>
      <c r="W3014" s="516" t="n"/>
      <c r="X3014" s="516" t="n"/>
      <c r="Y3014" s="516" t="n"/>
    </row>
    <row r="3015" ht="17.45" customHeight="1">
      <c r="A3015" s="257">
        <f>IF(ISNUMBER(C3015),MONTH(C3015),"")</f>
        <v/>
      </c>
      <c r="B3015" s="257">
        <f>IF(ISNUMBER(C3015),YEAR(C3015),"")</f>
        <v/>
      </c>
      <c r="C3015" s="791">
        <f>C3014+1</f>
        <v/>
      </c>
      <c r="D3015" s="792" t="n"/>
      <c r="E3015" s="793" t="n"/>
      <c r="F3015" s="792" t="n"/>
      <c r="G3015" s="794" t="n"/>
      <c r="H3015" s="793" t="n"/>
      <c r="I3015" s="792" t="n"/>
      <c r="J3015" s="793" t="n"/>
      <c r="K3015" s="795" t="n"/>
      <c r="L3015" s="793" t="n"/>
      <c r="U3015" s="517" t="inlineStr">
        <is>
          <t>Parameter</t>
        </is>
      </c>
      <c r="V3015" s="517" t="inlineStr">
        <is>
          <t>Station 1</t>
        </is>
      </c>
      <c r="W3015" s="517" t="inlineStr">
        <is>
          <t>Station 2</t>
        </is>
      </c>
      <c r="X3015" s="517" t="inlineStr">
        <is>
          <t>Station 4</t>
        </is>
      </c>
      <c r="Y3015" s="517" t="inlineStr">
        <is>
          <t>Station 5</t>
        </is>
      </c>
    </row>
    <row r="3016" ht="17.45" customHeight="1">
      <c r="A3016" s="257">
        <f>IF(ISNUMBER(C3016),MONTH(C3016),"")</f>
        <v/>
      </c>
      <c r="B3016" s="257">
        <f>IF(ISNUMBER(C3016),YEAR(C3016),"")</f>
        <v/>
      </c>
      <c r="C3016" s="791">
        <f>C3015+1</f>
        <v/>
      </c>
      <c r="D3016" s="792" t="n"/>
      <c r="E3016" s="793" t="n"/>
      <c r="F3016" s="792" t="n"/>
      <c r="G3016" s="794" t="n"/>
      <c r="H3016" s="793" t="n"/>
      <c r="I3016" s="792" t="n"/>
      <c r="J3016" s="793" t="n"/>
      <c r="K3016" s="795" t="n"/>
      <c r="L3016" s="793" t="n"/>
      <c r="U3016" s="518" t="inlineStr">
        <is>
          <t>Average</t>
        </is>
      </c>
      <c r="V3016" s="928">
        <f>AVERAGE(D2986:E3016)</f>
        <v/>
      </c>
      <c r="W3016" s="928">
        <f>AVERAGE(F2986:H3016)</f>
        <v/>
      </c>
      <c r="X3016" s="928">
        <f>AVERAGE(I2986:J3016)</f>
        <v/>
      </c>
      <c r="Y3016" s="928">
        <f>AVERAGE(K2986:L3016)</f>
        <v/>
      </c>
    </row>
    <row r="3017" ht="17.45" customHeight="1">
      <c r="A3017" s="257">
        <f>IF(ISNUMBER(C3017),MONTH(C3017),"")</f>
        <v/>
      </c>
      <c r="B3017" s="257">
        <f>IF(ISNUMBER(C3017),YEAR(C3017),"")</f>
        <v/>
      </c>
      <c r="C3017" s="791">
        <f>C3016+1</f>
        <v/>
      </c>
      <c r="D3017" s="792" t="n"/>
      <c r="E3017" s="793" t="n"/>
      <c r="F3017" s="792" t="n"/>
      <c r="G3017" s="794" t="n"/>
      <c r="H3017" s="793" t="n"/>
      <c r="I3017" s="792" t="n"/>
      <c r="J3017" s="793" t="n"/>
      <c r="K3017" s="795" t="n"/>
      <c r="L3017" s="793" t="n"/>
      <c r="U3017" s="518" t="inlineStr">
        <is>
          <t>Maximum</t>
        </is>
      </c>
      <c r="V3017" s="928">
        <f>MAX(D2986:E3016)</f>
        <v/>
      </c>
      <c r="W3017" s="928">
        <f>MAX(F2986:H3016)</f>
        <v/>
      </c>
      <c r="X3017" s="928">
        <f>MAX(I2986:J3016)</f>
        <v/>
      </c>
      <c r="Y3017" s="928">
        <f>MAX(K2986:L3016)</f>
        <v/>
      </c>
    </row>
    <row r="3018" ht="17.45" customHeight="1" thickBot="1">
      <c r="A3018" s="257">
        <f>IF(ISNUMBER(C3018),MONTH(C3018),"")</f>
        <v/>
      </c>
      <c r="B3018" s="257">
        <f>IF(ISNUMBER(C3018),YEAR(C3018),"")</f>
        <v/>
      </c>
      <c r="C3018" s="791">
        <f>C3017+1</f>
        <v/>
      </c>
      <c r="D3018" s="792" t="n"/>
      <c r="E3018" s="793" t="n"/>
      <c r="F3018" s="792" t="n"/>
      <c r="G3018" s="794" t="n"/>
      <c r="H3018" s="793" t="n"/>
      <c r="I3018" s="792" t="n"/>
      <c r="J3018" s="793" t="n"/>
      <c r="K3018" s="795" t="n"/>
      <c r="L3018" s="793" t="n"/>
      <c r="U3018" s="520" t="inlineStr">
        <is>
          <t># DAYS &gt; 2.5</t>
        </is>
      </c>
      <c r="V3018" s="521">
        <f>COUNTIF(D2986:E3016,"&gt;=2.5")</f>
        <v/>
      </c>
      <c r="W3018" s="521">
        <f>COUNTIF(F2986:H3016,"&gt;=2.5")</f>
        <v/>
      </c>
      <c r="X3018" s="521">
        <f>COUNTIF(I2986:J3016,"&gt;=2.5")</f>
        <v/>
      </c>
      <c r="Y3018" s="521">
        <f>COUNTIF(K2986:L3016,"&gt;=2.5")</f>
        <v/>
      </c>
    </row>
    <row r="3019" ht="17.45" customHeight="1" thickBot="1">
      <c r="A3019" s="257">
        <f>IF(ISNUMBER(C3019),MONTH(C3019),"")</f>
        <v/>
      </c>
      <c r="B3019" s="257">
        <f>IF(ISNUMBER(C3019),YEAR(C3019),"")</f>
        <v/>
      </c>
      <c r="C3019" s="791">
        <f>C3018+1</f>
        <v/>
      </c>
      <c r="D3019" s="792" t="n"/>
      <c r="E3019" s="793" t="n"/>
      <c r="F3019" s="792" t="n"/>
      <c r="G3019" s="794" t="n"/>
      <c r="H3019" s="793" t="n"/>
      <c r="I3019" s="792" t="n"/>
      <c r="J3019" s="793" t="n"/>
      <c r="K3019" s="795" t="n"/>
      <c r="L3019" s="793" t="n"/>
      <c r="X3019" s="664">
        <f>SUM(V3018:Y3018)</f>
        <v/>
      </c>
      <c r="Y3019" s="929">
        <f>AVERAGE(V3016:Y3016)</f>
        <v/>
      </c>
    </row>
    <row r="3020" ht="17.45" customHeight="1">
      <c r="A3020" s="257">
        <f>IF(ISNUMBER(C3020),MONTH(C3020),"")</f>
        <v/>
      </c>
      <c r="B3020" s="257">
        <f>IF(ISNUMBER(C3020),YEAR(C3020),"")</f>
        <v/>
      </c>
      <c r="C3020" s="861">
        <f>C3019+1</f>
        <v/>
      </c>
      <c r="D3020" s="803" t="n"/>
      <c r="E3020" s="804" t="n"/>
      <c r="F3020" s="803" t="n"/>
      <c r="G3020" s="805" t="n"/>
      <c r="H3020" s="804" t="n"/>
      <c r="I3020" s="803" t="n"/>
      <c r="J3020" s="804" t="n"/>
      <c r="K3020" s="806" t="n"/>
      <c r="L3020" s="804" t="n"/>
      <c r="V3020" s="605">
        <f>V3016-V2985</f>
        <v/>
      </c>
      <c r="W3020" s="605">
        <f>W3016-W2985</f>
        <v/>
      </c>
      <c r="X3020" s="605">
        <f>X3016-X2985</f>
        <v/>
      </c>
      <c r="Y3020" s="605">
        <f>Y3016-Y2985</f>
        <v/>
      </c>
    </row>
    <row r="3021" ht="17.45" customHeight="1">
      <c r="A3021" s="257">
        <f>IF(ISNUMBER(C3021),MONTH(C3021),"")</f>
        <v/>
      </c>
      <c r="B3021" s="257">
        <f>IF(ISNUMBER(C3021),YEAR(C3021),"")</f>
        <v/>
      </c>
      <c r="C3021" s="791">
        <f>C3020+1</f>
        <v/>
      </c>
      <c r="D3021" s="792" t="n"/>
      <c r="E3021" s="793" t="n"/>
      <c r="F3021" s="792" t="n"/>
      <c r="G3021" s="794" t="n"/>
      <c r="H3021" s="793" t="n"/>
      <c r="I3021" s="792" t="n"/>
      <c r="J3021" s="793" t="n"/>
      <c r="K3021" s="795" t="n"/>
      <c r="L3021" s="793" t="n"/>
      <c r="Y3021" s="605">
        <f>Y3019-Y2988</f>
        <v/>
      </c>
    </row>
    <row r="3022" ht="17.45" customHeight="1">
      <c r="A3022" s="257">
        <f>IF(ISNUMBER(C3022),MONTH(C3022),"")</f>
        <v/>
      </c>
      <c r="B3022" s="257">
        <f>IF(ISNUMBER(C3022),YEAR(C3022),"")</f>
        <v/>
      </c>
      <c r="C3022" s="791">
        <f>C3021+1</f>
        <v/>
      </c>
      <c r="D3022" s="792" t="n"/>
      <c r="E3022" s="793" t="n"/>
      <c r="F3022" s="792" t="n"/>
      <c r="G3022" s="794" t="n"/>
      <c r="H3022" s="793" t="n"/>
      <c r="I3022" s="792" t="n"/>
      <c r="J3022" s="793" t="n"/>
      <c r="K3022" s="795" t="n"/>
      <c r="L3022" s="793" t="n"/>
    </row>
    <row r="3023" ht="17.45" customHeight="1">
      <c r="A3023" s="257">
        <f>IF(ISNUMBER(C3023),MONTH(C3023),"")</f>
        <v/>
      </c>
      <c r="B3023" s="257">
        <f>IF(ISNUMBER(C3023),YEAR(C3023),"")</f>
        <v/>
      </c>
      <c r="C3023" s="791">
        <f>C3022+1</f>
        <v/>
      </c>
      <c r="D3023" s="792" t="n"/>
      <c r="E3023" s="793" t="n"/>
      <c r="F3023" s="792" t="n"/>
      <c r="G3023" s="794" t="n"/>
      <c r="H3023" s="793" t="n"/>
      <c r="I3023" s="792" t="n"/>
      <c r="J3023" s="793" t="n"/>
      <c r="K3023" s="795" t="n"/>
      <c r="L3023" s="793" t="n"/>
    </row>
    <row r="3024" ht="17.45" customHeight="1">
      <c r="A3024" s="257">
        <f>IF(ISNUMBER(C3024),MONTH(C3024),"")</f>
        <v/>
      </c>
      <c r="B3024" s="257">
        <f>IF(ISNUMBER(C3024),YEAR(C3024),"")</f>
        <v/>
      </c>
      <c r="C3024" s="791">
        <f>C3023+1</f>
        <v/>
      </c>
      <c r="D3024" s="792" t="n"/>
      <c r="E3024" s="793" t="n"/>
      <c r="F3024" s="792" t="n"/>
      <c r="G3024" s="794" t="n"/>
      <c r="H3024" s="793" t="n"/>
      <c r="I3024" s="792" t="n"/>
      <c r="J3024" s="793" t="n"/>
      <c r="K3024" s="795" t="n"/>
      <c r="L3024" s="793" t="n"/>
    </row>
    <row r="3025" ht="17.45" customHeight="1">
      <c r="A3025" s="257">
        <f>IF(ISNUMBER(C3025),MONTH(C3025),"")</f>
        <v/>
      </c>
      <c r="B3025" s="257">
        <f>IF(ISNUMBER(C3025),YEAR(C3025),"")</f>
        <v/>
      </c>
      <c r="C3025" s="791">
        <f>C3024+1</f>
        <v/>
      </c>
      <c r="D3025" s="792" t="n"/>
      <c r="E3025" s="793" t="n"/>
      <c r="F3025" s="792" t="n"/>
      <c r="G3025" s="794" t="n"/>
      <c r="H3025" s="793" t="n"/>
      <c r="I3025" s="792" t="n"/>
      <c r="J3025" s="793" t="n"/>
      <c r="K3025" s="795" t="n"/>
      <c r="L3025" s="793" t="n"/>
    </row>
    <row r="3026" ht="17.45" customHeight="1">
      <c r="A3026" s="257">
        <f>IF(ISNUMBER(C3026),MONTH(C3026),"")</f>
        <v/>
      </c>
      <c r="B3026" s="257">
        <f>IF(ISNUMBER(C3026),YEAR(C3026),"")</f>
        <v/>
      </c>
      <c r="C3026" s="861">
        <f>C3025+1</f>
        <v/>
      </c>
      <c r="D3026" s="803" t="n"/>
      <c r="E3026" s="804" t="n"/>
      <c r="F3026" s="803" t="n"/>
      <c r="G3026" s="805" t="n"/>
      <c r="H3026" s="804" t="n"/>
      <c r="I3026" s="803" t="n"/>
      <c r="J3026" s="804" t="n"/>
      <c r="K3026" s="806" t="n"/>
      <c r="L3026" s="804" t="n"/>
    </row>
    <row r="3027" ht="17.45" customHeight="1">
      <c r="A3027" s="257">
        <f>IF(ISNUMBER(C3027),MONTH(C3027),"")</f>
        <v/>
      </c>
      <c r="B3027" s="257">
        <f>IF(ISNUMBER(C3027),YEAR(C3027),"")</f>
        <v/>
      </c>
      <c r="C3027" s="791">
        <f>C3026+1</f>
        <v/>
      </c>
      <c r="D3027" s="792" t="n"/>
      <c r="E3027" s="793" t="n"/>
      <c r="F3027" s="792" t="n"/>
      <c r="G3027" s="794" t="n"/>
      <c r="H3027" s="793" t="n"/>
      <c r="I3027" s="792" t="n"/>
      <c r="J3027" s="793" t="n"/>
      <c r="K3027" s="795" t="n"/>
      <c r="L3027" s="793" t="n"/>
    </row>
    <row r="3028" ht="17.45" customHeight="1">
      <c r="A3028" s="257">
        <f>IF(ISNUMBER(C3028),MONTH(C3028),"")</f>
        <v/>
      </c>
      <c r="B3028" s="257">
        <f>IF(ISNUMBER(C3028),YEAR(C3028),"")</f>
        <v/>
      </c>
      <c r="C3028" s="791">
        <f>C3027+1</f>
        <v/>
      </c>
      <c r="D3028" s="792" t="n"/>
      <c r="E3028" s="793" t="n"/>
      <c r="F3028" s="792" t="n"/>
      <c r="G3028" s="794" t="n"/>
      <c r="H3028" s="793" t="n"/>
      <c r="I3028" s="792" t="n"/>
      <c r="J3028" s="793" t="n"/>
      <c r="K3028" s="795" t="n"/>
      <c r="L3028" s="793" t="n"/>
    </row>
    <row r="3029" ht="17.45" customHeight="1">
      <c r="A3029" s="257">
        <f>IF(ISNUMBER(C3029),MONTH(C3029),"")</f>
        <v/>
      </c>
      <c r="B3029" s="257">
        <f>IF(ISNUMBER(C3029),YEAR(C3029),"")</f>
        <v/>
      </c>
      <c r="C3029" s="791">
        <f>C3028+1</f>
        <v/>
      </c>
      <c r="D3029" s="792" t="n"/>
      <c r="E3029" s="793" t="n"/>
      <c r="F3029" s="792" t="n"/>
      <c r="G3029" s="794" t="n"/>
      <c r="H3029" s="793" t="n"/>
      <c r="I3029" s="792" t="n"/>
      <c r="J3029" s="793" t="n"/>
      <c r="K3029" s="795" t="n"/>
      <c r="L3029" s="793" t="n"/>
    </row>
    <row r="3030" ht="17.45" customHeight="1">
      <c r="A3030" s="257">
        <f>IF(ISNUMBER(C3030),MONTH(C3030),"")</f>
        <v/>
      </c>
      <c r="B3030" s="257">
        <f>IF(ISNUMBER(C3030),YEAR(C3030),"")</f>
        <v/>
      </c>
      <c r="C3030" s="791">
        <f>C3029+1</f>
        <v/>
      </c>
      <c r="D3030" s="792" t="n"/>
      <c r="E3030" s="793" t="n"/>
      <c r="F3030" s="792" t="n"/>
      <c r="G3030" s="794" t="n"/>
      <c r="H3030" s="793" t="n"/>
      <c r="I3030" s="792" t="n"/>
      <c r="J3030" s="793" t="n"/>
      <c r="K3030" s="795" t="n"/>
      <c r="L3030" s="793" t="n"/>
    </row>
    <row r="3031" ht="17.45" customHeight="1">
      <c r="A3031" s="257">
        <f>IF(ISNUMBER(C3031),MONTH(C3031),"")</f>
        <v/>
      </c>
      <c r="B3031" s="257">
        <f>IF(ISNUMBER(C3031),YEAR(C3031),"")</f>
        <v/>
      </c>
      <c r="C3031" s="791">
        <f>C3030+1</f>
        <v/>
      </c>
      <c r="D3031" s="792" t="n"/>
      <c r="E3031" s="793" t="n"/>
      <c r="F3031" s="792" t="n"/>
      <c r="G3031" s="794" t="n"/>
      <c r="H3031" s="793" t="n"/>
      <c r="I3031" s="792" t="n"/>
      <c r="J3031" s="793" t="n"/>
      <c r="K3031" s="795" t="n"/>
      <c r="L3031" s="793" t="n"/>
    </row>
    <row r="3032" ht="17.45" customHeight="1">
      <c r="A3032" s="257">
        <f>IF(ISNUMBER(C3032),MONTH(C3032),"")</f>
        <v/>
      </c>
      <c r="B3032" s="257">
        <f>IF(ISNUMBER(C3032),YEAR(C3032),"")</f>
        <v/>
      </c>
      <c r="C3032" s="861">
        <f>C3031+1</f>
        <v/>
      </c>
      <c r="D3032" s="976" t="n"/>
      <c r="E3032" s="977" t="n"/>
      <c r="F3032" s="976" t="n"/>
      <c r="G3032" s="978" t="n"/>
      <c r="H3032" s="977" t="n"/>
      <c r="I3032" s="976" t="n"/>
      <c r="J3032" s="977" t="n"/>
      <c r="K3032" s="979" t="n"/>
      <c r="L3032" s="977" t="n"/>
    </row>
    <row r="3033" ht="17.45" customHeight="1">
      <c r="A3033" s="257">
        <f>IF(ISNUMBER(C3033),MONTH(C3033),"")</f>
        <v/>
      </c>
      <c r="B3033" s="257">
        <f>IF(ISNUMBER(C3033),YEAR(C3033),"")</f>
        <v/>
      </c>
      <c r="C3033" s="791">
        <f>C3032+1</f>
        <v/>
      </c>
      <c r="D3033" s="792" t="n"/>
      <c r="E3033" s="793" t="n"/>
      <c r="F3033" s="792" t="n"/>
      <c r="G3033" s="794" t="n"/>
      <c r="H3033" s="793" t="n"/>
      <c r="I3033" s="792" t="n"/>
      <c r="J3033" s="793" t="n"/>
      <c r="K3033" s="795" t="n"/>
      <c r="L3033" s="793" t="n"/>
    </row>
    <row r="3034" ht="17.45" customHeight="1">
      <c r="A3034" s="257">
        <f>IF(ISNUMBER(C3034),MONTH(C3034),"")</f>
        <v/>
      </c>
      <c r="B3034" s="257">
        <f>IF(ISNUMBER(C3034),YEAR(C3034),"")</f>
        <v/>
      </c>
      <c r="C3034" s="791">
        <f>C3033+1</f>
        <v/>
      </c>
      <c r="D3034" s="792" t="n"/>
      <c r="E3034" s="793" t="n"/>
      <c r="F3034" s="792" t="n"/>
      <c r="G3034" s="794" t="n"/>
      <c r="H3034" s="793" t="n"/>
      <c r="I3034" s="792" t="n"/>
      <c r="J3034" s="793" t="n"/>
      <c r="K3034" s="795" t="n"/>
      <c r="L3034" s="793" t="n"/>
    </row>
    <row r="3035" ht="17.45" customHeight="1">
      <c r="A3035" s="257">
        <f>IF(ISNUMBER(C3035),MONTH(C3035),"")</f>
        <v/>
      </c>
      <c r="B3035" s="257">
        <f>IF(ISNUMBER(C3035),YEAR(C3035),"")</f>
        <v/>
      </c>
      <c r="C3035" s="791">
        <f>C3034+1</f>
        <v/>
      </c>
      <c r="D3035" s="792" t="n"/>
      <c r="E3035" s="793" t="n"/>
      <c r="F3035" s="792" t="n"/>
      <c r="G3035" s="794" t="n"/>
      <c r="H3035" s="793" t="n"/>
      <c r="I3035" s="792" t="n"/>
      <c r="J3035" s="793" t="n"/>
      <c r="K3035" s="795" t="n"/>
      <c r="L3035" s="793" t="n"/>
    </row>
    <row r="3036" ht="17.45" customHeight="1">
      <c r="A3036" s="257">
        <f>IF(ISNUMBER(C3036),MONTH(C3036),"")</f>
        <v/>
      </c>
      <c r="B3036" s="257">
        <f>IF(ISNUMBER(C3036),YEAR(C3036),"")</f>
        <v/>
      </c>
      <c r="C3036" s="791">
        <f>C3035+1</f>
        <v/>
      </c>
      <c r="D3036" s="792" t="n"/>
      <c r="E3036" s="793" t="n"/>
      <c r="F3036" s="792" t="n"/>
      <c r="G3036" s="794" t="n"/>
      <c r="H3036" s="793" t="n"/>
      <c r="I3036" s="792" t="n"/>
      <c r="J3036" s="793" t="n"/>
      <c r="K3036" s="795" t="n"/>
      <c r="L3036" s="793" t="n"/>
    </row>
    <row r="3037" ht="17.45" customHeight="1">
      <c r="A3037" s="257">
        <f>IF(ISNUMBER(C3037),MONTH(C3037),"")</f>
        <v/>
      </c>
      <c r="B3037" s="257">
        <f>IF(ISNUMBER(C3037),YEAR(C3037),"")</f>
        <v/>
      </c>
      <c r="C3037" s="791">
        <f>C3036+1</f>
        <v/>
      </c>
      <c r="D3037" s="792" t="n"/>
      <c r="E3037" s="793" t="n"/>
      <c r="F3037" s="792" t="n"/>
      <c r="G3037" s="794" t="n"/>
      <c r="H3037" s="793" t="n"/>
      <c r="I3037" s="792" t="n"/>
      <c r="J3037" s="793" t="n"/>
      <c r="K3037" s="795" t="n"/>
      <c r="L3037" s="793" t="n"/>
    </row>
    <row r="3038" ht="17.45" customHeight="1">
      <c r="A3038" s="257">
        <f>IF(ISNUMBER(C3038),MONTH(C3038),"")</f>
        <v/>
      </c>
      <c r="B3038" s="257">
        <f>IF(ISNUMBER(C3038),YEAR(C3038),"")</f>
        <v/>
      </c>
      <c r="C3038" s="861">
        <f>C3037+1</f>
        <v/>
      </c>
      <c r="D3038" s="803" t="n"/>
      <c r="E3038" s="804" t="n"/>
      <c r="F3038" s="803" t="n"/>
      <c r="G3038" s="805" t="n"/>
      <c r="H3038" s="804" t="n"/>
      <c r="I3038" s="803" t="n"/>
      <c r="J3038" s="804" t="n"/>
      <c r="K3038" s="806" t="n"/>
      <c r="L3038" s="804" t="n"/>
    </row>
    <row r="3039" ht="17.45" customHeight="1">
      <c r="A3039" s="257">
        <f>IF(ISNUMBER(C3039),MONTH(C3039),"")</f>
        <v/>
      </c>
      <c r="B3039" s="257">
        <f>IF(ISNUMBER(C3039),YEAR(C3039),"")</f>
        <v/>
      </c>
      <c r="C3039" s="791">
        <f>C3038+1</f>
        <v/>
      </c>
      <c r="D3039" s="792" t="n"/>
      <c r="E3039" s="793" t="n"/>
      <c r="F3039" s="792" t="n"/>
      <c r="G3039" s="794" t="n"/>
      <c r="H3039" s="793" t="n"/>
      <c r="I3039" s="792" t="n"/>
      <c r="J3039" s="793" t="n"/>
      <c r="K3039" s="795" t="n"/>
      <c r="L3039" s="793" t="n"/>
    </row>
    <row r="3040" ht="17.45" customHeight="1">
      <c r="A3040" s="257">
        <f>IF(ISNUMBER(C3040),MONTH(C3040),"")</f>
        <v/>
      </c>
      <c r="B3040" s="257">
        <f>IF(ISNUMBER(C3040),YEAR(C3040),"")</f>
        <v/>
      </c>
      <c r="C3040" s="791">
        <f>C3039+1</f>
        <v/>
      </c>
      <c r="D3040" s="792" t="n"/>
      <c r="E3040" s="793" t="n"/>
      <c r="F3040" s="792" t="n"/>
      <c r="G3040" s="794" t="n"/>
      <c r="H3040" s="793" t="n"/>
      <c r="I3040" s="792" t="n"/>
      <c r="J3040" s="793" t="n"/>
      <c r="K3040" s="795" t="n"/>
      <c r="L3040" s="793" t="n"/>
    </row>
    <row r="3041" ht="17.45" customHeight="1">
      <c r="A3041" s="257">
        <f>IF(ISNUMBER(C3041),MONTH(C3041),"")</f>
        <v/>
      </c>
      <c r="B3041" s="257">
        <f>IF(ISNUMBER(C3041),YEAR(C3041),"")</f>
        <v/>
      </c>
      <c r="C3041" s="791">
        <f>C3040+1</f>
        <v/>
      </c>
      <c r="D3041" s="792" t="n"/>
      <c r="E3041" s="793" t="n"/>
      <c r="F3041" s="792" t="n"/>
      <c r="G3041" s="794" t="n"/>
      <c r="H3041" s="793" t="n"/>
      <c r="I3041" s="792" t="n"/>
      <c r="J3041" s="793" t="n"/>
      <c r="K3041" s="795" t="n"/>
      <c r="L3041" s="793" t="n"/>
    </row>
    <row r="3042" ht="17.45" customHeight="1">
      <c r="A3042" s="257">
        <f>IF(ISNUMBER(C3042),MONTH(C3042),"")</f>
        <v/>
      </c>
      <c r="B3042" s="257">
        <f>IF(ISNUMBER(C3042),YEAR(C3042),"")</f>
        <v/>
      </c>
      <c r="C3042" s="791">
        <f>C3041+1</f>
        <v/>
      </c>
      <c r="D3042" s="792" t="n"/>
      <c r="E3042" s="793" t="n"/>
      <c r="F3042" s="792" t="n"/>
      <c r="G3042" s="794" t="n"/>
      <c r="H3042" s="793" t="n"/>
      <c r="I3042" s="792" t="n"/>
      <c r="J3042" s="793" t="n"/>
      <c r="K3042" s="795" t="n"/>
      <c r="L3042" s="793" t="n"/>
      <c r="V3042" s="785" t="n"/>
    </row>
    <row r="3043" ht="17.45" customHeight="1" thickBot="1">
      <c r="A3043" s="257">
        <f>IF(ISNUMBER(C3043),MONTH(C3043),"")</f>
        <v/>
      </c>
      <c r="B3043" s="257">
        <f>IF(ISNUMBER(C3043),YEAR(C3043),"")</f>
        <v/>
      </c>
      <c r="C3043" s="791">
        <f>C3042+1</f>
        <v/>
      </c>
      <c r="D3043" s="792" t="n"/>
      <c r="E3043" s="793" t="n"/>
      <c r="F3043" s="792" t="n"/>
      <c r="G3043" s="794" t="n"/>
      <c r="H3043" s="793" t="n"/>
      <c r="I3043" s="792" t="n"/>
      <c r="J3043" s="793" t="n"/>
      <c r="K3043" s="795" t="n"/>
      <c r="L3043" s="793" t="n"/>
    </row>
    <row r="3044" ht="17.45" customHeight="1" thickBot="1">
      <c r="A3044" s="257">
        <f>IF(ISNUMBER(C3044),MONTH(C3044),"")</f>
        <v/>
      </c>
      <c r="B3044" s="257">
        <f>IF(ISNUMBER(C3044),YEAR(C3044),"")</f>
        <v/>
      </c>
      <c r="C3044" s="861">
        <f>C3043+1</f>
        <v/>
      </c>
      <c r="D3044" s="803" t="n"/>
      <c r="E3044" s="804" t="n"/>
      <c r="F3044" s="803" t="n"/>
      <c r="G3044" s="805" t="n"/>
      <c r="H3044" s="804" t="n"/>
      <c r="I3044" s="803" t="n"/>
      <c r="J3044" s="804" t="n"/>
      <c r="K3044" s="806" t="n"/>
      <c r="L3044" s="804" t="n"/>
      <c r="U3044" s="523" t="inlineStr">
        <is>
          <t>April</t>
        </is>
      </c>
      <c r="V3044" s="515" t="n">
        <v>2026</v>
      </c>
      <c r="W3044" s="516" t="n"/>
      <c r="X3044" s="516" t="n"/>
      <c r="Y3044" s="516" t="n"/>
    </row>
    <row r="3045" ht="17.45" customHeight="1">
      <c r="A3045" s="257">
        <f>IF(ISNUMBER(C3045),MONTH(C3045),"")</f>
        <v/>
      </c>
      <c r="B3045" s="257">
        <f>IF(ISNUMBER(C3045),YEAR(C3045),"")</f>
        <v/>
      </c>
      <c r="C3045" s="791">
        <f>C3044+1</f>
        <v/>
      </c>
      <c r="D3045" s="792" t="n"/>
      <c r="E3045" s="793" t="n"/>
      <c r="F3045" s="792" t="n"/>
      <c r="G3045" s="794" t="n"/>
      <c r="H3045" s="793" t="n"/>
      <c r="I3045" s="792" t="n"/>
      <c r="J3045" s="793" t="n"/>
      <c r="K3045" s="795" t="n"/>
      <c r="L3045" s="793" t="n"/>
      <c r="U3045" s="517" t="inlineStr">
        <is>
          <t>Parameter</t>
        </is>
      </c>
      <c r="V3045" s="517" t="inlineStr">
        <is>
          <t>Station 1</t>
        </is>
      </c>
      <c r="W3045" s="517" t="inlineStr">
        <is>
          <t>Station 2</t>
        </is>
      </c>
      <c r="X3045" s="517" t="inlineStr">
        <is>
          <t>Station 4</t>
        </is>
      </c>
      <c r="Y3045" s="517" t="inlineStr">
        <is>
          <t>Station 5</t>
        </is>
      </c>
    </row>
    <row r="3046" ht="17.45" customHeight="1">
      <c r="A3046" s="257">
        <f>IF(ISNUMBER(C3046),MONTH(C3046),"")</f>
        <v/>
      </c>
      <c r="B3046" s="257">
        <f>IF(ISNUMBER(C3046),YEAR(C3046),"")</f>
        <v/>
      </c>
      <c r="C3046" s="791">
        <f>C3045+1</f>
        <v/>
      </c>
      <c r="D3046" s="792" t="n"/>
      <c r="E3046" s="793" t="n"/>
      <c r="F3046" s="792" t="n"/>
      <c r="G3046" s="794" t="n"/>
      <c r="H3046" s="793" t="n"/>
      <c r="I3046" s="792" t="n"/>
      <c r="J3046" s="793" t="n"/>
      <c r="K3046" s="795" t="n"/>
      <c r="L3046" s="793" t="n"/>
      <c r="U3046" s="518" t="inlineStr">
        <is>
          <t>Average</t>
        </is>
      </c>
      <c r="V3046" s="928">
        <f>AVERAGE(D3017:E3046)</f>
        <v/>
      </c>
      <c r="W3046" s="928">
        <f>AVERAGE(F3017:H3046)</f>
        <v/>
      </c>
      <c r="X3046" s="928">
        <f>AVERAGE(I3017:J3046)</f>
        <v/>
      </c>
      <c r="Y3046" s="928">
        <f>AVERAGE(K3017:L3046)</f>
        <v/>
      </c>
    </row>
    <row r="3047" ht="17.45" customHeight="1">
      <c r="A3047" s="257">
        <f>IF(ISNUMBER(C3047),MONTH(C3047),"")</f>
        <v/>
      </c>
      <c r="B3047" s="257">
        <f>IF(ISNUMBER(C3047),YEAR(C3047),"")</f>
        <v/>
      </c>
      <c r="C3047" s="791">
        <f>C3046+1</f>
        <v/>
      </c>
      <c r="D3047" s="792" t="n"/>
      <c r="E3047" s="793" t="n"/>
      <c r="F3047" s="792" t="n"/>
      <c r="G3047" s="794" t="n"/>
      <c r="H3047" s="793" t="n"/>
      <c r="I3047" s="792" t="n"/>
      <c r="J3047" s="793" t="n"/>
      <c r="K3047" s="795" t="n"/>
      <c r="L3047" s="793" t="n"/>
      <c r="U3047" s="518" t="inlineStr">
        <is>
          <t>Maximum</t>
        </is>
      </c>
      <c r="V3047" s="928">
        <f>MAX(D3017:E3046)</f>
        <v/>
      </c>
      <c r="W3047" s="928">
        <f>MAX(F3017:H3046)</f>
        <v/>
      </c>
      <c r="X3047" s="928">
        <f>MAX(I3017:J3046)</f>
        <v/>
      </c>
      <c r="Y3047" s="928">
        <f>MAX(K3017:L3046)</f>
        <v/>
      </c>
    </row>
    <row r="3048" ht="17.45" customHeight="1" thickBot="1">
      <c r="A3048" s="257">
        <f>IF(ISNUMBER(C3048),MONTH(C3048),"")</f>
        <v/>
      </c>
      <c r="B3048" s="257">
        <f>IF(ISNUMBER(C3048),YEAR(C3048),"")</f>
        <v/>
      </c>
      <c r="C3048" s="791">
        <f>C3047+1</f>
        <v/>
      </c>
      <c r="D3048" s="792" t="n"/>
      <c r="E3048" s="793" t="n"/>
      <c r="F3048" s="792" t="n"/>
      <c r="G3048" s="794" t="n"/>
      <c r="H3048" s="793" t="n"/>
      <c r="I3048" s="792" t="n"/>
      <c r="J3048" s="793" t="n"/>
      <c r="K3048" s="795" t="n"/>
      <c r="L3048" s="793" t="n"/>
      <c r="U3048" s="520" t="inlineStr">
        <is>
          <t># DAYS &gt; 2.5</t>
        </is>
      </c>
      <c r="V3048" s="521">
        <f>COUNTIF(D3017:E3046,"&gt;=2.5")</f>
        <v/>
      </c>
      <c r="W3048" s="521">
        <f>COUNTIF(F3017:H3046,"&gt;=2.5")</f>
        <v/>
      </c>
      <c r="X3048" s="521">
        <f>COUNTIF(I3017:J3046,"&gt;=2.5")</f>
        <v/>
      </c>
      <c r="Y3048" s="521">
        <f>COUNTIF(K3017:L3046,"&gt;=2.5")</f>
        <v/>
      </c>
    </row>
    <row r="3049" ht="17.45" customHeight="1" thickBot="1">
      <c r="A3049" s="257">
        <f>IF(ISNUMBER(C3049),MONTH(C3049),"")</f>
        <v/>
      </c>
      <c r="B3049" s="257">
        <f>IF(ISNUMBER(C3049),YEAR(C3049),"")</f>
        <v/>
      </c>
      <c r="C3049" s="791">
        <f>C3048+1</f>
        <v/>
      </c>
      <c r="D3049" s="792" t="n"/>
      <c r="E3049" s="793" t="n"/>
      <c r="F3049" s="792" t="n"/>
      <c r="G3049" s="794" t="n"/>
      <c r="H3049" s="793" t="n"/>
      <c r="I3049" s="792" t="n"/>
      <c r="J3049" s="793" t="n"/>
      <c r="K3049" s="795" t="n"/>
      <c r="L3049" s="793" t="n"/>
      <c r="X3049" s="664">
        <f>SUM(V3048:Y3048)</f>
        <v/>
      </c>
      <c r="Y3049" s="929">
        <f>AVERAGE(V3046:Y3046)</f>
        <v/>
      </c>
    </row>
    <row r="3050" ht="17.45" customHeight="1">
      <c r="A3050" s="257">
        <f>IF(ISNUMBER(C3050),MONTH(C3050),"")</f>
        <v/>
      </c>
      <c r="B3050" s="257">
        <f>IF(ISNUMBER(C3050),YEAR(C3050),"")</f>
        <v/>
      </c>
      <c r="C3050" s="861">
        <f>C3049+1</f>
        <v/>
      </c>
      <c r="D3050" s="803" t="n"/>
      <c r="E3050" s="804" t="n"/>
      <c r="F3050" s="803" t="n"/>
      <c r="G3050" s="805" t="n"/>
      <c r="H3050" s="804" t="n"/>
      <c r="I3050" s="803" t="n"/>
      <c r="J3050" s="804" t="n"/>
      <c r="K3050" s="806" t="n"/>
      <c r="L3050" s="804" t="n"/>
      <c r="V3050" s="605">
        <f>V3046-V3016</f>
        <v/>
      </c>
      <c r="W3050" s="605">
        <f>W3046-W3016</f>
        <v/>
      </c>
      <c r="X3050" s="605">
        <f>X3046-X3016</f>
        <v/>
      </c>
      <c r="Y3050" s="605">
        <f>Y3046-Y3016</f>
        <v/>
      </c>
    </row>
    <row r="3051" ht="17.45" customHeight="1">
      <c r="A3051" s="257">
        <f>IF(ISNUMBER(C3051),MONTH(C3051),"")</f>
        <v/>
      </c>
      <c r="B3051" s="257">
        <f>IF(ISNUMBER(C3051),YEAR(C3051),"")</f>
        <v/>
      </c>
      <c r="C3051" s="791">
        <f>C3050+1</f>
        <v/>
      </c>
      <c r="D3051" s="792" t="n"/>
      <c r="E3051" s="793" t="n"/>
      <c r="F3051" s="792" t="n"/>
      <c r="G3051" s="794" t="n"/>
      <c r="H3051" s="793" t="n"/>
      <c r="I3051" s="792" t="n"/>
      <c r="J3051" s="793" t="n"/>
      <c r="K3051" s="795" t="n"/>
      <c r="L3051" s="793" t="n"/>
      <c r="Y3051" s="796">
        <f>Y3049-Y3019</f>
        <v/>
      </c>
    </row>
    <row r="3052" ht="17.45" customHeight="1">
      <c r="A3052" s="257">
        <f>IF(ISNUMBER(C3052),MONTH(C3052),"")</f>
        <v/>
      </c>
      <c r="B3052" s="257">
        <f>IF(ISNUMBER(C3052),YEAR(C3052),"")</f>
        <v/>
      </c>
      <c r="C3052" s="791">
        <f>C3051+1</f>
        <v/>
      </c>
      <c r="D3052" s="792" t="n"/>
      <c r="E3052" s="793" t="n"/>
      <c r="F3052" s="792" t="n"/>
      <c r="G3052" s="794" t="n"/>
      <c r="H3052" s="793" t="n"/>
      <c r="I3052" s="792" t="n"/>
      <c r="J3052" s="793" t="n"/>
      <c r="K3052" s="795" t="n"/>
      <c r="L3052" s="793" t="n"/>
    </row>
    <row r="3053" ht="17.45" customHeight="1">
      <c r="A3053" s="257">
        <f>IF(ISNUMBER(C3053),MONTH(C3053),"")</f>
        <v/>
      </c>
      <c r="B3053" s="257">
        <f>IF(ISNUMBER(C3053),YEAR(C3053),"")</f>
        <v/>
      </c>
      <c r="C3053" s="791">
        <f>C3052+1</f>
        <v/>
      </c>
      <c r="D3053" s="792" t="n"/>
      <c r="E3053" s="793" t="n"/>
      <c r="F3053" s="792" t="n"/>
      <c r="G3053" s="794" t="n"/>
      <c r="H3053" s="793" t="n"/>
      <c r="I3053" s="792" t="n"/>
      <c r="J3053" s="793" t="n"/>
      <c r="K3053" s="795" t="n"/>
      <c r="L3053" s="793" t="n"/>
    </row>
    <row r="3054" ht="17.45" customHeight="1">
      <c r="A3054" s="257">
        <f>IF(ISNUMBER(C3054),MONTH(C3054),"")</f>
        <v/>
      </c>
      <c r="B3054" s="257">
        <f>IF(ISNUMBER(C3054),YEAR(C3054),"")</f>
        <v/>
      </c>
      <c r="C3054" s="791">
        <f>C3053+1</f>
        <v/>
      </c>
      <c r="D3054" s="792" t="n"/>
      <c r="E3054" s="793" t="n"/>
      <c r="F3054" s="792" t="n"/>
      <c r="G3054" s="794" t="n"/>
      <c r="H3054" s="793" t="n"/>
      <c r="I3054" s="792" t="n"/>
      <c r="J3054" s="793" t="n"/>
      <c r="K3054" s="795" t="n"/>
      <c r="L3054" s="793" t="n"/>
    </row>
    <row r="3055" ht="17.45" customHeight="1">
      <c r="A3055" s="257">
        <f>IF(ISNUMBER(C3055),MONTH(C3055),"")</f>
        <v/>
      </c>
      <c r="B3055" s="257">
        <f>IF(ISNUMBER(C3055),YEAR(C3055),"")</f>
        <v/>
      </c>
      <c r="C3055" s="791">
        <f>C3054+1</f>
        <v/>
      </c>
      <c r="D3055" s="792" t="n"/>
      <c r="E3055" s="793" t="n"/>
      <c r="F3055" s="792" t="n"/>
      <c r="G3055" s="794" t="n"/>
      <c r="H3055" s="793" t="n"/>
      <c r="I3055" s="792" t="n"/>
      <c r="J3055" s="793" t="n"/>
      <c r="K3055" s="795" t="n"/>
      <c r="L3055" s="793" t="n"/>
    </row>
    <row r="3056" ht="17.45" customHeight="1">
      <c r="A3056" s="257">
        <f>IF(ISNUMBER(C3056),MONTH(C3056),"")</f>
        <v/>
      </c>
      <c r="B3056" s="257">
        <f>IF(ISNUMBER(C3056),YEAR(C3056),"")</f>
        <v/>
      </c>
      <c r="C3056" s="861">
        <f>C3055+1</f>
        <v/>
      </c>
      <c r="D3056" s="803" t="n"/>
      <c r="E3056" s="804" t="n"/>
      <c r="F3056" s="803" t="n"/>
      <c r="G3056" s="805" t="n"/>
      <c r="H3056" s="804" t="n"/>
      <c r="I3056" s="803" t="n"/>
      <c r="J3056" s="804" t="n"/>
      <c r="K3056" s="806" t="n"/>
      <c r="L3056" s="804" t="n"/>
    </row>
    <row r="3057" ht="17.45" customHeight="1">
      <c r="A3057" s="257">
        <f>IF(ISNUMBER(C3057),MONTH(C3057),"")</f>
        <v/>
      </c>
      <c r="B3057" s="257">
        <f>IF(ISNUMBER(C3057),YEAR(C3057),"")</f>
        <v/>
      </c>
      <c r="C3057" s="791">
        <f>C3056+1</f>
        <v/>
      </c>
      <c r="D3057" s="792" t="n"/>
      <c r="E3057" s="793" t="n"/>
      <c r="F3057" s="792" t="n"/>
      <c r="G3057" s="794" t="n"/>
      <c r="H3057" s="793" t="n"/>
      <c r="I3057" s="792" t="n"/>
      <c r="J3057" s="793" t="n"/>
      <c r="K3057" s="795" t="n"/>
      <c r="L3057" s="793" t="n"/>
    </row>
    <row r="3058" ht="17.45" customHeight="1">
      <c r="A3058" s="257">
        <f>IF(ISNUMBER(C3058),MONTH(C3058),"")</f>
        <v/>
      </c>
      <c r="B3058" s="257">
        <f>IF(ISNUMBER(C3058),YEAR(C3058),"")</f>
        <v/>
      </c>
      <c r="C3058" s="791">
        <f>C3057+1</f>
        <v/>
      </c>
      <c r="D3058" s="792" t="n"/>
      <c r="E3058" s="793" t="n"/>
      <c r="F3058" s="792" t="n"/>
      <c r="G3058" s="794" t="n"/>
      <c r="H3058" s="793" t="n"/>
      <c r="I3058" s="792" t="n"/>
      <c r="J3058" s="793" t="n"/>
      <c r="K3058" s="795" t="n"/>
      <c r="L3058" s="793" t="n"/>
    </row>
    <row r="3059" ht="17.45" customHeight="1">
      <c r="A3059" s="257">
        <f>IF(ISNUMBER(C3059),MONTH(C3059),"")</f>
        <v/>
      </c>
      <c r="B3059" s="257">
        <f>IF(ISNUMBER(C3059),YEAR(C3059),"")</f>
        <v/>
      </c>
      <c r="C3059" s="791">
        <f>C3058+1</f>
        <v/>
      </c>
      <c r="D3059" s="792" t="n"/>
      <c r="E3059" s="793" t="n"/>
      <c r="F3059" s="792" t="n"/>
      <c r="G3059" s="794" t="n"/>
      <c r="H3059" s="793" t="n"/>
      <c r="I3059" s="792" t="n"/>
      <c r="J3059" s="793" t="n"/>
      <c r="K3059" s="795" t="n"/>
      <c r="L3059" s="793" t="n"/>
    </row>
    <row r="3060" ht="17.45" customHeight="1">
      <c r="A3060" s="257">
        <f>IF(ISNUMBER(C3060),MONTH(C3060),"")</f>
        <v/>
      </c>
      <c r="B3060" s="257">
        <f>IF(ISNUMBER(C3060),YEAR(C3060),"")</f>
        <v/>
      </c>
      <c r="C3060" s="791">
        <f>C3059+1</f>
        <v/>
      </c>
      <c r="D3060" s="792" t="n"/>
      <c r="E3060" s="793" t="n"/>
      <c r="F3060" s="792" t="n"/>
      <c r="G3060" s="794" t="n"/>
      <c r="H3060" s="793" t="n"/>
      <c r="I3060" s="792" t="n"/>
      <c r="J3060" s="793" t="n"/>
      <c r="K3060" s="795" t="n"/>
      <c r="L3060" s="793" t="n"/>
    </row>
    <row r="3061" ht="17.45" customHeight="1">
      <c r="A3061" s="257">
        <f>IF(ISNUMBER(C3061),MONTH(C3061),"")</f>
        <v/>
      </c>
      <c r="B3061" s="257">
        <f>IF(ISNUMBER(C3061),YEAR(C3061),"")</f>
        <v/>
      </c>
      <c r="C3061" s="791">
        <f>C3060+1</f>
        <v/>
      </c>
      <c r="D3061" s="792" t="n"/>
      <c r="E3061" s="793" t="n"/>
      <c r="F3061" s="792" t="n"/>
      <c r="G3061" s="794" t="n"/>
      <c r="H3061" s="793" t="n"/>
      <c r="I3061" s="792" t="n"/>
      <c r="J3061" s="793" t="n"/>
      <c r="K3061" s="795" t="n"/>
      <c r="L3061" s="793" t="n"/>
    </row>
    <row r="3062" ht="17.45" customHeight="1">
      <c r="A3062" s="257">
        <f>IF(ISNUMBER(C3062),MONTH(C3062),"")</f>
        <v/>
      </c>
      <c r="B3062" s="257">
        <f>IF(ISNUMBER(C3062),YEAR(C3062),"")</f>
        <v/>
      </c>
      <c r="C3062" s="861">
        <f>C3061+1</f>
        <v/>
      </c>
      <c r="D3062" s="803" t="n"/>
      <c r="E3062" s="804" t="n"/>
      <c r="F3062" s="803" t="n"/>
      <c r="G3062" s="805" t="n"/>
      <c r="H3062" s="804" t="n"/>
      <c r="I3062" s="803" t="n"/>
      <c r="J3062" s="804" t="n"/>
      <c r="K3062" s="806" t="n"/>
      <c r="L3062" s="804" t="n"/>
    </row>
    <row r="3063" ht="17.45" customHeight="1">
      <c r="A3063" s="257">
        <f>IF(ISNUMBER(C3063),MONTH(C3063),"")</f>
        <v/>
      </c>
      <c r="B3063" s="257">
        <f>IF(ISNUMBER(C3063),YEAR(C3063),"")</f>
        <v/>
      </c>
      <c r="C3063" s="791">
        <f>C3062+1</f>
        <v/>
      </c>
      <c r="D3063" s="792" t="n"/>
      <c r="E3063" s="793" t="n"/>
      <c r="F3063" s="792" t="n"/>
      <c r="G3063" s="794" t="n"/>
      <c r="H3063" s="793" t="n"/>
      <c r="I3063" s="792" t="n"/>
      <c r="J3063" s="793" t="n"/>
      <c r="K3063" s="795" t="n"/>
      <c r="L3063" s="793" t="n"/>
    </row>
    <row r="3064" ht="17.45" customHeight="1">
      <c r="A3064" s="257">
        <f>IF(ISNUMBER(C3064),MONTH(C3064),"")</f>
        <v/>
      </c>
      <c r="B3064" s="257">
        <f>IF(ISNUMBER(C3064),YEAR(C3064),"")</f>
        <v/>
      </c>
      <c r="C3064" s="791">
        <f>C3063+1</f>
        <v/>
      </c>
      <c r="D3064" s="792" t="n"/>
      <c r="E3064" s="793" t="n"/>
      <c r="F3064" s="792" t="n"/>
      <c r="G3064" s="794" t="n"/>
      <c r="H3064" s="793" t="n"/>
      <c r="I3064" s="792" t="n"/>
      <c r="J3064" s="793" t="n"/>
      <c r="K3064" s="795" t="n"/>
      <c r="L3064" s="793" t="n"/>
    </row>
    <row r="3065" ht="17.45" customHeight="1">
      <c r="A3065" s="257">
        <f>IF(ISNUMBER(C3065),MONTH(C3065),"")</f>
        <v/>
      </c>
      <c r="B3065" s="257">
        <f>IF(ISNUMBER(C3065),YEAR(C3065),"")</f>
        <v/>
      </c>
      <c r="C3065" s="791">
        <f>C3064+1</f>
        <v/>
      </c>
      <c r="D3065" s="792" t="n"/>
      <c r="E3065" s="793" t="n"/>
      <c r="F3065" s="792" t="n"/>
      <c r="G3065" s="794" t="n"/>
      <c r="H3065" s="793" t="n"/>
      <c r="I3065" s="792" t="n"/>
      <c r="J3065" s="793" t="n"/>
      <c r="K3065" s="795" t="n"/>
      <c r="L3065" s="793" t="n"/>
    </row>
    <row r="3066" ht="17.45" customHeight="1">
      <c r="A3066" s="257">
        <f>IF(ISNUMBER(C3066),MONTH(C3066),"")</f>
        <v/>
      </c>
      <c r="B3066" s="257">
        <f>IF(ISNUMBER(C3066),YEAR(C3066),"")</f>
        <v/>
      </c>
      <c r="C3066" s="791">
        <f>C3065+1</f>
        <v/>
      </c>
      <c r="D3066" s="792" t="n"/>
      <c r="E3066" s="793" t="n"/>
      <c r="F3066" s="792" t="n"/>
      <c r="G3066" s="794" t="n"/>
      <c r="H3066" s="793" t="n"/>
      <c r="I3066" s="792" t="n"/>
      <c r="J3066" s="793" t="n"/>
      <c r="K3066" s="795" t="n"/>
      <c r="L3066" s="793" t="n"/>
    </row>
    <row r="3067" ht="17.45" customHeight="1">
      <c r="A3067" s="257">
        <f>IF(ISNUMBER(C3067),MONTH(C3067),"")</f>
        <v/>
      </c>
      <c r="B3067" s="257">
        <f>IF(ISNUMBER(C3067),YEAR(C3067),"")</f>
        <v/>
      </c>
      <c r="C3067" s="791">
        <f>C3066+1</f>
        <v/>
      </c>
      <c r="D3067" s="792" t="n"/>
      <c r="E3067" s="793" t="n"/>
      <c r="F3067" s="792" t="n"/>
      <c r="G3067" s="794" t="n"/>
      <c r="H3067" s="793" t="n"/>
      <c r="I3067" s="792" t="n"/>
      <c r="J3067" s="793" t="n"/>
      <c r="K3067" s="795" t="n"/>
      <c r="L3067" s="793" t="n"/>
    </row>
    <row r="3068" ht="17.45" customHeight="1">
      <c r="A3068" s="257">
        <f>IF(ISNUMBER(C3068),MONTH(C3068),"")</f>
        <v/>
      </c>
      <c r="B3068" s="257">
        <f>IF(ISNUMBER(C3068),YEAR(C3068),"")</f>
        <v/>
      </c>
      <c r="C3068" s="861">
        <f>C3067+1</f>
        <v/>
      </c>
      <c r="D3068" s="976" t="n"/>
      <c r="E3068" s="977" t="n"/>
      <c r="F3068" s="976" t="n"/>
      <c r="G3068" s="978" t="n"/>
      <c r="H3068" s="977" t="n"/>
      <c r="I3068" s="976" t="n"/>
      <c r="J3068" s="977" t="n"/>
      <c r="K3068" s="979" t="n"/>
      <c r="L3068" s="977" t="n"/>
    </row>
    <row r="3069" ht="17.45" customHeight="1">
      <c r="A3069" s="257">
        <f>IF(ISNUMBER(C3069),MONTH(C3069),"")</f>
        <v/>
      </c>
      <c r="B3069" s="257">
        <f>IF(ISNUMBER(C3069),YEAR(C3069),"")</f>
        <v/>
      </c>
      <c r="C3069" s="791">
        <f>C3068+1</f>
        <v/>
      </c>
      <c r="D3069" s="792" t="n"/>
      <c r="E3069" s="793" t="n"/>
      <c r="F3069" s="792" t="n"/>
      <c r="G3069" s="794" t="n"/>
      <c r="H3069" s="793" t="n"/>
      <c r="I3069" s="792" t="n"/>
      <c r="J3069" s="793" t="n"/>
      <c r="K3069" s="795" t="n"/>
      <c r="L3069" s="793" t="n"/>
    </row>
    <row r="3070" ht="17.45" customHeight="1">
      <c r="A3070" s="257">
        <f>IF(ISNUMBER(C3070),MONTH(C3070),"")</f>
        <v/>
      </c>
      <c r="B3070" s="257">
        <f>IF(ISNUMBER(C3070),YEAR(C3070),"")</f>
        <v/>
      </c>
      <c r="C3070" s="791">
        <f>C3069+1</f>
        <v/>
      </c>
      <c r="D3070" s="792" t="n"/>
      <c r="E3070" s="793" t="n"/>
      <c r="F3070" s="792" t="n"/>
      <c r="G3070" s="794" t="n"/>
      <c r="H3070" s="793" t="n"/>
      <c r="I3070" s="792" t="n"/>
      <c r="J3070" s="793" t="n"/>
      <c r="K3070" s="795" t="n"/>
      <c r="L3070" s="793" t="n"/>
    </row>
    <row r="3071" ht="17.45" customHeight="1">
      <c r="A3071" s="257">
        <f>IF(ISNUMBER(C3071),MONTH(C3071),"")</f>
        <v/>
      </c>
      <c r="B3071" s="257">
        <f>IF(ISNUMBER(C3071),YEAR(C3071),"")</f>
        <v/>
      </c>
      <c r="C3071" s="791">
        <f>C3070+1</f>
        <v/>
      </c>
      <c r="D3071" s="792" t="n"/>
      <c r="E3071" s="793" t="n"/>
      <c r="F3071" s="792" t="n"/>
      <c r="G3071" s="794" t="n"/>
      <c r="H3071" s="793" t="n"/>
      <c r="I3071" s="792" t="n"/>
      <c r="J3071" s="793" t="n"/>
      <c r="K3071" s="795" t="n"/>
      <c r="L3071" s="793" t="n"/>
    </row>
    <row r="3072" ht="17.45" customHeight="1">
      <c r="A3072" s="257">
        <f>IF(ISNUMBER(C3072),MONTH(C3072),"")</f>
        <v/>
      </c>
      <c r="B3072" s="257">
        <f>IF(ISNUMBER(C3072),YEAR(C3072),"")</f>
        <v/>
      </c>
      <c r="C3072" s="791">
        <f>C3071+1</f>
        <v/>
      </c>
      <c r="D3072" s="792" t="n"/>
      <c r="E3072" s="793" t="n"/>
      <c r="F3072" s="792" t="n"/>
      <c r="G3072" s="794" t="n"/>
      <c r="H3072" s="793" t="n"/>
      <c r="I3072" s="792" t="n"/>
      <c r="J3072" s="793" t="n"/>
      <c r="K3072" s="795" t="n"/>
      <c r="L3072" s="793" t="n"/>
    </row>
    <row r="3073" ht="17.45" customHeight="1">
      <c r="A3073" s="257">
        <f>IF(ISNUMBER(C3073),MONTH(C3073),"")</f>
        <v/>
      </c>
      <c r="B3073" s="257">
        <f>IF(ISNUMBER(C3073),YEAR(C3073),"")</f>
        <v/>
      </c>
      <c r="C3073" s="791">
        <f>C3072+1</f>
        <v/>
      </c>
      <c r="D3073" s="792" t="n"/>
      <c r="E3073" s="793" t="n"/>
      <c r="F3073" s="792" t="n"/>
      <c r="G3073" s="794" t="n"/>
      <c r="H3073" s="793" t="n"/>
      <c r="I3073" s="792" t="n"/>
      <c r="J3073" s="793" t="n"/>
      <c r="K3073" s="795" t="n"/>
      <c r="L3073" s="793" t="n"/>
    </row>
    <row r="3074" ht="17.45" customHeight="1" thickBot="1">
      <c r="A3074" s="257">
        <f>IF(ISNUMBER(C3074),MONTH(C3074),"")</f>
        <v/>
      </c>
      <c r="B3074" s="257">
        <f>IF(ISNUMBER(C3074),YEAR(C3074),"")</f>
        <v/>
      </c>
      <c r="C3074" s="861">
        <f>C3073+1</f>
        <v/>
      </c>
      <c r="D3074" s="803" t="n"/>
      <c r="E3074" s="804" t="n"/>
      <c r="F3074" s="803" t="n"/>
      <c r="G3074" s="805" t="n"/>
      <c r="H3074" s="804" t="n"/>
      <c r="I3074" s="803" t="n"/>
      <c r="J3074" s="804" t="n"/>
      <c r="K3074" s="806" t="n"/>
      <c r="L3074" s="804" t="n"/>
    </row>
    <row r="3075" ht="17.45" customHeight="1" thickBot="1">
      <c r="A3075" s="257">
        <f>IF(ISNUMBER(C3075),MONTH(C3075),"")</f>
        <v/>
      </c>
      <c r="B3075" s="257">
        <f>IF(ISNUMBER(C3075),YEAR(C3075),"")</f>
        <v/>
      </c>
      <c r="C3075" s="791">
        <f>C3074+1</f>
        <v/>
      </c>
      <c r="D3075" s="792" t="n"/>
      <c r="E3075" s="793" t="n"/>
      <c r="F3075" s="792" t="n"/>
      <c r="G3075" s="794" t="n"/>
      <c r="H3075" s="793" t="n"/>
      <c r="I3075" s="792" t="n"/>
      <c r="J3075" s="793" t="n"/>
      <c r="K3075" s="795" t="n"/>
      <c r="L3075" s="793" t="n"/>
      <c r="U3075" s="514" t="inlineStr">
        <is>
          <t>May</t>
        </is>
      </c>
      <c r="V3075" s="515" t="n">
        <v>2026</v>
      </c>
      <c r="W3075" s="516" t="n"/>
      <c r="X3075" s="516" t="n"/>
      <c r="Y3075" s="516" t="n"/>
    </row>
    <row r="3076" ht="17.45" customHeight="1">
      <c r="A3076" s="257">
        <f>IF(ISNUMBER(C3076),MONTH(C3076),"")</f>
        <v/>
      </c>
      <c r="B3076" s="257">
        <f>IF(ISNUMBER(C3076),YEAR(C3076),"")</f>
        <v/>
      </c>
      <c r="C3076" s="791">
        <f>C3075+1</f>
        <v/>
      </c>
      <c r="D3076" s="792" t="n"/>
      <c r="E3076" s="793" t="n"/>
      <c r="F3076" s="792" t="n"/>
      <c r="G3076" s="794" t="n"/>
      <c r="H3076" s="793" t="n"/>
      <c r="I3076" s="792" t="n"/>
      <c r="J3076" s="793" t="n"/>
      <c r="K3076" s="795" t="n"/>
      <c r="L3076" s="793" t="n"/>
      <c r="U3076" s="517" t="inlineStr">
        <is>
          <t>Parameter</t>
        </is>
      </c>
      <c r="V3076" s="517" t="inlineStr">
        <is>
          <t>Station 1</t>
        </is>
      </c>
      <c r="W3076" s="517" t="inlineStr">
        <is>
          <t>Station 2</t>
        </is>
      </c>
      <c r="X3076" s="517" t="inlineStr">
        <is>
          <t>Station 4</t>
        </is>
      </c>
      <c r="Y3076" s="517" t="inlineStr">
        <is>
          <t>Station 5</t>
        </is>
      </c>
    </row>
    <row r="3077" ht="17.45" customHeight="1">
      <c r="A3077" s="257">
        <f>IF(ISNUMBER(C3077),MONTH(C3077),"")</f>
        <v/>
      </c>
      <c r="B3077" s="257">
        <f>IF(ISNUMBER(C3077),YEAR(C3077),"")</f>
        <v/>
      </c>
      <c r="C3077" s="791">
        <f>C3076+1</f>
        <v/>
      </c>
      <c r="D3077" s="792" t="n"/>
      <c r="E3077" s="793" t="n"/>
      <c r="F3077" s="792" t="n"/>
      <c r="G3077" s="794" t="n"/>
      <c r="H3077" s="793" t="n"/>
      <c r="I3077" s="792" t="n"/>
      <c r="J3077" s="793" t="n"/>
      <c r="K3077" s="795" t="n"/>
      <c r="L3077" s="793" t="n"/>
      <c r="U3077" s="518" t="inlineStr">
        <is>
          <t>Average</t>
        </is>
      </c>
      <c r="V3077" s="928">
        <f>AVERAGE(D3047:E3077)</f>
        <v/>
      </c>
      <c r="W3077" s="928">
        <f>AVERAGE(F3047:H3077)</f>
        <v/>
      </c>
      <c r="X3077" s="928">
        <f>AVERAGE(I3047:J3077)</f>
        <v/>
      </c>
      <c r="Y3077" s="928">
        <f>AVERAGE(K3047:L3077)</f>
        <v/>
      </c>
    </row>
    <row r="3078" ht="17.45" customHeight="1">
      <c r="A3078" s="257">
        <f>IF(ISNUMBER(C3078),MONTH(C3078),"")</f>
        <v/>
      </c>
      <c r="B3078" s="257">
        <f>IF(ISNUMBER(C3078),YEAR(C3078),"")</f>
        <v/>
      </c>
      <c r="C3078" s="791">
        <f>C3077+1</f>
        <v/>
      </c>
      <c r="D3078" s="792" t="n"/>
      <c r="E3078" s="793" t="n"/>
      <c r="F3078" s="792" t="n"/>
      <c r="G3078" s="794" t="n"/>
      <c r="H3078" s="793" t="n"/>
      <c r="I3078" s="792" t="n"/>
      <c r="J3078" s="793" t="n"/>
      <c r="K3078" s="795" t="n"/>
      <c r="L3078" s="793" t="n"/>
      <c r="U3078" s="518" t="inlineStr">
        <is>
          <t>Maximum</t>
        </is>
      </c>
      <c r="V3078" s="928">
        <f>MAX(D3047:E3077)</f>
        <v/>
      </c>
      <c r="W3078" s="928">
        <f>MAX(F3047:H3077)</f>
        <v/>
      </c>
      <c r="X3078" s="928">
        <f>MAX(I3047:J3077)</f>
        <v/>
      </c>
      <c r="Y3078" s="928">
        <f>MAX(K3047:L3077)</f>
        <v/>
      </c>
    </row>
    <row r="3079" ht="17.45" customHeight="1" thickBot="1">
      <c r="A3079" s="257">
        <f>IF(ISNUMBER(C3079),MONTH(C3079),"")</f>
        <v/>
      </c>
      <c r="B3079" s="257">
        <f>IF(ISNUMBER(C3079),YEAR(C3079),"")</f>
        <v/>
      </c>
      <c r="C3079" s="791">
        <f>C3078+1</f>
        <v/>
      </c>
      <c r="D3079" s="792" t="n"/>
      <c r="E3079" s="793" t="n"/>
      <c r="F3079" s="792" t="n"/>
      <c r="G3079" s="794" t="n"/>
      <c r="H3079" s="793" t="n"/>
      <c r="I3079" s="792" t="n"/>
      <c r="J3079" s="793" t="n"/>
      <c r="K3079" s="795" t="n"/>
      <c r="L3079" s="793" t="n"/>
      <c r="U3079" s="520" t="inlineStr">
        <is>
          <t># DAYS &gt; 2.5</t>
        </is>
      </c>
      <c r="V3079" s="521">
        <f>COUNTIF(D3047:E3077,"&gt;=2.5")</f>
        <v/>
      </c>
      <c r="W3079" s="521">
        <f>COUNTIF(F3047:H3077,"&gt;=2.5")</f>
        <v/>
      </c>
      <c r="X3079" s="521">
        <f>COUNTIF(I3047:J3077,"&gt;=2.5")</f>
        <v/>
      </c>
      <c r="Y3079" s="521">
        <f>COUNTIF(K3047:L3077,"&gt;=2.5")</f>
        <v/>
      </c>
    </row>
    <row r="3080" ht="17.45" customHeight="1" thickBot="1">
      <c r="A3080" s="257">
        <f>IF(ISNUMBER(C3080),MONTH(C3080),"")</f>
        <v/>
      </c>
      <c r="B3080" s="257">
        <f>IF(ISNUMBER(C3080),YEAR(C3080),"")</f>
        <v/>
      </c>
      <c r="C3080" s="861">
        <f>C3079+1</f>
        <v/>
      </c>
      <c r="D3080" s="803" t="n"/>
      <c r="E3080" s="804" t="n"/>
      <c r="F3080" s="803" t="n"/>
      <c r="G3080" s="805" t="n"/>
      <c r="H3080" s="804" t="n"/>
      <c r="I3080" s="803" t="n"/>
      <c r="J3080" s="804" t="n"/>
      <c r="K3080" s="806" t="n"/>
      <c r="L3080" s="804" t="n"/>
      <c r="X3080" s="664">
        <f>SUM(V3079:Y3079)</f>
        <v/>
      </c>
      <c r="Y3080" s="929">
        <f>AVERAGE(V3077:Y3077)</f>
        <v/>
      </c>
    </row>
    <row r="3081" ht="17.45" customHeight="1">
      <c r="A3081" s="257">
        <f>IF(ISNUMBER(C3081),MONTH(C3081),"")</f>
        <v/>
      </c>
      <c r="B3081" s="257">
        <f>IF(ISNUMBER(C3081),YEAR(C3081),"")</f>
        <v/>
      </c>
      <c r="C3081" s="791">
        <f>C3080+1</f>
        <v/>
      </c>
      <c r="D3081" s="792" t="n"/>
      <c r="E3081" s="793" t="n"/>
      <c r="F3081" s="792" t="n"/>
      <c r="G3081" s="794" t="n"/>
      <c r="H3081" s="793" t="n"/>
      <c r="I3081" s="792" t="n"/>
      <c r="J3081" s="793" t="n"/>
      <c r="K3081" s="795" t="n"/>
      <c r="L3081" s="793" t="n"/>
      <c r="V3081" s="605">
        <f>V3077-V3046</f>
        <v/>
      </c>
      <c r="W3081" s="605">
        <f>W3077-W3046</f>
        <v/>
      </c>
      <c r="X3081" s="605">
        <f>X3077-X3046</f>
        <v/>
      </c>
      <c r="Y3081" s="605">
        <f>Y3077-Y3046</f>
        <v/>
      </c>
    </row>
    <row r="3082" ht="17.45" customHeight="1">
      <c r="A3082" s="257">
        <f>IF(ISNUMBER(C3082),MONTH(C3082),"")</f>
        <v/>
      </c>
      <c r="B3082" s="257">
        <f>IF(ISNUMBER(C3082),YEAR(C3082),"")</f>
        <v/>
      </c>
      <c r="C3082" s="791">
        <f>C3081+1</f>
        <v/>
      </c>
      <c r="D3082" s="792" t="n"/>
      <c r="E3082" s="793" t="n"/>
      <c r="F3082" s="792" t="n"/>
      <c r="G3082" s="794" t="n"/>
      <c r="H3082" s="793" t="n"/>
      <c r="I3082" s="792" t="n"/>
      <c r="J3082" s="793" t="n"/>
      <c r="K3082" s="795" t="n"/>
      <c r="L3082" s="793" t="n"/>
      <c r="Y3082" s="605">
        <f>Y3080-Y3049</f>
        <v/>
      </c>
    </row>
    <row r="3083" ht="17.45" customHeight="1">
      <c r="A3083" s="257">
        <f>IF(ISNUMBER(C3083),MONTH(C3083),"")</f>
        <v/>
      </c>
      <c r="B3083" s="257">
        <f>IF(ISNUMBER(C3083),YEAR(C3083),"")</f>
        <v/>
      </c>
      <c r="C3083" s="791">
        <f>C3082+1</f>
        <v/>
      </c>
      <c r="D3083" s="792" t="n"/>
      <c r="E3083" s="793" t="n"/>
      <c r="F3083" s="792" t="n"/>
      <c r="G3083" s="794" t="n"/>
      <c r="H3083" s="793" t="n"/>
      <c r="I3083" s="792" t="n"/>
      <c r="J3083" s="793" t="n"/>
      <c r="K3083" s="795" t="n"/>
      <c r="L3083" s="793" t="n"/>
    </row>
    <row r="3084" ht="17.45" customHeight="1">
      <c r="A3084" s="257">
        <f>IF(ISNUMBER(C3084),MONTH(C3084),"")</f>
        <v/>
      </c>
      <c r="B3084" s="257">
        <f>IF(ISNUMBER(C3084),YEAR(C3084),"")</f>
        <v/>
      </c>
      <c r="C3084" s="791">
        <f>C3083+1</f>
        <v/>
      </c>
      <c r="D3084" s="792" t="n"/>
      <c r="E3084" s="793" t="n"/>
      <c r="F3084" s="792" t="n"/>
      <c r="G3084" s="794" t="n"/>
      <c r="H3084" s="793" t="n"/>
      <c r="I3084" s="792" t="n"/>
      <c r="J3084" s="793" t="n"/>
      <c r="K3084" s="795" t="n"/>
      <c r="L3084" s="793" t="n"/>
    </row>
    <row r="3085" ht="17.45" customHeight="1">
      <c r="A3085" s="257">
        <f>IF(ISNUMBER(C3085),MONTH(C3085),"")</f>
        <v/>
      </c>
      <c r="B3085" s="257">
        <f>IF(ISNUMBER(C3085),YEAR(C3085),"")</f>
        <v/>
      </c>
      <c r="C3085" s="791">
        <f>C3084+1</f>
        <v/>
      </c>
      <c r="D3085" s="792" t="n"/>
      <c r="E3085" s="793" t="n"/>
      <c r="F3085" s="792" t="n"/>
      <c r="G3085" s="794" t="n"/>
      <c r="H3085" s="793" t="n"/>
      <c r="I3085" s="792" t="n"/>
      <c r="J3085" s="793" t="n"/>
      <c r="K3085" s="795" t="n"/>
      <c r="L3085" s="793" t="n"/>
    </row>
    <row r="3086" ht="17.45" customHeight="1">
      <c r="A3086" s="257">
        <f>IF(ISNUMBER(C3086),MONTH(C3086),"")</f>
        <v/>
      </c>
      <c r="B3086" s="257">
        <f>IF(ISNUMBER(C3086),YEAR(C3086),"")</f>
        <v/>
      </c>
      <c r="C3086" s="861">
        <f>C3085+1</f>
        <v/>
      </c>
      <c r="D3086" s="976" t="n"/>
      <c r="E3086" s="977" t="n"/>
      <c r="F3086" s="976" t="n"/>
      <c r="G3086" s="978" t="n"/>
      <c r="H3086" s="977" t="n"/>
      <c r="I3086" s="976" t="n"/>
      <c r="J3086" s="977" t="n"/>
      <c r="K3086" s="979" t="n"/>
      <c r="L3086" s="977" t="n"/>
    </row>
    <row r="3087" ht="17.45" customHeight="1">
      <c r="A3087" s="257">
        <f>IF(ISNUMBER(C3087),MONTH(C3087),"")</f>
        <v/>
      </c>
      <c r="B3087" s="257">
        <f>IF(ISNUMBER(C3087),YEAR(C3087),"")</f>
        <v/>
      </c>
      <c r="C3087" s="791">
        <f>C3086+1</f>
        <v/>
      </c>
      <c r="D3087" s="792" t="n"/>
      <c r="E3087" s="793" t="n"/>
      <c r="F3087" s="792" t="n"/>
      <c r="G3087" s="794" t="n"/>
      <c r="H3087" s="793" t="n"/>
      <c r="I3087" s="792" t="n"/>
      <c r="J3087" s="793" t="n"/>
      <c r="K3087" s="795" t="n"/>
      <c r="L3087" s="793" t="n"/>
    </row>
    <row r="3088" ht="17.45" customHeight="1">
      <c r="A3088" s="257">
        <f>IF(ISNUMBER(C3088),MONTH(C3088),"")</f>
        <v/>
      </c>
      <c r="B3088" s="257">
        <f>IF(ISNUMBER(C3088),YEAR(C3088),"")</f>
        <v/>
      </c>
      <c r="C3088" s="791">
        <f>C3087+1</f>
        <v/>
      </c>
      <c r="D3088" s="792" t="n"/>
      <c r="E3088" s="793" t="n"/>
      <c r="F3088" s="792" t="n"/>
      <c r="G3088" s="794" t="n"/>
      <c r="H3088" s="793" t="n"/>
      <c r="I3088" s="792" t="n"/>
      <c r="J3088" s="793" t="n"/>
      <c r="K3088" s="795" t="n"/>
      <c r="L3088" s="793" t="n"/>
    </row>
    <row r="3089" ht="17.45" customHeight="1">
      <c r="A3089" s="257">
        <f>IF(ISNUMBER(C3089),MONTH(C3089),"")</f>
        <v/>
      </c>
      <c r="B3089" s="257">
        <f>IF(ISNUMBER(C3089),YEAR(C3089),"")</f>
        <v/>
      </c>
      <c r="C3089" s="791">
        <f>C3088+1</f>
        <v/>
      </c>
      <c r="D3089" s="792" t="n"/>
      <c r="E3089" s="793" t="n"/>
      <c r="F3089" s="792" t="n"/>
      <c r="G3089" s="794" t="n"/>
      <c r="H3089" s="793" t="n"/>
      <c r="I3089" s="792" t="n"/>
      <c r="J3089" s="793" t="n"/>
      <c r="K3089" s="795" t="n"/>
      <c r="L3089" s="793" t="n"/>
    </row>
    <row r="3090" ht="17.45" customHeight="1">
      <c r="A3090" s="257">
        <f>IF(ISNUMBER(C3090),MONTH(C3090),"")</f>
        <v/>
      </c>
      <c r="B3090" s="257">
        <f>IF(ISNUMBER(C3090),YEAR(C3090),"")</f>
        <v/>
      </c>
      <c r="C3090" s="791">
        <f>C3089+1</f>
        <v/>
      </c>
      <c r="D3090" s="792" t="n"/>
      <c r="E3090" s="793" t="n"/>
      <c r="F3090" s="792" t="n"/>
      <c r="G3090" s="794" t="n"/>
      <c r="H3090" s="793" t="n"/>
      <c r="I3090" s="792" t="n"/>
      <c r="J3090" s="793" t="n"/>
      <c r="K3090" s="795" t="n"/>
      <c r="L3090" s="793" t="n"/>
    </row>
    <row r="3091" ht="17.45" customHeight="1">
      <c r="A3091" s="257">
        <f>IF(ISNUMBER(C3091),MONTH(C3091),"")</f>
        <v/>
      </c>
      <c r="B3091" s="257">
        <f>IF(ISNUMBER(C3091),YEAR(C3091),"")</f>
        <v/>
      </c>
      <c r="C3091" s="791">
        <f>C3090+1</f>
        <v/>
      </c>
      <c r="D3091" s="792" t="n"/>
      <c r="E3091" s="793" t="n"/>
      <c r="F3091" s="792" t="n"/>
      <c r="G3091" s="794" t="n"/>
      <c r="H3091" s="793" t="n"/>
      <c r="I3091" s="792" t="n"/>
      <c r="J3091" s="793" t="n"/>
      <c r="K3091" s="795" t="n"/>
      <c r="L3091" s="793" t="n"/>
    </row>
    <row r="3092" ht="17.45" customHeight="1">
      <c r="A3092" s="257">
        <f>IF(ISNUMBER(C3092),MONTH(C3092),"")</f>
        <v/>
      </c>
      <c r="B3092" s="257">
        <f>IF(ISNUMBER(C3092),YEAR(C3092),"")</f>
        <v/>
      </c>
      <c r="C3092" s="861">
        <f>C3091+1</f>
        <v/>
      </c>
      <c r="D3092" s="803" t="n"/>
      <c r="E3092" s="804" t="n"/>
      <c r="F3092" s="803" t="n"/>
      <c r="G3092" s="805" t="n"/>
      <c r="H3092" s="804" t="n"/>
      <c r="I3092" s="803" t="n"/>
      <c r="J3092" s="804" t="n"/>
      <c r="K3092" s="806" t="n"/>
      <c r="L3092" s="804" t="n"/>
    </row>
    <row r="3093" ht="17.45" customHeight="1">
      <c r="A3093" s="257">
        <f>IF(ISNUMBER(C3093),MONTH(C3093),"")</f>
        <v/>
      </c>
      <c r="B3093" s="257">
        <f>IF(ISNUMBER(C3093),YEAR(C3093),"")</f>
        <v/>
      </c>
      <c r="C3093" s="791">
        <f>C3092+1</f>
        <v/>
      </c>
      <c r="D3093" s="792" t="n"/>
      <c r="E3093" s="793" t="n"/>
      <c r="F3093" s="792" t="n"/>
      <c r="G3093" s="794" t="n"/>
      <c r="H3093" s="793" t="n"/>
      <c r="I3093" s="792" t="n"/>
      <c r="J3093" s="793" t="n"/>
      <c r="K3093" s="795" t="n"/>
      <c r="L3093" s="793" t="n"/>
    </row>
    <row r="3094" ht="17.45" customHeight="1">
      <c r="A3094" s="257">
        <f>IF(ISNUMBER(C3094),MONTH(C3094),"")</f>
        <v/>
      </c>
      <c r="B3094" s="257">
        <f>IF(ISNUMBER(C3094),YEAR(C3094),"")</f>
        <v/>
      </c>
      <c r="C3094" s="791">
        <f>C3093+1</f>
        <v/>
      </c>
      <c r="D3094" s="792" t="n"/>
      <c r="E3094" s="793" t="n"/>
      <c r="F3094" s="792" t="n"/>
      <c r="G3094" s="794" t="n"/>
      <c r="H3094" s="793" t="n"/>
      <c r="I3094" s="792" t="n"/>
      <c r="J3094" s="793" t="n"/>
      <c r="K3094" s="795" t="n"/>
      <c r="L3094" s="793" t="n"/>
    </row>
    <row r="3095" ht="17.45" customHeight="1">
      <c r="A3095" s="257">
        <f>IF(ISNUMBER(C3095),MONTH(C3095),"")</f>
        <v/>
      </c>
      <c r="B3095" s="257">
        <f>IF(ISNUMBER(C3095),YEAR(C3095),"")</f>
        <v/>
      </c>
      <c r="C3095" s="791">
        <f>C3094+1</f>
        <v/>
      </c>
      <c r="D3095" s="792" t="n"/>
      <c r="E3095" s="793" t="n"/>
      <c r="F3095" s="792" t="n"/>
      <c r="G3095" s="794" t="n"/>
      <c r="H3095" s="793" t="n"/>
      <c r="I3095" s="792" t="n"/>
      <c r="J3095" s="793" t="n"/>
      <c r="K3095" s="795" t="n"/>
      <c r="L3095" s="793" t="n"/>
    </row>
    <row r="3096" ht="17.45" customHeight="1">
      <c r="A3096" s="257">
        <f>IF(ISNUMBER(C3096),MONTH(C3096),"")</f>
        <v/>
      </c>
      <c r="B3096" s="257">
        <f>IF(ISNUMBER(C3096),YEAR(C3096),"")</f>
        <v/>
      </c>
      <c r="C3096" s="791">
        <f>C3095+1</f>
        <v/>
      </c>
      <c r="D3096" s="792" t="n"/>
      <c r="E3096" s="793" t="n"/>
      <c r="F3096" s="792" t="n"/>
      <c r="G3096" s="794" t="n"/>
      <c r="H3096" s="793" t="n"/>
      <c r="I3096" s="792" t="n"/>
      <c r="J3096" s="793" t="n"/>
      <c r="K3096" s="795" t="n"/>
      <c r="L3096" s="793" t="n"/>
    </row>
    <row r="3097" ht="17.45" customHeight="1">
      <c r="A3097" s="257">
        <f>IF(ISNUMBER(C3097),MONTH(C3097),"")</f>
        <v/>
      </c>
      <c r="B3097" s="257">
        <f>IF(ISNUMBER(C3097),YEAR(C3097),"")</f>
        <v/>
      </c>
      <c r="C3097" s="791">
        <f>C3096+1</f>
        <v/>
      </c>
      <c r="D3097" s="792" t="n"/>
      <c r="E3097" s="793" t="n"/>
      <c r="F3097" s="792" t="n"/>
      <c r="G3097" s="794" t="n"/>
      <c r="H3097" s="793" t="n"/>
      <c r="I3097" s="792" t="n"/>
      <c r="J3097" s="793" t="n"/>
      <c r="K3097" s="795" t="n"/>
      <c r="L3097" s="793" t="n"/>
    </row>
    <row r="3098" ht="17.45" customHeight="1">
      <c r="A3098" s="257">
        <f>IF(ISNUMBER(C3098),MONTH(C3098),"")</f>
        <v/>
      </c>
      <c r="B3098" s="257">
        <f>IF(ISNUMBER(C3098),YEAR(C3098),"")</f>
        <v/>
      </c>
      <c r="C3098" s="861">
        <f>C3097+1</f>
        <v/>
      </c>
      <c r="D3098" s="803" t="n"/>
      <c r="E3098" s="804" t="n"/>
      <c r="F3098" s="803" t="n"/>
      <c r="G3098" s="805" t="n"/>
      <c r="H3098" s="804" t="n"/>
      <c r="I3098" s="803" t="n"/>
      <c r="J3098" s="804" t="n"/>
      <c r="K3098" s="806" t="n"/>
      <c r="L3098" s="804" t="n"/>
    </row>
    <row r="3099" ht="17.45" customHeight="1">
      <c r="A3099" s="257">
        <f>IF(ISNUMBER(C3099),MONTH(C3099),"")</f>
        <v/>
      </c>
      <c r="B3099" s="257">
        <f>IF(ISNUMBER(C3099),YEAR(C3099),"")</f>
        <v/>
      </c>
      <c r="C3099" s="791">
        <f>C3098+1</f>
        <v/>
      </c>
      <c r="D3099" s="792" t="n"/>
      <c r="E3099" s="793" t="n"/>
      <c r="F3099" s="792" t="n"/>
      <c r="G3099" s="794" t="n"/>
      <c r="H3099" s="793" t="n"/>
      <c r="I3099" s="792" t="n"/>
      <c r="J3099" s="793" t="n"/>
      <c r="K3099" s="795" t="n"/>
      <c r="L3099" s="793" t="n"/>
    </row>
    <row r="3100" ht="17.45" customHeight="1">
      <c r="A3100" s="257">
        <f>IF(ISNUMBER(C3100),MONTH(C3100),"")</f>
        <v/>
      </c>
      <c r="B3100" s="257">
        <f>IF(ISNUMBER(C3100),YEAR(C3100),"")</f>
        <v/>
      </c>
      <c r="C3100" s="791">
        <f>C3099+1</f>
        <v/>
      </c>
      <c r="D3100" s="792" t="n"/>
      <c r="E3100" s="793" t="n"/>
      <c r="F3100" s="792" t="n"/>
      <c r="G3100" s="794" t="n"/>
      <c r="H3100" s="793" t="n"/>
      <c r="I3100" s="792" t="n"/>
      <c r="J3100" s="793" t="n"/>
      <c r="K3100" s="795" t="n"/>
      <c r="L3100" s="793" t="n"/>
    </row>
    <row r="3101" ht="17.45" customHeight="1">
      <c r="A3101" s="257">
        <f>IF(ISNUMBER(C3101),MONTH(C3101),"")</f>
        <v/>
      </c>
      <c r="B3101" s="257">
        <f>IF(ISNUMBER(C3101),YEAR(C3101),"")</f>
        <v/>
      </c>
      <c r="C3101" s="791">
        <f>C3100+1</f>
        <v/>
      </c>
      <c r="D3101" s="792" t="n"/>
      <c r="E3101" s="793" t="n"/>
      <c r="F3101" s="792" t="n"/>
      <c r="G3101" s="794" t="n"/>
      <c r="H3101" s="793" t="n"/>
      <c r="I3101" s="792" t="n"/>
      <c r="J3101" s="793" t="n"/>
      <c r="K3101" s="795" t="n"/>
      <c r="L3101" s="793" t="n"/>
    </row>
    <row r="3102" ht="17.45" customHeight="1">
      <c r="A3102" s="257">
        <f>IF(ISNUMBER(C3102),MONTH(C3102),"")</f>
        <v/>
      </c>
      <c r="B3102" s="257">
        <f>IF(ISNUMBER(C3102),YEAR(C3102),"")</f>
        <v/>
      </c>
      <c r="C3102" s="791">
        <f>C3101+1</f>
        <v/>
      </c>
      <c r="D3102" s="792" t="n"/>
      <c r="E3102" s="793" t="n"/>
      <c r="F3102" s="792" t="n"/>
      <c r="G3102" s="794" t="n"/>
      <c r="H3102" s="793" t="n"/>
      <c r="I3102" s="792" t="n"/>
      <c r="J3102" s="793" t="n"/>
      <c r="K3102" s="795" t="n"/>
      <c r="L3102" s="793" t="n"/>
    </row>
    <row r="3103" ht="17.45" customHeight="1">
      <c r="A3103" s="257">
        <f>IF(ISNUMBER(C3103),MONTH(C3103),"")</f>
        <v/>
      </c>
      <c r="B3103" s="257">
        <f>IF(ISNUMBER(C3103),YEAR(C3103),"")</f>
        <v/>
      </c>
      <c r="C3103" s="791">
        <f>C3102+1</f>
        <v/>
      </c>
      <c r="D3103" s="792" t="n"/>
      <c r="E3103" s="793" t="n"/>
      <c r="F3103" s="792" t="n"/>
      <c r="G3103" s="794" t="n"/>
      <c r="H3103" s="793" t="n"/>
      <c r="I3103" s="792" t="n"/>
      <c r="J3103" s="793" t="n"/>
      <c r="K3103" s="795" t="n"/>
      <c r="L3103" s="793" t="n"/>
    </row>
    <row r="3104" ht="17.45" customHeight="1" thickBot="1">
      <c r="A3104" s="257">
        <f>IF(ISNUMBER(C3104),MONTH(C3104),"")</f>
        <v/>
      </c>
      <c r="B3104" s="257">
        <f>IF(ISNUMBER(C3104),YEAR(C3104),"")</f>
        <v/>
      </c>
      <c r="C3104" s="861">
        <f>C3103+1</f>
        <v/>
      </c>
      <c r="D3104" s="803" t="n"/>
      <c r="E3104" s="804" t="n"/>
      <c r="F3104" s="803" t="n"/>
      <c r="G3104" s="805" t="n"/>
      <c r="H3104" s="804" t="n"/>
      <c r="I3104" s="803" t="n"/>
      <c r="J3104" s="804" t="n"/>
      <c r="K3104" s="806" t="n"/>
      <c r="L3104" s="804" t="n"/>
    </row>
    <row r="3105" ht="17.45" customHeight="1" thickBot="1">
      <c r="A3105" s="257">
        <f>IF(ISNUMBER(C3105),MONTH(C3105),"")</f>
        <v/>
      </c>
      <c r="B3105" s="257">
        <f>IF(ISNUMBER(C3105),YEAR(C3105),"")</f>
        <v/>
      </c>
      <c r="C3105" s="791">
        <f>C3104+1</f>
        <v/>
      </c>
      <c r="D3105" s="792" t="n"/>
      <c r="E3105" s="793" t="n"/>
      <c r="F3105" s="792" t="n"/>
      <c r="G3105" s="794" t="n"/>
      <c r="H3105" s="793" t="n"/>
      <c r="I3105" s="792" t="n"/>
      <c r="J3105" s="793" t="n"/>
      <c r="K3105" s="795" t="n"/>
      <c r="L3105" s="793" t="n"/>
      <c r="U3105" s="514" t="inlineStr">
        <is>
          <t>June</t>
        </is>
      </c>
      <c r="V3105" s="515" t="n">
        <v>2026</v>
      </c>
      <c r="W3105" s="516" t="n"/>
      <c r="X3105" s="516" t="n"/>
      <c r="Y3105" s="516" t="n"/>
    </row>
    <row r="3106" ht="17.45" customHeight="1">
      <c r="A3106" s="257">
        <f>IF(ISNUMBER(C3106),MONTH(C3106),"")</f>
        <v/>
      </c>
      <c r="B3106" s="257">
        <f>IF(ISNUMBER(C3106),YEAR(C3106),"")</f>
        <v/>
      </c>
      <c r="C3106" s="791">
        <f>C3105+1</f>
        <v/>
      </c>
      <c r="D3106" s="792" t="n"/>
      <c r="E3106" s="793" t="n"/>
      <c r="F3106" s="792" t="n"/>
      <c r="G3106" s="794" t="n"/>
      <c r="H3106" s="793" t="n"/>
      <c r="I3106" s="792" t="n"/>
      <c r="J3106" s="793" t="n"/>
      <c r="K3106" s="795" t="n"/>
      <c r="L3106" s="793" t="n"/>
      <c r="U3106" s="517" t="inlineStr">
        <is>
          <t>Parameter</t>
        </is>
      </c>
      <c r="V3106" s="517" t="inlineStr">
        <is>
          <t>Station 1</t>
        </is>
      </c>
      <c r="W3106" s="517" t="inlineStr">
        <is>
          <t>Station 2</t>
        </is>
      </c>
      <c r="X3106" s="517" t="inlineStr">
        <is>
          <t>Station 4</t>
        </is>
      </c>
      <c r="Y3106" s="517" t="inlineStr">
        <is>
          <t>Station 5</t>
        </is>
      </c>
    </row>
    <row r="3107" ht="17.45" customHeight="1">
      <c r="A3107" s="257">
        <f>IF(ISNUMBER(C3107),MONTH(C3107),"")</f>
        <v/>
      </c>
      <c r="B3107" s="257">
        <f>IF(ISNUMBER(C3107),YEAR(C3107),"")</f>
        <v/>
      </c>
      <c r="C3107" s="791">
        <f>C3106+1</f>
        <v/>
      </c>
      <c r="D3107" s="792" t="n"/>
      <c r="E3107" s="793" t="n"/>
      <c r="F3107" s="792" t="n"/>
      <c r="G3107" s="794" t="n"/>
      <c r="H3107" s="793" t="n"/>
      <c r="I3107" s="792" t="n"/>
      <c r="J3107" s="793" t="n"/>
      <c r="K3107" s="795" t="n"/>
      <c r="L3107" s="793" t="n"/>
      <c r="U3107" s="518" t="inlineStr">
        <is>
          <t>Average</t>
        </is>
      </c>
      <c r="V3107" s="928">
        <f>AVERAGE(D3078:E3107)</f>
        <v/>
      </c>
      <c r="W3107" s="928">
        <f>AVERAGE(F3078:H3107)</f>
        <v/>
      </c>
      <c r="X3107" s="928">
        <f>AVERAGE(I3078:J3107)</f>
        <v/>
      </c>
      <c r="Y3107" s="928">
        <f>AVERAGE(K3078:L3107)</f>
        <v/>
      </c>
    </row>
    <row r="3108" ht="17.45" customHeight="1">
      <c r="A3108" s="257">
        <f>IF(ISNUMBER(C3108),MONTH(C3108),"")</f>
        <v/>
      </c>
      <c r="B3108" s="257">
        <f>IF(ISNUMBER(C3108),YEAR(C3108),"")</f>
        <v/>
      </c>
      <c r="C3108" s="791">
        <f>C3107+1</f>
        <v/>
      </c>
      <c r="D3108" s="792" t="n"/>
      <c r="E3108" s="793" t="n"/>
      <c r="F3108" s="792" t="n"/>
      <c r="G3108" s="794" t="n"/>
      <c r="H3108" s="793" t="n"/>
      <c r="I3108" s="792" t="n"/>
      <c r="J3108" s="793" t="n"/>
      <c r="K3108" s="795" t="n"/>
      <c r="L3108" s="793" t="n"/>
      <c r="U3108" s="518" t="inlineStr">
        <is>
          <t>Maximum</t>
        </is>
      </c>
      <c r="V3108" s="928">
        <f>MAX(D3078:E3107)</f>
        <v/>
      </c>
      <c r="W3108" s="928">
        <f>MAX(F3078:H3107)</f>
        <v/>
      </c>
      <c r="X3108" s="928">
        <f>MAX(I3078:J3107)</f>
        <v/>
      </c>
      <c r="Y3108" s="928">
        <f>MAX(K3078:L3107)</f>
        <v/>
      </c>
    </row>
    <row r="3109" ht="17.45" customHeight="1" thickBot="1">
      <c r="A3109" s="257">
        <f>IF(ISNUMBER(C3109),MONTH(C3109),"")</f>
        <v/>
      </c>
      <c r="B3109" s="257">
        <f>IF(ISNUMBER(C3109),YEAR(C3109),"")</f>
        <v/>
      </c>
      <c r="C3109" s="791">
        <f>C3108+1</f>
        <v/>
      </c>
      <c r="D3109" s="792" t="n"/>
      <c r="E3109" s="793" t="n"/>
      <c r="F3109" s="792" t="n"/>
      <c r="G3109" s="794" t="n"/>
      <c r="H3109" s="793" t="n"/>
      <c r="I3109" s="792" t="n"/>
      <c r="J3109" s="793" t="n"/>
      <c r="K3109" s="795" t="n"/>
      <c r="L3109" s="793" t="n"/>
      <c r="U3109" s="520" t="inlineStr">
        <is>
          <t># DAYS &gt; 2.5</t>
        </is>
      </c>
      <c r="V3109" s="521">
        <f>COUNTIF(D3078:E3107,"&gt;=2.5")</f>
        <v/>
      </c>
      <c r="W3109" s="521">
        <f>COUNTIF(F3078:H3107,"&gt;=2.5")</f>
        <v/>
      </c>
      <c r="X3109" s="521">
        <f>COUNTIF(I3078:J3107,"&gt;=2.5")</f>
        <v/>
      </c>
      <c r="Y3109" s="521">
        <f>COUNTIF(K3078:L3107,"&gt;=2.5")</f>
        <v/>
      </c>
    </row>
    <row r="3110" ht="17.45" customHeight="1" thickBot="1">
      <c r="A3110" s="257">
        <f>IF(ISNUMBER(C3110),MONTH(C3110),"")</f>
        <v/>
      </c>
      <c r="B3110" s="257">
        <f>IF(ISNUMBER(C3110),YEAR(C3110),"")</f>
        <v/>
      </c>
      <c r="C3110" s="861">
        <f>C3109+1</f>
        <v/>
      </c>
      <c r="D3110" s="803" t="n"/>
      <c r="E3110" s="804" t="n"/>
      <c r="F3110" s="803" t="n"/>
      <c r="G3110" s="805" t="n"/>
      <c r="H3110" s="804" t="n"/>
      <c r="I3110" s="803" t="n"/>
      <c r="J3110" s="804" t="n"/>
      <c r="K3110" s="806" t="n"/>
      <c r="L3110" s="804" t="n"/>
      <c r="X3110" s="664">
        <f>SUM(V3109:Y3109)</f>
        <v/>
      </c>
      <c r="Y3110" s="929">
        <f>AVERAGE(V3107:Y3107)</f>
        <v/>
      </c>
    </row>
    <row r="3111" ht="17.45" customHeight="1">
      <c r="A3111" s="257">
        <f>IF(ISNUMBER(C3111),MONTH(C3111),"")</f>
        <v/>
      </c>
      <c r="B3111" s="257">
        <f>IF(ISNUMBER(C3111),YEAR(C3111),"")</f>
        <v/>
      </c>
      <c r="C3111" s="791">
        <f>C3110+1</f>
        <v/>
      </c>
      <c r="D3111" s="792" t="n"/>
      <c r="E3111" s="793" t="n"/>
      <c r="F3111" s="792" t="n"/>
      <c r="G3111" s="794" t="n"/>
      <c r="H3111" s="793" t="n"/>
      <c r="I3111" s="792" t="n"/>
      <c r="J3111" s="793" t="n"/>
      <c r="K3111" s="795" t="n"/>
      <c r="L3111" s="793" t="n"/>
      <c r="V3111" s="605">
        <f>V3107-V3077</f>
        <v/>
      </c>
      <c r="W3111" s="605">
        <f>W3107-W3077</f>
        <v/>
      </c>
      <c r="X3111" s="605">
        <f>X3107-X3077</f>
        <v/>
      </c>
      <c r="Y3111" s="605">
        <f>Y3107-Y3077</f>
        <v/>
      </c>
    </row>
    <row r="3112" ht="17.45" customHeight="1">
      <c r="A3112" s="257">
        <f>IF(ISNUMBER(C3112),MONTH(C3112),"")</f>
        <v/>
      </c>
      <c r="B3112" s="257">
        <f>IF(ISNUMBER(C3112),YEAR(C3112),"")</f>
        <v/>
      </c>
      <c r="C3112" s="791">
        <f>C3111+1</f>
        <v/>
      </c>
      <c r="D3112" s="792" t="n"/>
      <c r="E3112" s="793" t="n"/>
      <c r="F3112" s="792" t="n"/>
      <c r="G3112" s="794" t="n"/>
      <c r="H3112" s="793" t="n"/>
      <c r="I3112" s="792" t="n"/>
      <c r="J3112" s="793" t="n"/>
      <c r="K3112" s="795" t="n"/>
      <c r="L3112" s="793" t="n"/>
      <c r="Y3112" s="796">
        <f>Y3110-Y3080</f>
        <v/>
      </c>
    </row>
    <row r="3113" ht="17.45" customHeight="1">
      <c r="A3113" s="257">
        <f>IF(ISNUMBER(C3113),MONTH(C3113),"")</f>
        <v/>
      </c>
      <c r="B3113" s="257">
        <f>IF(ISNUMBER(C3113),YEAR(C3113),"")</f>
        <v/>
      </c>
      <c r="C3113" s="791">
        <f>C3112+1</f>
        <v/>
      </c>
      <c r="D3113" s="792" t="n"/>
      <c r="E3113" s="793" t="n"/>
      <c r="F3113" s="792" t="n"/>
      <c r="G3113" s="794" t="n"/>
      <c r="H3113" s="793" t="n"/>
      <c r="I3113" s="792" t="n"/>
      <c r="J3113" s="793" t="n"/>
      <c r="K3113" s="795" t="n"/>
      <c r="L3113" s="793" t="n"/>
    </row>
    <row r="3114" ht="17.45" customHeight="1">
      <c r="A3114" s="257">
        <f>IF(ISNUMBER(C3114),MONTH(C3114),"")</f>
        <v/>
      </c>
      <c r="B3114" s="257">
        <f>IF(ISNUMBER(C3114),YEAR(C3114),"")</f>
        <v/>
      </c>
      <c r="C3114" s="791">
        <f>C3113+1</f>
        <v/>
      </c>
      <c r="D3114" s="792" t="n"/>
      <c r="E3114" s="793" t="n"/>
      <c r="F3114" s="792" t="n"/>
      <c r="G3114" s="794" t="n"/>
      <c r="H3114" s="793" t="n"/>
      <c r="I3114" s="792" t="n"/>
      <c r="J3114" s="793" t="n"/>
      <c r="K3114" s="795" t="n"/>
      <c r="L3114" s="793" t="n"/>
    </row>
    <row r="3115" ht="17.45" customHeight="1">
      <c r="A3115" s="257">
        <f>IF(ISNUMBER(C3115),MONTH(C3115),"")</f>
        <v/>
      </c>
      <c r="B3115" s="257">
        <f>IF(ISNUMBER(C3115),YEAR(C3115),"")</f>
        <v/>
      </c>
      <c r="C3115" s="791">
        <f>C3114+1</f>
        <v/>
      </c>
      <c r="D3115" s="792" t="n"/>
      <c r="E3115" s="793" t="n"/>
      <c r="F3115" s="792" t="n"/>
      <c r="G3115" s="794" t="n"/>
      <c r="H3115" s="793" t="n"/>
      <c r="I3115" s="792" t="n"/>
      <c r="J3115" s="793" t="n"/>
      <c r="K3115" s="795" t="n"/>
      <c r="L3115" s="793" t="n"/>
    </row>
    <row r="3116" ht="17.45" customHeight="1">
      <c r="A3116" s="257">
        <f>IF(ISNUMBER(C3116),MONTH(C3116),"")</f>
        <v/>
      </c>
      <c r="B3116" s="257">
        <f>IF(ISNUMBER(C3116),YEAR(C3116),"")</f>
        <v/>
      </c>
      <c r="C3116" s="861">
        <f>C3115+1</f>
        <v/>
      </c>
      <c r="D3116" s="803" t="n"/>
      <c r="E3116" s="804" t="n"/>
      <c r="F3116" s="803" t="n"/>
      <c r="G3116" s="805" t="n"/>
      <c r="H3116" s="804" t="n"/>
      <c r="I3116" s="803" t="n"/>
      <c r="J3116" s="804" t="n"/>
      <c r="K3116" s="806" t="n"/>
      <c r="L3116" s="804" t="n"/>
    </row>
    <row r="3117" ht="17.45" customHeight="1">
      <c r="A3117" s="257">
        <f>IF(ISNUMBER(C3117),MONTH(C3117),"")</f>
        <v/>
      </c>
      <c r="B3117" s="257">
        <f>IF(ISNUMBER(C3117),YEAR(C3117),"")</f>
        <v/>
      </c>
      <c r="C3117" s="791">
        <f>C3116+1</f>
        <v/>
      </c>
      <c r="D3117" s="792" t="n"/>
      <c r="E3117" s="793" t="n"/>
      <c r="F3117" s="792" t="n"/>
      <c r="G3117" s="794" t="n"/>
      <c r="H3117" s="793" t="n"/>
      <c r="I3117" s="792" t="n"/>
      <c r="J3117" s="793" t="n"/>
      <c r="K3117" s="795" t="n"/>
      <c r="L3117" s="793" t="n"/>
    </row>
    <row r="3118" ht="17.45" customHeight="1">
      <c r="A3118" s="257">
        <f>IF(ISNUMBER(C3118),MONTH(C3118),"")</f>
        <v/>
      </c>
      <c r="B3118" s="257">
        <f>IF(ISNUMBER(C3118),YEAR(C3118),"")</f>
        <v/>
      </c>
      <c r="C3118" s="791">
        <f>C3117+1</f>
        <v/>
      </c>
      <c r="D3118" s="792" t="n"/>
      <c r="E3118" s="793" t="n"/>
      <c r="F3118" s="792" t="n"/>
      <c r="G3118" s="794" t="n"/>
      <c r="H3118" s="793" t="n"/>
      <c r="I3118" s="792" t="n"/>
      <c r="J3118" s="793" t="n"/>
      <c r="K3118" s="795" t="n"/>
      <c r="L3118" s="793" t="n"/>
    </row>
    <row r="3119" ht="17.45" customHeight="1">
      <c r="A3119" s="257">
        <f>IF(ISNUMBER(C3119),MONTH(C3119),"")</f>
        <v/>
      </c>
      <c r="B3119" s="257">
        <f>IF(ISNUMBER(C3119),YEAR(C3119),"")</f>
        <v/>
      </c>
      <c r="C3119" s="791">
        <f>C3118+1</f>
        <v/>
      </c>
      <c r="D3119" s="792" t="n"/>
      <c r="E3119" s="793" t="n"/>
      <c r="F3119" s="792" t="n"/>
      <c r="G3119" s="794" t="n"/>
      <c r="H3119" s="793" t="n"/>
      <c r="I3119" s="792" t="n"/>
      <c r="J3119" s="793" t="n"/>
      <c r="K3119" s="795" t="n"/>
      <c r="L3119" s="793" t="n"/>
    </row>
    <row r="3120" ht="17.45" customHeight="1">
      <c r="A3120" s="257">
        <f>IF(ISNUMBER(C3120),MONTH(C3120),"")</f>
        <v/>
      </c>
      <c r="B3120" s="257">
        <f>IF(ISNUMBER(C3120),YEAR(C3120),"")</f>
        <v/>
      </c>
      <c r="C3120" s="791">
        <f>C3119+1</f>
        <v/>
      </c>
      <c r="D3120" s="792" t="n"/>
      <c r="E3120" s="793" t="n"/>
      <c r="F3120" s="792" t="n"/>
      <c r="G3120" s="794" t="n"/>
      <c r="H3120" s="793" t="n"/>
      <c r="I3120" s="792" t="n"/>
      <c r="J3120" s="793" t="n"/>
      <c r="K3120" s="795" t="n"/>
      <c r="L3120" s="793" t="n"/>
    </row>
    <row r="3121" ht="17.45" customHeight="1">
      <c r="A3121" s="257">
        <f>IF(ISNUMBER(C3121),MONTH(C3121),"")</f>
        <v/>
      </c>
      <c r="B3121" s="257">
        <f>IF(ISNUMBER(C3121),YEAR(C3121),"")</f>
        <v/>
      </c>
      <c r="C3121" s="791">
        <f>C3120+1</f>
        <v/>
      </c>
      <c r="D3121" s="792" t="n"/>
      <c r="E3121" s="793" t="n"/>
      <c r="F3121" s="792" t="n"/>
      <c r="G3121" s="794" t="n"/>
      <c r="H3121" s="793" t="n"/>
      <c r="I3121" s="792" t="n"/>
      <c r="J3121" s="793" t="n"/>
      <c r="K3121" s="795" t="n"/>
      <c r="L3121" s="793" t="n"/>
    </row>
    <row r="3122" ht="17.45" customHeight="1">
      <c r="A3122" s="257">
        <f>IF(ISNUMBER(C3122),MONTH(C3122),"")</f>
        <v/>
      </c>
      <c r="B3122" s="257">
        <f>IF(ISNUMBER(C3122),YEAR(C3122),"")</f>
        <v/>
      </c>
      <c r="C3122" s="861">
        <f>C3121+1</f>
        <v/>
      </c>
      <c r="D3122" s="976" t="n"/>
      <c r="E3122" s="977" t="n"/>
      <c r="F3122" s="976" t="n"/>
      <c r="G3122" s="978" t="n"/>
      <c r="H3122" s="977" t="n"/>
      <c r="I3122" s="976" t="n"/>
      <c r="J3122" s="977" t="n"/>
      <c r="K3122" s="979" t="n"/>
      <c r="L3122" s="977" t="n"/>
    </row>
    <row r="3123" ht="17.45" customHeight="1">
      <c r="A3123" s="257">
        <f>IF(ISNUMBER(C3123),MONTH(C3123),"")</f>
        <v/>
      </c>
      <c r="B3123" s="257">
        <f>IF(ISNUMBER(C3123),YEAR(C3123),"")</f>
        <v/>
      </c>
      <c r="C3123" s="791">
        <f>C3122+1</f>
        <v/>
      </c>
      <c r="D3123" s="792" t="n"/>
      <c r="E3123" s="793" t="n"/>
      <c r="F3123" s="792" t="n"/>
      <c r="G3123" s="794" t="n"/>
      <c r="H3123" s="793" t="n"/>
      <c r="I3123" s="792" t="n"/>
      <c r="J3123" s="793" t="n"/>
      <c r="K3123" s="795" t="n"/>
      <c r="L3123" s="793" t="n"/>
    </row>
    <row r="3124" ht="17.45" customHeight="1">
      <c r="A3124" s="257">
        <f>IF(ISNUMBER(C3124),MONTH(C3124),"")</f>
        <v/>
      </c>
      <c r="B3124" s="257">
        <f>IF(ISNUMBER(C3124),YEAR(C3124),"")</f>
        <v/>
      </c>
      <c r="C3124" s="791">
        <f>C3123+1</f>
        <v/>
      </c>
      <c r="D3124" s="792" t="n"/>
      <c r="E3124" s="793" t="n"/>
      <c r="F3124" s="792" t="n"/>
      <c r="G3124" s="794" t="n"/>
      <c r="H3124" s="793" t="n"/>
      <c r="I3124" s="792" t="n"/>
      <c r="J3124" s="793" t="n"/>
      <c r="K3124" s="795" t="n"/>
      <c r="L3124" s="793" t="n"/>
    </row>
    <row r="3125" ht="17.45" customHeight="1">
      <c r="A3125" s="257">
        <f>IF(ISNUMBER(C3125),MONTH(C3125),"")</f>
        <v/>
      </c>
      <c r="B3125" s="257">
        <f>IF(ISNUMBER(C3125),YEAR(C3125),"")</f>
        <v/>
      </c>
      <c r="C3125" s="791">
        <f>C3124+1</f>
        <v/>
      </c>
      <c r="D3125" s="792" t="n"/>
      <c r="E3125" s="793" t="n"/>
      <c r="F3125" s="792" t="n"/>
      <c r="G3125" s="794" t="n"/>
      <c r="H3125" s="793" t="n"/>
      <c r="I3125" s="792" t="n"/>
      <c r="J3125" s="793" t="n"/>
      <c r="K3125" s="795" t="n"/>
      <c r="L3125" s="793" t="n"/>
    </row>
    <row r="3126" ht="17.45" customHeight="1">
      <c r="A3126" s="257">
        <f>IF(ISNUMBER(C3126),MONTH(C3126),"")</f>
        <v/>
      </c>
      <c r="B3126" s="257">
        <f>IF(ISNUMBER(C3126),YEAR(C3126),"")</f>
        <v/>
      </c>
      <c r="C3126" s="791">
        <f>C3125+1</f>
        <v/>
      </c>
      <c r="D3126" s="792" t="n"/>
      <c r="E3126" s="793" t="n"/>
      <c r="F3126" s="792" t="n"/>
      <c r="G3126" s="794" t="n"/>
      <c r="H3126" s="793" t="n"/>
      <c r="I3126" s="792" t="n"/>
      <c r="J3126" s="793" t="n"/>
      <c r="K3126" s="795" t="n"/>
      <c r="L3126" s="793" t="n"/>
    </row>
    <row r="3127" ht="17.45" customHeight="1">
      <c r="A3127" s="257">
        <f>IF(ISNUMBER(C3127),MONTH(C3127),"")</f>
        <v/>
      </c>
      <c r="B3127" s="257">
        <f>IF(ISNUMBER(C3127),YEAR(C3127),"")</f>
        <v/>
      </c>
      <c r="C3127" s="791">
        <f>C3126+1</f>
        <v/>
      </c>
      <c r="D3127" s="792" t="n"/>
      <c r="E3127" s="793" t="n"/>
      <c r="F3127" s="792" t="n"/>
      <c r="G3127" s="794" t="n"/>
      <c r="H3127" s="793" t="n"/>
      <c r="I3127" s="792" t="n"/>
      <c r="J3127" s="793" t="n"/>
      <c r="K3127" s="795" t="n"/>
      <c r="L3127" s="793" t="n"/>
    </row>
    <row r="3128" ht="17.45" customHeight="1">
      <c r="A3128" s="257">
        <f>IF(ISNUMBER(C3128),MONTH(C3128),"")</f>
        <v/>
      </c>
      <c r="B3128" s="257">
        <f>IF(ISNUMBER(C3128),YEAR(C3128),"")</f>
        <v/>
      </c>
      <c r="C3128" s="861">
        <f>C3127+1</f>
        <v/>
      </c>
      <c r="D3128" s="803" t="n"/>
      <c r="E3128" s="804" t="n"/>
      <c r="F3128" s="803" t="n"/>
      <c r="G3128" s="805" t="n"/>
      <c r="H3128" s="804" t="n"/>
      <c r="I3128" s="803" t="n"/>
      <c r="J3128" s="804" t="n"/>
      <c r="K3128" s="806" t="n"/>
      <c r="L3128" s="804" t="n"/>
    </row>
    <row r="3129" ht="17.45" customHeight="1">
      <c r="A3129" s="257">
        <f>IF(ISNUMBER(C3129),MONTH(C3129),"")</f>
        <v/>
      </c>
      <c r="B3129" s="257">
        <f>IF(ISNUMBER(C3129),YEAR(C3129),"")</f>
        <v/>
      </c>
      <c r="C3129" s="791">
        <f>C3128+1</f>
        <v/>
      </c>
      <c r="D3129" s="792" t="n"/>
      <c r="E3129" s="793" t="n"/>
      <c r="F3129" s="792" t="n"/>
      <c r="G3129" s="794" t="n"/>
      <c r="H3129" s="793" t="n"/>
      <c r="I3129" s="792" t="n"/>
      <c r="J3129" s="793" t="n"/>
      <c r="K3129" s="795" t="n"/>
      <c r="L3129" s="793" t="n"/>
    </row>
    <row r="3130" ht="17.45" customHeight="1">
      <c r="A3130" s="257">
        <f>IF(ISNUMBER(C3130),MONTH(C3130),"")</f>
        <v/>
      </c>
      <c r="B3130" s="257">
        <f>IF(ISNUMBER(C3130),YEAR(C3130),"")</f>
        <v/>
      </c>
      <c r="C3130" s="791">
        <f>C3129+1</f>
        <v/>
      </c>
      <c r="D3130" s="792" t="n"/>
      <c r="E3130" s="793" t="n"/>
      <c r="F3130" s="792" t="n"/>
      <c r="G3130" s="794" t="n"/>
      <c r="H3130" s="793" t="n"/>
      <c r="I3130" s="792" t="n"/>
      <c r="J3130" s="793" t="n"/>
      <c r="K3130" s="795" t="n"/>
      <c r="L3130" s="793" t="n"/>
    </row>
    <row r="3131" ht="17.45" customHeight="1">
      <c r="A3131" s="257">
        <f>IF(ISNUMBER(C3131),MONTH(C3131),"")</f>
        <v/>
      </c>
      <c r="B3131" s="257">
        <f>IF(ISNUMBER(C3131),YEAR(C3131),"")</f>
        <v/>
      </c>
      <c r="C3131" s="791">
        <f>C3130+1</f>
        <v/>
      </c>
      <c r="D3131" s="792" t="n"/>
      <c r="E3131" s="793" t="n"/>
      <c r="F3131" s="792" t="n"/>
      <c r="G3131" s="794" t="n"/>
      <c r="H3131" s="793" t="n"/>
      <c r="I3131" s="792" t="n"/>
      <c r="J3131" s="793" t="n"/>
      <c r="K3131" s="795" t="n"/>
      <c r="L3131" s="793" t="n"/>
    </row>
    <row r="3132" ht="17.45" customHeight="1">
      <c r="A3132" s="257">
        <f>IF(ISNUMBER(C3132),MONTH(C3132),"")</f>
        <v/>
      </c>
      <c r="B3132" s="257">
        <f>IF(ISNUMBER(C3132),YEAR(C3132),"")</f>
        <v/>
      </c>
      <c r="C3132" s="791">
        <f>C3131+1</f>
        <v/>
      </c>
      <c r="D3132" s="792" t="n"/>
      <c r="E3132" s="793" t="n"/>
      <c r="F3132" s="792" t="n"/>
      <c r="G3132" s="794" t="n"/>
      <c r="H3132" s="793" t="n"/>
      <c r="I3132" s="792" t="n"/>
      <c r="J3132" s="793" t="n"/>
      <c r="K3132" s="795" t="n"/>
      <c r="L3132" s="793" t="n"/>
    </row>
    <row r="3133" ht="17.45" customHeight="1">
      <c r="A3133" s="257">
        <f>IF(ISNUMBER(C3133),MONTH(C3133),"")</f>
        <v/>
      </c>
      <c r="B3133" s="257">
        <f>IF(ISNUMBER(C3133),YEAR(C3133),"")</f>
        <v/>
      </c>
      <c r="C3133" s="791">
        <f>C3132+1</f>
        <v/>
      </c>
      <c r="D3133" s="792" t="n"/>
      <c r="E3133" s="793" t="n"/>
      <c r="F3133" s="792" t="n"/>
      <c r="G3133" s="794" t="n"/>
      <c r="H3133" s="793" t="n"/>
      <c r="I3133" s="792" t="n"/>
      <c r="J3133" s="793" t="n"/>
      <c r="K3133" s="795" t="n"/>
      <c r="L3133" s="793" t="n"/>
    </row>
    <row r="3134" ht="17.45" customHeight="1">
      <c r="A3134" s="257">
        <f>IF(ISNUMBER(C3134),MONTH(C3134),"")</f>
        <v/>
      </c>
      <c r="B3134" s="257">
        <f>IF(ISNUMBER(C3134),YEAR(C3134),"")</f>
        <v/>
      </c>
      <c r="C3134" s="861">
        <f>C3133+1</f>
        <v/>
      </c>
      <c r="D3134" s="803" t="n"/>
      <c r="E3134" s="804" t="n"/>
      <c r="F3134" s="803" t="n"/>
      <c r="G3134" s="805" t="n"/>
      <c r="H3134" s="804" t="n"/>
      <c r="I3134" s="803" t="n"/>
      <c r="J3134" s="804" t="n"/>
      <c r="K3134" s="806" t="n"/>
      <c r="L3134" s="804" t="n"/>
    </row>
    <row r="3135" ht="17.45" customHeight="1" thickBot="1">
      <c r="A3135" s="257">
        <f>IF(ISNUMBER(C3135),MONTH(C3135),"")</f>
        <v/>
      </c>
      <c r="B3135" s="257">
        <f>IF(ISNUMBER(C3135),YEAR(C3135),"")</f>
        <v/>
      </c>
      <c r="C3135" s="791">
        <f>C3134+1</f>
        <v/>
      </c>
      <c r="D3135" s="792" t="n"/>
      <c r="E3135" s="793" t="n"/>
      <c r="F3135" s="792" t="n"/>
      <c r="G3135" s="794" t="n"/>
      <c r="H3135" s="793" t="n"/>
      <c r="I3135" s="792" t="n"/>
      <c r="J3135" s="793" t="n"/>
      <c r="K3135" s="795" t="n"/>
      <c r="L3135" s="793" t="n"/>
    </row>
    <row r="3136" ht="17.45" customHeight="1" thickBot="1">
      <c r="A3136" s="257">
        <f>IF(ISNUMBER(C3136),MONTH(C3136),"")</f>
        <v/>
      </c>
      <c r="B3136" s="257">
        <f>IF(ISNUMBER(C3136),YEAR(C3136),"")</f>
        <v/>
      </c>
      <c r="C3136" s="791">
        <f>C3135+1</f>
        <v/>
      </c>
      <c r="D3136" s="792" t="n"/>
      <c r="E3136" s="793" t="n"/>
      <c r="F3136" s="792" t="n"/>
      <c r="G3136" s="794" t="n"/>
      <c r="H3136" s="793" t="n"/>
      <c r="I3136" s="792" t="n"/>
      <c r="J3136" s="793" t="n"/>
      <c r="K3136" s="795" t="n"/>
      <c r="L3136" s="793" t="n"/>
      <c r="U3136" s="514" t="inlineStr">
        <is>
          <t>July</t>
        </is>
      </c>
      <c r="V3136" s="515" t="n">
        <v>2026</v>
      </c>
      <c r="W3136" s="516" t="n"/>
      <c r="X3136" s="516" t="n"/>
      <c r="Y3136" s="516" t="n"/>
    </row>
    <row r="3137" ht="17.45" customHeight="1">
      <c r="A3137" s="257">
        <f>IF(ISNUMBER(C3137),MONTH(C3137),"")</f>
        <v/>
      </c>
      <c r="B3137" s="257">
        <f>IF(ISNUMBER(C3137),YEAR(C3137),"")</f>
        <v/>
      </c>
      <c r="C3137" s="791">
        <f>C3136+1</f>
        <v/>
      </c>
      <c r="D3137" s="792" t="n"/>
      <c r="E3137" s="793" t="n"/>
      <c r="F3137" s="792" t="n"/>
      <c r="G3137" s="794" t="n"/>
      <c r="H3137" s="793" t="n"/>
      <c r="I3137" s="792" t="n"/>
      <c r="J3137" s="793" t="n"/>
      <c r="K3137" s="795" t="n"/>
      <c r="L3137" s="793" t="n"/>
      <c r="U3137" s="517" t="inlineStr">
        <is>
          <t>Parameter</t>
        </is>
      </c>
      <c r="V3137" s="517" t="inlineStr">
        <is>
          <t>Station 1</t>
        </is>
      </c>
      <c r="W3137" s="517" t="inlineStr">
        <is>
          <t>Station 2</t>
        </is>
      </c>
      <c r="X3137" s="517" t="inlineStr">
        <is>
          <t>Station 4</t>
        </is>
      </c>
      <c r="Y3137" s="517" t="inlineStr">
        <is>
          <t>Station 5</t>
        </is>
      </c>
    </row>
    <row r="3138" ht="17.45" customHeight="1">
      <c r="A3138" s="257">
        <f>IF(ISNUMBER(C3138),MONTH(C3138),"")</f>
        <v/>
      </c>
      <c r="B3138" s="257">
        <f>IF(ISNUMBER(C3138),YEAR(C3138),"")</f>
        <v/>
      </c>
      <c r="C3138" s="791">
        <f>C3137+1</f>
        <v/>
      </c>
      <c r="D3138" s="792" t="n"/>
      <c r="E3138" s="793" t="n"/>
      <c r="F3138" s="792" t="n"/>
      <c r="G3138" s="794" t="n"/>
      <c r="H3138" s="793" t="n"/>
      <c r="I3138" s="792" t="n"/>
      <c r="J3138" s="793" t="n"/>
      <c r="K3138" s="795" t="n"/>
      <c r="L3138" s="793" t="n"/>
      <c r="U3138" s="518" t="inlineStr">
        <is>
          <t>Average</t>
        </is>
      </c>
      <c r="V3138" s="928">
        <f>AVERAGE(D3108:E3138)</f>
        <v/>
      </c>
      <c r="W3138" s="928">
        <f>AVERAGE(F3108:H3138)</f>
        <v/>
      </c>
      <c r="X3138" s="928">
        <f>AVERAGE(I3108:J3138)</f>
        <v/>
      </c>
      <c r="Y3138" s="928">
        <f>AVERAGE(K3108:L3138)</f>
        <v/>
      </c>
    </row>
    <row r="3139" ht="17.45" customHeight="1">
      <c r="A3139" s="257">
        <f>IF(ISNUMBER(C3139),MONTH(C3139),"")</f>
        <v/>
      </c>
      <c r="B3139" s="257">
        <f>IF(ISNUMBER(C3139),YEAR(C3139),"")</f>
        <v/>
      </c>
      <c r="C3139" s="791">
        <f>C3138+1</f>
        <v/>
      </c>
      <c r="D3139" s="792" t="n"/>
      <c r="E3139" s="793" t="n"/>
      <c r="F3139" s="792" t="n"/>
      <c r="G3139" s="794" t="n"/>
      <c r="H3139" s="793" t="n"/>
      <c r="I3139" s="792" t="n"/>
      <c r="J3139" s="793" t="n"/>
      <c r="K3139" s="795" t="n"/>
      <c r="L3139" s="793" t="n"/>
      <c r="U3139" s="518" t="inlineStr">
        <is>
          <t>Maximum</t>
        </is>
      </c>
      <c r="V3139" s="928">
        <f>MAX(D3108:E3138)</f>
        <v/>
      </c>
      <c r="W3139" s="928">
        <f>MAX(F3108:H3138)</f>
        <v/>
      </c>
      <c r="X3139" s="928">
        <f>MAX(I3108:J3138)</f>
        <v/>
      </c>
      <c r="Y3139" s="928">
        <f>MAX(K3108:L3138)</f>
        <v/>
      </c>
    </row>
    <row r="3140" ht="17.45" customHeight="1" thickBot="1">
      <c r="A3140" s="257">
        <f>IF(ISNUMBER(C3140),MONTH(C3140),"")</f>
        <v/>
      </c>
      <c r="B3140" s="257">
        <f>IF(ISNUMBER(C3140),YEAR(C3140),"")</f>
        <v/>
      </c>
      <c r="C3140" s="861">
        <f>C3139+1</f>
        <v/>
      </c>
      <c r="D3140" s="976" t="n"/>
      <c r="E3140" s="977" t="n"/>
      <c r="F3140" s="976" t="n"/>
      <c r="G3140" s="978" t="n"/>
      <c r="H3140" s="977" t="n"/>
      <c r="I3140" s="976" t="n"/>
      <c r="J3140" s="977" t="n"/>
      <c r="K3140" s="979" t="n"/>
      <c r="L3140" s="977" t="n"/>
      <c r="U3140" s="520" t="inlineStr">
        <is>
          <t># DAYS &gt; 2.5</t>
        </is>
      </c>
      <c r="V3140" s="521">
        <f>COUNTIF(D3108:E3138,"&gt;=2.5")</f>
        <v/>
      </c>
      <c r="W3140" s="521">
        <f>COUNTIF(F3108:H3138,"&gt;=2.5")</f>
        <v/>
      </c>
      <c r="X3140" s="521">
        <f>COUNTIF(I3108:J3138,"&gt;=2.5")</f>
        <v/>
      </c>
      <c r="Y3140" s="521">
        <f>COUNTIF(K3108:L3138,"&gt;=2.5")</f>
        <v/>
      </c>
    </row>
    <row r="3141" ht="17.45" customHeight="1" thickBot="1">
      <c r="A3141" s="257">
        <f>IF(ISNUMBER(C3141),MONTH(C3141),"")</f>
        <v/>
      </c>
      <c r="B3141" s="257">
        <f>IF(ISNUMBER(C3141),YEAR(C3141),"")</f>
        <v/>
      </c>
      <c r="C3141" s="791">
        <f>C3140+1</f>
        <v/>
      </c>
      <c r="D3141" s="792" t="n"/>
      <c r="E3141" s="793" t="n"/>
      <c r="F3141" s="792" t="n"/>
      <c r="G3141" s="794" t="n"/>
      <c r="H3141" s="793" t="n"/>
      <c r="I3141" s="792" t="n"/>
      <c r="J3141" s="793" t="n"/>
      <c r="K3141" s="795" t="n"/>
      <c r="L3141" s="793" t="n"/>
      <c r="X3141" s="664">
        <f>SUM(V3140:Y3140)</f>
        <v/>
      </c>
      <c r="Y3141" s="929">
        <f>AVERAGE(V3138:Y3138)</f>
        <v/>
      </c>
    </row>
    <row r="3142" ht="17.45" customHeight="1">
      <c r="A3142" s="257">
        <f>IF(ISNUMBER(C3142),MONTH(C3142),"")</f>
        <v/>
      </c>
      <c r="B3142" s="257">
        <f>IF(ISNUMBER(C3142),YEAR(C3142),"")</f>
        <v/>
      </c>
      <c r="C3142" s="791">
        <f>C3141+1</f>
        <v/>
      </c>
      <c r="D3142" s="792" t="n"/>
      <c r="E3142" s="793" t="n"/>
      <c r="F3142" s="792" t="n"/>
      <c r="G3142" s="794" t="n"/>
      <c r="H3142" s="793" t="n"/>
      <c r="I3142" s="792" t="n"/>
      <c r="J3142" s="793" t="n"/>
      <c r="K3142" s="795" t="n"/>
      <c r="L3142" s="793" t="n"/>
      <c r="V3142" s="605">
        <f>V3138-V3107</f>
        <v/>
      </c>
      <c r="W3142" s="605">
        <f>W3138-W3107</f>
        <v/>
      </c>
      <c r="X3142" s="605">
        <f>X3138-X3107</f>
        <v/>
      </c>
      <c r="Y3142" s="605">
        <f>Y3138-Y3107</f>
        <v/>
      </c>
    </row>
    <row r="3143" ht="17.45" customHeight="1">
      <c r="A3143" s="257">
        <f>IF(ISNUMBER(C3143),MONTH(C3143),"")</f>
        <v/>
      </c>
      <c r="B3143" s="257">
        <f>IF(ISNUMBER(C3143),YEAR(C3143),"")</f>
        <v/>
      </c>
      <c r="C3143" s="791">
        <f>C3142+1</f>
        <v/>
      </c>
      <c r="D3143" s="792" t="n"/>
      <c r="E3143" s="793" t="n"/>
      <c r="F3143" s="792" t="n"/>
      <c r="G3143" s="794" t="n"/>
      <c r="H3143" s="793" t="n"/>
      <c r="I3143" s="792" t="n"/>
      <c r="J3143" s="793" t="n"/>
      <c r="K3143" s="795" t="n"/>
      <c r="L3143" s="793" t="n"/>
      <c r="Y3143" s="605">
        <f>Y3142-Y3110</f>
        <v/>
      </c>
    </row>
    <row r="3144" ht="17.45" customHeight="1">
      <c r="A3144" s="257">
        <f>IF(ISNUMBER(C3144),MONTH(C3144),"")</f>
        <v/>
      </c>
      <c r="B3144" s="257">
        <f>IF(ISNUMBER(C3144),YEAR(C3144),"")</f>
        <v/>
      </c>
      <c r="C3144" s="791">
        <f>C3143+1</f>
        <v/>
      </c>
      <c r="D3144" s="792" t="n"/>
      <c r="E3144" s="793" t="n"/>
      <c r="F3144" s="792" t="n"/>
      <c r="G3144" s="794" t="n"/>
      <c r="H3144" s="793" t="n"/>
      <c r="I3144" s="792" t="n"/>
      <c r="J3144" s="793" t="n"/>
      <c r="K3144" s="795" t="n"/>
      <c r="L3144" s="793" t="n"/>
    </row>
    <row r="3145" ht="17.45" customHeight="1">
      <c r="A3145" s="257">
        <f>IF(ISNUMBER(C3145),MONTH(C3145),"")</f>
        <v/>
      </c>
      <c r="B3145" s="257">
        <f>IF(ISNUMBER(C3145),YEAR(C3145),"")</f>
        <v/>
      </c>
      <c r="C3145" s="791">
        <f>C3144+1</f>
        <v/>
      </c>
      <c r="D3145" s="792" t="n"/>
      <c r="E3145" s="793" t="n"/>
      <c r="F3145" s="792" t="n"/>
      <c r="G3145" s="794" t="n"/>
      <c r="H3145" s="793" t="n"/>
      <c r="I3145" s="792" t="n"/>
      <c r="J3145" s="793" t="n"/>
      <c r="K3145" s="795" t="n"/>
      <c r="L3145" s="793" t="n"/>
    </row>
    <row r="3146" ht="17.45" customHeight="1">
      <c r="A3146" s="257">
        <f>IF(ISNUMBER(C3146),MONTH(C3146),"")</f>
        <v/>
      </c>
      <c r="B3146" s="257">
        <f>IF(ISNUMBER(C3146),YEAR(C3146),"")</f>
        <v/>
      </c>
      <c r="C3146" s="861">
        <f>C3145+1</f>
        <v/>
      </c>
      <c r="D3146" s="803" t="n"/>
      <c r="E3146" s="804" t="n"/>
      <c r="F3146" s="803" t="n"/>
      <c r="G3146" s="805" t="n"/>
      <c r="H3146" s="804" t="n"/>
      <c r="I3146" s="803" t="n"/>
      <c r="J3146" s="804" t="n"/>
      <c r="K3146" s="806" t="n"/>
      <c r="L3146" s="804" t="n"/>
    </row>
    <row r="3147" ht="17.45" customHeight="1">
      <c r="A3147" s="257">
        <f>IF(ISNUMBER(C3147),MONTH(C3147),"")</f>
        <v/>
      </c>
      <c r="B3147" s="257">
        <f>IF(ISNUMBER(C3147),YEAR(C3147),"")</f>
        <v/>
      </c>
      <c r="C3147" s="791">
        <f>C3146+1</f>
        <v/>
      </c>
      <c r="D3147" s="792" t="n"/>
      <c r="E3147" s="793" t="n"/>
      <c r="F3147" s="792" t="n"/>
      <c r="G3147" s="794" t="n"/>
      <c r="H3147" s="793" t="n"/>
      <c r="I3147" s="792" t="n"/>
      <c r="J3147" s="793" t="n"/>
      <c r="K3147" s="795" t="n"/>
      <c r="L3147" s="793" t="n"/>
    </row>
    <row r="3148" ht="17.45" customHeight="1">
      <c r="A3148" s="257">
        <f>IF(ISNUMBER(C3148),MONTH(C3148),"")</f>
        <v/>
      </c>
      <c r="B3148" s="257">
        <f>IF(ISNUMBER(C3148),YEAR(C3148),"")</f>
        <v/>
      </c>
      <c r="C3148" s="791">
        <f>C3147+1</f>
        <v/>
      </c>
      <c r="D3148" s="792" t="n"/>
      <c r="E3148" s="793" t="n"/>
      <c r="F3148" s="792" t="n"/>
      <c r="G3148" s="794" t="n"/>
      <c r="H3148" s="793" t="n"/>
      <c r="I3148" s="792" t="n"/>
      <c r="J3148" s="793" t="n"/>
      <c r="K3148" s="795" t="n"/>
      <c r="L3148" s="793" t="n"/>
    </row>
    <row r="3149" ht="17.45" customHeight="1">
      <c r="A3149" s="257">
        <f>IF(ISNUMBER(C3149),MONTH(C3149),"")</f>
        <v/>
      </c>
      <c r="B3149" s="257">
        <f>IF(ISNUMBER(C3149),YEAR(C3149),"")</f>
        <v/>
      </c>
      <c r="C3149" s="791">
        <f>C3148+1</f>
        <v/>
      </c>
      <c r="D3149" s="792" t="n"/>
      <c r="E3149" s="793" t="n"/>
      <c r="F3149" s="792" t="n"/>
      <c r="G3149" s="794" t="n"/>
      <c r="H3149" s="793" t="n"/>
      <c r="I3149" s="792" t="n"/>
      <c r="J3149" s="793" t="n"/>
      <c r="K3149" s="795" t="n"/>
      <c r="L3149" s="793" t="n"/>
    </row>
    <row r="3150" ht="17.45" customHeight="1">
      <c r="A3150" s="257">
        <f>IF(ISNUMBER(C3150),MONTH(C3150),"")</f>
        <v/>
      </c>
      <c r="B3150" s="257">
        <f>IF(ISNUMBER(C3150),YEAR(C3150),"")</f>
        <v/>
      </c>
      <c r="C3150" s="791">
        <f>C3149+1</f>
        <v/>
      </c>
      <c r="D3150" s="792" t="n"/>
      <c r="E3150" s="793" t="n"/>
      <c r="F3150" s="792" t="n"/>
      <c r="G3150" s="794" t="n"/>
      <c r="H3150" s="793" t="n"/>
      <c r="I3150" s="792" t="n"/>
      <c r="J3150" s="793" t="n"/>
      <c r="K3150" s="795" t="n"/>
      <c r="L3150" s="793" t="n"/>
    </row>
    <row r="3151" ht="17.45" customHeight="1">
      <c r="A3151" s="257">
        <f>IF(ISNUMBER(C3151),MONTH(C3151),"")</f>
        <v/>
      </c>
      <c r="B3151" s="257">
        <f>IF(ISNUMBER(C3151),YEAR(C3151),"")</f>
        <v/>
      </c>
      <c r="C3151" s="791">
        <f>C3150+1</f>
        <v/>
      </c>
      <c r="D3151" s="792" t="n"/>
      <c r="E3151" s="793" t="n"/>
      <c r="F3151" s="792" t="n"/>
      <c r="G3151" s="794" t="n"/>
      <c r="H3151" s="793" t="n"/>
      <c r="I3151" s="792" t="n"/>
      <c r="J3151" s="793" t="n"/>
      <c r="K3151" s="795" t="n"/>
      <c r="L3151" s="793" t="n"/>
    </row>
    <row r="3152" ht="17.45" customHeight="1">
      <c r="A3152" s="257">
        <f>IF(ISNUMBER(C3152),MONTH(C3152),"")</f>
        <v/>
      </c>
      <c r="B3152" s="257">
        <f>IF(ISNUMBER(C3152),YEAR(C3152),"")</f>
        <v/>
      </c>
      <c r="C3152" s="861">
        <f>C3151+1</f>
        <v/>
      </c>
      <c r="D3152" s="803" t="n"/>
      <c r="E3152" s="804" t="n"/>
      <c r="F3152" s="803" t="n"/>
      <c r="G3152" s="805" t="n"/>
      <c r="H3152" s="804" t="n"/>
      <c r="I3152" s="803" t="n"/>
      <c r="J3152" s="804" t="n"/>
      <c r="K3152" s="806" t="n"/>
      <c r="L3152" s="804" t="n"/>
    </row>
    <row r="3153" ht="17.45" customHeight="1">
      <c r="A3153" s="257">
        <f>IF(ISNUMBER(C3153),MONTH(C3153),"")</f>
        <v/>
      </c>
      <c r="B3153" s="257">
        <f>IF(ISNUMBER(C3153),YEAR(C3153),"")</f>
        <v/>
      </c>
      <c r="C3153" s="791">
        <f>C3152+1</f>
        <v/>
      </c>
      <c r="D3153" s="792" t="n"/>
      <c r="E3153" s="793" t="n"/>
      <c r="F3153" s="792" t="n"/>
      <c r="G3153" s="794" t="n"/>
      <c r="H3153" s="793" t="n"/>
      <c r="I3153" s="792" t="n"/>
      <c r="J3153" s="793" t="n"/>
      <c r="K3153" s="795" t="n"/>
      <c r="L3153" s="793" t="n"/>
    </row>
    <row r="3154" ht="17.45" customHeight="1">
      <c r="A3154" s="257">
        <f>IF(ISNUMBER(C3154),MONTH(C3154),"")</f>
        <v/>
      </c>
      <c r="B3154" s="257">
        <f>IF(ISNUMBER(C3154),YEAR(C3154),"")</f>
        <v/>
      </c>
      <c r="C3154" s="791">
        <f>C3153+1</f>
        <v/>
      </c>
      <c r="D3154" s="792" t="n"/>
      <c r="E3154" s="793" t="n"/>
      <c r="F3154" s="792" t="n"/>
      <c r="G3154" s="794" t="n"/>
      <c r="H3154" s="793" t="n"/>
      <c r="I3154" s="792" t="n"/>
      <c r="J3154" s="793" t="n"/>
      <c r="K3154" s="795" t="n"/>
      <c r="L3154" s="793" t="n"/>
    </row>
    <row r="3155" ht="17.45" customHeight="1">
      <c r="A3155" s="257">
        <f>IF(ISNUMBER(C3155),MONTH(C3155),"")</f>
        <v/>
      </c>
      <c r="B3155" s="257">
        <f>IF(ISNUMBER(C3155),YEAR(C3155),"")</f>
        <v/>
      </c>
      <c r="C3155" s="791">
        <f>C3154+1</f>
        <v/>
      </c>
      <c r="D3155" s="792" t="n"/>
      <c r="E3155" s="793" t="n"/>
      <c r="F3155" s="792" t="n"/>
      <c r="G3155" s="794" t="n"/>
      <c r="H3155" s="793" t="n"/>
      <c r="I3155" s="792" t="n"/>
      <c r="J3155" s="793" t="n"/>
      <c r="K3155" s="795" t="n"/>
      <c r="L3155" s="793" t="n"/>
    </row>
    <row r="3156" ht="17.45" customHeight="1">
      <c r="A3156" s="257">
        <f>IF(ISNUMBER(C3156),MONTH(C3156),"")</f>
        <v/>
      </c>
      <c r="B3156" s="257">
        <f>IF(ISNUMBER(C3156),YEAR(C3156),"")</f>
        <v/>
      </c>
      <c r="C3156" s="791">
        <f>C3155+1</f>
        <v/>
      </c>
      <c r="D3156" s="792" t="n"/>
      <c r="E3156" s="793" t="n"/>
      <c r="F3156" s="792" t="n"/>
      <c r="G3156" s="794" t="n"/>
      <c r="H3156" s="793" t="n"/>
      <c r="I3156" s="792" t="n"/>
      <c r="J3156" s="793" t="n"/>
      <c r="K3156" s="795" t="n"/>
      <c r="L3156" s="793" t="n"/>
    </row>
    <row r="3157" ht="17.45" customHeight="1">
      <c r="A3157" s="257">
        <f>IF(ISNUMBER(C3157),MONTH(C3157),"")</f>
        <v/>
      </c>
      <c r="B3157" s="257">
        <f>IF(ISNUMBER(C3157),YEAR(C3157),"")</f>
        <v/>
      </c>
      <c r="C3157" s="791">
        <f>C3156+1</f>
        <v/>
      </c>
      <c r="D3157" s="792" t="n"/>
      <c r="E3157" s="793" t="n"/>
      <c r="F3157" s="792" t="n"/>
      <c r="G3157" s="794" t="n"/>
      <c r="H3157" s="793" t="n"/>
      <c r="I3157" s="792" t="n"/>
      <c r="J3157" s="793" t="n"/>
      <c r="K3157" s="795" t="n"/>
      <c r="L3157" s="793" t="n"/>
    </row>
    <row r="3158" ht="17.45" customHeight="1">
      <c r="A3158" s="257">
        <f>IF(ISNUMBER(C3158),MONTH(C3158),"")</f>
        <v/>
      </c>
      <c r="B3158" s="257">
        <f>IF(ISNUMBER(C3158),YEAR(C3158),"")</f>
        <v/>
      </c>
      <c r="C3158" s="861">
        <f>C3157+1</f>
        <v/>
      </c>
      <c r="D3158" s="803" t="n"/>
      <c r="E3158" s="804" t="n"/>
      <c r="F3158" s="803" t="n"/>
      <c r="G3158" s="805" t="n"/>
      <c r="H3158" s="804" t="n"/>
      <c r="I3158" s="803" t="n"/>
      <c r="J3158" s="804" t="n"/>
      <c r="K3158" s="806" t="n"/>
      <c r="L3158" s="804" t="n"/>
    </row>
    <row r="3159" ht="17.45" customHeight="1">
      <c r="A3159" s="257">
        <f>IF(ISNUMBER(C3159),MONTH(C3159),"")</f>
        <v/>
      </c>
      <c r="B3159" s="257">
        <f>IF(ISNUMBER(C3159),YEAR(C3159),"")</f>
        <v/>
      </c>
      <c r="C3159" s="791">
        <f>C3158+1</f>
        <v/>
      </c>
      <c r="D3159" s="792" t="n"/>
      <c r="E3159" s="793" t="n"/>
      <c r="F3159" s="792" t="n"/>
      <c r="G3159" s="794" t="n"/>
      <c r="H3159" s="793" t="n"/>
      <c r="I3159" s="792" t="n"/>
      <c r="J3159" s="793" t="n"/>
      <c r="K3159" s="795" t="n"/>
      <c r="L3159" s="793" t="n"/>
    </row>
    <row r="3160" ht="17.45" customHeight="1">
      <c r="A3160" s="257">
        <f>IF(ISNUMBER(C3160),MONTH(C3160),"")</f>
        <v/>
      </c>
      <c r="B3160" s="257">
        <f>IF(ISNUMBER(C3160),YEAR(C3160),"")</f>
        <v/>
      </c>
      <c r="C3160" s="791">
        <f>C3159+1</f>
        <v/>
      </c>
      <c r="D3160" s="792" t="n"/>
      <c r="E3160" s="793" t="n"/>
      <c r="F3160" s="792" t="n"/>
      <c r="G3160" s="794" t="n"/>
      <c r="H3160" s="793" t="n"/>
      <c r="I3160" s="792" t="n"/>
      <c r="J3160" s="793" t="n"/>
      <c r="K3160" s="795" t="n"/>
      <c r="L3160" s="793" t="n"/>
    </row>
    <row r="3161" ht="17.45" customHeight="1">
      <c r="A3161" s="257">
        <f>IF(ISNUMBER(C3161),MONTH(C3161),"")</f>
        <v/>
      </c>
      <c r="B3161" s="257">
        <f>IF(ISNUMBER(C3161),YEAR(C3161),"")</f>
        <v/>
      </c>
      <c r="C3161" s="791">
        <f>C3160+1</f>
        <v/>
      </c>
      <c r="D3161" s="792" t="n"/>
      <c r="E3161" s="793" t="n"/>
      <c r="F3161" s="792" t="n"/>
      <c r="G3161" s="794" t="n"/>
      <c r="H3161" s="793" t="n"/>
      <c r="I3161" s="792" t="n"/>
      <c r="J3161" s="793" t="n"/>
      <c r="K3161" s="795" t="n"/>
      <c r="L3161" s="793" t="n"/>
    </row>
    <row r="3162" ht="17.45" customHeight="1">
      <c r="A3162" s="257">
        <f>IF(ISNUMBER(C3162),MONTH(C3162),"")</f>
        <v/>
      </c>
      <c r="B3162" s="257">
        <f>IF(ISNUMBER(C3162),YEAR(C3162),"")</f>
        <v/>
      </c>
      <c r="C3162" s="791">
        <f>C3161+1</f>
        <v/>
      </c>
      <c r="D3162" s="792" t="n"/>
      <c r="E3162" s="793" t="n"/>
      <c r="F3162" s="792" t="n"/>
      <c r="G3162" s="794" t="n"/>
      <c r="H3162" s="793" t="n"/>
      <c r="I3162" s="792" t="n"/>
      <c r="J3162" s="793" t="n"/>
      <c r="K3162" s="795" t="n"/>
      <c r="L3162" s="793" t="n"/>
    </row>
    <row r="3163" ht="17.45" customHeight="1">
      <c r="A3163" s="257">
        <f>IF(ISNUMBER(C3163),MONTH(C3163),"")</f>
        <v/>
      </c>
      <c r="B3163" s="257">
        <f>IF(ISNUMBER(C3163),YEAR(C3163),"")</f>
        <v/>
      </c>
      <c r="C3163" s="791">
        <f>C3162+1</f>
        <v/>
      </c>
      <c r="D3163" s="792" t="n"/>
      <c r="E3163" s="793" t="n"/>
      <c r="F3163" s="792" t="n"/>
      <c r="G3163" s="794" t="n"/>
      <c r="H3163" s="793" t="n"/>
      <c r="I3163" s="792" t="n"/>
      <c r="J3163" s="793" t="n"/>
      <c r="K3163" s="795" t="n"/>
      <c r="L3163" s="793" t="n"/>
    </row>
    <row r="3164" ht="17.45" customHeight="1">
      <c r="A3164" s="257">
        <f>IF(ISNUMBER(C3164),MONTH(C3164),"")</f>
        <v/>
      </c>
      <c r="B3164" s="257">
        <f>IF(ISNUMBER(C3164),YEAR(C3164),"")</f>
        <v/>
      </c>
      <c r="C3164" s="861">
        <f>C3163+1</f>
        <v/>
      </c>
      <c r="D3164" s="803" t="n"/>
      <c r="E3164" s="804" t="n"/>
      <c r="F3164" s="803" t="n"/>
      <c r="G3164" s="805" t="n"/>
      <c r="H3164" s="804" t="n"/>
      <c r="I3164" s="803" t="n"/>
      <c r="J3164" s="804" t="n"/>
      <c r="K3164" s="806" t="n"/>
      <c r="L3164" s="804" t="n"/>
    </row>
    <row r="3165" ht="17.45" customHeight="1">
      <c r="A3165" s="257">
        <f>IF(ISNUMBER(C3165),MONTH(C3165),"")</f>
        <v/>
      </c>
      <c r="B3165" s="257">
        <f>IF(ISNUMBER(C3165),YEAR(C3165),"")</f>
        <v/>
      </c>
      <c r="C3165" s="791">
        <f>C3164+1</f>
        <v/>
      </c>
      <c r="D3165" s="792" t="n"/>
      <c r="E3165" s="793" t="n"/>
      <c r="F3165" s="792" t="n"/>
      <c r="G3165" s="794" t="n"/>
      <c r="H3165" s="793" t="n"/>
      <c r="I3165" s="792" t="n"/>
      <c r="J3165" s="793" t="n"/>
      <c r="K3165" s="795" t="n"/>
      <c r="L3165" s="793" t="n"/>
    </row>
    <row r="3166" ht="17.45" customHeight="1" thickBot="1">
      <c r="A3166" s="257">
        <f>IF(ISNUMBER(C3166),MONTH(C3166),"")</f>
        <v/>
      </c>
      <c r="B3166" s="257">
        <f>IF(ISNUMBER(C3166),YEAR(C3166),"")</f>
        <v/>
      </c>
      <c r="C3166" s="791">
        <f>C3165+1</f>
        <v/>
      </c>
      <c r="D3166" s="792" t="n"/>
      <c r="E3166" s="793" t="n"/>
      <c r="F3166" s="792" t="n"/>
      <c r="G3166" s="794" t="n"/>
      <c r="H3166" s="793" t="n"/>
      <c r="I3166" s="792" t="n"/>
      <c r="J3166" s="793" t="n"/>
      <c r="K3166" s="795" t="n"/>
      <c r="L3166" s="793" t="n"/>
    </row>
    <row r="3167" ht="17.45" customHeight="1" thickBot="1">
      <c r="A3167" s="257">
        <f>IF(ISNUMBER(C3167),MONTH(C3167),"")</f>
        <v/>
      </c>
      <c r="B3167" s="257">
        <f>IF(ISNUMBER(C3167),YEAR(C3167),"")</f>
        <v/>
      </c>
      <c r="C3167" s="791">
        <f>C3166+1</f>
        <v/>
      </c>
      <c r="D3167" s="792" t="n"/>
      <c r="E3167" s="793" t="n"/>
      <c r="F3167" s="792" t="n"/>
      <c r="G3167" s="794" t="n"/>
      <c r="H3167" s="793" t="n"/>
      <c r="I3167" s="792" t="n"/>
      <c r="J3167" s="793" t="n"/>
      <c r="K3167" s="795" t="n"/>
      <c r="L3167" s="793" t="n"/>
      <c r="U3167" s="514" t="inlineStr">
        <is>
          <t>August</t>
        </is>
      </c>
      <c r="V3167" s="515" t="n">
        <v>2026</v>
      </c>
      <c r="W3167" s="516" t="n"/>
      <c r="X3167" s="516" t="n"/>
      <c r="Y3167" s="516" t="n"/>
    </row>
    <row r="3168" ht="17.45" customHeight="1">
      <c r="A3168" s="257">
        <f>IF(ISNUMBER(C3168),MONTH(C3168),"")</f>
        <v/>
      </c>
      <c r="B3168" s="257">
        <f>IF(ISNUMBER(C3168),YEAR(C3168),"")</f>
        <v/>
      </c>
      <c r="C3168" s="791">
        <f>C3167+1</f>
        <v/>
      </c>
      <c r="D3168" s="792" t="n"/>
      <c r="E3168" s="793" t="n"/>
      <c r="F3168" s="792" t="n"/>
      <c r="G3168" s="794" t="n"/>
      <c r="H3168" s="793" t="n"/>
      <c r="I3168" s="792" t="n"/>
      <c r="J3168" s="793" t="n"/>
      <c r="K3168" s="795" t="n"/>
      <c r="L3168" s="793" t="n"/>
      <c r="U3168" s="517" t="inlineStr">
        <is>
          <t>Parameter</t>
        </is>
      </c>
      <c r="V3168" s="517" t="inlineStr">
        <is>
          <t>Station 1</t>
        </is>
      </c>
      <c r="W3168" s="517" t="inlineStr">
        <is>
          <t>Station 2</t>
        </is>
      </c>
      <c r="X3168" s="517" t="inlineStr">
        <is>
          <t>Station 4</t>
        </is>
      </c>
      <c r="Y3168" s="517" t="inlineStr">
        <is>
          <t>Station 5</t>
        </is>
      </c>
    </row>
    <row r="3169" ht="17.45" customHeight="1">
      <c r="A3169" s="257">
        <f>IF(ISNUMBER(C3169),MONTH(C3169),"")</f>
        <v/>
      </c>
      <c r="B3169" s="257">
        <f>IF(ISNUMBER(C3169),YEAR(C3169),"")</f>
        <v/>
      </c>
      <c r="C3169" s="791">
        <f>C3168+1</f>
        <v/>
      </c>
      <c r="D3169" s="792" t="n"/>
      <c r="E3169" s="793" t="n"/>
      <c r="F3169" s="792" t="n"/>
      <c r="G3169" s="794" t="n"/>
      <c r="H3169" s="793" t="n"/>
      <c r="I3169" s="792" t="n"/>
      <c r="J3169" s="793" t="n"/>
      <c r="K3169" s="795" t="n"/>
      <c r="L3169" s="793" t="n"/>
      <c r="U3169" s="518" t="inlineStr">
        <is>
          <t>Average</t>
        </is>
      </c>
      <c r="V3169" s="928">
        <f>AVERAGE(D3139:E3169)</f>
        <v/>
      </c>
      <c r="W3169" s="928">
        <f>AVERAGE(F3139:H3169)</f>
        <v/>
      </c>
      <c r="X3169" s="928">
        <f>AVERAGE(I3139:J3169)</f>
        <v/>
      </c>
      <c r="Y3169" s="928">
        <f>AVERAGE(K3139:L3169)</f>
        <v/>
      </c>
    </row>
    <row r="3170" ht="17.45" customHeight="1">
      <c r="A3170" s="257">
        <f>IF(ISNUMBER(C3170),MONTH(C3170),"")</f>
        <v/>
      </c>
      <c r="B3170" s="257">
        <f>IF(ISNUMBER(C3170),YEAR(C3170),"")</f>
        <v/>
      </c>
      <c r="C3170" s="861">
        <f>C3169+1</f>
        <v/>
      </c>
      <c r="D3170" s="803" t="n"/>
      <c r="E3170" s="804" t="n"/>
      <c r="F3170" s="803" t="n"/>
      <c r="G3170" s="805" t="n"/>
      <c r="H3170" s="804" t="n"/>
      <c r="I3170" s="803" t="n"/>
      <c r="J3170" s="804" t="n"/>
      <c r="K3170" s="806" t="n"/>
      <c r="L3170" s="804" t="n"/>
      <c r="U3170" s="518" t="inlineStr">
        <is>
          <t>Maximum</t>
        </is>
      </c>
      <c r="V3170" s="928">
        <f>MAX(D3139:E3169)</f>
        <v/>
      </c>
      <c r="W3170" s="928">
        <f>MAX(F3139:H3169)</f>
        <v/>
      </c>
      <c r="X3170" s="928">
        <f>MAX(I3139:J3169)</f>
        <v/>
      </c>
      <c r="Y3170" s="928">
        <f>MAX(K3139:L3169)</f>
        <v/>
      </c>
    </row>
    <row r="3171" ht="17.45" customHeight="1" thickBot="1">
      <c r="A3171" s="257">
        <f>IF(ISNUMBER(C3171),MONTH(C3171),"")</f>
        <v/>
      </c>
      <c r="B3171" s="257">
        <f>IF(ISNUMBER(C3171),YEAR(C3171),"")</f>
        <v/>
      </c>
      <c r="C3171" s="791">
        <f>C3170+1</f>
        <v/>
      </c>
      <c r="D3171" s="792" t="n"/>
      <c r="E3171" s="793" t="n"/>
      <c r="F3171" s="792" t="n"/>
      <c r="G3171" s="794" t="n"/>
      <c r="H3171" s="793" t="n"/>
      <c r="I3171" s="792" t="n"/>
      <c r="J3171" s="793" t="n"/>
      <c r="K3171" s="795" t="n"/>
      <c r="L3171" s="793" t="n"/>
      <c r="U3171" s="520" t="inlineStr">
        <is>
          <t># DAYS &gt; 2.5</t>
        </is>
      </c>
      <c r="V3171" s="521">
        <f>COUNTIF(D3139:E3169,"&gt;=2.5")</f>
        <v/>
      </c>
      <c r="W3171" s="521">
        <f>COUNTIF(F3139:H3169,"&gt;=2.5")</f>
        <v/>
      </c>
      <c r="X3171" s="521">
        <f>COUNTIF(I3139:J3169,"&gt;=2.5")</f>
        <v/>
      </c>
      <c r="Y3171" s="521">
        <f>COUNTIF(K3139:L3169,"&gt;=2.5")</f>
        <v/>
      </c>
    </row>
    <row r="3172" ht="17.45" customHeight="1" thickBot="1">
      <c r="A3172" s="257">
        <f>IF(ISNUMBER(C3172),MONTH(C3172),"")</f>
        <v/>
      </c>
      <c r="B3172" s="257">
        <f>IF(ISNUMBER(C3172),YEAR(C3172),"")</f>
        <v/>
      </c>
      <c r="C3172" s="791">
        <f>C3171+1</f>
        <v/>
      </c>
      <c r="D3172" s="792" t="n"/>
      <c r="E3172" s="793" t="n"/>
      <c r="F3172" s="792" t="n"/>
      <c r="G3172" s="794" t="n"/>
      <c r="H3172" s="793" t="n"/>
      <c r="I3172" s="792" t="n"/>
      <c r="J3172" s="793" t="n"/>
      <c r="K3172" s="795" t="n"/>
      <c r="L3172" s="793" t="n"/>
      <c r="X3172" s="664">
        <f>SUM(V3171:Y3171)</f>
        <v/>
      </c>
      <c r="Y3172" s="929">
        <f>AVERAGE(V3169:Y3169)</f>
        <v/>
      </c>
    </row>
    <row r="3173" ht="17.45" customHeight="1">
      <c r="A3173" s="257">
        <f>IF(ISNUMBER(C3173),MONTH(C3173),"")</f>
        <v/>
      </c>
      <c r="B3173" s="257">
        <f>IF(ISNUMBER(C3173),YEAR(C3173),"")</f>
        <v/>
      </c>
      <c r="C3173" s="791">
        <f>C3172+1</f>
        <v/>
      </c>
      <c r="D3173" s="792" t="n"/>
      <c r="E3173" s="793" t="n"/>
      <c r="F3173" s="792" t="n"/>
      <c r="G3173" s="794" t="n"/>
      <c r="H3173" s="793" t="n"/>
      <c r="I3173" s="792" t="n"/>
      <c r="J3173" s="793" t="n"/>
      <c r="K3173" s="795" t="n"/>
      <c r="L3173" s="793" t="n"/>
      <c r="V3173" s="605">
        <f>V3169-V3138</f>
        <v/>
      </c>
      <c r="W3173" s="605">
        <f>W3169-W3138</f>
        <v/>
      </c>
      <c r="X3173" s="605">
        <f>X3169-X3138</f>
        <v/>
      </c>
      <c r="Y3173" s="605">
        <f>Y3169-Y3138</f>
        <v/>
      </c>
    </row>
    <row r="3174" ht="17.45" customHeight="1">
      <c r="A3174" s="257">
        <f>IF(ISNUMBER(C3174),MONTH(C3174),"")</f>
        <v/>
      </c>
      <c r="B3174" s="257">
        <f>IF(ISNUMBER(C3174),YEAR(C3174),"")</f>
        <v/>
      </c>
      <c r="C3174" s="791">
        <f>C3173+1</f>
        <v/>
      </c>
      <c r="D3174" s="792" t="n"/>
      <c r="E3174" s="793" t="n"/>
      <c r="F3174" s="792" t="n"/>
      <c r="G3174" s="794" t="n"/>
      <c r="H3174" s="793" t="n"/>
      <c r="I3174" s="792" t="n"/>
      <c r="J3174" s="793" t="n"/>
      <c r="K3174" s="795" t="n"/>
      <c r="L3174" s="793" t="n"/>
      <c r="Y3174" s="605">
        <f>Y3172-Y3141</f>
        <v/>
      </c>
    </row>
    <row r="3175" ht="17.45" customHeight="1">
      <c r="A3175" s="257">
        <f>IF(ISNUMBER(C3175),MONTH(C3175),"")</f>
        <v/>
      </c>
      <c r="B3175" s="257">
        <f>IF(ISNUMBER(C3175),YEAR(C3175),"")</f>
        <v/>
      </c>
      <c r="C3175" s="791">
        <f>C3174+1</f>
        <v/>
      </c>
      <c r="D3175" s="792" t="n"/>
      <c r="E3175" s="793" t="n"/>
      <c r="F3175" s="792" t="n"/>
      <c r="G3175" s="794" t="n"/>
      <c r="H3175" s="793" t="n"/>
      <c r="I3175" s="792" t="n"/>
      <c r="J3175" s="793" t="n"/>
      <c r="K3175" s="795" t="n"/>
      <c r="L3175" s="793" t="n"/>
    </row>
    <row r="3176" ht="17.45" customHeight="1">
      <c r="A3176" s="257">
        <f>IF(ISNUMBER(C3176),MONTH(C3176),"")</f>
        <v/>
      </c>
      <c r="B3176" s="257">
        <f>IF(ISNUMBER(C3176),YEAR(C3176),"")</f>
        <v/>
      </c>
      <c r="C3176" s="861">
        <f>C3175+1</f>
        <v/>
      </c>
      <c r="D3176" s="976" t="n"/>
      <c r="E3176" s="977" t="n"/>
      <c r="F3176" s="976" t="n"/>
      <c r="G3176" s="978" t="n"/>
      <c r="H3176" s="977" t="n"/>
      <c r="I3176" s="976" t="n"/>
      <c r="J3176" s="977" t="n"/>
      <c r="K3176" s="979" t="n"/>
      <c r="L3176" s="977" t="n"/>
    </row>
    <row r="3177" ht="17.45" customHeight="1">
      <c r="A3177" s="257">
        <f>IF(ISNUMBER(C3177),MONTH(C3177),"")</f>
        <v/>
      </c>
      <c r="B3177" s="257">
        <f>IF(ISNUMBER(C3177),YEAR(C3177),"")</f>
        <v/>
      </c>
      <c r="C3177" s="791">
        <f>C3176+1</f>
        <v/>
      </c>
      <c r="D3177" s="792" t="n"/>
      <c r="E3177" s="793" t="n"/>
      <c r="F3177" s="792" t="n"/>
      <c r="G3177" s="794" t="n"/>
      <c r="H3177" s="793" t="n"/>
      <c r="I3177" s="792" t="n"/>
      <c r="J3177" s="793" t="n"/>
      <c r="K3177" s="795" t="n"/>
      <c r="L3177" s="793" t="n"/>
    </row>
    <row r="3178" ht="17.45" customHeight="1">
      <c r="A3178" s="257">
        <f>IF(ISNUMBER(C3178),MONTH(C3178),"")</f>
        <v/>
      </c>
      <c r="B3178" s="257">
        <f>IF(ISNUMBER(C3178),YEAR(C3178),"")</f>
        <v/>
      </c>
      <c r="C3178" s="791">
        <f>C3177+1</f>
        <v/>
      </c>
      <c r="D3178" s="792" t="n"/>
      <c r="E3178" s="793" t="n"/>
      <c r="F3178" s="792" t="n"/>
      <c r="G3178" s="794" t="n"/>
      <c r="H3178" s="793" t="n"/>
      <c r="I3178" s="792" t="n"/>
      <c r="J3178" s="793" t="n"/>
      <c r="K3178" s="795" t="n"/>
      <c r="L3178" s="793" t="n"/>
    </row>
    <row r="3179" ht="17.45" customHeight="1">
      <c r="A3179" s="257">
        <f>IF(ISNUMBER(C3179),MONTH(C3179),"")</f>
        <v/>
      </c>
      <c r="B3179" s="257">
        <f>IF(ISNUMBER(C3179),YEAR(C3179),"")</f>
        <v/>
      </c>
      <c r="C3179" s="791">
        <f>C3178+1</f>
        <v/>
      </c>
      <c r="D3179" s="792" t="n"/>
      <c r="E3179" s="793" t="n"/>
      <c r="F3179" s="792" t="n"/>
      <c r="G3179" s="794" t="n"/>
      <c r="H3179" s="793" t="n"/>
      <c r="I3179" s="792" t="n"/>
      <c r="J3179" s="793" t="n"/>
      <c r="K3179" s="795" t="n"/>
      <c r="L3179" s="793" t="n"/>
    </row>
    <row r="3180" ht="17.45" customHeight="1">
      <c r="A3180" s="257">
        <f>IF(ISNUMBER(C3180),MONTH(C3180),"")</f>
        <v/>
      </c>
      <c r="B3180" s="257">
        <f>IF(ISNUMBER(C3180),YEAR(C3180),"")</f>
        <v/>
      </c>
      <c r="C3180" s="791">
        <f>C3179+1</f>
        <v/>
      </c>
      <c r="D3180" s="792" t="n"/>
      <c r="E3180" s="793" t="n"/>
      <c r="F3180" s="792" t="n"/>
      <c r="G3180" s="794" t="n"/>
      <c r="H3180" s="793" t="n"/>
      <c r="I3180" s="792" t="n"/>
      <c r="J3180" s="793" t="n"/>
      <c r="K3180" s="795" t="n"/>
      <c r="L3180" s="793" t="n"/>
    </row>
    <row r="3181" ht="17.45" customHeight="1">
      <c r="A3181" s="257">
        <f>IF(ISNUMBER(C3181),MONTH(C3181),"")</f>
        <v/>
      </c>
      <c r="B3181" s="257">
        <f>IF(ISNUMBER(C3181),YEAR(C3181),"")</f>
        <v/>
      </c>
      <c r="C3181" s="791">
        <f>C3180+1</f>
        <v/>
      </c>
      <c r="D3181" s="792" t="n"/>
      <c r="E3181" s="793" t="n"/>
      <c r="F3181" s="792" t="n"/>
      <c r="G3181" s="794" t="n"/>
      <c r="H3181" s="793" t="n"/>
      <c r="I3181" s="792" t="n"/>
      <c r="J3181" s="793" t="n"/>
      <c r="K3181" s="795" t="n"/>
      <c r="L3181" s="793" t="n"/>
    </row>
    <row r="3182" ht="17.45" customHeight="1">
      <c r="A3182" s="257">
        <f>IF(ISNUMBER(C3182),MONTH(C3182),"")</f>
        <v/>
      </c>
      <c r="B3182" s="257">
        <f>IF(ISNUMBER(C3182),YEAR(C3182),"")</f>
        <v/>
      </c>
      <c r="C3182" s="861">
        <f>C3181+1</f>
        <v/>
      </c>
      <c r="D3182" s="803" t="n"/>
      <c r="E3182" s="804" t="n"/>
      <c r="F3182" s="803" t="n"/>
      <c r="G3182" s="805" t="n"/>
      <c r="H3182" s="804" t="n"/>
      <c r="I3182" s="803" t="n"/>
      <c r="J3182" s="804" t="n"/>
      <c r="K3182" s="806" t="n"/>
      <c r="L3182" s="804" t="n"/>
    </row>
    <row r="3183" ht="17.45" customHeight="1">
      <c r="A3183" s="257">
        <f>IF(ISNUMBER(C3183),MONTH(C3183),"")</f>
        <v/>
      </c>
      <c r="B3183" s="257">
        <f>IF(ISNUMBER(C3183),YEAR(C3183),"")</f>
        <v/>
      </c>
      <c r="C3183" s="791">
        <f>C3182+1</f>
        <v/>
      </c>
      <c r="D3183" s="792" t="n"/>
      <c r="E3183" s="793" t="n"/>
      <c r="F3183" s="792" t="n"/>
      <c r="G3183" s="794" t="n"/>
      <c r="H3183" s="793" t="n"/>
      <c r="I3183" s="792" t="n"/>
      <c r="J3183" s="793" t="n"/>
      <c r="K3183" s="795" t="n"/>
      <c r="L3183" s="793" t="n"/>
    </row>
    <row r="3184" ht="17.45" customHeight="1">
      <c r="A3184" s="257">
        <f>IF(ISNUMBER(C3184),MONTH(C3184),"")</f>
        <v/>
      </c>
      <c r="B3184" s="257">
        <f>IF(ISNUMBER(C3184),YEAR(C3184),"")</f>
        <v/>
      </c>
      <c r="C3184" s="791">
        <f>C3183+1</f>
        <v/>
      </c>
      <c r="D3184" s="792" t="n"/>
      <c r="E3184" s="793" t="n"/>
      <c r="F3184" s="792" t="n"/>
      <c r="G3184" s="794" t="n"/>
      <c r="H3184" s="793" t="n"/>
      <c r="I3184" s="792" t="n"/>
      <c r="J3184" s="793" t="n"/>
      <c r="K3184" s="795" t="n"/>
      <c r="L3184" s="793" t="n"/>
    </row>
    <row r="3185" ht="17.45" customHeight="1">
      <c r="A3185" s="257">
        <f>IF(ISNUMBER(C3185),MONTH(C3185),"")</f>
        <v/>
      </c>
      <c r="B3185" s="257">
        <f>IF(ISNUMBER(C3185),YEAR(C3185),"")</f>
        <v/>
      </c>
      <c r="C3185" s="791">
        <f>C3184+1</f>
        <v/>
      </c>
      <c r="D3185" s="792" t="n"/>
      <c r="E3185" s="793" t="n"/>
      <c r="F3185" s="792" t="n"/>
      <c r="G3185" s="794" t="n"/>
      <c r="H3185" s="793" t="n"/>
      <c r="I3185" s="792" t="n"/>
      <c r="J3185" s="793" t="n"/>
      <c r="K3185" s="795" t="n"/>
      <c r="L3185" s="793" t="n"/>
    </row>
    <row r="3186" ht="17.45" customHeight="1">
      <c r="A3186" s="257">
        <f>IF(ISNUMBER(C3186),MONTH(C3186),"")</f>
        <v/>
      </c>
      <c r="B3186" s="257">
        <f>IF(ISNUMBER(C3186),YEAR(C3186),"")</f>
        <v/>
      </c>
      <c r="C3186" s="791">
        <f>C3185+1</f>
        <v/>
      </c>
      <c r="D3186" s="792" t="n"/>
      <c r="E3186" s="793" t="n"/>
      <c r="F3186" s="792" t="n"/>
      <c r="G3186" s="794" t="n"/>
      <c r="H3186" s="793" t="n"/>
      <c r="I3186" s="792" t="n"/>
      <c r="J3186" s="793" t="n"/>
      <c r="K3186" s="795" t="n"/>
      <c r="L3186" s="793" t="n"/>
    </row>
    <row r="3187" ht="17.45" customHeight="1">
      <c r="A3187" s="257">
        <f>IF(ISNUMBER(C3187),MONTH(C3187),"")</f>
        <v/>
      </c>
      <c r="B3187" s="257">
        <f>IF(ISNUMBER(C3187),YEAR(C3187),"")</f>
        <v/>
      </c>
      <c r="C3187" s="791">
        <f>C3186+1</f>
        <v/>
      </c>
      <c r="D3187" s="792" t="n"/>
      <c r="E3187" s="793" t="n"/>
      <c r="F3187" s="792" t="n"/>
      <c r="G3187" s="794" t="n"/>
      <c r="H3187" s="793" t="n"/>
      <c r="I3187" s="792" t="n"/>
      <c r="J3187" s="793" t="n"/>
      <c r="K3187" s="795" t="n"/>
      <c r="L3187" s="793" t="n"/>
    </row>
    <row r="3188" ht="17.45" customHeight="1">
      <c r="A3188" s="257">
        <f>IF(ISNUMBER(C3188),MONTH(C3188),"")</f>
        <v/>
      </c>
      <c r="B3188" s="257">
        <f>IF(ISNUMBER(C3188),YEAR(C3188),"")</f>
        <v/>
      </c>
      <c r="C3188" s="861">
        <f>C3187+1</f>
        <v/>
      </c>
      <c r="D3188" s="803" t="n"/>
      <c r="E3188" s="804" t="n"/>
      <c r="F3188" s="803" t="n"/>
      <c r="G3188" s="805" t="n"/>
      <c r="H3188" s="804" t="n"/>
      <c r="I3188" s="803" t="n"/>
      <c r="J3188" s="804" t="n"/>
      <c r="K3188" s="806" t="n"/>
      <c r="L3188" s="804" t="n"/>
    </row>
    <row r="3189" ht="17.45" customHeight="1">
      <c r="A3189" s="257">
        <f>IF(ISNUMBER(C3189),MONTH(C3189),"")</f>
        <v/>
      </c>
      <c r="B3189" s="257">
        <f>IF(ISNUMBER(C3189),YEAR(C3189),"")</f>
        <v/>
      </c>
      <c r="C3189" s="791">
        <f>C3188+1</f>
        <v/>
      </c>
      <c r="D3189" s="792" t="n"/>
      <c r="E3189" s="793" t="n"/>
      <c r="F3189" s="792" t="n"/>
      <c r="G3189" s="794" t="n"/>
      <c r="H3189" s="793" t="n"/>
      <c r="I3189" s="792" t="n"/>
      <c r="J3189" s="793" t="n"/>
      <c r="K3189" s="795" t="n"/>
      <c r="L3189" s="793" t="n"/>
    </row>
    <row r="3190" ht="17.45" customHeight="1">
      <c r="A3190" s="257">
        <f>IF(ISNUMBER(C3190),MONTH(C3190),"")</f>
        <v/>
      </c>
      <c r="B3190" s="257">
        <f>IF(ISNUMBER(C3190),YEAR(C3190),"")</f>
        <v/>
      </c>
      <c r="C3190" s="791">
        <f>C3189+1</f>
        <v/>
      </c>
      <c r="D3190" s="792" t="n"/>
      <c r="E3190" s="793" t="n"/>
      <c r="F3190" s="792" t="n"/>
      <c r="G3190" s="794" t="n"/>
      <c r="H3190" s="793" t="n"/>
      <c r="I3190" s="792" t="n"/>
      <c r="J3190" s="793" t="n"/>
      <c r="K3190" s="795" t="n"/>
      <c r="L3190" s="793" t="n"/>
    </row>
    <row r="3191" ht="17.45" customHeight="1">
      <c r="A3191" s="257">
        <f>IF(ISNUMBER(C3191),MONTH(C3191),"")</f>
        <v/>
      </c>
      <c r="B3191" s="257">
        <f>IF(ISNUMBER(C3191),YEAR(C3191),"")</f>
        <v/>
      </c>
      <c r="C3191" s="791">
        <f>C3190+1</f>
        <v/>
      </c>
      <c r="D3191" s="792" t="n"/>
      <c r="E3191" s="793" t="n"/>
      <c r="F3191" s="792" t="n"/>
      <c r="G3191" s="794" t="n"/>
      <c r="H3191" s="793" t="n"/>
      <c r="I3191" s="792" t="n"/>
      <c r="J3191" s="793" t="n"/>
      <c r="K3191" s="795" t="n"/>
      <c r="L3191" s="793" t="n"/>
    </row>
    <row r="3192" ht="17.45" customHeight="1">
      <c r="A3192" s="257">
        <f>IF(ISNUMBER(C3192),MONTH(C3192),"")</f>
        <v/>
      </c>
      <c r="B3192" s="257">
        <f>IF(ISNUMBER(C3192),YEAR(C3192),"")</f>
        <v/>
      </c>
      <c r="C3192" s="791">
        <f>C3191+1</f>
        <v/>
      </c>
      <c r="D3192" s="792" t="n"/>
      <c r="E3192" s="793" t="n"/>
      <c r="F3192" s="792" t="n"/>
      <c r="G3192" s="794" t="n"/>
      <c r="H3192" s="793" t="n"/>
      <c r="I3192" s="792" t="n"/>
      <c r="J3192" s="793" t="n"/>
      <c r="K3192" s="795" t="n"/>
      <c r="L3192" s="793" t="n"/>
    </row>
    <row r="3193" ht="17.45" customHeight="1">
      <c r="A3193" s="257">
        <f>IF(ISNUMBER(C3193),MONTH(C3193),"")</f>
        <v/>
      </c>
      <c r="B3193" s="257">
        <f>IF(ISNUMBER(C3193),YEAR(C3193),"")</f>
        <v/>
      </c>
      <c r="C3193" s="791">
        <f>C3192+1</f>
        <v/>
      </c>
      <c r="D3193" s="792" t="n"/>
      <c r="E3193" s="793" t="n"/>
      <c r="F3193" s="792" t="n"/>
      <c r="G3193" s="794" t="n"/>
      <c r="H3193" s="793" t="n"/>
      <c r="I3193" s="792" t="n"/>
      <c r="J3193" s="793" t="n"/>
      <c r="K3193" s="795" t="n"/>
      <c r="L3193" s="793" t="n"/>
    </row>
    <row r="3194" ht="17.45" customHeight="1">
      <c r="A3194" s="257">
        <f>IF(ISNUMBER(C3194),MONTH(C3194),"")</f>
        <v/>
      </c>
      <c r="B3194" s="257">
        <f>IF(ISNUMBER(C3194),YEAR(C3194),"")</f>
        <v/>
      </c>
      <c r="C3194" s="861">
        <f>C3193+1</f>
        <v/>
      </c>
      <c r="D3194" s="976" t="n"/>
      <c r="E3194" s="977" t="n"/>
      <c r="F3194" s="976" t="n"/>
      <c r="G3194" s="978" t="n"/>
      <c r="H3194" s="977" t="n"/>
      <c r="I3194" s="976" t="n"/>
      <c r="J3194" s="977" t="n"/>
      <c r="K3194" s="979" t="n"/>
      <c r="L3194" s="977" t="n"/>
    </row>
    <row r="3195" ht="17.45" customHeight="1">
      <c r="A3195" s="257">
        <f>IF(ISNUMBER(C3195),MONTH(C3195),"")</f>
        <v/>
      </c>
      <c r="B3195" s="257">
        <f>IF(ISNUMBER(C3195),YEAR(C3195),"")</f>
        <v/>
      </c>
      <c r="C3195" s="791">
        <f>C3194+1</f>
        <v/>
      </c>
      <c r="D3195" s="792" t="n"/>
      <c r="E3195" s="793" t="n"/>
      <c r="F3195" s="792" t="n"/>
      <c r="G3195" s="794" t="n"/>
      <c r="H3195" s="793" t="n"/>
      <c r="I3195" s="792" t="n"/>
      <c r="J3195" s="793" t="n"/>
      <c r="K3195" s="795" t="n"/>
      <c r="L3195" s="793" t="n"/>
    </row>
    <row r="3196" ht="17.45" customHeight="1" thickBot="1">
      <c r="A3196" s="257">
        <f>IF(ISNUMBER(C3196),MONTH(C3196),"")</f>
        <v/>
      </c>
      <c r="B3196" s="257">
        <f>IF(ISNUMBER(C3196),YEAR(C3196),"")</f>
        <v/>
      </c>
      <c r="C3196" s="791">
        <f>C3195+1</f>
        <v/>
      </c>
      <c r="D3196" s="792" t="n"/>
      <c r="E3196" s="793" t="n"/>
      <c r="F3196" s="792" t="n"/>
      <c r="G3196" s="794" t="n"/>
      <c r="H3196" s="793" t="n"/>
      <c r="I3196" s="792" t="n"/>
      <c r="J3196" s="793" t="n"/>
      <c r="K3196" s="795" t="n"/>
      <c r="L3196" s="793" t="n"/>
    </row>
    <row r="3197" ht="17.45" customHeight="1" thickBot="1">
      <c r="A3197" s="257">
        <f>IF(ISNUMBER(C3197),MONTH(C3197),"")</f>
        <v/>
      </c>
      <c r="B3197" s="257">
        <f>IF(ISNUMBER(C3197),YEAR(C3197),"")</f>
        <v/>
      </c>
      <c r="C3197" s="791">
        <f>C3196+1</f>
        <v/>
      </c>
      <c r="D3197" s="792" t="n"/>
      <c r="E3197" s="793" t="n"/>
      <c r="F3197" s="792" t="n"/>
      <c r="G3197" s="794" t="n"/>
      <c r="H3197" s="793" t="n"/>
      <c r="I3197" s="792" t="n"/>
      <c r="J3197" s="793" t="n"/>
      <c r="K3197" s="795" t="n"/>
      <c r="L3197" s="793" t="n"/>
      <c r="U3197" s="514" t="inlineStr">
        <is>
          <t>September</t>
        </is>
      </c>
      <c r="V3197" s="515" t="n">
        <v>2026</v>
      </c>
      <c r="W3197" s="516" t="n"/>
      <c r="X3197" s="516" t="n"/>
      <c r="Y3197" s="516" t="n"/>
    </row>
    <row r="3198" ht="17.45" customHeight="1">
      <c r="A3198" s="257">
        <f>IF(ISNUMBER(C3198),MONTH(C3198),"")</f>
        <v/>
      </c>
      <c r="B3198" s="257">
        <f>IF(ISNUMBER(C3198),YEAR(C3198),"")</f>
        <v/>
      </c>
      <c r="C3198" s="791">
        <f>C3197+1</f>
        <v/>
      </c>
      <c r="D3198" s="792" t="n"/>
      <c r="E3198" s="793" t="n"/>
      <c r="F3198" s="792" t="n"/>
      <c r="G3198" s="794" t="n"/>
      <c r="H3198" s="793" t="n"/>
      <c r="I3198" s="792" t="n"/>
      <c r="J3198" s="793" t="n"/>
      <c r="K3198" s="795" t="n"/>
      <c r="L3198" s="793" t="n"/>
      <c r="U3198" s="517" t="inlineStr">
        <is>
          <t>Parameter</t>
        </is>
      </c>
      <c r="V3198" s="517" t="inlineStr">
        <is>
          <t>Station 1</t>
        </is>
      </c>
      <c r="W3198" s="517" t="inlineStr">
        <is>
          <t>Station 2</t>
        </is>
      </c>
      <c r="X3198" s="517" t="inlineStr">
        <is>
          <t>Station 4</t>
        </is>
      </c>
      <c r="Y3198" s="517" t="inlineStr">
        <is>
          <t>Station 5</t>
        </is>
      </c>
    </row>
    <row r="3199" ht="17.45" customHeight="1">
      <c r="A3199" s="257">
        <f>IF(ISNUMBER(C3199),MONTH(C3199),"")</f>
        <v/>
      </c>
      <c r="B3199" s="257">
        <f>IF(ISNUMBER(C3199),YEAR(C3199),"")</f>
        <v/>
      </c>
      <c r="C3199" s="791">
        <f>C3198+1</f>
        <v/>
      </c>
      <c r="D3199" s="792" t="n"/>
      <c r="E3199" s="793" t="n"/>
      <c r="F3199" s="792" t="n"/>
      <c r="G3199" s="794" t="n"/>
      <c r="H3199" s="793" t="n"/>
      <c r="I3199" s="792" t="n"/>
      <c r="J3199" s="793" t="n"/>
      <c r="K3199" s="795" t="n"/>
      <c r="L3199" s="793" t="n"/>
      <c r="U3199" s="518" t="inlineStr">
        <is>
          <t>Average</t>
        </is>
      </c>
      <c r="V3199" s="928">
        <f>AVERAGE(D3170:E3199)</f>
        <v/>
      </c>
      <c r="W3199" s="928">
        <f>AVERAGE(F3170:H3199)</f>
        <v/>
      </c>
      <c r="X3199" s="928">
        <f>AVERAGE(I3170:J3199)</f>
        <v/>
      </c>
      <c r="Y3199" s="928">
        <f>AVERAGE(K3170:L3199)</f>
        <v/>
      </c>
    </row>
    <row r="3200" ht="17.45" customHeight="1">
      <c r="A3200" s="257">
        <f>IF(ISNUMBER(C3200),MONTH(C3200),"")</f>
        <v/>
      </c>
      <c r="B3200" s="257">
        <f>IF(ISNUMBER(C3200),YEAR(C3200),"")</f>
        <v/>
      </c>
      <c r="C3200" s="861">
        <f>C3199+1</f>
        <v/>
      </c>
      <c r="D3200" s="803" t="n"/>
      <c r="E3200" s="804" t="n"/>
      <c r="F3200" s="803" t="n"/>
      <c r="G3200" s="805" t="n"/>
      <c r="H3200" s="804" t="n"/>
      <c r="I3200" s="803" t="n"/>
      <c r="J3200" s="804" t="n"/>
      <c r="K3200" s="806" t="n"/>
      <c r="L3200" s="804" t="n"/>
      <c r="U3200" s="518" t="inlineStr">
        <is>
          <t>Maximum</t>
        </is>
      </c>
      <c r="V3200" s="928">
        <f>MAX(D3170:E3199)</f>
        <v/>
      </c>
      <c r="W3200" s="928">
        <f>MAX(F3170:H3199)</f>
        <v/>
      </c>
      <c r="X3200" s="928">
        <f>MAX(I3170:J3199)</f>
        <v/>
      </c>
      <c r="Y3200" s="928">
        <f>MAX(K3170:L3199)</f>
        <v/>
      </c>
    </row>
    <row r="3201" ht="17.45" customHeight="1" thickBot="1">
      <c r="A3201" s="257">
        <f>IF(ISNUMBER(C3201),MONTH(C3201),"")</f>
        <v/>
      </c>
      <c r="B3201" s="257">
        <f>IF(ISNUMBER(C3201),YEAR(C3201),"")</f>
        <v/>
      </c>
      <c r="C3201" s="791">
        <f>C3200+1</f>
        <v/>
      </c>
      <c r="D3201" s="792" t="n"/>
      <c r="E3201" s="793" t="n"/>
      <c r="F3201" s="792" t="n"/>
      <c r="G3201" s="794" t="n"/>
      <c r="H3201" s="793" t="n"/>
      <c r="I3201" s="792" t="n"/>
      <c r="J3201" s="793" t="n"/>
      <c r="K3201" s="795" t="n"/>
      <c r="L3201" s="793" t="n"/>
      <c r="U3201" s="520" t="inlineStr">
        <is>
          <t># DAYS &gt; 2.5</t>
        </is>
      </c>
      <c r="V3201" s="521">
        <f>COUNTIF(D3170:E3199,"&gt;=2.5")</f>
        <v/>
      </c>
      <c r="W3201" s="521">
        <f>COUNTIF(F3170:H3199,"&gt;=2.5")</f>
        <v/>
      </c>
      <c r="X3201" s="521">
        <f>COUNTIF(I3170:J3199,"&gt;=2.5")</f>
        <v/>
      </c>
      <c r="Y3201" s="521">
        <f>COUNTIF(K3170:L3199,"&gt;=2.5")</f>
        <v/>
      </c>
    </row>
    <row r="3202" ht="17.45" customHeight="1" thickBot="1">
      <c r="A3202" s="257">
        <f>IF(ISNUMBER(C3202),MONTH(C3202),"")</f>
        <v/>
      </c>
      <c r="B3202" s="257">
        <f>IF(ISNUMBER(C3202),YEAR(C3202),"")</f>
        <v/>
      </c>
      <c r="C3202" s="791">
        <f>C3201+1</f>
        <v/>
      </c>
      <c r="D3202" s="792" t="n"/>
      <c r="E3202" s="793" t="n"/>
      <c r="F3202" s="792" t="n"/>
      <c r="G3202" s="794" t="n"/>
      <c r="H3202" s="793" t="n"/>
      <c r="I3202" s="792" t="n"/>
      <c r="J3202" s="793" t="n"/>
      <c r="K3202" s="795" t="n"/>
      <c r="L3202" s="793" t="n"/>
      <c r="X3202" s="664">
        <f>SUM(V3201:Y3201)</f>
        <v/>
      </c>
      <c r="Y3202" s="929">
        <f>AVERAGE(V3199:Y3199)</f>
        <v/>
      </c>
    </row>
    <row r="3203" ht="17.45" customHeight="1">
      <c r="A3203" s="257">
        <f>IF(ISNUMBER(C3203),MONTH(C3203),"")</f>
        <v/>
      </c>
      <c r="B3203" s="257">
        <f>IF(ISNUMBER(C3203),YEAR(C3203),"")</f>
        <v/>
      </c>
      <c r="C3203" s="791">
        <f>C3202+1</f>
        <v/>
      </c>
      <c r="D3203" s="792" t="n"/>
      <c r="E3203" s="793" t="n"/>
      <c r="F3203" s="792" t="n"/>
      <c r="G3203" s="794" t="n"/>
      <c r="H3203" s="793" t="n"/>
      <c r="I3203" s="792" t="n"/>
      <c r="J3203" s="793" t="n"/>
      <c r="K3203" s="795" t="n"/>
      <c r="L3203" s="793" t="n"/>
      <c r="V3203" s="605">
        <f>V3199-V3169</f>
        <v/>
      </c>
      <c r="W3203" s="605">
        <f>W3199-W3169</f>
        <v/>
      </c>
      <c r="X3203" s="605">
        <f>X3199-X3169</f>
        <v/>
      </c>
      <c r="Y3203" s="605">
        <f>Y3199-Y3169</f>
        <v/>
      </c>
    </row>
    <row r="3204" ht="17.45" customHeight="1">
      <c r="A3204" s="257">
        <f>IF(ISNUMBER(C3204),MONTH(C3204),"")</f>
        <v/>
      </c>
      <c r="B3204" s="257">
        <f>IF(ISNUMBER(C3204),YEAR(C3204),"")</f>
        <v/>
      </c>
      <c r="C3204" s="791">
        <f>C3203+1</f>
        <v/>
      </c>
      <c r="D3204" s="792" t="n"/>
      <c r="E3204" s="793" t="n"/>
      <c r="F3204" s="792" t="n"/>
      <c r="G3204" s="794" t="n"/>
      <c r="H3204" s="793" t="n"/>
      <c r="I3204" s="792" t="n"/>
      <c r="J3204" s="793" t="n"/>
      <c r="K3204" s="795" t="n"/>
      <c r="L3204" s="793" t="n"/>
      <c r="Y3204" s="605">
        <f>Y3202-Y3172</f>
        <v/>
      </c>
    </row>
    <row r="3205" ht="17.45" customHeight="1">
      <c r="A3205" s="257">
        <f>IF(ISNUMBER(C3205),MONTH(C3205),"")</f>
        <v/>
      </c>
      <c r="B3205" s="257">
        <f>IF(ISNUMBER(C3205),YEAR(C3205),"")</f>
        <v/>
      </c>
      <c r="C3205" s="791">
        <f>C3204+1</f>
        <v/>
      </c>
      <c r="D3205" s="792" t="n"/>
      <c r="E3205" s="793" t="n"/>
      <c r="F3205" s="792" t="n"/>
      <c r="G3205" s="794" t="n"/>
      <c r="H3205" s="793" t="n"/>
      <c r="I3205" s="792" t="n"/>
      <c r="J3205" s="793" t="n"/>
      <c r="K3205" s="795" t="n"/>
      <c r="L3205" s="793" t="n"/>
    </row>
    <row r="3206" ht="17.45" customHeight="1">
      <c r="A3206" s="257">
        <f>IF(ISNUMBER(C3206),MONTH(C3206),"")</f>
        <v/>
      </c>
      <c r="B3206" s="257">
        <f>IF(ISNUMBER(C3206),YEAR(C3206),"")</f>
        <v/>
      </c>
      <c r="C3206" s="861">
        <f>C3205+1</f>
        <v/>
      </c>
      <c r="D3206" s="803" t="n"/>
      <c r="E3206" s="804" t="n"/>
      <c r="F3206" s="803" t="n"/>
      <c r="G3206" s="805" t="n"/>
      <c r="H3206" s="804" t="n"/>
      <c r="I3206" s="803" t="n"/>
      <c r="J3206" s="804" t="n"/>
      <c r="K3206" s="806" t="n"/>
      <c r="L3206" s="804" t="n"/>
    </row>
    <row r="3207" ht="17.45" customHeight="1">
      <c r="A3207" s="257">
        <f>IF(ISNUMBER(C3207),MONTH(C3207),"")</f>
        <v/>
      </c>
      <c r="B3207" s="257">
        <f>IF(ISNUMBER(C3207),YEAR(C3207),"")</f>
        <v/>
      </c>
      <c r="C3207" s="791">
        <f>C3206+1</f>
        <v/>
      </c>
      <c r="D3207" s="792" t="n"/>
      <c r="E3207" s="793" t="n"/>
      <c r="F3207" s="792" t="n"/>
      <c r="G3207" s="794" t="n"/>
      <c r="H3207" s="793" t="n"/>
      <c r="I3207" s="792" t="n"/>
      <c r="J3207" s="793" t="n"/>
      <c r="K3207" s="795" t="n"/>
      <c r="L3207" s="793" t="n"/>
    </row>
    <row r="3208" ht="17.45" customHeight="1">
      <c r="A3208" s="257">
        <f>IF(ISNUMBER(C3208),MONTH(C3208),"")</f>
        <v/>
      </c>
      <c r="B3208" s="257">
        <f>IF(ISNUMBER(C3208),YEAR(C3208),"")</f>
        <v/>
      </c>
      <c r="C3208" s="791">
        <f>C3207+1</f>
        <v/>
      </c>
      <c r="D3208" s="792" t="n"/>
      <c r="E3208" s="793" t="n"/>
      <c r="F3208" s="792" t="n"/>
      <c r="G3208" s="794" t="n"/>
      <c r="H3208" s="793" t="n"/>
      <c r="I3208" s="792" t="n"/>
      <c r="J3208" s="793" t="n"/>
      <c r="K3208" s="795" t="n"/>
      <c r="L3208" s="793" t="n"/>
    </row>
    <row r="3209" ht="17.45" customHeight="1">
      <c r="A3209" s="257">
        <f>IF(ISNUMBER(C3209),MONTH(C3209),"")</f>
        <v/>
      </c>
      <c r="B3209" s="257">
        <f>IF(ISNUMBER(C3209),YEAR(C3209),"")</f>
        <v/>
      </c>
      <c r="C3209" s="791">
        <f>C3208+1</f>
        <v/>
      </c>
      <c r="D3209" s="792" t="n"/>
      <c r="E3209" s="793" t="n"/>
      <c r="F3209" s="792" t="n"/>
      <c r="G3209" s="794" t="n"/>
      <c r="H3209" s="793" t="n"/>
      <c r="I3209" s="792" t="n"/>
      <c r="J3209" s="793" t="n"/>
      <c r="K3209" s="795" t="n"/>
      <c r="L3209" s="793" t="n"/>
    </row>
    <row r="3210" ht="17.45" customHeight="1">
      <c r="A3210" s="257">
        <f>IF(ISNUMBER(C3210),MONTH(C3210),"")</f>
        <v/>
      </c>
      <c r="B3210" s="257">
        <f>IF(ISNUMBER(C3210),YEAR(C3210),"")</f>
        <v/>
      </c>
      <c r="C3210" s="791">
        <f>C3209+1</f>
        <v/>
      </c>
      <c r="D3210" s="792" t="n"/>
      <c r="E3210" s="793" t="n"/>
      <c r="F3210" s="792" t="n"/>
      <c r="G3210" s="794" t="n"/>
      <c r="H3210" s="793" t="n"/>
      <c r="I3210" s="792" t="n"/>
      <c r="J3210" s="793" t="n"/>
      <c r="K3210" s="795" t="n"/>
      <c r="L3210" s="793" t="n"/>
    </row>
    <row r="3211" ht="17.45" customHeight="1">
      <c r="A3211" s="257">
        <f>IF(ISNUMBER(C3211),MONTH(C3211),"")</f>
        <v/>
      </c>
      <c r="B3211" s="257">
        <f>IF(ISNUMBER(C3211),YEAR(C3211),"")</f>
        <v/>
      </c>
      <c r="C3211" s="791">
        <f>C3210+1</f>
        <v/>
      </c>
      <c r="D3211" s="792" t="n"/>
      <c r="E3211" s="793" t="n"/>
      <c r="F3211" s="792" t="n"/>
      <c r="G3211" s="794" t="n"/>
      <c r="H3211" s="793" t="n"/>
      <c r="I3211" s="792" t="n"/>
      <c r="J3211" s="793" t="n"/>
      <c r="K3211" s="795" t="n"/>
      <c r="L3211" s="793" t="n"/>
    </row>
    <row r="3212" ht="17.45" customHeight="1">
      <c r="A3212" s="257">
        <f>IF(ISNUMBER(C3212),MONTH(C3212),"")</f>
        <v/>
      </c>
      <c r="B3212" s="257">
        <f>IF(ISNUMBER(C3212),YEAR(C3212),"")</f>
        <v/>
      </c>
      <c r="C3212" s="861">
        <f>C3211+1</f>
        <v/>
      </c>
      <c r="D3212" s="803" t="n"/>
      <c r="E3212" s="804" t="n"/>
      <c r="F3212" s="803" t="n"/>
      <c r="G3212" s="805" t="n"/>
      <c r="H3212" s="804" t="n"/>
      <c r="I3212" s="803" t="n"/>
      <c r="J3212" s="804" t="n"/>
      <c r="K3212" s="806" t="n"/>
      <c r="L3212" s="804" t="n"/>
    </row>
    <row r="3213" ht="17.45" customHeight="1">
      <c r="A3213" s="257">
        <f>IF(ISNUMBER(C3213),MONTH(C3213),"")</f>
        <v/>
      </c>
      <c r="B3213" s="257">
        <f>IF(ISNUMBER(C3213),YEAR(C3213),"")</f>
        <v/>
      </c>
      <c r="C3213" s="791">
        <f>C3212+1</f>
        <v/>
      </c>
      <c r="D3213" s="792" t="n"/>
      <c r="E3213" s="793" t="n"/>
      <c r="F3213" s="792" t="n"/>
      <c r="G3213" s="794" t="n"/>
      <c r="H3213" s="793" t="n"/>
      <c r="I3213" s="792" t="n"/>
      <c r="J3213" s="793" t="n"/>
      <c r="K3213" s="795" t="n"/>
      <c r="L3213" s="793" t="n"/>
    </row>
    <row r="3214" ht="17.45" customHeight="1">
      <c r="A3214" s="257">
        <f>IF(ISNUMBER(C3214),MONTH(C3214),"")</f>
        <v/>
      </c>
      <c r="B3214" s="257">
        <f>IF(ISNUMBER(C3214),YEAR(C3214),"")</f>
        <v/>
      </c>
      <c r="C3214" s="791">
        <f>C3213+1</f>
        <v/>
      </c>
      <c r="D3214" s="792" t="n"/>
      <c r="E3214" s="793" t="n"/>
      <c r="F3214" s="792" t="n"/>
      <c r="G3214" s="794" t="n"/>
      <c r="H3214" s="793" t="n"/>
      <c r="I3214" s="792" t="n"/>
      <c r="J3214" s="793" t="n"/>
      <c r="K3214" s="795" t="n"/>
      <c r="L3214" s="793" t="n"/>
    </row>
    <row r="3215" ht="17.45" customHeight="1">
      <c r="A3215" s="257">
        <f>IF(ISNUMBER(C3215),MONTH(C3215),"")</f>
        <v/>
      </c>
      <c r="B3215" s="257">
        <f>IF(ISNUMBER(C3215),YEAR(C3215),"")</f>
        <v/>
      </c>
      <c r="C3215" s="791">
        <f>C3214+1</f>
        <v/>
      </c>
      <c r="D3215" s="792" t="n"/>
      <c r="E3215" s="793" t="n"/>
      <c r="F3215" s="792" t="n"/>
      <c r="G3215" s="794" t="n"/>
      <c r="H3215" s="793" t="n"/>
      <c r="I3215" s="792" t="n"/>
      <c r="J3215" s="793" t="n"/>
      <c r="K3215" s="795" t="n"/>
      <c r="L3215" s="793" t="n"/>
    </row>
    <row r="3216" ht="17.45" customHeight="1">
      <c r="A3216" s="257">
        <f>IF(ISNUMBER(C3216),MONTH(C3216),"")</f>
        <v/>
      </c>
      <c r="B3216" s="257">
        <f>IF(ISNUMBER(C3216),YEAR(C3216),"")</f>
        <v/>
      </c>
      <c r="C3216" s="791">
        <f>C3215+1</f>
        <v/>
      </c>
      <c r="D3216" s="792" t="n"/>
      <c r="E3216" s="793" t="n"/>
      <c r="F3216" s="792" t="n"/>
      <c r="G3216" s="794" t="n"/>
      <c r="H3216" s="793" t="n"/>
      <c r="I3216" s="792" t="n"/>
      <c r="J3216" s="793" t="n"/>
      <c r="K3216" s="795" t="n"/>
      <c r="L3216" s="793" t="n"/>
    </row>
    <row r="3217" ht="17.45" customHeight="1">
      <c r="A3217" s="257">
        <f>IF(ISNUMBER(C3217),MONTH(C3217),"")</f>
        <v/>
      </c>
      <c r="B3217" s="257">
        <f>IF(ISNUMBER(C3217),YEAR(C3217),"")</f>
        <v/>
      </c>
      <c r="C3217" s="791">
        <f>C3216+1</f>
        <v/>
      </c>
      <c r="D3217" s="792" t="n"/>
      <c r="E3217" s="793" t="n"/>
      <c r="F3217" s="792" t="n"/>
      <c r="G3217" s="794" t="n"/>
      <c r="H3217" s="793" t="n"/>
      <c r="I3217" s="792" t="n"/>
      <c r="J3217" s="793" t="n"/>
      <c r="K3217" s="795" t="n"/>
      <c r="L3217" s="793" t="n"/>
    </row>
    <row r="3218" ht="17.45" customHeight="1">
      <c r="A3218" s="257">
        <f>IF(ISNUMBER(C3218),MONTH(C3218),"")</f>
        <v/>
      </c>
      <c r="B3218" s="257">
        <f>IF(ISNUMBER(C3218),YEAR(C3218),"")</f>
        <v/>
      </c>
      <c r="C3218" s="861">
        <f>C3217+1</f>
        <v/>
      </c>
      <c r="D3218" s="803" t="n"/>
      <c r="E3218" s="804" t="n"/>
      <c r="F3218" s="803" t="n"/>
      <c r="G3218" s="805" t="n"/>
      <c r="H3218" s="804" t="n"/>
      <c r="I3218" s="803" t="n"/>
      <c r="J3218" s="804" t="n"/>
      <c r="K3218" s="806" t="n"/>
      <c r="L3218" s="804" t="n"/>
    </row>
    <row r="3219" ht="17.45" customHeight="1">
      <c r="A3219" s="257">
        <f>IF(ISNUMBER(C3219),MONTH(C3219),"")</f>
        <v/>
      </c>
      <c r="B3219" s="257">
        <f>IF(ISNUMBER(C3219),YEAR(C3219),"")</f>
        <v/>
      </c>
      <c r="C3219" s="791">
        <f>C3218+1</f>
        <v/>
      </c>
      <c r="D3219" s="792" t="n"/>
      <c r="E3219" s="793" t="n"/>
      <c r="F3219" s="792" t="n"/>
      <c r="G3219" s="794" t="n"/>
      <c r="H3219" s="793" t="n"/>
      <c r="I3219" s="792" t="n"/>
      <c r="J3219" s="793" t="n"/>
      <c r="K3219" s="795" t="n"/>
      <c r="L3219" s="793" t="n"/>
    </row>
    <row r="3220" ht="17.45" customHeight="1">
      <c r="A3220" s="257">
        <f>IF(ISNUMBER(C3220),MONTH(C3220),"")</f>
        <v/>
      </c>
      <c r="B3220" s="257">
        <f>IF(ISNUMBER(C3220),YEAR(C3220),"")</f>
        <v/>
      </c>
      <c r="C3220" s="791">
        <f>C3219+1</f>
        <v/>
      </c>
      <c r="D3220" s="792" t="n"/>
      <c r="E3220" s="793" t="n"/>
      <c r="F3220" s="792" t="n"/>
      <c r="G3220" s="794" t="n"/>
      <c r="H3220" s="793" t="n"/>
      <c r="I3220" s="792" t="n"/>
      <c r="J3220" s="793" t="n"/>
      <c r="K3220" s="795" t="n"/>
      <c r="L3220" s="793" t="n"/>
    </row>
    <row r="3221" ht="17.45" customHeight="1">
      <c r="A3221" s="257">
        <f>IF(ISNUMBER(C3221),MONTH(C3221),"")</f>
        <v/>
      </c>
      <c r="B3221" s="257">
        <f>IF(ISNUMBER(C3221),YEAR(C3221),"")</f>
        <v/>
      </c>
      <c r="C3221" s="791">
        <f>C3220+1</f>
        <v/>
      </c>
      <c r="D3221" s="792" t="n"/>
      <c r="E3221" s="793" t="n"/>
      <c r="F3221" s="792" t="n"/>
      <c r="G3221" s="794" t="n"/>
      <c r="H3221" s="793" t="n"/>
      <c r="I3221" s="792" t="n"/>
      <c r="J3221" s="793" t="n"/>
      <c r="K3221" s="795" t="n"/>
      <c r="L3221" s="793" t="n"/>
    </row>
    <row r="3222" ht="17.45" customHeight="1">
      <c r="A3222" s="257">
        <f>IF(ISNUMBER(C3222),MONTH(C3222),"")</f>
        <v/>
      </c>
      <c r="B3222" s="257">
        <f>IF(ISNUMBER(C3222),YEAR(C3222),"")</f>
        <v/>
      </c>
      <c r="C3222" s="791">
        <f>C3221+1</f>
        <v/>
      </c>
      <c r="D3222" s="792" t="n"/>
      <c r="E3222" s="793" t="n"/>
      <c r="F3222" s="792" t="n"/>
      <c r="G3222" s="794" t="n"/>
      <c r="H3222" s="793" t="n"/>
      <c r="I3222" s="792" t="n"/>
      <c r="J3222" s="793" t="n"/>
      <c r="K3222" s="795" t="n"/>
      <c r="L3222" s="793" t="n"/>
    </row>
    <row r="3223" ht="17.45" customHeight="1">
      <c r="A3223" s="257">
        <f>IF(ISNUMBER(C3223),MONTH(C3223),"")</f>
        <v/>
      </c>
      <c r="B3223" s="257">
        <f>IF(ISNUMBER(C3223),YEAR(C3223),"")</f>
        <v/>
      </c>
      <c r="C3223" s="791">
        <f>C3222+1</f>
        <v/>
      </c>
      <c r="D3223" s="792" t="n"/>
      <c r="E3223" s="793" t="n"/>
      <c r="F3223" s="792" t="n"/>
      <c r="G3223" s="794" t="n"/>
      <c r="H3223" s="793" t="n"/>
      <c r="I3223" s="792" t="n"/>
      <c r="J3223" s="793" t="n"/>
      <c r="K3223" s="795" t="n"/>
      <c r="L3223" s="793" t="n"/>
    </row>
    <row r="3224" ht="17.45" customHeight="1">
      <c r="A3224" s="257">
        <f>IF(ISNUMBER(C3224),MONTH(C3224),"")</f>
        <v/>
      </c>
      <c r="B3224" s="257">
        <f>IF(ISNUMBER(C3224),YEAR(C3224),"")</f>
        <v/>
      </c>
      <c r="C3224" s="861">
        <f>C3223+1</f>
        <v/>
      </c>
      <c r="D3224" s="803" t="n"/>
      <c r="E3224" s="804" t="n"/>
      <c r="F3224" s="803" t="n"/>
      <c r="G3224" s="805" t="n"/>
      <c r="H3224" s="804" t="n"/>
      <c r="I3224" s="803" t="n"/>
      <c r="J3224" s="804" t="n"/>
      <c r="K3224" s="806" t="n"/>
      <c r="L3224" s="804" t="n"/>
    </row>
    <row r="3225" ht="17.45" customHeight="1">
      <c r="A3225" s="257">
        <f>IF(ISNUMBER(C3225),MONTH(C3225),"")</f>
        <v/>
      </c>
      <c r="B3225" s="257">
        <f>IF(ISNUMBER(C3225),YEAR(C3225),"")</f>
        <v/>
      </c>
      <c r="C3225" s="791">
        <f>C3224+1</f>
        <v/>
      </c>
      <c r="D3225" s="792" t="n"/>
      <c r="E3225" s="793" t="n"/>
      <c r="F3225" s="792" t="n"/>
      <c r="G3225" s="794" t="n"/>
      <c r="H3225" s="793" t="n"/>
      <c r="I3225" s="792" t="n"/>
      <c r="J3225" s="793" t="n"/>
      <c r="K3225" s="795" t="n"/>
      <c r="L3225" s="793" t="n"/>
    </row>
    <row r="3226" ht="17.45" customHeight="1">
      <c r="A3226" s="257">
        <f>IF(ISNUMBER(C3226),MONTH(C3226),"")</f>
        <v/>
      </c>
      <c r="B3226" s="257">
        <f>IF(ISNUMBER(C3226),YEAR(C3226),"")</f>
        <v/>
      </c>
      <c r="C3226" s="791">
        <f>C3225+1</f>
        <v/>
      </c>
      <c r="D3226" s="792" t="n"/>
      <c r="E3226" s="793" t="n"/>
      <c r="F3226" s="792" t="n"/>
      <c r="G3226" s="794" t="n"/>
      <c r="H3226" s="793" t="n"/>
      <c r="I3226" s="792" t="n"/>
      <c r="J3226" s="793" t="n"/>
      <c r="K3226" s="795" t="n"/>
      <c r="L3226" s="793" t="n"/>
    </row>
    <row r="3227" ht="17.45" customHeight="1" thickBot="1">
      <c r="A3227" s="257">
        <f>IF(ISNUMBER(C3227),MONTH(C3227),"")</f>
        <v/>
      </c>
      <c r="B3227" s="257">
        <f>IF(ISNUMBER(C3227),YEAR(C3227),"")</f>
        <v/>
      </c>
      <c r="C3227" s="791">
        <f>C3226+1</f>
        <v/>
      </c>
      <c r="D3227" s="792" t="n"/>
      <c r="E3227" s="793" t="n"/>
      <c r="F3227" s="792" t="n"/>
      <c r="G3227" s="794" t="n"/>
      <c r="H3227" s="793" t="n"/>
      <c r="I3227" s="792" t="n"/>
      <c r="J3227" s="793" t="n"/>
      <c r="K3227" s="795" t="n"/>
      <c r="L3227" s="793" t="n"/>
    </row>
    <row r="3228" ht="17.45" customHeight="1" thickBot="1">
      <c r="A3228" s="257">
        <f>IF(ISNUMBER(C3228),MONTH(C3228),"")</f>
        <v/>
      </c>
      <c r="B3228" s="257">
        <f>IF(ISNUMBER(C3228),YEAR(C3228),"")</f>
        <v/>
      </c>
      <c r="C3228" s="791">
        <f>C3227+1</f>
        <v/>
      </c>
      <c r="D3228" s="792" t="n"/>
      <c r="E3228" s="793" t="n"/>
      <c r="F3228" s="792" t="n"/>
      <c r="G3228" s="794" t="n"/>
      <c r="H3228" s="793" t="n"/>
      <c r="I3228" s="792" t="n"/>
      <c r="J3228" s="793" t="n"/>
      <c r="K3228" s="795" t="n"/>
      <c r="L3228" s="793" t="n"/>
      <c r="U3228" s="514" t="inlineStr">
        <is>
          <t>October</t>
        </is>
      </c>
      <c r="V3228" s="515" t="n">
        <v>2026</v>
      </c>
      <c r="W3228" s="516" t="n"/>
      <c r="X3228" s="516" t="n"/>
      <c r="Y3228" s="516" t="n"/>
    </row>
    <row r="3229" ht="17.45" customHeight="1">
      <c r="A3229" s="257">
        <f>IF(ISNUMBER(C3229),MONTH(C3229),"")</f>
        <v/>
      </c>
      <c r="B3229" s="257">
        <f>IF(ISNUMBER(C3229),YEAR(C3229),"")</f>
        <v/>
      </c>
      <c r="C3229" s="791">
        <f>C3228+1</f>
        <v/>
      </c>
      <c r="D3229" s="792" t="n"/>
      <c r="E3229" s="793" t="n"/>
      <c r="F3229" s="792" t="n"/>
      <c r="G3229" s="794" t="n"/>
      <c r="H3229" s="793" t="n"/>
      <c r="I3229" s="792" t="n"/>
      <c r="J3229" s="793" t="n"/>
      <c r="K3229" s="795" t="n"/>
      <c r="L3229" s="793" t="n"/>
      <c r="U3229" s="517" t="inlineStr">
        <is>
          <t>Parameter</t>
        </is>
      </c>
      <c r="V3229" s="517" t="inlineStr">
        <is>
          <t>Station 1</t>
        </is>
      </c>
      <c r="W3229" s="517" t="inlineStr">
        <is>
          <t>Station 2</t>
        </is>
      </c>
      <c r="X3229" s="517" t="inlineStr">
        <is>
          <t>Station 4</t>
        </is>
      </c>
      <c r="Y3229" s="517" t="inlineStr">
        <is>
          <t>Station 5</t>
        </is>
      </c>
    </row>
    <row r="3230" ht="17.45" customHeight="1">
      <c r="A3230" s="257">
        <f>IF(ISNUMBER(C3230),MONTH(C3230),"")</f>
        <v/>
      </c>
      <c r="B3230" s="257">
        <f>IF(ISNUMBER(C3230),YEAR(C3230),"")</f>
        <v/>
      </c>
      <c r="C3230" s="861">
        <f>C3229+1</f>
        <v/>
      </c>
      <c r="D3230" s="976" t="n"/>
      <c r="E3230" s="977" t="n"/>
      <c r="F3230" s="976" t="n"/>
      <c r="G3230" s="978" t="n"/>
      <c r="H3230" s="977" t="n"/>
      <c r="I3230" s="976" t="n"/>
      <c r="J3230" s="977" t="n"/>
      <c r="K3230" s="979" t="n"/>
      <c r="L3230" s="977" t="n"/>
      <c r="U3230" s="518" t="inlineStr">
        <is>
          <t>Average</t>
        </is>
      </c>
      <c r="V3230" s="928">
        <f>AVERAGE(D3200:E3230)</f>
        <v/>
      </c>
      <c r="W3230" s="928">
        <f>AVERAGE(F3200:H3230)</f>
        <v/>
      </c>
      <c r="X3230" s="928">
        <f>AVERAGE(I3200:J3230)</f>
        <v/>
      </c>
      <c r="Y3230" s="928">
        <f>AVERAGE(K3200:L3230)</f>
        <v/>
      </c>
    </row>
    <row r="3231" ht="17.45" customHeight="1">
      <c r="A3231" s="257">
        <f>IF(ISNUMBER(C3231),MONTH(C3231),"")</f>
        <v/>
      </c>
      <c r="B3231" s="257">
        <f>IF(ISNUMBER(C3231),YEAR(C3231),"")</f>
        <v/>
      </c>
      <c r="C3231" s="791">
        <f>C3230+1</f>
        <v/>
      </c>
      <c r="D3231" s="792" t="n"/>
      <c r="E3231" s="793" t="n"/>
      <c r="F3231" s="792" t="n"/>
      <c r="G3231" s="794" t="n"/>
      <c r="H3231" s="793" t="n"/>
      <c r="I3231" s="792" t="n"/>
      <c r="J3231" s="793" t="n"/>
      <c r="K3231" s="795" t="n"/>
      <c r="L3231" s="793" t="n"/>
      <c r="U3231" s="518" t="inlineStr">
        <is>
          <t>Maximum</t>
        </is>
      </c>
      <c r="V3231" s="928">
        <f>MAX(D3200:E3230)</f>
        <v/>
      </c>
      <c r="W3231" s="928">
        <f>MAX(F3200:H3230)</f>
        <v/>
      </c>
      <c r="X3231" s="928">
        <f>MAX(I3200:J3230)</f>
        <v/>
      </c>
      <c r="Y3231" s="928">
        <f>MAX(K3200:L3230)</f>
        <v/>
      </c>
    </row>
    <row r="3232" ht="17.45" customHeight="1" thickBot="1">
      <c r="A3232" s="257">
        <f>IF(ISNUMBER(C3232),MONTH(C3232),"")</f>
        <v/>
      </c>
      <c r="B3232" s="257">
        <f>IF(ISNUMBER(C3232),YEAR(C3232),"")</f>
        <v/>
      </c>
      <c r="C3232" s="791">
        <f>C3231+1</f>
        <v/>
      </c>
      <c r="D3232" s="792" t="n"/>
      <c r="E3232" s="793" t="n"/>
      <c r="F3232" s="792" t="n"/>
      <c r="G3232" s="794" t="n"/>
      <c r="H3232" s="793" t="n"/>
      <c r="I3232" s="792" t="n"/>
      <c r="J3232" s="793" t="n"/>
      <c r="K3232" s="795" t="n"/>
      <c r="L3232" s="793" t="n"/>
      <c r="U3232" s="520" t="inlineStr">
        <is>
          <t># DAYS &gt; 2.5</t>
        </is>
      </c>
      <c r="V3232" s="521">
        <f>COUNTIF(D3200:E3230,"&gt;=2.5")</f>
        <v/>
      </c>
      <c r="W3232" s="521">
        <f>COUNTIF(F3200:H3230,"&gt;=2.5")</f>
        <v/>
      </c>
      <c r="X3232" s="521">
        <f>COUNTIF(I3200:J3230,"&gt;=2.5")</f>
        <v/>
      </c>
      <c r="Y3232" s="521">
        <f>COUNTIF(K3200:L3230,"&gt;=2.5")</f>
        <v/>
      </c>
    </row>
    <row r="3233" ht="17.45" customHeight="1" thickBot="1">
      <c r="A3233" s="257">
        <f>IF(ISNUMBER(C3233),MONTH(C3233),"")</f>
        <v/>
      </c>
      <c r="B3233" s="257">
        <f>IF(ISNUMBER(C3233),YEAR(C3233),"")</f>
        <v/>
      </c>
      <c r="C3233" s="791">
        <f>C3232+1</f>
        <v/>
      </c>
      <c r="D3233" s="792" t="n"/>
      <c r="E3233" s="793" t="n"/>
      <c r="F3233" s="792" t="n"/>
      <c r="G3233" s="794" t="n"/>
      <c r="H3233" s="793" t="n"/>
      <c r="I3233" s="792" t="n"/>
      <c r="J3233" s="793" t="n"/>
      <c r="K3233" s="795" t="n"/>
      <c r="L3233" s="793" t="n"/>
      <c r="X3233" s="664">
        <f>SUM(V3232:Y3232)</f>
        <v/>
      </c>
      <c r="Y3233" s="929">
        <f>AVERAGE(V3230:Y3230)</f>
        <v/>
      </c>
    </row>
    <row r="3234" ht="17.45" customHeight="1">
      <c r="A3234" s="257">
        <f>IF(ISNUMBER(C3234),MONTH(C3234),"")</f>
        <v/>
      </c>
      <c r="B3234" s="257">
        <f>IF(ISNUMBER(C3234),YEAR(C3234),"")</f>
        <v/>
      </c>
      <c r="C3234" s="791">
        <f>C3233+1</f>
        <v/>
      </c>
      <c r="D3234" s="792" t="n"/>
      <c r="E3234" s="793" t="n"/>
      <c r="F3234" s="792" t="n"/>
      <c r="G3234" s="794" t="n"/>
      <c r="H3234" s="793" t="n"/>
      <c r="I3234" s="792" t="n"/>
      <c r="J3234" s="793" t="n"/>
      <c r="K3234" s="795" t="n"/>
      <c r="L3234" s="793" t="n"/>
      <c r="V3234" s="605">
        <f>V3230-V3199</f>
        <v/>
      </c>
      <c r="W3234" s="605">
        <f>W3230-W3199</f>
        <v/>
      </c>
      <c r="X3234" s="605">
        <f>X3230-X3199</f>
        <v/>
      </c>
      <c r="Y3234" s="605">
        <f>Y3230-Y3199</f>
        <v/>
      </c>
    </row>
    <row r="3235" ht="17.45" customHeight="1">
      <c r="A3235" s="257">
        <f>IF(ISNUMBER(C3235),MONTH(C3235),"")</f>
        <v/>
      </c>
      <c r="B3235" s="257">
        <f>IF(ISNUMBER(C3235),YEAR(C3235),"")</f>
        <v/>
      </c>
      <c r="C3235" s="791">
        <f>C3234+1</f>
        <v/>
      </c>
      <c r="D3235" s="792" t="n"/>
      <c r="E3235" s="793" t="n"/>
      <c r="F3235" s="792" t="n"/>
      <c r="G3235" s="794" t="n"/>
      <c r="H3235" s="793" t="n"/>
      <c r="I3235" s="792" t="n"/>
      <c r="J3235" s="793" t="n"/>
      <c r="K3235" s="795" t="n"/>
      <c r="L3235" s="793" t="n"/>
    </row>
    <row r="3236" ht="17.45" customHeight="1">
      <c r="A3236" s="257">
        <f>IF(ISNUMBER(C3236),MONTH(C3236),"")</f>
        <v/>
      </c>
      <c r="B3236" s="257">
        <f>IF(ISNUMBER(C3236),YEAR(C3236),"")</f>
        <v/>
      </c>
      <c r="C3236" s="861">
        <f>C3235+1</f>
        <v/>
      </c>
      <c r="D3236" s="803" t="n"/>
      <c r="E3236" s="804" t="n"/>
      <c r="F3236" s="803" t="n"/>
      <c r="G3236" s="805" t="n"/>
      <c r="H3236" s="804" t="n"/>
      <c r="I3236" s="803" t="n"/>
      <c r="J3236" s="804" t="n"/>
      <c r="K3236" s="806" t="n"/>
      <c r="L3236" s="804" t="n"/>
    </row>
    <row r="3237" ht="17.45" customHeight="1">
      <c r="A3237" s="257">
        <f>IF(ISNUMBER(C3237),MONTH(C3237),"")</f>
        <v/>
      </c>
      <c r="B3237" s="257">
        <f>IF(ISNUMBER(C3237),YEAR(C3237),"")</f>
        <v/>
      </c>
      <c r="C3237" s="791">
        <f>C3236+1</f>
        <v/>
      </c>
      <c r="D3237" s="792" t="n"/>
      <c r="E3237" s="793" t="n"/>
      <c r="F3237" s="792" t="n"/>
      <c r="G3237" s="794" t="n"/>
      <c r="H3237" s="793" t="n"/>
      <c r="I3237" s="792" t="n"/>
      <c r="J3237" s="793" t="n"/>
      <c r="K3237" s="795" t="n"/>
      <c r="L3237" s="793" t="n"/>
    </row>
    <row r="3238" ht="17.45" customHeight="1">
      <c r="A3238" s="257">
        <f>IF(ISNUMBER(C3238),MONTH(C3238),"")</f>
        <v/>
      </c>
      <c r="B3238" s="257">
        <f>IF(ISNUMBER(C3238),YEAR(C3238),"")</f>
        <v/>
      </c>
      <c r="C3238" s="791">
        <f>C3237+1</f>
        <v/>
      </c>
      <c r="D3238" s="792" t="n"/>
      <c r="E3238" s="793" t="n"/>
      <c r="F3238" s="792" t="n"/>
      <c r="G3238" s="794" t="n"/>
      <c r="H3238" s="793" t="n"/>
      <c r="I3238" s="792" t="n"/>
      <c r="J3238" s="793" t="n"/>
      <c r="K3238" s="795" t="n"/>
      <c r="L3238" s="793" t="n"/>
    </row>
    <row r="3239" ht="17.45" customHeight="1">
      <c r="A3239" s="257">
        <f>IF(ISNUMBER(C3239),MONTH(C3239),"")</f>
        <v/>
      </c>
      <c r="B3239" s="257">
        <f>IF(ISNUMBER(C3239),YEAR(C3239),"")</f>
        <v/>
      </c>
      <c r="C3239" s="791">
        <f>C3238+1</f>
        <v/>
      </c>
      <c r="D3239" s="792" t="n"/>
      <c r="E3239" s="793" t="n"/>
      <c r="F3239" s="792" t="n"/>
      <c r="G3239" s="794" t="n"/>
      <c r="H3239" s="793" t="n"/>
      <c r="I3239" s="792" t="n"/>
      <c r="J3239" s="793" t="n"/>
      <c r="K3239" s="795" t="n"/>
      <c r="L3239" s="793" t="n"/>
    </row>
    <row r="3240" ht="17.45" customHeight="1">
      <c r="A3240" s="257">
        <f>IF(ISNUMBER(C3240),MONTH(C3240),"")</f>
        <v/>
      </c>
      <c r="B3240" s="257">
        <f>IF(ISNUMBER(C3240),YEAR(C3240),"")</f>
        <v/>
      </c>
      <c r="C3240" s="791">
        <f>C3239+1</f>
        <v/>
      </c>
      <c r="D3240" s="792" t="n"/>
      <c r="E3240" s="793" t="n"/>
      <c r="F3240" s="792" t="n"/>
      <c r="G3240" s="794" t="n"/>
      <c r="H3240" s="793" t="n"/>
      <c r="I3240" s="792" t="n"/>
      <c r="J3240" s="793" t="n"/>
      <c r="K3240" s="795" t="n"/>
      <c r="L3240" s="793" t="n"/>
    </row>
    <row r="3241" ht="17.45" customHeight="1">
      <c r="A3241" s="257">
        <f>IF(ISNUMBER(C3241),MONTH(C3241),"")</f>
        <v/>
      </c>
      <c r="B3241" s="257">
        <f>IF(ISNUMBER(C3241),YEAR(C3241),"")</f>
        <v/>
      </c>
      <c r="C3241" s="791">
        <f>C3240+1</f>
        <v/>
      </c>
      <c r="D3241" s="792" t="n"/>
      <c r="E3241" s="793" t="n"/>
      <c r="F3241" s="792" t="n"/>
      <c r="G3241" s="794" t="n"/>
      <c r="H3241" s="793" t="n"/>
      <c r="I3241" s="792" t="n"/>
      <c r="J3241" s="793" t="n"/>
      <c r="K3241" s="795" t="n"/>
      <c r="L3241" s="793" t="n"/>
    </row>
    <row r="3242" ht="17.45" customHeight="1">
      <c r="A3242" s="257">
        <f>IF(ISNUMBER(C3242),MONTH(C3242),"")</f>
        <v/>
      </c>
      <c r="B3242" s="257">
        <f>IF(ISNUMBER(C3242),YEAR(C3242),"")</f>
        <v/>
      </c>
      <c r="C3242" s="861">
        <f>C3241+1</f>
        <v/>
      </c>
      <c r="D3242" s="803" t="n"/>
      <c r="E3242" s="804" t="n"/>
      <c r="F3242" s="803" t="n"/>
      <c r="G3242" s="805" t="n"/>
      <c r="H3242" s="804" t="n"/>
      <c r="I3242" s="803" t="n"/>
      <c r="J3242" s="804" t="n"/>
      <c r="K3242" s="806" t="n"/>
      <c r="L3242" s="804" t="n"/>
    </row>
    <row r="3243" ht="17.45" customHeight="1">
      <c r="A3243" s="257">
        <f>IF(ISNUMBER(C3243),MONTH(C3243),"")</f>
        <v/>
      </c>
      <c r="B3243" s="257">
        <f>IF(ISNUMBER(C3243),YEAR(C3243),"")</f>
        <v/>
      </c>
      <c r="C3243" s="791">
        <f>C3242+1</f>
        <v/>
      </c>
      <c r="D3243" s="792" t="n"/>
      <c r="E3243" s="793" t="n"/>
      <c r="F3243" s="792" t="n"/>
      <c r="G3243" s="794" t="n"/>
      <c r="H3243" s="793" t="n"/>
      <c r="I3243" s="792" t="n"/>
      <c r="J3243" s="793" t="n"/>
      <c r="K3243" s="795" t="n"/>
      <c r="L3243" s="793" t="n"/>
    </row>
    <row r="3244" ht="17.45" customHeight="1">
      <c r="A3244" s="257">
        <f>IF(ISNUMBER(C3244),MONTH(C3244),"")</f>
        <v/>
      </c>
      <c r="B3244" s="257">
        <f>IF(ISNUMBER(C3244),YEAR(C3244),"")</f>
        <v/>
      </c>
      <c r="C3244" s="791">
        <f>C3243+1</f>
        <v/>
      </c>
      <c r="D3244" s="792" t="n"/>
      <c r="E3244" s="793" t="n"/>
      <c r="F3244" s="792" t="n"/>
      <c r="G3244" s="794" t="n"/>
      <c r="H3244" s="793" t="n"/>
      <c r="I3244" s="792" t="n"/>
      <c r="J3244" s="793" t="n"/>
      <c r="K3244" s="795" t="n"/>
      <c r="L3244" s="793" t="n"/>
    </row>
    <row r="3245" ht="17.45" customHeight="1">
      <c r="A3245" s="257">
        <f>IF(ISNUMBER(C3245),MONTH(C3245),"")</f>
        <v/>
      </c>
      <c r="B3245" s="257">
        <f>IF(ISNUMBER(C3245),YEAR(C3245),"")</f>
        <v/>
      </c>
      <c r="C3245" s="791">
        <f>C3244+1</f>
        <v/>
      </c>
      <c r="D3245" s="792" t="n"/>
      <c r="E3245" s="793" t="n"/>
      <c r="F3245" s="792" t="n"/>
      <c r="G3245" s="794" t="n"/>
      <c r="H3245" s="793" t="n"/>
      <c r="I3245" s="792" t="n"/>
      <c r="J3245" s="793" t="n"/>
      <c r="K3245" s="795" t="n"/>
      <c r="L3245" s="793" t="n"/>
    </row>
    <row r="3246" ht="17.45" customHeight="1">
      <c r="A3246" s="257">
        <f>IF(ISNUMBER(C3246),MONTH(C3246),"")</f>
        <v/>
      </c>
      <c r="B3246" s="257">
        <f>IF(ISNUMBER(C3246),YEAR(C3246),"")</f>
        <v/>
      </c>
      <c r="C3246" s="791">
        <f>C3245+1</f>
        <v/>
      </c>
      <c r="D3246" s="792" t="n"/>
      <c r="E3246" s="793" t="n"/>
      <c r="F3246" s="792" t="n"/>
      <c r="G3246" s="794" t="n"/>
      <c r="H3246" s="793" t="n"/>
      <c r="I3246" s="792" t="n"/>
      <c r="J3246" s="793" t="n"/>
      <c r="K3246" s="795" t="n"/>
      <c r="L3246" s="793" t="n"/>
    </row>
    <row r="3247" ht="17.45" customHeight="1">
      <c r="A3247" s="257">
        <f>IF(ISNUMBER(C3247),MONTH(C3247),"")</f>
        <v/>
      </c>
      <c r="B3247" s="257">
        <f>IF(ISNUMBER(C3247),YEAR(C3247),"")</f>
        <v/>
      </c>
      <c r="C3247" s="791">
        <f>C3246+1</f>
        <v/>
      </c>
      <c r="D3247" s="792" t="n"/>
      <c r="E3247" s="793" t="n"/>
      <c r="F3247" s="792" t="n"/>
      <c r="G3247" s="794" t="n"/>
      <c r="H3247" s="793" t="n"/>
      <c r="I3247" s="792" t="n"/>
      <c r="J3247" s="793" t="n"/>
      <c r="K3247" s="795" t="n"/>
      <c r="L3247" s="793" t="n"/>
    </row>
    <row r="3248" ht="17.45" customHeight="1">
      <c r="A3248" s="257">
        <f>IF(ISNUMBER(C3248),MONTH(C3248),"")</f>
        <v/>
      </c>
      <c r="B3248" s="257">
        <f>IF(ISNUMBER(C3248),YEAR(C3248),"")</f>
        <v/>
      </c>
      <c r="C3248" s="861">
        <f>C3247+1</f>
        <v/>
      </c>
      <c r="D3248" s="976" t="n"/>
      <c r="E3248" s="977" t="n"/>
      <c r="F3248" s="976" t="n"/>
      <c r="G3248" s="978" t="n"/>
      <c r="H3248" s="977" t="n"/>
      <c r="I3248" s="976" t="n"/>
      <c r="J3248" s="977" t="n"/>
      <c r="K3248" s="979" t="n"/>
      <c r="L3248" s="977" t="n"/>
    </row>
    <row r="3249" ht="17.45" customHeight="1">
      <c r="A3249" s="257">
        <f>IF(ISNUMBER(C3249),MONTH(C3249),"")</f>
        <v/>
      </c>
      <c r="B3249" s="257">
        <f>IF(ISNUMBER(C3249),YEAR(C3249),"")</f>
        <v/>
      </c>
      <c r="C3249" s="791">
        <f>C3248+1</f>
        <v/>
      </c>
      <c r="D3249" s="792" t="n"/>
      <c r="E3249" s="793" t="n"/>
      <c r="F3249" s="792" t="n"/>
      <c r="G3249" s="794" t="n"/>
      <c r="H3249" s="793" t="n"/>
      <c r="I3249" s="792" t="n"/>
      <c r="J3249" s="793" t="n"/>
      <c r="K3249" s="795" t="n"/>
      <c r="L3249" s="793" t="n"/>
    </row>
    <row r="3250" ht="17.45" customHeight="1">
      <c r="A3250" s="257">
        <f>IF(ISNUMBER(C3250),MONTH(C3250),"")</f>
        <v/>
      </c>
      <c r="B3250" s="257">
        <f>IF(ISNUMBER(C3250),YEAR(C3250),"")</f>
        <v/>
      </c>
      <c r="C3250" s="791">
        <f>C3249+1</f>
        <v/>
      </c>
      <c r="D3250" s="792" t="n"/>
      <c r="E3250" s="793" t="n"/>
      <c r="F3250" s="792" t="n"/>
      <c r="G3250" s="794" t="n"/>
      <c r="H3250" s="793" t="n"/>
      <c r="I3250" s="792" t="n"/>
      <c r="J3250" s="793" t="n"/>
      <c r="K3250" s="795" t="n"/>
      <c r="L3250" s="793" t="n"/>
    </row>
    <row r="3251" ht="17.45" customHeight="1">
      <c r="A3251" s="257">
        <f>IF(ISNUMBER(C3251),MONTH(C3251),"")</f>
        <v/>
      </c>
      <c r="B3251" s="257">
        <f>IF(ISNUMBER(C3251),YEAR(C3251),"")</f>
        <v/>
      </c>
      <c r="C3251" s="791">
        <f>C3250+1</f>
        <v/>
      </c>
      <c r="D3251" s="792" t="n"/>
      <c r="E3251" s="793" t="n"/>
      <c r="F3251" s="792" t="n"/>
      <c r="G3251" s="794" t="n"/>
      <c r="H3251" s="793" t="n"/>
      <c r="I3251" s="792" t="n"/>
      <c r="J3251" s="793" t="n"/>
      <c r="K3251" s="795" t="n"/>
      <c r="L3251" s="793" t="n"/>
    </row>
    <row r="3252" ht="17.45" customHeight="1">
      <c r="A3252" s="257">
        <f>IF(ISNUMBER(C3252),MONTH(C3252),"")</f>
        <v/>
      </c>
      <c r="B3252" s="257">
        <f>IF(ISNUMBER(C3252),YEAR(C3252),"")</f>
        <v/>
      </c>
      <c r="C3252" s="791">
        <f>C3251+1</f>
        <v/>
      </c>
      <c r="D3252" s="792" t="n"/>
      <c r="E3252" s="793" t="n"/>
      <c r="F3252" s="792" t="n"/>
      <c r="G3252" s="794" t="n"/>
      <c r="H3252" s="793" t="n"/>
      <c r="I3252" s="792" t="n"/>
      <c r="J3252" s="793" t="n"/>
      <c r="K3252" s="795" t="n"/>
      <c r="L3252" s="793" t="n"/>
    </row>
    <row r="3253" ht="17.45" customHeight="1">
      <c r="A3253" s="257">
        <f>IF(ISNUMBER(C3253),MONTH(C3253),"")</f>
        <v/>
      </c>
      <c r="B3253" s="257">
        <f>IF(ISNUMBER(C3253),YEAR(C3253),"")</f>
        <v/>
      </c>
      <c r="C3253" s="791">
        <f>C3252+1</f>
        <v/>
      </c>
      <c r="D3253" s="792" t="n"/>
      <c r="E3253" s="793" t="n"/>
      <c r="F3253" s="792" t="n"/>
      <c r="G3253" s="794" t="n"/>
      <c r="H3253" s="793" t="n"/>
      <c r="I3253" s="792" t="n"/>
      <c r="J3253" s="793" t="n"/>
      <c r="K3253" s="795" t="n"/>
      <c r="L3253" s="793" t="n"/>
    </row>
    <row r="3254" ht="17.45" customHeight="1">
      <c r="A3254" s="257">
        <f>IF(ISNUMBER(C3254),MONTH(C3254),"")</f>
        <v/>
      </c>
      <c r="B3254" s="257">
        <f>IF(ISNUMBER(C3254),YEAR(C3254),"")</f>
        <v/>
      </c>
      <c r="C3254" s="861">
        <f>C3253+1</f>
        <v/>
      </c>
      <c r="D3254" s="803" t="n"/>
      <c r="E3254" s="804" t="n"/>
      <c r="F3254" s="803" t="n"/>
      <c r="G3254" s="805" t="n"/>
      <c r="H3254" s="804" t="n"/>
      <c r="I3254" s="803" t="n"/>
      <c r="J3254" s="804" t="n"/>
      <c r="K3254" s="806" t="n"/>
      <c r="L3254" s="804" t="n"/>
    </row>
    <row r="3255" ht="17.45" customHeight="1">
      <c r="A3255" s="257">
        <f>IF(ISNUMBER(C3255),MONTH(C3255),"")</f>
        <v/>
      </c>
      <c r="B3255" s="257">
        <f>IF(ISNUMBER(C3255),YEAR(C3255),"")</f>
        <v/>
      </c>
      <c r="C3255" s="791">
        <f>C3254+1</f>
        <v/>
      </c>
      <c r="D3255" s="792" t="n"/>
      <c r="E3255" s="793" t="n"/>
      <c r="F3255" s="792" t="n"/>
      <c r="G3255" s="794" t="n"/>
      <c r="H3255" s="793" t="n"/>
      <c r="I3255" s="792" t="n"/>
      <c r="J3255" s="793" t="n"/>
      <c r="K3255" s="795" t="n"/>
      <c r="L3255" s="793" t="n"/>
    </row>
    <row r="3256" ht="17.45" customHeight="1">
      <c r="A3256" s="257">
        <f>IF(ISNUMBER(C3256),MONTH(C3256),"")</f>
        <v/>
      </c>
      <c r="B3256" s="257">
        <f>IF(ISNUMBER(C3256),YEAR(C3256),"")</f>
        <v/>
      </c>
      <c r="C3256" s="791">
        <f>C3255+1</f>
        <v/>
      </c>
      <c r="D3256" s="792" t="n"/>
      <c r="E3256" s="793" t="n"/>
      <c r="F3256" s="792" t="n"/>
      <c r="G3256" s="794" t="n"/>
      <c r="H3256" s="793" t="n"/>
      <c r="I3256" s="792" t="n"/>
      <c r="J3256" s="793" t="n"/>
      <c r="K3256" s="795" t="n"/>
      <c r="L3256" s="793" t="n"/>
    </row>
    <row r="3257" ht="17.45" customHeight="1" thickBot="1">
      <c r="A3257" s="257">
        <f>IF(ISNUMBER(C3257),MONTH(C3257),"")</f>
        <v/>
      </c>
      <c r="B3257" s="257">
        <f>IF(ISNUMBER(C3257),YEAR(C3257),"")</f>
        <v/>
      </c>
      <c r="C3257" s="791">
        <f>C3256+1</f>
        <v/>
      </c>
      <c r="D3257" s="792" t="n"/>
      <c r="E3257" s="793" t="n"/>
      <c r="F3257" s="792" t="n"/>
      <c r="G3257" s="794" t="n"/>
      <c r="H3257" s="793" t="n"/>
      <c r="I3257" s="792" t="n"/>
      <c r="J3257" s="793" t="n"/>
      <c r="K3257" s="795" t="n"/>
      <c r="L3257" s="793" t="n"/>
    </row>
    <row r="3258" ht="17.45" customHeight="1" thickBot="1">
      <c r="A3258" s="257">
        <f>IF(ISNUMBER(C3258),MONTH(C3258),"")</f>
        <v/>
      </c>
      <c r="B3258" s="257">
        <f>IF(ISNUMBER(C3258),YEAR(C3258),"")</f>
        <v/>
      </c>
      <c r="C3258" s="791">
        <f>C3257+1</f>
        <v/>
      </c>
      <c r="D3258" s="792" t="n"/>
      <c r="E3258" s="793" t="n"/>
      <c r="F3258" s="792" t="n"/>
      <c r="G3258" s="794" t="n"/>
      <c r="H3258" s="793" t="n"/>
      <c r="I3258" s="792" t="n"/>
      <c r="J3258" s="793" t="n"/>
      <c r="K3258" s="795" t="n"/>
      <c r="L3258" s="793" t="n"/>
      <c r="U3258" s="514" t="inlineStr">
        <is>
          <t>November</t>
        </is>
      </c>
      <c r="V3258" s="515" t="n">
        <v>2026</v>
      </c>
      <c r="W3258" s="516" t="n"/>
      <c r="X3258" s="516" t="n"/>
      <c r="Y3258" s="516" t="n"/>
    </row>
    <row r="3259" ht="17.45" customHeight="1">
      <c r="A3259" s="257">
        <f>IF(ISNUMBER(C3259),MONTH(C3259),"")</f>
        <v/>
      </c>
      <c r="B3259" s="257">
        <f>IF(ISNUMBER(C3259),YEAR(C3259),"")</f>
        <v/>
      </c>
      <c r="C3259" s="791">
        <f>C3258+1</f>
        <v/>
      </c>
      <c r="D3259" s="792" t="n"/>
      <c r="E3259" s="793" t="n"/>
      <c r="F3259" s="792" t="n"/>
      <c r="G3259" s="794" t="n"/>
      <c r="H3259" s="793" t="n"/>
      <c r="I3259" s="792" t="n"/>
      <c r="J3259" s="793" t="n"/>
      <c r="K3259" s="795" t="n"/>
      <c r="L3259" s="793" t="n"/>
      <c r="U3259" s="517" t="inlineStr">
        <is>
          <t>Parameter</t>
        </is>
      </c>
      <c r="V3259" s="517" t="inlineStr">
        <is>
          <t>Station 1</t>
        </is>
      </c>
      <c r="W3259" s="517" t="inlineStr">
        <is>
          <t>Station 2</t>
        </is>
      </c>
      <c r="X3259" s="517" t="inlineStr">
        <is>
          <t>Station 4</t>
        </is>
      </c>
      <c r="Y3259" s="517" t="inlineStr">
        <is>
          <t>Station 5</t>
        </is>
      </c>
    </row>
    <row r="3260" ht="17.45" customHeight="1">
      <c r="A3260" s="257">
        <f>IF(ISNUMBER(C3260),MONTH(C3260),"")</f>
        <v/>
      </c>
      <c r="B3260" s="257">
        <f>IF(ISNUMBER(C3260),YEAR(C3260),"")</f>
        <v/>
      </c>
      <c r="C3260" s="861">
        <f>C3259+1</f>
        <v/>
      </c>
      <c r="D3260" s="803" t="n"/>
      <c r="E3260" s="804" t="n"/>
      <c r="F3260" s="803" t="n"/>
      <c r="G3260" s="805" t="n"/>
      <c r="H3260" s="804" t="n"/>
      <c r="I3260" s="803" t="n"/>
      <c r="J3260" s="804" t="n"/>
      <c r="K3260" s="806" t="n"/>
      <c r="L3260" s="804" t="n"/>
      <c r="U3260" s="518" t="inlineStr">
        <is>
          <t>Average</t>
        </is>
      </c>
      <c r="V3260" s="928">
        <f>AVERAGE(D3231:E3260)</f>
        <v/>
      </c>
      <c r="W3260" s="928">
        <f>AVERAGE(F3231:H3260)</f>
        <v/>
      </c>
      <c r="X3260" s="928">
        <f>AVERAGE(I3231:J3260)</f>
        <v/>
      </c>
      <c r="Y3260" s="928">
        <f>AVERAGE(K3231:L3260)</f>
        <v/>
      </c>
    </row>
    <row r="3261" ht="17.45" customHeight="1">
      <c r="A3261" s="257">
        <f>IF(ISNUMBER(C3261),MONTH(C3261),"")</f>
        <v/>
      </c>
      <c r="B3261" s="257">
        <f>IF(ISNUMBER(C3261),YEAR(C3261),"")</f>
        <v/>
      </c>
      <c r="C3261" s="791">
        <f>C3260+1</f>
        <v/>
      </c>
      <c r="D3261" s="792" t="n"/>
      <c r="E3261" s="793" t="n"/>
      <c r="F3261" s="792" t="n"/>
      <c r="G3261" s="794" t="n"/>
      <c r="H3261" s="793" t="n"/>
      <c r="I3261" s="792" t="n"/>
      <c r="J3261" s="793" t="n"/>
      <c r="K3261" s="795" t="n"/>
      <c r="L3261" s="793" t="n"/>
      <c r="U3261" s="518" t="inlineStr">
        <is>
          <t>Maximum</t>
        </is>
      </c>
      <c r="V3261" s="928">
        <f>MAX(D3231:E3260)</f>
        <v/>
      </c>
      <c r="W3261" s="928">
        <f>MAX(F3231:H3260)</f>
        <v/>
      </c>
      <c r="X3261" s="928">
        <f>MAX(I3231:J3260)</f>
        <v/>
      </c>
      <c r="Y3261" s="928">
        <f>MAX(K3231:L3260)</f>
        <v/>
      </c>
    </row>
    <row r="3262" ht="17.45" customHeight="1" thickBot="1">
      <c r="A3262" s="257">
        <f>IF(ISNUMBER(C3262),MONTH(C3262),"")</f>
        <v/>
      </c>
      <c r="B3262" s="257">
        <f>IF(ISNUMBER(C3262),YEAR(C3262),"")</f>
        <v/>
      </c>
      <c r="C3262" s="791">
        <f>C3261+1</f>
        <v/>
      </c>
      <c r="D3262" s="792" t="n"/>
      <c r="E3262" s="793" t="n"/>
      <c r="F3262" s="792" t="n"/>
      <c r="G3262" s="794" t="n"/>
      <c r="H3262" s="793" t="n"/>
      <c r="I3262" s="792" t="n"/>
      <c r="J3262" s="793" t="n"/>
      <c r="K3262" s="795" t="n"/>
      <c r="L3262" s="793" t="n"/>
      <c r="U3262" s="520" t="inlineStr">
        <is>
          <t># DAYS &gt; 2.5</t>
        </is>
      </c>
      <c r="V3262" s="521">
        <f>COUNTIF(D3231:E3260,"&gt;=2.5")</f>
        <v/>
      </c>
      <c r="W3262" s="521">
        <f>COUNTIF(F3231:H3260,"&gt;=2.5")</f>
        <v/>
      </c>
      <c r="X3262" s="521">
        <f>COUNTIF(I3231:J3260,"&gt;=2.5")</f>
        <v/>
      </c>
      <c r="Y3262" s="521">
        <f>COUNTIF(K3231:L3260,"&gt;=2.5")</f>
        <v/>
      </c>
    </row>
    <row r="3263" ht="17.45" customHeight="1" thickBot="1">
      <c r="A3263" s="257">
        <f>IF(ISNUMBER(C3263),MONTH(C3263),"")</f>
        <v/>
      </c>
      <c r="B3263" s="257">
        <f>IF(ISNUMBER(C3263),YEAR(C3263),"")</f>
        <v/>
      </c>
      <c r="C3263" s="791">
        <f>C3262+1</f>
        <v/>
      </c>
      <c r="D3263" s="792" t="n"/>
      <c r="E3263" s="793" t="n"/>
      <c r="F3263" s="792" t="n"/>
      <c r="G3263" s="794" t="n"/>
      <c r="H3263" s="793" t="n"/>
      <c r="I3263" s="792" t="n"/>
      <c r="J3263" s="793" t="n"/>
      <c r="K3263" s="795" t="n"/>
      <c r="L3263" s="793" t="n"/>
      <c r="X3263" s="664">
        <f>SUM(V3262:Y3262)</f>
        <v/>
      </c>
      <c r="Y3263" s="929">
        <f>AVERAGE(V3260:Y3260)</f>
        <v/>
      </c>
    </row>
    <row r="3264" ht="17.45" customHeight="1">
      <c r="A3264" s="257">
        <f>IF(ISNUMBER(C3264),MONTH(C3264),"")</f>
        <v/>
      </c>
      <c r="B3264" s="257">
        <f>IF(ISNUMBER(C3264),YEAR(C3264),"")</f>
        <v/>
      </c>
      <c r="C3264" s="791">
        <f>C3263+1</f>
        <v/>
      </c>
      <c r="D3264" s="792" t="n"/>
      <c r="E3264" s="793" t="n"/>
      <c r="F3264" s="792" t="n"/>
      <c r="G3264" s="794" t="n"/>
      <c r="H3264" s="793" t="n"/>
      <c r="I3264" s="792" t="n"/>
      <c r="J3264" s="793" t="n"/>
      <c r="K3264" s="795" t="n"/>
      <c r="L3264" s="793" t="n"/>
      <c r="V3264" s="605">
        <f>V3260-V3230</f>
        <v/>
      </c>
      <c r="W3264" s="605">
        <f>W3260-W3230</f>
        <v/>
      </c>
      <c r="X3264" s="605">
        <f>X3260-X3230</f>
        <v/>
      </c>
      <c r="Y3264" s="605">
        <f>Y3260-Y3230</f>
        <v/>
      </c>
    </row>
    <row r="3265" ht="17.45" customHeight="1">
      <c r="A3265" s="257">
        <f>IF(ISNUMBER(C3265),MONTH(C3265),"")</f>
        <v/>
      </c>
      <c r="B3265" s="257">
        <f>IF(ISNUMBER(C3265),YEAR(C3265),"")</f>
        <v/>
      </c>
      <c r="C3265" s="791">
        <f>C3264+1</f>
        <v/>
      </c>
      <c r="D3265" s="792" t="n"/>
      <c r="E3265" s="793" t="n"/>
      <c r="F3265" s="792" t="n"/>
      <c r="G3265" s="794" t="n"/>
      <c r="H3265" s="793" t="n"/>
      <c r="I3265" s="792" t="n"/>
      <c r="J3265" s="793" t="n"/>
      <c r="K3265" s="795" t="n"/>
      <c r="L3265" s="793" t="n"/>
    </row>
    <row r="3266" ht="17.45" customHeight="1">
      <c r="A3266" s="257">
        <f>IF(ISNUMBER(C3266),MONTH(C3266),"")</f>
        <v/>
      </c>
      <c r="B3266" s="257">
        <f>IF(ISNUMBER(C3266),YEAR(C3266),"")</f>
        <v/>
      </c>
      <c r="C3266" s="861">
        <f>C3265+1</f>
        <v/>
      </c>
      <c r="D3266" s="803" t="n"/>
      <c r="E3266" s="804" t="n"/>
      <c r="F3266" s="803" t="n"/>
      <c r="G3266" s="805" t="n"/>
      <c r="H3266" s="804" t="n"/>
      <c r="I3266" s="803" t="n"/>
      <c r="J3266" s="804" t="n"/>
      <c r="K3266" s="806" t="n"/>
      <c r="L3266" s="804" t="n"/>
    </row>
    <row r="3267" ht="17.45" customHeight="1">
      <c r="A3267" s="257">
        <f>IF(ISNUMBER(C3267),MONTH(C3267),"")</f>
        <v/>
      </c>
      <c r="B3267" s="257">
        <f>IF(ISNUMBER(C3267),YEAR(C3267),"")</f>
        <v/>
      </c>
      <c r="C3267" s="791">
        <f>C3266+1</f>
        <v/>
      </c>
      <c r="D3267" s="792" t="n"/>
      <c r="E3267" s="793" t="n"/>
      <c r="F3267" s="792" t="n"/>
      <c r="G3267" s="794" t="n"/>
      <c r="H3267" s="793" t="n"/>
      <c r="I3267" s="792" t="n"/>
      <c r="J3267" s="793" t="n"/>
      <c r="K3267" s="795" t="n"/>
      <c r="L3267" s="793" t="n"/>
    </row>
    <row r="3268" ht="17.45" customHeight="1">
      <c r="A3268" s="257">
        <f>IF(ISNUMBER(C3268),MONTH(C3268),"")</f>
        <v/>
      </c>
      <c r="B3268" s="257">
        <f>IF(ISNUMBER(C3268),YEAR(C3268),"")</f>
        <v/>
      </c>
      <c r="C3268" s="791">
        <f>C3267+1</f>
        <v/>
      </c>
      <c r="D3268" s="792" t="n"/>
      <c r="E3268" s="793" t="n"/>
      <c r="F3268" s="792" t="n"/>
      <c r="G3268" s="794" t="n"/>
      <c r="H3268" s="793" t="n"/>
      <c r="I3268" s="792" t="n"/>
      <c r="J3268" s="793" t="n"/>
      <c r="K3268" s="795" t="n"/>
      <c r="L3268" s="793" t="n"/>
    </row>
    <row r="3269" ht="17.45" customHeight="1">
      <c r="A3269" s="257">
        <f>IF(ISNUMBER(C3269),MONTH(C3269),"")</f>
        <v/>
      </c>
      <c r="B3269" s="257">
        <f>IF(ISNUMBER(C3269),YEAR(C3269),"")</f>
        <v/>
      </c>
      <c r="C3269" s="791">
        <f>C3268+1</f>
        <v/>
      </c>
      <c r="D3269" s="792" t="n"/>
      <c r="E3269" s="793" t="n"/>
      <c r="F3269" s="792" t="n"/>
      <c r="G3269" s="794" t="n"/>
      <c r="H3269" s="793" t="n"/>
      <c r="I3269" s="792" t="n"/>
      <c r="J3269" s="793" t="n"/>
      <c r="K3269" s="795" t="n"/>
      <c r="L3269" s="793" t="n"/>
    </row>
    <row r="3270" ht="17.45" customHeight="1">
      <c r="A3270" s="257">
        <f>IF(ISNUMBER(C3270),MONTH(C3270),"")</f>
        <v/>
      </c>
      <c r="B3270" s="257">
        <f>IF(ISNUMBER(C3270),YEAR(C3270),"")</f>
        <v/>
      </c>
      <c r="C3270" s="791">
        <f>C3269+1</f>
        <v/>
      </c>
      <c r="D3270" s="792" t="n"/>
      <c r="E3270" s="793" t="n"/>
      <c r="F3270" s="792" t="n"/>
      <c r="G3270" s="794" t="n"/>
      <c r="H3270" s="793" t="n"/>
      <c r="I3270" s="792" t="n"/>
      <c r="J3270" s="793" t="n"/>
      <c r="K3270" s="795" t="n"/>
      <c r="L3270" s="793" t="n"/>
    </row>
    <row r="3271" ht="17.45" customHeight="1">
      <c r="A3271" s="257">
        <f>IF(ISNUMBER(C3271),MONTH(C3271),"")</f>
        <v/>
      </c>
      <c r="B3271" s="257">
        <f>IF(ISNUMBER(C3271),YEAR(C3271),"")</f>
        <v/>
      </c>
      <c r="C3271" s="791">
        <f>C3270+1</f>
        <v/>
      </c>
      <c r="D3271" s="792" t="n"/>
      <c r="E3271" s="793" t="n"/>
      <c r="F3271" s="792" t="n"/>
      <c r="G3271" s="794" t="n"/>
      <c r="H3271" s="793" t="n"/>
      <c r="I3271" s="792" t="n"/>
      <c r="J3271" s="793" t="n"/>
      <c r="K3271" s="795" t="n"/>
      <c r="L3271" s="793" t="n"/>
    </row>
    <row r="3272" ht="17.45" customHeight="1">
      <c r="A3272" s="257">
        <f>IF(ISNUMBER(C3272),MONTH(C3272),"")</f>
        <v/>
      </c>
      <c r="B3272" s="257">
        <f>IF(ISNUMBER(C3272),YEAR(C3272),"")</f>
        <v/>
      </c>
      <c r="C3272" s="861">
        <f>C3271+1</f>
        <v/>
      </c>
      <c r="D3272" s="803" t="n"/>
      <c r="E3272" s="804" t="n"/>
      <c r="F3272" s="803" t="n"/>
      <c r="G3272" s="805" t="n"/>
      <c r="H3272" s="804" t="n"/>
      <c r="I3272" s="803" t="n"/>
      <c r="J3272" s="804" t="n"/>
      <c r="K3272" s="806" t="n"/>
      <c r="L3272" s="804" t="n"/>
    </row>
    <row r="3273" ht="17.45" customHeight="1">
      <c r="A3273" s="257">
        <f>IF(ISNUMBER(C3273),MONTH(C3273),"")</f>
        <v/>
      </c>
      <c r="B3273" s="257">
        <f>IF(ISNUMBER(C3273),YEAR(C3273),"")</f>
        <v/>
      </c>
      <c r="C3273" s="791">
        <f>C3272+1</f>
        <v/>
      </c>
      <c r="D3273" s="792" t="n"/>
      <c r="E3273" s="793" t="n"/>
      <c r="F3273" s="792" t="n"/>
      <c r="G3273" s="794" t="n"/>
      <c r="H3273" s="793" t="n"/>
      <c r="I3273" s="792" t="n"/>
      <c r="J3273" s="793" t="n"/>
      <c r="K3273" s="795" t="n"/>
      <c r="L3273" s="793" t="n"/>
    </row>
    <row r="3274" ht="17.45" customHeight="1">
      <c r="A3274" s="257">
        <f>IF(ISNUMBER(C3274),MONTH(C3274),"")</f>
        <v/>
      </c>
      <c r="B3274" s="257">
        <f>IF(ISNUMBER(C3274),YEAR(C3274),"")</f>
        <v/>
      </c>
      <c r="C3274" s="791">
        <f>C3273+1</f>
        <v/>
      </c>
      <c r="D3274" s="792" t="n"/>
      <c r="E3274" s="793" t="n"/>
      <c r="F3274" s="792" t="n"/>
      <c r="G3274" s="794" t="n"/>
      <c r="H3274" s="793" t="n"/>
      <c r="I3274" s="792" t="n"/>
      <c r="J3274" s="793" t="n"/>
      <c r="K3274" s="795" t="n"/>
      <c r="L3274" s="793" t="n"/>
    </row>
    <row r="3275" ht="17.45" customHeight="1">
      <c r="A3275" s="257">
        <f>IF(ISNUMBER(C3275),MONTH(C3275),"")</f>
        <v/>
      </c>
      <c r="B3275" s="257">
        <f>IF(ISNUMBER(C3275),YEAR(C3275),"")</f>
        <v/>
      </c>
      <c r="C3275" s="791">
        <f>C3274+1</f>
        <v/>
      </c>
      <c r="D3275" s="792" t="n"/>
      <c r="E3275" s="793" t="n"/>
      <c r="F3275" s="792" t="n"/>
      <c r="G3275" s="794" t="n"/>
      <c r="H3275" s="793" t="n"/>
      <c r="I3275" s="792" t="n"/>
      <c r="J3275" s="793" t="n"/>
      <c r="K3275" s="795" t="n"/>
      <c r="L3275" s="793" t="n"/>
    </row>
    <row r="3276" ht="17.45" customHeight="1">
      <c r="A3276" s="257">
        <f>IF(ISNUMBER(C3276),MONTH(C3276),"")</f>
        <v/>
      </c>
      <c r="B3276" s="257">
        <f>IF(ISNUMBER(C3276),YEAR(C3276),"")</f>
        <v/>
      </c>
      <c r="C3276" s="791">
        <f>C3275+1</f>
        <v/>
      </c>
      <c r="D3276" s="792" t="n"/>
      <c r="E3276" s="793" t="n"/>
      <c r="F3276" s="792" t="n"/>
      <c r="G3276" s="794" t="n"/>
      <c r="H3276" s="793" t="n"/>
      <c r="I3276" s="792" t="n"/>
      <c r="J3276" s="793" t="n"/>
      <c r="K3276" s="795" t="n"/>
      <c r="L3276" s="793" t="n"/>
    </row>
    <row r="3277" ht="17.45" customHeight="1">
      <c r="A3277" s="257">
        <f>IF(ISNUMBER(C3277),MONTH(C3277),"")</f>
        <v/>
      </c>
      <c r="B3277" s="257">
        <f>IF(ISNUMBER(C3277),YEAR(C3277),"")</f>
        <v/>
      </c>
      <c r="C3277" s="791">
        <f>C3276+1</f>
        <v/>
      </c>
      <c r="D3277" s="792" t="n"/>
      <c r="E3277" s="793" t="n"/>
      <c r="F3277" s="792" t="n"/>
      <c r="G3277" s="794" t="n"/>
      <c r="H3277" s="793" t="n"/>
      <c r="I3277" s="792" t="n"/>
      <c r="J3277" s="793" t="n"/>
      <c r="K3277" s="795" t="n"/>
      <c r="L3277" s="793" t="n"/>
    </row>
    <row r="3278" ht="17.45" customHeight="1">
      <c r="A3278" s="257">
        <f>IF(ISNUMBER(C3278),MONTH(C3278),"")</f>
        <v/>
      </c>
      <c r="B3278" s="257">
        <f>IF(ISNUMBER(C3278),YEAR(C3278),"")</f>
        <v/>
      </c>
      <c r="C3278" s="861">
        <f>C3277+1</f>
        <v/>
      </c>
      <c r="D3278" s="803" t="n"/>
      <c r="E3278" s="804" t="n"/>
      <c r="F3278" s="803" t="n"/>
      <c r="G3278" s="805" t="n"/>
      <c r="H3278" s="804" t="n"/>
      <c r="I3278" s="803" t="n"/>
      <c r="J3278" s="804" t="n"/>
      <c r="K3278" s="806" t="n"/>
      <c r="L3278" s="804" t="n"/>
    </row>
    <row r="3279" ht="17.45" customHeight="1">
      <c r="A3279" s="257">
        <f>IF(ISNUMBER(C3279),MONTH(C3279),"")</f>
        <v/>
      </c>
      <c r="B3279" s="257">
        <f>IF(ISNUMBER(C3279),YEAR(C3279),"")</f>
        <v/>
      </c>
      <c r="C3279" s="791">
        <f>C3278+1</f>
        <v/>
      </c>
      <c r="D3279" s="792" t="n"/>
      <c r="E3279" s="793" t="n"/>
      <c r="F3279" s="792" t="n"/>
      <c r="G3279" s="794" t="n"/>
      <c r="H3279" s="793" t="n"/>
      <c r="I3279" s="792" t="n"/>
      <c r="J3279" s="793" t="n"/>
      <c r="K3279" s="795" t="n"/>
      <c r="L3279" s="793" t="n"/>
    </row>
    <row r="3280" ht="17.45" customHeight="1">
      <c r="A3280" s="257">
        <f>IF(ISNUMBER(C3280),MONTH(C3280),"")</f>
        <v/>
      </c>
      <c r="B3280" s="257">
        <f>IF(ISNUMBER(C3280),YEAR(C3280),"")</f>
        <v/>
      </c>
      <c r="C3280" s="791">
        <f>C3279+1</f>
        <v/>
      </c>
      <c r="D3280" s="792" t="n"/>
      <c r="E3280" s="793" t="n"/>
      <c r="F3280" s="792" t="n"/>
      <c r="G3280" s="794" t="n"/>
      <c r="H3280" s="793" t="n"/>
      <c r="I3280" s="792" t="n"/>
      <c r="J3280" s="793" t="n"/>
      <c r="K3280" s="795" t="n"/>
      <c r="L3280" s="793" t="n"/>
    </row>
    <row r="3281" ht="17.45" customHeight="1">
      <c r="A3281" s="257">
        <f>IF(ISNUMBER(C3281),MONTH(C3281),"")</f>
        <v/>
      </c>
      <c r="B3281" s="257">
        <f>IF(ISNUMBER(C3281),YEAR(C3281),"")</f>
        <v/>
      </c>
      <c r="C3281" s="791">
        <f>C3280+1</f>
        <v/>
      </c>
      <c r="D3281" s="792" t="n"/>
      <c r="E3281" s="793" t="n"/>
      <c r="F3281" s="792" t="n"/>
      <c r="G3281" s="794" t="n"/>
      <c r="H3281" s="793" t="n"/>
      <c r="I3281" s="792" t="n"/>
      <c r="J3281" s="793" t="n"/>
      <c r="K3281" s="795" t="n"/>
      <c r="L3281" s="793" t="n"/>
    </row>
    <row r="3282" ht="17.45" customHeight="1">
      <c r="A3282" s="257">
        <f>IF(ISNUMBER(C3282),MONTH(C3282),"")</f>
        <v/>
      </c>
      <c r="B3282" s="257">
        <f>IF(ISNUMBER(C3282),YEAR(C3282),"")</f>
        <v/>
      </c>
      <c r="C3282" s="791">
        <f>C3281+1</f>
        <v/>
      </c>
      <c r="D3282" s="792" t="n"/>
      <c r="E3282" s="793" t="n"/>
      <c r="F3282" s="792" t="n"/>
      <c r="G3282" s="794" t="n"/>
      <c r="H3282" s="793" t="n"/>
      <c r="I3282" s="792" t="n"/>
      <c r="J3282" s="793" t="n"/>
      <c r="K3282" s="795" t="n"/>
      <c r="L3282" s="793" t="n"/>
    </row>
    <row r="3283" ht="17.45" customHeight="1">
      <c r="A3283" s="257">
        <f>IF(ISNUMBER(C3283),MONTH(C3283),"")</f>
        <v/>
      </c>
      <c r="B3283" s="257">
        <f>IF(ISNUMBER(C3283),YEAR(C3283),"")</f>
        <v/>
      </c>
      <c r="C3283" s="791">
        <f>C3282+1</f>
        <v/>
      </c>
      <c r="D3283" s="792" t="n"/>
      <c r="E3283" s="793" t="n"/>
      <c r="F3283" s="792" t="n"/>
      <c r="G3283" s="794" t="n"/>
      <c r="H3283" s="793" t="n"/>
      <c r="I3283" s="792" t="n"/>
      <c r="J3283" s="793" t="n"/>
      <c r="K3283" s="795" t="n"/>
      <c r="L3283" s="793" t="n"/>
    </row>
    <row r="3284" ht="17.45" customHeight="1">
      <c r="A3284" s="257">
        <f>IF(ISNUMBER(C3284),MONTH(C3284),"")</f>
        <v/>
      </c>
      <c r="B3284" s="257">
        <f>IF(ISNUMBER(C3284),YEAR(C3284),"")</f>
        <v/>
      </c>
      <c r="C3284" s="861">
        <f>C3283+1</f>
        <v/>
      </c>
      <c r="D3284" s="976" t="n"/>
      <c r="E3284" s="977" t="n"/>
      <c r="F3284" s="976" t="n"/>
      <c r="G3284" s="978" t="n"/>
      <c r="H3284" s="977" t="n"/>
      <c r="I3284" s="976" t="n"/>
      <c r="J3284" s="977" t="n"/>
      <c r="K3284" s="979" t="n"/>
      <c r="L3284" s="977" t="n"/>
    </row>
    <row r="3285" ht="17.45" customHeight="1">
      <c r="A3285" s="257">
        <f>IF(ISNUMBER(C3285),MONTH(C3285),"")</f>
        <v/>
      </c>
      <c r="B3285" s="257">
        <f>IF(ISNUMBER(C3285),YEAR(C3285),"")</f>
        <v/>
      </c>
      <c r="C3285" s="791">
        <f>C3284+1</f>
        <v/>
      </c>
      <c r="D3285" s="792" t="n"/>
      <c r="E3285" s="793" t="n"/>
      <c r="F3285" s="792" t="n"/>
      <c r="G3285" s="794" t="n"/>
      <c r="H3285" s="793" t="n"/>
      <c r="I3285" s="792" t="n"/>
      <c r="J3285" s="793" t="n"/>
      <c r="K3285" s="795" t="n"/>
      <c r="L3285" s="793" t="n"/>
    </row>
    <row r="3286" ht="17.45" customHeight="1">
      <c r="A3286" s="257">
        <f>IF(ISNUMBER(C3286),MONTH(C3286),"")</f>
        <v/>
      </c>
      <c r="B3286" s="257">
        <f>IF(ISNUMBER(C3286),YEAR(C3286),"")</f>
        <v/>
      </c>
      <c r="C3286" s="791">
        <f>C3285+1</f>
        <v/>
      </c>
      <c r="D3286" s="792" t="n"/>
      <c r="E3286" s="793" t="n"/>
      <c r="F3286" s="792" t="n"/>
      <c r="G3286" s="794" t="n"/>
      <c r="H3286" s="793" t="n"/>
      <c r="I3286" s="792" t="n"/>
      <c r="J3286" s="793" t="n"/>
      <c r="K3286" s="795" t="n"/>
      <c r="L3286" s="793" t="n"/>
    </row>
    <row r="3287" ht="17.45" customHeight="1">
      <c r="A3287" s="257">
        <f>IF(ISNUMBER(C3287),MONTH(C3287),"")</f>
        <v/>
      </c>
      <c r="B3287" s="257">
        <f>IF(ISNUMBER(C3287),YEAR(C3287),"")</f>
        <v/>
      </c>
      <c r="C3287" s="791">
        <f>C3286+1</f>
        <v/>
      </c>
      <c r="D3287" s="792" t="n"/>
      <c r="E3287" s="793" t="n"/>
      <c r="F3287" s="792" t="n"/>
      <c r="G3287" s="794" t="n"/>
      <c r="H3287" s="793" t="n"/>
      <c r="I3287" s="792" t="n"/>
      <c r="J3287" s="793" t="n"/>
      <c r="K3287" s="795" t="n"/>
      <c r="L3287" s="793" t="n"/>
    </row>
    <row r="3288" ht="17.45" customHeight="1" thickBot="1">
      <c r="A3288" s="257">
        <f>IF(ISNUMBER(C3288),MONTH(C3288),"")</f>
        <v/>
      </c>
      <c r="B3288" s="257">
        <f>IF(ISNUMBER(C3288),YEAR(C3288),"")</f>
        <v/>
      </c>
      <c r="C3288" s="791">
        <f>C3287+1</f>
        <v/>
      </c>
      <c r="D3288" s="792" t="n"/>
      <c r="E3288" s="793" t="n"/>
      <c r="F3288" s="792" t="n"/>
      <c r="G3288" s="794" t="n"/>
      <c r="H3288" s="793" t="n"/>
      <c r="I3288" s="792" t="n"/>
      <c r="J3288" s="793" t="n"/>
      <c r="K3288" s="795" t="n"/>
      <c r="L3288" s="793" t="n"/>
    </row>
    <row r="3289" ht="17.45" customHeight="1" thickBot="1">
      <c r="A3289" s="257">
        <f>IF(ISNUMBER(C3289),MONTH(C3289),"")</f>
        <v/>
      </c>
      <c r="B3289" s="257">
        <f>IF(ISNUMBER(C3289),YEAR(C3289),"")</f>
        <v/>
      </c>
      <c r="C3289" s="791">
        <f>C3288+1</f>
        <v/>
      </c>
      <c r="D3289" s="792" t="n"/>
      <c r="E3289" s="793" t="n"/>
      <c r="F3289" s="792" t="n"/>
      <c r="G3289" s="794" t="n"/>
      <c r="H3289" s="793" t="n"/>
      <c r="I3289" s="792" t="n"/>
      <c r="J3289" s="793" t="n"/>
      <c r="K3289" s="795" t="n"/>
      <c r="L3289" s="793" t="n"/>
      <c r="U3289" s="514" t="inlineStr">
        <is>
          <t>December</t>
        </is>
      </c>
      <c r="V3289" s="515" t="n">
        <v>2026</v>
      </c>
      <c r="W3289" s="516" t="n"/>
      <c r="X3289" s="516" t="n"/>
      <c r="Y3289" s="516" t="n"/>
    </row>
    <row r="3290" ht="17.45" customHeight="1">
      <c r="A3290" s="257">
        <f>IF(ISNUMBER(C3290),MONTH(C3290),"")</f>
        <v/>
      </c>
      <c r="B3290" s="257">
        <f>IF(ISNUMBER(C3290),YEAR(C3290),"")</f>
        <v/>
      </c>
      <c r="C3290" s="861">
        <f>C3289+1</f>
        <v/>
      </c>
      <c r="D3290" s="803" t="n"/>
      <c r="E3290" s="804" t="n"/>
      <c r="F3290" s="803" t="n"/>
      <c r="G3290" s="805" t="n"/>
      <c r="H3290" s="804" t="n"/>
      <c r="I3290" s="803" t="n"/>
      <c r="J3290" s="804" t="n"/>
      <c r="K3290" s="806" t="n"/>
      <c r="L3290" s="804" t="n"/>
      <c r="U3290" s="517" t="inlineStr">
        <is>
          <t>Parameter</t>
        </is>
      </c>
      <c r="V3290" s="517" t="inlineStr">
        <is>
          <t>Station 1</t>
        </is>
      </c>
      <c r="W3290" s="517" t="inlineStr">
        <is>
          <t>Station 2</t>
        </is>
      </c>
      <c r="X3290" s="517" t="inlineStr">
        <is>
          <t>Station 4</t>
        </is>
      </c>
      <c r="Y3290" s="517" t="inlineStr">
        <is>
          <t>Station 5</t>
        </is>
      </c>
    </row>
    <row r="3291" ht="17.45" customHeight="1" thickBot="1">
      <c r="A3291" s="257">
        <f>IF(ISNUMBER(C3291),MONTH(C3291),"")</f>
        <v/>
      </c>
      <c r="B3291" s="257">
        <f>IF(ISNUMBER(C3291),YEAR(C3291),"")</f>
        <v/>
      </c>
      <c r="C3291" s="824">
        <f>C3290+1</f>
        <v/>
      </c>
      <c r="D3291" s="825" t="n"/>
      <c r="E3291" s="826" t="n"/>
      <c r="F3291" s="825" t="n"/>
      <c r="G3291" s="827" t="n"/>
      <c r="H3291" s="826" t="n"/>
      <c r="I3291" s="825" t="n"/>
      <c r="J3291" s="826" t="n"/>
      <c r="K3291" s="828" t="n"/>
      <c r="L3291" s="826" t="n"/>
      <c r="U3291" s="518" t="inlineStr">
        <is>
          <t>Average</t>
        </is>
      </c>
      <c r="V3291" s="928">
        <f>AVERAGE(D3261:E3291)</f>
        <v/>
      </c>
      <c r="W3291" s="928">
        <f>AVERAGE(F3261:H3291)</f>
        <v/>
      </c>
      <c r="X3291" s="928">
        <f>AVERAGE(I3261:J3291)</f>
        <v/>
      </c>
      <c r="Y3291" s="928">
        <f>AVERAGE(K3261:L3291)</f>
        <v/>
      </c>
    </row>
    <row r="3292" ht="17.45" customHeight="1">
      <c r="A3292" s="257">
        <f>IF(ISNUMBER(C3292),MONTH(C3292),"")</f>
        <v/>
      </c>
      <c r="B3292" s="257">
        <f>IF(ISNUMBER(C3292),YEAR(C3292),"")</f>
        <v/>
      </c>
      <c r="C3292" s="831">
        <f>C3291+1</f>
        <v/>
      </c>
      <c r="D3292" s="832" t="n"/>
      <c r="E3292" s="833" t="n"/>
      <c r="F3292" s="832" t="n"/>
      <c r="G3292" s="834" t="n"/>
      <c r="H3292" s="833" t="n"/>
      <c r="I3292" s="832" t="n"/>
      <c r="J3292" s="833" t="n"/>
      <c r="K3292" s="835" t="n"/>
      <c r="L3292" s="833" t="n"/>
      <c r="U3292" s="518" t="inlineStr">
        <is>
          <t>Maximum</t>
        </is>
      </c>
      <c r="V3292" s="928">
        <f>MAX(D3261:E3291)</f>
        <v/>
      </c>
      <c r="W3292" s="928">
        <f>MAX(F3261:H3291)</f>
        <v/>
      </c>
      <c r="X3292" s="928">
        <f>MAX(I3261:J3291)</f>
        <v/>
      </c>
      <c r="Y3292" s="928">
        <f>MAX(K3261:L3291)</f>
        <v/>
      </c>
    </row>
    <row r="3293" ht="17.45" customHeight="1" thickBot="1">
      <c r="A3293" s="257">
        <f>IF(ISNUMBER(C3293),MONTH(C3293),"")</f>
        <v/>
      </c>
      <c r="B3293" s="257">
        <f>IF(ISNUMBER(C3293),YEAR(C3293),"")</f>
        <v/>
      </c>
      <c r="C3293" s="791">
        <f>C3292+1</f>
        <v/>
      </c>
      <c r="D3293" s="792" t="n"/>
      <c r="E3293" s="793" t="n"/>
      <c r="F3293" s="792" t="n"/>
      <c r="G3293" s="794" t="n"/>
      <c r="H3293" s="793" t="n"/>
      <c r="I3293" s="792" t="n"/>
      <c r="J3293" s="793" t="n"/>
      <c r="K3293" s="795" t="n"/>
      <c r="L3293" s="793" t="n"/>
      <c r="U3293" s="520" t="inlineStr">
        <is>
          <t># DAYS &gt; 2.5</t>
        </is>
      </c>
      <c r="V3293" s="521">
        <f>COUNTIF(D3261:E3291,"&gt;=2.5")</f>
        <v/>
      </c>
      <c r="W3293" s="521">
        <f>COUNTIF(F3261:H3291,"&gt;=2.5")</f>
        <v/>
      </c>
      <c r="X3293" s="521">
        <f>COUNTIF(I3261:J3291,"&gt;=2.5")</f>
        <v/>
      </c>
      <c r="Y3293" s="521">
        <f>COUNTIF(K3261:L3291,"&gt;=2.5")</f>
        <v/>
      </c>
    </row>
    <row r="3294" ht="17.45" customHeight="1" thickBot="1">
      <c r="A3294" s="257">
        <f>IF(ISNUMBER(C3294),MONTH(C3294),"")</f>
        <v/>
      </c>
      <c r="B3294" s="257">
        <f>IF(ISNUMBER(C3294),YEAR(C3294),"")</f>
        <v/>
      </c>
      <c r="C3294" s="791">
        <f>C3293+1</f>
        <v/>
      </c>
      <c r="D3294" s="792" t="n"/>
      <c r="E3294" s="793" t="n"/>
      <c r="F3294" s="792" t="n"/>
      <c r="G3294" s="794" t="n"/>
      <c r="H3294" s="793" t="n"/>
      <c r="I3294" s="792" t="n"/>
      <c r="J3294" s="793" t="n"/>
      <c r="K3294" s="795" t="n"/>
      <c r="L3294" s="793" t="n"/>
      <c r="X3294" s="664">
        <f>SUM(V3293:Y3293)</f>
        <v/>
      </c>
      <c r="Y3294" s="929">
        <f>AVERAGE(V3291:Y3291)</f>
        <v/>
      </c>
    </row>
    <row r="3295" ht="17.45" customHeight="1" thickBot="1">
      <c r="A3295" s="257">
        <f>IF(ISNUMBER(C3295),MONTH(C3295),"")</f>
        <v/>
      </c>
      <c r="B3295" s="257">
        <f>IF(ISNUMBER(C3295),YEAR(C3295),"")</f>
        <v/>
      </c>
      <c r="C3295" s="791">
        <f>C3294+1</f>
        <v/>
      </c>
      <c r="D3295" s="792" t="n"/>
      <c r="E3295" s="793" t="n"/>
      <c r="F3295" s="792" t="n"/>
      <c r="G3295" s="794" t="n"/>
      <c r="H3295" s="793" t="n"/>
      <c r="I3295" s="792" t="n"/>
      <c r="J3295" s="793" t="n"/>
      <c r="K3295" s="795" t="n"/>
      <c r="L3295" s="793" t="n"/>
      <c r="V3295" s="605">
        <f>V3291-V3260</f>
        <v/>
      </c>
      <c r="W3295" s="605">
        <f>W3291-W3260</f>
        <v/>
      </c>
      <c r="X3295" s="605">
        <f>X3291-X3260</f>
        <v/>
      </c>
      <c r="Y3295" s="605">
        <f>Y3291-Y3260</f>
        <v/>
      </c>
    </row>
    <row r="3296" ht="17.45" customHeight="1" thickBot="1">
      <c r="A3296" s="257">
        <f>IF(ISNUMBER(C3296),MONTH(C3296),"")</f>
        <v/>
      </c>
      <c r="B3296" s="257">
        <f>IF(ISNUMBER(C3296),YEAR(C3296),"")</f>
        <v/>
      </c>
      <c r="C3296" s="861">
        <f>C3295+1</f>
        <v/>
      </c>
      <c r="D3296" s="803" t="n"/>
      <c r="E3296" s="804" t="n"/>
      <c r="F3296" s="803" t="n"/>
      <c r="G3296" s="805" t="n"/>
      <c r="H3296" s="804" t="n"/>
      <c r="I3296" s="803" t="n"/>
      <c r="J3296" s="804" t="n"/>
      <c r="K3296" s="806" t="n"/>
      <c r="L3296" s="804" t="n"/>
      <c r="U3296" s="514" t="inlineStr">
        <is>
          <t>YTD</t>
        </is>
      </c>
      <c r="V3296" s="515" t="n">
        <v>2026</v>
      </c>
      <c r="W3296" s="516" t="n"/>
      <c r="X3296" s="516" t="n"/>
      <c r="Y3296" s="516" t="n"/>
      <c r="AF3296" s="427" t="inlineStr">
        <is>
          <t>CY 2026</t>
        </is>
      </c>
      <c r="AG3296" s="427" t="inlineStr">
        <is>
          <t>Since 2018</t>
        </is>
      </c>
    </row>
    <row r="3297" ht="17.45" customHeight="1">
      <c r="A3297" s="257">
        <f>IF(ISNUMBER(C3297),MONTH(C3297),"")</f>
        <v/>
      </c>
      <c r="B3297" s="257">
        <f>IF(ISNUMBER(C3297),YEAR(C3297),"")</f>
        <v/>
      </c>
      <c r="C3297" s="791" t="n"/>
      <c r="D3297" s="792" t="n"/>
      <c r="E3297" s="793" t="n"/>
      <c r="F3297" s="792" t="n"/>
      <c r="G3297" s="794" t="n"/>
      <c r="H3297" s="793" t="n"/>
      <c r="I3297" s="792" t="n"/>
      <c r="J3297" s="793" t="n"/>
      <c r="K3297" s="795" t="n"/>
      <c r="L3297" s="793" t="n"/>
      <c r="U3297" s="517" t="inlineStr">
        <is>
          <t>Parameter</t>
        </is>
      </c>
      <c r="V3297" s="517" t="inlineStr">
        <is>
          <t>Station 1</t>
        </is>
      </c>
      <c r="W3297" s="517" t="inlineStr">
        <is>
          <t>Station 2</t>
        </is>
      </c>
      <c r="X3297" s="517" t="inlineStr">
        <is>
          <t>Station 4</t>
        </is>
      </c>
      <c r="Y3297" s="517" t="inlineStr">
        <is>
          <t>Station 5</t>
        </is>
      </c>
      <c r="AE3297" s="798" t="inlineStr">
        <is>
          <t>max</t>
        </is>
      </c>
      <c r="AF3297" s="796">
        <f>MAX($D$2927:$L$3291)</f>
        <v/>
      </c>
      <c r="AG3297" s="796">
        <f>MAX($D$5:$L$3291)</f>
        <v/>
      </c>
    </row>
    <row r="3298" ht="17.45" customHeight="1">
      <c r="A3298" s="257">
        <f>IF(ISNUMBER(C3298),MONTH(C3298),"")</f>
        <v/>
      </c>
      <c r="B3298" s="257">
        <f>IF(ISNUMBER(C3298),YEAR(C3298),"")</f>
        <v/>
      </c>
      <c r="C3298" s="791" t="n"/>
      <c r="D3298" s="792" t="n"/>
      <c r="E3298" s="793" t="n"/>
      <c r="F3298" s="792" t="n"/>
      <c r="G3298" s="794" t="n"/>
      <c r="H3298" s="793" t="n"/>
      <c r="I3298" s="792" t="n"/>
      <c r="J3298" s="793" t="n"/>
      <c r="K3298" s="795" t="n"/>
      <c r="L3298" s="793" t="n"/>
      <c r="U3298" s="518" t="inlineStr">
        <is>
          <t>Average</t>
        </is>
      </c>
      <c r="V3298" s="928">
        <f>AVERAGE(D2927:E3291)</f>
        <v/>
      </c>
      <c r="W3298" s="928">
        <f>AVERAGE(F2927:H3291)</f>
        <v/>
      </c>
      <c r="X3298" s="928">
        <f>AVERAGE(I2927:J3291)</f>
        <v/>
      </c>
      <c r="Y3298" s="928">
        <f>AVERAGE(K2927:L3291)</f>
        <v/>
      </c>
      <c r="AE3298" s="798" t="inlineStr">
        <is>
          <t>99th percentile</t>
        </is>
      </c>
      <c r="AF3298" s="796">
        <f>PERCENTILE($D$2927:$L$3291,0.99)</f>
        <v/>
      </c>
      <c r="AG3298" s="796">
        <f>PERCENTILE($D$5:$L$3291,0.99)</f>
        <v/>
      </c>
    </row>
    <row r="3299" ht="17.45" customHeight="1">
      <c r="A3299" s="257">
        <f>IF(ISNUMBER(C3299),MONTH(C3299),"")</f>
        <v/>
      </c>
      <c r="B3299" s="257">
        <f>IF(ISNUMBER(C3299),YEAR(C3299),"")</f>
        <v/>
      </c>
      <c r="C3299" s="791" t="n"/>
      <c r="D3299" s="792" t="n"/>
      <c r="E3299" s="793" t="n"/>
      <c r="F3299" s="792" t="n"/>
      <c r="G3299" s="794" t="n"/>
      <c r="H3299" s="793" t="n"/>
      <c r="I3299" s="792" t="n"/>
      <c r="J3299" s="793" t="n"/>
      <c r="K3299" s="795" t="n"/>
      <c r="L3299" s="793" t="n"/>
      <c r="U3299" s="518" t="inlineStr">
        <is>
          <t>Maximum</t>
        </is>
      </c>
      <c r="V3299" s="928">
        <f>MAX(D2927:E3291)</f>
        <v/>
      </c>
      <c r="W3299" s="928">
        <f>MAX(F2927:H3291)</f>
        <v/>
      </c>
      <c r="X3299" s="928">
        <f>MAX(I2927:J3291)</f>
        <v/>
      </c>
      <c r="Y3299" s="928">
        <f>MAX(K2927:L3291)</f>
        <v/>
      </c>
      <c r="AE3299" s="798" t="inlineStr">
        <is>
          <t>98th percentile</t>
        </is>
      </c>
      <c r="AF3299" s="796">
        <f>PERCENTILE($D$2927:$L$3291,0.98)</f>
        <v/>
      </c>
      <c r="AG3299" s="796">
        <f>PERCENTILE($D$5:$L$3291,0.98)</f>
        <v/>
      </c>
    </row>
    <row r="3300" ht="17.45" customHeight="1" thickBot="1">
      <c r="A3300" s="257">
        <f>IF(ISNUMBER(C3300),MONTH(C3300),"")</f>
        <v/>
      </c>
      <c r="B3300" s="257">
        <f>IF(ISNUMBER(C3300),YEAR(C3300),"")</f>
        <v/>
      </c>
      <c r="C3300" s="791" t="n"/>
      <c r="D3300" s="792" t="n"/>
      <c r="E3300" s="793" t="n"/>
      <c r="F3300" s="792" t="n"/>
      <c r="G3300" s="794" t="n"/>
      <c r="H3300" s="793" t="n"/>
      <c r="I3300" s="792" t="n"/>
      <c r="J3300" s="793" t="n"/>
      <c r="K3300" s="795" t="n"/>
      <c r="L3300" s="793" t="n"/>
      <c r="U3300" s="520" t="inlineStr">
        <is>
          <t># DAYS &gt; 2.5</t>
        </is>
      </c>
      <c r="V3300" s="521">
        <f>COUNTIF(D2927:E3291,"&gt;=2.5")</f>
        <v/>
      </c>
      <c r="W3300" s="521">
        <f>COUNTIF(F2927:H3291,"&gt;=2.5")</f>
        <v/>
      </c>
      <c r="X3300" s="521">
        <f>COUNTIF(I2927:J3291,"&gt;=2.5")</f>
        <v/>
      </c>
      <c r="Y3300" s="521">
        <f>COUNTIF(K2927:L3291,"&gt;=2.5")</f>
        <v/>
      </c>
      <c r="AE3300" s="798" t="inlineStr">
        <is>
          <t>95th percentile</t>
        </is>
      </c>
      <c r="AF3300" s="796">
        <f>PERCENTILE($D$2927:$L$3291,0.95)</f>
        <v/>
      </c>
      <c r="AG3300" s="796">
        <f>PERCENTILE($D$5:$L$3291,0.95)</f>
        <v/>
      </c>
    </row>
    <row r="3301" ht="17.45" customHeight="1" thickBot="1">
      <c r="A3301" s="257">
        <f>IF(ISNUMBER(C3301),MONTH(C3301),"")</f>
        <v/>
      </c>
      <c r="B3301" s="257">
        <f>IF(ISNUMBER(C3301),YEAR(C3301),"")</f>
        <v/>
      </c>
      <c r="C3301" s="791" t="n"/>
      <c r="D3301" s="792" t="n"/>
      <c r="E3301" s="793" t="n"/>
      <c r="F3301" s="792" t="n"/>
      <c r="G3301" s="794" t="n"/>
      <c r="H3301" s="793" t="n"/>
      <c r="I3301" s="792" t="n"/>
      <c r="J3301" s="793" t="n"/>
      <c r="K3301" s="795" t="n"/>
      <c r="L3301" s="793" t="n"/>
      <c r="V3301" s="929">
        <f>AVERAGE(D2928:L3291)</f>
        <v/>
      </c>
      <c r="X3301" s="664">
        <f>SUM(V3300:Y3300)</f>
        <v/>
      </c>
      <c r="Y3301" s="929">
        <f>AVERAGE(V3298:Y3298)</f>
        <v/>
      </c>
      <c r="AE3301" s="798" t="inlineStr">
        <is>
          <t>90th percentile</t>
        </is>
      </c>
      <c r="AF3301" s="796">
        <f>PERCENTILE($D$2927:$L$3291,0.9)</f>
        <v/>
      </c>
      <c r="AG3301" s="796">
        <f>PERCENTILE($D$5:$L$3291,0.9)</f>
        <v/>
      </c>
    </row>
    <row r="3302" ht="17.45" customHeight="1">
      <c r="A3302" s="257">
        <f>IF(ISNUMBER(C3302),MONTH(C3302),"")</f>
        <v/>
      </c>
      <c r="B3302" s="257">
        <f>IF(ISNUMBER(C3302),YEAR(C3302),"")</f>
        <v/>
      </c>
      <c r="C3302" s="861" t="n"/>
      <c r="D3302" s="976" t="n"/>
      <c r="E3302" s="977" t="n"/>
      <c r="F3302" s="976" t="n"/>
      <c r="G3302" s="978" t="n"/>
      <c r="H3302" s="977" t="n"/>
      <c r="I3302" s="976" t="n"/>
      <c r="J3302" s="977" t="n"/>
      <c r="K3302" s="979" t="n"/>
      <c r="L3302" s="977" t="n"/>
      <c r="V3302" s="605">
        <f>V3298-V2933</f>
        <v/>
      </c>
      <c r="W3302" s="605">
        <f>W3298-W2933</f>
        <v/>
      </c>
      <c r="X3302" s="605">
        <f>X3298-X2933</f>
        <v/>
      </c>
      <c r="Y3302" s="605">
        <f>Y3298-Y2933</f>
        <v/>
      </c>
    </row>
    <row r="3303" ht="17.45" customHeight="1">
      <c r="A3303" s="257">
        <f>IF(ISNUMBER(C3303),MONTH(C3303),"")</f>
        <v/>
      </c>
      <c r="B3303" s="257">
        <f>IF(ISNUMBER(C3303),YEAR(C3303),"")</f>
        <v/>
      </c>
      <c r="C3303" s="791" t="n"/>
      <c r="D3303" s="792" t="n"/>
      <c r="E3303" s="793" t="n"/>
      <c r="F3303" s="792" t="n"/>
      <c r="G3303" s="794" t="n"/>
      <c r="H3303" s="793" t="n"/>
      <c r="I3303" s="792" t="n"/>
      <c r="J3303" s="793" t="n"/>
      <c r="K3303" s="795" t="n"/>
      <c r="L3303" s="793" t="n"/>
    </row>
    <row r="3304" ht="17.45" customHeight="1">
      <c r="A3304" s="257">
        <f>IF(ISNUMBER(C3304),MONTH(C3304),"")</f>
        <v/>
      </c>
      <c r="B3304" s="257">
        <f>IF(ISNUMBER(C3304),YEAR(C3304),"")</f>
        <v/>
      </c>
      <c r="C3304" s="791" t="n"/>
      <c r="D3304" s="792" t="n"/>
      <c r="E3304" s="793" t="n"/>
      <c r="F3304" s="792" t="n"/>
      <c r="G3304" s="794" t="n"/>
      <c r="H3304" s="793" t="n"/>
      <c r="I3304" s="792" t="n"/>
      <c r="J3304" s="793" t="n"/>
      <c r="K3304" s="795" t="n"/>
      <c r="L3304" s="793" t="n"/>
    </row>
    <row r="3305" ht="17.45" customHeight="1">
      <c r="A3305" s="257">
        <f>IF(ISNUMBER(C3305),MONTH(C3305),"")</f>
        <v/>
      </c>
      <c r="B3305" s="257">
        <f>IF(ISNUMBER(C3305),YEAR(C3305),"")</f>
        <v/>
      </c>
      <c r="C3305" s="791" t="n"/>
      <c r="D3305" s="792" t="n"/>
      <c r="E3305" s="793" t="n"/>
      <c r="F3305" s="792" t="n"/>
      <c r="G3305" s="794" t="n"/>
      <c r="H3305" s="793" t="n"/>
      <c r="I3305" s="792" t="n"/>
      <c r="J3305" s="793" t="n"/>
      <c r="K3305" s="795" t="n"/>
      <c r="L3305" s="793" t="n"/>
    </row>
    <row r="3306" ht="17.45" customHeight="1">
      <c r="A3306" s="257">
        <f>IF(ISNUMBER(C3306),MONTH(C3306),"")</f>
        <v/>
      </c>
      <c r="B3306" s="257">
        <f>IF(ISNUMBER(C3306),YEAR(C3306),"")</f>
        <v/>
      </c>
      <c r="C3306" s="791" t="n"/>
      <c r="D3306" s="792" t="n"/>
      <c r="E3306" s="793" t="n"/>
      <c r="F3306" s="792" t="n"/>
      <c r="G3306" s="794" t="n"/>
      <c r="H3306" s="793" t="n"/>
      <c r="I3306" s="792" t="n"/>
      <c r="J3306" s="793" t="n"/>
      <c r="K3306" s="795" t="n"/>
      <c r="L3306" s="793" t="n"/>
    </row>
    <row r="3307" ht="17.45" customHeight="1">
      <c r="A3307" s="257">
        <f>IF(ISNUMBER(C3307),MONTH(C3307),"")</f>
        <v/>
      </c>
      <c r="B3307" s="257">
        <f>IF(ISNUMBER(C3307),YEAR(C3307),"")</f>
        <v/>
      </c>
      <c r="C3307" s="791" t="n"/>
      <c r="D3307" s="792" t="n"/>
      <c r="E3307" s="793" t="n"/>
      <c r="F3307" s="792" t="n"/>
      <c r="G3307" s="794" t="n"/>
      <c r="H3307" s="793" t="n"/>
      <c r="I3307" s="792" t="n"/>
      <c r="J3307" s="793" t="n"/>
      <c r="K3307" s="795" t="n"/>
      <c r="L3307" s="793" t="n"/>
    </row>
    <row r="3308" ht="17.45" customHeight="1">
      <c r="A3308" s="257">
        <f>IF(ISNUMBER(C3308),MONTH(C3308),"")</f>
        <v/>
      </c>
      <c r="B3308" s="257">
        <f>IF(ISNUMBER(C3308),YEAR(C3308),"")</f>
        <v/>
      </c>
      <c r="C3308" s="861" t="n"/>
      <c r="D3308" s="803" t="n"/>
      <c r="E3308" s="804" t="n"/>
      <c r="F3308" s="803" t="n"/>
      <c r="G3308" s="805" t="n"/>
      <c r="H3308" s="804" t="n"/>
      <c r="I3308" s="803" t="n"/>
      <c r="J3308" s="804" t="n"/>
      <c r="K3308" s="806" t="n"/>
      <c r="L3308" s="804" t="n"/>
    </row>
    <row r="3309" ht="17.45" customHeight="1">
      <c r="A3309" s="257">
        <f>IF(ISNUMBER(C3309),MONTH(C3309),"")</f>
        <v/>
      </c>
      <c r="B3309" s="257">
        <f>IF(ISNUMBER(C3309),YEAR(C3309),"")</f>
        <v/>
      </c>
      <c r="C3309" s="791" t="n"/>
      <c r="D3309" s="792" t="n"/>
      <c r="E3309" s="793" t="n"/>
      <c r="F3309" s="792" t="n"/>
      <c r="G3309" s="794" t="n"/>
      <c r="H3309" s="793" t="n"/>
      <c r="I3309" s="792" t="n"/>
      <c r="J3309" s="793" t="n"/>
      <c r="K3309" s="795" t="n"/>
      <c r="L3309" s="793" t="n"/>
    </row>
    <row r="3310" ht="17.45" customHeight="1">
      <c r="A3310" s="257">
        <f>IF(ISNUMBER(C3310),MONTH(C3310),"")</f>
        <v/>
      </c>
      <c r="B3310" s="257">
        <f>IF(ISNUMBER(C3310),YEAR(C3310),"")</f>
        <v/>
      </c>
      <c r="C3310" s="791" t="n"/>
      <c r="D3310" s="792" t="n"/>
      <c r="E3310" s="793" t="n"/>
      <c r="F3310" s="792" t="n"/>
      <c r="G3310" s="794" t="n"/>
      <c r="H3310" s="793" t="n"/>
      <c r="I3310" s="792" t="n"/>
      <c r="J3310" s="793" t="n"/>
      <c r="K3310" s="795" t="n"/>
      <c r="L3310" s="793" t="n"/>
    </row>
    <row r="3311" ht="17.45" customHeight="1">
      <c r="A3311" s="257">
        <f>IF(ISNUMBER(C3311),MONTH(C3311),"")</f>
        <v/>
      </c>
      <c r="B3311" s="257">
        <f>IF(ISNUMBER(C3311),YEAR(C3311),"")</f>
        <v/>
      </c>
      <c r="C3311" s="791" t="n"/>
      <c r="D3311" s="792" t="n"/>
      <c r="E3311" s="793" t="n"/>
      <c r="F3311" s="792" t="n"/>
      <c r="G3311" s="794" t="n"/>
      <c r="H3311" s="793" t="n"/>
      <c r="I3311" s="792" t="n"/>
      <c r="J3311" s="793" t="n"/>
      <c r="K3311" s="795" t="n"/>
      <c r="L3311" s="793" t="n"/>
    </row>
    <row r="3312" ht="17.45" customHeight="1">
      <c r="A3312" s="257">
        <f>IF(ISNUMBER(C3312),MONTH(C3312),"")</f>
        <v/>
      </c>
      <c r="B3312" s="257">
        <f>IF(ISNUMBER(C3312),YEAR(C3312),"")</f>
        <v/>
      </c>
      <c r="C3312" s="791" t="n"/>
      <c r="D3312" s="792" t="n"/>
      <c r="E3312" s="793" t="n"/>
      <c r="F3312" s="792" t="n"/>
      <c r="G3312" s="794" t="n"/>
      <c r="H3312" s="793" t="n"/>
      <c r="I3312" s="792" t="n"/>
      <c r="J3312" s="793" t="n"/>
      <c r="K3312" s="795" t="n"/>
      <c r="L3312" s="793" t="n"/>
    </row>
    <row r="3313" ht="17.45" customHeight="1">
      <c r="A3313" s="257">
        <f>IF(ISNUMBER(C3313),MONTH(C3313),"")</f>
        <v/>
      </c>
      <c r="B3313" s="257">
        <f>IF(ISNUMBER(C3313),YEAR(C3313),"")</f>
        <v/>
      </c>
      <c r="C3313" s="791" t="n"/>
      <c r="D3313" s="792" t="n"/>
      <c r="E3313" s="793" t="n"/>
      <c r="F3313" s="792" t="n"/>
      <c r="G3313" s="794" t="n"/>
      <c r="H3313" s="793" t="n"/>
      <c r="I3313" s="792" t="n"/>
      <c r="J3313" s="793" t="n"/>
      <c r="K3313" s="795" t="n"/>
      <c r="L3313" s="793" t="n"/>
    </row>
    <row r="3314" ht="17.45" customHeight="1">
      <c r="A3314" s="257">
        <f>IF(ISNUMBER(C3314),MONTH(C3314),"")</f>
        <v/>
      </c>
      <c r="B3314" s="257">
        <f>IF(ISNUMBER(C3314),YEAR(C3314),"")</f>
        <v/>
      </c>
      <c r="C3314" s="861" t="n"/>
      <c r="D3314" s="803" t="n"/>
      <c r="E3314" s="804" t="n"/>
      <c r="F3314" s="803" t="n"/>
      <c r="G3314" s="805" t="n"/>
      <c r="H3314" s="804" t="n"/>
      <c r="I3314" s="803" t="n"/>
      <c r="J3314" s="804" t="n"/>
      <c r="K3314" s="806" t="n"/>
      <c r="L3314" s="804" t="n"/>
    </row>
    <row r="3315" ht="17.45" customHeight="1">
      <c r="A3315" s="257">
        <f>IF(ISNUMBER(C3315),MONTH(C3315),"")</f>
        <v/>
      </c>
      <c r="B3315" s="257">
        <f>IF(ISNUMBER(C3315),YEAR(C3315),"")</f>
        <v/>
      </c>
      <c r="C3315" s="791" t="n"/>
      <c r="D3315" s="792" t="n"/>
      <c r="E3315" s="793" t="n"/>
      <c r="F3315" s="792" t="n"/>
      <c r="G3315" s="794" t="n"/>
      <c r="H3315" s="793" t="n"/>
      <c r="I3315" s="792" t="n"/>
      <c r="J3315" s="793" t="n"/>
      <c r="K3315" s="795" t="n"/>
      <c r="L3315" s="793" t="n"/>
    </row>
    <row r="3316" ht="17.45" customHeight="1">
      <c r="A3316" s="257">
        <f>IF(ISNUMBER(C3316),MONTH(C3316),"")</f>
        <v/>
      </c>
      <c r="B3316" s="257">
        <f>IF(ISNUMBER(C3316),YEAR(C3316),"")</f>
        <v/>
      </c>
      <c r="C3316" s="791" t="n"/>
      <c r="D3316" s="792" t="n"/>
      <c r="E3316" s="793" t="n"/>
      <c r="F3316" s="792" t="n"/>
      <c r="G3316" s="794" t="n"/>
      <c r="H3316" s="793" t="n"/>
      <c r="I3316" s="792" t="n"/>
      <c r="J3316" s="793" t="n"/>
      <c r="K3316" s="795" t="n"/>
      <c r="L3316" s="793" t="n"/>
    </row>
    <row r="3317" ht="17.45" customHeight="1">
      <c r="A3317" s="257">
        <f>IF(ISNUMBER(C3317),MONTH(C3317),"")</f>
        <v/>
      </c>
      <c r="B3317" s="257">
        <f>IF(ISNUMBER(C3317),YEAR(C3317),"")</f>
        <v/>
      </c>
      <c r="C3317" s="791" t="n"/>
      <c r="D3317" s="792" t="n"/>
      <c r="E3317" s="793" t="n"/>
      <c r="F3317" s="792" t="n"/>
      <c r="G3317" s="794" t="n"/>
      <c r="H3317" s="793" t="n"/>
      <c r="I3317" s="792" t="n"/>
      <c r="J3317" s="793" t="n"/>
      <c r="K3317" s="795" t="n"/>
      <c r="L3317" s="793" t="n"/>
    </row>
    <row r="3318" ht="17.45" customHeight="1">
      <c r="A3318" s="257">
        <f>IF(ISNUMBER(C3318),MONTH(C3318),"")</f>
        <v/>
      </c>
      <c r="B3318" s="257">
        <f>IF(ISNUMBER(C3318),YEAR(C3318),"")</f>
        <v/>
      </c>
      <c r="C3318" s="791" t="n"/>
      <c r="D3318" s="792" t="n"/>
      <c r="E3318" s="793" t="n"/>
      <c r="F3318" s="792" t="n"/>
      <c r="G3318" s="794" t="n"/>
      <c r="H3318" s="793" t="n"/>
      <c r="I3318" s="792" t="n"/>
      <c r="J3318" s="793" t="n"/>
      <c r="K3318" s="795" t="n"/>
      <c r="L3318" s="793" t="n"/>
    </row>
    <row r="3319" ht="17.45" customHeight="1">
      <c r="A3319" s="257">
        <f>IF(ISNUMBER(C3319),MONTH(C3319),"")</f>
        <v/>
      </c>
      <c r="B3319" s="257">
        <f>IF(ISNUMBER(C3319),YEAR(C3319),"")</f>
        <v/>
      </c>
      <c r="C3319" s="791" t="n"/>
      <c r="D3319" s="792" t="n"/>
      <c r="E3319" s="793" t="n"/>
      <c r="F3319" s="792" t="n"/>
      <c r="G3319" s="794" t="n"/>
      <c r="H3319" s="793" t="n"/>
      <c r="I3319" s="792" t="n"/>
      <c r="J3319" s="793" t="n"/>
      <c r="K3319" s="795" t="n"/>
      <c r="L3319" s="793" t="n"/>
    </row>
    <row r="3320" ht="17.45" customHeight="1">
      <c r="A3320" s="257">
        <f>IF(ISNUMBER(C3320),MONTH(C3320),"")</f>
        <v/>
      </c>
      <c r="B3320" s="257">
        <f>IF(ISNUMBER(C3320),YEAR(C3320),"")</f>
        <v/>
      </c>
      <c r="C3320" s="861" t="n"/>
      <c r="D3320" s="803" t="n"/>
      <c r="E3320" s="804" t="n"/>
      <c r="F3320" s="803" t="n"/>
      <c r="G3320" s="805" t="n"/>
      <c r="H3320" s="804" t="n"/>
      <c r="I3320" s="803" t="n"/>
      <c r="J3320" s="804" t="n"/>
      <c r="K3320" s="806" t="n"/>
      <c r="L3320" s="804" t="n"/>
    </row>
    <row r="3321" ht="17.45" customHeight="1">
      <c r="A3321" s="257">
        <f>IF(ISNUMBER(C3321),MONTH(C3321),"")</f>
        <v/>
      </c>
      <c r="B3321" s="257">
        <f>IF(ISNUMBER(C3321),YEAR(C3321),"")</f>
        <v/>
      </c>
      <c r="C3321" s="791" t="n"/>
      <c r="D3321" s="792" t="n"/>
      <c r="E3321" s="793" t="n"/>
      <c r="F3321" s="792" t="n"/>
      <c r="G3321" s="794" t="n"/>
      <c r="H3321" s="793" t="n"/>
      <c r="I3321" s="792" t="n"/>
      <c r="J3321" s="793" t="n"/>
      <c r="K3321" s="795" t="n"/>
      <c r="L3321" s="793" t="n"/>
    </row>
    <row r="3322" ht="17.45" customHeight="1">
      <c r="A3322" s="257">
        <f>IF(ISNUMBER(C3322),MONTH(C3322),"")</f>
        <v/>
      </c>
      <c r="B3322" s="257">
        <f>IF(ISNUMBER(C3322),YEAR(C3322),"")</f>
        <v/>
      </c>
      <c r="C3322" s="791" t="n"/>
      <c r="D3322" s="792" t="n"/>
      <c r="E3322" s="793" t="n"/>
      <c r="F3322" s="792" t="n"/>
      <c r="G3322" s="794" t="n"/>
      <c r="H3322" s="793" t="n"/>
      <c r="I3322" s="792" t="n"/>
      <c r="J3322" s="793" t="n"/>
      <c r="K3322" s="795" t="n"/>
      <c r="L3322" s="793" t="n"/>
    </row>
    <row r="3323" ht="17.45" customHeight="1">
      <c r="A3323" s="257">
        <f>IF(ISNUMBER(C3323),MONTH(C3323),"")</f>
        <v/>
      </c>
      <c r="B3323" s="257">
        <f>IF(ISNUMBER(C3323),YEAR(C3323),"")</f>
        <v/>
      </c>
      <c r="C3323" s="791" t="n"/>
      <c r="D3323" s="792" t="n"/>
      <c r="E3323" s="793" t="n"/>
      <c r="F3323" s="792" t="n"/>
      <c r="G3323" s="794" t="n"/>
      <c r="H3323" s="793" t="n"/>
      <c r="I3323" s="792" t="n"/>
      <c r="J3323" s="793" t="n"/>
      <c r="K3323" s="795" t="n"/>
      <c r="L3323" s="793" t="n"/>
    </row>
    <row r="3324" ht="17.45" customHeight="1">
      <c r="A3324" s="257">
        <f>IF(ISNUMBER(C3324),MONTH(C3324),"")</f>
        <v/>
      </c>
      <c r="B3324" s="257">
        <f>IF(ISNUMBER(C3324),YEAR(C3324),"")</f>
        <v/>
      </c>
      <c r="C3324" s="791" t="n"/>
      <c r="D3324" s="792" t="n"/>
      <c r="E3324" s="793" t="n"/>
      <c r="F3324" s="792" t="n"/>
      <c r="G3324" s="794" t="n"/>
      <c r="H3324" s="793" t="n"/>
      <c r="I3324" s="792" t="n"/>
      <c r="J3324" s="793" t="n"/>
      <c r="K3324" s="795" t="n"/>
      <c r="L3324" s="793" t="n"/>
    </row>
    <row r="3325" ht="17.45" customHeight="1">
      <c r="A3325" s="257">
        <f>IF(ISNUMBER(C3325),MONTH(C3325),"")</f>
        <v/>
      </c>
      <c r="B3325" s="257">
        <f>IF(ISNUMBER(C3325),YEAR(C3325),"")</f>
        <v/>
      </c>
      <c r="C3325" s="791" t="n"/>
      <c r="D3325" s="792" t="n"/>
      <c r="E3325" s="793" t="n"/>
      <c r="F3325" s="792" t="n"/>
      <c r="G3325" s="794" t="n"/>
      <c r="H3325" s="793" t="n"/>
      <c r="I3325" s="792" t="n"/>
      <c r="J3325" s="793" t="n"/>
      <c r="K3325" s="795" t="n"/>
      <c r="L3325" s="793" t="n"/>
    </row>
    <row r="3326" ht="17.45" customHeight="1">
      <c r="A3326" s="257">
        <f>IF(ISNUMBER(C3326),MONTH(C3326),"")</f>
        <v/>
      </c>
      <c r="B3326" s="257">
        <f>IF(ISNUMBER(C3326),YEAR(C3326),"")</f>
        <v/>
      </c>
      <c r="C3326" s="861" t="n"/>
      <c r="D3326" s="803" t="n"/>
      <c r="E3326" s="804" t="n"/>
      <c r="F3326" s="803" t="n"/>
      <c r="G3326" s="805" t="n"/>
      <c r="H3326" s="804" t="n"/>
      <c r="I3326" s="803" t="n"/>
      <c r="J3326" s="804" t="n"/>
      <c r="K3326" s="806" t="n"/>
      <c r="L3326" s="804" t="n"/>
    </row>
    <row r="3327" ht="17.45" customHeight="1">
      <c r="A3327" s="257">
        <f>IF(ISNUMBER(C3327),MONTH(C3327),"")</f>
        <v/>
      </c>
      <c r="B3327" s="257">
        <f>IF(ISNUMBER(C3327),YEAR(C3327),"")</f>
        <v/>
      </c>
      <c r="C3327" s="791" t="n"/>
      <c r="D3327" s="792" t="n"/>
      <c r="E3327" s="793" t="n"/>
      <c r="F3327" s="792" t="n"/>
      <c r="G3327" s="794" t="n"/>
      <c r="H3327" s="793" t="n"/>
      <c r="I3327" s="792" t="n"/>
      <c r="J3327" s="793" t="n"/>
      <c r="K3327" s="795" t="n"/>
      <c r="L3327" s="793" t="n"/>
    </row>
    <row r="3328" ht="17.45" customHeight="1">
      <c r="A3328" s="257">
        <f>IF(ISNUMBER(C3328),MONTH(C3328),"")</f>
        <v/>
      </c>
      <c r="B3328" s="257">
        <f>IF(ISNUMBER(C3328),YEAR(C3328),"")</f>
        <v/>
      </c>
      <c r="C3328" s="791" t="n"/>
      <c r="D3328" s="792" t="n"/>
      <c r="E3328" s="793" t="n"/>
      <c r="F3328" s="792" t="n"/>
      <c r="G3328" s="794" t="n"/>
      <c r="H3328" s="793" t="n"/>
      <c r="I3328" s="792" t="n"/>
      <c r="J3328" s="793" t="n"/>
      <c r="K3328" s="795" t="n"/>
      <c r="L3328" s="793" t="n"/>
    </row>
    <row r="3329" ht="17.45" customHeight="1">
      <c r="A3329" s="257">
        <f>IF(ISNUMBER(C3329),MONTH(C3329),"")</f>
        <v/>
      </c>
      <c r="B3329" s="257">
        <f>IF(ISNUMBER(C3329),YEAR(C3329),"")</f>
        <v/>
      </c>
      <c r="C3329" s="791" t="n"/>
      <c r="D3329" s="792" t="n"/>
      <c r="E3329" s="793" t="n"/>
      <c r="F3329" s="792" t="n"/>
      <c r="G3329" s="794" t="n"/>
      <c r="H3329" s="793" t="n"/>
      <c r="I3329" s="792" t="n"/>
      <c r="J3329" s="793" t="n"/>
      <c r="K3329" s="795" t="n"/>
      <c r="L3329" s="793" t="n"/>
    </row>
    <row r="3330" ht="17.45" customHeight="1">
      <c r="A3330" s="257">
        <f>IF(ISNUMBER(C3330),MONTH(C3330),"")</f>
        <v/>
      </c>
      <c r="B3330" s="257">
        <f>IF(ISNUMBER(C3330),YEAR(C3330),"")</f>
        <v/>
      </c>
      <c r="C3330" s="791" t="n"/>
      <c r="D3330" s="792" t="n"/>
      <c r="E3330" s="793" t="n"/>
      <c r="F3330" s="792" t="n"/>
      <c r="G3330" s="794" t="n"/>
      <c r="H3330" s="793" t="n"/>
      <c r="I3330" s="792" t="n"/>
      <c r="J3330" s="793" t="n"/>
      <c r="K3330" s="795" t="n"/>
      <c r="L3330" s="793" t="n"/>
    </row>
    <row r="3331" ht="17.45" customHeight="1">
      <c r="A3331" s="257">
        <f>IF(ISNUMBER(C3331),MONTH(C3331),"")</f>
        <v/>
      </c>
      <c r="B3331" s="257">
        <f>IF(ISNUMBER(C3331),YEAR(C3331),"")</f>
        <v/>
      </c>
      <c r="C3331" s="791" t="n"/>
      <c r="D3331" s="792" t="n"/>
      <c r="E3331" s="793" t="n"/>
      <c r="F3331" s="792" t="n"/>
      <c r="G3331" s="794" t="n"/>
      <c r="H3331" s="793" t="n"/>
      <c r="I3331" s="792" t="n"/>
      <c r="J3331" s="793" t="n"/>
      <c r="K3331" s="795" t="n"/>
      <c r="L3331" s="793" t="n"/>
    </row>
    <row r="3332" ht="17.45" customHeight="1">
      <c r="A3332" s="257">
        <f>IF(ISNUMBER(C3332),MONTH(C3332),"")</f>
        <v/>
      </c>
      <c r="B3332" s="257">
        <f>IF(ISNUMBER(C3332),YEAR(C3332),"")</f>
        <v/>
      </c>
      <c r="C3332" s="861" t="n"/>
      <c r="D3332" s="803" t="n"/>
      <c r="E3332" s="804" t="n"/>
      <c r="F3332" s="803" t="n"/>
      <c r="G3332" s="805" t="n"/>
      <c r="H3332" s="804" t="n"/>
      <c r="I3332" s="803" t="n"/>
      <c r="J3332" s="804" t="n"/>
      <c r="K3332" s="806" t="n"/>
      <c r="L3332" s="804" t="n"/>
    </row>
    <row r="3333" ht="17.45" customHeight="1">
      <c r="A3333" s="257">
        <f>IF(ISNUMBER(C3333),MONTH(C3333),"")</f>
        <v/>
      </c>
      <c r="B3333" s="257">
        <f>IF(ISNUMBER(C3333),YEAR(C3333),"")</f>
        <v/>
      </c>
      <c r="C3333" s="791" t="n"/>
      <c r="D3333" s="792" t="n"/>
      <c r="E3333" s="793" t="n"/>
      <c r="F3333" s="792" t="n"/>
      <c r="G3333" s="794" t="n"/>
      <c r="H3333" s="793" t="n"/>
      <c r="I3333" s="792" t="n"/>
      <c r="J3333" s="793" t="n"/>
      <c r="K3333" s="795" t="n"/>
      <c r="L3333" s="793" t="n"/>
    </row>
    <row r="3334" ht="17.45" customHeight="1">
      <c r="A3334" s="257">
        <f>IF(ISNUMBER(C3334),MONTH(C3334),"")</f>
        <v/>
      </c>
      <c r="B3334" s="257">
        <f>IF(ISNUMBER(C3334),YEAR(C3334),"")</f>
        <v/>
      </c>
      <c r="C3334" s="791" t="n"/>
      <c r="D3334" s="792" t="n"/>
      <c r="E3334" s="793" t="n"/>
      <c r="F3334" s="792" t="n"/>
      <c r="G3334" s="794" t="n"/>
      <c r="H3334" s="793" t="n"/>
      <c r="I3334" s="792" t="n"/>
      <c r="J3334" s="793" t="n"/>
      <c r="K3334" s="795" t="n"/>
      <c r="L3334" s="793" t="n"/>
    </row>
    <row r="3335" ht="17.45" customHeight="1">
      <c r="A3335" s="257">
        <f>IF(ISNUMBER(C3335),MONTH(C3335),"")</f>
        <v/>
      </c>
      <c r="B3335" s="257">
        <f>IF(ISNUMBER(C3335),YEAR(C3335),"")</f>
        <v/>
      </c>
      <c r="C3335" s="791" t="n"/>
      <c r="D3335" s="792" t="n"/>
      <c r="E3335" s="793" t="n"/>
      <c r="F3335" s="792" t="n"/>
      <c r="G3335" s="794" t="n"/>
      <c r="H3335" s="793" t="n"/>
      <c r="I3335" s="792" t="n"/>
      <c r="J3335" s="793" t="n"/>
      <c r="K3335" s="795" t="n"/>
      <c r="L3335" s="793" t="n"/>
    </row>
    <row r="3336" ht="17.45" customHeight="1">
      <c r="A3336" s="257">
        <f>IF(ISNUMBER(C3336),MONTH(C3336),"")</f>
        <v/>
      </c>
      <c r="B3336" s="257">
        <f>IF(ISNUMBER(C3336),YEAR(C3336),"")</f>
        <v/>
      </c>
      <c r="C3336" s="791" t="n"/>
      <c r="D3336" s="792" t="n"/>
      <c r="E3336" s="793" t="n"/>
      <c r="F3336" s="792" t="n"/>
      <c r="G3336" s="794" t="n"/>
      <c r="H3336" s="793" t="n"/>
      <c r="I3336" s="792" t="n"/>
      <c r="J3336" s="793" t="n"/>
      <c r="K3336" s="795" t="n"/>
      <c r="L3336" s="793" t="n"/>
    </row>
    <row r="3337" ht="17.45" customHeight="1">
      <c r="A3337" s="257">
        <f>IF(ISNUMBER(C3337),MONTH(C3337),"")</f>
        <v/>
      </c>
      <c r="B3337" s="257">
        <f>IF(ISNUMBER(C3337),YEAR(C3337),"")</f>
        <v/>
      </c>
      <c r="C3337" s="791" t="n"/>
      <c r="D3337" s="792" t="n"/>
      <c r="E3337" s="793" t="n"/>
      <c r="F3337" s="792" t="n"/>
      <c r="G3337" s="794" t="n"/>
      <c r="H3337" s="793" t="n"/>
      <c r="I3337" s="792" t="n"/>
      <c r="J3337" s="793" t="n"/>
      <c r="K3337" s="795" t="n"/>
      <c r="L3337" s="793" t="n"/>
    </row>
    <row r="3338" ht="17.45" customHeight="1">
      <c r="A3338" s="257">
        <f>IF(ISNUMBER(C3338),MONTH(C3338),"")</f>
        <v/>
      </c>
      <c r="B3338" s="257">
        <f>IF(ISNUMBER(C3338),YEAR(C3338),"")</f>
        <v/>
      </c>
      <c r="C3338" s="861" t="n"/>
      <c r="D3338" s="976" t="n"/>
      <c r="E3338" s="977" t="n"/>
      <c r="F3338" s="976" t="n"/>
      <c r="G3338" s="978" t="n"/>
      <c r="H3338" s="977" t="n"/>
      <c r="I3338" s="976" t="n"/>
      <c r="J3338" s="977" t="n"/>
      <c r="K3338" s="979" t="n"/>
      <c r="L3338" s="977" t="n"/>
    </row>
    <row r="3339" ht="17.45" customHeight="1">
      <c r="A3339" s="257">
        <f>IF(ISNUMBER(C3339),MONTH(C3339),"")</f>
        <v/>
      </c>
      <c r="B3339" s="257">
        <f>IF(ISNUMBER(C3339),YEAR(C3339),"")</f>
        <v/>
      </c>
      <c r="C3339" s="791" t="n"/>
      <c r="D3339" s="792" t="n"/>
      <c r="E3339" s="793" t="n"/>
      <c r="F3339" s="792" t="n"/>
      <c r="G3339" s="794" t="n"/>
      <c r="H3339" s="793" t="n"/>
      <c r="I3339" s="792" t="n"/>
      <c r="J3339" s="793" t="n"/>
      <c r="K3339" s="795" t="n"/>
      <c r="L3339" s="793" t="n"/>
    </row>
    <row r="3340" ht="17.45" customHeight="1">
      <c r="A3340" s="257">
        <f>IF(ISNUMBER(C3340),MONTH(C3340),"")</f>
        <v/>
      </c>
      <c r="B3340" s="257">
        <f>IF(ISNUMBER(C3340),YEAR(C3340),"")</f>
        <v/>
      </c>
      <c r="C3340" s="791" t="n"/>
      <c r="D3340" s="792" t="n"/>
      <c r="E3340" s="793" t="n"/>
      <c r="F3340" s="792" t="n"/>
      <c r="G3340" s="794" t="n"/>
      <c r="H3340" s="793" t="n"/>
      <c r="I3340" s="792" t="n"/>
      <c r="J3340" s="793" t="n"/>
      <c r="K3340" s="795" t="n"/>
      <c r="L3340" s="793" t="n"/>
    </row>
    <row r="3341" ht="17.45" customHeight="1">
      <c r="A3341" s="257">
        <f>IF(ISNUMBER(C3341),MONTH(C3341),"")</f>
        <v/>
      </c>
      <c r="B3341" s="257">
        <f>IF(ISNUMBER(C3341),YEAR(C3341),"")</f>
        <v/>
      </c>
      <c r="C3341" s="791" t="n"/>
      <c r="D3341" s="792" t="n"/>
      <c r="E3341" s="793" t="n"/>
      <c r="F3341" s="792" t="n"/>
      <c r="G3341" s="794" t="n"/>
      <c r="H3341" s="793" t="n"/>
      <c r="I3341" s="792" t="n"/>
      <c r="J3341" s="793" t="n"/>
      <c r="K3341" s="795" t="n"/>
      <c r="L3341" s="793" t="n"/>
    </row>
    <row r="3342" ht="17.45" customHeight="1">
      <c r="A3342" s="257">
        <f>IF(ISNUMBER(C3342),MONTH(C3342),"")</f>
        <v/>
      </c>
      <c r="B3342" s="257">
        <f>IF(ISNUMBER(C3342),YEAR(C3342),"")</f>
        <v/>
      </c>
      <c r="C3342" s="791" t="n"/>
      <c r="D3342" s="792" t="n"/>
      <c r="E3342" s="793" t="n"/>
      <c r="F3342" s="792" t="n"/>
      <c r="G3342" s="794" t="n"/>
      <c r="H3342" s="793" t="n"/>
      <c r="I3342" s="792" t="n"/>
      <c r="J3342" s="793" t="n"/>
      <c r="K3342" s="795" t="n"/>
      <c r="L3342" s="793" t="n"/>
    </row>
    <row r="3343" ht="17.45" customHeight="1">
      <c r="A3343" s="257">
        <f>IF(ISNUMBER(C3343),MONTH(C3343),"")</f>
        <v/>
      </c>
      <c r="B3343" s="257">
        <f>IF(ISNUMBER(C3343),YEAR(C3343),"")</f>
        <v/>
      </c>
      <c r="C3343" s="791" t="n"/>
      <c r="D3343" s="792" t="n"/>
      <c r="E3343" s="793" t="n"/>
      <c r="F3343" s="792" t="n"/>
      <c r="G3343" s="794" t="n"/>
      <c r="H3343" s="793" t="n"/>
      <c r="I3343" s="792" t="n"/>
      <c r="J3343" s="793" t="n"/>
      <c r="K3343" s="795" t="n"/>
      <c r="L3343" s="793" t="n"/>
    </row>
    <row r="3344" ht="17.45" customHeight="1">
      <c r="A3344" s="257">
        <f>IF(ISNUMBER(C3344),MONTH(C3344),"")</f>
        <v/>
      </c>
      <c r="B3344" s="257">
        <f>IF(ISNUMBER(C3344),YEAR(C3344),"")</f>
        <v/>
      </c>
      <c r="C3344" s="861" t="n"/>
      <c r="D3344" s="803" t="n"/>
      <c r="E3344" s="804" t="n"/>
      <c r="F3344" s="803" t="n"/>
      <c r="G3344" s="805" t="n"/>
      <c r="H3344" s="804" t="n"/>
      <c r="I3344" s="803" t="n"/>
      <c r="J3344" s="804" t="n"/>
      <c r="K3344" s="806" t="n"/>
      <c r="L3344" s="804" t="n"/>
    </row>
    <row r="3345" ht="17.45" customHeight="1">
      <c r="A3345" s="257">
        <f>IF(ISNUMBER(C3345),MONTH(C3345),"")</f>
        <v/>
      </c>
      <c r="B3345" s="257">
        <f>IF(ISNUMBER(C3345),YEAR(C3345),"")</f>
        <v/>
      </c>
      <c r="C3345" s="791" t="n"/>
      <c r="D3345" s="792" t="n"/>
      <c r="E3345" s="793" t="n"/>
      <c r="F3345" s="792" t="n"/>
      <c r="G3345" s="794" t="n"/>
      <c r="H3345" s="793" t="n"/>
      <c r="I3345" s="792" t="n"/>
      <c r="J3345" s="793" t="n"/>
      <c r="K3345" s="795" t="n"/>
      <c r="L3345" s="793" t="n"/>
    </row>
    <row r="3346" ht="17.45" customHeight="1">
      <c r="A3346" s="257">
        <f>IF(ISNUMBER(C3346),MONTH(C3346),"")</f>
        <v/>
      </c>
      <c r="B3346" s="257">
        <f>IF(ISNUMBER(C3346),YEAR(C3346),"")</f>
        <v/>
      </c>
      <c r="C3346" s="791" t="n"/>
      <c r="D3346" s="792" t="n"/>
      <c r="E3346" s="793" t="n"/>
      <c r="F3346" s="792" t="n"/>
      <c r="G3346" s="794" t="n"/>
      <c r="H3346" s="793" t="n"/>
      <c r="I3346" s="792" t="n"/>
      <c r="J3346" s="793" t="n"/>
      <c r="K3346" s="795" t="n"/>
      <c r="L3346" s="793" t="n"/>
    </row>
    <row r="3347" ht="17.45" customHeight="1">
      <c r="A3347" s="257">
        <f>IF(ISNUMBER(C3347),MONTH(C3347),"")</f>
        <v/>
      </c>
      <c r="B3347" s="257">
        <f>IF(ISNUMBER(C3347),YEAR(C3347),"")</f>
        <v/>
      </c>
      <c r="C3347" s="791" t="n"/>
      <c r="D3347" s="792" t="n"/>
      <c r="E3347" s="793" t="n"/>
      <c r="F3347" s="792" t="n"/>
      <c r="G3347" s="794" t="n"/>
      <c r="H3347" s="793" t="n"/>
      <c r="I3347" s="792" t="n"/>
      <c r="J3347" s="793" t="n"/>
      <c r="K3347" s="795" t="n"/>
      <c r="L3347" s="793" t="n"/>
    </row>
    <row r="3348" ht="17.45" customHeight="1">
      <c r="A3348" s="257">
        <f>IF(ISNUMBER(C3348),MONTH(C3348),"")</f>
        <v/>
      </c>
      <c r="B3348" s="257">
        <f>IF(ISNUMBER(C3348),YEAR(C3348),"")</f>
        <v/>
      </c>
      <c r="C3348" s="791" t="n"/>
      <c r="D3348" s="792" t="n"/>
      <c r="E3348" s="793" t="n"/>
      <c r="F3348" s="792" t="n"/>
      <c r="G3348" s="794" t="n"/>
      <c r="H3348" s="793" t="n"/>
      <c r="I3348" s="792" t="n"/>
      <c r="J3348" s="793" t="n"/>
      <c r="K3348" s="795" t="n"/>
      <c r="L3348" s="793" t="n"/>
    </row>
    <row r="3349" ht="17.45" customHeight="1">
      <c r="A3349" s="257">
        <f>IF(ISNUMBER(C3349),MONTH(C3349),"")</f>
        <v/>
      </c>
      <c r="B3349" s="257">
        <f>IF(ISNUMBER(C3349),YEAR(C3349),"")</f>
        <v/>
      </c>
      <c r="C3349" s="791" t="n"/>
      <c r="D3349" s="792" t="n"/>
      <c r="E3349" s="793" t="n"/>
      <c r="F3349" s="792" t="n"/>
      <c r="G3349" s="794" t="n"/>
      <c r="H3349" s="793" t="n"/>
      <c r="I3349" s="792" t="n"/>
      <c r="J3349" s="793" t="n"/>
      <c r="K3349" s="795" t="n"/>
      <c r="L3349" s="793" t="n"/>
    </row>
    <row r="3350" ht="17.45" customHeight="1">
      <c r="A3350" s="257">
        <f>IF(ISNUMBER(C3350),MONTH(C3350),"")</f>
        <v/>
      </c>
      <c r="B3350" s="257">
        <f>IF(ISNUMBER(C3350),YEAR(C3350),"")</f>
        <v/>
      </c>
      <c r="C3350" s="861" t="n"/>
      <c r="D3350" s="803" t="n"/>
      <c r="E3350" s="804" t="n"/>
      <c r="F3350" s="803" t="n"/>
      <c r="G3350" s="805" t="n"/>
      <c r="H3350" s="804" t="n"/>
      <c r="I3350" s="803" t="n"/>
      <c r="J3350" s="804" t="n"/>
      <c r="K3350" s="806" t="n"/>
      <c r="L3350" s="804" t="n"/>
    </row>
    <row r="3351" ht="17.45" customHeight="1">
      <c r="A3351" s="257">
        <f>IF(ISNUMBER(C3351),MONTH(C3351),"")</f>
        <v/>
      </c>
      <c r="B3351" s="257">
        <f>IF(ISNUMBER(C3351),YEAR(C3351),"")</f>
        <v/>
      </c>
      <c r="C3351" s="791" t="n"/>
      <c r="D3351" s="792" t="n"/>
      <c r="E3351" s="793" t="n"/>
      <c r="F3351" s="792" t="n"/>
      <c r="G3351" s="794" t="n"/>
      <c r="H3351" s="793" t="n"/>
      <c r="I3351" s="792" t="n"/>
      <c r="J3351" s="793" t="n"/>
      <c r="K3351" s="795" t="n"/>
      <c r="L3351" s="793" t="n"/>
    </row>
    <row r="3352" ht="17.45" customHeight="1">
      <c r="A3352" s="257">
        <f>IF(ISNUMBER(C3352),MONTH(C3352),"")</f>
        <v/>
      </c>
      <c r="B3352" s="257">
        <f>IF(ISNUMBER(C3352),YEAR(C3352),"")</f>
        <v/>
      </c>
      <c r="C3352" s="791" t="n"/>
      <c r="D3352" s="792" t="n"/>
      <c r="E3352" s="793" t="n"/>
      <c r="F3352" s="792" t="n"/>
      <c r="G3352" s="794" t="n"/>
      <c r="H3352" s="793" t="n"/>
      <c r="I3352" s="792" t="n"/>
      <c r="J3352" s="793" t="n"/>
      <c r="K3352" s="795" t="n"/>
      <c r="L3352" s="793" t="n"/>
    </row>
    <row r="3353" ht="17.45" customHeight="1">
      <c r="A3353" s="257">
        <f>IF(ISNUMBER(C3353),MONTH(C3353),"")</f>
        <v/>
      </c>
      <c r="B3353" s="257">
        <f>IF(ISNUMBER(C3353),YEAR(C3353),"")</f>
        <v/>
      </c>
      <c r="C3353" s="791" t="n"/>
      <c r="D3353" s="792" t="n"/>
      <c r="E3353" s="793" t="n"/>
      <c r="F3353" s="792" t="n"/>
      <c r="G3353" s="794" t="n"/>
      <c r="H3353" s="793" t="n"/>
      <c r="I3353" s="792" t="n"/>
      <c r="J3353" s="793" t="n"/>
      <c r="K3353" s="795" t="n"/>
      <c r="L3353" s="793" t="n"/>
    </row>
    <row r="3354" ht="17.45" customHeight="1">
      <c r="A3354" s="257">
        <f>IF(ISNUMBER(C3354),MONTH(C3354),"")</f>
        <v/>
      </c>
      <c r="B3354" s="257">
        <f>IF(ISNUMBER(C3354),YEAR(C3354),"")</f>
        <v/>
      </c>
      <c r="C3354" s="791" t="n"/>
      <c r="D3354" s="792" t="n"/>
      <c r="E3354" s="793" t="n"/>
      <c r="F3354" s="792" t="n"/>
      <c r="G3354" s="794" t="n"/>
      <c r="H3354" s="793" t="n"/>
      <c r="I3354" s="792" t="n"/>
      <c r="J3354" s="793" t="n"/>
      <c r="K3354" s="795" t="n"/>
      <c r="L3354" s="793" t="n"/>
    </row>
    <row r="3355" ht="17.45" customHeight="1">
      <c r="A3355" s="257">
        <f>IF(ISNUMBER(C3355),MONTH(C3355),"")</f>
        <v/>
      </c>
      <c r="B3355" s="257">
        <f>IF(ISNUMBER(C3355),YEAR(C3355),"")</f>
        <v/>
      </c>
      <c r="C3355" s="791" t="n"/>
      <c r="D3355" s="792" t="n"/>
      <c r="E3355" s="793" t="n"/>
      <c r="F3355" s="792" t="n"/>
      <c r="G3355" s="794" t="n"/>
      <c r="H3355" s="793" t="n"/>
      <c r="I3355" s="792" t="n"/>
      <c r="J3355" s="793" t="n"/>
      <c r="K3355" s="795" t="n"/>
      <c r="L3355" s="793" t="n"/>
    </row>
    <row r="3356" ht="17.45" customHeight="1">
      <c r="A3356" s="257">
        <f>IF(ISNUMBER(C3356),MONTH(C3356),"")</f>
        <v/>
      </c>
      <c r="B3356" s="257">
        <f>IF(ISNUMBER(C3356),YEAR(C3356),"")</f>
        <v/>
      </c>
      <c r="C3356" s="861" t="n"/>
      <c r="D3356" s="976" t="n"/>
      <c r="E3356" s="977" t="n"/>
      <c r="F3356" s="976" t="n"/>
      <c r="G3356" s="978" t="n"/>
      <c r="H3356" s="977" t="n"/>
      <c r="I3356" s="976" t="n"/>
      <c r="J3356" s="977" t="n"/>
      <c r="K3356" s="979" t="n"/>
      <c r="L3356" s="977" t="n"/>
    </row>
    <row r="3357" ht="17.45" customHeight="1">
      <c r="A3357" s="257">
        <f>IF(ISNUMBER(C3357),MONTH(C3357),"")</f>
        <v/>
      </c>
      <c r="B3357" s="257">
        <f>IF(ISNUMBER(C3357),YEAR(C3357),"")</f>
        <v/>
      </c>
      <c r="C3357" s="791" t="n"/>
      <c r="D3357" s="792" t="n"/>
      <c r="E3357" s="793" t="n"/>
      <c r="F3357" s="792" t="n"/>
      <c r="G3357" s="794" t="n"/>
      <c r="H3357" s="793" t="n"/>
      <c r="I3357" s="792" t="n"/>
      <c r="J3357" s="793" t="n"/>
      <c r="K3357" s="795" t="n"/>
      <c r="L3357" s="793" t="n"/>
    </row>
    <row r="3358" ht="17.45" customHeight="1">
      <c r="A3358" s="257">
        <f>IF(ISNUMBER(C3358),MONTH(C3358),"")</f>
        <v/>
      </c>
      <c r="B3358" s="257">
        <f>IF(ISNUMBER(C3358),YEAR(C3358),"")</f>
        <v/>
      </c>
      <c r="C3358" s="791" t="n"/>
      <c r="D3358" s="792" t="n"/>
      <c r="E3358" s="793" t="n"/>
      <c r="F3358" s="792" t="n"/>
      <c r="G3358" s="794" t="n"/>
      <c r="H3358" s="793" t="n"/>
      <c r="I3358" s="792" t="n"/>
      <c r="J3358" s="793" t="n"/>
      <c r="K3358" s="795" t="n"/>
      <c r="L3358" s="793" t="n"/>
    </row>
    <row r="3359" ht="17.45" customHeight="1">
      <c r="A3359" s="257">
        <f>IF(ISNUMBER(C3359),MONTH(C3359),"")</f>
        <v/>
      </c>
      <c r="B3359" s="257">
        <f>IF(ISNUMBER(C3359),YEAR(C3359),"")</f>
        <v/>
      </c>
      <c r="C3359" s="791" t="n"/>
      <c r="D3359" s="792" t="n"/>
      <c r="E3359" s="793" t="n"/>
      <c r="F3359" s="792" t="n"/>
      <c r="G3359" s="794" t="n"/>
      <c r="H3359" s="793" t="n"/>
      <c r="I3359" s="792" t="n"/>
      <c r="J3359" s="793" t="n"/>
      <c r="K3359" s="795" t="n"/>
      <c r="L3359" s="793" t="n"/>
    </row>
    <row r="3360" ht="17.45" customHeight="1">
      <c r="A3360" s="257">
        <f>IF(ISNUMBER(C3360),MONTH(C3360),"")</f>
        <v/>
      </c>
      <c r="B3360" s="257">
        <f>IF(ISNUMBER(C3360),YEAR(C3360),"")</f>
        <v/>
      </c>
      <c r="C3360" s="791" t="n"/>
      <c r="D3360" s="792" t="n"/>
      <c r="E3360" s="793" t="n"/>
      <c r="F3360" s="792" t="n"/>
      <c r="G3360" s="794" t="n"/>
      <c r="H3360" s="793" t="n"/>
      <c r="I3360" s="792" t="n"/>
      <c r="J3360" s="793" t="n"/>
      <c r="K3360" s="795" t="n"/>
      <c r="L3360" s="793" t="n"/>
    </row>
    <row r="3361" ht="17.45" customHeight="1">
      <c r="A3361" s="257">
        <f>IF(ISNUMBER(C3361),MONTH(C3361),"")</f>
        <v/>
      </c>
      <c r="B3361" s="257">
        <f>IF(ISNUMBER(C3361),YEAR(C3361),"")</f>
        <v/>
      </c>
      <c r="C3361" s="791" t="n"/>
      <c r="D3361" s="792" t="n"/>
      <c r="E3361" s="793" t="n"/>
      <c r="F3361" s="792" t="n"/>
      <c r="G3361" s="794" t="n"/>
      <c r="H3361" s="793" t="n"/>
      <c r="I3361" s="792" t="n"/>
      <c r="J3361" s="793" t="n"/>
      <c r="K3361" s="795" t="n"/>
      <c r="L3361" s="793" t="n"/>
    </row>
    <row r="3362" ht="17.45" customHeight="1">
      <c r="A3362" s="257">
        <f>IF(ISNUMBER(C3362),MONTH(C3362),"")</f>
        <v/>
      </c>
      <c r="B3362" s="257">
        <f>IF(ISNUMBER(C3362),YEAR(C3362),"")</f>
        <v/>
      </c>
      <c r="C3362" s="861" t="n"/>
      <c r="D3362" s="803" t="n"/>
      <c r="E3362" s="804" t="n"/>
      <c r="F3362" s="803" t="n"/>
      <c r="G3362" s="805" t="n"/>
      <c r="H3362" s="804" t="n"/>
      <c r="I3362" s="803" t="n"/>
      <c r="J3362" s="804" t="n"/>
      <c r="K3362" s="806" t="n"/>
      <c r="L3362" s="804" t="n"/>
    </row>
    <row r="3363" ht="17.45" customHeight="1">
      <c r="A3363" s="257">
        <f>IF(ISNUMBER(C3363),MONTH(C3363),"")</f>
        <v/>
      </c>
      <c r="B3363" s="257">
        <f>IF(ISNUMBER(C3363),YEAR(C3363),"")</f>
        <v/>
      </c>
      <c r="C3363" s="791" t="n"/>
      <c r="D3363" s="792" t="n"/>
      <c r="E3363" s="793" t="n"/>
      <c r="F3363" s="792" t="n"/>
      <c r="G3363" s="794" t="n"/>
      <c r="H3363" s="793" t="n"/>
      <c r="I3363" s="792" t="n"/>
      <c r="J3363" s="793" t="n"/>
      <c r="K3363" s="795" t="n"/>
      <c r="L3363" s="793" t="n"/>
    </row>
    <row r="3364" ht="17.45" customHeight="1">
      <c r="A3364" s="257">
        <f>IF(ISNUMBER(C3364),MONTH(C3364),"")</f>
        <v/>
      </c>
      <c r="B3364" s="257">
        <f>IF(ISNUMBER(C3364),YEAR(C3364),"")</f>
        <v/>
      </c>
      <c r="C3364" s="791" t="n"/>
      <c r="D3364" s="792" t="n"/>
      <c r="E3364" s="793" t="n"/>
      <c r="F3364" s="792" t="n"/>
      <c r="G3364" s="794" t="n"/>
      <c r="H3364" s="793" t="n"/>
      <c r="I3364" s="792" t="n"/>
      <c r="J3364" s="793" t="n"/>
      <c r="K3364" s="795" t="n"/>
      <c r="L3364" s="793" t="n"/>
    </row>
    <row r="3365" ht="17.45" customHeight="1">
      <c r="A3365" s="257">
        <f>IF(ISNUMBER(C3365),MONTH(C3365),"")</f>
        <v/>
      </c>
      <c r="B3365" s="257">
        <f>IF(ISNUMBER(C3365),YEAR(C3365),"")</f>
        <v/>
      </c>
      <c r="C3365" s="791" t="n"/>
      <c r="D3365" s="792" t="n"/>
      <c r="E3365" s="793" t="n"/>
      <c r="F3365" s="792" t="n"/>
      <c r="G3365" s="794" t="n"/>
      <c r="H3365" s="793" t="n"/>
      <c r="I3365" s="792" t="n"/>
      <c r="J3365" s="793" t="n"/>
      <c r="K3365" s="795" t="n"/>
      <c r="L3365" s="793" t="n"/>
    </row>
    <row r="3366" ht="17.45" customHeight="1">
      <c r="A3366" s="257">
        <f>IF(ISNUMBER(C3366),MONTH(C3366),"")</f>
        <v/>
      </c>
      <c r="B3366" s="257">
        <f>IF(ISNUMBER(C3366),YEAR(C3366),"")</f>
        <v/>
      </c>
      <c r="C3366" s="791" t="n"/>
      <c r="D3366" s="792" t="n"/>
      <c r="E3366" s="793" t="n"/>
      <c r="F3366" s="792" t="n"/>
      <c r="G3366" s="794" t="n"/>
      <c r="H3366" s="793" t="n"/>
      <c r="I3366" s="792" t="n"/>
      <c r="J3366" s="793" t="n"/>
      <c r="K3366" s="795" t="n"/>
      <c r="L3366" s="793" t="n"/>
    </row>
    <row r="3367" ht="17.45" customHeight="1">
      <c r="A3367" s="257">
        <f>IF(ISNUMBER(C3367),MONTH(C3367),"")</f>
        <v/>
      </c>
      <c r="B3367" s="257">
        <f>IF(ISNUMBER(C3367),YEAR(C3367),"")</f>
        <v/>
      </c>
      <c r="C3367" s="791" t="n"/>
      <c r="D3367" s="792" t="n"/>
      <c r="E3367" s="793" t="n"/>
      <c r="F3367" s="792" t="n"/>
      <c r="G3367" s="794" t="n"/>
      <c r="H3367" s="793" t="n"/>
      <c r="I3367" s="792" t="n"/>
      <c r="J3367" s="793" t="n"/>
      <c r="K3367" s="795" t="n"/>
      <c r="L3367" s="793" t="n"/>
    </row>
    <row r="3368" ht="17.45" customHeight="1">
      <c r="A3368" s="257">
        <f>IF(ISNUMBER(C3368),MONTH(C3368),"")</f>
        <v/>
      </c>
      <c r="B3368" s="257">
        <f>IF(ISNUMBER(C3368),YEAR(C3368),"")</f>
        <v/>
      </c>
      <c r="C3368" s="861" t="n"/>
      <c r="D3368" s="803" t="n"/>
      <c r="E3368" s="804" t="n"/>
      <c r="F3368" s="803" t="n"/>
      <c r="G3368" s="805" t="n"/>
      <c r="H3368" s="804" t="n"/>
      <c r="I3368" s="803" t="n"/>
      <c r="J3368" s="804" t="n"/>
      <c r="K3368" s="806" t="n"/>
      <c r="L3368" s="804" t="n"/>
    </row>
    <row r="3369" ht="17.45" customHeight="1">
      <c r="A3369" s="257">
        <f>IF(ISNUMBER(C3369),MONTH(C3369),"")</f>
        <v/>
      </c>
      <c r="B3369" s="257">
        <f>IF(ISNUMBER(C3369),YEAR(C3369),"")</f>
        <v/>
      </c>
      <c r="C3369" s="791" t="n"/>
      <c r="D3369" s="792" t="n"/>
      <c r="E3369" s="793" t="n"/>
      <c r="F3369" s="792" t="n"/>
      <c r="G3369" s="794" t="n"/>
      <c r="H3369" s="793" t="n"/>
      <c r="I3369" s="792" t="n"/>
      <c r="J3369" s="793" t="n"/>
      <c r="K3369" s="795" t="n"/>
      <c r="L3369" s="793" t="n"/>
    </row>
    <row r="3370" ht="17.45" customHeight="1">
      <c r="A3370" s="257">
        <f>IF(ISNUMBER(C3370),MONTH(C3370),"")</f>
        <v/>
      </c>
      <c r="B3370" s="257">
        <f>IF(ISNUMBER(C3370),YEAR(C3370),"")</f>
        <v/>
      </c>
      <c r="C3370" s="791" t="n"/>
      <c r="D3370" s="792" t="n"/>
      <c r="E3370" s="793" t="n"/>
      <c r="F3370" s="792" t="n"/>
      <c r="G3370" s="794" t="n"/>
      <c r="H3370" s="793" t="n"/>
      <c r="I3370" s="792" t="n"/>
      <c r="J3370" s="793" t="n"/>
      <c r="K3370" s="795" t="n"/>
      <c r="L3370" s="793" t="n"/>
    </row>
    <row r="3371" ht="17.45" customHeight="1">
      <c r="A3371" s="257">
        <f>IF(ISNUMBER(C3371),MONTH(C3371),"")</f>
        <v/>
      </c>
      <c r="B3371" s="257">
        <f>IF(ISNUMBER(C3371),YEAR(C3371),"")</f>
        <v/>
      </c>
      <c r="C3371" s="791" t="n"/>
      <c r="D3371" s="792" t="n"/>
      <c r="E3371" s="793" t="n"/>
      <c r="F3371" s="792" t="n"/>
      <c r="G3371" s="794" t="n"/>
      <c r="H3371" s="793" t="n"/>
      <c r="I3371" s="792" t="n"/>
      <c r="J3371" s="793" t="n"/>
      <c r="K3371" s="795" t="n"/>
      <c r="L3371" s="793" t="n"/>
    </row>
    <row r="3372" ht="17.45" customHeight="1">
      <c r="A3372" s="257">
        <f>IF(ISNUMBER(C3372),MONTH(C3372),"")</f>
        <v/>
      </c>
      <c r="B3372" s="257">
        <f>IF(ISNUMBER(C3372),YEAR(C3372),"")</f>
        <v/>
      </c>
      <c r="C3372" s="791" t="n"/>
      <c r="D3372" s="792" t="n"/>
      <c r="E3372" s="793" t="n"/>
      <c r="F3372" s="792" t="n"/>
      <c r="G3372" s="794" t="n"/>
      <c r="H3372" s="793" t="n"/>
      <c r="I3372" s="792" t="n"/>
      <c r="J3372" s="793" t="n"/>
      <c r="K3372" s="795" t="n"/>
      <c r="L3372" s="793" t="n"/>
    </row>
    <row r="3373" ht="17.45" customHeight="1">
      <c r="A3373" s="257">
        <f>IF(ISNUMBER(C3373),MONTH(C3373),"")</f>
        <v/>
      </c>
      <c r="B3373" s="257">
        <f>IF(ISNUMBER(C3373),YEAR(C3373),"")</f>
        <v/>
      </c>
      <c r="C3373" s="791" t="n"/>
      <c r="D3373" s="792" t="n"/>
      <c r="E3373" s="793" t="n"/>
      <c r="F3373" s="792" t="n"/>
      <c r="G3373" s="794" t="n"/>
      <c r="H3373" s="793" t="n"/>
      <c r="I3373" s="792" t="n"/>
      <c r="J3373" s="793" t="n"/>
      <c r="K3373" s="795" t="n"/>
      <c r="L3373" s="793" t="n"/>
    </row>
    <row r="3374" ht="17.45" customHeight="1">
      <c r="A3374" s="257">
        <f>IF(ISNUMBER(C3374),MONTH(C3374),"")</f>
        <v/>
      </c>
      <c r="B3374" s="257">
        <f>IF(ISNUMBER(C3374),YEAR(C3374),"")</f>
        <v/>
      </c>
      <c r="C3374" s="861" t="n"/>
      <c r="D3374" s="803" t="n"/>
      <c r="E3374" s="804" t="n"/>
      <c r="F3374" s="803" t="n"/>
      <c r="G3374" s="805" t="n"/>
      <c r="H3374" s="804" t="n"/>
      <c r="I3374" s="803" t="n"/>
      <c r="J3374" s="804" t="n"/>
      <c r="K3374" s="806" t="n"/>
      <c r="L3374" s="804" t="n"/>
    </row>
    <row r="3375" ht="17.45" customHeight="1">
      <c r="A3375" s="257">
        <f>IF(ISNUMBER(C3375),MONTH(C3375),"")</f>
        <v/>
      </c>
      <c r="B3375" s="257">
        <f>IF(ISNUMBER(C3375),YEAR(C3375),"")</f>
        <v/>
      </c>
      <c r="C3375" s="791" t="n"/>
      <c r="D3375" s="792" t="n"/>
      <c r="E3375" s="793" t="n"/>
      <c r="F3375" s="792" t="n"/>
      <c r="G3375" s="794" t="n"/>
      <c r="H3375" s="793" t="n"/>
      <c r="I3375" s="792" t="n"/>
      <c r="J3375" s="793" t="n"/>
      <c r="K3375" s="795" t="n"/>
      <c r="L3375" s="793" t="n"/>
    </row>
    <row r="3376" ht="17.45" customHeight="1">
      <c r="A3376" s="257">
        <f>IF(ISNUMBER(C3376),MONTH(C3376),"")</f>
        <v/>
      </c>
      <c r="B3376" s="257">
        <f>IF(ISNUMBER(C3376),YEAR(C3376),"")</f>
        <v/>
      </c>
      <c r="C3376" s="791" t="n"/>
      <c r="D3376" s="792" t="n"/>
      <c r="E3376" s="793" t="n"/>
      <c r="F3376" s="792" t="n"/>
      <c r="G3376" s="794" t="n"/>
      <c r="H3376" s="793" t="n"/>
      <c r="I3376" s="792" t="n"/>
      <c r="J3376" s="793" t="n"/>
      <c r="K3376" s="795" t="n"/>
      <c r="L3376" s="793" t="n"/>
    </row>
    <row r="3377" ht="17.45" customHeight="1">
      <c r="A3377" s="257">
        <f>IF(ISNUMBER(C3377),MONTH(C3377),"")</f>
        <v/>
      </c>
      <c r="B3377" s="257">
        <f>IF(ISNUMBER(C3377),YEAR(C3377),"")</f>
        <v/>
      </c>
      <c r="C3377" s="791" t="n"/>
      <c r="D3377" s="792" t="n"/>
      <c r="E3377" s="793" t="n"/>
      <c r="F3377" s="792" t="n"/>
      <c r="G3377" s="794" t="n"/>
      <c r="H3377" s="793" t="n"/>
      <c r="I3377" s="792" t="n"/>
      <c r="J3377" s="793" t="n"/>
      <c r="K3377" s="795" t="n"/>
      <c r="L3377" s="793" t="n"/>
    </row>
    <row r="3378" ht="17.45" customHeight="1">
      <c r="A3378" s="257">
        <f>IF(ISNUMBER(C3378),MONTH(C3378),"")</f>
        <v/>
      </c>
      <c r="B3378" s="257">
        <f>IF(ISNUMBER(C3378),YEAR(C3378),"")</f>
        <v/>
      </c>
      <c r="C3378" s="791" t="n"/>
      <c r="D3378" s="792" t="n"/>
      <c r="E3378" s="793" t="n"/>
      <c r="F3378" s="792" t="n"/>
      <c r="G3378" s="794" t="n"/>
      <c r="H3378" s="793" t="n"/>
      <c r="I3378" s="792" t="n"/>
      <c r="J3378" s="793" t="n"/>
      <c r="K3378" s="795" t="n"/>
      <c r="L3378" s="793" t="n"/>
    </row>
    <row r="3379" ht="17.45" customHeight="1">
      <c r="A3379" s="257">
        <f>IF(ISNUMBER(C3379),MONTH(C3379),"")</f>
        <v/>
      </c>
      <c r="B3379" s="257">
        <f>IF(ISNUMBER(C3379),YEAR(C3379),"")</f>
        <v/>
      </c>
      <c r="C3379" s="791" t="n"/>
      <c r="D3379" s="792" t="n"/>
      <c r="E3379" s="793" t="n"/>
      <c r="F3379" s="792" t="n"/>
      <c r="G3379" s="794" t="n"/>
      <c r="H3379" s="793" t="n"/>
      <c r="I3379" s="792" t="n"/>
      <c r="J3379" s="793" t="n"/>
      <c r="K3379" s="795" t="n"/>
      <c r="L3379" s="793" t="n"/>
    </row>
    <row r="3380" ht="17.45" customHeight="1">
      <c r="A3380" s="257">
        <f>IF(ISNUMBER(C3380),MONTH(C3380),"")</f>
        <v/>
      </c>
      <c r="B3380" s="257">
        <f>IF(ISNUMBER(C3380),YEAR(C3380),"")</f>
        <v/>
      </c>
      <c r="C3380" s="861" t="n"/>
      <c r="D3380" s="803" t="n"/>
      <c r="E3380" s="804" t="n"/>
      <c r="F3380" s="803" t="n"/>
      <c r="G3380" s="805" t="n"/>
      <c r="H3380" s="804" t="n"/>
      <c r="I3380" s="803" t="n"/>
      <c r="J3380" s="804" t="n"/>
      <c r="K3380" s="806" t="n"/>
      <c r="L3380" s="804" t="n"/>
    </row>
    <row r="3381" ht="17.45" customHeight="1">
      <c r="A3381" s="257">
        <f>IF(ISNUMBER(C3381),MONTH(C3381),"")</f>
        <v/>
      </c>
      <c r="B3381" s="257">
        <f>IF(ISNUMBER(C3381),YEAR(C3381),"")</f>
        <v/>
      </c>
      <c r="C3381" s="791" t="n"/>
      <c r="D3381" s="792" t="n"/>
      <c r="E3381" s="793" t="n"/>
      <c r="F3381" s="792" t="n"/>
      <c r="G3381" s="794" t="n"/>
      <c r="H3381" s="793" t="n"/>
      <c r="I3381" s="792" t="n"/>
      <c r="J3381" s="793" t="n"/>
      <c r="K3381" s="795" t="n"/>
      <c r="L3381" s="793" t="n"/>
    </row>
    <row r="3382" ht="17.45" customHeight="1">
      <c r="A3382" s="257">
        <f>IF(ISNUMBER(C3382),MONTH(C3382),"")</f>
        <v/>
      </c>
      <c r="B3382" s="257">
        <f>IF(ISNUMBER(C3382),YEAR(C3382),"")</f>
        <v/>
      </c>
      <c r="C3382" s="791" t="n"/>
      <c r="D3382" s="792" t="n"/>
      <c r="E3382" s="793" t="n"/>
      <c r="F3382" s="792" t="n"/>
      <c r="G3382" s="794" t="n"/>
      <c r="H3382" s="793" t="n"/>
      <c r="I3382" s="792" t="n"/>
      <c r="J3382" s="793" t="n"/>
      <c r="K3382" s="795" t="n"/>
      <c r="L3382" s="793" t="n"/>
    </row>
    <row r="3383" ht="17.45" customHeight="1">
      <c r="A3383" s="257">
        <f>IF(ISNUMBER(C3383),MONTH(C3383),"")</f>
        <v/>
      </c>
      <c r="B3383" s="257">
        <f>IF(ISNUMBER(C3383),YEAR(C3383),"")</f>
        <v/>
      </c>
      <c r="C3383" s="791" t="n"/>
      <c r="D3383" s="792" t="n"/>
      <c r="E3383" s="793" t="n"/>
      <c r="F3383" s="792" t="n"/>
      <c r="G3383" s="794" t="n"/>
      <c r="H3383" s="793" t="n"/>
      <c r="I3383" s="792" t="n"/>
      <c r="J3383" s="793" t="n"/>
      <c r="K3383" s="795" t="n"/>
      <c r="L3383" s="793" t="n"/>
    </row>
    <row r="3384" ht="17.45" customHeight="1">
      <c r="A3384" s="257">
        <f>IF(ISNUMBER(C3384),MONTH(C3384),"")</f>
        <v/>
      </c>
      <c r="B3384" s="257">
        <f>IF(ISNUMBER(C3384),YEAR(C3384),"")</f>
        <v/>
      </c>
      <c r="C3384" s="791" t="n"/>
      <c r="D3384" s="792" t="n"/>
      <c r="E3384" s="793" t="n"/>
      <c r="F3384" s="792" t="n"/>
      <c r="G3384" s="794" t="n"/>
      <c r="H3384" s="793" t="n"/>
      <c r="I3384" s="792" t="n"/>
      <c r="J3384" s="793" t="n"/>
      <c r="K3384" s="795" t="n"/>
      <c r="L3384" s="793" t="n"/>
    </row>
    <row r="3385" ht="17.45" customHeight="1">
      <c r="A3385" s="257">
        <f>IF(ISNUMBER(C3385),MONTH(C3385),"")</f>
        <v/>
      </c>
      <c r="B3385" s="257">
        <f>IF(ISNUMBER(C3385),YEAR(C3385),"")</f>
        <v/>
      </c>
      <c r="C3385" s="791" t="n"/>
      <c r="D3385" s="792" t="n"/>
      <c r="E3385" s="793" t="n"/>
      <c r="F3385" s="792" t="n"/>
      <c r="G3385" s="794" t="n"/>
      <c r="H3385" s="793" t="n"/>
      <c r="I3385" s="792" t="n"/>
      <c r="J3385" s="793" t="n"/>
      <c r="K3385" s="795" t="n"/>
      <c r="L3385" s="793" t="n"/>
    </row>
    <row r="3386" ht="17.45" customHeight="1">
      <c r="A3386" s="257">
        <f>IF(ISNUMBER(C3386),MONTH(C3386),"")</f>
        <v/>
      </c>
      <c r="B3386" s="257">
        <f>IF(ISNUMBER(C3386),YEAR(C3386),"")</f>
        <v/>
      </c>
      <c r="C3386" s="861" t="n"/>
      <c r="D3386" s="803" t="n"/>
      <c r="E3386" s="804" t="n"/>
      <c r="F3386" s="803" t="n"/>
      <c r="G3386" s="805" t="n"/>
      <c r="H3386" s="804" t="n"/>
      <c r="I3386" s="803" t="n"/>
      <c r="J3386" s="804" t="n"/>
      <c r="K3386" s="806" t="n"/>
      <c r="L3386" s="804" t="n"/>
    </row>
    <row r="3387" ht="17.45" customHeight="1">
      <c r="A3387" s="257">
        <f>IF(ISNUMBER(C3387),MONTH(C3387),"")</f>
        <v/>
      </c>
      <c r="B3387" s="257">
        <f>IF(ISNUMBER(C3387),YEAR(C3387),"")</f>
        <v/>
      </c>
      <c r="C3387" s="791" t="n"/>
      <c r="D3387" s="792" t="n"/>
      <c r="E3387" s="793" t="n"/>
      <c r="F3387" s="792" t="n"/>
      <c r="G3387" s="794" t="n"/>
      <c r="H3387" s="793" t="n"/>
      <c r="I3387" s="792" t="n"/>
      <c r="J3387" s="793" t="n"/>
      <c r="K3387" s="795" t="n"/>
      <c r="L3387" s="793" t="n"/>
    </row>
    <row r="3388" ht="17.45" customHeight="1">
      <c r="A3388" s="257">
        <f>IF(ISNUMBER(C3388),MONTH(C3388),"")</f>
        <v/>
      </c>
      <c r="B3388" s="257">
        <f>IF(ISNUMBER(C3388),YEAR(C3388),"")</f>
        <v/>
      </c>
      <c r="C3388" s="791" t="n"/>
      <c r="D3388" s="792" t="n"/>
      <c r="E3388" s="793" t="n"/>
      <c r="F3388" s="792" t="n"/>
      <c r="G3388" s="794" t="n"/>
      <c r="H3388" s="793" t="n"/>
      <c r="I3388" s="792" t="n"/>
      <c r="J3388" s="793" t="n"/>
      <c r="K3388" s="795" t="n"/>
      <c r="L3388" s="793" t="n"/>
    </row>
    <row r="3389" ht="17.45" customHeight="1">
      <c r="A3389" s="257">
        <f>IF(ISNUMBER(C3389),MONTH(C3389),"")</f>
        <v/>
      </c>
      <c r="B3389" s="257">
        <f>IF(ISNUMBER(C3389),YEAR(C3389),"")</f>
        <v/>
      </c>
      <c r="C3389" s="791" t="n"/>
      <c r="D3389" s="792" t="n"/>
      <c r="E3389" s="793" t="n"/>
      <c r="F3389" s="792" t="n"/>
      <c r="G3389" s="794" t="n"/>
      <c r="H3389" s="793" t="n"/>
      <c r="I3389" s="792" t="n"/>
      <c r="J3389" s="793" t="n"/>
      <c r="K3389" s="795" t="n"/>
      <c r="L3389" s="793" t="n"/>
    </row>
    <row r="3390" ht="17.45" customHeight="1">
      <c r="A3390" s="257">
        <f>IF(ISNUMBER(C3390),MONTH(C3390),"")</f>
        <v/>
      </c>
      <c r="B3390" s="257">
        <f>IF(ISNUMBER(C3390),YEAR(C3390),"")</f>
        <v/>
      </c>
      <c r="C3390" s="791" t="n"/>
      <c r="D3390" s="792" t="n"/>
      <c r="E3390" s="793" t="n"/>
      <c r="F3390" s="792" t="n"/>
      <c r="G3390" s="794" t="n"/>
      <c r="H3390" s="793" t="n"/>
      <c r="I3390" s="792" t="n"/>
      <c r="J3390" s="793" t="n"/>
      <c r="K3390" s="795" t="n"/>
      <c r="L3390" s="793" t="n"/>
    </row>
    <row r="3391" ht="17.45" customHeight="1">
      <c r="A3391" s="257">
        <f>IF(ISNUMBER(C3391),MONTH(C3391),"")</f>
        <v/>
      </c>
      <c r="B3391" s="257">
        <f>IF(ISNUMBER(C3391),YEAR(C3391),"")</f>
        <v/>
      </c>
      <c r="C3391" s="791" t="n"/>
      <c r="D3391" s="792" t="n"/>
      <c r="E3391" s="793" t="n"/>
      <c r="F3391" s="792" t="n"/>
      <c r="G3391" s="794" t="n"/>
      <c r="H3391" s="793" t="n"/>
      <c r="I3391" s="792" t="n"/>
      <c r="J3391" s="793" t="n"/>
      <c r="K3391" s="795" t="n"/>
      <c r="L3391" s="793" t="n"/>
    </row>
    <row r="3392" ht="17.45" customHeight="1">
      <c r="A3392" s="257">
        <f>IF(ISNUMBER(C3392),MONTH(C3392),"")</f>
        <v/>
      </c>
      <c r="B3392" s="257">
        <f>IF(ISNUMBER(C3392),YEAR(C3392),"")</f>
        <v/>
      </c>
      <c r="C3392" s="861" t="n"/>
      <c r="D3392" s="976" t="n"/>
      <c r="E3392" s="977" t="n"/>
      <c r="F3392" s="976" t="n"/>
      <c r="G3392" s="978" t="n"/>
      <c r="H3392" s="977" t="n"/>
      <c r="I3392" s="976" t="n"/>
      <c r="J3392" s="977" t="n"/>
      <c r="K3392" s="979" t="n"/>
      <c r="L3392" s="977" t="n"/>
    </row>
    <row r="3393" ht="17.45" customHeight="1">
      <c r="A3393" s="257">
        <f>IF(ISNUMBER(C3393),MONTH(C3393),"")</f>
        <v/>
      </c>
      <c r="B3393" s="257">
        <f>IF(ISNUMBER(C3393),YEAR(C3393),"")</f>
        <v/>
      </c>
      <c r="C3393" s="791" t="n"/>
      <c r="D3393" s="792" t="n"/>
      <c r="E3393" s="793" t="n"/>
      <c r="F3393" s="792" t="n"/>
      <c r="G3393" s="794" t="n"/>
      <c r="H3393" s="793" t="n"/>
      <c r="I3393" s="792" t="n"/>
      <c r="J3393" s="793" t="n"/>
      <c r="K3393" s="795" t="n"/>
      <c r="L3393" s="793" t="n"/>
    </row>
    <row r="3394" ht="17.45" customHeight="1">
      <c r="A3394" s="257">
        <f>IF(ISNUMBER(C3394),MONTH(C3394),"")</f>
        <v/>
      </c>
      <c r="B3394" s="257">
        <f>IF(ISNUMBER(C3394),YEAR(C3394),"")</f>
        <v/>
      </c>
      <c r="C3394" s="791" t="n"/>
      <c r="D3394" s="792" t="n"/>
      <c r="E3394" s="793" t="n"/>
      <c r="F3394" s="792" t="n"/>
      <c r="G3394" s="794" t="n"/>
      <c r="H3394" s="793" t="n"/>
      <c r="I3394" s="792" t="n"/>
      <c r="J3394" s="793" t="n"/>
      <c r="K3394" s="795" t="n"/>
      <c r="L3394" s="793" t="n"/>
    </row>
    <row r="3395" ht="17.45" customHeight="1">
      <c r="A3395" s="257">
        <f>IF(ISNUMBER(C3395),MONTH(C3395),"")</f>
        <v/>
      </c>
      <c r="B3395" s="257">
        <f>IF(ISNUMBER(C3395),YEAR(C3395),"")</f>
        <v/>
      </c>
      <c r="C3395" s="791" t="n"/>
      <c r="D3395" s="792" t="n"/>
      <c r="E3395" s="793" t="n"/>
      <c r="F3395" s="792" t="n"/>
      <c r="G3395" s="794" t="n"/>
      <c r="H3395" s="793" t="n"/>
      <c r="I3395" s="792" t="n"/>
      <c r="J3395" s="793" t="n"/>
      <c r="K3395" s="795" t="n"/>
      <c r="L3395" s="793" t="n"/>
    </row>
    <row r="3396" ht="17.45" customHeight="1">
      <c r="A3396" s="257">
        <f>IF(ISNUMBER(C3396),MONTH(C3396),"")</f>
        <v/>
      </c>
      <c r="B3396" s="257">
        <f>IF(ISNUMBER(C3396),YEAR(C3396),"")</f>
        <v/>
      </c>
      <c r="C3396" s="791" t="n"/>
      <c r="D3396" s="792" t="n"/>
      <c r="E3396" s="793" t="n"/>
      <c r="F3396" s="792" t="n"/>
      <c r="G3396" s="794" t="n"/>
      <c r="H3396" s="793" t="n"/>
      <c r="I3396" s="792" t="n"/>
      <c r="J3396" s="793" t="n"/>
      <c r="K3396" s="795" t="n"/>
      <c r="L3396" s="793" t="n"/>
    </row>
    <row r="3397" ht="17.45" customHeight="1">
      <c r="A3397" s="257">
        <f>IF(ISNUMBER(C3397),MONTH(C3397),"")</f>
        <v/>
      </c>
      <c r="B3397" s="257">
        <f>IF(ISNUMBER(C3397),YEAR(C3397),"")</f>
        <v/>
      </c>
      <c r="C3397" s="791" t="n"/>
      <c r="D3397" s="792" t="n"/>
      <c r="E3397" s="793" t="n"/>
      <c r="F3397" s="792" t="n"/>
      <c r="G3397" s="794" t="n"/>
      <c r="H3397" s="793" t="n"/>
      <c r="I3397" s="792" t="n"/>
      <c r="J3397" s="793" t="n"/>
      <c r="K3397" s="795" t="n"/>
      <c r="L3397" s="793" t="n"/>
    </row>
    <row r="3398" ht="17.45" customHeight="1">
      <c r="A3398" s="257">
        <f>IF(ISNUMBER(C3398),MONTH(C3398),"")</f>
        <v/>
      </c>
      <c r="B3398" s="257">
        <f>IF(ISNUMBER(C3398),YEAR(C3398),"")</f>
        <v/>
      </c>
      <c r="C3398" s="861" t="n"/>
      <c r="D3398" s="803" t="n"/>
      <c r="E3398" s="804" t="n"/>
      <c r="F3398" s="803" t="n"/>
      <c r="G3398" s="805" t="n"/>
      <c r="H3398" s="804" t="n"/>
      <c r="I3398" s="803" t="n"/>
      <c r="J3398" s="804" t="n"/>
      <c r="K3398" s="806" t="n"/>
      <c r="L3398" s="804" t="n"/>
    </row>
    <row r="3399" ht="17.45" customHeight="1">
      <c r="A3399" s="257">
        <f>IF(ISNUMBER(C3399),MONTH(C3399),"")</f>
        <v/>
      </c>
      <c r="B3399" s="257">
        <f>IF(ISNUMBER(C3399),YEAR(C3399),"")</f>
        <v/>
      </c>
      <c r="C3399" s="791" t="n"/>
      <c r="D3399" s="792" t="n"/>
      <c r="E3399" s="793" t="n"/>
      <c r="F3399" s="792" t="n"/>
      <c r="G3399" s="794" t="n"/>
      <c r="H3399" s="793" t="n"/>
      <c r="I3399" s="792" t="n"/>
      <c r="J3399" s="793" t="n"/>
      <c r="K3399" s="795" t="n"/>
      <c r="L3399" s="793" t="n"/>
    </row>
    <row r="3400" ht="17.45" customHeight="1">
      <c r="A3400" s="257">
        <f>IF(ISNUMBER(C3400),MONTH(C3400),"")</f>
        <v/>
      </c>
      <c r="B3400" s="257">
        <f>IF(ISNUMBER(C3400),YEAR(C3400),"")</f>
        <v/>
      </c>
      <c r="C3400" s="791" t="n"/>
      <c r="D3400" s="792" t="n"/>
      <c r="E3400" s="793" t="n"/>
      <c r="F3400" s="792" t="n"/>
      <c r="G3400" s="794" t="n"/>
      <c r="H3400" s="793" t="n"/>
      <c r="I3400" s="792" t="n"/>
      <c r="J3400" s="793" t="n"/>
      <c r="K3400" s="795" t="n"/>
      <c r="L3400" s="793" t="n"/>
    </row>
    <row r="3401" ht="17.45" customHeight="1">
      <c r="A3401" s="257">
        <f>IF(ISNUMBER(C3401),MONTH(C3401),"")</f>
        <v/>
      </c>
      <c r="B3401" s="257">
        <f>IF(ISNUMBER(C3401),YEAR(C3401),"")</f>
        <v/>
      </c>
      <c r="C3401" s="791" t="n"/>
      <c r="D3401" s="792" t="n"/>
      <c r="E3401" s="793" t="n"/>
      <c r="F3401" s="792" t="n"/>
      <c r="G3401" s="794" t="n"/>
      <c r="H3401" s="793" t="n"/>
      <c r="I3401" s="792" t="n"/>
      <c r="J3401" s="793" t="n"/>
      <c r="K3401" s="795" t="n"/>
      <c r="L3401" s="793" t="n"/>
    </row>
    <row r="3402" ht="17.45" customHeight="1">
      <c r="A3402" s="257">
        <f>IF(ISNUMBER(C3402),MONTH(C3402),"")</f>
        <v/>
      </c>
      <c r="B3402" s="257">
        <f>IF(ISNUMBER(C3402),YEAR(C3402),"")</f>
        <v/>
      </c>
      <c r="C3402" s="791" t="n"/>
      <c r="D3402" s="792" t="n"/>
      <c r="E3402" s="793" t="n"/>
      <c r="F3402" s="792" t="n"/>
      <c r="G3402" s="794" t="n"/>
      <c r="H3402" s="793" t="n"/>
      <c r="I3402" s="792" t="n"/>
      <c r="J3402" s="793" t="n"/>
      <c r="K3402" s="795" t="n"/>
      <c r="L3402" s="793" t="n"/>
    </row>
    <row r="3403" ht="17.45" customHeight="1">
      <c r="A3403" s="257">
        <f>IF(ISNUMBER(C3403),MONTH(C3403),"")</f>
        <v/>
      </c>
      <c r="B3403" s="257">
        <f>IF(ISNUMBER(C3403),YEAR(C3403),"")</f>
        <v/>
      </c>
      <c r="C3403" s="791" t="n"/>
      <c r="D3403" s="792" t="n"/>
      <c r="E3403" s="793" t="n"/>
      <c r="F3403" s="792" t="n"/>
      <c r="G3403" s="794" t="n"/>
      <c r="H3403" s="793" t="n"/>
      <c r="I3403" s="792" t="n"/>
      <c r="J3403" s="793" t="n"/>
      <c r="K3403" s="795" t="n"/>
      <c r="L3403" s="793" t="n"/>
    </row>
    <row r="3404" ht="17.45" customHeight="1">
      <c r="A3404" s="257">
        <f>IF(ISNUMBER(C3404),MONTH(C3404),"")</f>
        <v/>
      </c>
      <c r="B3404" s="257">
        <f>IF(ISNUMBER(C3404),YEAR(C3404),"")</f>
        <v/>
      </c>
      <c r="C3404" s="861" t="n"/>
      <c r="D3404" s="803" t="n"/>
      <c r="E3404" s="804" t="n"/>
      <c r="F3404" s="803" t="n"/>
      <c r="G3404" s="805" t="n"/>
      <c r="H3404" s="804" t="n"/>
      <c r="I3404" s="803" t="n"/>
      <c r="J3404" s="804" t="n"/>
      <c r="K3404" s="806" t="n"/>
      <c r="L3404" s="804" t="n"/>
    </row>
    <row r="3405" ht="17.45" customHeight="1">
      <c r="A3405" s="257">
        <f>IF(ISNUMBER(C3405),MONTH(C3405),"")</f>
        <v/>
      </c>
      <c r="B3405" s="257">
        <f>IF(ISNUMBER(C3405),YEAR(C3405),"")</f>
        <v/>
      </c>
      <c r="C3405" s="791" t="n"/>
      <c r="D3405" s="792" t="n"/>
      <c r="E3405" s="793" t="n"/>
      <c r="F3405" s="792" t="n"/>
      <c r="G3405" s="794" t="n"/>
      <c r="H3405" s="793" t="n"/>
      <c r="I3405" s="792" t="n"/>
      <c r="J3405" s="793" t="n"/>
      <c r="K3405" s="795" t="n"/>
      <c r="L3405" s="793" t="n"/>
    </row>
    <row r="3406" ht="17.45" customHeight="1">
      <c r="A3406" s="257">
        <f>IF(ISNUMBER(C3406),MONTH(C3406),"")</f>
        <v/>
      </c>
      <c r="B3406" s="257">
        <f>IF(ISNUMBER(C3406),YEAR(C3406),"")</f>
        <v/>
      </c>
      <c r="C3406" s="791" t="n"/>
      <c r="D3406" s="792" t="n"/>
      <c r="E3406" s="793" t="n"/>
      <c r="F3406" s="792" t="n"/>
      <c r="G3406" s="794" t="n"/>
      <c r="H3406" s="793" t="n"/>
      <c r="I3406" s="792" t="n"/>
      <c r="J3406" s="793" t="n"/>
      <c r="K3406" s="795" t="n"/>
      <c r="L3406" s="793" t="n"/>
    </row>
    <row r="3407" ht="17.45" customHeight="1">
      <c r="A3407" s="257">
        <f>IF(ISNUMBER(C3407),MONTH(C3407),"")</f>
        <v/>
      </c>
      <c r="B3407" s="257">
        <f>IF(ISNUMBER(C3407),YEAR(C3407),"")</f>
        <v/>
      </c>
      <c r="C3407" s="791" t="n"/>
      <c r="D3407" s="792" t="n"/>
      <c r="E3407" s="793" t="n"/>
      <c r="F3407" s="792" t="n"/>
      <c r="G3407" s="794" t="n"/>
      <c r="H3407" s="793" t="n"/>
      <c r="I3407" s="792" t="n"/>
      <c r="J3407" s="793" t="n"/>
      <c r="K3407" s="795" t="n"/>
      <c r="L3407" s="793" t="n"/>
    </row>
    <row r="3408" ht="17.45" customHeight="1">
      <c r="A3408" s="257">
        <f>IF(ISNUMBER(C3408),MONTH(C3408),"")</f>
        <v/>
      </c>
      <c r="B3408" s="257">
        <f>IF(ISNUMBER(C3408),YEAR(C3408),"")</f>
        <v/>
      </c>
      <c r="C3408" s="791" t="n"/>
      <c r="D3408" s="792" t="n"/>
      <c r="E3408" s="793" t="n"/>
      <c r="F3408" s="792" t="n"/>
      <c r="G3408" s="794" t="n"/>
      <c r="H3408" s="793" t="n"/>
      <c r="I3408" s="792" t="n"/>
      <c r="J3408" s="793" t="n"/>
      <c r="K3408" s="795" t="n"/>
      <c r="L3408" s="793" t="n"/>
    </row>
    <row r="3409" ht="17.45" customHeight="1">
      <c r="A3409" s="257">
        <f>IF(ISNUMBER(C3409),MONTH(C3409),"")</f>
        <v/>
      </c>
      <c r="B3409" s="257">
        <f>IF(ISNUMBER(C3409),YEAR(C3409),"")</f>
        <v/>
      </c>
      <c r="C3409" s="791" t="n"/>
      <c r="D3409" s="792" t="n"/>
      <c r="E3409" s="793" t="n"/>
      <c r="F3409" s="792" t="n"/>
      <c r="G3409" s="794" t="n"/>
      <c r="H3409" s="793" t="n"/>
      <c r="I3409" s="792" t="n"/>
      <c r="J3409" s="793" t="n"/>
      <c r="K3409" s="795" t="n"/>
      <c r="L3409" s="793" t="n"/>
    </row>
    <row r="3410" ht="17.45" customHeight="1">
      <c r="A3410" s="257">
        <f>IF(ISNUMBER(C3410),MONTH(C3410),"")</f>
        <v/>
      </c>
      <c r="B3410" s="257">
        <f>IF(ISNUMBER(C3410),YEAR(C3410),"")</f>
        <v/>
      </c>
      <c r="C3410" s="861" t="n"/>
      <c r="D3410" s="976" t="n"/>
      <c r="E3410" s="977" t="n"/>
      <c r="F3410" s="976" t="n"/>
      <c r="G3410" s="978" t="n"/>
      <c r="H3410" s="977" t="n"/>
      <c r="I3410" s="976" t="n"/>
      <c r="J3410" s="977" t="n"/>
      <c r="K3410" s="979" t="n"/>
      <c r="L3410" s="977" t="n"/>
    </row>
    <row r="3411" ht="17.45" customHeight="1">
      <c r="A3411" s="257">
        <f>IF(ISNUMBER(C3411),MONTH(C3411),"")</f>
        <v/>
      </c>
      <c r="B3411" s="257">
        <f>IF(ISNUMBER(C3411),YEAR(C3411),"")</f>
        <v/>
      </c>
      <c r="C3411" s="791" t="n"/>
      <c r="D3411" s="792" t="n"/>
      <c r="E3411" s="793" t="n"/>
      <c r="F3411" s="792" t="n"/>
      <c r="G3411" s="794" t="n"/>
      <c r="H3411" s="793" t="n"/>
      <c r="I3411" s="792" t="n"/>
      <c r="J3411" s="793" t="n"/>
      <c r="K3411" s="795" t="n"/>
      <c r="L3411" s="793" t="n"/>
    </row>
    <row r="3412" ht="17.45" customHeight="1">
      <c r="A3412" s="257">
        <f>IF(ISNUMBER(C3412),MONTH(C3412),"")</f>
        <v/>
      </c>
      <c r="B3412" s="257">
        <f>IF(ISNUMBER(C3412),YEAR(C3412),"")</f>
        <v/>
      </c>
      <c r="C3412" s="791" t="n"/>
      <c r="D3412" s="792" t="n"/>
      <c r="E3412" s="793" t="n"/>
      <c r="F3412" s="792" t="n"/>
      <c r="G3412" s="794" t="n"/>
      <c r="H3412" s="793" t="n"/>
      <c r="I3412" s="792" t="n"/>
      <c r="J3412" s="793" t="n"/>
      <c r="K3412" s="795" t="n"/>
      <c r="L3412" s="793" t="n"/>
    </row>
    <row r="3413" ht="17.45" customHeight="1">
      <c r="A3413" s="257">
        <f>IF(ISNUMBER(C3413),MONTH(C3413),"")</f>
        <v/>
      </c>
      <c r="B3413" s="257">
        <f>IF(ISNUMBER(C3413),YEAR(C3413),"")</f>
        <v/>
      </c>
      <c r="C3413" s="791" t="n"/>
      <c r="D3413" s="792" t="n"/>
      <c r="E3413" s="793" t="n"/>
      <c r="F3413" s="792" t="n"/>
      <c r="G3413" s="794" t="n"/>
      <c r="H3413" s="793" t="n"/>
      <c r="I3413" s="792" t="n"/>
      <c r="J3413" s="793" t="n"/>
      <c r="K3413" s="795" t="n"/>
      <c r="L3413" s="793" t="n"/>
    </row>
    <row r="3414" ht="17.45" customHeight="1">
      <c r="A3414" s="257">
        <f>IF(ISNUMBER(C3414),MONTH(C3414),"")</f>
        <v/>
      </c>
      <c r="B3414" s="257">
        <f>IF(ISNUMBER(C3414),YEAR(C3414),"")</f>
        <v/>
      </c>
      <c r="C3414" s="791" t="n"/>
      <c r="D3414" s="792" t="n"/>
      <c r="E3414" s="793" t="n"/>
      <c r="F3414" s="792" t="n"/>
      <c r="G3414" s="794" t="n"/>
      <c r="H3414" s="793" t="n"/>
      <c r="I3414" s="792" t="n"/>
      <c r="J3414" s="793" t="n"/>
      <c r="K3414" s="795" t="n"/>
      <c r="L3414" s="793" t="n"/>
    </row>
    <row r="3415" ht="17.45" customHeight="1">
      <c r="A3415" s="257">
        <f>IF(ISNUMBER(C3415),MONTH(C3415),"")</f>
        <v/>
      </c>
      <c r="B3415" s="257">
        <f>IF(ISNUMBER(C3415),YEAR(C3415),"")</f>
        <v/>
      </c>
      <c r="C3415" s="791" t="n"/>
      <c r="D3415" s="792" t="n"/>
      <c r="E3415" s="793" t="n"/>
      <c r="F3415" s="792" t="n"/>
      <c r="G3415" s="794" t="n"/>
      <c r="H3415" s="793" t="n"/>
      <c r="I3415" s="792" t="n"/>
      <c r="J3415" s="793" t="n"/>
      <c r="K3415" s="795" t="n"/>
      <c r="L3415" s="793" t="n"/>
    </row>
    <row r="3416" ht="17.45" customHeight="1">
      <c r="A3416" s="257">
        <f>IF(ISNUMBER(C3416),MONTH(C3416),"")</f>
        <v/>
      </c>
      <c r="B3416" s="257">
        <f>IF(ISNUMBER(C3416),YEAR(C3416),"")</f>
        <v/>
      </c>
      <c r="C3416" s="861" t="n"/>
      <c r="D3416" s="803" t="n"/>
      <c r="E3416" s="804" t="n"/>
      <c r="F3416" s="803" t="n"/>
      <c r="G3416" s="805" t="n"/>
      <c r="H3416" s="804" t="n"/>
      <c r="I3416" s="803" t="n"/>
      <c r="J3416" s="804" t="n"/>
      <c r="K3416" s="806" t="n"/>
      <c r="L3416" s="804" t="n"/>
    </row>
    <row r="3417" ht="17.45" customHeight="1">
      <c r="A3417" s="257">
        <f>IF(ISNUMBER(C3417),MONTH(C3417),"")</f>
        <v/>
      </c>
      <c r="B3417" s="257">
        <f>IF(ISNUMBER(C3417),YEAR(C3417),"")</f>
        <v/>
      </c>
      <c r="C3417" s="791" t="n"/>
      <c r="D3417" s="792" t="n"/>
      <c r="E3417" s="793" t="n"/>
      <c r="F3417" s="792" t="n"/>
      <c r="G3417" s="794" t="n"/>
      <c r="H3417" s="793" t="n"/>
      <c r="I3417" s="792" t="n"/>
      <c r="J3417" s="793" t="n"/>
      <c r="K3417" s="795" t="n"/>
      <c r="L3417" s="793" t="n"/>
    </row>
    <row r="3418" ht="17.45" customHeight="1">
      <c r="A3418" s="257">
        <f>IF(ISNUMBER(C3418),MONTH(C3418),"")</f>
        <v/>
      </c>
      <c r="B3418" s="257">
        <f>IF(ISNUMBER(C3418),YEAR(C3418),"")</f>
        <v/>
      </c>
      <c r="C3418" s="791" t="n"/>
      <c r="D3418" s="792" t="n"/>
      <c r="E3418" s="793" t="n"/>
      <c r="F3418" s="792" t="n"/>
      <c r="G3418" s="794" t="n"/>
      <c r="H3418" s="793" t="n"/>
      <c r="I3418" s="792" t="n"/>
      <c r="J3418" s="793" t="n"/>
      <c r="K3418" s="795" t="n"/>
      <c r="L3418" s="793" t="n"/>
    </row>
    <row r="3419" ht="17.45" customHeight="1">
      <c r="A3419" s="257">
        <f>IF(ISNUMBER(C3419),MONTH(C3419),"")</f>
        <v/>
      </c>
      <c r="B3419" s="257">
        <f>IF(ISNUMBER(C3419),YEAR(C3419),"")</f>
        <v/>
      </c>
      <c r="C3419" s="791" t="n"/>
      <c r="D3419" s="792" t="n"/>
      <c r="E3419" s="793" t="n"/>
      <c r="F3419" s="792" t="n"/>
      <c r="G3419" s="794" t="n"/>
      <c r="H3419" s="793" t="n"/>
      <c r="I3419" s="792" t="n"/>
      <c r="J3419" s="793" t="n"/>
      <c r="K3419" s="795" t="n"/>
      <c r="L3419" s="793" t="n"/>
    </row>
    <row r="3420" ht="17.45" customHeight="1">
      <c r="A3420" s="257">
        <f>IF(ISNUMBER(C3420),MONTH(C3420),"")</f>
        <v/>
      </c>
      <c r="B3420" s="257">
        <f>IF(ISNUMBER(C3420),YEAR(C3420),"")</f>
        <v/>
      </c>
      <c r="C3420" s="791" t="n"/>
      <c r="D3420" s="792" t="n"/>
      <c r="E3420" s="793" t="n"/>
      <c r="F3420" s="792" t="n"/>
      <c r="G3420" s="794" t="n"/>
      <c r="H3420" s="793" t="n"/>
      <c r="I3420" s="792" t="n"/>
      <c r="J3420" s="793" t="n"/>
      <c r="K3420" s="795" t="n"/>
      <c r="L3420" s="793" t="n"/>
    </row>
    <row r="3421" ht="17.45" customHeight="1">
      <c r="A3421" s="257">
        <f>IF(ISNUMBER(C3421),MONTH(C3421),"")</f>
        <v/>
      </c>
      <c r="B3421" s="257">
        <f>IF(ISNUMBER(C3421),YEAR(C3421),"")</f>
        <v/>
      </c>
      <c r="C3421" s="791" t="n"/>
      <c r="D3421" s="792" t="n"/>
      <c r="E3421" s="793" t="n"/>
      <c r="F3421" s="792" t="n"/>
      <c r="G3421" s="794" t="n"/>
      <c r="H3421" s="793" t="n"/>
      <c r="I3421" s="792" t="n"/>
      <c r="J3421" s="793" t="n"/>
      <c r="K3421" s="795" t="n"/>
      <c r="L3421" s="793" t="n"/>
    </row>
    <row r="3422" ht="17.45" customHeight="1">
      <c r="A3422" s="257">
        <f>IF(ISNUMBER(C3422),MONTH(C3422),"")</f>
        <v/>
      </c>
      <c r="B3422" s="257">
        <f>IF(ISNUMBER(C3422),YEAR(C3422),"")</f>
        <v/>
      </c>
      <c r="C3422" s="861" t="n"/>
      <c r="D3422" s="803" t="n"/>
      <c r="E3422" s="804" t="n"/>
      <c r="F3422" s="803" t="n"/>
      <c r="G3422" s="805" t="n"/>
      <c r="H3422" s="804" t="n"/>
      <c r="I3422" s="803" t="n"/>
      <c r="J3422" s="804" t="n"/>
      <c r="K3422" s="806" t="n"/>
      <c r="L3422" s="804" t="n"/>
    </row>
    <row r="3423" ht="17.45" customHeight="1">
      <c r="A3423" s="257">
        <f>IF(ISNUMBER(C3423),MONTH(C3423),"")</f>
        <v/>
      </c>
      <c r="B3423" s="257">
        <f>IF(ISNUMBER(C3423),YEAR(C3423),"")</f>
        <v/>
      </c>
      <c r="C3423" s="791" t="n"/>
      <c r="D3423" s="792" t="n"/>
      <c r="E3423" s="793" t="n"/>
      <c r="F3423" s="792" t="n"/>
      <c r="G3423" s="794" t="n"/>
      <c r="H3423" s="793" t="n"/>
      <c r="I3423" s="792" t="n"/>
      <c r="J3423" s="793" t="n"/>
      <c r="K3423" s="795" t="n"/>
      <c r="L3423" s="793" t="n"/>
    </row>
    <row r="3424" ht="17.45" customHeight="1">
      <c r="A3424" s="257">
        <f>IF(ISNUMBER(C3424),MONTH(C3424),"")</f>
        <v/>
      </c>
      <c r="B3424" s="257">
        <f>IF(ISNUMBER(C3424),YEAR(C3424),"")</f>
        <v/>
      </c>
      <c r="C3424" s="791" t="n"/>
      <c r="D3424" s="792" t="n"/>
      <c r="E3424" s="793" t="n"/>
      <c r="F3424" s="792" t="n"/>
      <c r="G3424" s="794" t="n"/>
      <c r="H3424" s="793" t="n"/>
      <c r="I3424" s="792" t="n"/>
      <c r="J3424" s="793" t="n"/>
      <c r="K3424" s="795" t="n"/>
      <c r="L3424" s="793" t="n"/>
    </row>
    <row r="3425" ht="17.45" customHeight="1">
      <c r="A3425" s="257">
        <f>IF(ISNUMBER(C3425),MONTH(C3425),"")</f>
        <v/>
      </c>
      <c r="B3425" s="257">
        <f>IF(ISNUMBER(C3425),YEAR(C3425),"")</f>
        <v/>
      </c>
      <c r="C3425" s="791" t="n"/>
      <c r="D3425" s="792" t="n"/>
      <c r="E3425" s="793" t="n"/>
      <c r="F3425" s="792" t="n"/>
      <c r="G3425" s="794" t="n"/>
      <c r="H3425" s="793" t="n"/>
      <c r="I3425" s="792" t="n"/>
      <c r="J3425" s="793" t="n"/>
      <c r="K3425" s="795" t="n"/>
      <c r="L3425" s="793" t="n"/>
    </row>
    <row r="3426" ht="17.45" customHeight="1">
      <c r="A3426" s="257">
        <f>IF(ISNUMBER(C3426),MONTH(C3426),"")</f>
        <v/>
      </c>
      <c r="B3426" s="257">
        <f>IF(ISNUMBER(C3426),YEAR(C3426),"")</f>
        <v/>
      </c>
      <c r="C3426" s="791" t="n"/>
      <c r="D3426" s="792" t="n"/>
      <c r="E3426" s="793" t="n"/>
      <c r="F3426" s="792" t="n"/>
      <c r="G3426" s="794" t="n"/>
      <c r="H3426" s="793" t="n"/>
      <c r="I3426" s="792" t="n"/>
      <c r="J3426" s="793" t="n"/>
      <c r="K3426" s="795" t="n"/>
      <c r="L3426" s="793" t="n"/>
    </row>
    <row r="3427" ht="17.45" customHeight="1">
      <c r="A3427" s="257">
        <f>IF(ISNUMBER(C3427),MONTH(C3427),"")</f>
        <v/>
      </c>
      <c r="B3427" s="257">
        <f>IF(ISNUMBER(C3427),YEAR(C3427),"")</f>
        <v/>
      </c>
      <c r="C3427" s="791" t="n"/>
      <c r="D3427" s="792" t="n"/>
      <c r="E3427" s="793" t="n"/>
      <c r="F3427" s="792" t="n"/>
      <c r="G3427" s="794" t="n"/>
      <c r="H3427" s="793" t="n"/>
      <c r="I3427" s="792" t="n"/>
      <c r="J3427" s="793" t="n"/>
      <c r="K3427" s="795" t="n"/>
      <c r="L3427" s="793" t="n"/>
    </row>
    <row r="3428" ht="17.45" customHeight="1">
      <c r="A3428" s="257">
        <f>IF(ISNUMBER(C3428),MONTH(C3428),"")</f>
        <v/>
      </c>
      <c r="B3428" s="257">
        <f>IF(ISNUMBER(C3428),YEAR(C3428),"")</f>
        <v/>
      </c>
      <c r="C3428" s="861" t="n"/>
      <c r="D3428" s="803" t="n"/>
      <c r="E3428" s="804" t="n"/>
      <c r="F3428" s="803" t="n"/>
      <c r="G3428" s="805" t="n"/>
      <c r="H3428" s="804" t="n"/>
      <c r="I3428" s="803" t="n"/>
      <c r="J3428" s="804" t="n"/>
      <c r="K3428" s="806" t="n"/>
      <c r="L3428" s="804" t="n"/>
    </row>
    <row r="3429" ht="17.45" customHeight="1">
      <c r="A3429" s="257">
        <f>IF(ISNUMBER(C3429),MONTH(C3429),"")</f>
        <v/>
      </c>
      <c r="B3429" s="257">
        <f>IF(ISNUMBER(C3429),YEAR(C3429),"")</f>
        <v/>
      </c>
      <c r="C3429" s="791" t="n"/>
      <c r="D3429" s="792" t="n"/>
      <c r="E3429" s="793" t="n"/>
      <c r="F3429" s="792" t="n"/>
      <c r="G3429" s="794" t="n"/>
      <c r="H3429" s="793" t="n"/>
      <c r="I3429" s="792" t="n"/>
      <c r="J3429" s="793" t="n"/>
      <c r="K3429" s="795" t="n"/>
      <c r="L3429" s="793" t="n"/>
    </row>
    <row r="3430" ht="17.45" customHeight="1">
      <c r="A3430" s="257">
        <f>IF(ISNUMBER(C3430),MONTH(C3430),"")</f>
        <v/>
      </c>
      <c r="B3430" s="257">
        <f>IF(ISNUMBER(C3430),YEAR(C3430),"")</f>
        <v/>
      </c>
      <c r="C3430" s="791" t="n"/>
      <c r="D3430" s="792" t="n"/>
      <c r="E3430" s="793" t="n"/>
      <c r="F3430" s="792" t="n"/>
      <c r="G3430" s="794" t="n"/>
      <c r="H3430" s="793" t="n"/>
      <c r="I3430" s="792" t="n"/>
      <c r="J3430" s="793" t="n"/>
      <c r="K3430" s="795" t="n"/>
      <c r="L3430" s="793" t="n"/>
    </row>
    <row r="3431" ht="17.45" customHeight="1">
      <c r="A3431" s="257">
        <f>IF(ISNUMBER(C3431),MONTH(C3431),"")</f>
        <v/>
      </c>
      <c r="B3431" s="257">
        <f>IF(ISNUMBER(C3431),YEAR(C3431),"")</f>
        <v/>
      </c>
      <c r="C3431" s="791" t="n"/>
      <c r="D3431" s="792" t="n"/>
      <c r="E3431" s="793" t="n"/>
      <c r="F3431" s="792" t="n"/>
      <c r="G3431" s="794" t="n"/>
      <c r="H3431" s="793" t="n"/>
      <c r="I3431" s="792" t="n"/>
      <c r="J3431" s="793" t="n"/>
      <c r="K3431" s="795" t="n"/>
      <c r="L3431" s="793" t="n"/>
    </row>
    <row r="3432" ht="17.45" customHeight="1">
      <c r="A3432" s="257">
        <f>IF(ISNUMBER(C3432),MONTH(C3432),"")</f>
        <v/>
      </c>
      <c r="B3432" s="257">
        <f>IF(ISNUMBER(C3432),YEAR(C3432),"")</f>
        <v/>
      </c>
      <c r="C3432" s="791" t="n"/>
      <c r="D3432" s="792" t="n"/>
      <c r="E3432" s="793" t="n"/>
      <c r="F3432" s="792" t="n"/>
      <c r="G3432" s="794" t="n"/>
      <c r="H3432" s="793" t="n"/>
      <c r="I3432" s="792" t="n"/>
      <c r="J3432" s="793" t="n"/>
      <c r="K3432" s="795" t="n"/>
      <c r="L3432" s="793" t="n"/>
    </row>
    <row r="3433" ht="17.45" customHeight="1">
      <c r="A3433" s="257">
        <f>IF(ISNUMBER(C3433),MONTH(C3433),"")</f>
        <v/>
      </c>
      <c r="B3433" s="257">
        <f>IF(ISNUMBER(C3433),YEAR(C3433),"")</f>
        <v/>
      </c>
      <c r="C3433" s="791" t="n"/>
      <c r="D3433" s="792" t="n"/>
      <c r="E3433" s="793" t="n"/>
      <c r="F3433" s="792" t="n"/>
      <c r="G3433" s="794" t="n"/>
      <c r="H3433" s="793" t="n"/>
      <c r="I3433" s="792" t="n"/>
      <c r="J3433" s="793" t="n"/>
      <c r="K3433" s="795" t="n"/>
      <c r="L3433" s="793" t="n"/>
    </row>
    <row r="3434" ht="17.45" customHeight="1">
      <c r="A3434" s="257">
        <f>IF(ISNUMBER(C3434),MONTH(C3434),"")</f>
        <v/>
      </c>
      <c r="B3434" s="257">
        <f>IF(ISNUMBER(C3434),YEAR(C3434),"")</f>
        <v/>
      </c>
      <c r="C3434" s="861" t="n"/>
      <c r="D3434" s="803" t="n"/>
      <c r="E3434" s="804" t="n"/>
      <c r="F3434" s="803" t="n"/>
      <c r="G3434" s="805" t="n"/>
      <c r="H3434" s="804" t="n"/>
      <c r="I3434" s="803" t="n"/>
      <c r="J3434" s="804" t="n"/>
      <c r="K3434" s="806" t="n"/>
      <c r="L3434" s="804" t="n"/>
    </row>
    <row r="3435" ht="17.45" customHeight="1">
      <c r="A3435" s="257">
        <f>IF(ISNUMBER(C3435),MONTH(C3435),"")</f>
        <v/>
      </c>
      <c r="B3435" s="257">
        <f>IF(ISNUMBER(C3435),YEAR(C3435),"")</f>
        <v/>
      </c>
      <c r="C3435" s="791" t="n"/>
      <c r="D3435" s="792" t="n"/>
      <c r="E3435" s="793" t="n"/>
      <c r="F3435" s="792" t="n"/>
      <c r="G3435" s="794" t="n"/>
      <c r="H3435" s="793" t="n"/>
      <c r="I3435" s="792" t="n"/>
      <c r="J3435" s="793" t="n"/>
      <c r="K3435" s="795" t="n"/>
      <c r="L3435" s="793" t="n"/>
    </row>
    <row r="3436" ht="17.45" customHeight="1">
      <c r="A3436" s="257">
        <f>IF(ISNUMBER(C3436),MONTH(C3436),"")</f>
        <v/>
      </c>
      <c r="B3436" s="257">
        <f>IF(ISNUMBER(C3436),YEAR(C3436),"")</f>
        <v/>
      </c>
      <c r="C3436" s="791" t="n"/>
      <c r="D3436" s="792" t="n"/>
      <c r="E3436" s="793" t="n"/>
      <c r="F3436" s="792" t="n"/>
      <c r="G3436" s="794" t="n"/>
      <c r="H3436" s="793" t="n"/>
      <c r="I3436" s="792" t="n"/>
      <c r="J3436" s="793" t="n"/>
      <c r="K3436" s="795" t="n"/>
      <c r="L3436" s="793" t="n"/>
    </row>
    <row r="3437" ht="17.45" customHeight="1">
      <c r="A3437" s="257">
        <f>IF(ISNUMBER(C3437),MONTH(C3437),"")</f>
        <v/>
      </c>
      <c r="B3437" s="257">
        <f>IF(ISNUMBER(C3437),YEAR(C3437),"")</f>
        <v/>
      </c>
      <c r="C3437" s="791" t="n"/>
      <c r="D3437" s="792" t="n"/>
      <c r="E3437" s="793" t="n"/>
      <c r="F3437" s="792" t="n"/>
      <c r="G3437" s="794" t="n"/>
      <c r="H3437" s="793" t="n"/>
      <c r="I3437" s="792" t="n"/>
      <c r="J3437" s="793" t="n"/>
      <c r="K3437" s="795" t="n"/>
      <c r="L3437" s="793" t="n"/>
    </row>
    <row r="3438" ht="17.45" customHeight="1">
      <c r="A3438" s="257">
        <f>IF(ISNUMBER(C3438),MONTH(C3438),"")</f>
        <v/>
      </c>
      <c r="B3438" s="257">
        <f>IF(ISNUMBER(C3438),YEAR(C3438),"")</f>
        <v/>
      </c>
      <c r="C3438" s="791" t="n"/>
      <c r="D3438" s="792" t="n"/>
      <c r="E3438" s="793" t="n"/>
      <c r="F3438" s="792" t="n"/>
      <c r="G3438" s="794" t="n"/>
      <c r="H3438" s="793" t="n"/>
      <c r="I3438" s="792" t="n"/>
      <c r="J3438" s="793" t="n"/>
      <c r="K3438" s="795" t="n"/>
      <c r="L3438" s="793" t="n"/>
    </row>
    <row r="3439" ht="17.45" customHeight="1">
      <c r="A3439" s="257">
        <f>IF(ISNUMBER(C3439),MONTH(C3439),"")</f>
        <v/>
      </c>
      <c r="B3439" s="257">
        <f>IF(ISNUMBER(C3439),YEAR(C3439),"")</f>
        <v/>
      </c>
      <c r="C3439" s="791" t="n"/>
      <c r="D3439" s="792" t="n"/>
      <c r="E3439" s="793" t="n"/>
      <c r="F3439" s="792" t="n"/>
      <c r="G3439" s="794" t="n"/>
      <c r="H3439" s="793" t="n"/>
      <c r="I3439" s="792" t="n"/>
      <c r="J3439" s="793" t="n"/>
      <c r="K3439" s="795" t="n"/>
      <c r="L3439" s="793" t="n"/>
    </row>
    <row r="3440" ht="17.45" customHeight="1">
      <c r="A3440" s="257">
        <f>IF(ISNUMBER(C3440),MONTH(C3440),"")</f>
        <v/>
      </c>
      <c r="B3440" s="257">
        <f>IF(ISNUMBER(C3440),YEAR(C3440),"")</f>
        <v/>
      </c>
      <c r="C3440" s="861" t="n"/>
      <c r="D3440" s="803" t="n"/>
      <c r="E3440" s="804" t="n"/>
      <c r="F3440" s="803" t="n"/>
      <c r="G3440" s="805" t="n"/>
      <c r="H3440" s="804" t="n"/>
      <c r="I3440" s="803" t="n"/>
      <c r="J3440" s="804" t="n"/>
      <c r="K3440" s="806" t="n"/>
      <c r="L3440" s="804" t="n"/>
    </row>
    <row r="3441" ht="17.45" customHeight="1">
      <c r="A3441" s="257">
        <f>IF(ISNUMBER(C3441),MONTH(C3441),"")</f>
        <v/>
      </c>
      <c r="B3441" s="257">
        <f>IF(ISNUMBER(C3441),YEAR(C3441),"")</f>
        <v/>
      </c>
      <c r="C3441" s="791" t="n"/>
      <c r="D3441" s="792" t="n"/>
      <c r="E3441" s="793" t="n"/>
      <c r="F3441" s="792" t="n"/>
      <c r="G3441" s="794" t="n"/>
      <c r="H3441" s="793" t="n"/>
      <c r="I3441" s="792" t="n"/>
      <c r="J3441" s="793" t="n"/>
      <c r="K3441" s="795" t="n"/>
      <c r="L3441" s="793" t="n"/>
    </row>
    <row r="3442" ht="17.45" customHeight="1">
      <c r="A3442" s="257">
        <f>IF(ISNUMBER(C3442),MONTH(C3442),"")</f>
        <v/>
      </c>
      <c r="B3442" s="257">
        <f>IF(ISNUMBER(C3442),YEAR(C3442),"")</f>
        <v/>
      </c>
      <c r="C3442" s="791" t="n"/>
      <c r="D3442" s="792" t="n"/>
      <c r="E3442" s="793" t="n"/>
      <c r="F3442" s="792" t="n"/>
      <c r="G3442" s="794" t="n"/>
      <c r="H3442" s="793" t="n"/>
      <c r="I3442" s="792" t="n"/>
      <c r="J3442" s="793" t="n"/>
      <c r="K3442" s="795" t="n"/>
      <c r="L3442" s="793" t="n"/>
    </row>
    <row r="3443" ht="17.45" customHeight="1">
      <c r="A3443" s="257">
        <f>IF(ISNUMBER(C3443),MONTH(C3443),"")</f>
        <v/>
      </c>
      <c r="B3443" s="257">
        <f>IF(ISNUMBER(C3443),YEAR(C3443),"")</f>
        <v/>
      </c>
      <c r="C3443" s="791" t="n"/>
      <c r="D3443" s="792" t="n"/>
      <c r="E3443" s="793" t="n"/>
      <c r="F3443" s="792" t="n"/>
      <c r="G3443" s="794" t="n"/>
      <c r="H3443" s="793" t="n"/>
      <c r="I3443" s="792" t="n"/>
      <c r="J3443" s="793" t="n"/>
      <c r="K3443" s="795" t="n"/>
      <c r="L3443" s="793" t="n"/>
    </row>
    <row r="3444" ht="17.45" customHeight="1">
      <c r="A3444" s="257">
        <f>IF(ISNUMBER(C3444),MONTH(C3444),"")</f>
        <v/>
      </c>
      <c r="B3444" s="257">
        <f>IF(ISNUMBER(C3444),YEAR(C3444),"")</f>
        <v/>
      </c>
      <c r="C3444" s="791" t="n"/>
      <c r="D3444" s="792" t="n"/>
      <c r="E3444" s="793" t="n"/>
      <c r="F3444" s="792" t="n"/>
      <c r="G3444" s="794" t="n"/>
      <c r="H3444" s="793" t="n"/>
      <c r="I3444" s="792" t="n"/>
      <c r="J3444" s="793" t="n"/>
      <c r="K3444" s="795" t="n"/>
      <c r="L3444" s="793" t="n"/>
    </row>
    <row r="3445" ht="17.45" customHeight="1">
      <c r="A3445" s="257">
        <f>IF(ISNUMBER(C3445),MONTH(C3445),"")</f>
        <v/>
      </c>
      <c r="B3445" s="257">
        <f>IF(ISNUMBER(C3445),YEAR(C3445),"")</f>
        <v/>
      </c>
      <c r="C3445" s="791" t="n"/>
      <c r="D3445" s="792" t="n"/>
      <c r="E3445" s="793" t="n"/>
      <c r="F3445" s="792" t="n"/>
      <c r="G3445" s="794" t="n"/>
      <c r="H3445" s="793" t="n"/>
      <c r="I3445" s="792" t="n"/>
      <c r="J3445" s="793" t="n"/>
      <c r="K3445" s="795" t="n"/>
      <c r="L3445" s="793" t="n"/>
    </row>
    <row r="3446" ht="17.45" customHeight="1">
      <c r="A3446" s="257">
        <f>IF(ISNUMBER(C3446),MONTH(C3446),"")</f>
        <v/>
      </c>
      <c r="B3446" s="257">
        <f>IF(ISNUMBER(C3446),YEAR(C3446),"")</f>
        <v/>
      </c>
      <c r="C3446" s="861" t="n"/>
      <c r="D3446" s="976" t="n"/>
      <c r="E3446" s="977" t="n"/>
      <c r="F3446" s="976" t="n"/>
      <c r="G3446" s="978" t="n"/>
      <c r="H3446" s="977" t="n"/>
      <c r="I3446" s="976" t="n"/>
      <c r="J3446" s="977" t="n"/>
      <c r="K3446" s="979" t="n"/>
      <c r="L3446" s="977" t="n"/>
    </row>
    <row r="3447" ht="17.45" customHeight="1">
      <c r="A3447" s="257">
        <f>IF(ISNUMBER(C3447),MONTH(C3447),"")</f>
        <v/>
      </c>
      <c r="B3447" s="257">
        <f>IF(ISNUMBER(C3447),YEAR(C3447),"")</f>
        <v/>
      </c>
      <c r="C3447" s="791" t="n"/>
      <c r="D3447" s="792" t="n"/>
      <c r="E3447" s="793" t="n"/>
      <c r="F3447" s="792" t="n"/>
      <c r="G3447" s="794" t="n"/>
      <c r="H3447" s="793" t="n"/>
      <c r="I3447" s="792" t="n"/>
      <c r="J3447" s="793" t="n"/>
      <c r="K3447" s="795" t="n"/>
      <c r="L3447" s="793" t="n"/>
    </row>
    <row r="3448" ht="17.45" customHeight="1">
      <c r="A3448" s="257">
        <f>IF(ISNUMBER(C3448),MONTH(C3448),"")</f>
        <v/>
      </c>
      <c r="B3448" s="257">
        <f>IF(ISNUMBER(C3448),YEAR(C3448),"")</f>
        <v/>
      </c>
      <c r="C3448" s="791" t="n"/>
      <c r="D3448" s="792" t="n"/>
      <c r="E3448" s="793" t="n"/>
      <c r="F3448" s="792" t="n"/>
      <c r="G3448" s="794" t="n"/>
      <c r="H3448" s="793" t="n"/>
      <c r="I3448" s="792" t="n"/>
      <c r="J3448" s="793" t="n"/>
      <c r="K3448" s="795" t="n"/>
      <c r="L3448" s="793" t="n"/>
    </row>
    <row r="3449" ht="17.45" customHeight="1">
      <c r="A3449" s="257">
        <f>IF(ISNUMBER(C3449),MONTH(C3449),"")</f>
        <v/>
      </c>
      <c r="B3449" s="257">
        <f>IF(ISNUMBER(C3449),YEAR(C3449),"")</f>
        <v/>
      </c>
      <c r="C3449" s="791" t="n"/>
      <c r="D3449" s="792" t="n"/>
      <c r="E3449" s="793" t="n"/>
      <c r="F3449" s="792" t="n"/>
      <c r="G3449" s="794" t="n"/>
      <c r="H3449" s="793" t="n"/>
      <c r="I3449" s="792" t="n"/>
      <c r="J3449" s="793" t="n"/>
      <c r="K3449" s="795" t="n"/>
      <c r="L3449" s="793" t="n"/>
    </row>
    <row r="3450" ht="17.45" customHeight="1">
      <c r="A3450" s="257">
        <f>IF(ISNUMBER(C3450),MONTH(C3450),"")</f>
        <v/>
      </c>
      <c r="B3450" s="257">
        <f>IF(ISNUMBER(C3450),YEAR(C3450),"")</f>
        <v/>
      </c>
      <c r="C3450" s="791" t="n"/>
      <c r="D3450" s="792" t="n"/>
      <c r="E3450" s="793" t="n"/>
      <c r="F3450" s="792" t="n"/>
      <c r="G3450" s="794" t="n"/>
      <c r="H3450" s="793" t="n"/>
      <c r="I3450" s="792" t="n"/>
      <c r="J3450" s="793" t="n"/>
      <c r="K3450" s="795" t="n"/>
      <c r="L3450" s="793" t="n"/>
    </row>
    <row r="3451" ht="17.45" customHeight="1">
      <c r="A3451" s="257">
        <f>IF(ISNUMBER(C3451),MONTH(C3451),"")</f>
        <v/>
      </c>
      <c r="B3451" s="257">
        <f>IF(ISNUMBER(C3451),YEAR(C3451),"")</f>
        <v/>
      </c>
      <c r="C3451" s="791" t="n"/>
      <c r="D3451" s="792" t="n"/>
      <c r="E3451" s="793" t="n"/>
      <c r="F3451" s="792" t="n"/>
      <c r="G3451" s="794" t="n"/>
      <c r="H3451" s="793" t="n"/>
      <c r="I3451" s="792" t="n"/>
      <c r="J3451" s="793" t="n"/>
      <c r="K3451" s="795" t="n"/>
      <c r="L3451" s="793" t="n"/>
    </row>
    <row r="3452" ht="17.45" customHeight="1">
      <c r="A3452" s="257">
        <f>IF(ISNUMBER(C3452),MONTH(C3452),"")</f>
        <v/>
      </c>
      <c r="B3452" s="257">
        <f>IF(ISNUMBER(C3452),YEAR(C3452),"")</f>
        <v/>
      </c>
      <c r="C3452" s="861" t="n"/>
      <c r="D3452" s="803" t="n"/>
      <c r="E3452" s="804" t="n"/>
      <c r="F3452" s="803" t="n"/>
      <c r="G3452" s="805" t="n"/>
      <c r="H3452" s="804" t="n"/>
      <c r="I3452" s="803" t="n"/>
      <c r="J3452" s="804" t="n"/>
      <c r="K3452" s="806" t="n"/>
      <c r="L3452" s="804" t="n"/>
    </row>
    <row r="3453" ht="17.45" customHeight="1">
      <c r="A3453" s="257">
        <f>IF(ISNUMBER(C3453),MONTH(C3453),"")</f>
        <v/>
      </c>
      <c r="B3453" s="257">
        <f>IF(ISNUMBER(C3453),YEAR(C3453),"")</f>
        <v/>
      </c>
      <c r="C3453" s="791" t="n"/>
      <c r="D3453" s="792" t="n"/>
      <c r="E3453" s="793" t="n"/>
      <c r="F3453" s="792" t="n"/>
      <c r="G3453" s="794" t="n"/>
      <c r="H3453" s="793" t="n"/>
      <c r="I3453" s="792" t="n"/>
      <c r="J3453" s="793" t="n"/>
      <c r="K3453" s="795" t="n"/>
      <c r="L3453" s="793" t="n"/>
    </row>
    <row r="3454" ht="17.45" customHeight="1">
      <c r="A3454" s="257">
        <f>IF(ISNUMBER(C3454),MONTH(C3454),"")</f>
        <v/>
      </c>
      <c r="B3454" s="257">
        <f>IF(ISNUMBER(C3454),YEAR(C3454),"")</f>
        <v/>
      </c>
      <c r="C3454" s="791" t="n"/>
      <c r="D3454" s="792" t="n"/>
      <c r="E3454" s="793" t="n"/>
      <c r="F3454" s="792" t="n"/>
      <c r="G3454" s="794" t="n"/>
      <c r="H3454" s="793" t="n"/>
      <c r="I3454" s="792" t="n"/>
      <c r="J3454" s="793" t="n"/>
      <c r="K3454" s="795" t="n"/>
      <c r="L3454" s="793" t="n"/>
    </row>
    <row r="3455" ht="17.45" customHeight="1">
      <c r="A3455" s="257">
        <f>IF(ISNUMBER(C3455),MONTH(C3455),"")</f>
        <v/>
      </c>
      <c r="B3455" s="257">
        <f>IF(ISNUMBER(C3455),YEAR(C3455),"")</f>
        <v/>
      </c>
      <c r="C3455" s="791" t="n"/>
      <c r="D3455" s="792" t="n"/>
      <c r="E3455" s="793" t="n"/>
      <c r="F3455" s="792" t="n"/>
      <c r="G3455" s="794" t="n"/>
      <c r="H3455" s="793" t="n"/>
      <c r="I3455" s="792" t="n"/>
      <c r="J3455" s="793" t="n"/>
      <c r="K3455" s="795" t="n"/>
      <c r="L3455" s="793" t="n"/>
    </row>
    <row r="3456" ht="17.45" customHeight="1">
      <c r="A3456" s="257">
        <f>IF(ISNUMBER(C3456),MONTH(C3456),"")</f>
        <v/>
      </c>
      <c r="B3456" s="257">
        <f>IF(ISNUMBER(C3456),YEAR(C3456),"")</f>
        <v/>
      </c>
      <c r="C3456" s="791" t="n"/>
      <c r="D3456" s="792" t="n"/>
      <c r="E3456" s="793" t="n"/>
      <c r="F3456" s="792" t="n"/>
      <c r="G3456" s="794" t="n"/>
      <c r="H3456" s="793" t="n"/>
      <c r="I3456" s="792" t="n"/>
      <c r="J3456" s="793" t="n"/>
      <c r="K3456" s="795" t="n"/>
      <c r="L3456" s="793" t="n"/>
    </row>
    <row r="3457" ht="17.45" customHeight="1">
      <c r="A3457" s="257">
        <f>IF(ISNUMBER(C3457),MONTH(C3457),"")</f>
        <v/>
      </c>
      <c r="B3457" s="257">
        <f>IF(ISNUMBER(C3457),YEAR(C3457),"")</f>
        <v/>
      </c>
      <c r="C3457" s="791" t="n"/>
      <c r="D3457" s="792" t="n"/>
      <c r="E3457" s="793" t="n"/>
      <c r="F3457" s="792" t="n"/>
      <c r="G3457" s="794" t="n"/>
      <c r="H3457" s="793" t="n"/>
      <c r="I3457" s="792" t="n"/>
      <c r="J3457" s="793" t="n"/>
      <c r="K3457" s="795" t="n"/>
      <c r="L3457" s="793" t="n"/>
    </row>
    <row r="3458" ht="17.45" customHeight="1">
      <c r="A3458" s="257">
        <f>IF(ISNUMBER(C3458),MONTH(C3458),"")</f>
        <v/>
      </c>
      <c r="B3458" s="257">
        <f>IF(ISNUMBER(C3458),YEAR(C3458),"")</f>
        <v/>
      </c>
      <c r="C3458" s="861" t="n"/>
      <c r="D3458" s="803" t="n"/>
      <c r="E3458" s="804" t="n"/>
      <c r="F3458" s="803" t="n"/>
      <c r="G3458" s="805" t="n"/>
      <c r="H3458" s="804" t="n"/>
      <c r="I3458" s="803" t="n"/>
      <c r="J3458" s="804" t="n"/>
      <c r="K3458" s="806" t="n"/>
      <c r="L3458" s="804" t="n"/>
    </row>
    <row r="3459" ht="17.45" customHeight="1">
      <c r="C3459" s="791" t="n"/>
      <c r="D3459" s="792" t="n"/>
      <c r="E3459" s="793" t="n"/>
      <c r="F3459" s="792" t="n"/>
      <c r="G3459" s="794" t="n"/>
      <c r="H3459" s="793" t="n"/>
      <c r="I3459" s="792" t="n"/>
      <c r="J3459" s="793" t="n"/>
      <c r="K3459" s="795" t="n"/>
      <c r="L3459" s="793" t="n"/>
    </row>
    <row r="3460" ht="17.45" customHeight="1">
      <c r="C3460" s="791" t="n"/>
      <c r="D3460" s="792" t="n"/>
      <c r="E3460" s="793" t="n"/>
      <c r="F3460" s="792" t="n"/>
      <c r="G3460" s="794" t="n"/>
      <c r="H3460" s="793" t="n"/>
      <c r="I3460" s="792" t="n"/>
      <c r="J3460" s="793" t="n"/>
      <c r="K3460" s="795" t="n"/>
      <c r="L3460" s="793" t="n"/>
    </row>
    <row r="3461" ht="17.45" customHeight="1">
      <c r="C3461" s="791" t="n"/>
      <c r="D3461" s="792" t="n"/>
      <c r="E3461" s="793" t="n"/>
      <c r="F3461" s="792" t="n"/>
      <c r="G3461" s="794" t="n"/>
      <c r="H3461" s="793" t="n"/>
      <c r="I3461" s="792" t="n"/>
      <c r="J3461" s="793" t="n"/>
      <c r="K3461" s="795" t="n"/>
      <c r="L3461" s="793" t="n"/>
    </row>
    <row r="3462" ht="17.45" customHeight="1">
      <c r="C3462" s="791" t="n"/>
      <c r="D3462" s="792" t="n"/>
      <c r="E3462" s="793" t="n"/>
      <c r="F3462" s="792" t="n"/>
      <c r="G3462" s="794" t="n"/>
      <c r="H3462" s="793" t="n"/>
      <c r="I3462" s="792" t="n"/>
      <c r="J3462" s="793" t="n"/>
      <c r="K3462" s="795" t="n"/>
      <c r="L3462" s="793" t="n"/>
    </row>
    <row r="3463" ht="17.45" customHeight="1">
      <c r="C3463" s="791" t="n"/>
      <c r="D3463" s="792" t="n"/>
      <c r="E3463" s="793" t="n"/>
      <c r="F3463" s="792" t="n"/>
      <c r="G3463" s="794" t="n"/>
      <c r="H3463" s="793" t="n"/>
      <c r="I3463" s="792" t="n"/>
      <c r="J3463" s="793" t="n"/>
      <c r="K3463" s="795" t="n"/>
      <c r="L3463" s="793" t="n"/>
    </row>
    <row r="3464" ht="17.45" customHeight="1">
      <c r="C3464" s="861" t="n"/>
      <c r="D3464" s="803" t="n"/>
      <c r="E3464" s="804" t="n"/>
      <c r="F3464" s="803" t="n"/>
      <c r="G3464" s="805" t="n"/>
      <c r="H3464" s="804" t="n"/>
      <c r="I3464" s="803" t="n"/>
      <c r="J3464" s="804" t="n"/>
      <c r="K3464" s="806" t="n"/>
      <c r="L3464" s="804" t="n"/>
    </row>
    <row r="3465" ht="17.45" customHeight="1">
      <c r="C3465" s="791" t="n"/>
      <c r="D3465" s="792" t="n"/>
      <c r="E3465" s="793" t="n"/>
      <c r="F3465" s="792" t="n"/>
      <c r="G3465" s="794" t="n"/>
      <c r="H3465" s="793" t="n"/>
      <c r="I3465" s="792" t="n"/>
      <c r="J3465" s="793" t="n"/>
      <c r="K3465" s="795" t="n"/>
      <c r="L3465" s="793" t="n"/>
    </row>
    <row r="3466" ht="17.45" customHeight="1">
      <c r="C3466" s="791" t="n"/>
      <c r="D3466" s="792" t="n"/>
      <c r="E3466" s="793" t="n"/>
      <c r="F3466" s="792" t="n"/>
      <c r="G3466" s="794" t="n"/>
      <c r="H3466" s="793" t="n"/>
      <c r="I3466" s="792" t="n"/>
      <c r="J3466" s="793" t="n"/>
      <c r="K3466" s="795" t="n"/>
      <c r="L3466" s="793" t="n"/>
    </row>
    <row r="3467" ht="17.45" customHeight="1">
      <c r="C3467" s="791" t="n"/>
      <c r="D3467" s="792" t="n"/>
      <c r="E3467" s="793" t="n"/>
      <c r="F3467" s="792" t="n"/>
      <c r="G3467" s="794" t="n"/>
      <c r="H3467" s="793" t="n"/>
      <c r="I3467" s="792" t="n"/>
      <c r="J3467" s="793" t="n"/>
      <c r="K3467" s="795" t="n"/>
      <c r="L3467" s="793" t="n"/>
    </row>
    <row r="3468" ht="17.45" customHeight="1">
      <c r="C3468" s="791" t="n"/>
      <c r="D3468" s="792" t="n"/>
      <c r="E3468" s="793" t="n"/>
      <c r="F3468" s="792" t="n"/>
      <c r="G3468" s="794" t="n"/>
      <c r="H3468" s="793" t="n"/>
      <c r="I3468" s="792" t="n"/>
      <c r="J3468" s="793" t="n"/>
      <c r="K3468" s="795" t="n"/>
      <c r="L3468" s="793" t="n"/>
    </row>
    <row r="3469" ht="17.45" customHeight="1">
      <c r="C3469" s="791" t="n"/>
      <c r="D3469" s="792" t="n"/>
      <c r="E3469" s="793" t="n"/>
      <c r="F3469" s="792" t="n"/>
      <c r="G3469" s="794" t="n"/>
      <c r="H3469" s="793" t="n"/>
      <c r="I3469" s="792" t="n"/>
      <c r="J3469" s="793" t="n"/>
      <c r="K3469" s="795" t="n"/>
      <c r="L3469" s="793" t="n"/>
    </row>
    <row r="3470" ht="17.45" customHeight="1">
      <c r="C3470" s="861" t="n"/>
      <c r="D3470" s="803" t="n"/>
      <c r="E3470" s="804" t="n"/>
      <c r="F3470" s="803" t="n"/>
      <c r="G3470" s="805" t="n"/>
      <c r="H3470" s="804" t="n"/>
      <c r="I3470" s="803" t="n"/>
      <c r="J3470" s="804" t="n"/>
      <c r="K3470" s="806" t="n"/>
      <c r="L3470" s="804" t="n"/>
    </row>
    <row r="3471" ht="17.45" customHeight="1">
      <c r="C3471" s="791" t="n"/>
      <c r="D3471" s="792" t="n"/>
      <c r="E3471" s="793" t="n"/>
      <c r="F3471" s="792" t="n"/>
      <c r="G3471" s="794" t="n"/>
      <c r="H3471" s="793" t="n"/>
      <c r="I3471" s="792" t="n"/>
      <c r="J3471" s="793" t="n"/>
      <c r="K3471" s="795" t="n"/>
      <c r="L3471" s="793" t="n"/>
    </row>
    <row r="3472" ht="17.45" customHeight="1">
      <c r="C3472" s="791" t="n"/>
      <c r="D3472" s="792" t="n"/>
      <c r="E3472" s="793" t="n"/>
      <c r="F3472" s="792" t="n"/>
      <c r="G3472" s="794" t="n"/>
      <c r="H3472" s="793" t="n"/>
      <c r="I3472" s="792" t="n"/>
      <c r="J3472" s="793" t="n"/>
      <c r="K3472" s="795" t="n"/>
      <c r="L3472" s="793" t="n"/>
    </row>
    <row r="3473" ht="17.45" customHeight="1">
      <c r="C3473" s="791" t="n"/>
      <c r="D3473" s="792" t="n"/>
      <c r="E3473" s="793" t="n"/>
      <c r="F3473" s="792" t="n"/>
      <c r="G3473" s="794" t="n"/>
      <c r="H3473" s="793" t="n"/>
      <c r="I3473" s="792" t="n"/>
      <c r="J3473" s="793" t="n"/>
      <c r="K3473" s="795" t="n"/>
      <c r="L3473" s="793" t="n"/>
    </row>
    <row r="3474" ht="17.45" customHeight="1">
      <c r="C3474" s="791" t="n"/>
      <c r="D3474" s="792" t="n"/>
      <c r="E3474" s="793" t="n"/>
      <c r="F3474" s="792" t="n"/>
      <c r="G3474" s="794" t="n"/>
      <c r="H3474" s="793" t="n"/>
      <c r="I3474" s="792" t="n"/>
      <c r="J3474" s="793" t="n"/>
      <c r="K3474" s="795" t="n"/>
      <c r="L3474" s="793" t="n"/>
    </row>
    <row r="3475" ht="17.45" customHeight="1">
      <c r="C3475" s="791" t="n"/>
      <c r="D3475" s="792" t="n"/>
      <c r="E3475" s="793" t="n"/>
      <c r="F3475" s="792" t="n"/>
      <c r="G3475" s="794" t="n"/>
      <c r="H3475" s="793" t="n"/>
      <c r="I3475" s="792" t="n"/>
      <c r="J3475" s="793" t="n"/>
      <c r="K3475" s="795" t="n"/>
      <c r="L3475" s="793" t="n"/>
    </row>
    <row r="3476" ht="17.45" customHeight="1">
      <c r="C3476" s="861" t="n"/>
      <c r="D3476" s="976" t="n"/>
      <c r="E3476" s="977" t="n"/>
      <c r="F3476" s="976" t="n"/>
      <c r="G3476" s="978" t="n"/>
      <c r="H3476" s="977" t="n"/>
      <c r="I3476" s="976" t="n"/>
      <c r="J3476" s="977" t="n"/>
      <c r="K3476" s="979" t="n"/>
      <c r="L3476" s="977" t="n"/>
    </row>
    <row r="3477" ht="17.45" customHeight="1">
      <c r="C3477" s="791" t="n"/>
      <c r="D3477" s="792" t="n"/>
      <c r="E3477" s="793" t="n"/>
      <c r="F3477" s="792" t="n"/>
      <c r="G3477" s="794" t="n"/>
      <c r="H3477" s="793" t="n"/>
      <c r="I3477" s="792" t="n"/>
      <c r="J3477" s="793" t="n"/>
      <c r="K3477" s="795" t="n"/>
      <c r="L3477" s="793" t="n"/>
    </row>
    <row r="3478" ht="17.45" customHeight="1">
      <c r="C3478" s="791" t="n"/>
      <c r="D3478" s="792" t="n"/>
      <c r="E3478" s="793" t="n"/>
      <c r="F3478" s="792" t="n"/>
      <c r="G3478" s="794" t="n"/>
      <c r="H3478" s="793" t="n"/>
      <c r="I3478" s="792" t="n"/>
      <c r="J3478" s="793" t="n"/>
      <c r="K3478" s="795" t="n"/>
      <c r="L3478" s="793" t="n"/>
    </row>
    <row r="3479" ht="17.45" customHeight="1">
      <c r="C3479" s="791" t="n"/>
      <c r="D3479" s="792" t="n"/>
      <c r="E3479" s="793" t="n"/>
      <c r="F3479" s="792" t="n"/>
      <c r="G3479" s="794" t="n"/>
      <c r="H3479" s="793" t="n"/>
      <c r="I3479" s="792" t="n"/>
      <c r="J3479" s="793" t="n"/>
      <c r="K3479" s="795" t="n"/>
      <c r="L3479" s="793" t="n"/>
    </row>
    <row r="3480" ht="17.45" customHeight="1">
      <c r="C3480" s="791" t="n"/>
      <c r="D3480" s="792" t="n"/>
      <c r="E3480" s="793" t="n"/>
      <c r="F3480" s="792" t="n"/>
      <c r="G3480" s="794" t="n"/>
      <c r="H3480" s="793" t="n"/>
      <c r="I3480" s="792" t="n"/>
      <c r="J3480" s="793" t="n"/>
      <c r="K3480" s="795" t="n"/>
      <c r="L3480" s="793" t="n"/>
    </row>
    <row r="3481" ht="17.45" customHeight="1">
      <c r="C3481" s="791" t="n"/>
      <c r="D3481" s="792" t="n"/>
      <c r="E3481" s="793" t="n"/>
      <c r="F3481" s="792" t="n"/>
      <c r="G3481" s="794" t="n"/>
      <c r="H3481" s="793" t="n"/>
      <c r="I3481" s="792" t="n"/>
      <c r="J3481" s="793" t="n"/>
      <c r="K3481" s="795" t="n"/>
      <c r="L3481" s="793" t="n"/>
    </row>
    <row r="3482" ht="17.45" customHeight="1">
      <c r="C3482" s="861" t="n"/>
      <c r="D3482" s="803" t="n"/>
      <c r="E3482" s="804" t="n"/>
      <c r="F3482" s="803" t="n"/>
      <c r="G3482" s="805" t="n"/>
      <c r="H3482" s="804" t="n"/>
      <c r="I3482" s="803" t="n"/>
      <c r="J3482" s="804" t="n"/>
      <c r="K3482" s="806" t="n"/>
      <c r="L3482" s="804" t="n"/>
    </row>
    <row r="3483" ht="17.45" customHeight="1">
      <c r="C3483" s="791" t="n"/>
      <c r="D3483" s="792" t="n"/>
      <c r="E3483" s="793" t="n"/>
      <c r="F3483" s="792" t="n"/>
      <c r="G3483" s="794" t="n"/>
      <c r="H3483" s="793" t="n"/>
      <c r="I3483" s="792" t="n"/>
      <c r="J3483" s="793" t="n"/>
      <c r="K3483" s="795" t="n"/>
      <c r="L3483" s="793" t="n"/>
    </row>
    <row r="3484" ht="17.45" customHeight="1">
      <c r="C3484" s="791" t="n"/>
      <c r="D3484" s="792" t="n"/>
      <c r="E3484" s="793" t="n"/>
      <c r="F3484" s="792" t="n"/>
      <c r="G3484" s="794" t="n"/>
      <c r="H3484" s="793" t="n"/>
      <c r="I3484" s="792" t="n"/>
      <c r="J3484" s="793" t="n"/>
      <c r="K3484" s="795" t="n"/>
      <c r="L3484" s="793" t="n"/>
    </row>
    <row r="3485" ht="17.45" customHeight="1">
      <c r="C3485" s="791" t="n"/>
      <c r="D3485" s="792" t="n"/>
      <c r="E3485" s="793" t="n"/>
      <c r="F3485" s="792" t="n"/>
      <c r="G3485" s="794" t="n"/>
      <c r="H3485" s="793" t="n"/>
      <c r="I3485" s="792" t="n"/>
      <c r="J3485" s="793" t="n"/>
      <c r="K3485" s="795" t="n"/>
      <c r="L3485" s="793" t="n"/>
    </row>
    <row r="3486" ht="17.45" customHeight="1">
      <c r="C3486" s="791" t="n"/>
      <c r="D3486" s="792" t="n"/>
      <c r="E3486" s="793" t="n"/>
      <c r="F3486" s="792" t="n"/>
      <c r="G3486" s="794" t="n"/>
      <c r="H3486" s="793" t="n"/>
      <c r="I3486" s="792" t="n"/>
      <c r="J3486" s="793" t="n"/>
      <c r="K3486" s="795" t="n"/>
      <c r="L3486" s="793" t="n"/>
    </row>
    <row r="3487" ht="17.45" customHeight="1">
      <c r="C3487" s="791" t="n"/>
      <c r="D3487" s="792" t="n"/>
      <c r="E3487" s="793" t="n"/>
      <c r="F3487" s="792" t="n"/>
      <c r="G3487" s="794" t="n"/>
      <c r="H3487" s="793" t="n"/>
      <c r="I3487" s="792" t="n"/>
      <c r="J3487" s="793" t="n"/>
      <c r="K3487" s="795" t="n"/>
      <c r="L3487" s="793" t="n"/>
    </row>
    <row r="3488" ht="17.45" customHeight="1">
      <c r="C3488" s="861" t="n"/>
      <c r="D3488" s="803" t="n"/>
      <c r="E3488" s="804" t="n"/>
      <c r="F3488" s="803" t="n"/>
      <c r="G3488" s="805" t="n"/>
      <c r="H3488" s="804" t="n"/>
      <c r="I3488" s="803" t="n"/>
      <c r="J3488" s="804" t="n"/>
      <c r="K3488" s="806" t="n"/>
      <c r="L3488" s="804" t="n"/>
    </row>
    <row r="3489" ht="17.45" customHeight="1">
      <c r="C3489" s="791" t="n"/>
      <c r="D3489" s="792" t="n"/>
      <c r="E3489" s="793" t="n"/>
      <c r="F3489" s="792" t="n"/>
      <c r="G3489" s="794" t="n"/>
      <c r="H3489" s="793" t="n"/>
      <c r="I3489" s="792" t="n"/>
      <c r="J3489" s="793" t="n"/>
      <c r="K3489" s="795" t="n"/>
      <c r="L3489" s="793" t="n"/>
    </row>
    <row r="3490" ht="17.45" customHeight="1">
      <c r="C3490" s="791" t="n"/>
      <c r="D3490" s="792" t="n"/>
      <c r="E3490" s="793" t="n"/>
      <c r="F3490" s="792" t="n"/>
      <c r="G3490" s="794" t="n"/>
      <c r="H3490" s="793" t="n"/>
      <c r="I3490" s="792" t="n"/>
      <c r="J3490" s="793" t="n"/>
      <c r="K3490" s="795" t="n"/>
      <c r="L3490" s="793" t="n"/>
    </row>
    <row r="3491" ht="17.45" customHeight="1">
      <c r="C3491" s="791" t="n"/>
      <c r="D3491" s="792" t="n"/>
      <c r="E3491" s="793" t="n"/>
      <c r="F3491" s="792" t="n"/>
      <c r="G3491" s="794" t="n"/>
      <c r="H3491" s="793" t="n"/>
      <c r="I3491" s="792" t="n"/>
      <c r="J3491" s="793" t="n"/>
      <c r="K3491" s="795" t="n"/>
      <c r="L3491" s="793" t="n"/>
    </row>
    <row r="3492" ht="17.45" customHeight="1">
      <c r="C3492" s="791" t="n"/>
      <c r="D3492" s="792" t="n"/>
      <c r="E3492" s="793" t="n"/>
      <c r="F3492" s="792" t="n"/>
      <c r="G3492" s="794" t="n"/>
      <c r="H3492" s="793" t="n"/>
      <c r="I3492" s="792" t="n"/>
      <c r="J3492" s="793" t="n"/>
      <c r="K3492" s="795" t="n"/>
      <c r="L3492" s="793" t="n"/>
    </row>
    <row r="3493" ht="17.45" customHeight="1">
      <c r="C3493" s="791" t="n"/>
      <c r="D3493" s="792" t="n"/>
      <c r="E3493" s="793" t="n"/>
      <c r="F3493" s="792" t="n"/>
      <c r="G3493" s="794" t="n"/>
      <c r="H3493" s="793" t="n"/>
      <c r="I3493" s="792" t="n"/>
      <c r="J3493" s="793" t="n"/>
      <c r="K3493" s="795" t="n"/>
      <c r="L3493" s="793" t="n"/>
    </row>
    <row r="3494" ht="17.45" customHeight="1">
      <c r="C3494" s="861" t="n"/>
      <c r="D3494" s="803" t="n"/>
      <c r="E3494" s="804" t="n"/>
      <c r="F3494" s="803" t="n"/>
      <c r="G3494" s="805" t="n"/>
      <c r="H3494" s="804" t="n"/>
      <c r="I3494" s="803" t="n"/>
      <c r="J3494" s="804" t="n"/>
      <c r="K3494" s="806" t="n"/>
      <c r="L3494" s="804" t="n"/>
    </row>
    <row r="3495" ht="17.45" customHeight="1">
      <c r="C3495" s="791" t="n"/>
      <c r="D3495" s="792" t="n"/>
      <c r="E3495" s="793" t="n"/>
      <c r="F3495" s="792" t="n"/>
      <c r="G3495" s="794" t="n"/>
      <c r="H3495" s="793" t="n"/>
      <c r="I3495" s="792" t="n"/>
      <c r="J3495" s="793" t="n"/>
      <c r="K3495" s="795" t="n"/>
      <c r="L3495" s="793" t="n"/>
    </row>
    <row r="3496" ht="17.45" customHeight="1">
      <c r="C3496" s="791" t="n"/>
      <c r="D3496" s="792" t="n"/>
      <c r="E3496" s="793" t="n"/>
      <c r="F3496" s="792" t="n"/>
      <c r="G3496" s="794" t="n"/>
      <c r="H3496" s="793" t="n"/>
      <c r="I3496" s="792" t="n"/>
      <c r="J3496" s="793" t="n"/>
      <c r="K3496" s="795" t="n"/>
      <c r="L3496" s="793" t="n"/>
    </row>
    <row r="3497" ht="17.45" customHeight="1">
      <c r="C3497" s="791" t="n"/>
      <c r="D3497" s="792" t="n"/>
      <c r="E3497" s="793" t="n"/>
      <c r="F3497" s="792" t="n"/>
      <c r="G3497" s="794" t="n"/>
      <c r="H3497" s="793" t="n"/>
      <c r="I3497" s="792" t="n"/>
      <c r="J3497" s="793" t="n"/>
      <c r="K3497" s="795" t="n"/>
      <c r="L3497" s="793" t="n"/>
    </row>
    <row r="3498" ht="17.45" customHeight="1">
      <c r="C3498" s="791" t="n"/>
      <c r="D3498" s="792" t="n"/>
      <c r="E3498" s="793" t="n"/>
      <c r="F3498" s="792" t="n"/>
      <c r="G3498" s="794" t="n"/>
      <c r="H3498" s="793" t="n"/>
      <c r="I3498" s="792" t="n"/>
      <c r="J3498" s="793" t="n"/>
      <c r="K3498" s="795" t="n"/>
      <c r="L3498" s="793" t="n"/>
    </row>
    <row r="3499" ht="17.45" customHeight="1">
      <c r="C3499" s="791" t="n"/>
      <c r="D3499" s="792" t="n"/>
      <c r="E3499" s="793" t="n"/>
      <c r="F3499" s="792" t="n"/>
      <c r="G3499" s="794" t="n"/>
      <c r="H3499" s="793" t="n"/>
      <c r="I3499" s="792" t="n"/>
      <c r="J3499" s="793" t="n"/>
      <c r="K3499" s="795" t="n"/>
      <c r="L3499" s="793" t="n"/>
    </row>
    <row r="3500" ht="17.45" customHeight="1">
      <c r="C3500" s="861" t="n"/>
      <c r="D3500" s="803" t="n"/>
      <c r="E3500" s="804" t="n"/>
      <c r="F3500" s="803" t="n"/>
      <c r="G3500" s="805" t="n"/>
      <c r="H3500" s="804" t="n"/>
      <c r="I3500" s="803" t="n"/>
      <c r="J3500" s="804" t="n"/>
      <c r="K3500" s="806" t="n"/>
      <c r="L3500" s="804" t="n"/>
    </row>
    <row r="3501" ht="17.45" customHeight="1">
      <c r="C3501" s="791" t="n"/>
      <c r="D3501" s="792" t="n"/>
      <c r="E3501" s="793" t="n"/>
      <c r="F3501" s="792" t="n"/>
      <c r="G3501" s="794" t="n"/>
      <c r="H3501" s="793" t="n"/>
      <c r="I3501" s="792" t="n"/>
      <c r="J3501" s="793" t="n"/>
      <c r="K3501" s="795" t="n"/>
      <c r="L3501" s="793" t="n"/>
    </row>
    <row r="3502" ht="17.45" customHeight="1">
      <c r="C3502" s="791" t="n"/>
      <c r="D3502" s="792" t="n"/>
      <c r="E3502" s="793" t="n"/>
      <c r="F3502" s="792" t="n"/>
      <c r="G3502" s="794" t="n"/>
      <c r="H3502" s="793" t="n"/>
      <c r="I3502" s="792" t="n"/>
      <c r="J3502" s="793" t="n"/>
      <c r="K3502" s="795" t="n"/>
      <c r="L3502" s="793" t="n"/>
    </row>
    <row r="3503" ht="17.45" customHeight="1">
      <c r="C3503" s="791" t="n"/>
      <c r="D3503" s="792" t="n"/>
      <c r="E3503" s="793" t="n"/>
      <c r="F3503" s="792" t="n"/>
      <c r="G3503" s="794" t="n"/>
      <c r="H3503" s="793" t="n"/>
      <c r="I3503" s="792" t="n"/>
      <c r="J3503" s="793" t="n"/>
      <c r="K3503" s="795" t="n"/>
      <c r="L3503" s="793" t="n"/>
    </row>
    <row r="3504" ht="17.45" customHeight="1">
      <c r="C3504" s="791" t="n"/>
      <c r="D3504" s="792" t="n"/>
      <c r="E3504" s="793" t="n"/>
      <c r="F3504" s="792" t="n"/>
      <c r="G3504" s="794" t="n"/>
      <c r="H3504" s="793" t="n"/>
      <c r="I3504" s="792" t="n"/>
      <c r="J3504" s="793" t="n"/>
      <c r="K3504" s="795" t="n"/>
      <c r="L3504" s="793" t="n"/>
    </row>
    <row r="3505" ht="17.45" customHeight="1">
      <c r="C3505" s="791" t="n"/>
      <c r="D3505" s="792" t="n"/>
      <c r="E3505" s="793" t="n"/>
      <c r="F3505" s="792" t="n"/>
      <c r="G3505" s="794" t="n"/>
      <c r="H3505" s="793" t="n"/>
      <c r="I3505" s="792" t="n"/>
      <c r="J3505" s="793" t="n"/>
      <c r="K3505" s="795" t="n"/>
      <c r="L3505" s="793" t="n"/>
    </row>
    <row r="3506" ht="17.45" customHeight="1">
      <c r="C3506" s="861" t="n"/>
      <c r="D3506" s="803" t="n"/>
      <c r="E3506" s="804" t="n"/>
      <c r="F3506" s="803" t="n"/>
      <c r="G3506" s="805" t="n"/>
      <c r="H3506" s="804" t="n"/>
      <c r="I3506" s="803" t="n"/>
      <c r="J3506" s="804" t="n"/>
      <c r="K3506" s="806" t="n"/>
      <c r="L3506" s="804" t="n"/>
    </row>
    <row r="3507" ht="17.45" customHeight="1">
      <c r="C3507" s="791" t="n"/>
      <c r="D3507" s="792" t="n"/>
      <c r="E3507" s="793" t="n"/>
      <c r="F3507" s="792" t="n"/>
      <c r="G3507" s="794" t="n"/>
      <c r="H3507" s="793" t="n"/>
      <c r="I3507" s="792" t="n"/>
      <c r="J3507" s="793" t="n"/>
      <c r="K3507" s="795" t="n"/>
      <c r="L3507" s="793" t="n"/>
    </row>
    <row r="3508" ht="17.45" customHeight="1">
      <c r="C3508" s="791" t="n"/>
      <c r="D3508" s="792" t="n"/>
      <c r="E3508" s="793" t="n"/>
      <c r="F3508" s="792" t="n"/>
      <c r="G3508" s="794" t="n"/>
      <c r="H3508" s="793" t="n"/>
      <c r="I3508" s="792" t="n"/>
      <c r="J3508" s="793" t="n"/>
      <c r="K3508" s="795" t="n"/>
      <c r="L3508" s="793" t="n"/>
    </row>
    <row r="3509" ht="17.45" customHeight="1">
      <c r="C3509" s="791" t="n"/>
      <c r="D3509" s="792" t="n"/>
      <c r="E3509" s="793" t="n"/>
      <c r="F3509" s="792" t="n"/>
      <c r="G3509" s="794" t="n"/>
      <c r="H3509" s="793" t="n"/>
      <c r="I3509" s="792" t="n"/>
      <c r="J3509" s="793" t="n"/>
      <c r="K3509" s="795" t="n"/>
      <c r="L3509" s="793" t="n"/>
    </row>
    <row r="3510" ht="17.45" customHeight="1">
      <c r="C3510" s="791" t="n"/>
      <c r="D3510" s="792" t="n"/>
      <c r="E3510" s="793" t="n"/>
      <c r="F3510" s="792" t="n"/>
      <c r="G3510" s="794" t="n"/>
      <c r="H3510" s="793" t="n"/>
      <c r="I3510" s="792" t="n"/>
      <c r="J3510" s="793" t="n"/>
      <c r="K3510" s="795" t="n"/>
      <c r="L3510" s="793" t="n"/>
    </row>
    <row r="3511" ht="17.45" customHeight="1">
      <c r="C3511" s="791" t="n"/>
      <c r="D3511" s="792" t="n"/>
      <c r="E3511" s="793" t="n"/>
      <c r="F3511" s="792" t="n"/>
      <c r="G3511" s="794" t="n"/>
      <c r="H3511" s="793" t="n"/>
      <c r="I3511" s="792" t="n"/>
      <c r="J3511" s="793" t="n"/>
      <c r="K3511" s="795" t="n"/>
      <c r="L3511" s="793" t="n"/>
    </row>
    <row r="3512" ht="17.45" customHeight="1">
      <c r="C3512" s="861" t="n"/>
      <c r="D3512" s="976" t="n"/>
      <c r="E3512" s="977" t="n"/>
      <c r="F3512" s="976" t="n"/>
      <c r="G3512" s="978" t="n"/>
      <c r="H3512" s="977" t="n"/>
      <c r="I3512" s="976" t="n"/>
      <c r="J3512" s="977" t="n"/>
      <c r="K3512" s="979" t="n"/>
      <c r="L3512" s="977" t="n"/>
    </row>
    <row r="3513" ht="17.45" customHeight="1">
      <c r="C3513" s="791" t="n"/>
      <c r="D3513" s="792" t="n"/>
      <c r="E3513" s="793" t="n"/>
      <c r="F3513" s="792" t="n"/>
      <c r="G3513" s="794" t="n"/>
      <c r="H3513" s="793" t="n"/>
      <c r="I3513" s="792" t="n"/>
      <c r="J3513" s="793" t="n"/>
      <c r="K3513" s="795" t="n"/>
      <c r="L3513" s="793" t="n"/>
    </row>
    <row r="3514" ht="17.45" customHeight="1">
      <c r="C3514" s="791" t="n"/>
      <c r="D3514" s="792" t="n"/>
      <c r="E3514" s="793" t="n"/>
      <c r="F3514" s="792" t="n"/>
      <c r="G3514" s="794" t="n"/>
      <c r="H3514" s="793" t="n"/>
      <c r="I3514" s="792" t="n"/>
      <c r="J3514" s="793" t="n"/>
      <c r="K3514" s="795" t="n"/>
      <c r="L3514" s="793" t="n"/>
    </row>
    <row r="3515" ht="17.45" customHeight="1">
      <c r="C3515" s="791" t="n"/>
      <c r="D3515" s="792" t="n"/>
      <c r="E3515" s="793" t="n"/>
      <c r="F3515" s="792" t="n"/>
      <c r="G3515" s="794" t="n"/>
      <c r="H3515" s="793" t="n"/>
      <c r="I3515" s="792" t="n"/>
      <c r="J3515" s="793" t="n"/>
      <c r="K3515" s="795" t="n"/>
      <c r="L3515" s="793" t="n"/>
    </row>
    <row r="3516" ht="17.45" customHeight="1">
      <c r="C3516" s="791" t="n"/>
      <c r="D3516" s="792" t="n"/>
      <c r="E3516" s="793" t="n"/>
      <c r="F3516" s="792" t="n"/>
      <c r="G3516" s="794" t="n"/>
      <c r="H3516" s="793" t="n"/>
      <c r="I3516" s="792" t="n"/>
      <c r="J3516" s="793" t="n"/>
      <c r="K3516" s="795" t="n"/>
      <c r="L3516" s="793" t="n"/>
    </row>
    <row r="3517" ht="17.45" customHeight="1">
      <c r="C3517" s="791" t="n"/>
      <c r="D3517" s="792" t="n"/>
      <c r="E3517" s="793" t="n"/>
      <c r="F3517" s="792" t="n"/>
      <c r="G3517" s="794" t="n"/>
      <c r="H3517" s="793" t="n"/>
      <c r="I3517" s="792" t="n"/>
      <c r="J3517" s="793" t="n"/>
      <c r="K3517" s="795" t="n"/>
      <c r="L3517" s="793" t="n"/>
    </row>
    <row r="3518" ht="17.45" customHeight="1">
      <c r="C3518" s="861" t="n"/>
      <c r="D3518" s="803" t="n"/>
      <c r="E3518" s="804" t="n"/>
      <c r="F3518" s="803" t="n"/>
      <c r="G3518" s="805" t="n"/>
      <c r="H3518" s="804" t="n"/>
      <c r="I3518" s="803" t="n"/>
      <c r="J3518" s="804" t="n"/>
      <c r="K3518" s="806" t="n"/>
      <c r="L3518" s="804" t="n"/>
    </row>
    <row r="3519" ht="17.45" customHeight="1">
      <c r="C3519" s="791" t="n"/>
      <c r="D3519" s="792" t="n"/>
      <c r="E3519" s="793" t="n"/>
      <c r="F3519" s="792" t="n"/>
      <c r="G3519" s="794" t="n"/>
      <c r="H3519" s="793" t="n"/>
      <c r="I3519" s="792" t="n"/>
      <c r="J3519" s="793" t="n"/>
      <c r="K3519" s="795" t="n"/>
      <c r="L3519" s="793" t="n"/>
    </row>
    <row r="3520" ht="17.45" customHeight="1">
      <c r="C3520" s="791" t="n"/>
      <c r="D3520" s="792" t="n"/>
      <c r="E3520" s="793" t="n"/>
      <c r="F3520" s="792" t="n"/>
      <c r="G3520" s="794" t="n"/>
      <c r="H3520" s="793" t="n"/>
      <c r="I3520" s="792" t="n"/>
      <c r="J3520" s="793" t="n"/>
      <c r="K3520" s="795" t="n"/>
      <c r="L3520" s="793" t="n"/>
    </row>
    <row r="3521" ht="17.45" customHeight="1">
      <c r="C3521" s="791" t="n"/>
      <c r="D3521" s="792" t="n"/>
      <c r="E3521" s="793" t="n"/>
      <c r="F3521" s="792" t="n"/>
      <c r="G3521" s="794" t="n"/>
      <c r="H3521" s="793" t="n"/>
      <c r="I3521" s="792" t="n"/>
      <c r="J3521" s="793" t="n"/>
      <c r="K3521" s="795" t="n"/>
      <c r="L3521" s="793" t="n"/>
    </row>
    <row r="3522" ht="17.45" customHeight="1">
      <c r="C3522" s="791" t="n"/>
      <c r="D3522" s="792" t="n"/>
      <c r="E3522" s="793" t="n"/>
      <c r="F3522" s="792" t="n"/>
      <c r="G3522" s="794" t="n"/>
      <c r="H3522" s="793" t="n"/>
      <c r="I3522" s="792" t="n"/>
      <c r="J3522" s="793" t="n"/>
      <c r="K3522" s="795" t="n"/>
      <c r="L3522" s="793" t="n"/>
    </row>
    <row r="3523" ht="17.45" customHeight="1">
      <c r="C3523" s="791" t="n"/>
      <c r="D3523" s="792" t="n"/>
      <c r="E3523" s="793" t="n"/>
      <c r="F3523" s="792" t="n"/>
      <c r="G3523" s="794" t="n"/>
      <c r="H3523" s="793" t="n"/>
      <c r="I3523" s="792" t="n"/>
      <c r="J3523" s="793" t="n"/>
      <c r="K3523" s="795" t="n"/>
      <c r="L3523" s="793" t="n"/>
    </row>
    <row r="3524" ht="17.45" customHeight="1">
      <c r="C3524" s="861" t="n"/>
      <c r="D3524" s="803" t="n"/>
      <c r="E3524" s="804" t="n"/>
      <c r="F3524" s="803" t="n"/>
      <c r="G3524" s="805" t="n"/>
      <c r="H3524" s="804" t="n"/>
      <c r="I3524" s="803" t="n"/>
      <c r="J3524" s="804" t="n"/>
      <c r="K3524" s="806" t="n"/>
      <c r="L3524" s="804" t="n"/>
    </row>
    <row r="3525" ht="17.45" customHeight="1">
      <c r="C3525" s="791" t="n"/>
      <c r="D3525" s="792" t="n"/>
      <c r="E3525" s="793" t="n"/>
      <c r="F3525" s="792" t="n"/>
      <c r="G3525" s="794" t="n"/>
      <c r="H3525" s="793" t="n"/>
      <c r="I3525" s="792" t="n"/>
      <c r="J3525" s="793" t="n"/>
      <c r="K3525" s="795" t="n"/>
      <c r="L3525" s="793" t="n"/>
    </row>
    <row r="3526" ht="17.45" customHeight="1">
      <c r="C3526" s="791" t="n"/>
      <c r="D3526" s="792" t="n"/>
      <c r="E3526" s="793" t="n"/>
      <c r="F3526" s="792" t="n"/>
      <c r="G3526" s="794" t="n"/>
      <c r="H3526" s="793" t="n"/>
      <c r="I3526" s="792" t="n"/>
      <c r="J3526" s="793" t="n"/>
      <c r="K3526" s="795" t="n"/>
      <c r="L3526" s="793" t="n"/>
    </row>
    <row r="3527" ht="17.45" customHeight="1">
      <c r="C3527" s="791" t="n"/>
      <c r="D3527" s="792" t="n"/>
      <c r="E3527" s="793" t="n"/>
      <c r="F3527" s="792" t="n"/>
      <c r="G3527" s="794" t="n"/>
      <c r="H3527" s="793" t="n"/>
      <c r="I3527" s="792" t="n"/>
      <c r="J3527" s="793" t="n"/>
      <c r="K3527" s="795" t="n"/>
      <c r="L3527" s="793" t="n"/>
    </row>
    <row r="3528" ht="17.45" customHeight="1">
      <c r="C3528" s="791" t="n"/>
      <c r="D3528" s="792" t="n"/>
      <c r="E3528" s="793" t="n"/>
      <c r="F3528" s="792" t="n"/>
      <c r="G3528" s="794" t="n"/>
      <c r="H3528" s="793" t="n"/>
      <c r="I3528" s="792" t="n"/>
      <c r="J3528" s="793" t="n"/>
      <c r="K3528" s="795" t="n"/>
      <c r="L3528" s="793" t="n"/>
    </row>
    <row r="3529" ht="17.45" customHeight="1">
      <c r="C3529" s="791" t="n"/>
      <c r="D3529" s="792" t="n"/>
      <c r="E3529" s="793" t="n"/>
      <c r="F3529" s="792" t="n"/>
      <c r="G3529" s="794" t="n"/>
      <c r="H3529" s="793" t="n"/>
      <c r="I3529" s="792" t="n"/>
      <c r="J3529" s="793" t="n"/>
      <c r="K3529" s="795" t="n"/>
      <c r="L3529" s="793" t="n"/>
    </row>
    <row r="3530" ht="17.45" customHeight="1">
      <c r="C3530" s="861" t="n"/>
      <c r="D3530" s="976" t="n"/>
      <c r="E3530" s="977" t="n"/>
      <c r="F3530" s="976" t="n"/>
      <c r="G3530" s="978" t="n"/>
      <c r="H3530" s="977" t="n"/>
      <c r="I3530" s="976" t="n"/>
      <c r="J3530" s="977" t="n"/>
      <c r="K3530" s="979" t="n"/>
      <c r="L3530" s="977" t="n"/>
    </row>
    <row r="3531" ht="17.45" customHeight="1">
      <c r="C3531" s="791" t="n"/>
      <c r="D3531" s="792" t="n"/>
      <c r="E3531" s="793" t="n"/>
      <c r="F3531" s="792" t="n"/>
      <c r="G3531" s="794" t="n"/>
      <c r="H3531" s="793" t="n"/>
      <c r="I3531" s="792" t="n"/>
      <c r="J3531" s="793" t="n"/>
      <c r="K3531" s="795" t="n"/>
      <c r="L3531" s="793" t="n"/>
    </row>
    <row r="3532" ht="17.45" customHeight="1">
      <c r="C3532" s="791" t="n"/>
      <c r="D3532" s="792" t="n"/>
      <c r="E3532" s="793" t="n"/>
      <c r="F3532" s="792" t="n"/>
      <c r="G3532" s="794" t="n"/>
      <c r="H3532" s="793" t="n"/>
      <c r="I3532" s="792" t="n"/>
      <c r="J3532" s="793" t="n"/>
      <c r="K3532" s="795" t="n"/>
      <c r="L3532" s="793" t="n"/>
    </row>
    <row r="3533" ht="17.45" customHeight="1">
      <c r="C3533" s="791" t="n"/>
      <c r="D3533" s="792" t="n"/>
      <c r="E3533" s="793" t="n"/>
      <c r="F3533" s="792" t="n"/>
      <c r="G3533" s="794" t="n"/>
      <c r="H3533" s="793" t="n"/>
      <c r="I3533" s="792" t="n"/>
      <c r="J3533" s="793" t="n"/>
      <c r="K3533" s="795" t="n"/>
      <c r="L3533" s="793" t="n"/>
    </row>
    <row r="3534" ht="17.45" customHeight="1">
      <c r="C3534" s="791" t="n"/>
      <c r="D3534" s="792" t="n"/>
      <c r="E3534" s="793" t="n"/>
      <c r="F3534" s="792" t="n"/>
      <c r="G3534" s="794" t="n"/>
      <c r="H3534" s="793" t="n"/>
      <c r="I3534" s="792" t="n"/>
      <c r="J3534" s="793" t="n"/>
      <c r="K3534" s="795" t="n"/>
      <c r="L3534" s="793" t="n"/>
    </row>
    <row r="3535" ht="17.45" customHeight="1">
      <c r="C3535" s="791" t="n"/>
      <c r="D3535" s="792" t="n"/>
      <c r="E3535" s="793" t="n"/>
      <c r="F3535" s="792" t="n"/>
      <c r="G3535" s="794" t="n"/>
      <c r="H3535" s="793" t="n"/>
      <c r="I3535" s="792" t="n"/>
      <c r="J3535" s="793" t="n"/>
      <c r="K3535" s="795" t="n"/>
      <c r="L3535" s="793" t="n"/>
    </row>
    <row r="3536" ht="17.45" customHeight="1">
      <c r="C3536" s="861" t="n"/>
      <c r="D3536" s="803" t="n"/>
      <c r="E3536" s="804" t="n"/>
      <c r="F3536" s="803" t="n"/>
      <c r="G3536" s="805" t="n"/>
      <c r="H3536" s="804" t="n"/>
      <c r="I3536" s="803" t="n"/>
      <c r="J3536" s="804" t="n"/>
      <c r="K3536" s="806" t="n"/>
      <c r="L3536" s="804" t="n"/>
    </row>
    <row r="3537" ht="17.45" customHeight="1">
      <c r="C3537" s="791" t="n"/>
      <c r="D3537" s="792" t="n"/>
      <c r="E3537" s="793" t="n"/>
      <c r="F3537" s="792" t="n"/>
      <c r="G3537" s="794" t="n"/>
      <c r="H3537" s="793" t="n"/>
      <c r="I3537" s="792" t="n"/>
      <c r="J3537" s="793" t="n"/>
      <c r="K3537" s="795" t="n"/>
      <c r="L3537" s="793" t="n"/>
    </row>
    <row r="3538" ht="17.45" customHeight="1">
      <c r="C3538" s="791" t="n"/>
      <c r="D3538" s="792" t="n"/>
      <c r="E3538" s="793" t="n"/>
      <c r="F3538" s="792" t="n"/>
      <c r="G3538" s="794" t="n"/>
      <c r="H3538" s="793" t="n"/>
      <c r="I3538" s="792" t="n"/>
      <c r="J3538" s="793" t="n"/>
      <c r="K3538" s="795" t="n"/>
      <c r="L3538" s="793" t="n"/>
    </row>
    <row r="3539" ht="17.45" customHeight="1">
      <c r="C3539" s="791" t="n"/>
      <c r="D3539" s="792" t="n"/>
      <c r="E3539" s="793" t="n"/>
      <c r="F3539" s="792" t="n"/>
      <c r="G3539" s="794" t="n"/>
      <c r="H3539" s="793" t="n"/>
      <c r="I3539" s="792" t="n"/>
      <c r="J3539" s="793" t="n"/>
      <c r="K3539" s="795" t="n"/>
      <c r="L3539" s="793" t="n"/>
    </row>
    <row r="3540" ht="17.45" customHeight="1">
      <c r="C3540" s="791" t="n"/>
      <c r="D3540" s="792" t="n"/>
      <c r="E3540" s="793" t="n"/>
      <c r="F3540" s="792" t="n"/>
      <c r="G3540" s="794" t="n"/>
      <c r="H3540" s="793" t="n"/>
      <c r="I3540" s="792" t="n"/>
      <c r="J3540" s="793" t="n"/>
      <c r="K3540" s="795" t="n"/>
      <c r="L3540" s="793" t="n"/>
    </row>
    <row r="3541" ht="17.45" customHeight="1">
      <c r="C3541" s="791" t="n"/>
      <c r="D3541" s="792" t="n"/>
      <c r="E3541" s="793" t="n"/>
      <c r="F3541" s="792" t="n"/>
      <c r="G3541" s="794" t="n"/>
      <c r="H3541" s="793" t="n"/>
      <c r="I3541" s="792" t="n"/>
      <c r="J3541" s="793" t="n"/>
      <c r="K3541" s="795" t="n"/>
      <c r="L3541" s="793" t="n"/>
    </row>
    <row r="3542" ht="17.45" customHeight="1">
      <c r="C3542" s="861" t="n"/>
      <c r="D3542" s="803" t="n"/>
      <c r="E3542" s="804" t="n"/>
      <c r="F3542" s="803" t="n"/>
      <c r="G3542" s="805" t="n"/>
      <c r="H3542" s="804" t="n"/>
      <c r="I3542" s="803" t="n"/>
      <c r="J3542" s="804" t="n"/>
      <c r="K3542" s="806" t="n"/>
      <c r="L3542" s="804" t="n"/>
    </row>
    <row r="3543" ht="17.45" customHeight="1">
      <c r="C3543" s="791" t="n"/>
      <c r="D3543" s="792" t="n"/>
      <c r="E3543" s="793" t="n"/>
      <c r="F3543" s="792" t="n"/>
      <c r="G3543" s="794" t="n"/>
      <c r="H3543" s="793" t="n"/>
      <c r="I3543" s="792" t="n"/>
      <c r="J3543" s="793" t="n"/>
      <c r="K3543" s="795" t="n"/>
      <c r="L3543" s="793" t="n"/>
    </row>
    <row r="3544" ht="17.45" customHeight="1">
      <c r="C3544" s="791" t="n"/>
      <c r="D3544" s="792" t="n"/>
      <c r="E3544" s="793" t="n"/>
      <c r="F3544" s="792" t="n"/>
      <c r="G3544" s="794" t="n"/>
      <c r="H3544" s="793" t="n"/>
      <c r="I3544" s="792" t="n"/>
      <c r="J3544" s="793" t="n"/>
      <c r="K3544" s="795" t="n"/>
      <c r="L3544" s="793" t="n"/>
    </row>
    <row r="3545" ht="17.45" customHeight="1">
      <c r="C3545" s="791" t="n"/>
      <c r="D3545" s="792" t="n"/>
      <c r="E3545" s="793" t="n"/>
      <c r="F3545" s="792" t="n"/>
      <c r="G3545" s="794" t="n"/>
      <c r="H3545" s="793" t="n"/>
      <c r="I3545" s="792" t="n"/>
      <c r="J3545" s="793" t="n"/>
      <c r="K3545" s="795" t="n"/>
      <c r="L3545" s="793" t="n"/>
    </row>
    <row r="3546" ht="17.45" customHeight="1">
      <c r="C3546" s="791" t="n"/>
      <c r="D3546" s="792" t="n"/>
      <c r="E3546" s="793" t="n"/>
      <c r="F3546" s="792" t="n"/>
      <c r="G3546" s="794" t="n"/>
      <c r="H3546" s="793" t="n"/>
      <c r="I3546" s="792" t="n"/>
      <c r="J3546" s="793" t="n"/>
      <c r="K3546" s="795" t="n"/>
      <c r="L3546" s="793" t="n"/>
    </row>
    <row r="3547" ht="17.45" customHeight="1">
      <c r="C3547" s="791" t="n"/>
      <c r="D3547" s="792" t="n"/>
      <c r="E3547" s="793" t="n"/>
      <c r="F3547" s="792" t="n"/>
      <c r="G3547" s="794" t="n"/>
      <c r="H3547" s="793" t="n"/>
      <c r="I3547" s="792" t="n"/>
      <c r="J3547" s="793" t="n"/>
      <c r="K3547" s="795" t="n"/>
      <c r="L3547" s="793" t="n"/>
    </row>
    <row r="3548" ht="17.45" customHeight="1">
      <c r="C3548" s="861" t="n"/>
      <c r="D3548" s="803" t="n"/>
      <c r="E3548" s="804" t="n"/>
      <c r="F3548" s="803" t="n"/>
      <c r="G3548" s="805" t="n"/>
      <c r="H3548" s="804" t="n"/>
      <c r="I3548" s="803" t="n"/>
      <c r="J3548" s="804" t="n"/>
      <c r="K3548" s="806" t="n"/>
      <c r="L3548" s="804" t="n"/>
    </row>
    <row r="3549" ht="17.45" customHeight="1">
      <c r="C3549" s="791" t="n"/>
      <c r="D3549" s="792" t="n"/>
      <c r="E3549" s="793" t="n"/>
      <c r="F3549" s="792" t="n"/>
      <c r="G3549" s="794" t="n"/>
      <c r="H3549" s="793" t="n"/>
      <c r="I3549" s="792" t="n"/>
      <c r="J3549" s="793" t="n"/>
      <c r="K3549" s="795" t="n"/>
      <c r="L3549" s="793" t="n"/>
    </row>
    <row r="3550" ht="17.45" customHeight="1">
      <c r="C3550" s="791" t="n"/>
      <c r="D3550" s="792" t="n"/>
      <c r="E3550" s="793" t="n"/>
      <c r="F3550" s="792" t="n"/>
      <c r="G3550" s="794" t="n"/>
      <c r="H3550" s="793" t="n"/>
      <c r="I3550" s="792" t="n"/>
      <c r="J3550" s="793" t="n"/>
      <c r="K3550" s="795" t="n"/>
      <c r="L3550" s="793" t="n"/>
    </row>
    <row r="3551" ht="17.45" customHeight="1">
      <c r="C3551" s="791" t="n"/>
      <c r="D3551" s="792" t="n"/>
      <c r="E3551" s="793" t="n"/>
      <c r="F3551" s="792" t="n"/>
      <c r="G3551" s="794" t="n"/>
      <c r="H3551" s="793" t="n"/>
      <c r="I3551" s="792" t="n"/>
      <c r="J3551" s="793" t="n"/>
      <c r="K3551" s="795" t="n"/>
      <c r="L3551" s="793" t="n"/>
    </row>
    <row r="3552" ht="17.45" customHeight="1">
      <c r="C3552" s="791" t="n"/>
      <c r="D3552" s="792" t="n"/>
      <c r="E3552" s="793" t="n"/>
      <c r="F3552" s="792" t="n"/>
      <c r="G3552" s="794" t="n"/>
      <c r="H3552" s="793" t="n"/>
      <c r="I3552" s="792" t="n"/>
      <c r="J3552" s="793" t="n"/>
      <c r="K3552" s="795" t="n"/>
      <c r="L3552" s="793" t="n"/>
    </row>
    <row r="3553" ht="17.45" customHeight="1">
      <c r="C3553" s="791" t="n"/>
      <c r="D3553" s="792" t="n"/>
      <c r="E3553" s="793" t="n"/>
      <c r="F3553" s="792" t="n"/>
      <c r="G3553" s="794" t="n"/>
      <c r="H3553" s="793" t="n"/>
      <c r="I3553" s="792" t="n"/>
      <c r="J3553" s="793" t="n"/>
      <c r="K3553" s="795" t="n"/>
      <c r="L3553" s="793" t="n"/>
    </row>
    <row r="3554" ht="17.45" customHeight="1">
      <c r="C3554" s="861" t="n"/>
      <c r="D3554" s="803" t="n"/>
      <c r="E3554" s="804" t="n"/>
      <c r="F3554" s="803" t="n"/>
      <c r="G3554" s="805" t="n"/>
      <c r="H3554" s="804" t="n"/>
      <c r="I3554" s="803" t="n"/>
      <c r="J3554" s="804" t="n"/>
      <c r="K3554" s="806" t="n"/>
      <c r="L3554" s="804" t="n"/>
    </row>
    <row r="3555" ht="17.45" customHeight="1">
      <c r="C3555" s="791" t="n"/>
      <c r="D3555" s="792" t="n"/>
      <c r="E3555" s="793" t="n"/>
      <c r="F3555" s="792" t="n"/>
      <c r="G3555" s="794" t="n"/>
      <c r="H3555" s="793" t="n"/>
      <c r="I3555" s="792" t="n"/>
      <c r="J3555" s="793" t="n"/>
      <c r="K3555" s="795" t="n"/>
      <c r="L3555" s="793" t="n"/>
    </row>
    <row r="3556" ht="17.45" customHeight="1">
      <c r="C3556" s="791" t="n"/>
      <c r="D3556" s="792" t="n"/>
      <c r="E3556" s="793" t="n"/>
      <c r="F3556" s="792" t="n"/>
      <c r="G3556" s="794" t="n"/>
      <c r="H3556" s="793" t="n"/>
      <c r="I3556" s="792" t="n"/>
      <c r="J3556" s="793" t="n"/>
      <c r="K3556" s="795" t="n"/>
      <c r="L3556" s="793" t="n"/>
    </row>
    <row r="3557" ht="17.45" customHeight="1">
      <c r="C3557" s="791" t="n"/>
      <c r="D3557" s="792" t="n"/>
      <c r="E3557" s="793" t="n"/>
      <c r="F3557" s="792" t="n"/>
      <c r="G3557" s="794" t="n"/>
      <c r="H3557" s="793" t="n"/>
      <c r="I3557" s="792" t="n"/>
      <c r="J3557" s="793" t="n"/>
      <c r="K3557" s="795" t="n"/>
      <c r="L3557" s="793" t="n"/>
    </row>
    <row r="3558" ht="17.45" customHeight="1">
      <c r="C3558" s="791" t="n"/>
      <c r="D3558" s="792" t="n"/>
      <c r="E3558" s="793" t="n"/>
      <c r="F3558" s="792" t="n"/>
      <c r="G3558" s="794" t="n"/>
      <c r="H3558" s="793" t="n"/>
      <c r="I3558" s="792" t="n"/>
      <c r="J3558" s="793" t="n"/>
      <c r="K3558" s="795" t="n"/>
      <c r="L3558" s="793" t="n"/>
    </row>
    <row r="3559" ht="17.45" customHeight="1">
      <c r="C3559" s="791" t="n"/>
      <c r="D3559" s="792" t="n"/>
      <c r="E3559" s="793" t="n"/>
      <c r="F3559" s="792" t="n"/>
      <c r="G3559" s="794" t="n"/>
      <c r="H3559" s="793" t="n"/>
      <c r="I3559" s="792" t="n"/>
      <c r="J3559" s="793" t="n"/>
      <c r="K3559" s="795" t="n"/>
      <c r="L3559" s="793" t="n"/>
    </row>
    <row r="3560" ht="17.45" customHeight="1">
      <c r="C3560" s="861" t="n"/>
      <c r="D3560" s="803" t="n"/>
      <c r="E3560" s="804" t="n"/>
      <c r="F3560" s="803" t="n"/>
      <c r="G3560" s="805" t="n"/>
      <c r="H3560" s="804" t="n"/>
      <c r="I3560" s="803" t="n"/>
      <c r="J3560" s="804" t="n"/>
      <c r="K3560" s="806" t="n"/>
      <c r="L3560" s="804" t="n"/>
    </row>
    <row r="3561" ht="17.45" customHeight="1">
      <c r="C3561" s="791" t="n"/>
      <c r="D3561" s="792" t="n"/>
      <c r="E3561" s="793" t="n"/>
      <c r="F3561" s="792" t="n"/>
      <c r="G3561" s="794" t="n"/>
      <c r="H3561" s="793" t="n"/>
      <c r="I3561" s="792" t="n"/>
      <c r="J3561" s="793" t="n"/>
      <c r="K3561" s="795" t="n"/>
      <c r="L3561" s="793" t="n"/>
    </row>
    <row r="3562" ht="17.45" customHeight="1">
      <c r="C3562" s="791" t="n"/>
      <c r="D3562" s="792" t="n"/>
      <c r="E3562" s="793" t="n"/>
      <c r="F3562" s="792" t="n"/>
      <c r="G3562" s="794" t="n"/>
      <c r="H3562" s="793" t="n"/>
      <c r="I3562" s="792" t="n"/>
      <c r="J3562" s="793" t="n"/>
      <c r="K3562" s="795" t="n"/>
      <c r="L3562" s="793" t="n"/>
    </row>
    <row r="3563" ht="17.45" customHeight="1">
      <c r="C3563" s="791" t="n"/>
      <c r="D3563" s="792" t="n"/>
      <c r="E3563" s="793" t="n"/>
      <c r="F3563" s="792" t="n"/>
      <c r="G3563" s="794" t="n"/>
      <c r="H3563" s="793" t="n"/>
      <c r="I3563" s="792" t="n"/>
      <c r="J3563" s="793" t="n"/>
      <c r="K3563" s="795" t="n"/>
      <c r="L3563" s="793" t="n"/>
    </row>
    <row r="3564" ht="17.45" customHeight="1">
      <c r="C3564" s="791" t="n"/>
      <c r="D3564" s="792" t="n"/>
      <c r="E3564" s="793" t="n"/>
      <c r="F3564" s="792" t="n"/>
      <c r="G3564" s="794" t="n"/>
      <c r="H3564" s="793" t="n"/>
      <c r="I3564" s="792" t="n"/>
      <c r="J3564" s="793" t="n"/>
      <c r="K3564" s="795" t="n"/>
      <c r="L3564" s="793" t="n"/>
    </row>
    <row r="3565" ht="17.45" customHeight="1">
      <c r="C3565" s="791" t="n"/>
      <c r="D3565" s="792" t="n"/>
      <c r="E3565" s="793" t="n"/>
      <c r="F3565" s="792" t="n"/>
      <c r="G3565" s="794" t="n"/>
      <c r="H3565" s="793" t="n"/>
      <c r="I3565" s="792" t="n"/>
      <c r="J3565" s="793" t="n"/>
      <c r="K3565" s="795" t="n"/>
      <c r="L3565" s="793" t="n"/>
    </row>
    <row r="3566" ht="17.45" customHeight="1">
      <c r="C3566" s="861" t="n"/>
      <c r="D3566" s="976" t="n"/>
      <c r="E3566" s="977" t="n"/>
      <c r="F3566" s="976" t="n"/>
      <c r="G3566" s="978" t="n"/>
      <c r="H3566" s="977" t="n"/>
      <c r="I3566" s="976" t="n"/>
      <c r="J3566" s="977" t="n"/>
      <c r="K3566" s="979" t="n"/>
      <c r="L3566" s="977" t="n"/>
    </row>
    <row r="3567" ht="17.45" customHeight="1">
      <c r="C3567" s="791" t="n"/>
      <c r="D3567" s="792" t="n"/>
      <c r="E3567" s="793" t="n"/>
      <c r="F3567" s="792" t="n"/>
      <c r="G3567" s="794" t="n"/>
      <c r="H3567" s="793" t="n"/>
      <c r="I3567" s="792" t="n"/>
      <c r="J3567" s="793" t="n"/>
      <c r="K3567" s="795" t="n"/>
      <c r="L3567" s="793" t="n"/>
    </row>
    <row r="3568" ht="17.45" customHeight="1">
      <c r="C3568" s="791" t="n"/>
      <c r="D3568" s="792" t="n"/>
      <c r="E3568" s="793" t="n"/>
      <c r="F3568" s="792" t="n"/>
      <c r="G3568" s="794" t="n"/>
      <c r="H3568" s="793" t="n"/>
      <c r="I3568" s="792" t="n"/>
      <c r="J3568" s="793" t="n"/>
      <c r="K3568" s="795" t="n"/>
      <c r="L3568" s="793" t="n"/>
    </row>
    <row r="3569" ht="17.45" customHeight="1">
      <c r="C3569" s="791" t="n"/>
      <c r="D3569" s="792" t="n"/>
      <c r="E3569" s="793" t="n"/>
      <c r="F3569" s="792" t="n"/>
      <c r="G3569" s="794" t="n"/>
      <c r="H3569" s="793" t="n"/>
      <c r="I3569" s="792" t="n"/>
      <c r="J3569" s="793" t="n"/>
      <c r="K3569" s="795" t="n"/>
      <c r="L3569" s="793" t="n"/>
    </row>
    <row r="3570" ht="17.45" customHeight="1">
      <c r="C3570" s="791" t="n"/>
      <c r="D3570" s="792" t="n"/>
      <c r="E3570" s="793" t="n"/>
      <c r="F3570" s="792" t="n"/>
      <c r="G3570" s="794" t="n"/>
      <c r="H3570" s="793" t="n"/>
      <c r="I3570" s="792" t="n"/>
      <c r="J3570" s="793" t="n"/>
      <c r="K3570" s="795" t="n"/>
      <c r="L3570" s="793" t="n"/>
    </row>
    <row r="3571" ht="17.45" customHeight="1">
      <c r="C3571" s="791" t="n"/>
      <c r="D3571" s="792" t="n"/>
      <c r="E3571" s="793" t="n"/>
      <c r="F3571" s="792" t="n"/>
      <c r="G3571" s="794" t="n"/>
      <c r="H3571" s="793" t="n"/>
      <c r="I3571" s="792" t="n"/>
      <c r="J3571" s="793" t="n"/>
      <c r="K3571" s="795" t="n"/>
      <c r="L3571" s="793" t="n"/>
    </row>
    <row r="3572" ht="17.45" customHeight="1">
      <c r="C3572" s="861" t="n"/>
      <c r="D3572" s="803" t="n"/>
      <c r="E3572" s="804" t="n"/>
      <c r="F3572" s="803" t="n"/>
      <c r="G3572" s="805" t="n"/>
      <c r="H3572" s="804" t="n"/>
      <c r="I3572" s="803" t="n"/>
      <c r="J3572" s="804" t="n"/>
      <c r="K3572" s="806" t="n"/>
      <c r="L3572" s="804" t="n"/>
    </row>
    <row r="3573" ht="17.45" customHeight="1">
      <c r="C3573" s="791" t="n"/>
      <c r="D3573" s="792" t="n"/>
      <c r="E3573" s="793" t="n"/>
      <c r="F3573" s="792" t="n"/>
      <c r="G3573" s="794" t="n"/>
      <c r="H3573" s="793" t="n"/>
      <c r="I3573" s="792" t="n"/>
      <c r="J3573" s="793" t="n"/>
      <c r="K3573" s="795" t="n"/>
      <c r="L3573" s="793" t="n"/>
    </row>
    <row r="3574" ht="17.45" customHeight="1">
      <c r="C3574" s="791" t="n"/>
      <c r="D3574" s="792" t="n"/>
      <c r="E3574" s="793" t="n"/>
      <c r="F3574" s="792" t="n"/>
      <c r="G3574" s="794" t="n"/>
      <c r="H3574" s="793" t="n"/>
      <c r="I3574" s="792" t="n"/>
      <c r="J3574" s="793" t="n"/>
      <c r="K3574" s="795" t="n"/>
      <c r="L3574" s="793" t="n"/>
    </row>
    <row r="3575" ht="17.45" customHeight="1">
      <c r="C3575" s="791" t="n"/>
      <c r="D3575" s="792" t="n"/>
      <c r="E3575" s="793" t="n"/>
      <c r="F3575" s="792" t="n"/>
      <c r="G3575" s="794" t="n"/>
      <c r="H3575" s="793" t="n"/>
      <c r="I3575" s="792" t="n"/>
      <c r="J3575" s="793" t="n"/>
      <c r="K3575" s="795" t="n"/>
      <c r="L3575" s="793" t="n"/>
    </row>
    <row r="3576" ht="17.45" customHeight="1">
      <c r="C3576" s="791" t="n"/>
      <c r="D3576" s="792" t="n"/>
      <c r="E3576" s="793" t="n"/>
      <c r="F3576" s="792" t="n"/>
      <c r="G3576" s="794" t="n"/>
      <c r="H3576" s="793" t="n"/>
      <c r="I3576" s="792" t="n"/>
      <c r="J3576" s="793" t="n"/>
      <c r="K3576" s="795" t="n"/>
      <c r="L3576" s="793" t="n"/>
    </row>
    <row r="3577" ht="17.45" customHeight="1">
      <c r="C3577" s="791" t="n"/>
      <c r="D3577" s="792" t="n"/>
      <c r="E3577" s="793" t="n"/>
      <c r="F3577" s="792" t="n"/>
      <c r="G3577" s="794" t="n"/>
      <c r="H3577" s="793" t="n"/>
      <c r="I3577" s="792" t="n"/>
      <c r="J3577" s="793" t="n"/>
      <c r="K3577" s="795" t="n"/>
      <c r="L3577" s="793" t="n"/>
    </row>
    <row r="3578" ht="17.45" customHeight="1">
      <c r="C3578" s="861" t="n"/>
      <c r="D3578" s="803" t="n"/>
      <c r="E3578" s="804" t="n"/>
      <c r="F3578" s="803" t="n"/>
      <c r="G3578" s="805" t="n"/>
      <c r="H3578" s="804" t="n"/>
      <c r="I3578" s="803" t="n"/>
      <c r="J3578" s="804" t="n"/>
      <c r="K3578" s="806" t="n"/>
      <c r="L3578" s="804" t="n"/>
    </row>
    <row r="3579" ht="17.45" customHeight="1">
      <c r="C3579" s="791" t="n"/>
      <c r="D3579" s="792" t="n"/>
      <c r="E3579" s="793" t="n"/>
      <c r="F3579" s="792" t="n"/>
      <c r="G3579" s="794" t="n"/>
      <c r="H3579" s="793" t="n"/>
      <c r="I3579" s="792" t="n"/>
      <c r="J3579" s="793" t="n"/>
      <c r="K3579" s="795" t="n"/>
      <c r="L3579" s="793" t="n"/>
    </row>
    <row r="3580" ht="17.45" customHeight="1">
      <c r="C3580" s="791" t="n"/>
      <c r="D3580" s="792" t="n"/>
      <c r="E3580" s="793" t="n"/>
      <c r="F3580" s="792" t="n"/>
      <c r="G3580" s="794" t="n"/>
      <c r="H3580" s="793" t="n"/>
      <c r="I3580" s="792" t="n"/>
      <c r="J3580" s="793" t="n"/>
      <c r="K3580" s="795" t="n"/>
      <c r="L3580" s="793" t="n"/>
    </row>
    <row r="3581" ht="17.45" customHeight="1">
      <c r="C3581" s="791" t="n"/>
      <c r="D3581" s="792" t="n"/>
      <c r="E3581" s="793" t="n"/>
      <c r="F3581" s="792" t="n"/>
      <c r="G3581" s="794" t="n"/>
      <c r="H3581" s="793" t="n"/>
      <c r="I3581" s="792" t="n"/>
      <c r="J3581" s="793" t="n"/>
      <c r="K3581" s="795" t="n"/>
      <c r="L3581" s="793" t="n"/>
    </row>
    <row r="3582" ht="17.45" customHeight="1">
      <c r="C3582" s="791" t="n"/>
      <c r="D3582" s="792" t="n"/>
      <c r="E3582" s="793" t="n"/>
      <c r="F3582" s="792" t="n"/>
      <c r="G3582" s="794" t="n"/>
      <c r="H3582" s="793" t="n"/>
      <c r="I3582" s="792" t="n"/>
      <c r="J3582" s="793" t="n"/>
      <c r="K3582" s="795" t="n"/>
      <c r="L3582" s="793" t="n"/>
    </row>
    <row r="3583" ht="17.45" customHeight="1">
      <c r="C3583" s="791" t="n"/>
      <c r="D3583" s="792" t="n"/>
      <c r="E3583" s="793" t="n"/>
      <c r="F3583" s="792" t="n"/>
      <c r="G3583" s="794" t="n"/>
      <c r="H3583" s="793" t="n"/>
      <c r="I3583" s="792" t="n"/>
      <c r="J3583" s="793" t="n"/>
      <c r="K3583" s="795" t="n"/>
      <c r="L3583" s="793" t="n"/>
    </row>
    <row r="3584" ht="17.45" customHeight="1">
      <c r="C3584" s="861" t="n"/>
      <c r="D3584" s="976" t="n"/>
      <c r="E3584" s="977" t="n"/>
      <c r="F3584" s="976" t="n"/>
      <c r="G3584" s="978" t="n"/>
      <c r="H3584" s="977" t="n"/>
      <c r="I3584" s="976" t="n"/>
      <c r="J3584" s="977" t="n"/>
      <c r="K3584" s="979" t="n"/>
      <c r="L3584" s="977" t="n"/>
    </row>
    <row r="3585" ht="17.45" customHeight="1">
      <c r="C3585" s="791" t="n"/>
      <c r="D3585" s="792" t="n"/>
      <c r="E3585" s="793" t="n"/>
      <c r="F3585" s="792" t="n"/>
      <c r="G3585" s="794" t="n"/>
      <c r="H3585" s="793" t="n"/>
      <c r="I3585" s="792" t="n"/>
      <c r="J3585" s="793" t="n"/>
      <c r="K3585" s="795" t="n"/>
      <c r="L3585" s="793" t="n"/>
    </row>
    <row r="3586" ht="17.45" customHeight="1">
      <c r="C3586" s="791" t="n"/>
      <c r="D3586" s="792" t="n"/>
      <c r="E3586" s="793" t="n"/>
      <c r="F3586" s="792" t="n"/>
      <c r="G3586" s="794" t="n"/>
      <c r="H3586" s="793" t="n"/>
      <c r="I3586" s="792" t="n"/>
      <c r="J3586" s="793" t="n"/>
      <c r="K3586" s="795" t="n"/>
      <c r="L3586" s="793" t="n"/>
    </row>
    <row r="3587" ht="17.45" customHeight="1">
      <c r="C3587" s="791" t="n"/>
      <c r="D3587" s="792" t="n"/>
      <c r="E3587" s="793" t="n"/>
      <c r="F3587" s="792" t="n"/>
      <c r="G3587" s="794" t="n"/>
      <c r="H3587" s="793" t="n"/>
      <c r="I3587" s="792" t="n"/>
      <c r="J3587" s="793" t="n"/>
      <c r="K3587" s="795" t="n"/>
      <c r="L3587" s="793" t="n"/>
    </row>
    <row r="3588" ht="17.45" customHeight="1">
      <c r="C3588" s="791" t="n"/>
      <c r="D3588" s="792" t="n"/>
      <c r="E3588" s="793" t="n"/>
      <c r="F3588" s="792" t="n"/>
      <c r="G3588" s="794" t="n"/>
      <c r="H3588" s="793" t="n"/>
      <c r="I3588" s="792" t="n"/>
      <c r="J3588" s="793" t="n"/>
      <c r="K3588" s="795" t="n"/>
      <c r="L3588" s="793" t="n"/>
    </row>
    <row r="3589" ht="17.45" customHeight="1">
      <c r="C3589" s="791" t="n"/>
      <c r="D3589" s="792" t="n"/>
      <c r="E3589" s="793" t="n"/>
      <c r="F3589" s="792" t="n"/>
      <c r="G3589" s="794" t="n"/>
      <c r="H3589" s="793" t="n"/>
      <c r="I3589" s="792" t="n"/>
      <c r="J3589" s="793" t="n"/>
      <c r="K3589" s="795" t="n"/>
      <c r="L3589" s="793" t="n"/>
    </row>
    <row r="3590" ht="17.45" customHeight="1">
      <c r="C3590" s="861" t="n"/>
      <c r="D3590" s="803" t="n"/>
      <c r="E3590" s="804" t="n"/>
      <c r="F3590" s="803" t="n"/>
      <c r="G3590" s="805" t="n"/>
      <c r="H3590" s="804" t="n"/>
      <c r="I3590" s="803" t="n"/>
      <c r="J3590" s="804" t="n"/>
      <c r="K3590" s="806" t="n"/>
      <c r="L3590" s="804" t="n"/>
    </row>
    <row r="3591" ht="17.45" customHeight="1">
      <c r="C3591" s="791" t="n"/>
      <c r="D3591" s="792" t="n"/>
      <c r="E3591" s="793" t="n"/>
      <c r="F3591" s="792" t="n"/>
      <c r="G3591" s="794" t="n"/>
      <c r="H3591" s="793" t="n"/>
      <c r="I3591" s="792" t="n"/>
      <c r="J3591" s="793" t="n"/>
      <c r="K3591" s="795" t="n"/>
      <c r="L3591" s="793" t="n"/>
    </row>
    <row r="3592" ht="17.45" customHeight="1">
      <c r="C3592" s="791" t="n"/>
      <c r="D3592" s="792" t="n"/>
      <c r="E3592" s="793" t="n"/>
      <c r="F3592" s="792" t="n"/>
      <c r="G3592" s="794" t="n"/>
      <c r="H3592" s="793" t="n"/>
      <c r="I3592" s="792" t="n"/>
      <c r="J3592" s="793" t="n"/>
      <c r="K3592" s="795" t="n"/>
      <c r="L3592" s="793" t="n"/>
    </row>
    <row r="3593" ht="17.45" customHeight="1">
      <c r="C3593" s="791" t="n"/>
      <c r="D3593" s="792" t="n"/>
      <c r="E3593" s="793" t="n"/>
      <c r="F3593" s="792" t="n"/>
      <c r="G3593" s="794" t="n"/>
      <c r="H3593" s="793" t="n"/>
      <c r="I3593" s="792" t="n"/>
      <c r="J3593" s="793" t="n"/>
      <c r="K3593" s="795" t="n"/>
      <c r="L3593" s="793" t="n"/>
    </row>
    <row r="3594" ht="17.45" customHeight="1">
      <c r="C3594" s="791" t="n"/>
      <c r="D3594" s="792" t="n"/>
      <c r="E3594" s="793" t="n"/>
      <c r="F3594" s="792" t="n"/>
      <c r="G3594" s="794" t="n"/>
      <c r="H3594" s="793" t="n"/>
      <c r="I3594" s="792" t="n"/>
      <c r="J3594" s="793" t="n"/>
      <c r="K3594" s="795" t="n"/>
      <c r="L3594" s="793" t="n"/>
    </row>
    <row r="3595" ht="17.45" customHeight="1">
      <c r="C3595" s="791" t="n"/>
      <c r="D3595" s="792" t="n"/>
      <c r="E3595" s="793" t="n"/>
      <c r="F3595" s="792" t="n"/>
      <c r="G3595" s="794" t="n"/>
      <c r="H3595" s="793" t="n"/>
      <c r="I3595" s="792" t="n"/>
      <c r="J3595" s="793" t="n"/>
      <c r="K3595" s="795" t="n"/>
      <c r="L3595" s="793" t="n"/>
    </row>
    <row r="3596" ht="17.45" customHeight="1">
      <c r="C3596" s="861" t="n"/>
      <c r="D3596" s="803" t="n"/>
      <c r="E3596" s="804" t="n"/>
      <c r="F3596" s="803" t="n"/>
      <c r="G3596" s="805" t="n"/>
      <c r="H3596" s="804" t="n"/>
      <c r="I3596" s="803" t="n"/>
      <c r="J3596" s="804" t="n"/>
      <c r="K3596" s="806" t="n"/>
      <c r="L3596" s="804" t="n"/>
    </row>
    <row r="3597" ht="17.45" customHeight="1">
      <c r="C3597" s="791" t="n"/>
      <c r="D3597" s="792" t="n"/>
      <c r="E3597" s="793" t="n"/>
      <c r="F3597" s="792" t="n"/>
      <c r="G3597" s="794" t="n"/>
      <c r="H3597" s="793" t="n"/>
      <c r="I3597" s="792" t="n"/>
      <c r="J3597" s="793" t="n"/>
      <c r="K3597" s="795" t="n"/>
      <c r="L3597" s="793" t="n"/>
    </row>
    <row r="3598" ht="17.45" customHeight="1">
      <c r="C3598" s="791" t="n"/>
      <c r="D3598" s="792" t="n"/>
      <c r="E3598" s="793" t="n"/>
      <c r="F3598" s="792" t="n"/>
      <c r="G3598" s="794" t="n"/>
      <c r="H3598" s="793" t="n"/>
      <c r="I3598" s="792" t="n"/>
      <c r="J3598" s="793" t="n"/>
      <c r="K3598" s="795" t="n"/>
      <c r="L3598" s="793" t="n"/>
    </row>
    <row r="3599" ht="17.45" customHeight="1">
      <c r="C3599" s="791" t="n"/>
      <c r="D3599" s="792" t="n"/>
      <c r="E3599" s="793" t="n"/>
      <c r="F3599" s="792" t="n"/>
      <c r="G3599" s="794" t="n"/>
      <c r="H3599" s="793" t="n"/>
      <c r="I3599" s="792" t="n"/>
      <c r="J3599" s="793" t="n"/>
      <c r="K3599" s="795" t="n"/>
      <c r="L3599" s="793" t="n"/>
    </row>
    <row r="3600" ht="17.45" customHeight="1">
      <c r="C3600" s="791" t="n"/>
      <c r="D3600" s="792" t="n"/>
      <c r="E3600" s="793" t="n"/>
      <c r="F3600" s="792" t="n"/>
      <c r="G3600" s="794" t="n"/>
      <c r="H3600" s="793" t="n"/>
      <c r="I3600" s="792" t="n"/>
      <c r="J3600" s="793" t="n"/>
      <c r="K3600" s="795" t="n"/>
      <c r="L3600" s="793" t="n"/>
    </row>
    <row r="3601" ht="17.45" customHeight="1">
      <c r="C3601" s="791" t="n"/>
      <c r="D3601" s="792" t="n"/>
      <c r="E3601" s="793" t="n"/>
      <c r="F3601" s="792" t="n"/>
      <c r="G3601" s="794" t="n"/>
      <c r="H3601" s="793" t="n"/>
      <c r="I3601" s="792" t="n"/>
      <c r="J3601" s="793" t="n"/>
      <c r="K3601" s="795" t="n"/>
      <c r="L3601" s="793" t="n"/>
    </row>
    <row r="3602" ht="17.45" customHeight="1">
      <c r="C3602" s="861" t="n"/>
      <c r="D3602" s="803" t="n"/>
      <c r="E3602" s="804" t="n"/>
      <c r="F3602" s="803" t="n"/>
      <c r="G3602" s="805" t="n"/>
      <c r="H3602" s="804" t="n"/>
      <c r="I3602" s="803" t="n"/>
      <c r="J3602" s="804" t="n"/>
      <c r="K3602" s="806" t="n"/>
      <c r="L3602" s="804" t="n"/>
    </row>
    <row r="3603" ht="17.45" customHeight="1">
      <c r="C3603" s="791" t="n"/>
      <c r="D3603" s="792" t="n"/>
      <c r="E3603" s="793" t="n"/>
      <c r="F3603" s="792" t="n"/>
      <c r="G3603" s="794" t="n"/>
      <c r="H3603" s="793" t="n"/>
      <c r="I3603" s="792" t="n"/>
      <c r="J3603" s="793" t="n"/>
      <c r="K3603" s="795" t="n"/>
      <c r="L3603" s="793" t="n"/>
    </row>
    <row r="3604" ht="17.45" customHeight="1">
      <c r="C3604" s="791" t="n"/>
      <c r="D3604" s="792" t="n"/>
      <c r="E3604" s="793" t="n"/>
      <c r="F3604" s="792" t="n"/>
      <c r="G3604" s="794" t="n"/>
      <c r="H3604" s="793" t="n"/>
      <c r="I3604" s="792" t="n"/>
      <c r="J3604" s="793" t="n"/>
      <c r="K3604" s="795" t="n"/>
      <c r="L3604" s="793" t="n"/>
    </row>
    <row r="3605" ht="17.45" customHeight="1">
      <c r="C3605" s="791" t="n"/>
      <c r="D3605" s="792" t="n"/>
      <c r="E3605" s="793" t="n"/>
      <c r="F3605" s="792" t="n"/>
      <c r="G3605" s="794" t="n"/>
      <c r="H3605" s="793" t="n"/>
      <c r="I3605" s="792" t="n"/>
      <c r="J3605" s="793" t="n"/>
      <c r="K3605" s="795" t="n"/>
      <c r="L3605" s="793" t="n"/>
    </row>
    <row r="3606" ht="17.45" customHeight="1">
      <c r="C3606" s="791" t="n"/>
      <c r="D3606" s="792" t="n"/>
      <c r="E3606" s="793" t="n"/>
      <c r="F3606" s="792" t="n"/>
      <c r="G3606" s="794" t="n"/>
      <c r="H3606" s="793" t="n"/>
      <c r="I3606" s="792" t="n"/>
      <c r="J3606" s="793" t="n"/>
      <c r="K3606" s="795" t="n"/>
      <c r="L3606" s="793" t="n"/>
    </row>
    <row r="3607" ht="17.45" customHeight="1">
      <c r="C3607" s="791" t="n"/>
      <c r="D3607" s="792" t="n"/>
      <c r="E3607" s="793" t="n"/>
      <c r="F3607" s="792" t="n"/>
      <c r="G3607" s="794" t="n"/>
      <c r="H3607" s="793" t="n"/>
      <c r="I3607" s="792" t="n"/>
      <c r="J3607" s="793" t="n"/>
      <c r="K3607" s="795" t="n"/>
      <c r="L3607" s="793" t="n"/>
    </row>
    <row r="3608" ht="17.45" customHeight="1">
      <c r="C3608" s="861" t="n"/>
      <c r="D3608" s="803" t="n"/>
      <c r="E3608" s="804" t="n"/>
      <c r="F3608" s="803" t="n"/>
      <c r="G3608" s="805" t="n"/>
      <c r="H3608" s="804" t="n"/>
      <c r="I3608" s="803" t="n"/>
      <c r="J3608" s="804" t="n"/>
      <c r="K3608" s="806" t="n"/>
      <c r="L3608" s="804" t="n"/>
    </row>
    <row r="3609" ht="17.45" customHeight="1">
      <c r="C3609" s="791" t="n"/>
      <c r="D3609" s="792" t="n"/>
      <c r="E3609" s="793" t="n"/>
      <c r="F3609" s="792" t="n"/>
      <c r="G3609" s="794" t="n"/>
      <c r="H3609" s="793" t="n"/>
      <c r="I3609" s="792" t="n"/>
      <c r="J3609" s="793" t="n"/>
      <c r="K3609" s="795" t="n"/>
      <c r="L3609" s="793" t="n"/>
    </row>
    <row r="3610" ht="17.45" customHeight="1">
      <c r="C3610" s="791" t="n"/>
      <c r="D3610" s="792" t="n"/>
      <c r="E3610" s="793" t="n"/>
      <c r="F3610" s="792" t="n"/>
      <c r="G3610" s="794" t="n"/>
      <c r="H3610" s="793" t="n"/>
      <c r="I3610" s="792" t="n"/>
      <c r="J3610" s="793" t="n"/>
      <c r="K3610" s="795" t="n"/>
      <c r="L3610" s="793" t="n"/>
    </row>
    <row r="3611" ht="17.45" customHeight="1">
      <c r="C3611" s="791" t="n"/>
      <c r="D3611" s="792" t="n"/>
      <c r="E3611" s="793" t="n"/>
      <c r="F3611" s="792" t="n"/>
      <c r="G3611" s="794" t="n"/>
      <c r="H3611" s="793" t="n"/>
      <c r="I3611" s="792" t="n"/>
      <c r="J3611" s="793" t="n"/>
      <c r="K3611" s="795" t="n"/>
      <c r="L3611" s="793" t="n"/>
    </row>
    <row r="3612" ht="17.45" customHeight="1">
      <c r="C3612" s="791" t="n"/>
      <c r="D3612" s="792" t="n"/>
      <c r="E3612" s="793" t="n"/>
      <c r="F3612" s="792" t="n"/>
      <c r="G3612" s="794" t="n"/>
      <c r="H3612" s="793" t="n"/>
      <c r="I3612" s="792" t="n"/>
      <c r="J3612" s="793" t="n"/>
      <c r="K3612" s="795" t="n"/>
      <c r="L3612" s="793" t="n"/>
    </row>
    <row r="3613" ht="17.45" customHeight="1">
      <c r="C3613" s="791" t="n"/>
      <c r="D3613" s="792" t="n"/>
      <c r="E3613" s="793" t="n"/>
      <c r="F3613" s="792" t="n"/>
      <c r="G3613" s="794" t="n"/>
      <c r="H3613" s="793" t="n"/>
      <c r="I3613" s="792" t="n"/>
      <c r="J3613" s="793" t="n"/>
      <c r="K3613" s="795" t="n"/>
      <c r="L3613" s="793" t="n"/>
    </row>
    <row r="3614" ht="17.45" customHeight="1">
      <c r="C3614" s="861" t="n"/>
      <c r="D3614" s="803" t="n"/>
      <c r="E3614" s="804" t="n"/>
      <c r="F3614" s="803" t="n"/>
      <c r="G3614" s="805" t="n"/>
      <c r="H3614" s="804" t="n"/>
      <c r="I3614" s="803" t="n"/>
      <c r="J3614" s="804" t="n"/>
      <c r="K3614" s="806" t="n"/>
      <c r="L3614" s="804" t="n"/>
    </row>
    <row r="3615" ht="17.45" customHeight="1">
      <c r="C3615" s="791" t="n"/>
      <c r="D3615" s="792" t="n"/>
      <c r="E3615" s="793" t="n"/>
      <c r="F3615" s="792" t="n"/>
      <c r="G3615" s="794" t="n"/>
      <c r="H3615" s="793" t="n"/>
      <c r="I3615" s="792" t="n"/>
      <c r="J3615" s="793" t="n"/>
      <c r="K3615" s="795" t="n"/>
      <c r="L3615" s="793" t="n"/>
    </row>
    <row r="3616" ht="17.45" customHeight="1">
      <c r="C3616" s="791" t="n"/>
      <c r="D3616" s="792" t="n"/>
      <c r="E3616" s="793" t="n"/>
      <c r="F3616" s="792" t="n"/>
      <c r="G3616" s="794" t="n"/>
      <c r="H3616" s="793" t="n"/>
      <c r="I3616" s="792" t="n"/>
      <c r="J3616" s="793" t="n"/>
      <c r="K3616" s="795" t="n"/>
      <c r="L3616" s="793" t="n"/>
    </row>
    <row r="3617" ht="17.45" customHeight="1">
      <c r="C3617" s="791" t="n"/>
      <c r="D3617" s="792" t="n"/>
      <c r="E3617" s="793" t="n"/>
      <c r="F3617" s="792" t="n"/>
      <c r="G3617" s="794" t="n"/>
      <c r="H3617" s="793" t="n"/>
      <c r="I3617" s="792" t="n"/>
      <c r="J3617" s="793" t="n"/>
      <c r="K3617" s="795" t="n"/>
      <c r="L3617" s="793" t="n"/>
    </row>
    <row r="3618" ht="17.45" customHeight="1">
      <c r="C3618" s="791" t="n"/>
      <c r="D3618" s="792" t="n"/>
      <c r="E3618" s="793" t="n"/>
      <c r="F3618" s="792" t="n"/>
      <c r="G3618" s="794" t="n"/>
      <c r="H3618" s="793" t="n"/>
      <c r="I3618" s="792" t="n"/>
      <c r="J3618" s="793" t="n"/>
      <c r="K3618" s="795" t="n"/>
      <c r="L3618" s="793" t="n"/>
    </row>
    <row r="3619" ht="17.45" customHeight="1">
      <c r="C3619" s="791" t="n"/>
      <c r="D3619" s="792" t="n"/>
      <c r="E3619" s="793" t="n"/>
      <c r="F3619" s="792" t="n"/>
      <c r="G3619" s="794" t="n"/>
      <c r="H3619" s="793" t="n"/>
      <c r="I3619" s="792" t="n"/>
      <c r="J3619" s="793" t="n"/>
      <c r="K3619" s="795" t="n"/>
      <c r="L3619" s="793" t="n"/>
    </row>
    <row r="3620" ht="17.45" customHeight="1">
      <c r="C3620" s="861" t="n"/>
      <c r="D3620" s="976" t="n"/>
      <c r="E3620" s="977" t="n"/>
      <c r="F3620" s="976" t="n"/>
      <c r="G3620" s="978" t="n"/>
      <c r="H3620" s="977" t="n"/>
      <c r="I3620" s="976" t="n"/>
      <c r="J3620" s="977" t="n"/>
      <c r="K3620" s="979" t="n"/>
      <c r="L3620" s="977" t="n"/>
    </row>
    <row r="3621" ht="17.45" customHeight="1">
      <c r="C3621" s="791" t="n"/>
      <c r="D3621" s="792" t="n"/>
      <c r="E3621" s="793" t="n"/>
      <c r="F3621" s="792" t="n"/>
      <c r="G3621" s="794" t="n"/>
      <c r="H3621" s="793" t="n"/>
      <c r="I3621" s="792" t="n"/>
      <c r="J3621" s="793" t="n"/>
      <c r="K3621" s="795" t="n"/>
      <c r="L3621" s="793" t="n"/>
    </row>
    <row r="3622" ht="17.45" customHeight="1">
      <c r="C3622" s="791" t="n"/>
      <c r="D3622" s="792" t="n"/>
      <c r="E3622" s="793" t="n"/>
      <c r="F3622" s="792" t="n"/>
      <c r="G3622" s="794" t="n"/>
      <c r="H3622" s="793" t="n"/>
      <c r="I3622" s="792" t="n"/>
      <c r="J3622" s="793" t="n"/>
      <c r="K3622" s="795" t="n"/>
      <c r="L3622" s="793" t="n"/>
    </row>
    <row r="3623" ht="17.45" customHeight="1">
      <c r="C3623" s="791" t="n"/>
      <c r="D3623" s="792" t="n"/>
      <c r="E3623" s="793" t="n"/>
      <c r="F3623" s="792" t="n"/>
      <c r="G3623" s="794" t="n"/>
      <c r="H3623" s="793" t="n"/>
      <c r="I3623" s="792" t="n"/>
      <c r="J3623" s="793" t="n"/>
      <c r="K3623" s="795" t="n"/>
      <c r="L3623" s="793" t="n"/>
    </row>
    <row r="3624" ht="17.45" customHeight="1">
      <c r="C3624" s="791" t="n"/>
      <c r="D3624" s="792" t="n"/>
      <c r="E3624" s="793" t="n"/>
      <c r="F3624" s="792" t="n"/>
      <c r="G3624" s="794" t="n"/>
      <c r="H3624" s="793" t="n"/>
      <c r="I3624" s="792" t="n"/>
      <c r="J3624" s="793" t="n"/>
      <c r="K3624" s="795" t="n"/>
      <c r="L3624" s="793" t="n"/>
    </row>
    <row r="3625" ht="17.45" customHeight="1">
      <c r="C3625" s="791" t="n"/>
      <c r="D3625" s="792" t="n"/>
      <c r="E3625" s="793" t="n"/>
      <c r="F3625" s="792" t="n"/>
      <c r="G3625" s="794" t="n"/>
      <c r="H3625" s="793" t="n"/>
      <c r="I3625" s="792" t="n"/>
      <c r="J3625" s="793" t="n"/>
      <c r="K3625" s="795" t="n"/>
      <c r="L3625" s="793" t="n"/>
    </row>
    <row r="3626" ht="17.45" customHeight="1">
      <c r="C3626" s="861" t="n"/>
      <c r="D3626" s="803" t="n"/>
      <c r="E3626" s="804" t="n"/>
      <c r="F3626" s="803" t="n"/>
      <c r="G3626" s="805" t="n"/>
      <c r="H3626" s="804" t="n"/>
      <c r="I3626" s="803" t="n"/>
      <c r="J3626" s="804" t="n"/>
      <c r="K3626" s="806" t="n"/>
      <c r="L3626" s="804" t="n"/>
    </row>
    <row r="3627" ht="17.45" customHeight="1">
      <c r="C3627" s="791" t="n"/>
      <c r="D3627" s="792" t="n"/>
      <c r="E3627" s="793" t="n"/>
      <c r="F3627" s="792" t="n"/>
      <c r="G3627" s="794" t="n"/>
      <c r="H3627" s="793" t="n"/>
      <c r="I3627" s="792" t="n"/>
      <c r="J3627" s="793" t="n"/>
      <c r="K3627" s="795" t="n"/>
      <c r="L3627" s="793" t="n"/>
    </row>
    <row r="3628" ht="17.45" customHeight="1">
      <c r="C3628" s="791" t="n"/>
      <c r="D3628" s="792" t="n"/>
      <c r="E3628" s="793" t="n"/>
      <c r="F3628" s="792" t="n"/>
      <c r="G3628" s="794" t="n"/>
      <c r="H3628" s="793" t="n"/>
      <c r="I3628" s="792" t="n"/>
      <c r="J3628" s="793" t="n"/>
      <c r="K3628" s="795" t="n"/>
      <c r="L3628" s="793" t="n"/>
    </row>
    <row r="3629" ht="17.45" customHeight="1">
      <c r="C3629" s="791" t="n"/>
      <c r="D3629" s="792" t="n"/>
      <c r="E3629" s="793" t="n"/>
      <c r="F3629" s="792" t="n"/>
      <c r="G3629" s="794" t="n"/>
      <c r="H3629" s="793" t="n"/>
      <c r="I3629" s="792" t="n"/>
      <c r="J3629" s="793" t="n"/>
      <c r="K3629" s="795" t="n"/>
      <c r="L3629" s="793" t="n"/>
    </row>
    <row r="3630" ht="17.45" customHeight="1">
      <c r="C3630" s="791" t="n"/>
      <c r="D3630" s="792" t="n"/>
      <c r="E3630" s="793" t="n"/>
      <c r="F3630" s="792" t="n"/>
      <c r="G3630" s="794" t="n"/>
      <c r="H3630" s="793" t="n"/>
      <c r="I3630" s="792" t="n"/>
      <c r="J3630" s="793" t="n"/>
      <c r="K3630" s="795" t="n"/>
      <c r="L3630" s="793" t="n"/>
    </row>
    <row r="3631" ht="17.45" customHeight="1">
      <c r="C3631" s="791" t="n"/>
      <c r="D3631" s="792" t="n"/>
      <c r="E3631" s="793" t="n"/>
      <c r="F3631" s="792" t="n"/>
      <c r="G3631" s="794" t="n"/>
      <c r="H3631" s="793" t="n"/>
      <c r="I3631" s="792" t="n"/>
      <c r="J3631" s="793" t="n"/>
      <c r="K3631" s="795" t="n"/>
      <c r="L3631" s="793" t="n"/>
    </row>
    <row r="3632" ht="17.45" customHeight="1">
      <c r="C3632" s="861" t="n"/>
      <c r="D3632" s="803" t="n"/>
      <c r="E3632" s="804" t="n"/>
      <c r="F3632" s="803" t="n"/>
      <c r="G3632" s="805" t="n"/>
      <c r="H3632" s="804" t="n"/>
      <c r="I3632" s="803" t="n"/>
      <c r="J3632" s="804" t="n"/>
      <c r="K3632" s="806" t="n"/>
      <c r="L3632" s="804" t="n"/>
    </row>
    <row r="3633" ht="17.45" customHeight="1">
      <c r="C3633" s="791" t="n"/>
      <c r="D3633" s="792" t="n"/>
      <c r="E3633" s="793" t="n"/>
      <c r="F3633" s="792" t="n"/>
      <c r="G3633" s="794" t="n"/>
      <c r="H3633" s="793" t="n"/>
      <c r="I3633" s="792" t="n"/>
      <c r="J3633" s="793" t="n"/>
      <c r="K3633" s="795" t="n"/>
      <c r="L3633" s="793" t="n"/>
    </row>
    <row r="3634" ht="17.45" customHeight="1">
      <c r="C3634" s="791" t="n"/>
      <c r="D3634" s="792" t="n"/>
      <c r="E3634" s="793" t="n"/>
      <c r="F3634" s="792" t="n"/>
      <c r="G3634" s="794" t="n"/>
      <c r="H3634" s="793" t="n"/>
      <c r="I3634" s="792" t="n"/>
      <c r="J3634" s="793" t="n"/>
      <c r="K3634" s="795" t="n"/>
      <c r="L3634" s="793" t="n"/>
    </row>
    <row r="3635" ht="17.45" customHeight="1">
      <c r="C3635" s="791" t="n"/>
      <c r="D3635" s="792" t="n"/>
      <c r="E3635" s="793" t="n"/>
      <c r="F3635" s="792" t="n"/>
      <c r="G3635" s="794" t="n"/>
      <c r="H3635" s="793" t="n"/>
      <c r="I3635" s="792" t="n"/>
      <c r="J3635" s="793" t="n"/>
      <c r="K3635" s="795" t="n"/>
      <c r="L3635" s="793" t="n"/>
    </row>
    <row r="3636" ht="17.45" customHeight="1">
      <c r="C3636" s="791" t="n"/>
      <c r="D3636" s="792" t="n"/>
      <c r="E3636" s="793" t="n"/>
      <c r="F3636" s="792" t="n"/>
      <c r="G3636" s="794" t="n"/>
      <c r="H3636" s="793" t="n"/>
      <c r="I3636" s="792" t="n"/>
      <c r="J3636" s="793" t="n"/>
      <c r="K3636" s="795" t="n"/>
      <c r="L3636" s="793" t="n"/>
    </row>
    <row r="3637" ht="17.45" customHeight="1">
      <c r="C3637" s="791" t="n"/>
      <c r="D3637" s="792" t="n"/>
      <c r="E3637" s="793" t="n"/>
      <c r="F3637" s="792" t="n"/>
      <c r="G3637" s="794" t="n"/>
      <c r="H3637" s="793" t="n"/>
      <c r="I3637" s="792" t="n"/>
      <c r="J3637" s="793" t="n"/>
      <c r="K3637" s="795" t="n"/>
      <c r="L3637" s="793" t="n"/>
    </row>
    <row r="3638" ht="17.45" customHeight="1">
      <c r="C3638" s="861" t="n"/>
      <c r="D3638" s="976" t="n"/>
      <c r="E3638" s="977" t="n"/>
      <c r="F3638" s="976" t="n"/>
      <c r="G3638" s="978" t="n"/>
      <c r="H3638" s="977" t="n"/>
      <c r="I3638" s="976" t="n"/>
      <c r="J3638" s="977" t="n"/>
      <c r="K3638" s="979" t="n"/>
      <c r="L3638" s="977" t="n"/>
    </row>
    <row r="3639" ht="17.45" customHeight="1">
      <c r="C3639" s="791" t="n"/>
      <c r="D3639" s="792" t="n"/>
      <c r="E3639" s="793" t="n"/>
      <c r="F3639" s="792" t="n"/>
      <c r="G3639" s="794" t="n"/>
      <c r="H3639" s="793" t="n"/>
      <c r="I3639" s="792" t="n"/>
      <c r="J3639" s="793" t="n"/>
      <c r="K3639" s="795" t="n"/>
      <c r="L3639" s="793" t="n"/>
    </row>
    <row r="3640" ht="17.45" customHeight="1">
      <c r="C3640" s="791" t="n"/>
      <c r="D3640" s="792" t="n"/>
      <c r="E3640" s="793" t="n"/>
      <c r="F3640" s="792" t="n"/>
      <c r="G3640" s="794" t="n"/>
      <c r="H3640" s="793" t="n"/>
      <c r="I3640" s="792" t="n"/>
      <c r="J3640" s="793" t="n"/>
      <c r="K3640" s="795" t="n"/>
      <c r="L3640" s="793" t="n"/>
    </row>
    <row r="3641" ht="17.45" customHeight="1">
      <c r="C3641" s="791" t="n"/>
      <c r="D3641" s="792" t="n"/>
      <c r="E3641" s="793" t="n"/>
      <c r="F3641" s="792" t="n"/>
      <c r="G3641" s="794" t="n"/>
      <c r="H3641" s="793" t="n"/>
      <c r="I3641" s="792" t="n"/>
      <c r="J3641" s="793" t="n"/>
      <c r="K3641" s="795" t="n"/>
      <c r="L3641" s="793" t="n"/>
    </row>
    <row r="3642" ht="17.45" customHeight="1">
      <c r="C3642" s="791" t="n"/>
      <c r="D3642" s="792" t="n"/>
      <c r="E3642" s="793" t="n"/>
      <c r="F3642" s="792" t="n"/>
      <c r="G3642" s="794" t="n"/>
      <c r="H3642" s="793" t="n"/>
      <c r="I3642" s="792" t="n"/>
      <c r="J3642" s="793" t="n"/>
      <c r="K3642" s="795" t="n"/>
      <c r="L3642" s="793" t="n"/>
    </row>
    <row r="3643" ht="17.45" customHeight="1">
      <c r="C3643" s="791" t="n"/>
      <c r="D3643" s="792" t="n"/>
      <c r="E3643" s="793" t="n"/>
      <c r="F3643" s="792" t="n"/>
      <c r="G3643" s="794" t="n"/>
      <c r="H3643" s="793" t="n"/>
      <c r="I3643" s="792" t="n"/>
      <c r="J3643" s="793" t="n"/>
      <c r="K3643" s="795" t="n"/>
      <c r="L3643" s="793" t="n"/>
    </row>
    <row r="3644" ht="17.45" customHeight="1">
      <c r="C3644" s="861" t="n"/>
      <c r="D3644" s="803" t="n"/>
      <c r="E3644" s="804" t="n"/>
      <c r="F3644" s="803" t="n"/>
      <c r="G3644" s="805" t="n"/>
      <c r="H3644" s="804" t="n"/>
      <c r="I3644" s="803" t="n"/>
      <c r="J3644" s="804" t="n"/>
      <c r="K3644" s="806" t="n"/>
      <c r="L3644" s="804" t="n"/>
    </row>
    <row r="3645" ht="17.45" customHeight="1">
      <c r="C3645" s="791" t="n"/>
      <c r="D3645" s="792" t="n"/>
      <c r="E3645" s="793" t="n"/>
      <c r="F3645" s="792" t="n"/>
      <c r="G3645" s="794" t="n"/>
      <c r="H3645" s="793" t="n"/>
      <c r="I3645" s="792" t="n"/>
      <c r="J3645" s="793" t="n"/>
      <c r="K3645" s="795" t="n"/>
      <c r="L3645" s="793" t="n"/>
    </row>
    <row r="3646" ht="17.45" customHeight="1">
      <c r="C3646" s="791" t="n"/>
      <c r="D3646" s="792" t="n"/>
      <c r="E3646" s="793" t="n"/>
      <c r="F3646" s="792" t="n"/>
      <c r="G3646" s="794" t="n"/>
      <c r="H3646" s="793" t="n"/>
      <c r="I3646" s="792" t="n"/>
      <c r="J3646" s="793" t="n"/>
      <c r="K3646" s="795" t="n"/>
      <c r="L3646" s="793" t="n"/>
    </row>
    <row r="3647" ht="17.45" customHeight="1">
      <c r="C3647" s="791" t="n"/>
      <c r="D3647" s="792" t="n"/>
      <c r="E3647" s="793" t="n"/>
      <c r="F3647" s="792" t="n"/>
      <c r="G3647" s="794" t="n"/>
      <c r="H3647" s="793" t="n"/>
      <c r="I3647" s="792" t="n"/>
      <c r="J3647" s="793" t="n"/>
      <c r="K3647" s="795" t="n"/>
      <c r="L3647" s="793" t="n"/>
    </row>
    <row r="3648" ht="17.45" customHeight="1">
      <c r="C3648" s="791" t="n"/>
      <c r="D3648" s="792" t="n"/>
      <c r="E3648" s="793" t="n"/>
      <c r="F3648" s="792" t="n"/>
      <c r="G3648" s="794" t="n"/>
      <c r="H3648" s="793" t="n"/>
      <c r="I3648" s="792" t="n"/>
      <c r="J3648" s="793" t="n"/>
      <c r="K3648" s="795" t="n"/>
      <c r="L3648" s="793" t="n"/>
    </row>
    <row r="3649" ht="17.45" customHeight="1">
      <c r="C3649" s="791" t="n"/>
      <c r="D3649" s="792" t="n"/>
      <c r="E3649" s="793" t="n"/>
      <c r="F3649" s="792" t="n"/>
      <c r="G3649" s="794" t="n"/>
      <c r="H3649" s="793" t="n"/>
      <c r="I3649" s="792" t="n"/>
      <c r="J3649" s="793" t="n"/>
      <c r="K3649" s="795" t="n"/>
      <c r="L3649" s="793" t="n"/>
    </row>
    <row r="3650" ht="17.45" customHeight="1">
      <c r="C3650" s="861" t="n"/>
      <c r="D3650" s="803" t="n"/>
      <c r="E3650" s="804" t="n"/>
      <c r="F3650" s="803" t="n"/>
      <c r="G3650" s="805" t="n"/>
      <c r="H3650" s="804" t="n"/>
      <c r="I3650" s="803" t="n"/>
      <c r="J3650" s="804" t="n"/>
      <c r="K3650" s="806" t="n"/>
      <c r="L3650" s="804" t="n"/>
    </row>
    <row r="3651" ht="17.45" customHeight="1">
      <c r="C3651" s="791" t="n"/>
      <c r="D3651" s="792" t="n"/>
      <c r="E3651" s="793" t="n"/>
      <c r="F3651" s="792" t="n"/>
      <c r="G3651" s="794" t="n"/>
      <c r="H3651" s="793" t="n"/>
      <c r="I3651" s="792" t="n"/>
      <c r="J3651" s="793" t="n"/>
      <c r="K3651" s="795" t="n"/>
      <c r="L3651" s="793" t="n"/>
    </row>
    <row r="3652" ht="17.45" customHeight="1">
      <c r="C3652" s="791" t="n"/>
      <c r="D3652" s="792" t="n"/>
      <c r="E3652" s="793" t="n"/>
      <c r="F3652" s="792" t="n"/>
      <c r="G3652" s="794" t="n"/>
      <c r="H3652" s="793" t="n"/>
      <c r="I3652" s="792" t="n"/>
      <c r="J3652" s="793" t="n"/>
      <c r="K3652" s="795" t="n"/>
      <c r="L3652" s="793" t="n"/>
    </row>
    <row r="3653" ht="17.45" customHeight="1">
      <c r="C3653" s="791" t="n"/>
      <c r="D3653" s="792" t="n"/>
      <c r="E3653" s="793" t="n"/>
      <c r="F3653" s="792" t="n"/>
      <c r="G3653" s="794" t="n"/>
      <c r="H3653" s="793" t="n"/>
      <c r="I3653" s="792" t="n"/>
      <c r="J3653" s="793" t="n"/>
      <c r="K3653" s="795" t="n"/>
      <c r="L3653" s="793" t="n"/>
    </row>
    <row r="3654" ht="17.45" customHeight="1">
      <c r="C3654" s="791" t="n"/>
      <c r="D3654" s="792" t="n"/>
      <c r="E3654" s="793" t="n"/>
      <c r="F3654" s="792" t="n"/>
      <c r="G3654" s="794" t="n"/>
      <c r="H3654" s="793" t="n"/>
      <c r="I3654" s="792" t="n"/>
      <c r="J3654" s="793" t="n"/>
      <c r="K3654" s="795" t="n"/>
      <c r="L3654" s="793" t="n"/>
    </row>
    <row r="3655" ht="17.45" customHeight="1">
      <c r="C3655" s="791" t="n"/>
      <c r="D3655" s="792" t="n"/>
      <c r="E3655" s="793" t="n"/>
      <c r="F3655" s="792" t="n"/>
      <c r="G3655" s="794" t="n"/>
      <c r="H3655" s="793" t="n"/>
      <c r="I3655" s="792" t="n"/>
      <c r="J3655" s="793" t="n"/>
      <c r="K3655" s="795" t="n"/>
      <c r="L3655" s="793" t="n"/>
    </row>
    <row r="3656" ht="17.45" customHeight="1">
      <c r="C3656" s="861" t="n"/>
      <c r="D3656" s="803" t="n"/>
      <c r="E3656" s="804" t="n"/>
      <c r="F3656" s="803" t="n"/>
      <c r="G3656" s="805" t="n"/>
      <c r="H3656" s="804" t="n"/>
      <c r="I3656" s="803" t="n"/>
      <c r="J3656" s="804" t="n"/>
      <c r="K3656" s="806" t="n"/>
      <c r="L3656" s="804" t="n"/>
    </row>
    <row r="3657" ht="17.45" customHeight="1">
      <c r="C3657" s="791" t="n"/>
      <c r="D3657" s="792" t="n"/>
      <c r="E3657" s="793" t="n"/>
      <c r="F3657" s="792" t="n"/>
      <c r="G3657" s="794" t="n"/>
      <c r="H3657" s="793" t="n"/>
      <c r="I3657" s="792" t="n"/>
      <c r="J3657" s="793" t="n"/>
      <c r="K3657" s="795" t="n"/>
      <c r="L3657" s="793" t="n"/>
    </row>
    <row r="3658" ht="17.45" customHeight="1">
      <c r="C3658" s="791" t="n"/>
      <c r="D3658" s="792" t="n"/>
      <c r="E3658" s="793" t="n"/>
      <c r="F3658" s="792" t="n"/>
      <c r="G3658" s="794" t="n"/>
      <c r="H3658" s="793" t="n"/>
      <c r="I3658" s="792" t="n"/>
      <c r="J3658" s="793" t="n"/>
      <c r="K3658" s="795" t="n"/>
      <c r="L3658" s="793" t="n"/>
    </row>
    <row r="3659" ht="17.45" customHeight="1">
      <c r="C3659" s="791" t="n"/>
      <c r="D3659" s="792" t="n"/>
      <c r="E3659" s="793" t="n"/>
      <c r="F3659" s="792" t="n"/>
      <c r="G3659" s="794" t="n"/>
      <c r="H3659" s="793" t="n"/>
      <c r="I3659" s="792" t="n"/>
      <c r="J3659" s="793" t="n"/>
      <c r="K3659" s="795" t="n"/>
      <c r="L3659" s="793" t="n"/>
    </row>
    <row r="3660" ht="17.45" customHeight="1">
      <c r="C3660" s="791" t="n"/>
      <c r="D3660" s="792" t="n"/>
      <c r="E3660" s="793" t="n"/>
      <c r="F3660" s="792" t="n"/>
      <c r="G3660" s="794" t="n"/>
      <c r="H3660" s="793" t="n"/>
      <c r="I3660" s="792" t="n"/>
      <c r="J3660" s="793" t="n"/>
      <c r="K3660" s="795" t="n"/>
      <c r="L3660" s="793" t="n"/>
    </row>
    <row r="3661" ht="17.45" customHeight="1">
      <c r="C3661" s="791" t="n"/>
      <c r="D3661" s="792" t="n"/>
      <c r="E3661" s="793" t="n"/>
      <c r="F3661" s="792" t="n"/>
      <c r="G3661" s="794" t="n"/>
      <c r="H3661" s="793" t="n"/>
      <c r="I3661" s="792" t="n"/>
      <c r="J3661" s="793" t="n"/>
      <c r="K3661" s="795" t="n"/>
      <c r="L3661" s="793" t="n"/>
    </row>
    <row r="3662" ht="17.45" customHeight="1">
      <c r="C3662" s="861" t="n"/>
      <c r="D3662" s="803" t="n"/>
      <c r="E3662" s="804" t="n"/>
      <c r="F3662" s="803" t="n"/>
      <c r="G3662" s="805" t="n"/>
      <c r="H3662" s="804" t="n"/>
      <c r="I3662" s="803" t="n"/>
      <c r="J3662" s="804" t="n"/>
      <c r="K3662" s="806" t="n"/>
      <c r="L3662" s="804" t="n"/>
    </row>
    <row r="3663" ht="17.45" customHeight="1">
      <c r="C3663" s="791" t="n"/>
      <c r="D3663" s="792" t="n"/>
      <c r="E3663" s="793" t="n"/>
      <c r="F3663" s="792" t="n"/>
      <c r="G3663" s="794" t="n"/>
      <c r="H3663" s="793" t="n"/>
      <c r="I3663" s="792" t="n"/>
      <c r="J3663" s="793" t="n"/>
      <c r="K3663" s="795" t="n"/>
      <c r="L3663" s="793" t="n"/>
    </row>
    <row r="3664" ht="17.45" customHeight="1">
      <c r="C3664" s="791" t="n"/>
      <c r="D3664" s="792" t="n"/>
      <c r="E3664" s="793" t="n"/>
      <c r="F3664" s="792" t="n"/>
      <c r="G3664" s="794" t="n"/>
      <c r="H3664" s="793" t="n"/>
      <c r="I3664" s="792" t="n"/>
      <c r="J3664" s="793" t="n"/>
      <c r="K3664" s="795" t="n"/>
      <c r="L3664" s="793" t="n"/>
    </row>
    <row r="3665" ht="17.45" customHeight="1">
      <c r="C3665" s="791" t="n"/>
      <c r="D3665" s="792" t="n"/>
      <c r="E3665" s="793" t="n"/>
      <c r="F3665" s="792" t="n"/>
      <c r="G3665" s="794" t="n"/>
      <c r="H3665" s="793" t="n"/>
      <c r="I3665" s="792" t="n"/>
      <c r="J3665" s="793" t="n"/>
      <c r="K3665" s="795" t="n"/>
      <c r="L3665" s="793" t="n"/>
    </row>
    <row r="3666" ht="17.45" customHeight="1">
      <c r="C3666" s="791" t="n"/>
      <c r="D3666" s="792" t="n"/>
      <c r="E3666" s="793" t="n"/>
      <c r="F3666" s="792" t="n"/>
      <c r="G3666" s="794" t="n"/>
      <c r="H3666" s="793" t="n"/>
      <c r="I3666" s="792" t="n"/>
      <c r="J3666" s="793" t="n"/>
      <c r="K3666" s="795" t="n"/>
      <c r="L3666" s="793" t="n"/>
    </row>
    <row r="3667" ht="17.45" customHeight="1">
      <c r="C3667" s="791" t="n"/>
      <c r="D3667" s="792" t="n"/>
      <c r="E3667" s="793" t="n"/>
      <c r="F3667" s="792" t="n"/>
      <c r="G3667" s="794" t="n"/>
      <c r="H3667" s="793" t="n"/>
      <c r="I3667" s="792" t="n"/>
      <c r="J3667" s="793" t="n"/>
      <c r="K3667" s="795" t="n"/>
      <c r="L3667" s="793" t="n"/>
    </row>
    <row r="3668" ht="17.45" customHeight="1">
      <c r="C3668" s="861" t="n"/>
      <c r="D3668" s="803" t="n"/>
      <c r="E3668" s="804" t="n"/>
      <c r="F3668" s="803" t="n"/>
      <c r="G3668" s="805" t="n"/>
      <c r="H3668" s="804" t="n"/>
      <c r="I3668" s="803" t="n"/>
      <c r="J3668" s="804" t="n"/>
      <c r="K3668" s="806" t="n"/>
      <c r="L3668" s="804" t="n"/>
    </row>
    <row r="3669" ht="17.45" customHeight="1">
      <c r="C3669" s="791" t="n"/>
      <c r="D3669" s="792" t="n"/>
      <c r="E3669" s="793" t="n"/>
      <c r="F3669" s="792" t="n"/>
      <c r="G3669" s="794" t="n"/>
      <c r="H3669" s="793" t="n"/>
      <c r="I3669" s="792" t="n"/>
      <c r="J3669" s="793" t="n"/>
      <c r="K3669" s="795" t="n"/>
      <c r="L3669" s="793" t="n"/>
    </row>
    <row r="3670" ht="17.45" customHeight="1">
      <c r="C3670" s="791" t="n"/>
      <c r="D3670" s="792" t="n"/>
      <c r="E3670" s="793" t="n"/>
      <c r="F3670" s="792" t="n"/>
      <c r="G3670" s="794" t="n"/>
      <c r="H3670" s="793" t="n"/>
      <c r="I3670" s="792" t="n"/>
      <c r="J3670" s="793" t="n"/>
      <c r="K3670" s="795" t="n"/>
      <c r="L3670" s="793" t="n"/>
    </row>
    <row r="3671" ht="17.45" customHeight="1">
      <c r="C3671" s="791" t="n"/>
      <c r="D3671" s="792" t="n"/>
      <c r="E3671" s="793" t="n"/>
      <c r="F3671" s="792" t="n"/>
      <c r="G3671" s="794" t="n"/>
      <c r="H3671" s="793" t="n"/>
      <c r="I3671" s="792" t="n"/>
      <c r="J3671" s="793" t="n"/>
      <c r="K3671" s="795" t="n"/>
      <c r="L3671" s="793" t="n"/>
    </row>
    <row r="3672" ht="17.45" customHeight="1">
      <c r="C3672" s="791" t="n"/>
      <c r="D3672" s="792" t="n"/>
      <c r="E3672" s="793" t="n"/>
      <c r="F3672" s="792" t="n"/>
      <c r="G3672" s="794" t="n"/>
      <c r="H3672" s="793" t="n"/>
      <c r="I3672" s="792" t="n"/>
      <c r="J3672" s="793" t="n"/>
      <c r="K3672" s="795" t="n"/>
      <c r="L3672" s="793" t="n"/>
    </row>
    <row r="3673" ht="17.45" customHeight="1">
      <c r="C3673" s="791" t="n"/>
      <c r="D3673" s="792" t="n"/>
      <c r="E3673" s="793" t="n"/>
      <c r="F3673" s="792" t="n"/>
      <c r="G3673" s="794" t="n"/>
      <c r="H3673" s="793" t="n"/>
      <c r="I3673" s="792" t="n"/>
      <c r="J3673" s="793" t="n"/>
      <c r="K3673" s="795" t="n"/>
      <c r="L3673" s="793" t="n"/>
    </row>
    <row r="3674" ht="17.45" customHeight="1">
      <c r="C3674" s="861" t="n"/>
      <c r="D3674" s="976" t="n"/>
      <c r="E3674" s="977" t="n"/>
      <c r="F3674" s="976" t="n"/>
      <c r="G3674" s="978" t="n"/>
      <c r="H3674" s="977" t="n"/>
      <c r="I3674" s="976" t="n"/>
      <c r="J3674" s="977" t="n"/>
      <c r="K3674" s="979" t="n"/>
      <c r="L3674" s="977" t="n"/>
    </row>
    <row r="3675" ht="17.45" customHeight="1">
      <c r="C3675" s="791" t="n"/>
      <c r="D3675" s="792" t="n"/>
      <c r="E3675" s="793" t="n"/>
      <c r="F3675" s="792" t="n"/>
      <c r="G3675" s="794" t="n"/>
      <c r="H3675" s="793" t="n"/>
      <c r="I3675" s="792" t="n"/>
      <c r="J3675" s="793" t="n"/>
      <c r="K3675" s="795" t="n"/>
      <c r="L3675" s="793" t="n"/>
    </row>
    <row r="3676" ht="17.45" customHeight="1">
      <c r="C3676" s="791" t="n"/>
      <c r="D3676" s="792" t="n"/>
      <c r="E3676" s="793" t="n"/>
      <c r="F3676" s="792" t="n"/>
      <c r="G3676" s="794" t="n"/>
      <c r="H3676" s="793" t="n"/>
      <c r="I3676" s="792" t="n"/>
      <c r="J3676" s="793" t="n"/>
      <c r="K3676" s="795" t="n"/>
      <c r="L3676" s="793" t="n"/>
    </row>
    <row r="3677" ht="17.45" customHeight="1">
      <c r="C3677" s="791" t="n"/>
      <c r="D3677" s="792" t="n"/>
      <c r="E3677" s="793" t="n"/>
      <c r="F3677" s="792" t="n"/>
      <c r="G3677" s="794" t="n"/>
      <c r="H3677" s="793" t="n"/>
      <c r="I3677" s="792" t="n"/>
      <c r="J3677" s="793" t="n"/>
      <c r="K3677" s="795" t="n"/>
      <c r="L3677" s="793" t="n"/>
    </row>
    <row r="3678" ht="17.45" customHeight="1">
      <c r="C3678" s="791" t="n"/>
      <c r="D3678" s="792" t="n"/>
      <c r="E3678" s="793" t="n"/>
      <c r="F3678" s="792" t="n"/>
      <c r="G3678" s="794" t="n"/>
      <c r="H3678" s="793" t="n"/>
      <c r="I3678" s="792" t="n"/>
      <c r="J3678" s="793" t="n"/>
      <c r="K3678" s="795" t="n"/>
      <c r="L3678" s="793" t="n"/>
    </row>
    <row r="3679" ht="17.45" customHeight="1">
      <c r="C3679" s="791" t="n"/>
      <c r="D3679" s="792" t="n"/>
      <c r="E3679" s="793" t="n"/>
      <c r="F3679" s="792" t="n"/>
      <c r="G3679" s="794" t="n"/>
      <c r="H3679" s="793" t="n"/>
      <c r="I3679" s="792" t="n"/>
      <c r="J3679" s="793" t="n"/>
      <c r="K3679" s="795" t="n"/>
      <c r="L3679" s="793" t="n"/>
    </row>
    <row r="3680" ht="17.45" customHeight="1">
      <c r="C3680" s="861" t="n"/>
      <c r="D3680" s="803" t="n"/>
      <c r="E3680" s="804" t="n"/>
      <c r="F3680" s="803" t="n"/>
      <c r="G3680" s="805" t="n"/>
      <c r="H3680" s="804" t="n"/>
      <c r="I3680" s="803" t="n"/>
      <c r="J3680" s="804" t="n"/>
      <c r="K3680" s="806" t="n"/>
      <c r="L3680" s="804" t="n"/>
    </row>
    <row r="3681" ht="17.45" customHeight="1">
      <c r="C3681" s="791" t="n"/>
      <c r="D3681" s="792" t="n"/>
      <c r="E3681" s="793" t="n"/>
      <c r="F3681" s="792" t="n"/>
      <c r="G3681" s="794" t="n"/>
      <c r="H3681" s="793" t="n"/>
      <c r="I3681" s="792" t="n"/>
      <c r="J3681" s="793" t="n"/>
      <c r="K3681" s="795" t="n"/>
      <c r="L3681" s="793" t="n"/>
    </row>
    <row r="3682" ht="17.45" customHeight="1">
      <c r="C3682" s="791" t="n"/>
      <c r="D3682" s="792" t="n"/>
      <c r="E3682" s="793" t="n"/>
      <c r="F3682" s="792" t="n"/>
      <c r="G3682" s="794" t="n"/>
      <c r="H3682" s="793" t="n"/>
      <c r="I3682" s="792" t="n"/>
      <c r="J3682" s="793" t="n"/>
      <c r="K3682" s="795" t="n"/>
      <c r="L3682" s="793" t="n"/>
    </row>
    <row r="3683" ht="17.45" customHeight="1">
      <c r="C3683" s="791" t="n"/>
      <c r="D3683" s="792" t="n"/>
      <c r="E3683" s="793" t="n"/>
      <c r="F3683" s="792" t="n"/>
      <c r="G3683" s="794" t="n"/>
      <c r="H3683" s="793" t="n"/>
      <c r="I3683" s="792" t="n"/>
      <c r="J3683" s="793" t="n"/>
      <c r="K3683" s="795" t="n"/>
      <c r="L3683" s="793" t="n"/>
    </row>
    <row r="3684" ht="17.45" customHeight="1">
      <c r="C3684" s="791" t="n"/>
      <c r="D3684" s="792" t="n"/>
      <c r="E3684" s="793" t="n"/>
      <c r="F3684" s="792" t="n"/>
      <c r="G3684" s="794" t="n"/>
      <c r="H3684" s="793" t="n"/>
      <c r="I3684" s="792" t="n"/>
      <c r="J3684" s="793" t="n"/>
      <c r="K3684" s="795" t="n"/>
      <c r="L3684" s="793" t="n"/>
    </row>
    <row r="3685" ht="17.45" customHeight="1">
      <c r="C3685" s="791" t="n"/>
      <c r="D3685" s="792" t="n"/>
      <c r="E3685" s="793" t="n"/>
      <c r="F3685" s="792" t="n"/>
      <c r="G3685" s="794" t="n"/>
      <c r="H3685" s="793" t="n"/>
      <c r="I3685" s="792" t="n"/>
      <c r="J3685" s="793" t="n"/>
      <c r="K3685" s="795" t="n"/>
      <c r="L3685" s="793" t="n"/>
    </row>
    <row r="3686" ht="17.45" customHeight="1">
      <c r="C3686" s="861" t="n"/>
      <c r="D3686" s="803" t="n"/>
      <c r="E3686" s="804" t="n"/>
      <c r="F3686" s="803" t="n"/>
      <c r="G3686" s="805" t="n"/>
      <c r="H3686" s="804" t="n"/>
      <c r="I3686" s="803" t="n"/>
      <c r="J3686" s="804" t="n"/>
      <c r="K3686" s="806" t="n"/>
      <c r="L3686" s="804" t="n"/>
    </row>
    <row r="3687" ht="17.45" customHeight="1">
      <c r="C3687" s="791" t="n"/>
      <c r="D3687" s="792" t="n"/>
      <c r="E3687" s="793" t="n"/>
      <c r="F3687" s="792" t="n"/>
      <c r="G3687" s="794" t="n"/>
      <c r="H3687" s="793" t="n"/>
      <c r="I3687" s="792" t="n"/>
      <c r="J3687" s="793" t="n"/>
      <c r="K3687" s="795" t="n"/>
      <c r="L3687" s="793" t="n"/>
    </row>
    <row r="3688" ht="17.45" customHeight="1">
      <c r="C3688" s="791" t="n"/>
      <c r="D3688" s="792" t="n"/>
      <c r="E3688" s="793" t="n"/>
      <c r="F3688" s="792" t="n"/>
      <c r="G3688" s="794" t="n"/>
      <c r="H3688" s="793" t="n"/>
      <c r="I3688" s="792" t="n"/>
      <c r="J3688" s="793" t="n"/>
      <c r="K3688" s="795" t="n"/>
      <c r="L3688" s="793" t="n"/>
    </row>
    <row r="3689" ht="17.45" customHeight="1">
      <c r="C3689" s="791" t="n"/>
      <c r="D3689" s="792" t="n"/>
      <c r="E3689" s="793" t="n"/>
      <c r="F3689" s="792" t="n"/>
      <c r="G3689" s="794" t="n"/>
      <c r="H3689" s="793" t="n"/>
      <c r="I3689" s="792" t="n"/>
      <c r="J3689" s="793" t="n"/>
      <c r="K3689" s="795" t="n"/>
      <c r="L3689" s="793" t="n"/>
    </row>
    <row r="3690" ht="17.45" customHeight="1">
      <c r="C3690" s="791" t="n"/>
      <c r="D3690" s="792" t="n"/>
      <c r="E3690" s="793" t="n"/>
      <c r="F3690" s="792" t="n"/>
      <c r="G3690" s="794" t="n"/>
      <c r="H3690" s="793" t="n"/>
      <c r="I3690" s="792" t="n"/>
      <c r="J3690" s="793" t="n"/>
      <c r="K3690" s="795" t="n"/>
      <c r="L3690" s="793" t="n"/>
    </row>
    <row r="3691" ht="17.45" customHeight="1">
      <c r="C3691" s="791" t="n"/>
      <c r="D3691" s="792" t="n"/>
      <c r="E3691" s="793" t="n"/>
      <c r="F3691" s="792" t="n"/>
      <c r="G3691" s="794" t="n"/>
      <c r="H3691" s="793" t="n"/>
      <c r="I3691" s="792" t="n"/>
      <c r="J3691" s="793" t="n"/>
      <c r="K3691" s="795" t="n"/>
      <c r="L3691" s="793" t="n"/>
    </row>
    <row r="3692" ht="17.45" customHeight="1">
      <c r="C3692" s="861" t="n"/>
      <c r="D3692" s="976" t="n"/>
      <c r="E3692" s="977" t="n"/>
      <c r="F3692" s="976" t="n"/>
      <c r="G3692" s="978" t="n"/>
      <c r="H3692" s="977" t="n"/>
      <c r="I3692" s="976" t="n"/>
      <c r="J3692" s="977" t="n"/>
      <c r="K3692" s="979" t="n"/>
      <c r="L3692" s="977" t="n"/>
    </row>
    <row r="3693" ht="17.45" customHeight="1">
      <c r="C3693" s="791" t="n"/>
      <c r="D3693" s="792" t="n"/>
      <c r="E3693" s="793" t="n"/>
      <c r="F3693" s="792" t="n"/>
      <c r="G3693" s="794" t="n"/>
      <c r="H3693" s="793" t="n"/>
      <c r="I3693" s="792" t="n"/>
      <c r="J3693" s="793" t="n"/>
      <c r="K3693" s="795" t="n"/>
      <c r="L3693" s="793" t="n"/>
    </row>
    <row r="3694" ht="17.45" customHeight="1">
      <c r="C3694" s="791" t="n"/>
      <c r="D3694" s="792" t="n"/>
      <c r="E3694" s="793" t="n"/>
      <c r="F3694" s="792" t="n"/>
      <c r="G3694" s="794" t="n"/>
      <c r="H3694" s="793" t="n"/>
      <c r="I3694" s="792" t="n"/>
      <c r="J3694" s="793" t="n"/>
      <c r="K3694" s="795" t="n"/>
      <c r="L3694" s="793" t="n"/>
    </row>
    <row r="3695" ht="17.45" customHeight="1">
      <c r="C3695" s="791" t="n"/>
      <c r="D3695" s="792" t="n"/>
      <c r="E3695" s="793" t="n"/>
      <c r="F3695" s="792" t="n"/>
      <c r="G3695" s="794" t="n"/>
      <c r="H3695" s="793" t="n"/>
      <c r="I3695" s="792" t="n"/>
      <c r="J3695" s="793" t="n"/>
      <c r="K3695" s="795" t="n"/>
      <c r="L3695" s="793" t="n"/>
    </row>
    <row r="3696" ht="17.45" customHeight="1">
      <c r="C3696" s="791" t="n"/>
      <c r="D3696" s="792" t="n"/>
      <c r="E3696" s="793" t="n"/>
      <c r="F3696" s="792" t="n"/>
      <c r="G3696" s="794" t="n"/>
      <c r="H3696" s="793" t="n"/>
      <c r="I3696" s="792" t="n"/>
      <c r="J3696" s="793" t="n"/>
      <c r="K3696" s="795" t="n"/>
      <c r="L3696" s="793" t="n"/>
    </row>
    <row r="3697" ht="17.45" customHeight="1">
      <c r="C3697" s="791" t="n"/>
      <c r="D3697" s="792" t="n"/>
      <c r="E3697" s="793" t="n"/>
      <c r="F3697" s="792" t="n"/>
      <c r="G3697" s="794" t="n"/>
      <c r="H3697" s="793" t="n"/>
      <c r="I3697" s="792" t="n"/>
      <c r="J3697" s="793" t="n"/>
      <c r="K3697" s="795" t="n"/>
      <c r="L3697" s="793" t="n"/>
    </row>
    <row r="3698" ht="17.45" customHeight="1">
      <c r="C3698" s="861" t="n"/>
      <c r="D3698" s="803" t="n"/>
      <c r="E3698" s="804" t="n"/>
      <c r="F3698" s="803" t="n"/>
      <c r="G3698" s="805" t="n"/>
      <c r="H3698" s="804" t="n"/>
      <c r="I3698" s="803" t="n"/>
      <c r="J3698" s="804" t="n"/>
      <c r="K3698" s="806" t="n"/>
      <c r="L3698" s="804" t="n"/>
    </row>
    <row r="3699" ht="17.45" customHeight="1">
      <c r="C3699" s="791" t="n"/>
      <c r="D3699" s="792" t="n"/>
      <c r="E3699" s="793" t="n"/>
      <c r="F3699" s="792" t="n"/>
      <c r="G3699" s="794" t="n"/>
      <c r="H3699" s="793" t="n"/>
      <c r="I3699" s="792" t="n"/>
      <c r="J3699" s="793" t="n"/>
      <c r="K3699" s="795" t="n"/>
      <c r="L3699" s="793" t="n"/>
    </row>
    <row r="3700" ht="17.45" customHeight="1">
      <c r="C3700" s="791" t="n"/>
      <c r="D3700" s="792" t="n"/>
      <c r="E3700" s="793" t="n"/>
      <c r="F3700" s="792" t="n"/>
      <c r="G3700" s="794" t="n"/>
      <c r="H3700" s="793" t="n"/>
      <c r="I3700" s="792" t="n"/>
      <c r="J3700" s="793" t="n"/>
      <c r="K3700" s="795" t="n"/>
      <c r="L3700" s="793" t="n"/>
    </row>
    <row r="3701" ht="17.45" customHeight="1">
      <c r="C3701" s="791" t="n"/>
      <c r="D3701" s="792" t="n"/>
      <c r="E3701" s="793" t="n"/>
      <c r="F3701" s="792" t="n"/>
      <c r="G3701" s="794" t="n"/>
      <c r="H3701" s="793" t="n"/>
      <c r="I3701" s="792" t="n"/>
      <c r="J3701" s="793" t="n"/>
      <c r="K3701" s="795" t="n"/>
      <c r="L3701" s="793" t="n"/>
    </row>
    <row r="3702" ht="17.45" customHeight="1">
      <c r="C3702" s="791" t="n"/>
      <c r="D3702" s="792" t="n"/>
      <c r="E3702" s="793" t="n"/>
      <c r="F3702" s="792" t="n"/>
      <c r="G3702" s="794" t="n"/>
      <c r="H3702" s="793" t="n"/>
      <c r="I3702" s="792" t="n"/>
      <c r="J3702" s="793" t="n"/>
      <c r="K3702" s="795" t="n"/>
      <c r="L3702" s="793" t="n"/>
    </row>
    <row r="3703" ht="17.45" customHeight="1">
      <c r="C3703" s="791" t="n"/>
      <c r="D3703" s="792" t="n"/>
      <c r="E3703" s="793" t="n"/>
      <c r="F3703" s="792" t="n"/>
      <c r="G3703" s="794" t="n"/>
      <c r="H3703" s="793" t="n"/>
      <c r="I3703" s="792" t="n"/>
      <c r="J3703" s="793" t="n"/>
      <c r="K3703" s="795" t="n"/>
      <c r="L3703" s="793" t="n"/>
    </row>
    <row r="3704" ht="17.45" customHeight="1">
      <c r="C3704" s="861" t="n"/>
      <c r="D3704" s="803" t="n"/>
      <c r="E3704" s="804" t="n"/>
      <c r="F3704" s="803" t="n"/>
      <c r="G3704" s="805" t="n"/>
      <c r="H3704" s="804" t="n"/>
      <c r="I3704" s="803" t="n"/>
      <c r="J3704" s="804" t="n"/>
      <c r="K3704" s="806" t="n"/>
      <c r="L3704" s="804" t="n"/>
    </row>
    <row r="3705" ht="17.45" customHeight="1">
      <c r="C3705" s="791" t="n"/>
      <c r="D3705" s="792" t="n"/>
      <c r="E3705" s="793" t="n"/>
      <c r="F3705" s="792" t="n"/>
      <c r="G3705" s="794" t="n"/>
      <c r="H3705" s="793" t="n"/>
      <c r="I3705" s="792" t="n"/>
      <c r="J3705" s="793" t="n"/>
      <c r="K3705" s="795" t="n"/>
      <c r="L3705" s="793" t="n"/>
    </row>
    <row r="3706" ht="17.45" customHeight="1">
      <c r="C3706" s="791" t="n"/>
      <c r="D3706" s="792" t="n"/>
      <c r="E3706" s="793" t="n"/>
      <c r="F3706" s="792" t="n"/>
      <c r="G3706" s="794" t="n"/>
      <c r="H3706" s="793" t="n"/>
      <c r="I3706" s="792" t="n"/>
      <c r="J3706" s="793" t="n"/>
      <c r="K3706" s="795" t="n"/>
      <c r="L3706" s="793" t="n"/>
    </row>
    <row r="3707" ht="17.45" customHeight="1">
      <c r="C3707" s="791" t="n"/>
      <c r="D3707" s="792" t="n"/>
      <c r="E3707" s="793" t="n"/>
      <c r="F3707" s="792" t="n"/>
      <c r="G3707" s="794" t="n"/>
      <c r="H3707" s="793" t="n"/>
      <c r="I3707" s="792" t="n"/>
      <c r="J3707" s="793" t="n"/>
      <c r="K3707" s="795" t="n"/>
      <c r="L3707" s="793" t="n"/>
    </row>
    <row r="3708" ht="17.45" customHeight="1">
      <c r="C3708" s="791" t="n"/>
      <c r="D3708" s="792" t="n"/>
      <c r="E3708" s="793" t="n"/>
      <c r="F3708" s="792" t="n"/>
      <c r="G3708" s="794" t="n"/>
      <c r="H3708" s="793" t="n"/>
      <c r="I3708" s="792" t="n"/>
      <c r="J3708" s="793" t="n"/>
      <c r="K3708" s="795" t="n"/>
      <c r="L3708" s="793" t="n"/>
    </row>
    <row r="3709" ht="17.45" customHeight="1">
      <c r="C3709" s="791" t="n"/>
      <c r="D3709" s="792" t="n"/>
      <c r="E3709" s="793" t="n"/>
      <c r="F3709" s="792" t="n"/>
      <c r="G3709" s="794" t="n"/>
      <c r="H3709" s="793" t="n"/>
      <c r="I3709" s="792" t="n"/>
      <c r="J3709" s="793" t="n"/>
      <c r="K3709" s="795" t="n"/>
      <c r="L3709" s="793" t="n"/>
    </row>
    <row r="3710" ht="17.45" customHeight="1">
      <c r="C3710" s="861" t="n"/>
      <c r="D3710" s="803" t="n"/>
      <c r="E3710" s="804" t="n"/>
      <c r="F3710" s="803" t="n"/>
      <c r="G3710" s="805" t="n"/>
      <c r="H3710" s="804" t="n"/>
      <c r="I3710" s="803" t="n"/>
      <c r="J3710" s="804" t="n"/>
      <c r="K3710" s="806" t="n"/>
      <c r="L3710" s="804" t="n"/>
    </row>
    <row r="3711" ht="17.45" customHeight="1">
      <c r="C3711" s="791" t="n"/>
      <c r="D3711" s="792" t="n"/>
      <c r="E3711" s="793" t="n"/>
      <c r="F3711" s="792" t="n"/>
      <c r="G3711" s="794" t="n"/>
      <c r="H3711" s="793" t="n"/>
      <c r="I3711" s="792" t="n"/>
      <c r="J3711" s="793" t="n"/>
      <c r="K3711" s="795" t="n"/>
      <c r="L3711" s="793" t="n"/>
    </row>
    <row r="3712" ht="17.45" customHeight="1">
      <c r="C3712" s="791" t="n"/>
      <c r="D3712" s="792" t="n"/>
      <c r="E3712" s="793" t="n"/>
      <c r="F3712" s="792" t="n"/>
      <c r="G3712" s="794" t="n"/>
      <c r="H3712" s="793" t="n"/>
      <c r="I3712" s="792" t="n"/>
      <c r="J3712" s="793" t="n"/>
      <c r="K3712" s="795" t="n"/>
      <c r="L3712" s="793" t="n"/>
    </row>
    <row r="3713" ht="17.45" customHeight="1">
      <c r="C3713" s="791" t="n"/>
      <c r="D3713" s="792" t="n"/>
      <c r="E3713" s="793" t="n"/>
      <c r="F3713" s="792" t="n"/>
      <c r="G3713" s="794" t="n"/>
      <c r="H3713" s="793" t="n"/>
      <c r="I3713" s="792" t="n"/>
      <c r="J3713" s="793" t="n"/>
      <c r="K3713" s="795" t="n"/>
      <c r="L3713" s="793" t="n"/>
    </row>
    <row r="3714" ht="17.45" customHeight="1">
      <c r="C3714" s="791" t="n"/>
      <c r="D3714" s="792" t="n"/>
      <c r="E3714" s="793" t="n"/>
      <c r="F3714" s="792" t="n"/>
      <c r="G3714" s="794" t="n"/>
      <c r="H3714" s="793" t="n"/>
      <c r="I3714" s="792" t="n"/>
      <c r="J3714" s="793" t="n"/>
      <c r="K3714" s="795" t="n"/>
      <c r="L3714" s="793" t="n"/>
    </row>
    <row r="3715" ht="17.45" customHeight="1">
      <c r="C3715" s="791" t="n"/>
      <c r="D3715" s="792" t="n"/>
      <c r="E3715" s="793" t="n"/>
      <c r="F3715" s="792" t="n"/>
      <c r="G3715" s="794" t="n"/>
      <c r="H3715" s="793" t="n"/>
      <c r="I3715" s="792" t="n"/>
      <c r="J3715" s="793" t="n"/>
      <c r="K3715" s="795" t="n"/>
      <c r="L3715" s="793" t="n"/>
    </row>
    <row r="3716" ht="17.45" customHeight="1">
      <c r="C3716" s="861" t="n"/>
      <c r="D3716" s="803" t="n"/>
      <c r="E3716" s="804" t="n"/>
      <c r="F3716" s="803" t="n"/>
      <c r="G3716" s="805" t="n"/>
      <c r="H3716" s="804" t="n"/>
      <c r="I3716" s="803" t="n"/>
      <c r="J3716" s="804" t="n"/>
      <c r="K3716" s="806" t="n"/>
      <c r="L3716" s="804" t="n"/>
    </row>
    <row r="3717" ht="17.45" customHeight="1">
      <c r="C3717" s="791" t="n"/>
      <c r="D3717" s="792" t="n"/>
      <c r="E3717" s="793" t="n"/>
      <c r="F3717" s="792" t="n"/>
      <c r="G3717" s="794" t="n"/>
      <c r="H3717" s="793" t="n"/>
      <c r="I3717" s="792" t="n"/>
      <c r="J3717" s="793" t="n"/>
      <c r="K3717" s="795" t="n"/>
      <c r="L3717" s="793" t="n"/>
    </row>
    <row r="3718" ht="17.45" customHeight="1">
      <c r="C3718" s="791" t="n"/>
      <c r="D3718" s="792" t="n"/>
      <c r="E3718" s="793" t="n"/>
      <c r="F3718" s="792" t="n"/>
      <c r="G3718" s="794" t="n"/>
      <c r="H3718" s="793" t="n"/>
      <c r="I3718" s="792" t="n"/>
      <c r="J3718" s="793" t="n"/>
      <c r="K3718" s="795" t="n"/>
      <c r="L3718" s="793" t="n"/>
    </row>
    <row r="3719" ht="17.45" customHeight="1">
      <c r="C3719" s="791" t="n"/>
      <c r="D3719" s="792" t="n"/>
      <c r="E3719" s="793" t="n"/>
      <c r="F3719" s="792" t="n"/>
      <c r="G3719" s="794" t="n"/>
      <c r="H3719" s="793" t="n"/>
      <c r="I3719" s="792" t="n"/>
      <c r="J3719" s="793" t="n"/>
      <c r="K3719" s="795" t="n"/>
      <c r="L3719" s="793" t="n"/>
    </row>
    <row r="3720" ht="17.45" customHeight="1">
      <c r="C3720" s="791" t="n"/>
      <c r="D3720" s="792" t="n"/>
      <c r="E3720" s="793" t="n"/>
      <c r="F3720" s="792" t="n"/>
      <c r="G3720" s="794" t="n"/>
      <c r="H3720" s="793" t="n"/>
      <c r="I3720" s="792" t="n"/>
      <c r="J3720" s="793" t="n"/>
      <c r="K3720" s="795" t="n"/>
      <c r="L3720" s="793" t="n"/>
    </row>
    <row r="3721" ht="17.45" customHeight="1">
      <c r="C3721" s="791" t="n"/>
      <c r="D3721" s="792" t="n"/>
      <c r="E3721" s="793" t="n"/>
      <c r="F3721" s="792" t="n"/>
      <c r="G3721" s="794" t="n"/>
      <c r="H3721" s="793" t="n"/>
      <c r="I3721" s="792" t="n"/>
      <c r="J3721" s="793" t="n"/>
      <c r="K3721" s="795" t="n"/>
      <c r="L3721" s="793" t="n"/>
    </row>
    <row r="3722" ht="17.45" customHeight="1">
      <c r="C3722" s="861" t="n"/>
      <c r="D3722" s="803" t="n"/>
      <c r="E3722" s="804" t="n"/>
      <c r="F3722" s="803" t="n"/>
      <c r="G3722" s="805" t="n"/>
      <c r="H3722" s="804" t="n"/>
      <c r="I3722" s="803" t="n"/>
      <c r="J3722" s="804" t="n"/>
      <c r="K3722" s="806" t="n"/>
      <c r="L3722" s="804" t="n"/>
    </row>
    <row r="3723" ht="17.45" customHeight="1">
      <c r="C3723" s="791" t="n"/>
      <c r="D3723" s="792" t="n"/>
      <c r="E3723" s="793" t="n"/>
      <c r="F3723" s="792" t="n"/>
      <c r="G3723" s="794" t="n"/>
      <c r="H3723" s="793" t="n"/>
      <c r="I3723" s="792" t="n"/>
      <c r="J3723" s="793" t="n"/>
      <c r="K3723" s="795" t="n"/>
      <c r="L3723" s="793" t="n"/>
    </row>
    <row r="3724" ht="17.45" customHeight="1">
      <c r="C3724" s="791" t="n"/>
      <c r="D3724" s="792" t="n"/>
      <c r="E3724" s="793" t="n"/>
      <c r="F3724" s="792" t="n"/>
      <c r="G3724" s="794" t="n"/>
      <c r="H3724" s="793" t="n"/>
      <c r="I3724" s="792" t="n"/>
      <c r="J3724" s="793" t="n"/>
      <c r="K3724" s="795" t="n"/>
      <c r="L3724" s="793" t="n"/>
    </row>
    <row r="3725" ht="17.45" customHeight="1">
      <c r="C3725" s="791" t="n"/>
      <c r="D3725" s="792" t="n"/>
      <c r="E3725" s="793" t="n"/>
      <c r="F3725" s="792" t="n"/>
      <c r="G3725" s="794" t="n"/>
      <c r="H3725" s="793" t="n"/>
      <c r="I3725" s="792" t="n"/>
      <c r="J3725" s="793" t="n"/>
      <c r="K3725" s="795" t="n"/>
      <c r="L3725" s="793" t="n"/>
    </row>
    <row r="3726" ht="17.45" customHeight="1">
      <c r="C3726" s="791" t="n"/>
      <c r="D3726" s="792" t="n"/>
      <c r="E3726" s="793" t="n"/>
      <c r="F3726" s="792" t="n"/>
      <c r="G3726" s="794" t="n"/>
      <c r="H3726" s="793" t="n"/>
      <c r="I3726" s="792" t="n"/>
      <c r="J3726" s="793" t="n"/>
      <c r="K3726" s="795" t="n"/>
      <c r="L3726" s="793" t="n"/>
    </row>
    <row r="3727" ht="17.45" customHeight="1">
      <c r="C3727" s="791" t="n"/>
      <c r="D3727" s="792" t="n"/>
      <c r="E3727" s="793" t="n"/>
      <c r="F3727" s="792" t="n"/>
      <c r="G3727" s="794" t="n"/>
      <c r="H3727" s="793" t="n"/>
      <c r="I3727" s="792" t="n"/>
      <c r="J3727" s="793" t="n"/>
      <c r="K3727" s="795" t="n"/>
      <c r="L3727" s="793" t="n"/>
    </row>
    <row r="3728" ht="17.45" customHeight="1">
      <c r="C3728" s="861" t="n"/>
      <c r="D3728" s="976" t="n"/>
      <c r="E3728" s="977" t="n"/>
      <c r="F3728" s="976" t="n"/>
      <c r="G3728" s="978" t="n"/>
      <c r="H3728" s="977" t="n"/>
      <c r="I3728" s="976" t="n"/>
      <c r="J3728" s="977" t="n"/>
      <c r="K3728" s="979" t="n"/>
      <c r="L3728" s="977" t="n"/>
    </row>
    <row r="3729" ht="17.45" customHeight="1">
      <c r="C3729" s="791" t="n"/>
      <c r="D3729" s="792" t="n"/>
      <c r="E3729" s="793" t="n"/>
      <c r="F3729" s="792" t="n"/>
      <c r="G3729" s="794" t="n"/>
      <c r="H3729" s="793" t="n"/>
      <c r="I3729" s="792" t="n"/>
      <c r="J3729" s="793" t="n"/>
      <c r="K3729" s="795" t="n"/>
      <c r="L3729" s="793" t="n"/>
    </row>
    <row r="3730" ht="17.45" customHeight="1">
      <c r="C3730" s="791" t="n"/>
      <c r="D3730" s="792" t="n"/>
      <c r="E3730" s="793" t="n"/>
      <c r="F3730" s="792" t="n"/>
      <c r="G3730" s="794" t="n"/>
      <c r="H3730" s="793" t="n"/>
      <c r="I3730" s="792" t="n"/>
      <c r="J3730" s="793" t="n"/>
      <c r="K3730" s="795" t="n"/>
      <c r="L3730" s="793" t="n"/>
    </row>
    <row r="3731" ht="17.45" customHeight="1">
      <c r="C3731" s="791" t="n"/>
      <c r="D3731" s="792" t="n"/>
      <c r="E3731" s="793" t="n"/>
      <c r="F3731" s="792" t="n"/>
      <c r="G3731" s="794" t="n"/>
      <c r="H3731" s="793" t="n"/>
      <c r="I3731" s="792" t="n"/>
      <c r="J3731" s="793" t="n"/>
      <c r="K3731" s="795" t="n"/>
      <c r="L3731" s="793" t="n"/>
    </row>
    <row r="3732" ht="17.45" customHeight="1">
      <c r="C3732" s="791" t="n"/>
      <c r="D3732" s="792" t="n"/>
      <c r="E3732" s="793" t="n"/>
      <c r="F3732" s="792" t="n"/>
      <c r="G3732" s="794" t="n"/>
      <c r="H3732" s="793" t="n"/>
      <c r="I3732" s="792" t="n"/>
      <c r="J3732" s="793" t="n"/>
      <c r="K3732" s="795" t="n"/>
      <c r="L3732" s="793" t="n"/>
    </row>
    <row r="3733" ht="17.45" customHeight="1">
      <c r="C3733" s="791" t="n"/>
      <c r="D3733" s="792" t="n"/>
      <c r="E3733" s="793" t="n"/>
      <c r="F3733" s="792" t="n"/>
      <c r="G3733" s="794" t="n"/>
      <c r="H3733" s="793" t="n"/>
      <c r="I3733" s="792" t="n"/>
      <c r="J3733" s="793" t="n"/>
      <c r="K3733" s="795" t="n"/>
      <c r="L3733" s="793" t="n"/>
    </row>
    <row r="3734" ht="17.45" customHeight="1">
      <c r="C3734" s="861" t="n"/>
      <c r="D3734" s="803" t="n"/>
      <c r="E3734" s="804" t="n"/>
      <c r="F3734" s="803" t="n"/>
      <c r="G3734" s="805" t="n"/>
      <c r="H3734" s="804" t="n"/>
      <c r="I3734" s="803" t="n"/>
      <c r="J3734" s="804" t="n"/>
      <c r="K3734" s="806" t="n"/>
      <c r="L3734" s="804" t="n"/>
    </row>
    <row r="3735" ht="17.45" customHeight="1">
      <c r="C3735" s="791" t="n"/>
      <c r="D3735" s="792" t="n"/>
      <c r="E3735" s="793" t="n"/>
      <c r="F3735" s="792" t="n"/>
      <c r="G3735" s="794" t="n"/>
      <c r="H3735" s="793" t="n"/>
      <c r="I3735" s="792" t="n"/>
      <c r="J3735" s="793" t="n"/>
      <c r="K3735" s="795" t="n"/>
      <c r="L3735" s="793" t="n"/>
    </row>
    <row r="3736" ht="17.45" customHeight="1">
      <c r="C3736" s="791" t="n"/>
      <c r="D3736" s="792" t="n"/>
      <c r="E3736" s="793" t="n"/>
      <c r="F3736" s="792" t="n"/>
      <c r="G3736" s="794" t="n"/>
      <c r="H3736" s="793" t="n"/>
      <c r="I3736" s="792" t="n"/>
      <c r="J3736" s="793" t="n"/>
      <c r="K3736" s="795" t="n"/>
      <c r="L3736" s="793" t="n"/>
    </row>
    <row r="3737" ht="17.45" customHeight="1">
      <c r="C3737" s="791" t="n"/>
      <c r="D3737" s="792" t="n"/>
      <c r="E3737" s="793" t="n"/>
      <c r="F3737" s="792" t="n"/>
      <c r="G3737" s="794" t="n"/>
      <c r="H3737" s="793" t="n"/>
      <c r="I3737" s="792" t="n"/>
      <c r="J3737" s="793" t="n"/>
      <c r="K3737" s="795" t="n"/>
      <c r="L3737" s="793" t="n"/>
    </row>
    <row r="3738" ht="17.45" customHeight="1">
      <c r="C3738" s="791" t="n"/>
      <c r="D3738" s="792" t="n"/>
      <c r="E3738" s="793" t="n"/>
      <c r="F3738" s="792" t="n"/>
      <c r="G3738" s="794" t="n"/>
      <c r="H3738" s="793" t="n"/>
      <c r="I3738" s="792" t="n"/>
      <c r="J3738" s="793" t="n"/>
      <c r="K3738" s="795" t="n"/>
      <c r="L3738" s="793" t="n"/>
    </row>
    <row r="3739" ht="17.45" customHeight="1">
      <c r="C3739" s="791" t="n"/>
      <c r="D3739" s="792" t="n"/>
      <c r="E3739" s="793" t="n"/>
      <c r="F3739" s="792" t="n"/>
      <c r="G3739" s="794" t="n"/>
      <c r="H3739" s="793" t="n"/>
      <c r="I3739" s="792" t="n"/>
      <c r="J3739" s="793" t="n"/>
      <c r="K3739" s="795" t="n"/>
      <c r="L3739" s="793" t="n"/>
    </row>
    <row r="3740" ht="17.45" customHeight="1">
      <c r="C3740" s="861" t="n"/>
      <c r="D3740" s="803" t="n"/>
      <c r="E3740" s="804" t="n"/>
      <c r="F3740" s="803" t="n"/>
      <c r="G3740" s="805" t="n"/>
      <c r="H3740" s="804" t="n"/>
      <c r="I3740" s="803" t="n"/>
      <c r="J3740" s="804" t="n"/>
      <c r="K3740" s="806" t="n"/>
      <c r="L3740" s="804" t="n"/>
    </row>
    <row r="3741" ht="17.45" customHeight="1">
      <c r="C3741" s="791" t="n"/>
      <c r="D3741" s="792" t="n"/>
      <c r="E3741" s="793" t="n"/>
      <c r="F3741" s="792" t="n"/>
      <c r="G3741" s="794" t="n"/>
      <c r="H3741" s="793" t="n"/>
      <c r="I3741" s="792" t="n"/>
      <c r="J3741" s="793" t="n"/>
      <c r="K3741" s="795" t="n"/>
      <c r="L3741" s="793" t="n"/>
    </row>
    <row r="3742" ht="17.45" customHeight="1">
      <c r="C3742" s="791" t="n"/>
      <c r="D3742" s="792" t="n"/>
      <c r="E3742" s="793" t="n"/>
      <c r="F3742" s="792" t="n"/>
      <c r="G3742" s="794" t="n"/>
      <c r="H3742" s="793" t="n"/>
      <c r="I3742" s="792" t="n"/>
      <c r="J3742" s="793" t="n"/>
      <c r="K3742" s="795" t="n"/>
      <c r="L3742" s="793" t="n"/>
    </row>
    <row r="3743" ht="17.45" customHeight="1">
      <c r="C3743" s="791" t="n"/>
      <c r="D3743" s="792" t="n"/>
      <c r="E3743" s="793" t="n"/>
      <c r="F3743" s="792" t="n"/>
      <c r="G3743" s="794" t="n"/>
      <c r="H3743" s="793" t="n"/>
      <c r="I3743" s="792" t="n"/>
      <c r="J3743" s="793" t="n"/>
      <c r="K3743" s="795" t="n"/>
      <c r="L3743" s="793" t="n"/>
    </row>
    <row r="3744" ht="17.45" customHeight="1">
      <c r="C3744" s="791" t="n"/>
      <c r="D3744" s="792" t="n"/>
      <c r="E3744" s="793" t="n"/>
      <c r="F3744" s="792" t="n"/>
      <c r="G3744" s="794" t="n"/>
      <c r="H3744" s="793" t="n"/>
      <c r="I3744" s="792" t="n"/>
      <c r="J3744" s="793" t="n"/>
      <c r="K3744" s="795" t="n"/>
      <c r="L3744" s="793" t="n"/>
    </row>
    <row r="3745" ht="17.45" customHeight="1">
      <c r="C3745" s="791" t="n"/>
      <c r="D3745" s="792" t="n"/>
      <c r="E3745" s="793" t="n"/>
      <c r="F3745" s="792" t="n"/>
      <c r="G3745" s="794" t="n"/>
      <c r="H3745" s="793" t="n"/>
      <c r="I3745" s="792" t="n"/>
      <c r="J3745" s="793" t="n"/>
      <c r="K3745" s="795" t="n"/>
      <c r="L3745" s="793" t="n"/>
    </row>
    <row r="3746" ht="17.45" customHeight="1">
      <c r="C3746" s="861" t="n"/>
      <c r="D3746" s="976" t="n"/>
      <c r="E3746" s="977" t="n"/>
      <c r="F3746" s="976" t="n"/>
      <c r="G3746" s="978" t="n"/>
      <c r="H3746" s="977" t="n"/>
      <c r="I3746" s="976" t="n"/>
      <c r="J3746" s="977" t="n"/>
      <c r="K3746" s="979" t="n"/>
      <c r="L3746" s="977" t="n"/>
    </row>
    <row r="3747" ht="17.45" customHeight="1">
      <c r="C3747" s="791" t="n"/>
      <c r="D3747" s="792" t="n"/>
      <c r="E3747" s="793" t="n"/>
      <c r="F3747" s="792" t="n"/>
      <c r="G3747" s="794" t="n"/>
      <c r="H3747" s="793" t="n"/>
      <c r="I3747" s="792" t="n"/>
      <c r="J3747" s="793" t="n"/>
      <c r="K3747" s="795" t="n"/>
      <c r="L3747" s="793" t="n"/>
    </row>
    <row r="3748" ht="17.45" customHeight="1">
      <c r="C3748" s="791" t="n"/>
      <c r="D3748" s="792" t="n"/>
      <c r="E3748" s="793" t="n"/>
      <c r="F3748" s="792" t="n"/>
      <c r="G3748" s="794" t="n"/>
      <c r="H3748" s="793" t="n"/>
      <c r="I3748" s="792" t="n"/>
      <c r="J3748" s="793" t="n"/>
      <c r="K3748" s="795" t="n"/>
      <c r="L3748" s="793" t="n"/>
    </row>
    <row r="3749" ht="17.45" customHeight="1">
      <c r="C3749" s="791" t="n"/>
      <c r="D3749" s="792" t="n"/>
      <c r="E3749" s="793" t="n"/>
      <c r="F3749" s="792" t="n"/>
      <c r="G3749" s="794" t="n"/>
      <c r="H3749" s="793" t="n"/>
      <c r="I3749" s="792" t="n"/>
      <c r="J3749" s="793" t="n"/>
      <c r="K3749" s="795" t="n"/>
      <c r="L3749" s="793" t="n"/>
    </row>
    <row r="3750" ht="17.45" customHeight="1">
      <c r="C3750" s="791" t="n"/>
      <c r="D3750" s="792" t="n"/>
      <c r="E3750" s="793" t="n"/>
      <c r="F3750" s="792" t="n"/>
      <c r="G3750" s="794" t="n"/>
      <c r="H3750" s="793" t="n"/>
      <c r="I3750" s="792" t="n"/>
      <c r="J3750" s="793" t="n"/>
      <c r="K3750" s="795" t="n"/>
      <c r="L3750" s="793" t="n"/>
    </row>
    <row r="3751" ht="17.45" customHeight="1">
      <c r="C3751" s="791" t="n"/>
      <c r="D3751" s="792" t="n"/>
      <c r="E3751" s="793" t="n"/>
      <c r="F3751" s="792" t="n"/>
      <c r="G3751" s="794" t="n"/>
      <c r="H3751" s="793" t="n"/>
      <c r="I3751" s="792" t="n"/>
      <c r="J3751" s="793" t="n"/>
      <c r="K3751" s="795" t="n"/>
      <c r="L3751" s="793" t="n"/>
    </row>
    <row r="3752" ht="17.45" customHeight="1">
      <c r="C3752" s="861" t="n"/>
      <c r="D3752" s="803" t="n"/>
      <c r="E3752" s="804" t="n"/>
      <c r="F3752" s="803" t="n"/>
      <c r="G3752" s="805" t="n"/>
      <c r="H3752" s="804" t="n"/>
      <c r="I3752" s="803" t="n"/>
      <c r="J3752" s="804" t="n"/>
      <c r="K3752" s="806" t="n"/>
      <c r="L3752" s="804" t="n"/>
    </row>
    <row r="3753" ht="17.45" customHeight="1">
      <c r="C3753" s="791" t="n"/>
      <c r="D3753" s="792" t="n"/>
      <c r="E3753" s="793" t="n"/>
      <c r="F3753" s="792" t="n"/>
      <c r="G3753" s="794" t="n"/>
      <c r="H3753" s="793" t="n"/>
      <c r="I3753" s="792" t="n"/>
      <c r="J3753" s="793" t="n"/>
      <c r="K3753" s="795" t="n"/>
      <c r="L3753" s="793" t="n"/>
    </row>
    <row r="3754" ht="17.45" customHeight="1">
      <c r="C3754" s="791" t="n"/>
      <c r="D3754" s="792" t="n"/>
      <c r="E3754" s="793" t="n"/>
      <c r="F3754" s="792" t="n"/>
      <c r="G3754" s="794" t="n"/>
      <c r="H3754" s="793" t="n"/>
      <c r="I3754" s="792" t="n"/>
      <c r="J3754" s="793" t="n"/>
      <c r="K3754" s="795" t="n"/>
      <c r="L3754" s="793" t="n"/>
    </row>
    <row r="3755" ht="17.45" customHeight="1">
      <c r="C3755" s="791" t="n"/>
      <c r="D3755" s="792" t="n"/>
      <c r="E3755" s="793" t="n"/>
      <c r="F3755" s="792" t="n"/>
      <c r="G3755" s="794" t="n"/>
      <c r="H3755" s="793" t="n"/>
      <c r="I3755" s="792" t="n"/>
      <c r="J3755" s="793" t="n"/>
      <c r="K3755" s="795" t="n"/>
      <c r="L3755" s="793" t="n"/>
    </row>
    <row r="3756" ht="17.45" customHeight="1">
      <c r="C3756" s="791" t="n"/>
      <c r="D3756" s="792" t="n"/>
      <c r="E3756" s="793" t="n"/>
      <c r="F3756" s="792" t="n"/>
      <c r="G3756" s="794" t="n"/>
      <c r="H3756" s="793" t="n"/>
      <c r="I3756" s="792" t="n"/>
      <c r="J3756" s="793" t="n"/>
      <c r="K3756" s="795" t="n"/>
      <c r="L3756" s="793" t="n"/>
    </row>
    <row r="3757" ht="17.45" customHeight="1">
      <c r="C3757" s="791" t="n"/>
      <c r="D3757" s="792" t="n"/>
      <c r="E3757" s="793" t="n"/>
      <c r="F3757" s="792" t="n"/>
      <c r="G3757" s="794" t="n"/>
      <c r="H3757" s="793" t="n"/>
      <c r="I3757" s="792" t="n"/>
      <c r="J3757" s="793" t="n"/>
      <c r="K3757" s="795" t="n"/>
      <c r="L3757" s="793" t="n"/>
    </row>
    <row r="3758" ht="17.45" customHeight="1">
      <c r="C3758" s="861" t="n"/>
      <c r="D3758" s="803" t="n"/>
      <c r="E3758" s="804" t="n"/>
      <c r="F3758" s="803" t="n"/>
      <c r="G3758" s="805" t="n"/>
      <c r="H3758" s="804" t="n"/>
      <c r="I3758" s="803" t="n"/>
      <c r="J3758" s="804" t="n"/>
      <c r="K3758" s="806" t="n"/>
      <c r="L3758" s="804" t="n"/>
    </row>
    <row r="3759" ht="17.45" customHeight="1">
      <c r="C3759" s="791" t="n"/>
      <c r="D3759" s="792" t="n"/>
      <c r="E3759" s="793" t="n"/>
      <c r="F3759" s="792" t="n"/>
      <c r="G3759" s="794" t="n"/>
      <c r="H3759" s="793" t="n"/>
      <c r="I3759" s="792" t="n"/>
      <c r="J3759" s="793" t="n"/>
      <c r="K3759" s="795" t="n"/>
      <c r="L3759" s="793" t="n"/>
    </row>
    <row r="3760" ht="17.45" customHeight="1">
      <c r="C3760" s="791" t="n"/>
      <c r="D3760" s="792" t="n"/>
      <c r="E3760" s="793" t="n"/>
      <c r="F3760" s="792" t="n"/>
      <c r="G3760" s="794" t="n"/>
      <c r="H3760" s="793" t="n"/>
      <c r="I3760" s="792" t="n"/>
      <c r="J3760" s="793" t="n"/>
      <c r="K3760" s="795" t="n"/>
      <c r="L3760" s="793" t="n"/>
    </row>
    <row r="3761" ht="17.45" customHeight="1">
      <c r="C3761" s="791" t="n"/>
      <c r="D3761" s="792" t="n"/>
      <c r="E3761" s="793" t="n"/>
      <c r="F3761" s="792" t="n"/>
      <c r="G3761" s="794" t="n"/>
      <c r="H3761" s="793" t="n"/>
      <c r="I3761" s="792" t="n"/>
      <c r="J3761" s="793" t="n"/>
      <c r="K3761" s="795" t="n"/>
      <c r="L3761" s="793" t="n"/>
    </row>
    <row r="3762" ht="17.45" customHeight="1">
      <c r="C3762" s="791" t="n"/>
      <c r="D3762" s="792" t="n"/>
      <c r="E3762" s="793" t="n"/>
      <c r="F3762" s="792" t="n"/>
      <c r="G3762" s="794" t="n"/>
      <c r="H3762" s="793" t="n"/>
      <c r="I3762" s="792" t="n"/>
      <c r="J3762" s="793" t="n"/>
      <c r="K3762" s="795" t="n"/>
      <c r="L3762" s="793" t="n"/>
    </row>
    <row r="3763" ht="17.45" customHeight="1">
      <c r="C3763" s="791" t="n"/>
      <c r="D3763" s="792" t="n"/>
      <c r="E3763" s="793" t="n"/>
      <c r="F3763" s="792" t="n"/>
      <c r="G3763" s="794" t="n"/>
      <c r="H3763" s="793" t="n"/>
      <c r="I3763" s="792" t="n"/>
      <c r="J3763" s="793" t="n"/>
      <c r="K3763" s="795" t="n"/>
      <c r="L3763" s="793" t="n"/>
    </row>
    <row r="3764" ht="17.45" customHeight="1">
      <c r="C3764" s="861" t="n"/>
      <c r="D3764" s="803" t="n"/>
      <c r="E3764" s="804" t="n"/>
      <c r="F3764" s="803" t="n"/>
      <c r="G3764" s="805" t="n"/>
      <c r="H3764" s="804" t="n"/>
      <c r="I3764" s="803" t="n"/>
      <c r="J3764" s="804" t="n"/>
      <c r="K3764" s="806" t="n"/>
      <c r="L3764" s="804" t="n"/>
    </row>
    <row r="3765" ht="17.45" customHeight="1">
      <c r="C3765" s="791" t="n"/>
      <c r="D3765" s="792" t="n"/>
      <c r="E3765" s="793" t="n"/>
      <c r="F3765" s="792" t="n"/>
      <c r="G3765" s="794" t="n"/>
      <c r="H3765" s="793" t="n"/>
      <c r="I3765" s="792" t="n"/>
      <c r="J3765" s="793" t="n"/>
      <c r="K3765" s="795" t="n"/>
      <c r="L3765" s="793" t="n"/>
    </row>
    <row r="3766" ht="17.45" customHeight="1">
      <c r="C3766" s="791" t="n"/>
      <c r="D3766" s="792" t="n"/>
      <c r="E3766" s="793" t="n"/>
      <c r="F3766" s="792" t="n"/>
      <c r="G3766" s="794" t="n"/>
      <c r="H3766" s="793" t="n"/>
      <c r="I3766" s="792" t="n"/>
      <c r="J3766" s="793" t="n"/>
      <c r="K3766" s="795" t="n"/>
      <c r="L3766" s="793" t="n"/>
    </row>
    <row r="3767" ht="17.45" customHeight="1">
      <c r="C3767" s="791" t="n"/>
      <c r="D3767" s="792" t="n"/>
      <c r="E3767" s="793" t="n"/>
      <c r="F3767" s="792" t="n"/>
      <c r="G3767" s="794" t="n"/>
      <c r="H3767" s="793" t="n"/>
      <c r="I3767" s="792" t="n"/>
      <c r="J3767" s="793" t="n"/>
      <c r="K3767" s="795" t="n"/>
      <c r="L3767" s="793" t="n"/>
    </row>
    <row r="3768" ht="17.45" customHeight="1">
      <c r="C3768" s="791" t="n"/>
      <c r="D3768" s="792" t="n"/>
      <c r="E3768" s="793" t="n"/>
      <c r="F3768" s="792" t="n"/>
      <c r="G3768" s="794" t="n"/>
      <c r="H3768" s="793" t="n"/>
      <c r="I3768" s="792" t="n"/>
      <c r="J3768" s="793" t="n"/>
      <c r="K3768" s="795" t="n"/>
      <c r="L3768" s="793" t="n"/>
    </row>
    <row r="3769" ht="17.45" customHeight="1">
      <c r="C3769" s="791" t="n"/>
      <c r="D3769" s="792" t="n"/>
      <c r="E3769" s="793" t="n"/>
      <c r="F3769" s="792" t="n"/>
      <c r="G3769" s="794" t="n"/>
      <c r="H3769" s="793" t="n"/>
      <c r="I3769" s="792" t="n"/>
      <c r="J3769" s="793" t="n"/>
      <c r="K3769" s="795" t="n"/>
      <c r="L3769" s="793" t="n"/>
    </row>
    <row r="3770" ht="17.45" customHeight="1">
      <c r="C3770" s="861" t="n"/>
      <c r="D3770" s="803" t="n"/>
      <c r="E3770" s="804" t="n"/>
      <c r="F3770" s="803" t="n"/>
      <c r="G3770" s="805" t="n"/>
      <c r="H3770" s="804" t="n"/>
      <c r="I3770" s="803" t="n"/>
      <c r="J3770" s="804" t="n"/>
      <c r="K3770" s="806" t="n"/>
      <c r="L3770" s="804" t="n"/>
    </row>
    <row r="3771" ht="17.45" customHeight="1">
      <c r="C3771" s="791" t="n"/>
      <c r="D3771" s="792" t="n"/>
      <c r="E3771" s="793" t="n"/>
      <c r="F3771" s="792" t="n"/>
      <c r="G3771" s="794" t="n"/>
      <c r="H3771" s="793" t="n"/>
      <c r="I3771" s="792" t="n"/>
      <c r="J3771" s="793" t="n"/>
      <c r="K3771" s="795" t="n"/>
      <c r="L3771" s="793" t="n"/>
    </row>
    <row r="3772" ht="17.45" customHeight="1">
      <c r="C3772" s="791" t="n"/>
      <c r="D3772" s="792" t="n"/>
      <c r="E3772" s="793" t="n"/>
      <c r="F3772" s="792" t="n"/>
      <c r="G3772" s="794" t="n"/>
      <c r="H3772" s="793" t="n"/>
      <c r="I3772" s="792" t="n"/>
      <c r="J3772" s="793" t="n"/>
      <c r="K3772" s="795" t="n"/>
      <c r="L3772" s="793" t="n"/>
    </row>
    <row r="3773" ht="17.45" customHeight="1">
      <c r="C3773" s="791" t="n"/>
      <c r="D3773" s="792" t="n"/>
      <c r="E3773" s="793" t="n"/>
      <c r="F3773" s="792" t="n"/>
      <c r="G3773" s="794" t="n"/>
      <c r="H3773" s="793" t="n"/>
      <c r="I3773" s="792" t="n"/>
      <c r="J3773" s="793" t="n"/>
      <c r="K3773" s="795" t="n"/>
      <c r="L3773" s="793" t="n"/>
    </row>
    <row r="3774" ht="17.45" customHeight="1">
      <c r="C3774" s="791" t="n"/>
      <c r="D3774" s="792" t="n"/>
      <c r="E3774" s="793" t="n"/>
      <c r="F3774" s="792" t="n"/>
      <c r="G3774" s="794" t="n"/>
      <c r="H3774" s="793" t="n"/>
      <c r="I3774" s="792" t="n"/>
      <c r="J3774" s="793" t="n"/>
      <c r="K3774" s="795" t="n"/>
      <c r="L3774" s="793" t="n"/>
    </row>
    <row r="3775" ht="17.45" customHeight="1">
      <c r="C3775" s="791" t="n"/>
      <c r="D3775" s="792" t="n"/>
      <c r="E3775" s="793" t="n"/>
      <c r="F3775" s="792" t="n"/>
      <c r="G3775" s="794" t="n"/>
      <c r="H3775" s="793" t="n"/>
      <c r="I3775" s="792" t="n"/>
      <c r="J3775" s="793" t="n"/>
      <c r="K3775" s="795" t="n"/>
      <c r="L3775" s="793" t="n"/>
    </row>
    <row r="3776" ht="17.45" customHeight="1">
      <c r="C3776" s="861" t="n"/>
      <c r="D3776" s="803" t="n"/>
      <c r="E3776" s="804" t="n"/>
      <c r="F3776" s="803" t="n"/>
      <c r="G3776" s="805" t="n"/>
      <c r="H3776" s="804" t="n"/>
      <c r="I3776" s="803" t="n"/>
      <c r="J3776" s="804" t="n"/>
      <c r="K3776" s="806" t="n"/>
      <c r="L3776" s="804" t="n"/>
    </row>
    <row r="3777" ht="17.45" customHeight="1">
      <c r="C3777" s="791" t="n"/>
      <c r="D3777" s="792" t="n"/>
      <c r="E3777" s="793" t="n"/>
      <c r="F3777" s="792" t="n"/>
      <c r="G3777" s="794" t="n"/>
      <c r="H3777" s="793" t="n"/>
      <c r="I3777" s="792" t="n"/>
      <c r="J3777" s="793" t="n"/>
      <c r="K3777" s="795" t="n"/>
      <c r="L3777" s="793" t="n"/>
    </row>
    <row r="3778" ht="17.45" customHeight="1">
      <c r="C3778" s="791" t="n"/>
      <c r="D3778" s="792" t="n"/>
      <c r="E3778" s="793" t="n"/>
      <c r="F3778" s="792" t="n"/>
      <c r="G3778" s="794" t="n"/>
      <c r="H3778" s="793" t="n"/>
      <c r="I3778" s="792" t="n"/>
      <c r="J3778" s="793" t="n"/>
      <c r="K3778" s="795" t="n"/>
      <c r="L3778" s="793" t="n"/>
    </row>
    <row r="3779" ht="17.45" customHeight="1">
      <c r="C3779" s="791" t="n"/>
      <c r="D3779" s="792" t="n"/>
      <c r="E3779" s="793" t="n"/>
      <c r="F3779" s="792" t="n"/>
      <c r="G3779" s="794" t="n"/>
      <c r="H3779" s="793" t="n"/>
      <c r="I3779" s="792" t="n"/>
      <c r="J3779" s="793" t="n"/>
      <c r="K3779" s="795" t="n"/>
      <c r="L3779" s="793" t="n"/>
    </row>
    <row r="3780" ht="17.45" customHeight="1">
      <c r="C3780" s="791" t="n"/>
      <c r="D3780" s="792" t="n"/>
      <c r="E3780" s="793" t="n"/>
      <c r="F3780" s="792" t="n"/>
      <c r="G3780" s="794" t="n"/>
      <c r="H3780" s="793" t="n"/>
      <c r="I3780" s="792" t="n"/>
      <c r="J3780" s="793" t="n"/>
      <c r="K3780" s="795" t="n"/>
      <c r="L3780" s="793" t="n"/>
    </row>
    <row r="3781" ht="17.45" customHeight="1">
      <c r="C3781" s="791" t="n"/>
      <c r="D3781" s="792" t="n"/>
      <c r="E3781" s="793" t="n"/>
      <c r="F3781" s="792" t="n"/>
      <c r="G3781" s="794" t="n"/>
      <c r="H3781" s="793" t="n"/>
      <c r="I3781" s="792" t="n"/>
      <c r="J3781" s="793" t="n"/>
      <c r="K3781" s="795" t="n"/>
      <c r="L3781" s="793" t="n"/>
    </row>
    <row r="3782" ht="17.45" customHeight="1">
      <c r="C3782" s="861" t="n"/>
      <c r="D3782" s="976" t="n"/>
      <c r="E3782" s="977" t="n"/>
      <c r="F3782" s="976" t="n"/>
      <c r="G3782" s="978" t="n"/>
      <c r="H3782" s="977" t="n"/>
      <c r="I3782" s="976" t="n"/>
      <c r="J3782" s="977" t="n"/>
      <c r="K3782" s="979" t="n"/>
      <c r="L3782" s="977" t="n"/>
    </row>
    <row r="3783" ht="17.45" customHeight="1">
      <c r="C3783" s="791" t="n"/>
      <c r="D3783" s="792" t="n"/>
      <c r="E3783" s="793" t="n"/>
      <c r="F3783" s="792" t="n"/>
      <c r="G3783" s="794" t="n"/>
      <c r="H3783" s="793" t="n"/>
      <c r="I3783" s="792" t="n"/>
      <c r="J3783" s="793" t="n"/>
      <c r="K3783" s="795" t="n"/>
      <c r="L3783" s="793" t="n"/>
    </row>
    <row r="3784" ht="17.45" customHeight="1">
      <c r="C3784" s="791" t="n"/>
      <c r="D3784" s="792" t="n"/>
      <c r="E3784" s="793" t="n"/>
      <c r="F3784" s="792" t="n"/>
      <c r="G3784" s="794" t="n"/>
      <c r="H3784" s="793" t="n"/>
      <c r="I3784" s="792" t="n"/>
      <c r="J3784" s="793" t="n"/>
      <c r="K3784" s="795" t="n"/>
      <c r="L3784" s="793" t="n"/>
    </row>
    <row r="3785" ht="17.45" customHeight="1">
      <c r="C3785" s="791" t="n"/>
      <c r="D3785" s="792" t="n"/>
      <c r="E3785" s="793" t="n"/>
      <c r="F3785" s="792" t="n"/>
      <c r="G3785" s="794" t="n"/>
      <c r="H3785" s="793" t="n"/>
      <c r="I3785" s="792" t="n"/>
      <c r="J3785" s="793" t="n"/>
      <c r="K3785" s="795" t="n"/>
      <c r="L3785" s="793" t="n"/>
    </row>
    <row r="3786" ht="17.45" customHeight="1">
      <c r="C3786" s="791" t="n"/>
      <c r="D3786" s="792" t="n"/>
      <c r="E3786" s="793" t="n"/>
      <c r="F3786" s="792" t="n"/>
      <c r="G3786" s="794" t="n"/>
      <c r="H3786" s="793" t="n"/>
      <c r="I3786" s="792" t="n"/>
      <c r="J3786" s="793" t="n"/>
      <c r="K3786" s="795" t="n"/>
      <c r="L3786" s="793" t="n"/>
    </row>
    <row r="3787" ht="17.45" customHeight="1">
      <c r="C3787" s="791" t="n"/>
      <c r="D3787" s="792" t="n"/>
      <c r="E3787" s="793" t="n"/>
      <c r="F3787" s="792" t="n"/>
      <c r="G3787" s="794" t="n"/>
      <c r="H3787" s="793" t="n"/>
      <c r="I3787" s="792" t="n"/>
      <c r="J3787" s="793" t="n"/>
      <c r="K3787" s="795" t="n"/>
      <c r="L3787" s="793" t="n"/>
    </row>
    <row r="3788" ht="17.45" customHeight="1">
      <c r="C3788" s="861" t="n"/>
      <c r="D3788" s="803" t="n"/>
      <c r="E3788" s="804" t="n"/>
      <c r="F3788" s="803" t="n"/>
      <c r="G3788" s="805" t="n"/>
      <c r="H3788" s="804" t="n"/>
      <c r="I3788" s="803" t="n"/>
      <c r="J3788" s="804" t="n"/>
      <c r="K3788" s="806" t="n"/>
      <c r="L3788" s="804" t="n"/>
    </row>
    <row r="3789" ht="17.45" customHeight="1">
      <c r="C3789" s="791" t="n"/>
      <c r="D3789" s="792" t="n"/>
      <c r="E3789" s="793" t="n"/>
      <c r="F3789" s="792" t="n"/>
      <c r="G3789" s="794" t="n"/>
      <c r="H3789" s="793" t="n"/>
      <c r="I3789" s="792" t="n"/>
      <c r="J3789" s="793" t="n"/>
      <c r="K3789" s="795" t="n"/>
      <c r="L3789" s="793" t="n"/>
    </row>
    <row r="3790" ht="17.45" customHeight="1">
      <c r="C3790" s="791" t="n"/>
      <c r="D3790" s="792" t="n"/>
      <c r="E3790" s="793" t="n"/>
      <c r="F3790" s="792" t="n"/>
      <c r="G3790" s="794" t="n"/>
      <c r="H3790" s="793" t="n"/>
      <c r="I3790" s="792" t="n"/>
      <c r="J3790" s="793" t="n"/>
      <c r="K3790" s="795" t="n"/>
      <c r="L3790" s="793" t="n"/>
    </row>
    <row r="3791" ht="17.45" customHeight="1">
      <c r="C3791" s="791" t="n"/>
      <c r="D3791" s="792" t="n"/>
      <c r="E3791" s="793" t="n"/>
      <c r="F3791" s="792" t="n"/>
      <c r="G3791" s="794" t="n"/>
      <c r="H3791" s="793" t="n"/>
      <c r="I3791" s="792" t="n"/>
      <c r="J3791" s="793" t="n"/>
      <c r="K3791" s="795" t="n"/>
      <c r="L3791" s="793" t="n"/>
    </row>
    <row r="3792" ht="17.45" customHeight="1">
      <c r="C3792" s="791" t="n"/>
      <c r="D3792" s="792" t="n"/>
      <c r="E3792" s="793" t="n"/>
      <c r="F3792" s="792" t="n"/>
      <c r="G3792" s="794" t="n"/>
      <c r="H3792" s="793" t="n"/>
      <c r="I3792" s="792" t="n"/>
      <c r="J3792" s="793" t="n"/>
      <c r="K3792" s="795" t="n"/>
      <c r="L3792" s="793" t="n"/>
    </row>
    <row r="3793" ht="17.45" customHeight="1">
      <c r="C3793" s="791" t="n"/>
      <c r="D3793" s="792" t="n"/>
      <c r="E3793" s="793" t="n"/>
      <c r="F3793" s="792" t="n"/>
      <c r="G3793" s="794" t="n"/>
      <c r="H3793" s="793" t="n"/>
      <c r="I3793" s="792" t="n"/>
      <c r="J3793" s="793" t="n"/>
      <c r="K3793" s="795" t="n"/>
      <c r="L3793" s="793" t="n"/>
    </row>
    <row r="3794" ht="17.45" customHeight="1">
      <c r="C3794" s="861" t="n"/>
      <c r="D3794" s="803" t="n"/>
      <c r="E3794" s="804" t="n"/>
      <c r="F3794" s="803" t="n"/>
      <c r="G3794" s="805" t="n"/>
      <c r="H3794" s="804" t="n"/>
      <c r="I3794" s="803" t="n"/>
      <c r="J3794" s="804" t="n"/>
      <c r="K3794" s="806" t="n"/>
      <c r="L3794" s="804" t="n"/>
    </row>
    <row r="3795" ht="17.45" customHeight="1">
      <c r="C3795" s="791" t="n"/>
      <c r="D3795" s="792" t="n"/>
      <c r="E3795" s="793" t="n"/>
      <c r="F3795" s="792" t="n"/>
      <c r="G3795" s="794" t="n"/>
      <c r="H3795" s="793" t="n"/>
      <c r="I3795" s="792" t="n"/>
      <c r="J3795" s="793" t="n"/>
      <c r="K3795" s="795" t="n"/>
      <c r="L3795" s="793" t="n"/>
    </row>
    <row r="3796" ht="17.45" customHeight="1">
      <c r="C3796" s="791" t="n"/>
      <c r="D3796" s="792" t="n"/>
      <c r="E3796" s="793" t="n"/>
      <c r="F3796" s="792" t="n"/>
      <c r="G3796" s="794" t="n"/>
      <c r="H3796" s="793" t="n"/>
      <c r="I3796" s="792" t="n"/>
      <c r="J3796" s="793" t="n"/>
      <c r="K3796" s="795" t="n"/>
      <c r="L3796" s="793" t="n"/>
    </row>
    <row r="3797" ht="17.45" customHeight="1">
      <c r="C3797" s="791" t="n"/>
      <c r="D3797" s="792" t="n"/>
      <c r="E3797" s="793" t="n"/>
      <c r="F3797" s="792" t="n"/>
      <c r="G3797" s="794" t="n"/>
      <c r="H3797" s="793" t="n"/>
      <c r="I3797" s="792" t="n"/>
      <c r="J3797" s="793" t="n"/>
      <c r="K3797" s="795" t="n"/>
      <c r="L3797" s="793" t="n"/>
    </row>
    <row r="3798" ht="17.45" customHeight="1">
      <c r="C3798" s="791" t="n"/>
      <c r="D3798" s="792" t="n"/>
      <c r="E3798" s="793" t="n"/>
      <c r="F3798" s="792" t="n"/>
      <c r="G3798" s="794" t="n"/>
      <c r="H3798" s="793" t="n"/>
      <c r="I3798" s="792" t="n"/>
      <c r="J3798" s="793" t="n"/>
      <c r="K3798" s="795" t="n"/>
      <c r="L3798" s="793" t="n"/>
    </row>
    <row r="3799" ht="17.45" customHeight="1">
      <c r="C3799" s="791" t="n"/>
      <c r="D3799" s="792" t="n"/>
      <c r="E3799" s="793" t="n"/>
      <c r="F3799" s="792" t="n"/>
      <c r="G3799" s="794" t="n"/>
      <c r="H3799" s="793" t="n"/>
      <c r="I3799" s="792" t="n"/>
      <c r="J3799" s="793" t="n"/>
      <c r="K3799" s="795" t="n"/>
      <c r="L3799" s="793" t="n"/>
    </row>
    <row r="3800" ht="17.45" customHeight="1">
      <c r="C3800" s="861" t="n"/>
      <c r="D3800" s="976" t="n"/>
      <c r="E3800" s="977" t="n"/>
      <c r="F3800" s="976" t="n"/>
      <c r="G3800" s="978" t="n"/>
      <c r="H3800" s="977" t="n"/>
      <c r="I3800" s="976" t="n"/>
      <c r="J3800" s="977" t="n"/>
      <c r="K3800" s="979" t="n"/>
      <c r="L3800" s="977" t="n"/>
    </row>
    <row r="3801" ht="17.45" customHeight="1">
      <c r="C3801" s="791" t="n"/>
      <c r="D3801" s="792" t="n"/>
      <c r="E3801" s="793" t="n"/>
      <c r="F3801" s="792" t="n"/>
      <c r="G3801" s="794" t="n"/>
      <c r="H3801" s="793" t="n"/>
      <c r="I3801" s="792" t="n"/>
      <c r="J3801" s="793" t="n"/>
      <c r="K3801" s="795" t="n"/>
      <c r="L3801" s="793" t="n"/>
    </row>
    <row r="3802" ht="17.45" customHeight="1">
      <c r="C3802" s="791" t="n"/>
      <c r="D3802" s="792" t="n"/>
      <c r="E3802" s="793" t="n"/>
      <c r="F3802" s="792" t="n"/>
      <c r="G3802" s="794" t="n"/>
      <c r="H3802" s="793" t="n"/>
      <c r="I3802" s="792" t="n"/>
      <c r="J3802" s="793" t="n"/>
      <c r="K3802" s="795" t="n"/>
      <c r="L3802" s="793" t="n"/>
    </row>
    <row r="3803" ht="17.45" customHeight="1">
      <c r="C3803" s="791" t="n"/>
      <c r="D3803" s="792" t="n"/>
      <c r="E3803" s="793" t="n"/>
      <c r="F3803" s="792" t="n"/>
      <c r="G3803" s="794" t="n"/>
      <c r="H3803" s="793" t="n"/>
      <c r="I3803" s="792" t="n"/>
      <c r="J3803" s="793" t="n"/>
      <c r="K3803" s="795" t="n"/>
      <c r="L3803" s="793" t="n"/>
    </row>
    <row r="3804" ht="17.45" customHeight="1">
      <c r="C3804" s="791" t="n"/>
      <c r="D3804" s="792" t="n"/>
      <c r="E3804" s="793" t="n"/>
      <c r="F3804" s="792" t="n"/>
      <c r="G3804" s="794" t="n"/>
      <c r="H3804" s="793" t="n"/>
      <c r="I3804" s="792" t="n"/>
      <c r="J3804" s="793" t="n"/>
      <c r="K3804" s="795" t="n"/>
      <c r="L3804" s="793" t="n"/>
    </row>
    <row r="3805" ht="17.45" customHeight="1">
      <c r="C3805" s="791" t="n"/>
      <c r="D3805" s="792" t="n"/>
      <c r="E3805" s="793" t="n"/>
      <c r="F3805" s="792" t="n"/>
      <c r="G3805" s="794" t="n"/>
      <c r="H3805" s="793" t="n"/>
      <c r="I3805" s="792" t="n"/>
      <c r="J3805" s="793" t="n"/>
      <c r="K3805" s="795" t="n"/>
      <c r="L3805" s="793" t="n"/>
    </row>
    <row r="3806" ht="17.45" customHeight="1">
      <c r="C3806" s="861" t="n"/>
      <c r="D3806" s="803" t="n"/>
      <c r="E3806" s="804" t="n"/>
      <c r="F3806" s="803" t="n"/>
      <c r="G3806" s="805" t="n"/>
      <c r="H3806" s="804" t="n"/>
      <c r="I3806" s="803" t="n"/>
      <c r="J3806" s="804" t="n"/>
      <c r="K3806" s="806" t="n"/>
      <c r="L3806" s="804" t="n"/>
    </row>
    <row r="3807" ht="17.45" customHeight="1">
      <c r="C3807" s="791" t="n"/>
      <c r="D3807" s="792" t="n"/>
      <c r="E3807" s="793" t="n"/>
      <c r="F3807" s="792" t="n"/>
      <c r="G3807" s="794" t="n"/>
      <c r="H3807" s="793" t="n"/>
      <c r="I3807" s="792" t="n"/>
      <c r="J3807" s="793" t="n"/>
      <c r="K3807" s="795" t="n"/>
      <c r="L3807" s="793" t="n"/>
    </row>
    <row r="3808" ht="17.45" customHeight="1">
      <c r="C3808" s="791" t="n"/>
      <c r="D3808" s="792" t="n"/>
      <c r="E3808" s="793" t="n"/>
      <c r="F3808" s="792" t="n"/>
      <c r="G3808" s="794" t="n"/>
      <c r="H3808" s="793" t="n"/>
      <c r="I3808" s="792" t="n"/>
      <c r="J3808" s="793" t="n"/>
      <c r="K3808" s="795" t="n"/>
      <c r="L3808" s="793" t="n"/>
    </row>
    <row r="3809" ht="17.45" customHeight="1">
      <c r="C3809" s="791" t="n"/>
      <c r="D3809" s="792" t="n"/>
      <c r="E3809" s="793" t="n"/>
      <c r="F3809" s="792" t="n"/>
      <c r="G3809" s="794" t="n"/>
      <c r="H3809" s="793" t="n"/>
      <c r="I3809" s="792" t="n"/>
      <c r="J3809" s="793" t="n"/>
      <c r="K3809" s="795" t="n"/>
      <c r="L3809" s="793" t="n"/>
    </row>
    <row r="3810" ht="17.45" customHeight="1">
      <c r="C3810" s="791" t="n"/>
      <c r="D3810" s="792" t="n"/>
      <c r="E3810" s="793" t="n"/>
      <c r="F3810" s="792" t="n"/>
      <c r="G3810" s="794" t="n"/>
      <c r="H3810" s="793" t="n"/>
      <c r="I3810" s="792" t="n"/>
      <c r="J3810" s="793" t="n"/>
      <c r="K3810" s="795" t="n"/>
      <c r="L3810" s="793" t="n"/>
    </row>
    <row r="3811" ht="17.45" customHeight="1">
      <c r="C3811" s="791" t="n"/>
      <c r="D3811" s="792" t="n"/>
      <c r="E3811" s="793" t="n"/>
      <c r="F3811" s="792" t="n"/>
      <c r="G3811" s="794" t="n"/>
      <c r="H3811" s="793" t="n"/>
      <c r="I3811" s="792" t="n"/>
      <c r="J3811" s="793" t="n"/>
      <c r="K3811" s="795" t="n"/>
      <c r="L3811" s="793" t="n"/>
    </row>
    <row r="3812" ht="17.45" customHeight="1">
      <c r="C3812" s="861" t="n"/>
      <c r="D3812" s="803" t="n"/>
      <c r="E3812" s="804" t="n"/>
      <c r="F3812" s="803" t="n"/>
      <c r="G3812" s="805" t="n"/>
      <c r="H3812" s="804" t="n"/>
      <c r="I3812" s="803" t="n"/>
      <c r="J3812" s="804" t="n"/>
      <c r="K3812" s="806" t="n"/>
      <c r="L3812" s="804" t="n"/>
    </row>
    <row r="3813" ht="17.45" customHeight="1">
      <c r="C3813" s="791" t="n"/>
      <c r="D3813" s="792" t="n"/>
      <c r="E3813" s="793" t="n"/>
      <c r="F3813" s="792" t="n"/>
      <c r="G3813" s="794" t="n"/>
      <c r="H3813" s="793" t="n"/>
      <c r="I3813" s="792" t="n"/>
      <c r="J3813" s="793" t="n"/>
      <c r="K3813" s="795" t="n"/>
      <c r="L3813" s="793" t="n"/>
    </row>
    <row r="3814" ht="17.45" customHeight="1">
      <c r="C3814" s="791" t="n"/>
      <c r="D3814" s="792" t="n"/>
      <c r="E3814" s="793" t="n"/>
      <c r="F3814" s="792" t="n"/>
      <c r="G3814" s="794" t="n"/>
      <c r="H3814" s="793" t="n"/>
      <c r="I3814" s="792" t="n"/>
      <c r="J3814" s="793" t="n"/>
      <c r="K3814" s="795" t="n"/>
      <c r="L3814" s="793" t="n"/>
    </row>
    <row r="3815" ht="17.45" customHeight="1">
      <c r="C3815" s="791" t="n"/>
      <c r="D3815" s="792" t="n"/>
      <c r="E3815" s="793" t="n"/>
      <c r="F3815" s="792" t="n"/>
      <c r="G3815" s="794" t="n"/>
      <c r="H3815" s="793" t="n"/>
      <c r="I3815" s="792" t="n"/>
      <c r="J3815" s="793" t="n"/>
      <c r="K3815" s="795" t="n"/>
      <c r="L3815" s="793" t="n"/>
    </row>
    <row r="3816" ht="17.45" customHeight="1">
      <c r="C3816" s="791" t="n"/>
      <c r="D3816" s="792" t="n"/>
      <c r="E3816" s="793" t="n"/>
      <c r="F3816" s="792" t="n"/>
      <c r="G3816" s="794" t="n"/>
      <c r="H3816" s="793" t="n"/>
      <c r="I3816" s="792" t="n"/>
      <c r="J3816" s="793" t="n"/>
      <c r="K3816" s="795" t="n"/>
      <c r="L3816" s="793" t="n"/>
    </row>
    <row r="3817" ht="17.45" customHeight="1">
      <c r="C3817" s="791" t="n"/>
      <c r="D3817" s="792" t="n"/>
      <c r="E3817" s="793" t="n"/>
      <c r="F3817" s="792" t="n"/>
      <c r="G3817" s="794" t="n"/>
      <c r="H3817" s="793" t="n"/>
      <c r="I3817" s="792" t="n"/>
      <c r="J3817" s="793" t="n"/>
      <c r="K3817" s="795" t="n"/>
      <c r="L3817" s="793" t="n"/>
    </row>
    <row r="3818" ht="17.45" customHeight="1">
      <c r="C3818" s="861" t="n"/>
      <c r="D3818" s="803" t="n"/>
      <c r="E3818" s="804" t="n"/>
      <c r="F3818" s="803" t="n"/>
      <c r="G3818" s="805" t="n"/>
      <c r="H3818" s="804" t="n"/>
      <c r="I3818" s="803" t="n"/>
      <c r="J3818" s="804" t="n"/>
      <c r="K3818" s="806" t="n"/>
      <c r="L3818" s="804" t="n"/>
    </row>
    <row r="3819" ht="17.45" customHeight="1">
      <c r="C3819" s="791" t="n"/>
      <c r="D3819" s="792" t="n"/>
      <c r="E3819" s="793" t="n"/>
      <c r="F3819" s="792" t="n"/>
      <c r="G3819" s="794" t="n"/>
      <c r="H3819" s="793" t="n"/>
      <c r="I3819" s="792" t="n"/>
      <c r="J3819" s="793" t="n"/>
      <c r="K3819" s="795" t="n"/>
      <c r="L3819" s="793" t="n"/>
    </row>
    <row r="3820" ht="17.45" customHeight="1">
      <c r="C3820" s="791" t="n"/>
      <c r="D3820" s="792" t="n"/>
      <c r="E3820" s="793" t="n"/>
      <c r="F3820" s="792" t="n"/>
      <c r="G3820" s="794" t="n"/>
      <c r="H3820" s="793" t="n"/>
      <c r="I3820" s="792" t="n"/>
      <c r="J3820" s="793" t="n"/>
      <c r="K3820" s="795" t="n"/>
      <c r="L3820" s="793" t="n"/>
    </row>
    <row r="3821" ht="17.45" customHeight="1">
      <c r="C3821" s="791" t="n"/>
      <c r="D3821" s="792" t="n"/>
      <c r="E3821" s="793" t="n"/>
      <c r="F3821" s="792" t="n"/>
      <c r="G3821" s="794" t="n"/>
      <c r="H3821" s="793" t="n"/>
      <c r="I3821" s="792" t="n"/>
      <c r="J3821" s="793" t="n"/>
      <c r="K3821" s="795" t="n"/>
      <c r="L3821" s="793" t="n"/>
    </row>
    <row r="3822" ht="17.45" customHeight="1">
      <c r="C3822" s="791" t="n"/>
      <c r="D3822" s="792" t="n"/>
      <c r="E3822" s="793" t="n"/>
      <c r="F3822" s="792" t="n"/>
      <c r="G3822" s="794" t="n"/>
      <c r="H3822" s="793" t="n"/>
      <c r="I3822" s="792" t="n"/>
      <c r="J3822" s="793" t="n"/>
      <c r="K3822" s="795" t="n"/>
      <c r="L3822" s="793" t="n"/>
    </row>
    <row r="3823" ht="17.45" customHeight="1">
      <c r="C3823" s="791" t="n"/>
      <c r="D3823" s="792" t="n"/>
      <c r="E3823" s="793" t="n"/>
      <c r="F3823" s="792" t="n"/>
      <c r="G3823" s="794" t="n"/>
      <c r="H3823" s="793" t="n"/>
      <c r="I3823" s="792" t="n"/>
      <c r="J3823" s="793" t="n"/>
      <c r="K3823" s="795" t="n"/>
      <c r="L3823" s="793" t="n"/>
    </row>
    <row r="3824" ht="17.45" customHeight="1">
      <c r="C3824" s="861" t="n"/>
      <c r="D3824" s="803" t="n"/>
      <c r="E3824" s="804" t="n"/>
      <c r="F3824" s="803" t="n"/>
      <c r="G3824" s="805" t="n"/>
      <c r="H3824" s="804" t="n"/>
      <c r="I3824" s="803" t="n"/>
      <c r="J3824" s="804" t="n"/>
      <c r="K3824" s="806" t="n"/>
      <c r="L3824" s="804" t="n"/>
    </row>
    <row r="3825" ht="17.45" customHeight="1">
      <c r="C3825" s="791" t="n"/>
      <c r="D3825" s="792" t="n"/>
      <c r="E3825" s="793" t="n"/>
      <c r="F3825" s="792" t="n"/>
      <c r="G3825" s="794" t="n"/>
      <c r="H3825" s="793" t="n"/>
      <c r="I3825" s="792" t="n"/>
      <c r="J3825" s="793" t="n"/>
      <c r="K3825" s="795" t="n"/>
      <c r="L3825" s="793" t="n"/>
    </row>
    <row r="3826" ht="17.45" customHeight="1">
      <c r="C3826" s="791" t="n"/>
      <c r="D3826" s="792" t="n"/>
      <c r="E3826" s="793" t="n"/>
      <c r="F3826" s="792" t="n"/>
      <c r="G3826" s="794" t="n"/>
      <c r="H3826" s="793" t="n"/>
      <c r="I3826" s="792" t="n"/>
      <c r="J3826" s="793" t="n"/>
      <c r="K3826" s="795" t="n"/>
      <c r="L3826" s="793" t="n"/>
    </row>
    <row r="3827" ht="17.45" customHeight="1">
      <c r="C3827" s="791" t="n"/>
      <c r="D3827" s="792" t="n"/>
      <c r="E3827" s="793" t="n"/>
      <c r="F3827" s="792" t="n"/>
      <c r="G3827" s="794" t="n"/>
      <c r="H3827" s="793" t="n"/>
      <c r="I3827" s="792" t="n"/>
      <c r="J3827" s="793" t="n"/>
      <c r="K3827" s="795" t="n"/>
      <c r="L3827" s="793" t="n"/>
    </row>
    <row r="3828" ht="17.45" customHeight="1">
      <c r="C3828" s="791" t="n"/>
      <c r="D3828" s="792" t="n"/>
      <c r="E3828" s="793" t="n"/>
      <c r="F3828" s="792" t="n"/>
      <c r="G3828" s="794" t="n"/>
      <c r="H3828" s="793" t="n"/>
      <c r="I3828" s="792" t="n"/>
      <c r="J3828" s="793" t="n"/>
      <c r="K3828" s="795" t="n"/>
      <c r="L3828" s="793" t="n"/>
    </row>
    <row r="3829" ht="17.45" customHeight="1">
      <c r="C3829" s="791" t="n"/>
      <c r="D3829" s="792" t="n"/>
      <c r="E3829" s="793" t="n"/>
      <c r="F3829" s="792" t="n"/>
      <c r="G3829" s="794" t="n"/>
      <c r="H3829" s="793" t="n"/>
      <c r="I3829" s="792" t="n"/>
      <c r="J3829" s="793" t="n"/>
      <c r="K3829" s="795" t="n"/>
      <c r="L3829" s="793" t="n"/>
    </row>
    <row r="3830" ht="17.45" customHeight="1">
      <c r="C3830" s="861" t="n"/>
      <c r="D3830" s="803" t="n"/>
      <c r="E3830" s="804" t="n"/>
      <c r="F3830" s="803" t="n"/>
      <c r="G3830" s="805" t="n"/>
      <c r="H3830" s="804" t="n"/>
      <c r="I3830" s="803" t="n"/>
      <c r="J3830" s="804" t="n"/>
      <c r="K3830" s="806" t="n"/>
      <c r="L3830" s="804" t="n"/>
    </row>
    <row r="3831" ht="17.45" customHeight="1">
      <c r="C3831" s="791" t="n"/>
      <c r="D3831" s="792" t="n"/>
      <c r="E3831" s="793" t="n"/>
      <c r="F3831" s="792" t="n"/>
      <c r="G3831" s="794" t="n"/>
      <c r="H3831" s="793" t="n"/>
      <c r="I3831" s="792" t="n"/>
      <c r="J3831" s="793" t="n"/>
      <c r="K3831" s="795" t="n"/>
      <c r="L3831" s="793" t="n"/>
    </row>
    <row r="3832" ht="17.45" customHeight="1">
      <c r="C3832" s="791" t="n"/>
      <c r="D3832" s="792" t="n"/>
      <c r="E3832" s="793" t="n"/>
      <c r="F3832" s="792" t="n"/>
      <c r="G3832" s="794" t="n"/>
      <c r="H3832" s="793" t="n"/>
      <c r="I3832" s="792" t="n"/>
      <c r="J3832" s="793" t="n"/>
      <c r="K3832" s="795" t="n"/>
      <c r="L3832" s="793" t="n"/>
    </row>
    <row r="3833" ht="17.45" customHeight="1">
      <c r="C3833" s="791" t="n"/>
      <c r="D3833" s="792" t="n"/>
      <c r="E3833" s="793" t="n"/>
      <c r="F3833" s="792" t="n"/>
      <c r="G3833" s="794" t="n"/>
      <c r="H3833" s="793" t="n"/>
      <c r="I3833" s="792" t="n"/>
      <c r="J3833" s="793" t="n"/>
      <c r="K3833" s="795" t="n"/>
      <c r="L3833" s="793" t="n"/>
    </row>
    <row r="3834" ht="17.45" customHeight="1">
      <c r="C3834" s="791" t="n"/>
      <c r="D3834" s="792" t="n"/>
      <c r="E3834" s="793" t="n"/>
      <c r="F3834" s="792" t="n"/>
      <c r="G3834" s="794" t="n"/>
      <c r="H3834" s="793" t="n"/>
      <c r="I3834" s="792" t="n"/>
      <c r="J3834" s="793" t="n"/>
      <c r="K3834" s="795" t="n"/>
      <c r="L3834" s="793" t="n"/>
    </row>
    <row r="3835" ht="17.45" customHeight="1">
      <c r="C3835" s="791" t="n"/>
      <c r="D3835" s="792" t="n"/>
      <c r="E3835" s="793" t="n"/>
      <c r="F3835" s="792" t="n"/>
      <c r="G3835" s="794" t="n"/>
      <c r="H3835" s="793" t="n"/>
      <c r="I3835" s="792" t="n"/>
      <c r="J3835" s="793" t="n"/>
      <c r="K3835" s="795" t="n"/>
      <c r="L3835" s="793" t="n"/>
    </row>
    <row r="3836" ht="17.45" customHeight="1">
      <c r="C3836" s="861" t="n"/>
      <c r="D3836" s="976" t="n"/>
      <c r="E3836" s="977" t="n"/>
      <c r="F3836" s="976" t="n"/>
      <c r="G3836" s="978" t="n"/>
      <c r="H3836" s="977" t="n"/>
      <c r="I3836" s="976" t="n"/>
      <c r="J3836" s="977" t="n"/>
      <c r="K3836" s="979" t="n"/>
      <c r="L3836" s="977" t="n"/>
    </row>
    <row r="3837" ht="17.45" customHeight="1">
      <c r="C3837" s="791" t="n"/>
      <c r="D3837" s="792" t="n"/>
      <c r="E3837" s="793" t="n"/>
      <c r="F3837" s="792" t="n"/>
      <c r="G3837" s="794" t="n"/>
      <c r="H3837" s="793" t="n"/>
      <c r="I3837" s="792" t="n"/>
      <c r="J3837" s="793" t="n"/>
      <c r="K3837" s="795" t="n"/>
      <c r="L3837" s="793" t="n"/>
    </row>
    <row r="3838" ht="17.45" customHeight="1">
      <c r="C3838" s="791" t="n"/>
      <c r="D3838" s="792" t="n"/>
      <c r="E3838" s="793" t="n"/>
      <c r="F3838" s="792" t="n"/>
      <c r="G3838" s="794" t="n"/>
      <c r="H3838" s="793" t="n"/>
      <c r="I3838" s="792" t="n"/>
      <c r="J3838" s="793" t="n"/>
      <c r="K3838" s="795" t="n"/>
      <c r="L3838" s="793" t="n"/>
    </row>
    <row r="3839" ht="17.45" customHeight="1">
      <c r="C3839" s="791" t="n"/>
      <c r="D3839" s="792" t="n"/>
      <c r="E3839" s="793" t="n"/>
      <c r="F3839" s="792" t="n"/>
      <c r="G3839" s="794" t="n"/>
      <c r="H3839" s="793" t="n"/>
      <c r="I3839" s="792" t="n"/>
      <c r="J3839" s="793" t="n"/>
      <c r="K3839" s="795" t="n"/>
      <c r="L3839" s="793" t="n"/>
    </row>
    <row r="3840" ht="17.45" customHeight="1">
      <c r="C3840" s="791" t="n"/>
      <c r="D3840" s="792" t="n"/>
      <c r="E3840" s="793" t="n"/>
      <c r="F3840" s="792" t="n"/>
      <c r="G3840" s="794" t="n"/>
      <c r="H3840" s="793" t="n"/>
      <c r="I3840" s="792" t="n"/>
      <c r="J3840" s="793" t="n"/>
      <c r="K3840" s="795" t="n"/>
      <c r="L3840" s="793" t="n"/>
    </row>
    <row r="3841" ht="17.45" customHeight="1">
      <c r="C3841" s="791" t="n"/>
      <c r="D3841" s="792" t="n"/>
      <c r="E3841" s="793" t="n"/>
      <c r="F3841" s="792" t="n"/>
      <c r="G3841" s="794" t="n"/>
      <c r="H3841" s="793" t="n"/>
      <c r="I3841" s="792" t="n"/>
      <c r="J3841" s="793" t="n"/>
      <c r="K3841" s="795" t="n"/>
      <c r="L3841" s="793" t="n"/>
    </row>
    <row r="3842" ht="17.45" customHeight="1">
      <c r="C3842" s="861" t="n"/>
      <c r="D3842" s="803" t="n"/>
      <c r="E3842" s="804" t="n"/>
      <c r="F3842" s="803" t="n"/>
      <c r="G3842" s="805" t="n"/>
      <c r="H3842" s="804" t="n"/>
      <c r="I3842" s="803" t="n"/>
      <c r="J3842" s="804" t="n"/>
      <c r="K3842" s="806" t="n"/>
      <c r="L3842" s="804" t="n"/>
    </row>
    <row r="3843" ht="17.45" customHeight="1">
      <c r="C3843" s="791" t="n"/>
      <c r="D3843" s="792" t="n"/>
      <c r="E3843" s="793" t="n"/>
      <c r="F3843" s="792" t="n"/>
      <c r="G3843" s="794" t="n"/>
      <c r="H3843" s="793" t="n"/>
      <c r="I3843" s="792" t="n"/>
      <c r="J3843" s="793" t="n"/>
      <c r="K3843" s="795" t="n"/>
      <c r="L3843" s="793" t="n"/>
    </row>
    <row r="3844" ht="17.45" customHeight="1">
      <c r="C3844" s="791" t="n"/>
      <c r="D3844" s="792" t="n"/>
      <c r="E3844" s="793" t="n"/>
      <c r="F3844" s="792" t="n"/>
      <c r="G3844" s="794" t="n"/>
      <c r="H3844" s="793" t="n"/>
      <c r="I3844" s="792" t="n"/>
      <c r="J3844" s="793" t="n"/>
      <c r="K3844" s="795" t="n"/>
      <c r="L3844" s="793" t="n"/>
    </row>
    <row r="3845" ht="17.45" customHeight="1">
      <c r="C3845" s="791" t="n"/>
      <c r="D3845" s="792" t="n"/>
      <c r="E3845" s="793" t="n"/>
      <c r="F3845" s="792" t="n"/>
      <c r="G3845" s="794" t="n"/>
      <c r="H3845" s="793" t="n"/>
      <c r="I3845" s="792" t="n"/>
      <c r="J3845" s="793" t="n"/>
      <c r="K3845" s="795" t="n"/>
      <c r="L3845" s="793" t="n"/>
    </row>
    <row r="3846" ht="17.45" customHeight="1">
      <c r="C3846" s="791" t="n"/>
      <c r="D3846" s="792" t="n"/>
      <c r="E3846" s="793" t="n"/>
      <c r="F3846" s="792" t="n"/>
      <c r="G3846" s="794" t="n"/>
      <c r="H3846" s="793" t="n"/>
      <c r="I3846" s="792" t="n"/>
      <c r="J3846" s="793" t="n"/>
      <c r="K3846" s="795" t="n"/>
      <c r="L3846" s="793" t="n"/>
    </row>
    <row r="3847" ht="17.45" customHeight="1">
      <c r="C3847" s="791" t="n"/>
      <c r="D3847" s="792" t="n"/>
      <c r="E3847" s="793" t="n"/>
      <c r="F3847" s="792" t="n"/>
      <c r="G3847" s="794" t="n"/>
      <c r="H3847" s="793" t="n"/>
      <c r="I3847" s="792" t="n"/>
      <c r="J3847" s="793" t="n"/>
      <c r="K3847" s="795" t="n"/>
      <c r="L3847" s="793" t="n"/>
    </row>
    <row r="3848" ht="17.45" customHeight="1">
      <c r="C3848" s="861" t="n"/>
      <c r="D3848" s="803" t="n"/>
      <c r="E3848" s="804" t="n"/>
      <c r="F3848" s="803" t="n"/>
      <c r="G3848" s="805" t="n"/>
      <c r="H3848" s="804" t="n"/>
      <c r="I3848" s="803" t="n"/>
      <c r="J3848" s="804" t="n"/>
      <c r="K3848" s="806" t="n"/>
      <c r="L3848" s="804" t="n"/>
    </row>
    <row r="3849" ht="17.45" customHeight="1">
      <c r="C3849" s="791" t="n"/>
      <c r="D3849" s="792" t="n"/>
      <c r="E3849" s="793" t="n"/>
      <c r="F3849" s="792" t="n"/>
      <c r="G3849" s="794" t="n"/>
      <c r="H3849" s="793" t="n"/>
      <c r="I3849" s="792" t="n"/>
      <c r="J3849" s="793" t="n"/>
      <c r="K3849" s="795" t="n"/>
      <c r="L3849" s="793" t="n"/>
    </row>
    <row r="3850" ht="17.45" customHeight="1">
      <c r="C3850" s="791" t="n"/>
      <c r="D3850" s="792" t="n"/>
      <c r="E3850" s="793" t="n"/>
      <c r="F3850" s="792" t="n"/>
      <c r="G3850" s="794" t="n"/>
      <c r="H3850" s="793" t="n"/>
      <c r="I3850" s="792" t="n"/>
      <c r="J3850" s="793" t="n"/>
      <c r="K3850" s="795" t="n"/>
      <c r="L3850" s="793" t="n"/>
    </row>
    <row r="3851" ht="17.45" customHeight="1">
      <c r="C3851" s="791" t="n"/>
      <c r="D3851" s="792" t="n"/>
      <c r="E3851" s="793" t="n"/>
      <c r="F3851" s="792" t="n"/>
      <c r="G3851" s="794" t="n"/>
      <c r="H3851" s="793" t="n"/>
      <c r="I3851" s="792" t="n"/>
      <c r="J3851" s="793" t="n"/>
      <c r="K3851" s="795" t="n"/>
      <c r="L3851" s="793" t="n"/>
    </row>
    <row r="3852" ht="17.45" customHeight="1">
      <c r="C3852" s="791" t="n"/>
      <c r="D3852" s="792" t="n"/>
      <c r="E3852" s="793" t="n"/>
      <c r="F3852" s="792" t="n"/>
      <c r="G3852" s="794" t="n"/>
      <c r="H3852" s="793" t="n"/>
      <c r="I3852" s="792" t="n"/>
      <c r="J3852" s="793" t="n"/>
      <c r="K3852" s="795" t="n"/>
      <c r="L3852" s="793" t="n"/>
    </row>
    <row r="3853" ht="17.45" customHeight="1">
      <c r="C3853" s="791" t="n"/>
      <c r="D3853" s="792" t="n"/>
      <c r="E3853" s="793" t="n"/>
      <c r="F3853" s="792" t="n"/>
      <c r="G3853" s="794" t="n"/>
      <c r="H3853" s="793" t="n"/>
      <c r="I3853" s="792" t="n"/>
      <c r="J3853" s="793" t="n"/>
      <c r="K3853" s="795" t="n"/>
      <c r="L3853" s="793" t="n"/>
    </row>
    <row r="3854" ht="17.45" customHeight="1">
      <c r="C3854" s="861" t="n"/>
      <c r="D3854" s="976" t="n"/>
      <c r="E3854" s="977" t="n"/>
      <c r="F3854" s="976" t="n"/>
      <c r="G3854" s="978" t="n"/>
      <c r="H3854" s="977" t="n"/>
      <c r="I3854" s="976" t="n"/>
      <c r="J3854" s="977" t="n"/>
      <c r="K3854" s="979" t="n"/>
      <c r="L3854" s="977" t="n"/>
    </row>
    <row r="3855" ht="17.45" customHeight="1">
      <c r="C3855" s="791" t="n"/>
      <c r="D3855" s="792" t="n"/>
      <c r="E3855" s="793" t="n"/>
      <c r="F3855" s="792" t="n"/>
      <c r="G3855" s="794" t="n"/>
      <c r="H3855" s="793" t="n"/>
      <c r="I3855" s="792" t="n"/>
      <c r="J3855" s="793" t="n"/>
      <c r="K3855" s="795" t="n"/>
      <c r="L3855" s="793" t="n"/>
    </row>
    <row r="3856" ht="17.45" customHeight="1">
      <c r="C3856" s="791" t="n"/>
      <c r="D3856" s="792" t="n"/>
      <c r="E3856" s="793" t="n"/>
      <c r="F3856" s="792" t="n"/>
      <c r="G3856" s="794" t="n"/>
      <c r="H3856" s="793" t="n"/>
      <c r="I3856" s="792" t="n"/>
      <c r="J3856" s="793" t="n"/>
      <c r="K3856" s="795" t="n"/>
      <c r="L3856" s="793" t="n"/>
    </row>
    <row r="3857" ht="17.45" customHeight="1">
      <c r="C3857" s="791" t="n"/>
      <c r="D3857" s="792" t="n"/>
      <c r="E3857" s="793" t="n"/>
      <c r="F3857" s="792" t="n"/>
      <c r="G3857" s="794" t="n"/>
      <c r="H3857" s="793" t="n"/>
      <c r="I3857" s="792" t="n"/>
      <c r="J3857" s="793" t="n"/>
      <c r="K3857" s="795" t="n"/>
      <c r="L3857" s="793" t="n"/>
    </row>
    <row r="3858" ht="17.45" customHeight="1">
      <c r="C3858" s="791" t="n"/>
      <c r="D3858" s="792" t="n"/>
      <c r="E3858" s="793" t="n"/>
      <c r="F3858" s="792" t="n"/>
      <c r="G3858" s="794" t="n"/>
      <c r="H3858" s="793" t="n"/>
      <c r="I3858" s="792" t="n"/>
      <c r="J3858" s="793" t="n"/>
      <c r="K3858" s="795" t="n"/>
      <c r="L3858" s="793" t="n"/>
    </row>
    <row r="3859" ht="17.45" customHeight="1">
      <c r="C3859" s="791" t="n"/>
      <c r="D3859" s="792" t="n"/>
      <c r="E3859" s="793" t="n"/>
      <c r="F3859" s="792" t="n"/>
      <c r="G3859" s="794" t="n"/>
      <c r="H3859" s="793" t="n"/>
      <c r="I3859" s="792" t="n"/>
      <c r="J3859" s="793" t="n"/>
      <c r="K3859" s="795" t="n"/>
      <c r="L3859" s="793" t="n"/>
    </row>
    <row r="3860" ht="17.45" customHeight="1">
      <c r="C3860" s="861" t="n"/>
      <c r="D3860" s="803" t="n"/>
      <c r="E3860" s="804" t="n"/>
      <c r="F3860" s="803" t="n"/>
      <c r="G3860" s="805" t="n"/>
      <c r="H3860" s="804" t="n"/>
      <c r="I3860" s="803" t="n"/>
      <c r="J3860" s="804" t="n"/>
      <c r="K3860" s="806" t="n"/>
      <c r="L3860" s="804" t="n"/>
    </row>
    <row r="3861" ht="17.45" customHeight="1">
      <c r="C3861" s="791" t="n"/>
      <c r="D3861" s="792" t="n"/>
      <c r="E3861" s="793" t="n"/>
      <c r="F3861" s="792" t="n"/>
      <c r="G3861" s="794" t="n"/>
      <c r="H3861" s="793" t="n"/>
      <c r="I3861" s="792" t="n"/>
      <c r="J3861" s="793" t="n"/>
      <c r="K3861" s="795" t="n"/>
      <c r="L3861" s="793" t="n"/>
    </row>
    <row r="3862" ht="17.45" customHeight="1">
      <c r="C3862" s="791" t="n"/>
      <c r="D3862" s="792" t="n"/>
      <c r="E3862" s="793" t="n"/>
      <c r="F3862" s="792" t="n"/>
      <c r="G3862" s="794" t="n"/>
      <c r="H3862" s="793" t="n"/>
      <c r="I3862" s="792" t="n"/>
      <c r="J3862" s="793" t="n"/>
      <c r="K3862" s="795" t="n"/>
      <c r="L3862" s="793" t="n"/>
    </row>
    <row r="3863" ht="17.45" customHeight="1">
      <c r="C3863" s="791" t="n"/>
      <c r="D3863" s="792" t="n"/>
      <c r="E3863" s="793" t="n"/>
      <c r="F3863" s="792" t="n"/>
      <c r="G3863" s="794" t="n"/>
      <c r="H3863" s="793" t="n"/>
      <c r="I3863" s="792" t="n"/>
      <c r="J3863" s="793" t="n"/>
      <c r="K3863" s="795" t="n"/>
      <c r="L3863" s="793" t="n"/>
    </row>
    <row r="3864" ht="17.45" customHeight="1">
      <c r="C3864" s="791" t="n"/>
      <c r="D3864" s="792" t="n"/>
      <c r="E3864" s="793" t="n"/>
      <c r="F3864" s="792" t="n"/>
      <c r="G3864" s="794" t="n"/>
      <c r="H3864" s="793" t="n"/>
      <c r="I3864" s="792" t="n"/>
      <c r="J3864" s="793" t="n"/>
      <c r="K3864" s="795" t="n"/>
      <c r="L3864" s="793" t="n"/>
    </row>
    <row r="3865" ht="17.45" customHeight="1">
      <c r="C3865" s="791" t="n"/>
      <c r="D3865" s="792" t="n"/>
      <c r="E3865" s="793" t="n"/>
      <c r="F3865" s="792" t="n"/>
      <c r="G3865" s="794" t="n"/>
      <c r="H3865" s="793" t="n"/>
      <c r="I3865" s="792" t="n"/>
      <c r="J3865" s="793" t="n"/>
      <c r="K3865" s="795" t="n"/>
      <c r="L3865" s="793" t="n"/>
    </row>
    <row r="3866" ht="17.45" customHeight="1">
      <c r="C3866" s="861" t="n"/>
      <c r="D3866" s="803" t="n"/>
      <c r="E3866" s="804" t="n"/>
      <c r="F3866" s="803" t="n"/>
      <c r="G3866" s="805" t="n"/>
      <c r="H3866" s="804" t="n"/>
      <c r="I3866" s="803" t="n"/>
      <c r="J3866" s="804" t="n"/>
      <c r="K3866" s="806" t="n"/>
      <c r="L3866" s="804" t="n"/>
    </row>
    <row r="3867" ht="17.45" customHeight="1">
      <c r="C3867" s="791" t="n"/>
      <c r="D3867" s="792" t="n"/>
      <c r="E3867" s="793" t="n"/>
      <c r="F3867" s="792" t="n"/>
      <c r="G3867" s="794" t="n"/>
      <c r="H3867" s="793" t="n"/>
      <c r="I3867" s="792" t="n"/>
      <c r="J3867" s="793" t="n"/>
      <c r="K3867" s="795" t="n"/>
      <c r="L3867" s="793" t="n"/>
    </row>
    <row r="3868" ht="17.45" customHeight="1">
      <c r="C3868" s="791" t="n"/>
      <c r="D3868" s="792" t="n"/>
      <c r="E3868" s="793" t="n"/>
      <c r="F3868" s="792" t="n"/>
      <c r="G3868" s="794" t="n"/>
      <c r="H3868" s="793" t="n"/>
      <c r="I3868" s="792" t="n"/>
      <c r="J3868" s="793" t="n"/>
      <c r="K3868" s="795" t="n"/>
      <c r="L3868" s="793" t="n"/>
    </row>
    <row r="3869" ht="17.45" customHeight="1">
      <c r="C3869" s="791" t="n"/>
      <c r="D3869" s="792" t="n"/>
      <c r="E3869" s="793" t="n"/>
      <c r="F3869" s="792" t="n"/>
      <c r="G3869" s="794" t="n"/>
      <c r="H3869" s="793" t="n"/>
      <c r="I3869" s="792" t="n"/>
      <c r="J3869" s="793" t="n"/>
      <c r="K3869" s="795" t="n"/>
      <c r="L3869" s="793" t="n"/>
    </row>
    <row r="3870" ht="17.45" customHeight="1">
      <c r="C3870" s="791" t="n"/>
      <c r="D3870" s="792" t="n"/>
      <c r="E3870" s="793" t="n"/>
      <c r="F3870" s="792" t="n"/>
      <c r="G3870" s="794" t="n"/>
      <c r="H3870" s="793" t="n"/>
      <c r="I3870" s="792" t="n"/>
      <c r="J3870" s="793" t="n"/>
      <c r="K3870" s="795" t="n"/>
      <c r="L3870" s="793" t="n"/>
    </row>
    <row r="3871" ht="17.45" customHeight="1">
      <c r="C3871" s="791" t="n"/>
      <c r="D3871" s="792" t="n"/>
      <c r="E3871" s="793" t="n"/>
      <c r="F3871" s="792" t="n"/>
      <c r="G3871" s="794" t="n"/>
      <c r="H3871" s="793" t="n"/>
      <c r="I3871" s="792" t="n"/>
      <c r="J3871" s="793" t="n"/>
      <c r="K3871" s="795" t="n"/>
      <c r="L3871" s="793" t="n"/>
    </row>
    <row r="3872" ht="17.45" customHeight="1">
      <c r="C3872" s="861" t="n"/>
      <c r="D3872" s="803" t="n"/>
      <c r="E3872" s="804" t="n"/>
      <c r="F3872" s="803" t="n"/>
      <c r="G3872" s="805" t="n"/>
      <c r="H3872" s="804" t="n"/>
      <c r="I3872" s="803" t="n"/>
      <c r="J3872" s="804" t="n"/>
      <c r="K3872" s="806" t="n"/>
      <c r="L3872" s="804" t="n"/>
    </row>
    <row r="3873" ht="17.45" customHeight="1">
      <c r="C3873" s="791" t="n"/>
      <c r="D3873" s="792" t="n"/>
      <c r="E3873" s="793" t="n"/>
      <c r="F3873" s="792" t="n"/>
      <c r="G3873" s="794" t="n"/>
      <c r="H3873" s="793" t="n"/>
      <c r="I3873" s="792" t="n"/>
      <c r="J3873" s="793" t="n"/>
      <c r="K3873" s="795" t="n"/>
      <c r="L3873" s="793" t="n"/>
    </row>
    <row r="3874" ht="17.45" customHeight="1">
      <c r="C3874" s="791" t="n"/>
      <c r="D3874" s="792" t="n"/>
      <c r="E3874" s="793" t="n"/>
      <c r="F3874" s="792" t="n"/>
      <c r="G3874" s="794" t="n"/>
      <c r="H3874" s="793" t="n"/>
      <c r="I3874" s="792" t="n"/>
      <c r="J3874" s="793" t="n"/>
      <c r="K3874" s="795" t="n"/>
      <c r="L3874" s="793" t="n"/>
    </row>
    <row r="3875" ht="17.45" customHeight="1">
      <c r="C3875" s="791" t="n"/>
      <c r="D3875" s="792" t="n"/>
      <c r="E3875" s="793" t="n"/>
      <c r="F3875" s="792" t="n"/>
      <c r="G3875" s="794" t="n"/>
      <c r="H3875" s="793" t="n"/>
      <c r="I3875" s="792" t="n"/>
      <c r="J3875" s="793" t="n"/>
      <c r="K3875" s="795" t="n"/>
      <c r="L3875" s="793" t="n"/>
    </row>
    <row r="3876" ht="17.45" customHeight="1">
      <c r="C3876" s="791" t="n"/>
      <c r="D3876" s="792" t="n"/>
      <c r="E3876" s="793" t="n"/>
      <c r="F3876" s="792" t="n"/>
      <c r="G3876" s="794" t="n"/>
      <c r="H3876" s="793" t="n"/>
      <c r="I3876" s="792" t="n"/>
      <c r="J3876" s="793" t="n"/>
      <c r="K3876" s="795" t="n"/>
      <c r="L3876" s="793" t="n"/>
    </row>
    <row r="3877" ht="17.45" customHeight="1">
      <c r="C3877" s="791" t="n"/>
      <c r="D3877" s="792" t="n"/>
      <c r="E3877" s="793" t="n"/>
      <c r="F3877" s="792" t="n"/>
      <c r="G3877" s="794" t="n"/>
      <c r="H3877" s="793" t="n"/>
      <c r="I3877" s="792" t="n"/>
      <c r="J3877" s="793" t="n"/>
      <c r="K3877" s="795" t="n"/>
      <c r="L3877" s="793" t="n"/>
    </row>
    <row r="3878" ht="17.45" customHeight="1">
      <c r="C3878" s="861" t="n"/>
      <c r="D3878" s="803" t="n"/>
      <c r="E3878" s="804" t="n"/>
      <c r="F3878" s="803" t="n"/>
      <c r="G3878" s="805" t="n"/>
      <c r="H3878" s="804" t="n"/>
      <c r="I3878" s="803" t="n"/>
      <c r="J3878" s="804" t="n"/>
      <c r="K3878" s="806" t="n"/>
      <c r="L3878" s="804" t="n"/>
    </row>
    <row r="3879" ht="17.45" customHeight="1">
      <c r="C3879" s="791" t="n"/>
      <c r="D3879" s="792" t="n"/>
      <c r="E3879" s="793" t="n"/>
      <c r="F3879" s="792" t="n"/>
      <c r="G3879" s="794" t="n"/>
      <c r="H3879" s="793" t="n"/>
      <c r="I3879" s="792" t="n"/>
      <c r="J3879" s="793" t="n"/>
      <c r="K3879" s="795" t="n"/>
      <c r="L3879" s="793" t="n"/>
    </row>
    <row r="3880" ht="17.45" customHeight="1">
      <c r="C3880" s="791" t="n"/>
      <c r="D3880" s="792" t="n"/>
      <c r="E3880" s="793" t="n"/>
      <c r="F3880" s="792" t="n"/>
      <c r="G3880" s="794" t="n"/>
      <c r="H3880" s="793" t="n"/>
      <c r="I3880" s="792" t="n"/>
      <c r="J3880" s="793" t="n"/>
      <c r="K3880" s="795" t="n"/>
      <c r="L3880" s="793" t="n"/>
    </row>
    <row r="3881" ht="17.45" customHeight="1">
      <c r="C3881" s="791" t="n"/>
      <c r="D3881" s="792" t="n"/>
      <c r="E3881" s="793" t="n"/>
      <c r="F3881" s="792" t="n"/>
      <c r="G3881" s="794" t="n"/>
      <c r="H3881" s="793" t="n"/>
      <c r="I3881" s="792" t="n"/>
      <c r="J3881" s="793" t="n"/>
      <c r="K3881" s="795" t="n"/>
      <c r="L3881" s="793" t="n"/>
    </row>
    <row r="3882" ht="17.45" customHeight="1">
      <c r="C3882" s="791" t="n"/>
      <c r="D3882" s="792" t="n"/>
      <c r="E3882" s="793" t="n"/>
      <c r="F3882" s="792" t="n"/>
      <c r="G3882" s="794" t="n"/>
      <c r="H3882" s="793" t="n"/>
      <c r="I3882" s="792" t="n"/>
      <c r="J3882" s="793" t="n"/>
      <c r="K3882" s="795" t="n"/>
      <c r="L3882" s="793" t="n"/>
    </row>
    <row r="3883" ht="17.45" customHeight="1">
      <c r="C3883" s="791" t="n"/>
      <c r="D3883" s="792" t="n"/>
      <c r="E3883" s="793" t="n"/>
      <c r="F3883" s="792" t="n"/>
      <c r="G3883" s="794" t="n"/>
      <c r="H3883" s="793" t="n"/>
      <c r="I3883" s="792" t="n"/>
      <c r="J3883" s="793" t="n"/>
      <c r="K3883" s="795" t="n"/>
      <c r="L3883" s="793" t="n"/>
    </row>
    <row r="3884" ht="17.45" customHeight="1">
      <c r="C3884" s="861" t="n"/>
      <c r="D3884" s="803" t="n"/>
      <c r="E3884" s="804" t="n"/>
      <c r="F3884" s="803" t="n"/>
      <c r="G3884" s="805" t="n"/>
      <c r="H3884" s="804" t="n"/>
      <c r="I3884" s="803" t="n"/>
      <c r="J3884" s="804" t="n"/>
      <c r="K3884" s="806" t="n"/>
      <c r="L3884" s="804" t="n"/>
    </row>
    <row r="3885" ht="17.45" customHeight="1">
      <c r="C3885" s="791" t="n"/>
      <c r="D3885" s="792" t="n"/>
      <c r="E3885" s="793" t="n"/>
      <c r="F3885" s="792" t="n"/>
      <c r="G3885" s="794" t="n"/>
      <c r="H3885" s="793" t="n"/>
      <c r="I3885" s="792" t="n"/>
      <c r="J3885" s="793" t="n"/>
      <c r="K3885" s="795" t="n"/>
      <c r="L3885" s="793" t="n"/>
    </row>
    <row r="3886" ht="17.45" customHeight="1">
      <c r="C3886" s="791" t="n"/>
      <c r="D3886" s="792" t="n"/>
      <c r="E3886" s="793" t="n"/>
      <c r="F3886" s="792" t="n"/>
      <c r="G3886" s="794" t="n"/>
      <c r="H3886" s="793" t="n"/>
      <c r="I3886" s="792" t="n"/>
      <c r="J3886" s="793" t="n"/>
      <c r="K3886" s="795" t="n"/>
      <c r="L3886" s="793" t="n"/>
    </row>
    <row r="3887" ht="17.45" customHeight="1">
      <c r="C3887" s="791" t="n"/>
      <c r="D3887" s="792" t="n"/>
      <c r="E3887" s="793" t="n"/>
      <c r="F3887" s="792" t="n"/>
      <c r="G3887" s="794" t="n"/>
      <c r="H3887" s="793" t="n"/>
      <c r="I3887" s="792" t="n"/>
      <c r="J3887" s="793" t="n"/>
      <c r="K3887" s="795" t="n"/>
      <c r="L3887" s="793" t="n"/>
    </row>
    <row r="3888" ht="17.45" customHeight="1">
      <c r="C3888" s="791" t="n"/>
      <c r="D3888" s="792" t="n"/>
      <c r="E3888" s="793" t="n"/>
      <c r="F3888" s="792" t="n"/>
      <c r="G3888" s="794" t="n"/>
      <c r="H3888" s="793" t="n"/>
      <c r="I3888" s="792" t="n"/>
      <c r="J3888" s="793" t="n"/>
      <c r="K3888" s="795" t="n"/>
      <c r="L3888" s="793" t="n"/>
    </row>
    <row r="3889" ht="17.45" customHeight="1">
      <c r="C3889" s="791" t="n"/>
      <c r="D3889" s="792" t="n"/>
      <c r="E3889" s="793" t="n"/>
      <c r="F3889" s="792" t="n"/>
      <c r="G3889" s="794" t="n"/>
      <c r="H3889" s="793" t="n"/>
      <c r="I3889" s="792" t="n"/>
      <c r="J3889" s="793" t="n"/>
      <c r="K3889" s="795" t="n"/>
      <c r="L3889" s="793" t="n"/>
    </row>
    <row r="3890" ht="17.45" customHeight="1">
      <c r="C3890" s="861" t="n"/>
      <c r="D3890" s="976" t="n"/>
      <c r="E3890" s="977" t="n"/>
      <c r="F3890" s="976" t="n"/>
      <c r="G3890" s="978" t="n"/>
      <c r="H3890" s="977" t="n"/>
      <c r="I3890" s="976" t="n"/>
      <c r="J3890" s="977" t="n"/>
      <c r="K3890" s="979" t="n"/>
      <c r="L3890" s="977" t="n"/>
    </row>
    <row r="3891" ht="17.45" customHeight="1">
      <c r="C3891" s="791" t="n"/>
      <c r="D3891" s="792" t="n"/>
      <c r="E3891" s="793" t="n"/>
      <c r="F3891" s="792" t="n"/>
      <c r="G3891" s="794" t="n"/>
      <c r="H3891" s="793" t="n"/>
      <c r="I3891" s="792" t="n"/>
      <c r="J3891" s="793" t="n"/>
      <c r="K3891" s="795" t="n"/>
      <c r="L3891" s="793" t="n"/>
    </row>
    <row r="3892" ht="17.45" customHeight="1">
      <c r="C3892" s="791" t="n"/>
      <c r="D3892" s="792" t="n"/>
      <c r="E3892" s="793" t="n"/>
      <c r="F3892" s="792" t="n"/>
      <c r="G3892" s="794" t="n"/>
      <c r="H3892" s="793" t="n"/>
      <c r="I3892" s="792" t="n"/>
      <c r="J3892" s="793" t="n"/>
      <c r="K3892" s="795" t="n"/>
      <c r="L3892" s="793" t="n"/>
    </row>
    <row r="3893" ht="17.45" customHeight="1">
      <c r="C3893" s="791" t="n"/>
      <c r="D3893" s="792" t="n"/>
      <c r="E3893" s="793" t="n"/>
      <c r="F3893" s="792" t="n"/>
      <c r="G3893" s="794" t="n"/>
      <c r="H3893" s="793" t="n"/>
      <c r="I3893" s="792" t="n"/>
      <c r="J3893" s="793" t="n"/>
      <c r="K3893" s="795" t="n"/>
      <c r="L3893" s="793" t="n"/>
    </row>
    <row r="3894" ht="17.45" customHeight="1">
      <c r="C3894" s="791" t="n"/>
      <c r="D3894" s="792" t="n"/>
      <c r="E3894" s="793" t="n"/>
      <c r="F3894" s="792" t="n"/>
      <c r="G3894" s="794" t="n"/>
      <c r="H3894" s="793" t="n"/>
      <c r="I3894" s="792" t="n"/>
      <c r="J3894" s="793" t="n"/>
      <c r="K3894" s="795" t="n"/>
      <c r="L3894" s="793" t="n"/>
    </row>
    <row r="3895" ht="17.45" customHeight="1">
      <c r="C3895" s="791" t="n"/>
      <c r="D3895" s="792" t="n"/>
      <c r="E3895" s="793" t="n"/>
      <c r="F3895" s="792" t="n"/>
      <c r="G3895" s="794" t="n"/>
      <c r="H3895" s="793" t="n"/>
      <c r="I3895" s="792" t="n"/>
      <c r="J3895" s="793" t="n"/>
      <c r="K3895" s="795" t="n"/>
      <c r="L3895" s="793" t="n"/>
    </row>
    <row r="3896" ht="17.45" customHeight="1">
      <c r="C3896" s="861" t="n"/>
      <c r="D3896" s="803" t="n"/>
      <c r="E3896" s="804" t="n"/>
      <c r="F3896" s="803" t="n"/>
      <c r="G3896" s="805" t="n"/>
      <c r="H3896" s="804" t="n"/>
      <c r="I3896" s="803" t="n"/>
      <c r="J3896" s="804" t="n"/>
      <c r="K3896" s="806" t="n"/>
      <c r="L3896" s="804" t="n"/>
    </row>
    <row r="3897" ht="17.45" customHeight="1">
      <c r="C3897" s="791" t="n"/>
      <c r="D3897" s="792" t="n"/>
      <c r="E3897" s="793" t="n"/>
      <c r="F3897" s="792" t="n"/>
      <c r="G3897" s="794" t="n"/>
      <c r="H3897" s="793" t="n"/>
      <c r="I3897" s="792" t="n"/>
      <c r="J3897" s="793" t="n"/>
      <c r="K3897" s="795" t="n"/>
      <c r="L3897" s="793" t="n"/>
    </row>
    <row r="3898" ht="17.45" customHeight="1">
      <c r="C3898" s="791" t="n"/>
      <c r="D3898" s="792" t="n"/>
      <c r="E3898" s="793" t="n"/>
      <c r="F3898" s="792" t="n"/>
      <c r="G3898" s="794" t="n"/>
      <c r="H3898" s="793" t="n"/>
      <c r="I3898" s="792" t="n"/>
      <c r="J3898" s="793" t="n"/>
      <c r="K3898" s="795" t="n"/>
      <c r="L3898" s="793" t="n"/>
    </row>
    <row r="3899" ht="17.45" customHeight="1">
      <c r="C3899" s="791" t="n"/>
      <c r="D3899" s="792" t="n"/>
      <c r="E3899" s="793" t="n"/>
      <c r="F3899" s="792" t="n"/>
      <c r="G3899" s="794" t="n"/>
      <c r="H3899" s="793" t="n"/>
      <c r="I3899" s="792" t="n"/>
      <c r="J3899" s="793" t="n"/>
      <c r="K3899" s="795" t="n"/>
      <c r="L3899" s="793" t="n"/>
    </row>
    <row r="3900" ht="17.45" customHeight="1">
      <c r="C3900" s="791" t="n"/>
      <c r="D3900" s="792" t="n"/>
      <c r="E3900" s="793" t="n"/>
      <c r="F3900" s="792" t="n"/>
      <c r="G3900" s="794" t="n"/>
      <c r="H3900" s="793" t="n"/>
      <c r="I3900" s="792" t="n"/>
      <c r="J3900" s="793" t="n"/>
      <c r="K3900" s="795" t="n"/>
      <c r="L3900" s="793" t="n"/>
    </row>
    <row r="3901" ht="17.45" customHeight="1">
      <c r="C3901" s="791" t="n"/>
      <c r="D3901" s="792" t="n"/>
      <c r="E3901" s="793" t="n"/>
      <c r="F3901" s="792" t="n"/>
      <c r="G3901" s="794" t="n"/>
      <c r="H3901" s="793" t="n"/>
      <c r="I3901" s="792" t="n"/>
      <c r="J3901" s="793" t="n"/>
      <c r="K3901" s="795" t="n"/>
      <c r="L3901" s="793" t="n"/>
    </row>
    <row r="3902" ht="17.45" customHeight="1">
      <c r="C3902" s="861" t="n"/>
      <c r="D3902" s="803" t="n"/>
      <c r="E3902" s="804" t="n"/>
      <c r="F3902" s="803" t="n"/>
      <c r="G3902" s="805" t="n"/>
      <c r="H3902" s="804" t="n"/>
      <c r="I3902" s="803" t="n"/>
      <c r="J3902" s="804" t="n"/>
      <c r="K3902" s="806" t="n"/>
      <c r="L3902" s="804" t="n"/>
    </row>
    <row r="3903" ht="17.45" customHeight="1">
      <c r="C3903" s="791" t="n"/>
      <c r="D3903" s="792" t="n"/>
      <c r="E3903" s="793" t="n"/>
      <c r="F3903" s="792" t="n"/>
      <c r="G3903" s="794" t="n"/>
      <c r="H3903" s="793" t="n"/>
      <c r="I3903" s="792" t="n"/>
      <c r="J3903" s="793" t="n"/>
      <c r="K3903" s="795" t="n"/>
      <c r="L3903" s="793" t="n"/>
    </row>
    <row r="3904" ht="17.45" customHeight="1">
      <c r="C3904" s="791" t="n"/>
      <c r="D3904" s="792" t="n"/>
      <c r="E3904" s="793" t="n"/>
      <c r="F3904" s="792" t="n"/>
      <c r="G3904" s="794" t="n"/>
      <c r="H3904" s="793" t="n"/>
      <c r="I3904" s="792" t="n"/>
      <c r="J3904" s="793" t="n"/>
      <c r="K3904" s="795" t="n"/>
      <c r="L3904" s="793" t="n"/>
    </row>
    <row r="3905" ht="17.45" customHeight="1">
      <c r="C3905" s="791" t="n"/>
      <c r="D3905" s="792" t="n"/>
      <c r="E3905" s="793" t="n"/>
      <c r="F3905" s="792" t="n"/>
      <c r="G3905" s="794" t="n"/>
      <c r="H3905" s="793" t="n"/>
      <c r="I3905" s="792" t="n"/>
      <c r="J3905" s="793" t="n"/>
      <c r="K3905" s="795" t="n"/>
      <c r="L3905" s="793" t="n"/>
    </row>
    <row r="3906" ht="17.45" customHeight="1">
      <c r="C3906" s="791" t="n"/>
      <c r="D3906" s="792" t="n"/>
      <c r="E3906" s="793" t="n"/>
      <c r="F3906" s="792" t="n"/>
      <c r="G3906" s="794" t="n"/>
      <c r="H3906" s="793" t="n"/>
      <c r="I3906" s="792" t="n"/>
      <c r="J3906" s="793" t="n"/>
      <c r="K3906" s="795" t="n"/>
      <c r="L3906" s="793" t="n"/>
    </row>
    <row r="3907" ht="17.45" customHeight="1">
      <c r="C3907" s="791" t="n"/>
      <c r="D3907" s="792" t="n"/>
      <c r="E3907" s="793" t="n"/>
      <c r="F3907" s="792" t="n"/>
      <c r="G3907" s="794" t="n"/>
      <c r="H3907" s="793" t="n"/>
      <c r="I3907" s="792" t="n"/>
      <c r="J3907" s="793" t="n"/>
      <c r="K3907" s="795" t="n"/>
      <c r="L3907" s="793" t="n"/>
    </row>
    <row r="3908" ht="17.45" customHeight="1">
      <c r="C3908" s="861" t="n"/>
      <c r="D3908" s="803" t="n"/>
      <c r="E3908" s="804" t="n"/>
      <c r="F3908" s="803" t="n"/>
      <c r="G3908" s="805" t="n"/>
      <c r="H3908" s="804" t="n"/>
      <c r="I3908" s="803" t="n"/>
      <c r="J3908" s="804" t="n"/>
      <c r="K3908" s="806" t="n"/>
      <c r="L3908" s="804" t="n"/>
    </row>
    <row r="3909" ht="17.45" customHeight="1">
      <c r="C3909" s="791" t="n"/>
      <c r="D3909" s="792" t="n"/>
      <c r="E3909" s="793" t="n"/>
      <c r="F3909" s="792" t="n"/>
      <c r="G3909" s="794" t="n"/>
      <c r="H3909" s="793" t="n"/>
      <c r="I3909" s="792" t="n"/>
      <c r="J3909" s="793" t="n"/>
      <c r="K3909" s="795" t="n"/>
      <c r="L3909" s="793" t="n"/>
    </row>
    <row r="3910" ht="17.45" customHeight="1">
      <c r="C3910" s="791" t="n"/>
      <c r="D3910" s="792" t="n"/>
      <c r="E3910" s="793" t="n"/>
      <c r="F3910" s="792" t="n"/>
      <c r="G3910" s="794" t="n"/>
      <c r="H3910" s="793" t="n"/>
      <c r="I3910" s="792" t="n"/>
      <c r="J3910" s="793" t="n"/>
      <c r="K3910" s="795" t="n"/>
      <c r="L3910" s="793" t="n"/>
    </row>
    <row r="3911" ht="17.45" customHeight="1">
      <c r="C3911" s="791" t="n"/>
      <c r="D3911" s="792" t="n"/>
      <c r="E3911" s="793" t="n"/>
      <c r="F3911" s="792" t="n"/>
      <c r="G3911" s="794" t="n"/>
      <c r="H3911" s="793" t="n"/>
      <c r="I3911" s="792" t="n"/>
      <c r="J3911" s="793" t="n"/>
      <c r="K3911" s="795" t="n"/>
      <c r="L3911" s="793" t="n"/>
    </row>
    <row r="3912" ht="17.45" customHeight="1">
      <c r="C3912" s="791" t="n"/>
      <c r="D3912" s="792" t="n"/>
      <c r="E3912" s="793" t="n"/>
      <c r="F3912" s="792" t="n"/>
      <c r="G3912" s="794" t="n"/>
      <c r="H3912" s="793" t="n"/>
      <c r="I3912" s="792" t="n"/>
      <c r="J3912" s="793" t="n"/>
      <c r="K3912" s="795" t="n"/>
      <c r="L3912" s="793" t="n"/>
    </row>
    <row r="3913" ht="17.45" customHeight="1">
      <c r="C3913" s="791" t="n"/>
      <c r="D3913" s="792" t="n"/>
      <c r="E3913" s="793" t="n"/>
      <c r="F3913" s="792" t="n"/>
      <c r="G3913" s="794" t="n"/>
      <c r="H3913" s="793" t="n"/>
      <c r="I3913" s="792" t="n"/>
      <c r="J3913" s="793" t="n"/>
      <c r="K3913" s="795" t="n"/>
      <c r="L3913" s="793" t="n"/>
    </row>
    <row r="3914" ht="17.45" customHeight="1">
      <c r="C3914" s="861" t="n"/>
      <c r="D3914" s="803" t="n"/>
      <c r="E3914" s="804" t="n"/>
      <c r="F3914" s="803" t="n"/>
      <c r="G3914" s="805" t="n"/>
      <c r="H3914" s="804" t="n"/>
      <c r="I3914" s="803" t="n"/>
      <c r="J3914" s="804" t="n"/>
      <c r="K3914" s="806" t="n"/>
      <c r="L3914" s="804" t="n"/>
    </row>
    <row r="3915" ht="17.45" customHeight="1">
      <c r="C3915" s="791" t="n"/>
      <c r="D3915" s="792" t="n"/>
      <c r="E3915" s="793" t="n"/>
      <c r="F3915" s="792" t="n"/>
      <c r="G3915" s="794" t="n"/>
      <c r="H3915" s="793" t="n"/>
      <c r="I3915" s="792" t="n"/>
      <c r="J3915" s="793" t="n"/>
      <c r="K3915" s="795" t="n"/>
      <c r="L3915" s="793" t="n"/>
    </row>
    <row r="3916" ht="17.45" customHeight="1">
      <c r="C3916" s="791" t="n"/>
      <c r="D3916" s="792" t="n"/>
      <c r="E3916" s="793" t="n"/>
      <c r="F3916" s="792" t="n"/>
      <c r="G3916" s="794" t="n"/>
      <c r="H3916" s="793" t="n"/>
      <c r="I3916" s="792" t="n"/>
      <c r="J3916" s="793" t="n"/>
      <c r="K3916" s="795" t="n"/>
      <c r="L3916" s="793" t="n"/>
    </row>
    <row r="3917" ht="17.45" customHeight="1">
      <c r="C3917" s="791" t="n"/>
      <c r="D3917" s="792" t="n"/>
      <c r="E3917" s="793" t="n"/>
      <c r="F3917" s="792" t="n"/>
      <c r="G3917" s="794" t="n"/>
      <c r="H3917" s="793" t="n"/>
      <c r="I3917" s="792" t="n"/>
      <c r="J3917" s="793" t="n"/>
      <c r="K3917" s="795" t="n"/>
      <c r="L3917" s="793" t="n"/>
    </row>
    <row r="3918" ht="17.45" customHeight="1">
      <c r="C3918" s="791" t="n"/>
      <c r="D3918" s="792" t="n"/>
      <c r="E3918" s="793" t="n"/>
      <c r="F3918" s="792" t="n"/>
      <c r="G3918" s="794" t="n"/>
      <c r="H3918" s="793" t="n"/>
      <c r="I3918" s="792" t="n"/>
      <c r="J3918" s="793" t="n"/>
      <c r="K3918" s="795" t="n"/>
      <c r="L3918" s="793" t="n"/>
    </row>
    <row r="3919" ht="17.45" customHeight="1">
      <c r="C3919" s="791" t="n"/>
      <c r="D3919" s="792" t="n"/>
      <c r="E3919" s="793" t="n"/>
      <c r="F3919" s="792" t="n"/>
      <c r="G3919" s="794" t="n"/>
      <c r="H3919" s="793" t="n"/>
      <c r="I3919" s="792" t="n"/>
      <c r="J3919" s="793" t="n"/>
      <c r="K3919" s="795" t="n"/>
      <c r="L3919" s="793" t="n"/>
    </row>
    <row r="3920" ht="17.45" customHeight="1">
      <c r="C3920" s="861" t="n"/>
      <c r="D3920" s="976" t="n"/>
      <c r="E3920" s="977" t="n"/>
      <c r="F3920" s="976" t="n"/>
      <c r="G3920" s="978" t="n"/>
      <c r="H3920" s="977" t="n"/>
      <c r="I3920" s="976" t="n"/>
      <c r="J3920" s="977" t="n"/>
      <c r="K3920" s="979" t="n"/>
      <c r="L3920" s="977" t="n"/>
    </row>
    <row r="3921" ht="17.45" customHeight="1">
      <c r="C3921" s="791" t="n"/>
      <c r="D3921" s="792" t="n"/>
      <c r="E3921" s="793" t="n"/>
      <c r="F3921" s="792" t="n"/>
      <c r="G3921" s="794" t="n"/>
      <c r="H3921" s="793" t="n"/>
      <c r="I3921" s="792" t="n"/>
      <c r="J3921" s="793" t="n"/>
      <c r="K3921" s="795" t="n"/>
      <c r="L3921" s="793" t="n"/>
    </row>
    <row r="3922" ht="17.45" customHeight="1">
      <c r="C3922" s="791" t="n"/>
      <c r="D3922" s="792" t="n"/>
      <c r="E3922" s="793" t="n"/>
      <c r="F3922" s="792" t="n"/>
      <c r="G3922" s="794" t="n"/>
      <c r="H3922" s="793" t="n"/>
      <c r="I3922" s="792" t="n"/>
      <c r="J3922" s="793" t="n"/>
      <c r="K3922" s="795" t="n"/>
      <c r="L3922" s="793" t="n"/>
    </row>
    <row r="3923" ht="17.45" customHeight="1">
      <c r="C3923" s="791" t="n"/>
      <c r="D3923" s="792" t="n"/>
      <c r="E3923" s="793" t="n"/>
      <c r="F3923" s="792" t="n"/>
      <c r="G3923" s="794" t="n"/>
      <c r="H3923" s="793" t="n"/>
      <c r="I3923" s="792" t="n"/>
      <c r="J3923" s="793" t="n"/>
      <c r="K3923" s="795" t="n"/>
      <c r="L3923" s="793" t="n"/>
    </row>
    <row r="3924" ht="17.45" customHeight="1">
      <c r="C3924" s="791" t="n"/>
      <c r="D3924" s="792" t="n"/>
      <c r="E3924" s="793" t="n"/>
      <c r="F3924" s="792" t="n"/>
      <c r="G3924" s="794" t="n"/>
      <c r="H3924" s="793" t="n"/>
      <c r="I3924" s="792" t="n"/>
      <c r="J3924" s="793" t="n"/>
      <c r="K3924" s="795" t="n"/>
      <c r="L3924" s="793" t="n"/>
    </row>
    <row r="3925" ht="17.45" customHeight="1">
      <c r="C3925" s="791" t="n"/>
      <c r="D3925" s="792" t="n"/>
      <c r="E3925" s="793" t="n"/>
      <c r="F3925" s="792" t="n"/>
      <c r="G3925" s="794" t="n"/>
      <c r="H3925" s="793" t="n"/>
      <c r="I3925" s="792" t="n"/>
      <c r="J3925" s="793" t="n"/>
      <c r="K3925" s="795" t="n"/>
      <c r="L3925" s="793" t="n"/>
    </row>
    <row r="3926" ht="17.45" customHeight="1">
      <c r="C3926" s="861" t="n"/>
      <c r="D3926" s="803" t="n"/>
      <c r="E3926" s="804" t="n"/>
      <c r="F3926" s="803" t="n"/>
      <c r="G3926" s="805" t="n"/>
      <c r="H3926" s="804" t="n"/>
      <c r="I3926" s="803" t="n"/>
      <c r="J3926" s="804" t="n"/>
      <c r="K3926" s="806" t="n"/>
      <c r="L3926" s="804" t="n"/>
    </row>
    <row r="3927" ht="17.45" customHeight="1">
      <c r="C3927" s="791" t="n"/>
      <c r="D3927" s="792" t="n"/>
      <c r="E3927" s="793" t="n"/>
      <c r="F3927" s="792" t="n"/>
      <c r="G3927" s="794" t="n"/>
      <c r="H3927" s="793" t="n"/>
      <c r="I3927" s="792" t="n"/>
      <c r="J3927" s="793" t="n"/>
      <c r="K3927" s="795" t="n"/>
      <c r="L3927" s="793" t="n"/>
    </row>
    <row r="3928" ht="17.45" customHeight="1">
      <c r="C3928" s="791" t="n"/>
      <c r="D3928" s="792" t="n"/>
      <c r="E3928" s="793" t="n"/>
      <c r="F3928" s="792" t="n"/>
      <c r="G3928" s="794" t="n"/>
      <c r="H3928" s="793" t="n"/>
      <c r="I3928" s="792" t="n"/>
      <c r="J3928" s="793" t="n"/>
      <c r="K3928" s="795" t="n"/>
      <c r="L3928" s="793" t="n"/>
    </row>
    <row r="3929" ht="17.45" customHeight="1">
      <c r="C3929" s="791" t="n"/>
      <c r="D3929" s="792" t="n"/>
      <c r="E3929" s="793" t="n"/>
      <c r="F3929" s="792" t="n"/>
      <c r="G3929" s="794" t="n"/>
      <c r="H3929" s="793" t="n"/>
      <c r="I3929" s="792" t="n"/>
      <c r="J3929" s="793" t="n"/>
      <c r="K3929" s="795" t="n"/>
      <c r="L3929" s="793" t="n"/>
    </row>
    <row r="3930" ht="17.45" customHeight="1">
      <c r="C3930" s="791" t="n"/>
      <c r="D3930" s="792" t="n"/>
      <c r="E3930" s="793" t="n"/>
      <c r="F3930" s="792" t="n"/>
      <c r="G3930" s="794" t="n"/>
      <c r="H3930" s="793" t="n"/>
      <c r="I3930" s="792" t="n"/>
      <c r="J3930" s="793" t="n"/>
      <c r="K3930" s="795" t="n"/>
      <c r="L3930" s="793" t="n"/>
    </row>
    <row r="3931" ht="17.45" customHeight="1">
      <c r="C3931" s="791" t="n"/>
      <c r="D3931" s="792" t="n"/>
      <c r="E3931" s="793" t="n"/>
      <c r="F3931" s="792" t="n"/>
      <c r="G3931" s="794" t="n"/>
      <c r="H3931" s="793" t="n"/>
      <c r="I3931" s="792" t="n"/>
      <c r="J3931" s="793" t="n"/>
      <c r="K3931" s="795" t="n"/>
      <c r="L3931" s="793" t="n"/>
    </row>
    <row r="3932" ht="17.45" customHeight="1">
      <c r="C3932" s="861" t="n"/>
      <c r="D3932" s="803" t="n"/>
      <c r="E3932" s="804" t="n"/>
      <c r="F3932" s="803" t="n"/>
      <c r="G3932" s="805" t="n"/>
      <c r="H3932" s="804" t="n"/>
      <c r="I3932" s="803" t="n"/>
      <c r="J3932" s="804" t="n"/>
      <c r="K3932" s="806" t="n"/>
      <c r="L3932" s="804" t="n"/>
    </row>
    <row r="3933" ht="17.45" customHeight="1">
      <c r="C3933" s="791" t="n"/>
      <c r="D3933" s="792" t="n"/>
      <c r="E3933" s="793" t="n"/>
      <c r="F3933" s="792" t="n"/>
      <c r="G3933" s="794" t="n"/>
      <c r="H3933" s="793" t="n"/>
      <c r="I3933" s="792" t="n"/>
      <c r="J3933" s="793" t="n"/>
      <c r="K3933" s="795" t="n"/>
      <c r="L3933" s="793" t="n"/>
    </row>
    <row r="3934" ht="17.45" customHeight="1">
      <c r="C3934" s="791" t="n"/>
      <c r="D3934" s="792" t="n"/>
      <c r="E3934" s="793" t="n"/>
      <c r="F3934" s="792" t="n"/>
      <c r="G3934" s="794" t="n"/>
      <c r="H3934" s="793" t="n"/>
      <c r="I3934" s="792" t="n"/>
      <c r="J3934" s="793" t="n"/>
      <c r="K3934" s="795" t="n"/>
      <c r="L3934" s="793" t="n"/>
    </row>
    <row r="3935" ht="17.45" customHeight="1">
      <c r="C3935" s="791" t="n"/>
      <c r="D3935" s="792" t="n"/>
      <c r="E3935" s="793" t="n"/>
      <c r="F3935" s="792" t="n"/>
      <c r="G3935" s="794" t="n"/>
      <c r="H3935" s="793" t="n"/>
      <c r="I3935" s="792" t="n"/>
      <c r="J3935" s="793" t="n"/>
      <c r="K3935" s="795" t="n"/>
      <c r="L3935" s="793" t="n"/>
    </row>
    <row r="3936" ht="17.45" customHeight="1">
      <c r="C3936" s="791" t="n"/>
      <c r="D3936" s="792" t="n"/>
      <c r="E3936" s="793" t="n"/>
      <c r="F3936" s="792" t="n"/>
      <c r="G3936" s="794" t="n"/>
      <c r="H3936" s="793" t="n"/>
      <c r="I3936" s="792" t="n"/>
      <c r="J3936" s="793" t="n"/>
      <c r="K3936" s="795" t="n"/>
      <c r="L3936" s="793" t="n"/>
    </row>
    <row r="3937" ht="17.45" customHeight="1">
      <c r="C3937" s="791" t="n"/>
      <c r="D3937" s="792" t="n"/>
      <c r="E3937" s="793" t="n"/>
      <c r="F3937" s="792" t="n"/>
      <c r="G3937" s="794" t="n"/>
      <c r="H3937" s="793" t="n"/>
      <c r="I3937" s="792" t="n"/>
      <c r="J3937" s="793" t="n"/>
      <c r="K3937" s="795" t="n"/>
      <c r="L3937" s="793" t="n"/>
    </row>
    <row r="3938" ht="17.45" customHeight="1">
      <c r="C3938" s="861" t="n"/>
      <c r="D3938" s="803" t="n"/>
      <c r="E3938" s="804" t="n"/>
      <c r="F3938" s="803" t="n"/>
      <c r="G3938" s="805" t="n"/>
      <c r="H3938" s="804" t="n"/>
      <c r="I3938" s="803" t="n"/>
      <c r="J3938" s="804" t="n"/>
      <c r="K3938" s="806" t="n"/>
      <c r="L3938" s="804" t="n"/>
    </row>
    <row r="3939" ht="17.45" customHeight="1">
      <c r="C3939" s="791" t="n"/>
      <c r="D3939" s="792" t="n"/>
      <c r="E3939" s="793" t="n"/>
      <c r="F3939" s="792" t="n"/>
      <c r="G3939" s="794" t="n"/>
      <c r="H3939" s="793" t="n"/>
      <c r="I3939" s="792" t="n"/>
      <c r="J3939" s="793" t="n"/>
      <c r="K3939" s="795" t="n"/>
      <c r="L3939" s="793" t="n"/>
    </row>
    <row r="3940" ht="17.45" customHeight="1">
      <c r="C3940" s="791" t="n"/>
      <c r="D3940" s="792" t="n"/>
      <c r="E3940" s="793" t="n"/>
      <c r="F3940" s="792" t="n"/>
      <c r="G3940" s="794" t="n"/>
      <c r="H3940" s="793" t="n"/>
      <c r="I3940" s="792" t="n"/>
      <c r="J3940" s="793" t="n"/>
      <c r="K3940" s="795" t="n"/>
      <c r="L3940" s="793" t="n"/>
    </row>
    <row r="3941" ht="17.45" customHeight="1">
      <c r="C3941" s="791" t="n"/>
      <c r="D3941" s="792" t="n"/>
      <c r="E3941" s="793" t="n"/>
      <c r="F3941" s="792" t="n"/>
      <c r="G3941" s="794" t="n"/>
      <c r="H3941" s="793" t="n"/>
      <c r="I3941" s="792" t="n"/>
      <c r="J3941" s="793" t="n"/>
      <c r="K3941" s="795" t="n"/>
      <c r="L3941" s="793" t="n"/>
    </row>
    <row r="3942" ht="17.45" customHeight="1">
      <c r="C3942" s="791" t="n"/>
      <c r="D3942" s="792" t="n"/>
      <c r="E3942" s="793" t="n"/>
      <c r="F3942" s="792" t="n"/>
      <c r="G3942" s="794" t="n"/>
      <c r="H3942" s="793" t="n"/>
      <c r="I3942" s="792" t="n"/>
      <c r="J3942" s="793" t="n"/>
      <c r="K3942" s="795" t="n"/>
      <c r="L3942" s="793" t="n"/>
    </row>
    <row r="3943" ht="17.45" customHeight="1">
      <c r="C3943" s="791" t="n"/>
      <c r="D3943" s="792" t="n"/>
      <c r="E3943" s="793" t="n"/>
      <c r="F3943" s="792" t="n"/>
      <c r="G3943" s="794" t="n"/>
      <c r="H3943" s="793" t="n"/>
      <c r="I3943" s="792" t="n"/>
      <c r="J3943" s="793" t="n"/>
      <c r="K3943" s="795" t="n"/>
      <c r="L3943" s="793" t="n"/>
    </row>
    <row r="3944" ht="17.45" customHeight="1">
      <c r="C3944" s="861" t="n"/>
      <c r="D3944" s="803" t="n"/>
      <c r="E3944" s="804" t="n"/>
      <c r="F3944" s="803" t="n"/>
      <c r="G3944" s="805" t="n"/>
      <c r="H3944" s="804" t="n"/>
      <c r="I3944" s="803" t="n"/>
      <c r="J3944" s="804" t="n"/>
      <c r="K3944" s="806" t="n"/>
      <c r="L3944" s="804" t="n"/>
    </row>
    <row r="3945" ht="17.45" customHeight="1">
      <c r="C3945" s="791" t="n"/>
      <c r="D3945" s="792" t="n"/>
      <c r="E3945" s="793" t="n"/>
      <c r="F3945" s="792" t="n"/>
      <c r="G3945" s="794" t="n"/>
      <c r="H3945" s="793" t="n"/>
      <c r="I3945" s="792" t="n"/>
      <c r="J3945" s="793" t="n"/>
      <c r="K3945" s="795" t="n"/>
      <c r="L3945" s="793" t="n"/>
    </row>
    <row r="3946" ht="17.45" customHeight="1">
      <c r="C3946" s="791" t="n"/>
      <c r="D3946" s="792" t="n"/>
      <c r="E3946" s="793" t="n"/>
      <c r="F3946" s="792" t="n"/>
      <c r="G3946" s="794" t="n"/>
      <c r="H3946" s="793" t="n"/>
      <c r="I3946" s="792" t="n"/>
      <c r="J3946" s="793" t="n"/>
      <c r="K3946" s="795" t="n"/>
      <c r="L3946" s="793" t="n"/>
    </row>
    <row r="3947" ht="17.45" customHeight="1">
      <c r="C3947" s="791" t="n"/>
      <c r="D3947" s="792" t="n"/>
      <c r="E3947" s="793" t="n"/>
      <c r="F3947" s="792" t="n"/>
      <c r="G3947" s="794" t="n"/>
      <c r="H3947" s="793" t="n"/>
      <c r="I3947" s="792" t="n"/>
      <c r="J3947" s="793" t="n"/>
      <c r="K3947" s="795" t="n"/>
      <c r="L3947" s="793" t="n"/>
    </row>
    <row r="3948" ht="17.45" customHeight="1">
      <c r="C3948" s="791" t="n"/>
      <c r="D3948" s="792" t="n"/>
      <c r="E3948" s="793" t="n"/>
      <c r="F3948" s="792" t="n"/>
      <c r="G3948" s="794" t="n"/>
      <c r="H3948" s="793" t="n"/>
      <c r="I3948" s="792" t="n"/>
      <c r="J3948" s="793" t="n"/>
      <c r="K3948" s="795" t="n"/>
      <c r="L3948" s="793" t="n"/>
    </row>
    <row r="3949" ht="17.45" customHeight="1">
      <c r="C3949" s="791" t="n"/>
      <c r="D3949" s="792" t="n"/>
      <c r="E3949" s="793" t="n"/>
      <c r="F3949" s="792" t="n"/>
      <c r="G3949" s="794" t="n"/>
      <c r="H3949" s="793" t="n"/>
      <c r="I3949" s="792" t="n"/>
      <c r="J3949" s="793" t="n"/>
      <c r="K3949" s="795" t="n"/>
      <c r="L3949" s="793" t="n"/>
    </row>
    <row r="3950" ht="17.45" customHeight="1">
      <c r="C3950" s="861" t="n"/>
      <c r="D3950" s="803" t="n"/>
      <c r="E3950" s="804" t="n"/>
      <c r="F3950" s="803" t="n"/>
      <c r="G3950" s="805" t="n"/>
      <c r="H3950" s="804" t="n"/>
      <c r="I3950" s="803" t="n"/>
      <c r="J3950" s="804" t="n"/>
      <c r="K3950" s="806" t="n"/>
      <c r="L3950" s="804" t="n"/>
    </row>
    <row r="3951" ht="17.45" customHeight="1">
      <c r="C3951" s="791" t="n"/>
      <c r="D3951" s="792" t="n"/>
      <c r="E3951" s="793" t="n"/>
      <c r="F3951" s="792" t="n"/>
      <c r="G3951" s="794" t="n"/>
      <c r="H3951" s="793" t="n"/>
      <c r="I3951" s="792" t="n"/>
      <c r="J3951" s="793" t="n"/>
      <c r="K3951" s="795" t="n"/>
      <c r="L3951" s="793" t="n"/>
    </row>
    <row r="3952" ht="17.45" customHeight="1">
      <c r="C3952" s="791" t="n"/>
      <c r="D3952" s="792" t="n"/>
      <c r="E3952" s="793" t="n"/>
      <c r="F3952" s="792" t="n"/>
      <c r="G3952" s="794" t="n"/>
      <c r="H3952" s="793" t="n"/>
      <c r="I3952" s="792" t="n"/>
      <c r="J3952" s="793" t="n"/>
      <c r="K3952" s="795" t="n"/>
      <c r="L3952" s="793" t="n"/>
    </row>
    <row r="3953" ht="17.45" customHeight="1">
      <c r="C3953" s="791" t="n"/>
      <c r="D3953" s="792" t="n"/>
      <c r="E3953" s="793" t="n"/>
      <c r="F3953" s="792" t="n"/>
      <c r="G3953" s="794" t="n"/>
      <c r="H3953" s="793" t="n"/>
      <c r="I3953" s="792" t="n"/>
      <c r="J3953" s="793" t="n"/>
      <c r="K3953" s="795" t="n"/>
      <c r="L3953" s="793" t="n"/>
    </row>
    <row r="3954" ht="17.45" customHeight="1">
      <c r="C3954" s="791" t="n"/>
      <c r="D3954" s="792" t="n"/>
      <c r="E3954" s="793" t="n"/>
      <c r="F3954" s="792" t="n"/>
      <c r="G3954" s="794" t="n"/>
      <c r="H3954" s="793" t="n"/>
      <c r="I3954" s="792" t="n"/>
      <c r="J3954" s="793" t="n"/>
      <c r="K3954" s="795" t="n"/>
      <c r="L3954" s="793" t="n"/>
    </row>
    <row r="3955" ht="17.45" customHeight="1">
      <c r="C3955" s="791" t="n"/>
      <c r="D3955" s="792" t="n"/>
      <c r="E3955" s="793" t="n"/>
      <c r="F3955" s="792" t="n"/>
      <c r="G3955" s="794" t="n"/>
      <c r="H3955" s="793" t="n"/>
      <c r="I3955" s="792" t="n"/>
      <c r="J3955" s="793" t="n"/>
      <c r="K3955" s="795" t="n"/>
      <c r="L3955" s="793" t="n"/>
    </row>
    <row r="3956" ht="17.45" customHeight="1">
      <c r="C3956" s="861" t="n"/>
      <c r="D3956" s="976" t="n"/>
      <c r="E3956" s="977" t="n"/>
      <c r="F3956" s="976" t="n"/>
      <c r="G3956" s="978" t="n"/>
      <c r="H3956" s="977" t="n"/>
      <c r="I3956" s="976" t="n"/>
      <c r="J3956" s="977" t="n"/>
      <c r="K3956" s="979" t="n"/>
      <c r="L3956" s="977" t="n"/>
    </row>
    <row r="3957" ht="17.45" customHeight="1">
      <c r="C3957" s="791" t="n"/>
      <c r="D3957" s="792" t="n"/>
      <c r="E3957" s="793" t="n"/>
      <c r="F3957" s="792" t="n"/>
      <c r="G3957" s="794" t="n"/>
      <c r="H3957" s="793" t="n"/>
      <c r="I3957" s="792" t="n"/>
      <c r="J3957" s="793" t="n"/>
      <c r="K3957" s="795" t="n"/>
      <c r="L3957" s="793" t="n"/>
    </row>
    <row r="3958" ht="17.45" customHeight="1">
      <c r="C3958" s="791" t="n"/>
      <c r="D3958" s="792" t="n"/>
      <c r="E3958" s="793" t="n"/>
      <c r="F3958" s="792" t="n"/>
      <c r="G3958" s="794" t="n"/>
      <c r="H3958" s="793" t="n"/>
      <c r="I3958" s="792" t="n"/>
      <c r="J3958" s="793" t="n"/>
      <c r="K3958" s="795" t="n"/>
      <c r="L3958" s="793" t="n"/>
    </row>
    <row r="3959" ht="17.45" customHeight="1">
      <c r="C3959" s="791" t="n"/>
      <c r="D3959" s="792" t="n"/>
      <c r="E3959" s="793" t="n"/>
      <c r="F3959" s="792" t="n"/>
      <c r="G3959" s="794" t="n"/>
      <c r="H3959" s="793" t="n"/>
      <c r="I3959" s="792" t="n"/>
      <c r="J3959" s="793" t="n"/>
      <c r="K3959" s="795" t="n"/>
      <c r="L3959" s="793" t="n"/>
    </row>
    <row r="3960" ht="17.45" customHeight="1">
      <c r="C3960" s="791" t="n"/>
      <c r="D3960" s="792" t="n"/>
      <c r="E3960" s="793" t="n"/>
      <c r="F3960" s="792" t="n"/>
      <c r="G3960" s="794" t="n"/>
      <c r="H3960" s="793" t="n"/>
      <c r="I3960" s="792" t="n"/>
      <c r="J3960" s="793" t="n"/>
      <c r="K3960" s="795" t="n"/>
      <c r="L3960" s="793" t="n"/>
    </row>
    <row r="3961" ht="17.45" customHeight="1">
      <c r="C3961" s="791" t="n"/>
      <c r="D3961" s="792" t="n"/>
      <c r="E3961" s="793" t="n"/>
      <c r="F3961" s="792" t="n"/>
      <c r="G3961" s="794" t="n"/>
      <c r="H3961" s="793" t="n"/>
      <c r="I3961" s="792" t="n"/>
      <c r="J3961" s="793" t="n"/>
      <c r="K3961" s="795" t="n"/>
      <c r="L3961" s="793" t="n"/>
    </row>
    <row r="3962" ht="17.45" customHeight="1">
      <c r="C3962" s="861" t="n"/>
      <c r="D3962" s="803" t="n"/>
      <c r="E3962" s="804" t="n"/>
      <c r="F3962" s="803" t="n"/>
      <c r="G3962" s="805" t="n"/>
      <c r="H3962" s="804" t="n"/>
      <c r="I3962" s="803" t="n"/>
      <c r="J3962" s="804" t="n"/>
      <c r="K3962" s="806" t="n"/>
      <c r="L3962" s="804" t="n"/>
    </row>
    <row r="3963" ht="17.45" customHeight="1">
      <c r="C3963" s="791" t="n"/>
      <c r="D3963" s="792" t="n"/>
      <c r="E3963" s="793" t="n"/>
      <c r="F3963" s="792" t="n"/>
      <c r="G3963" s="794" t="n"/>
      <c r="H3963" s="793" t="n"/>
      <c r="I3963" s="792" t="n"/>
      <c r="J3963" s="793" t="n"/>
      <c r="K3963" s="795" t="n"/>
      <c r="L3963" s="793" t="n"/>
    </row>
    <row r="3964" ht="17.45" customHeight="1">
      <c r="C3964" s="791" t="n"/>
      <c r="D3964" s="792" t="n"/>
      <c r="E3964" s="793" t="n"/>
      <c r="F3964" s="792" t="n"/>
      <c r="G3964" s="794" t="n"/>
      <c r="H3964" s="793" t="n"/>
      <c r="I3964" s="792" t="n"/>
      <c r="J3964" s="793" t="n"/>
      <c r="K3964" s="795" t="n"/>
      <c r="L3964" s="793" t="n"/>
    </row>
    <row r="3965" ht="17.45" customHeight="1">
      <c r="C3965" s="791" t="n"/>
      <c r="D3965" s="792" t="n"/>
      <c r="E3965" s="793" t="n"/>
      <c r="F3965" s="792" t="n"/>
      <c r="G3965" s="794" t="n"/>
      <c r="H3965" s="793" t="n"/>
      <c r="I3965" s="792" t="n"/>
      <c r="J3965" s="793" t="n"/>
      <c r="K3965" s="795" t="n"/>
      <c r="L3965" s="793" t="n"/>
    </row>
    <row r="3966" ht="17.45" customHeight="1">
      <c r="C3966" s="791" t="n"/>
      <c r="D3966" s="792" t="n"/>
      <c r="E3966" s="793" t="n"/>
      <c r="F3966" s="792" t="n"/>
      <c r="G3966" s="794" t="n"/>
      <c r="H3966" s="793" t="n"/>
      <c r="I3966" s="792" t="n"/>
      <c r="J3966" s="793" t="n"/>
      <c r="K3966" s="795" t="n"/>
      <c r="L3966" s="793" t="n"/>
    </row>
    <row r="3967" ht="17.45" customHeight="1">
      <c r="C3967" s="791" t="n"/>
      <c r="D3967" s="792" t="n"/>
      <c r="E3967" s="793" t="n"/>
      <c r="F3967" s="792" t="n"/>
      <c r="G3967" s="794" t="n"/>
      <c r="H3967" s="793" t="n"/>
      <c r="I3967" s="792" t="n"/>
      <c r="J3967" s="793" t="n"/>
      <c r="K3967" s="795" t="n"/>
      <c r="L3967" s="793" t="n"/>
    </row>
    <row r="3968" ht="17.45" customHeight="1">
      <c r="C3968" s="861" t="n"/>
      <c r="D3968" s="803" t="n"/>
      <c r="E3968" s="804" t="n"/>
      <c r="F3968" s="803" t="n"/>
      <c r="G3968" s="805" t="n"/>
      <c r="H3968" s="804" t="n"/>
      <c r="I3968" s="803" t="n"/>
      <c r="J3968" s="804" t="n"/>
      <c r="K3968" s="806" t="n"/>
      <c r="L3968" s="804" t="n"/>
    </row>
    <row r="3969" ht="17.45" customHeight="1">
      <c r="C3969" s="791" t="n"/>
      <c r="D3969" s="792" t="n"/>
      <c r="E3969" s="793" t="n"/>
      <c r="F3969" s="792" t="n"/>
      <c r="G3969" s="794" t="n"/>
      <c r="H3969" s="793" t="n"/>
      <c r="I3969" s="792" t="n"/>
      <c r="J3969" s="793" t="n"/>
      <c r="K3969" s="795" t="n"/>
      <c r="L3969" s="793" t="n"/>
    </row>
    <row r="3970" ht="17.45" customHeight="1">
      <c r="C3970" s="791" t="n"/>
      <c r="D3970" s="792" t="n"/>
      <c r="E3970" s="793" t="n"/>
      <c r="F3970" s="792" t="n"/>
      <c r="G3970" s="794" t="n"/>
      <c r="H3970" s="793" t="n"/>
      <c r="I3970" s="792" t="n"/>
      <c r="J3970" s="793" t="n"/>
      <c r="K3970" s="795" t="n"/>
      <c r="L3970" s="793" t="n"/>
    </row>
    <row r="3971" ht="17.45" customHeight="1">
      <c r="C3971" s="791" t="n"/>
      <c r="D3971" s="792" t="n"/>
      <c r="E3971" s="793" t="n"/>
      <c r="F3971" s="792" t="n"/>
      <c r="G3971" s="794" t="n"/>
      <c r="H3971" s="793" t="n"/>
      <c r="I3971" s="792" t="n"/>
      <c r="J3971" s="793" t="n"/>
      <c r="K3971" s="795" t="n"/>
      <c r="L3971" s="793" t="n"/>
    </row>
    <row r="3972" ht="17.45" customHeight="1">
      <c r="C3972" s="791" t="n"/>
      <c r="D3972" s="792" t="n"/>
      <c r="E3972" s="793" t="n"/>
      <c r="F3972" s="792" t="n"/>
      <c r="G3972" s="794" t="n"/>
      <c r="H3972" s="793" t="n"/>
      <c r="I3972" s="792" t="n"/>
      <c r="J3972" s="793" t="n"/>
      <c r="K3972" s="795" t="n"/>
      <c r="L3972" s="793" t="n"/>
    </row>
    <row r="3973" ht="17.45" customHeight="1">
      <c r="C3973" s="791" t="n"/>
      <c r="D3973" s="792" t="n"/>
      <c r="E3973" s="793" t="n"/>
      <c r="F3973" s="792" t="n"/>
      <c r="G3973" s="794" t="n"/>
      <c r="H3973" s="793" t="n"/>
      <c r="I3973" s="792" t="n"/>
      <c r="J3973" s="793" t="n"/>
      <c r="K3973" s="795" t="n"/>
      <c r="L3973" s="793" t="n"/>
    </row>
    <row r="3974" ht="17.45" customHeight="1">
      <c r="C3974" s="861" t="n"/>
      <c r="D3974" s="976" t="n"/>
      <c r="E3974" s="977" t="n"/>
      <c r="F3974" s="976" t="n"/>
      <c r="G3974" s="978" t="n"/>
      <c r="H3974" s="977" t="n"/>
      <c r="I3974" s="976" t="n"/>
      <c r="J3974" s="977" t="n"/>
      <c r="K3974" s="979" t="n"/>
      <c r="L3974" s="977" t="n"/>
    </row>
    <row r="3975" ht="17.45" customHeight="1">
      <c r="C3975" s="791" t="n"/>
      <c r="D3975" s="792" t="n"/>
      <c r="E3975" s="793" t="n"/>
      <c r="F3975" s="792" t="n"/>
      <c r="G3975" s="794" t="n"/>
      <c r="H3975" s="793" t="n"/>
      <c r="I3975" s="792" t="n"/>
      <c r="J3975" s="793" t="n"/>
      <c r="K3975" s="795" t="n"/>
      <c r="L3975" s="793" t="n"/>
    </row>
    <row r="3976" ht="17.45" customHeight="1">
      <c r="C3976" s="791" t="n"/>
      <c r="D3976" s="792" t="n"/>
      <c r="E3976" s="793" t="n"/>
      <c r="F3976" s="792" t="n"/>
      <c r="G3976" s="794" t="n"/>
      <c r="H3976" s="793" t="n"/>
      <c r="I3976" s="792" t="n"/>
      <c r="J3976" s="793" t="n"/>
      <c r="K3976" s="795" t="n"/>
      <c r="L3976" s="793" t="n"/>
    </row>
    <row r="3977" ht="17.45" customHeight="1">
      <c r="C3977" s="791" t="n"/>
      <c r="D3977" s="792" t="n"/>
      <c r="E3977" s="793" t="n"/>
      <c r="F3977" s="792" t="n"/>
      <c r="G3977" s="794" t="n"/>
      <c r="H3977" s="793" t="n"/>
      <c r="I3977" s="792" t="n"/>
      <c r="J3977" s="793" t="n"/>
      <c r="K3977" s="795" t="n"/>
      <c r="L3977" s="793" t="n"/>
    </row>
    <row r="3978" ht="17.45" customHeight="1">
      <c r="C3978" s="791" t="n"/>
      <c r="D3978" s="792" t="n"/>
      <c r="E3978" s="793" t="n"/>
      <c r="F3978" s="792" t="n"/>
      <c r="G3978" s="794" t="n"/>
      <c r="H3978" s="793" t="n"/>
      <c r="I3978" s="792" t="n"/>
      <c r="J3978" s="793" t="n"/>
      <c r="K3978" s="795" t="n"/>
      <c r="L3978" s="793" t="n"/>
    </row>
    <row r="3979" ht="17.45" customHeight="1">
      <c r="C3979" s="791" t="n"/>
      <c r="D3979" s="792" t="n"/>
      <c r="E3979" s="793" t="n"/>
      <c r="F3979" s="792" t="n"/>
      <c r="G3979" s="794" t="n"/>
      <c r="H3979" s="793" t="n"/>
      <c r="I3979" s="792" t="n"/>
      <c r="J3979" s="793" t="n"/>
      <c r="K3979" s="795" t="n"/>
      <c r="L3979" s="793" t="n"/>
    </row>
    <row r="3980" ht="17.45" customHeight="1">
      <c r="C3980" s="861" t="n"/>
      <c r="D3980" s="803" t="n"/>
      <c r="E3980" s="804" t="n"/>
      <c r="F3980" s="803" t="n"/>
      <c r="G3980" s="805" t="n"/>
      <c r="H3980" s="804" t="n"/>
      <c r="I3980" s="803" t="n"/>
      <c r="J3980" s="804" t="n"/>
      <c r="K3980" s="806" t="n"/>
      <c r="L3980" s="804" t="n"/>
    </row>
    <row r="3981" ht="17.45" customHeight="1">
      <c r="C3981" s="791" t="n"/>
      <c r="D3981" s="792" t="n"/>
      <c r="E3981" s="793" t="n"/>
      <c r="F3981" s="792" t="n"/>
      <c r="G3981" s="794" t="n"/>
      <c r="H3981" s="793" t="n"/>
      <c r="I3981" s="792" t="n"/>
      <c r="J3981" s="793" t="n"/>
      <c r="K3981" s="795" t="n"/>
      <c r="L3981" s="793" t="n"/>
    </row>
    <row r="3982" ht="17.45" customHeight="1">
      <c r="C3982" s="791" t="n"/>
      <c r="D3982" s="792" t="n"/>
      <c r="E3982" s="793" t="n"/>
      <c r="F3982" s="792" t="n"/>
      <c r="G3982" s="794" t="n"/>
      <c r="H3982" s="793" t="n"/>
      <c r="I3982" s="792" t="n"/>
      <c r="J3982" s="793" t="n"/>
      <c r="K3982" s="795" t="n"/>
      <c r="L3982" s="793" t="n"/>
    </row>
    <row r="3983" ht="17.45" customHeight="1">
      <c r="C3983" s="791" t="n"/>
      <c r="D3983" s="792" t="n"/>
      <c r="E3983" s="793" t="n"/>
      <c r="F3983" s="792" t="n"/>
      <c r="G3983" s="794" t="n"/>
      <c r="H3983" s="793" t="n"/>
      <c r="I3983" s="792" t="n"/>
      <c r="J3983" s="793" t="n"/>
      <c r="K3983" s="795" t="n"/>
      <c r="L3983" s="793" t="n"/>
    </row>
    <row r="3984" ht="17.45" customHeight="1">
      <c r="C3984" s="791" t="n"/>
      <c r="D3984" s="792" t="n"/>
      <c r="E3984" s="793" t="n"/>
      <c r="F3984" s="792" t="n"/>
      <c r="G3984" s="794" t="n"/>
      <c r="H3984" s="793" t="n"/>
      <c r="I3984" s="792" t="n"/>
      <c r="J3984" s="793" t="n"/>
      <c r="K3984" s="795" t="n"/>
      <c r="L3984" s="793" t="n"/>
    </row>
    <row r="3985" ht="17.45" customHeight="1">
      <c r="C3985" s="791" t="n"/>
      <c r="D3985" s="792" t="n"/>
      <c r="E3985" s="793" t="n"/>
      <c r="F3985" s="792" t="n"/>
      <c r="G3985" s="794" t="n"/>
      <c r="H3985" s="793" t="n"/>
      <c r="I3985" s="792" t="n"/>
      <c r="J3985" s="793" t="n"/>
      <c r="K3985" s="795" t="n"/>
      <c r="L3985" s="793" t="n"/>
    </row>
    <row r="3986" ht="17.45" customHeight="1">
      <c r="C3986" s="861" t="n"/>
      <c r="D3986" s="803" t="n"/>
      <c r="E3986" s="804" t="n"/>
      <c r="F3986" s="803" t="n"/>
      <c r="G3986" s="805" t="n"/>
      <c r="H3986" s="804" t="n"/>
      <c r="I3986" s="803" t="n"/>
      <c r="J3986" s="804" t="n"/>
      <c r="K3986" s="806" t="n"/>
      <c r="L3986" s="804" t="n"/>
    </row>
    <row r="3987" ht="17.45" customHeight="1">
      <c r="C3987" s="791" t="n"/>
      <c r="D3987" s="792" t="n"/>
      <c r="E3987" s="793" t="n"/>
      <c r="F3987" s="792" t="n"/>
      <c r="G3987" s="794" t="n"/>
      <c r="H3987" s="793" t="n"/>
      <c r="I3987" s="792" t="n"/>
      <c r="J3987" s="793" t="n"/>
      <c r="K3987" s="795" t="n"/>
      <c r="L3987" s="793" t="n"/>
    </row>
    <row r="3988" ht="17.45" customHeight="1">
      <c r="C3988" s="791" t="n"/>
      <c r="D3988" s="792" t="n"/>
      <c r="E3988" s="793" t="n"/>
      <c r="F3988" s="792" t="n"/>
      <c r="G3988" s="794" t="n"/>
      <c r="H3988" s="793" t="n"/>
      <c r="I3988" s="792" t="n"/>
      <c r="J3988" s="793" t="n"/>
      <c r="K3988" s="795" t="n"/>
      <c r="L3988" s="793" t="n"/>
    </row>
    <row r="3989" ht="17.45" customHeight="1">
      <c r="C3989" s="791" t="n"/>
      <c r="D3989" s="792" t="n"/>
      <c r="E3989" s="793" t="n"/>
      <c r="F3989" s="792" t="n"/>
      <c r="G3989" s="794" t="n"/>
      <c r="H3989" s="793" t="n"/>
      <c r="I3989" s="792" t="n"/>
      <c r="J3989" s="793" t="n"/>
      <c r="K3989" s="795" t="n"/>
      <c r="L3989" s="793" t="n"/>
    </row>
    <row r="3990" ht="17.45" customHeight="1">
      <c r="C3990" s="791" t="n"/>
      <c r="D3990" s="792" t="n"/>
      <c r="E3990" s="793" t="n"/>
      <c r="F3990" s="792" t="n"/>
      <c r="G3990" s="794" t="n"/>
      <c r="H3990" s="793" t="n"/>
      <c r="I3990" s="792" t="n"/>
      <c r="J3990" s="793" t="n"/>
      <c r="K3990" s="795" t="n"/>
      <c r="L3990" s="793" t="n"/>
    </row>
    <row r="3991" ht="17.45" customHeight="1">
      <c r="C3991" s="791" t="n"/>
      <c r="D3991" s="792" t="n"/>
      <c r="E3991" s="793" t="n"/>
      <c r="F3991" s="792" t="n"/>
      <c r="G3991" s="794" t="n"/>
      <c r="H3991" s="793" t="n"/>
      <c r="I3991" s="792" t="n"/>
      <c r="J3991" s="793" t="n"/>
      <c r="K3991" s="795" t="n"/>
      <c r="L3991" s="793" t="n"/>
    </row>
    <row r="3992" ht="17.45" customHeight="1">
      <c r="C3992" s="861" t="n"/>
      <c r="D3992" s="803" t="n"/>
      <c r="E3992" s="804" t="n"/>
      <c r="F3992" s="803" t="n"/>
      <c r="G3992" s="805" t="n"/>
      <c r="H3992" s="804" t="n"/>
      <c r="I3992" s="803" t="n"/>
      <c r="J3992" s="804" t="n"/>
      <c r="K3992" s="806" t="n"/>
      <c r="L3992" s="804" t="n"/>
    </row>
    <row r="3993" ht="17.45" customHeight="1">
      <c r="C3993" s="791" t="n"/>
      <c r="D3993" s="792" t="n"/>
      <c r="E3993" s="793" t="n"/>
      <c r="F3993" s="792" t="n"/>
      <c r="G3993" s="794" t="n"/>
      <c r="H3993" s="793" t="n"/>
      <c r="I3993" s="792" t="n"/>
      <c r="J3993" s="793" t="n"/>
      <c r="K3993" s="795" t="n"/>
      <c r="L3993" s="793" t="n"/>
    </row>
    <row r="3994" ht="17.45" customHeight="1">
      <c r="C3994" s="791" t="n"/>
      <c r="D3994" s="792" t="n"/>
      <c r="E3994" s="793" t="n"/>
      <c r="F3994" s="792" t="n"/>
      <c r="G3994" s="794" t="n"/>
      <c r="H3994" s="793" t="n"/>
      <c r="I3994" s="792" t="n"/>
      <c r="J3994" s="793" t="n"/>
      <c r="K3994" s="795" t="n"/>
      <c r="L3994" s="793" t="n"/>
    </row>
    <row r="3995" ht="17.45" customHeight="1">
      <c r="C3995" s="791" t="n"/>
      <c r="D3995" s="792" t="n"/>
      <c r="E3995" s="793" t="n"/>
      <c r="F3995" s="792" t="n"/>
      <c r="G3995" s="794" t="n"/>
      <c r="H3995" s="793" t="n"/>
      <c r="I3995" s="792" t="n"/>
      <c r="J3995" s="793" t="n"/>
      <c r="K3995" s="795" t="n"/>
      <c r="L3995" s="793" t="n"/>
    </row>
    <row r="3996" ht="17.45" customHeight="1">
      <c r="C3996" s="791" t="n"/>
      <c r="D3996" s="792" t="n"/>
      <c r="E3996" s="793" t="n"/>
      <c r="F3996" s="792" t="n"/>
      <c r="G3996" s="794" t="n"/>
      <c r="H3996" s="793" t="n"/>
      <c r="I3996" s="792" t="n"/>
      <c r="J3996" s="793" t="n"/>
      <c r="K3996" s="795" t="n"/>
      <c r="L3996" s="793" t="n"/>
    </row>
    <row r="3997" ht="17.45" customHeight="1">
      <c r="C3997" s="791" t="n"/>
      <c r="D3997" s="792" t="n"/>
      <c r="E3997" s="793" t="n"/>
      <c r="F3997" s="792" t="n"/>
      <c r="G3997" s="794" t="n"/>
      <c r="H3997" s="793" t="n"/>
      <c r="I3997" s="792" t="n"/>
      <c r="J3997" s="793" t="n"/>
      <c r="K3997" s="795" t="n"/>
      <c r="L3997" s="793" t="n"/>
    </row>
    <row r="3998" ht="17.45" customHeight="1">
      <c r="C3998" s="861" t="n"/>
      <c r="D3998" s="803" t="n"/>
      <c r="E3998" s="804" t="n"/>
      <c r="F3998" s="803" t="n"/>
      <c r="G3998" s="805" t="n"/>
      <c r="H3998" s="804" t="n"/>
      <c r="I3998" s="803" t="n"/>
      <c r="J3998" s="804" t="n"/>
      <c r="K3998" s="806" t="n"/>
      <c r="L3998" s="804" t="n"/>
    </row>
    <row r="3999" ht="17.45" customHeight="1">
      <c r="C3999" s="791" t="n"/>
      <c r="D3999" s="792" t="n"/>
      <c r="E3999" s="793" t="n"/>
      <c r="F3999" s="792" t="n"/>
      <c r="G3999" s="794" t="n"/>
      <c r="H3999" s="793" t="n"/>
      <c r="I3999" s="792" t="n"/>
      <c r="J3999" s="793" t="n"/>
      <c r="K3999" s="795" t="n"/>
      <c r="L3999" s="793" t="n"/>
    </row>
    <row r="4000" ht="17.45" customHeight="1">
      <c r="C4000" s="791" t="n"/>
      <c r="D4000" s="792" t="n"/>
      <c r="E4000" s="793" t="n"/>
      <c r="F4000" s="792" t="n"/>
      <c r="G4000" s="794" t="n"/>
      <c r="H4000" s="793" t="n"/>
      <c r="I4000" s="792" t="n"/>
      <c r="J4000" s="793" t="n"/>
      <c r="K4000" s="795" t="n"/>
      <c r="L4000" s="793" t="n"/>
    </row>
    <row r="4001" ht="17.45" customHeight="1">
      <c r="C4001" s="791" t="n"/>
      <c r="D4001" s="792" t="n"/>
      <c r="E4001" s="793" t="n"/>
      <c r="F4001" s="792" t="n"/>
      <c r="G4001" s="794" t="n"/>
      <c r="H4001" s="793" t="n"/>
      <c r="I4001" s="792" t="n"/>
      <c r="J4001" s="793" t="n"/>
      <c r="K4001" s="795" t="n"/>
      <c r="L4001" s="793" t="n"/>
    </row>
    <row r="4002" ht="17.45" customHeight="1">
      <c r="C4002" s="791" t="n"/>
      <c r="D4002" s="792" t="n"/>
      <c r="E4002" s="793" t="n"/>
      <c r="F4002" s="792" t="n"/>
      <c r="G4002" s="794" t="n"/>
      <c r="H4002" s="793" t="n"/>
      <c r="I4002" s="792" t="n"/>
      <c r="J4002" s="793" t="n"/>
      <c r="K4002" s="795" t="n"/>
      <c r="L4002" s="793" t="n"/>
    </row>
    <row r="4003" ht="17.45" customHeight="1">
      <c r="C4003" s="791" t="n"/>
      <c r="D4003" s="792" t="n"/>
      <c r="E4003" s="793" t="n"/>
      <c r="F4003" s="792" t="n"/>
      <c r="G4003" s="794" t="n"/>
      <c r="H4003" s="793" t="n"/>
      <c r="I4003" s="792" t="n"/>
      <c r="J4003" s="793" t="n"/>
      <c r="K4003" s="795" t="n"/>
      <c r="L4003" s="793" t="n"/>
    </row>
    <row r="4004" ht="17.45" customHeight="1">
      <c r="C4004" s="861" t="n"/>
      <c r="D4004" s="803" t="n"/>
      <c r="E4004" s="804" t="n"/>
      <c r="F4004" s="803" t="n"/>
      <c r="G4004" s="805" t="n"/>
      <c r="H4004" s="804" t="n"/>
      <c r="I4004" s="803" t="n"/>
      <c r="J4004" s="804" t="n"/>
      <c r="K4004" s="806" t="n"/>
      <c r="L4004" s="804" t="n"/>
    </row>
    <row r="4005" ht="17.45" customHeight="1">
      <c r="C4005" s="791" t="n"/>
      <c r="D4005" s="792" t="n"/>
      <c r="E4005" s="793" t="n"/>
      <c r="F4005" s="792" t="n"/>
      <c r="G4005" s="794" t="n"/>
      <c r="H4005" s="793" t="n"/>
      <c r="I4005" s="792" t="n"/>
      <c r="J4005" s="793" t="n"/>
      <c r="K4005" s="795" t="n"/>
      <c r="L4005" s="793" t="n"/>
    </row>
    <row r="4006" ht="17.45" customHeight="1">
      <c r="C4006" s="791" t="n"/>
      <c r="D4006" s="792" t="n"/>
      <c r="E4006" s="793" t="n"/>
      <c r="F4006" s="792" t="n"/>
      <c r="G4006" s="794" t="n"/>
      <c r="H4006" s="793" t="n"/>
      <c r="I4006" s="792" t="n"/>
      <c r="J4006" s="793" t="n"/>
      <c r="K4006" s="795" t="n"/>
      <c r="L4006" s="793" t="n"/>
    </row>
    <row r="4007" ht="17.45" customHeight="1">
      <c r="C4007" s="791" t="n"/>
      <c r="D4007" s="792" t="n"/>
      <c r="E4007" s="793" t="n"/>
      <c r="F4007" s="792" t="n"/>
      <c r="G4007" s="794" t="n"/>
      <c r="H4007" s="793" t="n"/>
      <c r="I4007" s="792" t="n"/>
      <c r="J4007" s="793" t="n"/>
      <c r="K4007" s="795" t="n"/>
      <c r="L4007" s="793" t="n"/>
    </row>
    <row r="4008" ht="17.45" customHeight="1">
      <c r="C4008" s="791" t="n"/>
      <c r="D4008" s="792" t="n"/>
      <c r="E4008" s="793" t="n"/>
      <c r="F4008" s="792" t="n"/>
      <c r="G4008" s="794" t="n"/>
      <c r="H4008" s="793" t="n"/>
      <c r="I4008" s="792" t="n"/>
      <c r="J4008" s="793" t="n"/>
      <c r="K4008" s="795" t="n"/>
      <c r="L4008" s="793" t="n"/>
    </row>
    <row r="4009" ht="17.45" customHeight="1">
      <c r="C4009" s="791" t="n"/>
      <c r="D4009" s="792" t="n"/>
      <c r="E4009" s="793" t="n"/>
      <c r="F4009" s="792" t="n"/>
      <c r="G4009" s="794" t="n"/>
      <c r="H4009" s="793" t="n"/>
      <c r="I4009" s="792" t="n"/>
      <c r="J4009" s="793" t="n"/>
      <c r="K4009" s="795" t="n"/>
      <c r="L4009" s="793" t="n"/>
    </row>
    <row r="4010" ht="17.45" customHeight="1">
      <c r="C4010" s="861" t="n"/>
      <c r="D4010" s="976" t="n"/>
      <c r="E4010" s="977" t="n"/>
      <c r="F4010" s="976" t="n"/>
      <c r="G4010" s="978" t="n"/>
      <c r="H4010" s="977" t="n"/>
      <c r="I4010" s="976" t="n"/>
      <c r="J4010" s="977" t="n"/>
      <c r="K4010" s="979" t="n"/>
      <c r="L4010" s="977" t="n"/>
    </row>
    <row r="4011" ht="17.45" customHeight="1">
      <c r="C4011" s="791" t="n"/>
      <c r="D4011" s="792" t="n"/>
      <c r="E4011" s="793" t="n"/>
      <c r="F4011" s="792" t="n"/>
      <c r="G4011" s="794" t="n"/>
      <c r="H4011" s="793" t="n"/>
      <c r="I4011" s="792" t="n"/>
      <c r="J4011" s="793" t="n"/>
      <c r="K4011" s="795" t="n"/>
      <c r="L4011" s="793" t="n"/>
    </row>
    <row r="4012" ht="17.45" customHeight="1">
      <c r="C4012" s="791" t="n"/>
      <c r="D4012" s="792" t="n"/>
      <c r="E4012" s="793" t="n"/>
      <c r="F4012" s="792" t="n"/>
      <c r="G4012" s="794" t="n"/>
      <c r="H4012" s="793" t="n"/>
      <c r="I4012" s="792" t="n"/>
      <c r="J4012" s="793" t="n"/>
      <c r="K4012" s="795" t="n"/>
      <c r="L4012" s="793" t="n"/>
    </row>
    <row r="4013" ht="17.45" customHeight="1">
      <c r="C4013" s="791" t="n"/>
      <c r="D4013" s="792" t="n"/>
      <c r="E4013" s="793" t="n"/>
      <c r="F4013" s="792" t="n"/>
      <c r="G4013" s="794" t="n"/>
      <c r="H4013" s="793" t="n"/>
      <c r="I4013" s="792" t="n"/>
      <c r="J4013" s="793" t="n"/>
      <c r="K4013" s="795" t="n"/>
      <c r="L4013" s="793" t="n"/>
    </row>
    <row r="4014" ht="17.45" customHeight="1">
      <c r="C4014" s="791" t="n"/>
      <c r="D4014" s="792" t="n"/>
      <c r="E4014" s="793" t="n"/>
      <c r="F4014" s="792" t="n"/>
      <c r="G4014" s="794" t="n"/>
      <c r="H4014" s="793" t="n"/>
      <c r="I4014" s="792" t="n"/>
      <c r="J4014" s="793" t="n"/>
      <c r="K4014" s="795" t="n"/>
      <c r="L4014" s="793" t="n"/>
    </row>
    <row r="4015" ht="17.45" customHeight="1">
      <c r="C4015" s="791" t="n"/>
      <c r="D4015" s="792" t="n"/>
      <c r="E4015" s="793" t="n"/>
      <c r="F4015" s="792" t="n"/>
      <c r="G4015" s="794" t="n"/>
      <c r="H4015" s="793" t="n"/>
      <c r="I4015" s="792" t="n"/>
      <c r="J4015" s="793" t="n"/>
      <c r="K4015" s="795" t="n"/>
      <c r="L4015" s="793" t="n"/>
    </row>
    <row r="4016" ht="17.45" customHeight="1">
      <c r="C4016" s="861" t="n"/>
      <c r="D4016" s="803" t="n"/>
      <c r="E4016" s="804" t="n"/>
      <c r="F4016" s="803" t="n"/>
      <c r="G4016" s="805" t="n"/>
      <c r="H4016" s="804" t="n"/>
      <c r="I4016" s="803" t="n"/>
      <c r="J4016" s="804" t="n"/>
      <c r="K4016" s="806" t="n"/>
      <c r="L4016" s="804" t="n"/>
    </row>
    <row r="4017" ht="17.45" customHeight="1">
      <c r="C4017" s="791" t="n"/>
      <c r="D4017" s="792" t="n"/>
      <c r="E4017" s="793" t="n"/>
      <c r="F4017" s="792" t="n"/>
      <c r="G4017" s="794" t="n"/>
      <c r="H4017" s="793" t="n"/>
      <c r="I4017" s="792" t="n"/>
      <c r="J4017" s="793" t="n"/>
      <c r="K4017" s="795" t="n"/>
      <c r="L4017" s="793" t="n"/>
    </row>
    <row r="4018" ht="17.45" customHeight="1">
      <c r="C4018" s="791" t="n"/>
      <c r="D4018" s="792" t="n"/>
      <c r="E4018" s="793" t="n"/>
      <c r="F4018" s="792" t="n"/>
      <c r="G4018" s="794" t="n"/>
      <c r="H4018" s="793" t="n"/>
      <c r="I4018" s="792" t="n"/>
      <c r="J4018" s="793" t="n"/>
      <c r="K4018" s="795" t="n"/>
      <c r="L4018" s="793" t="n"/>
    </row>
    <row r="4019" ht="17.45" customHeight="1">
      <c r="C4019" s="791" t="n"/>
      <c r="D4019" s="792" t="n"/>
      <c r="E4019" s="793" t="n"/>
      <c r="F4019" s="792" t="n"/>
      <c r="G4019" s="794" t="n"/>
      <c r="H4019" s="793" t="n"/>
      <c r="I4019" s="792" t="n"/>
      <c r="J4019" s="793" t="n"/>
      <c r="K4019" s="795" t="n"/>
      <c r="L4019" s="793" t="n"/>
    </row>
    <row r="4020" ht="17.45" customHeight="1">
      <c r="C4020" s="791" t="n"/>
      <c r="D4020" s="792" t="n"/>
      <c r="E4020" s="793" t="n"/>
      <c r="F4020" s="792" t="n"/>
      <c r="G4020" s="794" t="n"/>
      <c r="H4020" s="793" t="n"/>
      <c r="I4020" s="792" t="n"/>
      <c r="J4020" s="793" t="n"/>
      <c r="K4020" s="795" t="n"/>
      <c r="L4020" s="793" t="n"/>
    </row>
    <row r="4021" ht="17.45" customHeight="1">
      <c r="C4021" s="791" t="n"/>
      <c r="D4021" s="792" t="n"/>
      <c r="E4021" s="793" t="n"/>
      <c r="F4021" s="792" t="n"/>
      <c r="G4021" s="794" t="n"/>
      <c r="H4021" s="793" t="n"/>
      <c r="I4021" s="792" t="n"/>
      <c r="J4021" s="793" t="n"/>
      <c r="K4021" s="795" t="n"/>
      <c r="L4021" s="793" t="n"/>
    </row>
    <row r="4022" ht="17.45" customHeight="1">
      <c r="C4022" s="861" t="n"/>
      <c r="D4022" s="803" t="n"/>
      <c r="E4022" s="804" t="n"/>
      <c r="F4022" s="803" t="n"/>
      <c r="G4022" s="805" t="n"/>
      <c r="H4022" s="804" t="n"/>
      <c r="I4022" s="803" t="n"/>
      <c r="J4022" s="804" t="n"/>
      <c r="K4022" s="806" t="n"/>
      <c r="L4022" s="804" t="n"/>
    </row>
    <row r="4023" ht="17.45" customHeight="1">
      <c r="C4023" s="791" t="n"/>
      <c r="D4023" s="792" t="n"/>
      <c r="E4023" s="793" t="n"/>
      <c r="F4023" s="792" t="n"/>
      <c r="G4023" s="794" t="n"/>
      <c r="H4023" s="793" t="n"/>
      <c r="I4023" s="792" t="n"/>
      <c r="J4023" s="793" t="n"/>
      <c r="K4023" s="795" t="n"/>
      <c r="L4023" s="793" t="n"/>
    </row>
    <row r="4024" ht="17.45" customHeight="1">
      <c r="C4024" s="791" t="n"/>
      <c r="D4024" s="792" t="n"/>
      <c r="E4024" s="793" t="n"/>
      <c r="F4024" s="792" t="n"/>
      <c r="G4024" s="794" t="n"/>
      <c r="H4024" s="793" t="n"/>
      <c r="I4024" s="792" t="n"/>
      <c r="J4024" s="793" t="n"/>
      <c r="K4024" s="795" t="n"/>
      <c r="L4024" s="793" t="n"/>
    </row>
    <row r="4025" ht="17.45" customHeight="1">
      <c r="C4025" s="791" t="n"/>
      <c r="D4025" s="792" t="n"/>
      <c r="E4025" s="793" t="n"/>
      <c r="F4025" s="792" t="n"/>
      <c r="G4025" s="794" t="n"/>
      <c r="H4025" s="793" t="n"/>
      <c r="I4025" s="792" t="n"/>
      <c r="J4025" s="793" t="n"/>
      <c r="K4025" s="795" t="n"/>
      <c r="L4025" s="793" t="n"/>
    </row>
    <row r="4026" ht="17.45" customHeight="1">
      <c r="C4026" s="791" t="n"/>
      <c r="D4026" s="792" t="n"/>
      <c r="E4026" s="793" t="n"/>
      <c r="F4026" s="792" t="n"/>
      <c r="G4026" s="794" t="n"/>
      <c r="H4026" s="793" t="n"/>
      <c r="I4026" s="792" t="n"/>
      <c r="J4026" s="793" t="n"/>
      <c r="K4026" s="795" t="n"/>
      <c r="L4026" s="793" t="n"/>
    </row>
    <row r="4027" ht="17.45" customHeight="1">
      <c r="C4027" s="791" t="n"/>
      <c r="D4027" s="792" t="n"/>
      <c r="E4027" s="793" t="n"/>
      <c r="F4027" s="792" t="n"/>
      <c r="G4027" s="794" t="n"/>
      <c r="H4027" s="793" t="n"/>
      <c r="I4027" s="792" t="n"/>
      <c r="J4027" s="793" t="n"/>
      <c r="K4027" s="795" t="n"/>
      <c r="L4027" s="793" t="n"/>
    </row>
    <row r="4028" ht="17.45" customHeight="1">
      <c r="C4028" s="861" t="n"/>
      <c r="D4028" s="976" t="n"/>
      <c r="E4028" s="977" t="n"/>
      <c r="F4028" s="976" t="n"/>
      <c r="G4028" s="978" t="n"/>
      <c r="H4028" s="977" t="n"/>
      <c r="I4028" s="976" t="n"/>
      <c r="J4028" s="977" t="n"/>
      <c r="K4028" s="979" t="n"/>
      <c r="L4028" s="977" t="n"/>
    </row>
    <row r="4029" ht="17.45" customHeight="1">
      <c r="C4029" s="791" t="n"/>
      <c r="D4029" s="792" t="n"/>
      <c r="E4029" s="793" t="n"/>
      <c r="F4029" s="792" t="n"/>
      <c r="G4029" s="794" t="n"/>
      <c r="H4029" s="793" t="n"/>
      <c r="I4029" s="792" t="n"/>
      <c r="J4029" s="793" t="n"/>
      <c r="K4029" s="795" t="n"/>
      <c r="L4029" s="793" t="n"/>
    </row>
    <row r="4030" ht="17.45" customHeight="1">
      <c r="C4030" s="791" t="n"/>
      <c r="D4030" s="792" t="n"/>
      <c r="E4030" s="793" t="n"/>
      <c r="F4030" s="792" t="n"/>
      <c r="G4030" s="794" t="n"/>
      <c r="H4030" s="793" t="n"/>
      <c r="I4030" s="792" t="n"/>
      <c r="J4030" s="793" t="n"/>
      <c r="K4030" s="795" t="n"/>
      <c r="L4030" s="793" t="n"/>
    </row>
    <row r="4031" ht="17.45" customHeight="1">
      <c r="C4031" s="791" t="n"/>
      <c r="D4031" s="792" t="n"/>
      <c r="E4031" s="793" t="n"/>
      <c r="F4031" s="792" t="n"/>
      <c r="G4031" s="794" t="n"/>
      <c r="H4031" s="793" t="n"/>
      <c r="I4031" s="792" t="n"/>
      <c r="J4031" s="793" t="n"/>
      <c r="K4031" s="795" t="n"/>
      <c r="L4031" s="793" t="n"/>
    </row>
    <row r="4032" ht="17.45" customHeight="1">
      <c r="C4032" s="791" t="n"/>
      <c r="D4032" s="792" t="n"/>
      <c r="E4032" s="793" t="n"/>
      <c r="F4032" s="792" t="n"/>
      <c r="G4032" s="794" t="n"/>
      <c r="H4032" s="793" t="n"/>
      <c r="I4032" s="792" t="n"/>
      <c r="J4032" s="793" t="n"/>
      <c r="K4032" s="795" t="n"/>
      <c r="L4032" s="793" t="n"/>
    </row>
    <row r="4033" ht="17.45" customHeight="1">
      <c r="C4033" s="791" t="n"/>
      <c r="D4033" s="792" t="n"/>
      <c r="E4033" s="793" t="n"/>
      <c r="F4033" s="792" t="n"/>
      <c r="G4033" s="794" t="n"/>
      <c r="H4033" s="793" t="n"/>
      <c r="I4033" s="792" t="n"/>
      <c r="J4033" s="793" t="n"/>
      <c r="K4033" s="795" t="n"/>
      <c r="L4033" s="793" t="n"/>
    </row>
    <row r="4034" ht="17.45" customHeight="1">
      <c r="C4034" s="861" t="n"/>
      <c r="D4034" s="803" t="n"/>
      <c r="E4034" s="804" t="n"/>
      <c r="F4034" s="803" t="n"/>
      <c r="G4034" s="805" t="n"/>
      <c r="H4034" s="804" t="n"/>
      <c r="I4034" s="803" t="n"/>
      <c r="J4034" s="804" t="n"/>
      <c r="K4034" s="806" t="n"/>
      <c r="L4034" s="804" t="n"/>
    </row>
    <row r="4035" ht="17.45" customHeight="1">
      <c r="C4035" s="791" t="n"/>
      <c r="D4035" s="792" t="n"/>
      <c r="E4035" s="793" t="n"/>
      <c r="F4035" s="792" t="n"/>
      <c r="G4035" s="794" t="n"/>
      <c r="H4035" s="793" t="n"/>
      <c r="I4035" s="792" t="n"/>
      <c r="J4035" s="793" t="n"/>
      <c r="K4035" s="795" t="n"/>
      <c r="L4035" s="793" t="n"/>
    </row>
    <row r="4036" ht="17.45" customHeight="1">
      <c r="C4036" s="791" t="n"/>
      <c r="D4036" s="792" t="n"/>
      <c r="E4036" s="793" t="n"/>
      <c r="F4036" s="792" t="n"/>
      <c r="G4036" s="794" t="n"/>
      <c r="H4036" s="793" t="n"/>
      <c r="I4036" s="792" t="n"/>
      <c r="J4036" s="793" t="n"/>
      <c r="K4036" s="795" t="n"/>
      <c r="L4036" s="793" t="n"/>
    </row>
    <row r="4037" ht="17.45" customHeight="1">
      <c r="C4037" s="791" t="n"/>
      <c r="D4037" s="792" t="n"/>
      <c r="E4037" s="793" t="n"/>
      <c r="F4037" s="792" t="n"/>
      <c r="G4037" s="794" t="n"/>
      <c r="H4037" s="793" t="n"/>
      <c r="I4037" s="792" t="n"/>
      <c r="J4037" s="793" t="n"/>
      <c r="K4037" s="795" t="n"/>
      <c r="L4037" s="793" t="n"/>
    </row>
    <row r="4038" ht="17.45" customHeight="1">
      <c r="C4038" s="791" t="n"/>
      <c r="D4038" s="792" t="n"/>
      <c r="E4038" s="793" t="n"/>
      <c r="F4038" s="792" t="n"/>
      <c r="G4038" s="794" t="n"/>
      <c r="H4038" s="793" t="n"/>
      <c r="I4038" s="792" t="n"/>
      <c r="J4038" s="793" t="n"/>
      <c r="K4038" s="795" t="n"/>
      <c r="L4038" s="793" t="n"/>
    </row>
    <row r="4039" ht="17.45" customHeight="1">
      <c r="C4039" s="791" t="n"/>
      <c r="D4039" s="792" t="n"/>
      <c r="E4039" s="793" t="n"/>
      <c r="F4039" s="792" t="n"/>
      <c r="G4039" s="794" t="n"/>
      <c r="H4039" s="793" t="n"/>
      <c r="I4039" s="792" t="n"/>
      <c r="J4039" s="793" t="n"/>
      <c r="K4039" s="795" t="n"/>
      <c r="L4039" s="793" t="n"/>
    </row>
    <row r="4040" ht="17.45" customHeight="1">
      <c r="C4040" s="861" t="n"/>
      <c r="D4040" s="803" t="n"/>
      <c r="E4040" s="804" t="n"/>
      <c r="F4040" s="803" t="n"/>
      <c r="G4040" s="805" t="n"/>
      <c r="H4040" s="804" t="n"/>
      <c r="I4040" s="803" t="n"/>
      <c r="J4040" s="804" t="n"/>
      <c r="K4040" s="806" t="n"/>
      <c r="L4040" s="804" t="n"/>
    </row>
    <row r="4041" ht="17.45" customHeight="1">
      <c r="C4041" s="791" t="n"/>
      <c r="D4041" s="792" t="n"/>
      <c r="E4041" s="793" t="n"/>
      <c r="F4041" s="792" t="n"/>
      <c r="G4041" s="794" t="n"/>
      <c r="H4041" s="793" t="n"/>
      <c r="I4041" s="792" t="n"/>
      <c r="J4041" s="793" t="n"/>
      <c r="K4041" s="795" t="n"/>
      <c r="L4041" s="793" t="n"/>
    </row>
    <row r="4042" ht="17.45" customHeight="1">
      <c r="C4042" s="791" t="n"/>
      <c r="D4042" s="792" t="n"/>
      <c r="E4042" s="793" t="n"/>
      <c r="F4042" s="792" t="n"/>
      <c r="G4042" s="794" t="n"/>
      <c r="H4042" s="793" t="n"/>
      <c r="I4042" s="792" t="n"/>
      <c r="J4042" s="793" t="n"/>
      <c r="K4042" s="795" t="n"/>
      <c r="L4042" s="793" t="n"/>
    </row>
    <row r="4043" ht="17.45" customHeight="1">
      <c r="C4043" s="791" t="n"/>
      <c r="D4043" s="792" t="n"/>
      <c r="E4043" s="793" t="n"/>
      <c r="F4043" s="792" t="n"/>
      <c r="G4043" s="794" t="n"/>
      <c r="H4043" s="793" t="n"/>
      <c r="I4043" s="792" t="n"/>
      <c r="J4043" s="793" t="n"/>
      <c r="K4043" s="795" t="n"/>
      <c r="L4043" s="793" t="n"/>
    </row>
    <row r="4044" ht="17.45" customHeight="1">
      <c r="C4044" s="791" t="n"/>
      <c r="D4044" s="792" t="n"/>
      <c r="E4044" s="793" t="n"/>
      <c r="F4044" s="792" t="n"/>
      <c r="G4044" s="794" t="n"/>
      <c r="H4044" s="793" t="n"/>
      <c r="I4044" s="792" t="n"/>
      <c r="J4044" s="793" t="n"/>
      <c r="K4044" s="795" t="n"/>
      <c r="L4044" s="793" t="n"/>
    </row>
    <row r="4045" ht="17.45" customHeight="1">
      <c r="C4045" s="791" t="n"/>
      <c r="D4045" s="792" t="n"/>
      <c r="E4045" s="793" t="n"/>
      <c r="F4045" s="792" t="n"/>
      <c r="G4045" s="794" t="n"/>
      <c r="H4045" s="793" t="n"/>
      <c r="I4045" s="792" t="n"/>
      <c r="J4045" s="793" t="n"/>
      <c r="K4045" s="795" t="n"/>
      <c r="L4045" s="793" t="n"/>
    </row>
    <row r="4046" ht="17.45" customHeight="1">
      <c r="C4046" s="861" t="n"/>
      <c r="D4046" s="803" t="n"/>
      <c r="E4046" s="804" t="n"/>
      <c r="F4046" s="803" t="n"/>
      <c r="G4046" s="805" t="n"/>
      <c r="H4046" s="804" t="n"/>
      <c r="I4046" s="803" t="n"/>
      <c r="J4046" s="804" t="n"/>
      <c r="K4046" s="806" t="n"/>
      <c r="L4046" s="804" t="n"/>
    </row>
    <row r="4047" ht="17.45" customHeight="1">
      <c r="C4047" s="791" t="n"/>
      <c r="D4047" s="792" t="n"/>
      <c r="E4047" s="793" t="n"/>
      <c r="F4047" s="792" t="n"/>
      <c r="G4047" s="794" t="n"/>
      <c r="H4047" s="793" t="n"/>
      <c r="I4047" s="792" t="n"/>
      <c r="J4047" s="793" t="n"/>
      <c r="K4047" s="795" t="n"/>
      <c r="L4047" s="793" t="n"/>
    </row>
    <row r="4048" ht="17.45" customHeight="1">
      <c r="C4048" s="791" t="n"/>
      <c r="D4048" s="792" t="n"/>
      <c r="E4048" s="793" t="n"/>
      <c r="F4048" s="792" t="n"/>
      <c r="G4048" s="794" t="n"/>
      <c r="H4048" s="793" t="n"/>
      <c r="I4048" s="792" t="n"/>
      <c r="J4048" s="793" t="n"/>
      <c r="K4048" s="795" t="n"/>
      <c r="L4048" s="793" t="n"/>
    </row>
    <row r="4049" ht="17.45" customHeight="1">
      <c r="C4049" s="791" t="n"/>
      <c r="D4049" s="792" t="n"/>
      <c r="E4049" s="793" t="n"/>
      <c r="F4049" s="792" t="n"/>
      <c r="G4049" s="794" t="n"/>
      <c r="H4049" s="793" t="n"/>
      <c r="I4049" s="792" t="n"/>
      <c r="J4049" s="793" t="n"/>
      <c r="K4049" s="795" t="n"/>
      <c r="L4049" s="793" t="n"/>
    </row>
    <row r="4050" ht="17.45" customHeight="1">
      <c r="C4050" s="791" t="n"/>
      <c r="D4050" s="792" t="n"/>
      <c r="E4050" s="793" t="n"/>
      <c r="F4050" s="792" t="n"/>
      <c r="G4050" s="794" t="n"/>
      <c r="H4050" s="793" t="n"/>
      <c r="I4050" s="792" t="n"/>
      <c r="J4050" s="793" t="n"/>
      <c r="K4050" s="795" t="n"/>
      <c r="L4050" s="793" t="n"/>
    </row>
    <row r="4051" ht="17.45" customHeight="1">
      <c r="C4051" s="791" t="n"/>
      <c r="D4051" s="792" t="n"/>
      <c r="E4051" s="793" t="n"/>
      <c r="F4051" s="792" t="n"/>
      <c r="G4051" s="794" t="n"/>
      <c r="H4051" s="793" t="n"/>
      <c r="I4051" s="792" t="n"/>
      <c r="J4051" s="793" t="n"/>
      <c r="K4051" s="795" t="n"/>
      <c r="L4051" s="793" t="n"/>
    </row>
    <row r="4052" ht="17.45" customHeight="1">
      <c r="C4052" s="861" t="n"/>
      <c r="D4052" s="803" t="n"/>
      <c r="E4052" s="804" t="n"/>
      <c r="F4052" s="803" t="n"/>
      <c r="G4052" s="805" t="n"/>
      <c r="H4052" s="804" t="n"/>
      <c r="I4052" s="803" t="n"/>
      <c r="J4052" s="804" t="n"/>
      <c r="K4052" s="806" t="n"/>
      <c r="L4052" s="804" t="n"/>
    </row>
    <row r="4053" ht="17.45" customHeight="1">
      <c r="C4053" s="791" t="n"/>
      <c r="D4053" s="792" t="n"/>
      <c r="E4053" s="793" t="n"/>
      <c r="F4053" s="792" t="n"/>
      <c r="G4053" s="794" t="n"/>
      <c r="H4053" s="793" t="n"/>
      <c r="I4053" s="792" t="n"/>
      <c r="J4053" s="793" t="n"/>
      <c r="K4053" s="795" t="n"/>
      <c r="L4053" s="793" t="n"/>
    </row>
    <row r="4054" ht="17.45" customHeight="1">
      <c r="C4054" s="791" t="n"/>
      <c r="D4054" s="792" t="n"/>
      <c r="E4054" s="793" t="n"/>
      <c r="F4054" s="792" t="n"/>
      <c r="G4054" s="794" t="n"/>
      <c r="H4054" s="793" t="n"/>
      <c r="I4054" s="792" t="n"/>
      <c r="J4054" s="793" t="n"/>
      <c r="K4054" s="795" t="n"/>
      <c r="L4054" s="793" t="n"/>
    </row>
    <row r="4055" ht="17.45" customHeight="1">
      <c r="C4055" s="791" t="n"/>
      <c r="D4055" s="792" t="n"/>
      <c r="E4055" s="793" t="n"/>
      <c r="F4055" s="792" t="n"/>
      <c r="G4055" s="794" t="n"/>
      <c r="H4055" s="793" t="n"/>
      <c r="I4055" s="792" t="n"/>
      <c r="J4055" s="793" t="n"/>
      <c r="K4055" s="795" t="n"/>
      <c r="L4055" s="793" t="n"/>
    </row>
    <row r="4056" ht="17.45" customHeight="1">
      <c r="C4056" s="791" t="n"/>
      <c r="D4056" s="792" t="n"/>
      <c r="E4056" s="793" t="n"/>
      <c r="F4056" s="792" t="n"/>
      <c r="G4056" s="794" t="n"/>
      <c r="H4056" s="793" t="n"/>
      <c r="I4056" s="792" t="n"/>
      <c r="J4056" s="793" t="n"/>
      <c r="K4056" s="795" t="n"/>
      <c r="L4056" s="793" t="n"/>
    </row>
    <row r="4057" ht="17.45" customHeight="1">
      <c r="C4057" s="791" t="n"/>
      <c r="D4057" s="792" t="n"/>
      <c r="E4057" s="793" t="n"/>
      <c r="F4057" s="792" t="n"/>
      <c r="G4057" s="794" t="n"/>
      <c r="H4057" s="793" t="n"/>
      <c r="I4057" s="792" t="n"/>
      <c r="J4057" s="793" t="n"/>
      <c r="K4057" s="795" t="n"/>
      <c r="L4057" s="793" t="n"/>
    </row>
    <row r="4058" ht="17.45" customHeight="1">
      <c r="C4058" s="861" t="n"/>
      <c r="D4058" s="803" t="n"/>
      <c r="E4058" s="804" t="n"/>
      <c r="F4058" s="803" t="n"/>
      <c r="G4058" s="805" t="n"/>
      <c r="H4058" s="804" t="n"/>
      <c r="I4058" s="803" t="n"/>
      <c r="J4058" s="804" t="n"/>
      <c r="K4058" s="806" t="n"/>
      <c r="L4058" s="804" t="n"/>
    </row>
    <row r="4059" ht="17.45" customHeight="1">
      <c r="C4059" s="791" t="n"/>
      <c r="D4059" s="792" t="n"/>
      <c r="E4059" s="793" t="n"/>
      <c r="F4059" s="792" t="n"/>
      <c r="G4059" s="794" t="n"/>
      <c r="H4059" s="793" t="n"/>
      <c r="I4059" s="792" t="n"/>
      <c r="J4059" s="793" t="n"/>
      <c r="K4059" s="795" t="n"/>
      <c r="L4059" s="793" t="n"/>
    </row>
    <row r="4060" ht="17.45" customHeight="1">
      <c r="C4060" s="791" t="n"/>
      <c r="D4060" s="792" t="n"/>
      <c r="E4060" s="793" t="n"/>
      <c r="F4060" s="792" t="n"/>
      <c r="G4060" s="794" t="n"/>
      <c r="H4060" s="793" t="n"/>
      <c r="I4060" s="792" t="n"/>
      <c r="J4060" s="793" t="n"/>
      <c r="K4060" s="795" t="n"/>
      <c r="L4060" s="793" t="n"/>
    </row>
    <row r="4061" ht="17.45" customHeight="1">
      <c r="C4061" s="791" t="n"/>
      <c r="D4061" s="792" t="n"/>
      <c r="E4061" s="793" t="n"/>
      <c r="F4061" s="792" t="n"/>
      <c r="G4061" s="794" t="n"/>
      <c r="H4061" s="793" t="n"/>
      <c r="I4061" s="792" t="n"/>
      <c r="J4061" s="793" t="n"/>
      <c r="K4061" s="795" t="n"/>
      <c r="L4061" s="793" t="n"/>
    </row>
    <row r="4062" ht="17.45" customHeight="1">
      <c r="C4062" s="791" t="n"/>
      <c r="D4062" s="792" t="n"/>
      <c r="E4062" s="793" t="n"/>
      <c r="F4062" s="792" t="n"/>
      <c r="G4062" s="794" t="n"/>
      <c r="H4062" s="793" t="n"/>
      <c r="I4062" s="792" t="n"/>
      <c r="J4062" s="793" t="n"/>
      <c r="K4062" s="795" t="n"/>
      <c r="L4062" s="793" t="n"/>
    </row>
    <row r="4063" ht="17.45" customHeight="1">
      <c r="C4063" s="791" t="n"/>
      <c r="D4063" s="792" t="n"/>
      <c r="E4063" s="793" t="n"/>
      <c r="F4063" s="792" t="n"/>
      <c r="G4063" s="794" t="n"/>
      <c r="H4063" s="793" t="n"/>
      <c r="I4063" s="792" t="n"/>
      <c r="J4063" s="793" t="n"/>
      <c r="K4063" s="795" t="n"/>
      <c r="L4063" s="793" t="n"/>
    </row>
    <row r="4064" ht="17.45" customHeight="1">
      <c r="C4064" s="861" t="n"/>
      <c r="D4064" s="976" t="n"/>
      <c r="E4064" s="977" t="n"/>
      <c r="F4064" s="976" t="n"/>
      <c r="G4064" s="978" t="n"/>
      <c r="H4064" s="977" t="n"/>
      <c r="I4064" s="976" t="n"/>
      <c r="J4064" s="977" t="n"/>
      <c r="K4064" s="979" t="n"/>
      <c r="L4064" s="977" t="n"/>
    </row>
    <row r="4065" ht="17.45" customHeight="1">
      <c r="C4065" s="791" t="n"/>
      <c r="D4065" s="792" t="n"/>
      <c r="E4065" s="793" t="n"/>
      <c r="F4065" s="792" t="n"/>
      <c r="G4065" s="794" t="n"/>
      <c r="H4065" s="793" t="n"/>
      <c r="I4065" s="792" t="n"/>
      <c r="J4065" s="793" t="n"/>
      <c r="K4065" s="795" t="n"/>
      <c r="L4065" s="793" t="n"/>
    </row>
    <row r="4066" ht="17.45" customHeight="1">
      <c r="C4066" s="791" t="n"/>
      <c r="D4066" s="792" t="n"/>
      <c r="E4066" s="793" t="n"/>
      <c r="F4066" s="792" t="n"/>
      <c r="G4066" s="794" t="n"/>
      <c r="H4066" s="793" t="n"/>
      <c r="I4066" s="792" t="n"/>
      <c r="J4066" s="793" t="n"/>
      <c r="K4066" s="795" t="n"/>
      <c r="L4066" s="793" t="n"/>
    </row>
    <row r="4067" ht="17.45" customHeight="1">
      <c r="C4067" s="791" t="n"/>
      <c r="D4067" s="792" t="n"/>
      <c r="E4067" s="793" t="n"/>
      <c r="F4067" s="792" t="n"/>
      <c r="G4067" s="794" t="n"/>
      <c r="H4067" s="793" t="n"/>
      <c r="I4067" s="792" t="n"/>
      <c r="J4067" s="793" t="n"/>
      <c r="K4067" s="795" t="n"/>
      <c r="L4067" s="793" t="n"/>
    </row>
    <row r="4068" ht="17.45" customHeight="1">
      <c r="C4068" s="791" t="n"/>
      <c r="D4068" s="792" t="n"/>
      <c r="E4068" s="793" t="n"/>
      <c r="F4068" s="792" t="n"/>
      <c r="G4068" s="794" t="n"/>
      <c r="H4068" s="793" t="n"/>
      <c r="I4068" s="792" t="n"/>
      <c r="J4068" s="793" t="n"/>
      <c r="K4068" s="795" t="n"/>
      <c r="L4068" s="793" t="n"/>
    </row>
    <row r="4069" ht="17.45" customHeight="1">
      <c r="C4069" s="791" t="n"/>
      <c r="D4069" s="792" t="n"/>
      <c r="E4069" s="793" t="n"/>
      <c r="F4069" s="792" t="n"/>
      <c r="G4069" s="794" t="n"/>
      <c r="H4069" s="793" t="n"/>
      <c r="I4069" s="792" t="n"/>
      <c r="J4069" s="793" t="n"/>
      <c r="K4069" s="795" t="n"/>
      <c r="L4069" s="793" t="n"/>
    </row>
    <row r="4070" ht="17.45" customHeight="1">
      <c r="C4070" s="861" t="n"/>
      <c r="D4070" s="803" t="n"/>
      <c r="E4070" s="804" t="n"/>
      <c r="F4070" s="803" t="n"/>
      <c r="G4070" s="805" t="n"/>
      <c r="H4070" s="804" t="n"/>
      <c r="I4070" s="803" t="n"/>
      <c r="J4070" s="804" t="n"/>
      <c r="K4070" s="806" t="n"/>
      <c r="L4070" s="804" t="n"/>
    </row>
    <row r="4071" ht="17.45" customHeight="1">
      <c r="C4071" s="791" t="n"/>
      <c r="D4071" s="792" t="n"/>
      <c r="E4071" s="793" t="n"/>
      <c r="F4071" s="792" t="n"/>
      <c r="G4071" s="794" t="n"/>
      <c r="H4071" s="793" t="n"/>
      <c r="I4071" s="792" t="n"/>
      <c r="J4071" s="793" t="n"/>
      <c r="K4071" s="795" t="n"/>
      <c r="L4071" s="793" t="n"/>
    </row>
    <row r="4072" ht="17.45" customHeight="1">
      <c r="C4072" s="791" t="n"/>
      <c r="D4072" s="792" t="n"/>
      <c r="E4072" s="793" t="n"/>
      <c r="F4072" s="792" t="n"/>
      <c r="G4072" s="794" t="n"/>
      <c r="H4072" s="793" t="n"/>
      <c r="I4072" s="792" t="n"/>
      <c r="J4072" s="793" t="n"/>
      <c r="K4072" s="795" t="n"/>
      <c r="L4072" s="793" t="n"/>
    </row>
    <row r="4073" ht="17.45" customHeight="1">
      <c r="C4073" s="791" t="n"/>
      <c r="D4073" s="792" t="n"/>
      <c r="E4073" s="793" t="n"/>
      <c r="F4073" s="792" t="n"/>
      <c r="G4073" s="794" t="n"/>
      <c r="H4073" s="793" t="n"/>
      <c r="I4073" s="792" t="n"/>
      <c r="J4073" s="793" t="n"/>
      <c r="K4073" s="795" t="n"/>
      <c r="L4073" s="793" t="n"/>
    </row>
    <row r="4074" ht="17.45" customHeight="1">
      <c r="C4074" s="791" t="n"/>
      <c r="D4074" s="792" t="n"/>
      <c r="E4074" s="793" t="n"/>
      <c r="F4074" s="792" t="n"/>
      <c r="G4074" s="794" t="n"/>
      <c r="H4074" s="793" t="n"/>
      <c r="I4074" s="792" t="n"/>
      <c r="J4074" s="793" t="n"/>
      <c r="K4074" s="795" t="n"/>
      <c r="L4074" s="793" t="n"/>
    </row>
    <row r="4075" ht="17.45" customHeight="1">
      <c r="C4075" s="791" t="n"/>
      <c r="D4075" s="792" t="n"/>
      <c r="E4075" s="793" t="n"/>
      <c r="F4075" s="792" t="n"/>
      <c r="G4075" s="794" t="n"/>
      <c r="H4075" s="793" t="n"/>
      <c r="I4075" s="792" t="n"/>
      <c r="J4075" s="793" t="n"/>
      <c r="K4075" s="795" t="n"/>
      <c r="L4075" s="793" t="n"/>
    </row>
    <row r="4076" ht="17.45" customHeight="1">
      <c r="C4076" s="861" t="n"/>
      <c r="D4076" s="803" t="n"/>
      <c r="E4076" s="804" t="n"/>
      <c r="F4076" s="803" t="n"/>
      <c r="G4076" s="805" t="n"/>
      <c r="H4076" s="804" t="n"/>
      <c r="I4076" s="803" t="n"/>
      <c r="J4076" s="804" t="n"/>
      <c r="K4076" s="806" t="n"/>
      <c r="L4076" s="804" t="n"/>
    </row>
    <row r="4077" ht="17.45" customHeight="1">
      <c r="C4077" s="791" t="n"/>
      <c r="D4077" s="792" t="n"/>
      <c r="E4077" s="793" t="n"/>
      <c r="F4077" s="792" t="n"/>
      <c r="G4077" s="794" t="n"/>
      <c r="H4077" s="793" t="n"/>
      <c r="I4077" s="792" t="n"/>
      <c r="J4077" s="793" t="n"/>
      <c r="K4077" s="795" t="n"/>
      <c r="L4077" s="793" t="n"/>
    </row>
    <row r="4078" ht="17.45" customHeight="1">
      <c r="C4078" s="791" t="n"/>
      <c r="D4078" s="792" t="n"/>
      <c r="E4078" s="793" t="n"/>
      <c r="F4078" s="792" t="n"/>
      <c r="G4078" s="794" t="n"/>
      <c r="H4078" s="793" t="n"/>
      <c r="I4078" s="792" t="n"/>
      <c r="J4078" s="793" t="n"/>
      <c r="K4078" s="795" t="n"/>
      <c r="L4078" s="793" t="n"/>
    </row>
    <row r="4079" ht="17.45" customHeight="1">
      <c r="C4079" s="791" t="n"/>
      <c r="D4079" s="792" t="n"/>
      <c r="E4079" s="793" t="n"/>
      <c r="F4079" s="792" t="n"/>
      <c r="G4079" s="794" t="n"/>
      <c r="H4079" s="793" t="n"/>
      <c r="I4079" s="792" t="n"/>
      <c r="J4079" s="793" t="n"/>
      <c r="K4079" s="795" t="n"/>
      <c r="L4079" s="793" t="n"/>
    </row>
    <row r="4080" ht="17.45" customHeight="1">
      <c r="C4080" s="791" t="n"/>
      <c r="D4080" s="792" t="n"/>
      <c r="E4080" s="793" t="n"/>
      <c r="F4080" s="792" t="n"/>
      <c r="G4080" s="794" t="n"/>
      <c r="H4080" s="793" t="n"/>
      <c r="I4080" s="792" t="n"/>
      <c r="J4080" s="793" t="n"/>
      <c r="K4080" s="795" t="n"/>
      <c r="L4080" s="793" t="n"/>
    </row>
    <row r="4081" ht="17.45" customHeight="1">
      <c r="C4081" s="791" t="n"/>
      <c r="D4081" s="792" t="n"/>
      <c r="E4081" s="793" t="n"/>
      <c r="F4081" s="792" t="n"/>
      <c r="G4081" s="794" t="n"/>
      <c r="H4081" s="793" t="n"/>
      <c r="I4081" s="792" t="n"/>
      <c r="J4081" s="793" t="n"/>
      <c r="K4081" s="795" t="n"/>
      <c r="L4081" s="793" t="n"/>
    </row>
    <row r="4082" ht="17.45" customHeight="1">
      <c r="C4082" s="861" t="n"/>
      <c r="D4082" s="976" t="n"/>
      <c r="E4082" s="977" t="n"/>
      <c r="F4082" s="976" t="n"/>
      <c r="G4082" s="978" t="n"/>
      <c r="H4082" s="977" t="n"/>
      <c r="I4082" s="976" t="n"/>
      <c r="J4082" s="977" t="n"/>
      <c r="K4082" s="979" t="n"/>
      <c r="L4082" s="977" t="n"/>
    </row>
    <row r="4083" ht="17.45" customHeight="1">
      <c r="C4083" s="791" t="n"/>
      <c r="D4083" s="792" t="n"/>
      <c r="E4083" s="793" t="n"/>
      <c r="F4083" s="792" t="n"/>
      <c r="G4083" s="794" t="n"/>
      <c r="H4083" s="793" t="n"/>
      <c r="I4083" s="792" t="n"/>
      <c r="J4083" s="793" t="n"/>
      <c r="K4083" s="795" t="n"/>
      <c r="L4083" s="793" t="n"/>
    </row>
    <row r="4084" ht="17.45" customHeight="1">
      <c r="C4084" s="791" t="n"/>
      <c r="D4084" s="792" t="n"/>
      <c r="E4084" s="793" t="n"/>
      <c r="F4084" s="792" t="n"/>
      <c r="G4084" s="794" t="n"/>
      <c r="H4084" s="793" t="n"/>
      <c r="I4084" s="792" t="n"/>
      <c r="J4084" s="793" t="n"/>
      <c r="K4084" s="795" t="n"/>
      <c r="L4084" s="793" t="n"/>
    </row>
    <row r="4085" ht="17.45" customHeight="1">
      <c r="C4085" s="791" t="n"/>
      <c r="D4085" s="792" t="n"/>
      <c r="E4085" s="793" t="n"/>
      <c r="F4085" s="792" t="n"/>
      <c r="G4085" s="794" t="n"/>
      <c r="H4085" s="793" t="n"/>
      <c r="I4085" s="792" t="n"/>
      <c r="J4085" s="793" t="n"/>
      <c r="K4085" s="795" t="n"/>
      <c r="L4085" s="793" t="n"/>
    </row>
    <row r="4086" ht="17.45" customHeight="1">
      <c r="C4086" s="791" t="n"/>
      <c r="D4086" s="792" t="n"/>
      <c r="E4086" s="793" t="n"/>
      <c r="F4086" s="792" t="n"/>
      <c r="G4086" s="794" t="n"/>
      <c r="H4086" s="793" t="n"/>
      <c r="I4086" s="792" t="n"/>
      <c r="J4086" s="793" t="n"/>
      <c r="K4086" s="795" t="n"/>
      <c r="L4086" s="793" t="n"/>
    </row>
    <row r="4087" ht="17.45" customHeight="1">
      <c r="C4087" s="791" t="n"/>
      <c r="D4087" s="792" t="n"/>
      <c r="E4087" s="793" t="n"/>
      <c r="F4087" s="792" t="n"/>
      <c r="G4087" s="794" t="n"/>
      <c r="H4087" s="793" t="n"/>
      <c r="I4087" s="792" t="n"/>
      <c r="J4087" s="793" t="n"/>
      <c r="K4087" s="795" t="n"/>
      <c r="L4087" s="793" t="n"/>
    </row>
    <row r="4088" ht="17.45" customHeight="1">
      <c r="C4088" s="861" t="n"/>
      <c r="D4088" s="803" t="n"/>
      <c r="E4088" s="804" t="n"/>
      <c r="F4088" s="803" t="n"/>
      <c r="G4088" s="805" t="n"/>
      <c r="H4088" s="804" t="n"/>
      <c r="I4088" s="803" t="n"/>
      <c r="J4088" s="804" t="n"/>
      <c r="K4088" s="806" t="n"/>
      <c r="L4088" s="804" t="n"/>
    </row>
    <row r="4089" ht="17.45" customHeight="1">
      <c r="C4089" s="791" t="n"/>
      <c r="D4089" s="792" t="n"/>
      <c r="E4089" s="793" t="n"/>
      <c r="F4089" s="792" t="n"/>
      <c r="G4089" s="794" t="n"/>
      <c r="H4089" s="793" t="n"/>
      <c r="I4089" s="792" t="n"/>
      <c r="J4089" s="793" t="n"/>
      <c r="K4089" s="795" t="n"/>
      <c r="L4089" s="793" t="n"/>
    </row>
    <row r="4090" ht="17.45" customHeight="1">
      <c r="C4090" s="791" t="n"/>
      <c r="D4090" s="792" t="n"/>
      <c r="E4090" s="793" t="n"/>
      <c r="F4090" s="792" t="n"/>
      <c r="G4090" s="794" t="n"/>
      <c r="H4090" s="793" t="n"/>
      <c r="I4090" s="792" t="n"/>
      <c r="J4090" s="793" t="n"/>
      <c r="K4090" s="795" t="n"/>
      <c r="L4090" s="793" t="n"/>
    </row>
    <row r="4091" ht="17.45" customHeight="1">
      <c r="C4091" s="791" t="n"/>
      <c r="D4091" s="792" t="n"/>
      <c r="E4091" s="793" t="n"/>
      <c r="F4091" s="792" t="n"/>
      <c r="G4091" s="794" t="n"/>
      <c r="H4091" s="793" t="n"/>
      <c r="I4091" s="792" t="n"/>
      <c r="J4091" s="793" t="n"/>
      <c r="K4091" s="795" t="n"/>
      <c r="L4091" s="793" t="n"/>
    </row>
    <row r="4092" ht="17.45" customHeight="1">
      <c r="C4092" s="791" t="n"/>
      <c r="D4092" s="792" t="n"/>
      <c r="E4092" s="793" t="n"/>
      <c r="F4092" s="792" t="n"/>
      <c r="G4092" s="794" t="n"/>
      <c r="H4092" s="793" t="n"/>
      <c r="I4092" s="792" t="n"/>
      <c r="J4092" s="793" t="n"/>
      <c r="K4092" s="795" t="n"/>
      <c r="L4092" s="793" t="n"/>
    </row>
    <row r="4093" ht="17.45" customHeight="1">
      <c r="C4093" s="791" t="n"/>
      <c r="D4093" s="792" t="n"/>
      <c r="E4093" s="793" t="n"/>
      <c r="F4093" s="792" t="n"/>
      <c r="G4093" s="794" t="n"/>
      <c r="H4093" s="793" t="n"/>
      <c r="I4093" s="792" t="n"/>
      <c r="J4093" s="793" t="n"/>
      <c r="K4093" s="795" t="n"/>
      <c r="L4093" s="793" t="n"/>
    </row>
    <row r="4094" ht="17.45" customHeight="1">
      <c r="C4094" s="861" t="n"/>
      <c r="D4094" s="803" t="n"/>
      <c r="E4094" s="804" t="n"/>
      <c r="F4094" s="803" t="n"/>
      <c r="G4094" s="805" t="n"/>
      <c r="H4094" s="804" t="n"/>
      <c r="I4094" s="803" t="n"/>
      <c r="J4094" s="804" t="n"/>
      <c r="K4094" s="806" t="n"/>
      <c r="L4094" s="804" t="n"/>
    </row>
    <row r="4095" ht="17.45" customHeight="1">
      <c r="C4095" s="791" t="n"/>
      <c r="D4095" s="792" t="n"/>
      <c r="E4095" s="793" t="n"/>
      <c r="F4095" s="792" t="n"/>
      <c r="G4095" s="794" t="n"/>
      <c r="H4095" s="793" t="n"/>
      <c r="I4095" s="792" t="n"/>
      <c r="J4095" s="793" t="n"/>
      <c r="K4095" s="795" t="n"/>
      <c r="L4095" s="793" t="n"/>
    </row>
    <row r="4096" ht="17.45" customHeight="1">
      <c r="C4096" s="791" t="n"/>
      <c r="D4096" s="792" t="n"/>
      <c r="E4096" s="793" t="n"/>
      <c r="F4096" s="792" t="n"/>
      <c r="G4096" s="794" t="n"/>
      <c r="H4096" s="793" t="n"/>
      <c r="I4096" s="792" t="n"/>
      <c r="J4096" s="793" t="n"/>
      <c r="K4096" s="795" t="n"/>
      <c r="L4096" s="793" t="n"/>
    </row>
    <row r="4097" ht="17.45" customHeight="1">
      <c r="C4097" s="791" t="n"/>
      <c r="D4097" s="792" t="n"/>
      <c r="E4097" s="793" t="n"/>
      <c r="F4097" s="792" t="n"/>
      <c r="G4097" s="794" t="n"/>
      <c r="H4097" s="793" t="n"/>
      <c r="I4097" s="792" t="n"/>
      <c r="J4097" s="793" t="n"/>
      <c r="K4097" s="795" t="n"/>
      <c r="L4097" s="793" t="n"/>
    </row>
    <row r="4098" ht="17.45" customHeight="1">
      <c r="C4098" s="791" t="n"/>
      <c r="D4098" s="792" t="n"/>
      <c r="E4098" s="793" t="n"/>
      <c r="F4098" s="792" t="n"/>
      <c r="G4098" s="794" t="n"/>
      <c r="H4098" s="793" t="n"/>
      <c r="I4098" s="792" t="n"/>
      <c r="J4098" s="793" t="n"/>
      <c r="K4098" s="795" t="n"/>
      <c r="L4098" s="793" t="n"/>
    </row>
    <row r="4099" ht="17.45" customHeight="1">
      <c r="C4099" s="791" t="n"/>
      <c r="D4099" s="792" t="n"/>
      <c r="E4099" s="793" t="n"/>
      <c r="F4099" s="792" t="n"/>
      <c r="G4099" s="794" t="n"/>
      <c r="H4099" s="793" t="n"/>
      <c r="I4099" s="792" t="n"/>
      <c r="J4099" s="793" t="n"/>
      <c r="K4099" s="795" t="n"/>
      <c r="L4099" s="793" t="n"/>
    </row>
    <row r="4100" ht="17.45" customHeight="1">
      <c r="C4100" s="861" t="n"/>
      <c r="D4100" s="803" t="n"/>
      <c r="E4100" s="804" t="n"/>
      <c r="F4100" s="803" t="n"/>
      <c r="G4100" s="805" t="n"/>
      <c r="H4100" s="804" t="n"/>
      <c r="I4100" s="803" t="n"/>
      <c r="J4100" s="804" t="n"/>
      <c r="K4100" s="806" t="n"/>
      <c r="L4100" s="804" t="n"/>
    </row>
    <row r="4101" ht="17.45" customHeight="1">
      <c r="C4101" s="791" t="n"/>
      <c r="D4101" s="792" t="n"/>
      <c r="E4101" s="793" t="n"/>
      <c r="F4101" s="792" t="n"/>
      <c r="G4101" s="794" t="n"/>
      <c r="H4101" s="793" t="n"/>
      <c r="I4101" s="792" t="n"/>
      <c r="J4101" s="793" t="n"/>
      <c r="K4101" s="795" t="n"/>
      <c r="L4101" s="793" t="n"/>
    </row>
    <row r="4102" ht="17.45" customHeight="1">
      <c r="C4102" s="791" t="n"/>
      <c r="D4102" s="792" t="n"/>
      <c r="E4102" s="793" t="n"/>
      <c r="F4102" s="792" t="n"/>
      <c r="G4102" s="794" t="n"/>
      <c r="H4102" s="793" t="n"/>
      <c r="I4102" s="792" t="n"/>
      <c r="J4102" s="793" t="n"/>
      <c r="K4102" s="795" t="n"/>
      <c r="L4102" s="793" t="n"/>
    </row>
    <row r="4103" ht="17.45" customHeight="1">
      <c r="C4103" s="791" t="n"/>
      <c r="D4103" s="792" t="n"/>
      <c r="E4103" s="793" t="n"/>
      <c r="F4103" s="792" t="n"/>
      <c r="G4103" s="794" t="n"/>
      <c r="H4103" s="793" t="n"/>
      <c r="I4103" s="792" t="n"/>
      <c r="J4103" s="793" t="n"/>
      <c r="K4103" s="795" t="n"/>
      <c r="L4103" s="793" t="n"/>
    </row>
    <row r="4104" ht="17.45" customHeight="1">
      <c r="C4104" s="791" t="n"/>
      <c r="D4104" s="792" t="n"/>
      <c r="E4104" s="793" t="n"/>
      <c r="F4104" s="792" t="n"/>
      <c r="G4104" s="794" t="n"/>
      <c r="H4104" s="793" t="n"/>
      <c r="I4104" s="792" t="n"/>
      <c r="J4104" s="793" t="n"/>
      <c r="K4104" s="795" t="n"/>
      <c r="L4104" s="793" t="n"/>
    </row>
    <row r="4105" ht="17.45" customHeight="1">
      <c r="C4105" s="791" t="n"/>
      <c r="D4105" s="792" t="n"/>
      <c r="E4105" s="793" t="n"/>
      <c r="F4105" s="792" t="n"/>
      <c r="G4105" s="794" t="n"/>
      <c r="H4105" s="793" t="n"/>
      <c r="I4105" s="792" t="n"/>
      <c r="J4105" s="793" t="n"/>
      <c r="K4105" s="795" t="n"/>
      <c r="L4105" s="793" t="n"/>
    </row>
    <row r="4106" ht="17.45" customHeight="1">
      <c r="C4106" s="861" t="n"/>
      <c r="D4106" s="803" t="n"/>
      <c r="E4106" s="804" t="n"/>
      <c r="F4106" s="803" t="n"/>
      <c r="G4106" s="805" t="n"/>
      <c r="H4106" s="804" t="n"/>
      <c r="I4106" s="803" t="n"/>
      <c r="J4106" s="804" t="n"/>
      <c r="K4106" s="806" t="n"/>
      <c r="L4106" s="804" t="n"/>
    </row>
    <row r="4107" ht="17.45" customHeight="1">
      <c r="C4107" s="791" t="n"/>
      <c r="D4107" s="792" t="n"/>
      <c r="E4107" s="793" t="n"/>
      <c r="F4107" s="792" t="n"/>
      <c r="G4107" s="794" t="n"/>
      <c r="H4107" s="793" t="n"/>
      <c r="I4107" s="792" t="n"/>
      <c r="J4107" s="793" t="n"/>
      <c r="K4107" s="795" t="n"/>
      <c r="L4107" s="793" t="n"/>
    </row>
    <row r="4108" ht="17.45" customHeight="1">
      <c r="C4108" s="791" t="n"/>
      <c r="D4108" s="792" t="n"/>
      <c r="E4108" s="793" t="n"/>
      <c r="F4108" s="792" t="n"/>
      <c r="G4108" s="794" t="n"/>
      <c r="H4108" s="793" t="n"/>
      <c r="I4108" s="792" t="n"/>
      <c r="J4108" s="793" t="n"/>
      <c r="K4108" s="795" t="n"/>
      <c r="L4108" s="793" t="n"/>
    </row>
    <row r="4109" ht="17.45" customHeight="1">
      <c r="C4109" s="791" t="n"/>
      <c r="D4109" s="792" t="n"/>
      <c r="E4109" s="793" t="n"/>
      <c r="F4109" s="792" t="n"/>
      <c r="G4109" s="794" t="n"/>
      <c r="H4109" s="793" t="n"/>
      <c r="I4109" s="792" t="n"/>
      <c r="J4109" s="793" t="n"/>
      <c r="K4109" s="795" t="n"/>
      <c r="L4109" s="793" t="n"/>
    </row>
    <row r="4110" ht="17.45" customHeight="1">
      <c r="C4110" s="791" t="n"/>
      <c r="D4110" s="792" t="n"/>
      <c r="E4110" s="793" t="n"/>
      <c r="F4110" s="792" t="n"/>
      <c r="G4110" s="794" t="n"/>
      <c r="H4110" s="793" t="n"/>
      <c r="I4110" s="792" t="n"/>
      <c r="J4110" s="793" t="n"/>
      <c r="K4110" s="795" t="n"/>
      <c r="L4110" s="793" t="n"/>
    </row>
    <row r="4111" ht="17.45" customHeight="1">
      <c r="C4111" s="791" t="n"/>
      <c r="D4111" s="792" t="n"/>
      <c r="E4111" s="793" t="n"/>
      <c r="F4111" s="792" t="n"/>
      <c r="G4111" s="794" t="n"/>
      <c r="H4111" s="793" t="n"/>
      <c r="I4111" s="792" t="n"/>
      <c r="J4111" s="793" t="n"/>
      <c r="K4111" s="795" t="n"/>
      <c r="L4111" s="793" t="n"/>
    </row>
    <row r="4112" ht="17.45" customHeight="1">
      <c r="C4112" s="861" t="n"/>
      <c r="D4112" s="803" t="n"/>
      <c r="E4112" s="804" t="n"/>
      <c r="F4112" s="803" t="n"/>
      <c r="G4112" s="805" t="n"/>
      <c r="H4112" s="804" t="n"/>
      <c r="I4112" s="803" t="n"/>
      <c r="J4112" s="804" t="n"/>
      <c r="K4112" s="806" t="n"/>
      <c r="L4112" s="804" t="n"/>
    </row>
    <row r="4113" ht="17.45" customHeight="1">
      <c r="C4113" s="791" t="n"/>
      <c r="D4113" s="792" t="n"/>
      <c r="E4113" s="793" t="n"/>
      <c r="F4113" s="792" t="n"/>
      <c r="G4113" s="794" t="n"/>
      <c r="H4113" s="793" t="n"/>
      <c r="I4113" s="792" t="n"/>
      <c r="J4113" s="793" t="n"/>
      <c r="K4113" s="795" t="n"/>
      <c r="L4113" s="793" t="n"/>
    </row>
    <row r="4114" ht="17.45" customHeight="1">
      <c r="C4114" s="791" t="n"/>
      <c r="D4114" s="792" t="n"/>
      <c r="E4114" s="793" t="n"/>
      <c r="F4114" s="792" t="n"/>
      <c r="G4114" s="794" t="n"/>
      <c r="H4114" s="793" t="n"/>
      <c r="I4114" s="792" t="n"/>
      <c r="J4114" s="793" t="n"/>
      <c r="K4114" s="795" t="n"/>
      <c r="L4114" s="793" t="n"/>
    </row>
    <row r="4115" ht="17.45" customHeight="1">
      <c r="C4115" s="791" t="n"/>
      <c r="D4115" s="792" t="n"/>
      <c r="E4115" s="793" t="n"/>
      <c r="F4115" s="792" t="n"/>
      <c r="G4115" s="794" t="n"/>
      <c r="H4115" s="793" t="n"/>
      <c r="I4115" s="792" t="n"/>
      <c r="J4115" s="793" t="n"/>
      <c r="K4115" s="795" t="n"/>
      <c r="L4115" s="793" t="n"/>
    </row>
    <row r="4116" ht="17.45" customHeight="1">
      <c r="C4116" s="791" t="n"/>
      <c r="D4116" s="792" t="n"/>
      <c r="E4116" s="793" t="n"/>
      <c r="F4116" s="792" t="n"/>
      <c r="G4116" s="794" t="n"/>
      <c r="H4116" s="793" t="n"/>
      <c r="I4116" s="792" t="n"/>
      <c r="J4116" s="793" t="n"/>
      <c r="K4116" s="795" t="n"/>
      <c r="L4116" s="793" t="n"/>
    </row>
    <row r="4117" ht="17.45" customHeight="1">
      <c r="C4117" s="791" t="n"/>
      <c r="D4117" s="792" t="n"/>
      <c r="E4117" s="793" t="n"/>
      <c r="F4117" s="792" t="n"/>
      <c r="G4117" s="794" t="n"/>
      <c r="H4117" s="793" t="n"/>
      <c r="I4117" s="792" t="n"/>
      <c r="J4117" s="793" t="n"/>
      <c r="K4117" s="795" t="n"/>
      <c r="L4117" s="793" t="n"/>
    </row>
    <row r="4118" ht="17.45" customHeight="1">
      <c r="C4118" s="861" t="n"/>
      <c r="D4118" s="976" t="n"/>
      <c r="E4118" s="977" t="n"/>
      <c r="F4118" s="976" t="n"/>
      <c r="G4118" s="978" t="n"/>
      <c r="H4118" s="977" t="n"/>
      <c r="I4118" s="976" t="n"/>
      <c r="J4118" s="977" t="n"/>
      <c r="K4118" s="979" t="n"/>
      <c r="L4118" s="977" t="n"/>
    </row>
    <row r="4119" ht="17.45" customHeight="1">
      <c r="C4119" s="791" t="n"/>
      <c r="D4119" s="792" t="n"/>
      <c r="E4119" s="793" t="n"/>
      <c r="F4119" s="792" t="n"/>
      <c r="G4119" s="794" t="n"/>
      <c r="H4119" s="793" t="n"/>
      <c r="I4119" s="792" t="n"/>
      <c r="J4119" s="793" t="n"/>
      <c r="K4119" s="795" t="n"/>
      <c r="L4119" s="793" t="n"/>
    </row>
    <row r="4120" ht="17.45" customHeight="1">
      <c r="C4120" s="791" t="n"/>
      <c r="D4120" s="792" t="n"/>
      <c r="E4120" s="793" t="n"/>
      <c r="F4120" s="792" t="n"/>
      <c r="G4120" s="794" t="n"/>
      <c r="H4120" s="793" t="n"/>
      <c r="I4120" s="792" t="n"/>
      <c r="J4120" s="793" t="n"/>
      <c r="K4120" s="795" t="n"/>
      <c r="L4120" s="793" t="n"/>
    </row>
    <row r="4121" ht="17.45" customHeight="1">
      <c r="C4121" s="791" t="n"/>
      <c r="D4121" s="792" t="n"/>
      <c r="E4121" s="793" t="n"/>
      <c r="F4121" s="792" t="n"/>
      <c r="G4121" s="794" t="n"/>
      <c r="H4121" s="793" t="n"/>
      <c r="I4121" s="792" t="n"/>
      <c r="J4121" s="793" t="n"/>
      <c r="K4121" s="795" t="n"/>
      <c r="L4121" s="793" t="n"/>
    </row>
    <row r="4122" ht="17.45" customHeight="1">
      <c r="C4122" s="791" t="n"/>
      <c r="D4122" s="792" t="n"/>
      <c r="E4122" s="793" t="n"/>
      <c r="F4122" s="792" t="n"/>
      <c r="G4122" s="794" t="n"/>
      <c r="H4122" s="793" t="n"/>
      <c r="I4122" s="792" t="n"/>
      <c r="J4122" s="793" t="n"/>
      <c r="K4122" s="795" t="n"/>
      <c r="L4122" s="793" t="n"/>
    </row>
    <row r="4123" ht="17.45" customHeight="1">
      <c r="C4123" s="791" t="n"/>
      <c r="D4123" s="792" t="n"/>
      <c r="E4123" s="793" t="n"/>
      <c r="F4123" s="792" t="n"/>
      <c r="G4123" s="794" t="n"/>
      <c r="H4123" s="793" t="n"/>
      <c r="I4123" s="792" t="n"/>
      <c r="J4123" s="793" t="n"/>
      <c r="K4123" s="795" t="n"/>
      <c r="L4123" s="793" t="n"/>
    </row>
    <row r="4124" ht="17.45" customHeight="1">
      <c r="C4124" s="861" t="n"/>
      <c r="D4124" s="803" t="n"/>
      <c r="E4124" s="804" t="n"/>
      <c r="F4124" s="803" t="n"/>
      <c r="G4124" s="805" t="n"/>
      <c r="H4124" s="804" t="n"/>
      <c r="I4124" s="803" t="n"/>
      <c r="J4124" s="804" t="n"/>
      <c r="K4124" s="806" t="n"/>
      <c r="L4124" s="804" t="n"/>
    </row>
    <row r="4125" ht="17.45" customHeight="1">
      <c r="C4125" s="791" t="n"/>
      <c r="D4125" s="792" t="n"/>
      <c r="E4125" s="793" t="n"/>
      <c r="F4125" s="792" t="n"/>
      <c r="G4125" s="794" t="n"/>
      <c r="H4125" s="793" t="n"/>
      <c r="I4125" s="792" t="n"/>
      <c r="J4125" s="793" t="n"/>
      <c r="K4125" s="795" t="n"/>
      <c r="L4125" s="793" t="n"/>
    </row>
    <row r="4126" ht="17.45" customHeight="1">
      <c r="C4126" s="791" t="n"/>
      <c r="D4126" s="792" t="n"/>
      <c r="E4126" s="793" t="n"/>
      <c r="F4126" s="792" t="n"/>
      <c r="G4126" s="794" t="n"/>
      <c r="H4126" s="793" t="n"/>
      <c r="I4126" s="792" t="n"/>
      <c r="J4126" s="793" t="n"/>
      <c r="K4126" s="795" t="n"/>
      <c r="L4126" s="793" t="n"/>
    </row>
    <row r="4127" ht="17.45" customHeight="1">
      <c r="C4127" s="791" t="n"/>
      <c r="D4127" s="792" t="n"/>
      <c r="E4127" s="793" t="n"/>
      <c r="F4127" s="792" t="n"/>
      <c r="G4127" s="794" t="n"/>
      <c r="H4127" s="793" t="n"/>
      <c r="I4127" s="792" t="n"/>
      <c r="J4127" s="793" t="n"/>
      <c r="K4127" s="795" t="n"/>
      <c r="L4127" s="793" t="n"/>
    </row>
    <row r="4128" ht="17.45" customHeight="1">
      <c r="C4128" s="791" t="n"/>
      <c r="D4128" s="792" t="n"/>
      <c r="E4128" s="793" t="n"/>
      <c r="F4128" s="792" t="n"/>
      <c r="G4128" s="794" t="n"/>
      <c r="H4128" s="793" t="n"/>
      <c r="I4128" s="792" t="n"/>
      <c r="J4128" s="793" t="n"/>
      <c r="K4128" s="795" t="n"/>
      <c r="L4128" s="793" t="n"/>
    </row>
    <row r="4129" ht="17.45" customHeight="1">
      <c r="C4129" s="791" t="n"/>
      <c r="D4129" s="792" t="n"/>
      <c r="E4129" s="793" t="n"/>
      <c r="F4129" s="792" t="n"/>
      <c r="G4129" s="794" t="n"/>
      <c r="H4129" s="793" t="n"/>
      <c r="I4129" s="792" t="n"/>
      <c r="J4129" s="793" t="n"/>
      <c r="K4129" s="795" t="n"/>
      <c r="L4129" s="793" t="n"/>
    </row>
    <row r="4130" ht="17.45" customHeight="1">
      <c r="C4130" s="861" t="n"/>
      <c r="D4130" s="803" t="n"/>
      <c r="E4130" s="804" t="n"/>
      <c r="F4130" s="803" t="n"/>
      <c r="G4130" s="805" t="n"/>
      <c r="H4130" s="804" t="n"/>
      <c r="I4130" s="803" t="n"/>
      <c r="J4130" s="804" t="n"/>
      <c r="K4130" s="806" t="n"/>
      <c r="L4130" s="804" t="n"/>
    </row>
    <row r="4131" ht="17.45" customHeight="1">
      <c r="C4131" s="791" t="n"/>
      <c r="D4131" s="792" t="n"/>
      <c r="E4131" s="793" t="n"/>
      <c r="F4131" s="792" t="n"/>
      <c r="G4131" s="794" t="n"/>
      <c r="H4131" s="793" t="n"/>
      <c r="I4131" s="792" t="n"/>
      <c r="J4131" s="793" t="n"/>
      <c r="K4131" s="795" t="n"/>
      <c r="L4131" s="793" t="n"/>
    </row>
    <row r="4132" ht="17.45" customHeight="1">
      <c r="C4132" s="791" t="n"/>
      <c r="D4132" s="792" t="n"/>
      <c r="E4132" s="793" t="n"/>
      <c r="F4132" s="792" t="n"/>
      <c r="G4132" s="794" t="n"/>
      <c r="H4132" s="793" t="n"/>
      <c r="I4132" s="792" t="n"/>
      <c r="J4132" s="793" t="n"/>
      <c r="K4132" s="795" t="n"/>
      <c r="L4132" s="793" t="n"/>
    </row>
    <row r="4133" ht="17.45" customHeight="1">
      <c r="C4133" s="791" t="n"/>
      <c r="D4133" s="792" t="n"/>
      <c r="E4133" s="793" t="n"/>
      <c r="F4133" s="792" t="n"/>
      <c r="G4133" s="794" t="n"/>
      <c r="H4133" s="793" t="n"/>
      <c r="I4133" s="792" t="n"/>
      <c r="J4133" s="793" t="n"/>
      <c r="K4133" s="795" t="n"/>
      <c r="L4133" s="793" t="n"/>
    </row>
    <row r="4134" ht="17.45" customHeight="1">
      <c r="C4134" s="791" t="n"/>
      <c r="D4134" s="792" t="n"/>
      <c r="E4134" s="793" t="n"/>
      <c r="F4134" s="792" t="n"/>
      <c r="G4134" s="794" t="n"/>
      <c r="H4134" s="793" t="n"/>
      <c r="I4134" s="792" t="n"/>
      <c r="J4134" s="793" t="n"/>
      <c r="K4134" s="795" t="n"/>
      <c r="L4134" s="793" t="n"/>
    </row>
    <row r="4135" ht="17.45" customHeight="1">
      <c r="C4135" s="791" t="n"/>
      <c r="D4135" s="792" t="n"/>
      <c r="E4135" s="793" t="n"/>
      <c r="F4135" s="792" t="n"/>
      <c r="G4135" s="794" t="n"/>
      <c r="H4135" s="793" t="n"/>
      <c r="I4135" s="792" t="n"/>
      <c r="J4135" s="793" t="n"/>
      <c r="K4135" s="795" t="n"/>
      <c r="L4135" s="793" t="n"/>
    </row>
    <row r="4136" ht="17.45" customHeight="1">
      <c r="C4136" s="861" t="n"/>
      <c r="D4136" s="976" t="n"/>
      <c r="E4136" s="977" t="n"/>
      <c r="F4136" s="976" t="n"/>
      <c r="G4136" s="978" t="n"/>
      <c r="H4136" s="977" t="n"/>
      <c r="I4136" s="976" t="n"/>
      <c r="J4136" s="977" t="n"/>
      <c r="K4136" s="979" t="n"/>
      <c r="L4136" s="977" t="n"/>
    </row>
    <row r="4137" ht="17.45" customHeight="1">
      <c r="C4137" s="791" t="n"/>
      <c r="D4137" s="792" t="n"/>
      <c r="E4137" s="793" t="n"/>
      <c r="F4137" s="792" t="n"/>
      <c r="G4137" s="794" t="n"/>
      <c r="H4137" s="793" t="n"/>
      <c r="I4137" s="792" t="n"/>
      <c r="J4137" s="793" t="n"/>
      <c r="K4137" s="795" t="n"/>
      <c r="L4137" s="793" t="n"/>
    </row>
    <row r="4138" ht="17.45" customHeight="1">
      <c r="C4138" s="791" t="n"/>
      <c r="D4138" s="792" t="n"/>
      <c r="E4138" s="793" t="n"/>
      <c r="F4138" s="792" t="n"/>
      <c r="G4138" s="794" t="n"/>
      <c r="H4138" s="793" t="n"/>
      <c r="I4138" s="792" t="n"/>
      <c r="J4138" s="793" t="n"/>
      <c r="K4138" s="795" t="n"/>
      <c r="L4138" s="793" t="n"/>
    </row>
    <row r="4139" ht="17.45" customHeight="1">
      <c r="C4139" s="791" t="n"/>
      <c r="D4139" s="792" t="n"/>
      <c r="E4139" s="793" t="n"/>
      <c r="F4139" s="792" t="n"/>
      <c r="G4139" s="794" t="n"/>
      <c r="H4139" s="793" t="n"/>
      <c r="I4139" s="792" t="n"/>
      <c r="J4139" s="793" t="n"/>
      <c r="K4139" s="795" t="n"/>
      <c r="L4139" s="793" t="n"/>
    </row>
    <row r="4140" ht="17.45" customHeight="1">
      <c r="C4140" s="791" t="n"/>
      <c r="D4140" s="792" t="n"/>
      <c r="E4140" s="793" t="n"/>
      <c r="F4140" s="792" t="n"/>
      <c r="G4140" s="794" t="n"/>
      <c r="H4140" s="793" t="n"/>
      <c r="I4140" s="792" t="n"/>
      <c r="J4140" s="793" t="n"/>
      <c r="K4140" s="795" t="n"/>
      <c r="L4140" s="793" t="n"/>
    </row>
    <row r="4141" ht="17.45" customHeight="1">
      <c r="C4141" s="791" t="n"/>
      <c r="D4141" s="792" t="n"/>
      <c r="E4141" s="793" t="n"/>
      <c r="F4141" s="792" t="n"/>
      <c r="G4141" s="794" t="n"/>
      <c r="H4141" s="793" t="n"/>
      <c r="I4141" s="792" t="n"/>
      <c r="J4141" s="793" t="n"/>
      <c r="K4141" s="795" t="n"/>
      <c r="L4141" s="793" t="n"/>
    </row>
    <row r="4142" ht="17.45" customHeight="1">
      <c r="C4142" s="861" t="n"/>
      <c r="D4142" s="803" t="n"/>
      <c r="E4142" s="804" t="n"/>
      <c r="F4142" s="803" t="n"/>
      <c r="G4142" s="805" t="n"/>
      <c r="H4142" s="804" t="n"/>
      <c r="I4142" s="803" t="n"/>
      <c r="J4142" s="804" t="n"/>
      <c r="K4142" s="806" t="n"/>
      <c r="L4142" s="804" t="n"/>
    </row>
    <row r="4143" ht="17.45" customHeight="1">
      <c r="C4143" s="791" t="n"/>
      <c r="D4143" s="792" t="n"/>
      <c r="E4143" s="793" t="n"/>
      <c r="F4143" s="792" t="n"/>
      <c r="G4143" s="794" t="n"/>
      <c r="H4143" s="793" t="n"/>
      <c r="I4143" s="792" t="n"/>
      <c r="J4143" s="793" t="n"/>
      <c r="K4143" s="795" t="n"/>
      <c r="L4143" s="793" t="n"/>
    </row>
    <row r="4144" ht="17.45" customHeight="1">
      <c r="C4144" s="791" t="n"/>
      <c r="D4144" s="792" t="n"/>
      <c r="E4144" s="793" t="n"/>
      <c r="F4144" s="792" t="n"/>
      <c r="G4144" s="794" t="n"/>
      <c r="H4144" s="793" t="n"/>
      <c r="I4144" s="792" t="n"/>
      <c r="J4144" s="793" t="n"/>
      <c r="K4144" s="795" t="n"/>
      <c r="L4144" s="793" t="n"/>
    </row>
    <row r="4145" ht="17.45" customHeight="1">
      <c r="C4145" s="791" t="n"/>
      <c r="D4145" s="792" t="n"/>
      <c r="E4145" s="793" t="n"/>
      <c r="F4145" s="792" t="n"/>
      <c r="G4145" s="794" t="n"/>
      <c r="H4145" s="793" t="n"/>
      <c r="I4145" s="792" t="n"/>
      <c r="J4145" s="793" t="n"/>
      <c r="K4145" s="795" t="n"/>
      <c r="L4145" s="793" t="n"/>
    </row>
    <row r="4146" ht="17.45" customHeight="1">
      <c r="C4146" s="791" t="n"/>
      <c r="D4146" s="792" t="n"/>
      <c r="E4146" s="793" t="n"/>
      <c r="F4146" s="792" t="n"/>
      <c r="G4146" s="794" t="n"/>
      <c r="H4146" s="793" t="n"/>
      <c r="I4146" s="792" t="n"/>
      <c r="J4146" s="793" t="n"/>
      <c r="K4146" s="795" t="n"/>
      <c r="L4146" s="793" t="n"/>
    </row>
    <row r="4147" ht="17.45" customHeight="1">
      <c r="C4147" s="791" t="n"/>
      <c r="D4147" s="792" t="n"/>
      <c r="E4147" s="793" t="n"/>
      <c r="F4147" s="792" t="n"/>
      <c r="G4147" s="794" t="n"/>
      <c r="H4147" s="793" t="n"/>
      <c r="I4147" s="792" t="n"/>
      <c r="J4147" s="793" t="n"/>
      <c r="K4147" s="795" t="n"/>
      <c r="L4147" s="793" t="n"/>
    </row>
    <row r="4148" ht="17.45" customHeight="1">
      <c r="C4148" s="861" t="n"/>
      <c r="D4148" s="803" t="n"/>
      <c r="E4148" s="804" t="n"/>
      <c r="F4148" s="803" t="n"/>
      <c r="G4148" s="805" t="n"/>
      <c r="H4148" s="804" t="n"/>
      <c r="I4148" s="803" t="n"/>
      <c r="J4148" s="804" t="n"/>
      <c r="K4148" s="806" t="n"/>
      <c r="L4148" s="804" t="n"/>
    </row>
    <row r="4149" ht="17.45" customHeight="1">
      <c r="C4149" s="791" t="n"/>
      <c r="D4149" s="792" t="n"/>
      <c r="E4149" s="793" t="n"/>
      <c r="F4149" s="792" t="n"/>
      <c r="G4149" s="794" t="n"/>
      <c r="H4149" s="793" t="n"/>
      <c r="I4149" s="792" t="n"/>
      <c r="J4149" s="793" t="n"/>
      <c r="K4149" s="795" t="n"/>
      <c r="L4149" s="793" t="n"/>
    </row>
    <row r="4150" ht="17.45" customHeight="1">
      <c r="C4150" s="791" t="n"/>
      <c r="D4150" s="792" t="n"/>
      <c r="E4150" s="793" t="n"/>
      <c r="F4150" s="792" t="n"/>
      <c r="G4150" s="794" t="n"/>
      <c r="H4150" s="793" t="n"/>
      <c r="I4150" s="792" t="n"/>
      <c r="J4150" s="793" t="n"/>
      <c r="K4150" s="795" t="n"/>
      <c r="L4150" s="793" t="n"/>
    </row>
    <row r="4151" ht="17.45" customHeight="1">
      <c r="C4151" s="791" t="n"/>
      <c r="D4151" s="792" t="n"/>
      <c r="E4151" s="793" t="n"/>
      <c r="F4151" s="792" t="n"/>
      <c r="G4151" s="794" t="n"/>
      <c r="H4151" s="793" t="n"/>
      <c r="I4151" s="792" t="n"/>
      <c r="J4151" s="793" t="n"/>
      <c r="K4151" s="795" t="n"/>
      <c r="L4151" s="793" t="n"/>
    </row>
    <row r="4152" ht="17.45" customHeight="1">
      <c r="C4152" s="791" t="n"/>
      <c r="D4152" s="792" t="n"/>
      <c r="E4152" s="793" t="n"/>
      <c r="F4152" s="792" t="n"/>
      <c r="G4152" s="794" t="n"/>
      <c r="H4152" s="793" t="n"/>
      <c r="I4152" s="792" t="n"/>
      <c r="J4152" s="793" t="n"/>
      <c r="K4152" s="795" t="n"/>
      <c r="L4152" s="793" t="n"/>
    </row>
    <row r="4153" ht="17.45" customHeight="1">
      <c r="C4153" s="791" t="n"/>
      <c r="D4153" s="792" t="n"/>
      <c r="E4153" s="793" t="n"/>
      <c r="F4153" s="792" t="n"/>
      <c r="G4153" s="794" t="n"/>
      <c r="H4153" s="793" t="n"/>
      <c r="I4153" s="792" t="n"/>
      <c r="J4153" s="793" t="n"/>
      <c r="K4153" s="795" t="n"/>
      <c r="L4153" s="793" t="n"/>
    </row>
    <row r="4154" ht="17.45" customHeight="1">
      <c r="C4154" s="861" t="n"/>
      <c r="D4154" s="803" t="n"/>
      <c r="E4154" s="804" t="n"/>
      <c r="F4154" s="803" t="n"/>
      <c r="G4154" s="805" t="n"/>
      <c r="H4154" s="804" t="n"/>
      <c r="I4154" s="803" t="n"/>
      <c r="J4154" s="804" t="n"/>
      <c r="K4154" s="806" t="n"/>
      <c r="L4154" s="804" t="n"/>
    </row>
    <row r="4155" ht="17.45" customHeight="1">
      <c r="C4155" s="791" t="n"/>
      <c r="D4155" s="792" t="n"/>
      <c r="E4155" s="793" t="n"/>
      <c r="F4155" s="792" t="n"/>
      <c r="G4155" s="794" t="n"/>
      <c r="H4155" s="793" t="n"/>
      <c r="I4155" s="792" t="n"/>
      <c r="J4155" s="793" t="n"/>
      <c r="K4155" s="795" t="n"/>
      <c r="L4155" s="793" t="n"/>
    </row>
    <row r="4156" ht="17.45" customHeight="1">
      <c r="C4156" s="791" t="n"/>
      <c r="D4156" s="792" t="n"/>
      <c r="E4156" s="793" t="n"/>
      <c r="F4156" s="792" t="n"/>
      <c r="G4156" s="794" t="n"/>
      <c r="H4156" s="793" t="n"/>
      <c r="I4156" s="792" t="n"/>
      <c r="J4156" s="793" t="n"/>
      <c r="K4156" s="795" t="n"/>
      <c r="L4156" s="793" t="n"/>
    </row>
    <row r="4157" ht="17.45" customHeight="1">
      <c r="C4157" s="791" t="n"/>
      <c r="D4157" s="792" t="n"/>
      <c r="E4157" s="793" t="n"/>
      <c r="F4157" s="792" t="n"/>
      <c r="G4157" s="794" t="n"/>
      <c r="H4157" s="793" t="n"/>
      <c r="I4157" s="792" t="n"/>
      <c r="J4157" s="793" t="n"/>
      <c r="K4157" s="795" t="n"/>
      <c r="L4157" s="793" t="n"/>
    </row>
    <row r="4158" ht="17.45" customHeight="1">
      <c r="C4158" s="791" t="n"/>
      <c r="D4158" s="792" t="n"/>
      <c r="E4158" s="793" t="n"/>
      <c r="F4158" s="792" t="n"/>
      <c r="G4158" s="794" t="n"/>
      <c r="H4158" s="793" t="n"/>
      <c r="I4158" s="792" t="n"/>
      <c r="J4158" s="793" t="n"/>
      <c r="K4158" s="795" t="n"/>
      <c r="L4158" s="793" t="n"/>
    </row>
    <row r="4159" ht="17.45" customHeight="1">
      <c r="C4159" s="791" t="n"/>
      <c r="D4159" s="792" t="n"/>
      <c r="E4159" s="793" t="n"/>
      <c r="F4159" s="792" t="n"/>
      <c r="G4159" s="794" t="n"/>
      <c r="H4159" s="793" t="n"/>
      <c r="I4159" s="792" t="n"/>
      <c r="J4159" s="793" t="n"/>
      <c r="K4159" s="795" t="n"/>
      <c r="L4159" s="793" t="n"/>
    </row>
    <row r="4160" ht="17.45" customHeight="1">
      <c r="C4160" s="861" t="n"/>
      <c r="D4160" s="803" t="n"/>
      <c r="E4160" s="804" t="n"/>
      <c r="F4160" s="803" t="n"/>
      <c r="G4160" s="805" t="n"/>
      <c r="H4160" s="804" t="n"/>
      <c r="I4160" s="803" t="n"/>
      <c r="J4160" s="804" t="n"/>
      <c r="K4160" s="806" t="n"/>
      <c r="L4160" s="804" t="n"/>
    </row>
    <row r="4161" ht="17.45" customHeight="1">
      <c r="C4161" s="791" t="n"/>
      <c r="D4161" s="792" t="n"/>
      <c r="E4161" s="793" t="n"/>
      <c r="F4161" s="792" t="n"/>
      <c r="G4161" s="794" t="n"/>
      <c r="H4161" s="793" t="n"/>
      <c r="I4161" s="792" t="n"/>
      <c r="J4161" s="793" t="n"/>
      <c r="K4161" s="795" t="n"/>
      <c r="L4161" s="793" t="n"/>
    </row>
    <row r="4162" ht="17.45" customHeight="1">
      <c r="C4162" s="791" t="n"/>
      <c r="D4162" s="792" t="n"/>
      <c r="E4162" s="793" t="n"/>
      <c r="F4162" s="792" t="n"/>
      <c r="G4162" s="794" t="n"/>
      <c r="H4162" s="793" t="n"/>
      <c r="I4162" s="792" t="n"/>
      <c r="J4162" s="793" t="n"/>
      <c r="K4162" s="795" t="n"/>
      <c r="L4162" s="793" t="n"/>
    </row>
    <row r="4163" ht="17.45" customHeight="1">
      <c r="C4163" s="791" t="n"/>
      <c r="D4163" s="792" t="n"/>
      <c r="E4163" s="793" t="n"/>
      <c r="F4163" s="792" t="n"/>
      <c r="G4163" s="794" t="n"/>
      <c r="H4163" s="793" t="n"/>
      <c r="I4163" s="792" t="n"/>
      <c r="J4163" s="793" t="n"/>
      <c r="K4163" s="795" t="n"/>
      <c r="L4163" s="793" t="n"/>
    </row>
    <row r="4164" ht="17.45" customHeight="1">
      <c r="C4164" s="791" t="n"/>
      <c r="D4164" s="792" t="n"/>
      <c r="E4164" s="793" t="n"/>
      <c r="F4164" s="792" t="n"/>
      <c r="G4164" s="794" t="n"/>
      <c r="H4164" s="793" t="n"/>
      <c r="I4164" s="792" t="n"/>
      <c r="J4164" s="793" t="n"/>
      <c r="K4164" s="795" t="n"/>
      <c r="L4164" s="793" t="n"/>
    </row>
    <row r="4165" ht="17.45" customHeight="1">
      <c r="C4165" s="791" t="n"/>
      <c r="D4165" s="792" t="n"/>
      <c r="E4165" s="793" t="n"/>
      <c r="F4165" s="792" t="n"/>
      <c r="G4165" s="794" t="n"/>
      <c r="H4165" s="793" t="n"/>
      <c r="I4165" s="792" t="n"/>
      <c r="J4165" s="793" t="n"/>
      <c r="K4165" s="795" t="n"/>
      <c r="L4165" s="793" t="n"/>
    </row>
    <row r="4166" ht="17.45" customHeight="1">
      <c r="C4166" s="861" t="n"/>
      <c r="D4166" s="803" t="n"/>
      <c r="E4166" s="804" t="n"/>
      <c r="F4166" s="803" t="n"/>
      <c r="G4166" s="805" t="n"/>
      <c r="H4166" s="804" t="n"/>
      <c r="I4166" s="803" t="n"/>
      <c r="J4166" s="804" t="n"/>
      <c r="K4166" s="806" t="n"/>
      <c r="L4166" s="804" t="n"/>
    </row>
    <row r="4167" ht="17.45" customHeight="1">
      <c r="C4167" s="791" t="n"/>
      <c r="D4167" s="792" t="n"/>
      <c r="E4167" s="793" t="n"/>
      <c r="F4167" s="792" t="n"/>
      <c r="G4167" s="794" t="n"/>
      <c r="H4167" s="793" t="n"/>
      <c r="I4167" s="792" t="n"/>
      <c r="J4167" s="793" t="n"/>
      <c r="K4167" s="795" t="n"/>
      <c r="L4167" s="793" t="n"/>
    </row>
    <row r="4168" ht="17.45" customHeight="1">
      <c r="C4168" s="791" t="n"/>
      <c r="D4168" s="792" t="n"/>
      <c r="E4168" s="793" t="n"/>
      <c r="F4168" s="792" t="n"/>
      <c r="G4168" s="794" t="n"/>
      <c r="H4168" s="793" t="n"/>
      <c r="I4168" s="792" t="n"/>
      <c r="J4168" s="793" t="n"/>
      <c r="K4168" s="795" t="n"/>
      <c r="L4168" s="793" t="n"/>
    </row>
    <row r="4169" ht="17.45" customHeight="1">
      <c r="C4169" s="791" t="n"/>
      <c r="D4169" s="792" t="n"/>
      <c r="E4169" s="793" t="n"/>
      <c r="F4169" s="792" t="n"/>
      <c r="G4169" s="794" t="n"/>
      <c r="H4169" s="793" t="n"/>
      <c r="I4169" s="792" t="n"/>
      <c r="J4169" s="793" t="n"/>
      <c r="K4169" s="795" t="n"/>
      <c r="L4169" s="793" t="n"/>
    </row>
    <row r="4170" ht="17.45" customHeight="1">
      <c r="C4170" s="791" t="n"/>
      <c r="D4170" s="792" t="n"/>
      <c r="E4170" s="793" t="n"/>
      <c r="F4170" s="792" t="n"/>
      <c r="G4170" s="794" t="n"/>
      <c r="H4170" s="793" t="n"/>
      <c r="I4170" s="792" t="n"/>
      <c r="J4170" s="793" t="n"/>
      <c r="K4170" s="795" t="n"/>
      <c r="L4170" s="793" t="n"/>
    </row>
    <row r="4171" ht="17.45" customHeight="1">
      <c r="C4171" s="791" t="n"/>
      <c r="D4171" s="792" t="n"/>
      <c r="E4171" s="793" t="n"/>
      <c r="F4171" s="792" t="n"/>
      <c r="G4171" s="794" t="n"/>
      <c r="H4171" s="793" t="n"/>
      <c r="I4171" s="792" t="n"/>
      <c r="J4171" s="793" t="n"/>
      <c r="K4171" s="795" t="n"/>
      <c r="L4171" s="793" t="n"/>
    </row>
    <row r="4172" ht="17.45" customHeight="1">
      <c r="C4172" s="861" t="n"/>
      <c r="D4172" s="976" t="n"/>
      <c r="E4172" s="977" t="n"/>
      <c r="F4172" s="976" t="n"/>
      <c r="G4172" s="978" t="n"/>
      <c r="H4172" s="977" t="n"/>
      <c r="I4172" s="976" t="n"/>
      <c r="J4172" s="977" t="n"/>
      <c r="K4172" s="979" t="n"/>
      <c r="L4172" s="977" t="n"/>
    </row>
    <row r="4173" ht="17.45" customHeight="1">
      <c r="C4173" s="791" t="n"/>
      <c r="D4173" s="792" t="n"/>
      <c r="E4173" s="793" t="n"/>
      <c r="F4173" s="792" t="n"/>
      <c r="G4173" s="794" t="n"/>
      <c r="H4173" s="793" t="n"/>
      <c r="I4173" s="792" t="n"/>
      <c r="J4173" s="793" t="n"/>
      <c r="K4173" s="795" t="n"/>
      <c r="L4173" s="793" t="n"/>
    </row>
    <row r="4174" ht="17.45" customHeight="1">
      <c r="C4174" s="791" t="n"/>
      <c r="D4174" s="792" t="n"/>
      <c r="E4174" s="793" t="n"/>
      <c r="F4174" s="792" t="n"/>
      <c r="G4174" s="794" t="n"/>
      <c r="H4174" s="793" t="n"/>
      <c r="I4174" s="792" t="n"/>
      <c r="J4174" s="793" t="n"/>
      <c r="K4174" s="795" t="n"/>
      <c r="L4174" s="793" t="n"/>
    </row>
    <row r="4175" ht="17.45" customHeight="1">
      <c r="C4175" s="791" t="n"/>
      <c r="D4175" s="792" t="n"/>
      <c r="E4175" s="793" t="n"/>
      <c r="F4175" s="792" t="n"/>
      <c r="G4175" s="794" t="n"/>
      <c r="H4175" s="793" t="n"/>
      <c r="I4175" s="792" t="n"/>
      <c r="J4175" s="793" t="n"/>
      <c r="K4175" s="795" t="n"/>
      <c r="L4175" s="793" t="n"/>
    </row>
    <row r="4176" ht="17.45" customHeight="1">
      <c r="C4176" s="791" t="n"/>
      <c r="D4176" s="792" t="n"/>
      <c r="E4176" s="793" t="n"/>
      <c r="F4176" s="792" t="n"/>
      <c r="G4176" s="794" t="n"/>
      <c r="H4176" s="793" t="n"/>
      <c r="I4176" s="792" t="n"/>
      <c r="J4176" s="793" t="n"/>
      <c r="K4176" s="795" t="n"/>
      <c r="L4176" s="793" t="n"/>
    </row>
    <row r="4177" ht="17.45" customHeight="1">
      <c r="C4177" s="791" t="n"/>
      <c r="D4177" s="792" t="n"/>
      <c r="E4177" s="793" t="n"/>
      <c r="F4177" s="792" t="n"/>
      <c r="G4177" s="794" t="n"/>
      <c r="H4177" s="793" t="n"/>
      <c r="I4177" s="792" t="n"/>
      <c r="J4177" s="793" t="n"/>
      <c r="K4177" s="795" t="n"/>
      <c r="L4177" s="793" t="n"/>
    </row>
    <row r="4178" ht="17.45" customHeight="1">
      <c r="C4178" s="861" t="n"/>
      <c r="D4178" s="803" t="n"/>
      <c r="E4178" s="804" t="n"/>
      <c r="F4178" s="803" t="n"/>
      <c r="G4178" s="805" t="n"/>
      <c r="H4178" s="804" t="n"/>
      <c r="I4178" s="803" t="n"/>
      <c r="J4178" s="804" t="n"/>
      <c r="K4178" s="806" t="n"/>
      <c r="L4178" s="804" t="n"/>
    </row>
    <row r="4179" ht="17.45" customHeight="1">
      <c r="C4179" s="791" t="n"/>
      <c r="D4179" s="792" t="n"/>
      <c r="E4179" s="793" t="n"/>
      <c r="F4179" s="792" t="n"/>
      <c r="G4179" s="794" t="n"/>
      <c r="H4179" s="793" t="n"/>
      <c r="I4179" s="792" t="n"/>
      <c r="J4179" s="793" t="n"/>
      <c r="K4179" s="795" t="n"/>
      <c r="L4179" s="793" t="n"/>
    </row>
    <row r="4180" ht="17.45" customHeight="1">
      <c r="C4180" s="791" t="n"/>
      <c r="D4180" s="792" t="n"/>
      <c r="E4180" s="793" t="n"/>
      <c r="F4180" s="792" t="n"/>
      <c r="G4180" s="794" t="n"/>
      <c r="H4180" s="793" t="n"/>
      <c r="I4180" s="792" t="n"/>
      <c r="J4180" s="793" t="n"/>
      <c r="K4180" s="795" t="n"/>
      <c r="L4180" s="793" t="n"/>
    </row>
    <row r="4181" ht="17.45" customHeight="1">
      <c r="C4181" s="791" t="n"/>
      <c r="D4181" s="792" t="n"/>
      <c r="E4181" s="793" t="n"/>
      <c r="F4181" s="792" t="n"/>
      <c r="G4181" s="794" t="n"/>
      <c r="H4181" s="793" t="n"/>
      <c r="I4181" s="792" t="n"/>
      <c r="J4181" s="793" t="n"/>
      <c r="K4181" s="795" t="n"/>
      <c r="L4181" s="793" t="n"/>
    </row>
    <row r="4182" ht="17.45" customHeight="1">
      <c r="C4182" s="791" t="n"/>
      <c r="D4182" s="792" t="n"/>
      <c r="E4182" s="793" t="n"/>
      <c r="F4182" s="792" t="n"/>
      <c r="G4182" s="794" t="n"/>
      <c r="H4182" s="793" t="n"/>
      <c r="I4182" s="792" t="n"/>
      <c r="J4182" s="793" t="n"/>
      <c r="K4182" s="795" t="n"/>
      <c r="L4182" s="793" t="n"/>
    </row>
    <row r="4183" ht="17.45" customHeight="1">
      <c r="C4183" s="791" t="n"/>
      <c r="D4183" s="792" t="n"/>
      <c r="E4183" s="793" t="n"/>
      <c r="F4183" s="792" t="n"/>
      <c r="G4183" s="794" t="n"/>
      <c r="H4183" s="793" t="n"/>
      <c r="I4183" s="792" t="n"/>
      <c r="J4183" s="793" t="n"/>
      <c r="K4183" s="795" t="n"/>
      <c r="L4183" s="793" t="n"/>
    </row>
    <row r="4184" ht="17.45" customHeight="1">
      <c r="C4184" s="861" t="n"/>
      <c r="D4184" s="803" t="n"/>
      <c r="E4184" s="804" t="n"/>
      <c r="F4184" s="803" t="n"/>
      <c r="G4184" s="805" t="n"/>
      <c r="H4184" s="804" t="n"/>
      <c r="I4184" s="803" t="n"/>
      <c r="J4184" s="804" t="n"/>
      <c r="K4184" s="806" t="n"/>
      <c r="L4184" s="804" t="n"/>
    </row>
    <row r="4185" ht="17.45" customHeight="1">
      <c r="C4185" s="791" t="n"/>
      <c r="D4185" s="792" t="n"/>
      <c r="E4185" s="793" t="n"/>
      <c r="F4185" s="792" t="n"/>
      <c r="G4185" s="794" t="n"/>
      <c r="H4185" s="793" t="n"/>
      <c r="I4185" s="792" t="n"/>
      <c r="J4185" s="793" t="n"/>
      <c r="K4185" s="795" t="n"/>
      <c r="L4185" s="793" t="n"/>
    </row>
    <row r="4186" ht="17.45" customHeight="1">
      <c r="C4186" s="791" t="n"/>
      <c r="D4186" s="792" t="n"/>
      <c r="E4186" s="793" t="n"/>
      <c r="F4186" s="792" t="n"/>
      <c r="G4186" s="794" t="n"/>
      <c r="H4186" s="793" t="n"/>
      <c r="I4186" s="792" t="n"/>
      <c r="J4186" s="793" t="n"/>
      <c r="K4186" s="795" t="n"/>
      <c r="L4186" s="793" t="n"/>
    </row>
    <row r="4187" ht="17.45" customHeight="1">
      <c r="C4187" s="791" t="n"/>
      <c r="D4187" s="792" t="n"/>
      <c r="E4187" s="793" t="n"/>
      <c r="F4187" s="792" t="n"/>
      <c r="G4187" s="794" t="n"/>
      <c r="H4187" s="793" t="n"/>
      <c r="I4187" s="792" t="n"/>
      <c r="J4187" s="793" t="n"/>
      <c r="K4187" s="795" t="n"/>
      <c r="L4187" s="793" t="n"/>
    </row>
    <row r="4188" ht="17.45" customHeight="1">
      <c r="C4188" s="791" t="n"/>
      <c r="D4188" s="792" t="n"/>
      <c r="E4188" s="793" t="n"/>
      <c r="F4188" s="792" t="n"/>
      <c r="G4188" s="794" t="n"/>
      <c r="H4188" s="793" t="n"/>
      <c r="I4188" s="792" t="n"/>
      <c r="J4188" s="793" t="n"/>
      <c r="K4188" s="795" t="n"/>
      <c r="L4188" s="793" t="n"/>
    </row>
    <row r="4189" ht="17.45" customHeight="1">
      <c r="C4189" s="791" t="n"/>
      <c r="D4189" s="792" t="n"/>
      <c r="E4189" s="793" t="n"/>
      <c r="F4189" s="792" t="n"/>
      <c r="G4189" s="794" t="n"/>
      <c r="H4189" s="793" t="n"/>
      <c r="I4189" s="792" t="n"/>
      <c r="J4189" s="793" t="n"/>
      <c r="K4189" s="795" t="n"/>
      <c r="L4189" s="793" t="n"/>
    </row>
    <row r="4190" ht="17.45" customHeight="1">
      <c r="C4190" s="861" t="n"/>
      <c r="D4190" s="976" t="n"/>
      <c r="E4190" s="977" t="n"/>
      <c r="F4190" s="976" t="n"/>
      <c r="G4190" s="978" t="n"/>
      <c r="H4190" s="977" t="n"/>
      <c r="I4190" s="976" t="n"/>
      <c r="J4190" s="977" t="n"/>
      <c r="K4190" s="979" t="n"/>
      <c r="L4190" s="977" t="n"/>
    </row>
    <row r="4191" ht="17.45" customHeight="1">
      <c r="C4191" s="791" t="n"/>
      <c r="D4191" s="792" t="n"/>
      <c r="E4191" s="793" t="n"/>
      <c r="F4191" s="792" t="n"/>
      <c r="G4191" s="794" t="n"/>
      <c r="H4191" s="793" t="n"/>
      <c r="I4191" s="792" t="n"/>
      <c r="J4191" s="793" t="n"/>
      <c r="K4191" s="795" t="n"/>
      <c r="L4191" s="793" t="n"/>
    </row>
    <row r="4192" ht="17.45" customHeight="1">
      <c r="C4192" s="791" t="n"/>
      <c r="D4192" s="792" t="n"/>
      <c r="E4192" s="793" t="n"/>
      <c r="F4192" s="792" t="n"/>
      <c r="G4192" s="794" t="n"/>
      <c r="H4192" s="793" t="n"/>
      <c r="I4192" s="792" t="n"/>
      <c r="J4192" s="793" t="n"/>
      <c r="K4192" s="795" t="n"/>
      <c r="L4192" s="793" t="n"/>
    </row>
    <row r="4193" ht="17.45" customHeight="1">
      <c r="C4193" s="791" t="n"/>
      <c r="D4193" s="792" t="n"/>
      <c r="E4193" s="793" t="n"/>
      <c r="F4193" s="792" t="n"/>
      <c r="G4193" s="794" t="n"/>
      <c r="H4193" s="793" t="n"/>
      <c r="I4193" s="792" t="n"/>
      <c r="J4193" s="793" t="n"/>
      <c r="K4193" s="795" t="n"/>
      <c r="L4193" s="793" t="n"/>
    </row>
    <row r="4194" ht="17.45" customHeight="1">
      <c r="C4194" s="791" t="n"/>
      <c r="D4194" s="792" t="n"/>
      <c r="E4194" s="793" t="n"/>
      <c r="F4194" s="792" t="n"/>
      <c r="G4194" s="794" t="n"/>
      <c r="H4194" s="793" t="n"/>
      <c r="I4194" s="792" t="n"/>
      <c r="J4194" s="793" t="n"/>
      <c r="K4194" s="795" t="n"/>
      <c r="L4194" s="793" t="n"/>
    </row>
    <row r="4195" ht="17.45" customHeight="1">
      <c r="C4195" s="791" t="n"/>
      <c r="D4195" s="792" t="n"/>
      <c r="E4195" s="793" t="n"/>
      <c r="F4195" s="792" t="n"/>
      <c r="G4195" s="794" t="n"/>
      <c r="H4195" s="793" t="n"/>
      <c r="I4195" s="792" t="n"/>
      <c r="J4195" s="793" t="n"/>
      <c r="K4195" s="795" t="n"/>
      <c r="L4195" s="793" t="n"/>
    </row>
    <row r="4196" ht="17.45" customHeight="1">
      <c r="C4196" s="861" t="n"/>
      <c r="D4196" s="803" t="n"/>
      <c r="E4196" s="804" t="n"/>
      <c r="F4196" s="803" t="n"/>
      <c r="G4196" s="805" t="n"/>
      <c r="H4196" s="804" t="n"/>
      <c r="I4196" s="803" t="n"/>
      <c r="J4196" s="804" t="n"/>
      <c r="K4196" s="806" t="n"/>
      <c r="L4196" s="804" t="n"/>
    </row>
    <row r="4197" ht="17.45" customHeight="1">
      <c r="C4197" s="791" t="n"/>
      <c r="D4197" s="792" t="n"/>
      <c r="E4197" s="793" t="n"/>
      <c r="F4197" s="792" t="n"/>
      <c r="G4197" s="794" t="n"/>
      <c r="H4197" s="793" t="n"/>
      <c r="I4197" s="792" t="n"/>
      <c r="J4197" s="793" t="n"/>
      <c r="K4197" s="795" t="n"/>
      <c r="L4197" s="793" t="n"/>
    </row>
    <row r="4198" ht="17.45" customHeight="1">
      <c r="C4198" s="791" t="n"/>
      <c r="D4198" s="792" t="n"/>
      <c r="E4198" s="793" t="n"/>
      <c r="F4198" s="792" t="n"/>
      <c r="G4198" s="794" t="n"/>
      <c r="H4198" s="793" t="n"/>
      <c r="I4198" s="792" t="n"/>
      <c r="J4198" s="793" t="n"/>
      <c r="K4198" s="795" t="n"/>
      <c r="L4198" s="793" t="n"/>
    </row>
    <row r="4199" ht="17.45" customHeight="1">
      <c r="C4199" s="791" t="n"/>
      <c r="D4199" s="792" t="n"/>
      <c r="E4199" s="793" t="n"/>
      <c r="F4199" s="792" t="n"/>
      <c r="G4199" s="794" t="n"/>
      <c r="H4199" s="793" t="n"/>
      <c r="I4199" s="792" t="n"/>
      <c r="J4199" s="793" t="n"/>
      <c r="K4199" s="795" t="n"/>
      <c r="L4199" s="793" t="n"/>
    </row>
    <row r="4200" ht="17.45" customHeight="1">
      <c r="C4200" s="791" t="n"/>
      <c r="D4200" s="792" t="n"/>
      <c r="E4200" s="793" t="n"/>
      <c r="F4200" s="792" t="n"/>
      <c r="G4200" s="794" t="n"/>
      <c r="H4200" s="793" t="n"/>
      <c r="I4200" s="792" t="n"/>
      <c r="J4200" s="793" t="n"/>
      <c r="K4200" s="795" t="n"/>
      <c r="L4200" s="793" t="n"/>
    </row>
    <row r="4201" ht="17.45" customHeight="1">
      <c r="C4201" s="791" t="n"/>
      <c r="D4201" s="792" t="n"/>
      <c r="E4201" s="793" t="n"/>
      <c r="F4201" s="792" t="n"/>
      <c r="G4201" s="794" t="n"/>
      <c r="H4201" s="793" t="n"/>
      <c r="I4201" s="792" t="n"/>
      <c r="J4201" s="793" t="n"/>
      <c r="K4201" s="795" t="n"/>
      <c r="L4201" s="793" t="n"/>
    </row>
    <row r="4202" ht="17.45" customHeight="1">
      <c r="C4202" s="861" t="n"/>
      <c r="D4202" s="803" t="n"/>
      <c r="E4202" s="804" t="n"/>
      <c r="F4202" s="803" t="n"/>
      <c r="G4202" s="805" t="n"/>
      <c r="H4202" s="804" t="n"/>
      <c r="I4202" s="803" t="n"/>
      <c r="J4202" s="804" t="n"/>
      <c r="K4202" s="806" t="n"/>
      <c r="L4202" s="804" t="n"/>
    </row>
    <row r="4203" ht="17.45" customHeight="1">
      <c r="C4203" s="791" t="n"/>
      <c r="D4203" s="792" t="n"/>
      <c r="E4203" s="793" t="n"/>
      <c r="F4203" s="792" t="n"/>
      <c r="G4203" s="794" t="n"/>
      <c r="H4203" s="793" t="n"/>
      <c r="I4203" s="792" t="n"/>
      <c r="J4203" s="793" t="n"/>
      <c r="K4203" s="795" t="n"/>
      <c r="L4203" s="793" t="n"/>
    </row>
    <row r="4204" ht="17.45" customHeight="1">
      <c r="C4204" s="791" t="n"/>
      <c r="D4204" s="792" t="n"/>
      <c r="E4204" s="793" t="n"/>
      <c r="F4204" s="792" t="n"/>
      <c r="G4204" s="794" t="n"/>
      <c r="H4204" s="793" t="n"/>
      <c r="I4204" s="792" t="n"/>
      <c r="J4204" s="793" t="n"/>
      <c r="K4204" s="795" t="n"/>
      <c r="L4204" s="793" t="n"/>
    </row>
    <row r="4205" ht="17.45" customHeight="1">
      <c r="C4205" s="791" t="n"/>
      <c r="D4205" s="792" t="n"/>
      <c r="E4205" s="793" t="n"/>
      <c r="F4205" s="792" t="n"/>
      <c r="G4205" s="794" t="n"/>
      <c r="H4205" s="793" t="n"/>
      <c r="I4205" s="792" t="n"/>
      <c r="J4205" s="793" t="n"/>
      <c r="K4205" s="795" t="n"/>
      <c r="L4205" s="793" t="n"/>
    </row>
    <row r="4206" ht="17.45" customHeight="1">
      <c r="C4206" s="791" t="n"/>
      <c r="D4206" s="792" t="n"/>
      <c r="E4206" s="793" t="n"/>
      <c r="F4206" s="792" t="n"/>
      <c r="G4206" s="794" t="n"/>
      <c r="H4206" s="793" t="n"/>
      <c r="I4206" s="792" t="n"/>
      <c r="J4206" s="793" t="n"/>
      <c r="K4206" s="795" t="n"/>
      <c r="L4206" s="793" t="n"/>
    </row>
    <row r="4207" ht="17.45" customHeight="1">
      <c r="C4207" s="791" t="n"/>
      <c r="D4207" s="792" t="n"/>
      <c r="E4207" s="793" t="n"/>
      <c r="F4207" s="792" t="n"/>
      <c r="G4207" s="794" t="n"/>
      <c r="H4207" s="793" t="n"/>
      <c r="I4207" s="792" t="n"/>
      <c r="J4207" s="793" t="n"/>
      <c r="K4207" s="795" t="n"/>
      <c r="L4207" s="793" t="n"/>
    </row>
    <row r="4208" ht="17.45" customHeight="1">
      <c r="C4208" s="861" t="n"/>
      <c r="D4208" s="803" t="n"/>
      <c r="E4208" s="804" t="n"/>
      <c r="F4208" s="803" t="n"/>
      <c r="G4208" s="805" t="n"/>
      <c r="H4208" s="804" t="n"/>
      <c r="I4208" s="803" t="n"/>
      <c r="J4208" s="804" t="n"/>
      <c r="K4208" s="806" t="n"/>
      <c r="L4208" s="804" t="n"/>
    </row>
    <row r="4209" ht="17.45" customHeight="1">
      <c r="C4209" s="791" t="n"/>
      <c r="D4209" s="792" t="n"/>
      <c r="E4209" s="793" t="n"/>
      <c r="F4209" s="792" t="n"/>
      <c r="G4209" s="794" t="n"/>
      <c r="H4209" s="793" t="n"/>
      <c r="I4209" s="792" t="n"/>
      <c r="J4209" s="793" t="n"/>
      <c r="K4209" s="795" t="n"/>
      <c r="L4209" s="793" t="n"/>
    </row>
    <row r="4210" ht="17.45" customHeight="1">
      <c r="C4210" s="791" t="n"/>
      <c r="D4210" s="792" t="n"/>
      <c r="E4210" s="793" t="n"/>
      <c r="F4210" s="792" t="n"/>
      <c r="G4210" s="794" t="n"/>
      <c r="H4210" s="793" t="n"/>
      <c r="I4210" s="792" t="n"/>
      <c r="J4210" s="793" t="n"/>
      <c r="K4210" s="795" t="n"/>
      <c r="L4210" s="793" t="n"/>
    </row>
    <row r="4211" ht="17.45" customHeight="1">
      <c r="C4211" s="791" t="n"/>
      <c r="D4211" s="792" t="n"/>
      <c r="E4211" s="793" t="n"/>
      <c r="F4211" s="792" t="n"/>
      <c r="G4211" s="794" t="n"/>
      <c r="H4211" s="793" t="n"/>
      <c r="I4211" s="792" t="n"/>
      <c r="J4211" s="793" t="n"/>
      <c r="K4211" s="795" t="n"/>
      <c r="L4211" s="793" t="n"/>
    </row>
    <row r="4212" ht="17.45" customHeight="1">
      <c r="C4212" s="791" t="n"/>
      <c r="D4212" s="792" t="n"/>
      <c r="E4212" s="793" t="n"/>
      <c r="F4212" s="792" t="n"/>
      <c r="G4212" s="794" t="n"/>
      <c r="H4212" s="793" t="n"/>
      <c r="I4212" s="792" t="n"/>
      <c r="J4212" s="793" t="n"/>
      <c r="K4212" s="795" t="n"/>
      <c r="L4212" s="793" t="n"/>
    </row>
    <row r="4213" ht="17.45" customHeight="1">
      <c r="C4213" s="791" t="n"/>
      <c r="D4213" s="792" t="n"/>
      <c r="E4213" s="793" t="n"/>
      <c r="F4213" s="792" t="n"/>
      <c r="G4213" s="794" t="n"/>
      <c r="H4213" s="793" t="n"/>
      <c r="I4213" s="792" t="n"/>
      <c r="J4213" s="793" t="n"/>
      <c r="K4213" s="795" t="n"/>
      <c r="L4213" s="793" t="n"/>
    </row>
    <row r="4214" ht="17.45" customHeight="1">
      <c r="C4214" s="861" t="n"/>
      <c r="D4214" s="803" t="n"/>
      <c r="E4214" s="804" t="n"/>
      <c r="F4214" s="803" t="n"/>
      <c r="G4214" s="805" t="n"/>
      <c r="H4214" s="804" t="n"/>
      <c r="I4214" s="803" t="n"/>
      <c r="J4214" s="804" t="n"/>
      <c r="K4214" s="806" t="n"/>
      <c r="L4214" s="804" t="n"/>
    </row>
    <row r="4215" ht="17.45" customHeight="1">
      <c r="C4215" s="791" t="n"/>
      <c r="D4215" s="792" t="n"/>
      <c r="E4215" s="793" t="n"/>
      <c r="F4215" s="792" t="n"/>
      <c r="G4215" s="794" t="n"/>
      <c r="H4215" s="793" t="n"/>
      <c r="I4215" s="792" t="n"/>
      <c r="J4215" s="793" t="n"/>
      <c r="K4215" s="795" t="n"/>
      <c r="L4215" s="793" t="n"/>
    </row>
    <row r="4216" ht="17.45" customHeight="1">
      <c r="C4216" s="791" t="n"/>
      <c r="D4216" s="792" t="n"/>
      <c r="E4216" s="793" t="n"/>
      <c r="F4216" s="792" t="n"/>
      <c r="G4216" s="794" t="n"/>
      <c r="H4216" s="793" t="n"/>
      <c r="I4216" s="792" t="n"/>
      <c r="J4216" s="793" t="n"/>
      <c r="K4216" s="795" t="n"/>
      <c r="L4216" s="793" t="n"/>
    </row>
    <row r="4217" ht="17.45" customHeight="1">
      <c r="C4217" s="791" t="n"/>
      <c r="D4217" s="792" t="n"/>
      <c r="E4217" s="793" t="n"/>
      <c r="F4217" s="792" t="n"/>
      <c r="G4217" s="794" t="n"/>
      <c r="H4217" s="793" t="n"/>
      <c r="I4217" s="792" t="n"/>
      <c r="J4217" s="793" t="n"/>
      <c r="K4217" s="795" t="n"/>
      <c r="L4217" s="793" t="n"/>
    </row>
    <row r="4218" ht="17.45" customHeight="1">
      <c r="C4218" s="791" t="n"/>
      <c r="D4218" s="792" t="n"/>
      <c r="E4218" s="793" t="n"/>
      <c r="F4218" s="792" t="n"/>
      <c r="G4218" s="794" t="n"/>
      <c r="H4218" s="793" t="n"/>
      <c r="I4218" s="792" t="n"/>
      <c r="J4218" s="793" t="n"/>
      <c r="K4218" s="795" t="n"/>
      <c r="L4218" s="793" t="n"/>
    </row>
    <row r="4219" ht="17.45" customHeight="1">
      <c r="C4219" s="791" t="n"/>
      <c r="D4219" s="792" t="n"/>
      <c r="E4219" s="793" t="n"/>
      <c r="F4219" s="792" t="n"/>
      <c r="G4219" s="794" t="n"/>
      <c r="H4219" s="793" t="n"/>
      <c r="I4219" s="792" t="n"/>
      <c r="J4219" s="793" t="n"/>
      <c r="K4219" s="795" t="n"/>
      <c r="L4219" s="793" t="n"/>
    </row>
    <row r="4220" ht="17.45" customHeight="1">
      <c r="C4220" s="861" t="n"/>
      <c r="D4220" s="803" t="n"/>
      <c r="E4220" s="804" t="n"/>
      <c r="F4220" s="803" t="n"/>
      <c r="G4220" s="805" t="n"/>
      <c r="H4220" s="804" t="n"/>
      <c r="I4220" s="803" t="n"/>
      <c r="J4220" s="804" t="n"/>
      <c r="K4220" s="806" t="n"/>
      <c r="L4220" s="804" t="n"/>
    </row>
    <row r="4221" ht="17.45" customHeight="1">
      <c r="C4221" s="791" t="n"/>
      <c r="D4221" s="792" t="n"/>
      <c r="E4221" s="793" t="n"/>
      <c r="F4221" s="792" t="n"/>
      <c r="G4221" s="794" t="n"/>
      <c r="H4221" s="793" t="n"/>
      <c r="I4221" s="792" t="n"/>
      <c r="J4221" s="793" t="n"/>
      <c r="K4221" s="795" t="n"/>
      <c r="L4221" s="793" t="n"/>
    </row>
    <row r="4222" ht="17.45" customHeight="1">
      <c r="C4222" s="791" t="n"/>
      <c r="D4222" s="792" t="n"/>
      <c r="E4222" s="793" t="n"/>
      <c r="F4222" s="792" t="n"/>
      <c r="G4222" s="794" t="n"/>
      <c r="H4222" s="793" t="n"/>
      <c r="I4222" s="792" t="n"/>
      <c r="J4222" s="793" t="n"/>
      <c r="K4222" s="795" t="n"/>
      <c r="L4222" s="793" t="n"/>
    </row>
    <row r="4223" ht="17.45" customHeight="1">
      <c r="C4223" s="791" t="n"/>
      <c r="D4223" s="792" t="n"/>
      <c r="E4223" s="793" t="n"/>
      <c r="F4223" s="792" t="n"/>
      <c r="G4223" s="794" t="n"/>
      <c r="H4223" s="793" t="n"/>
      <c r="I4223" s="792" t="n"/>
      <c r="J4223" s="793" t="n"/>
      <c r="K4223" s="795" t="n"/>
      <c r="L4223" s="793" t="n"/>
    </row>
    <row r="4224" ht="17.45" customHeight="1">
      <c r="C4224" s="791" t="n"/>
      <c r="D4224" s="792" t="n"/>
      <c r="E4224" s="793" t="n"/>
      <c r="F4224" s="792" t="n"/>
      <c r="G4224" s="794" t="n"/>
      <c r="H4224" s="793" t="n"/>
      <c r="I4224" s="792" t="n"/>
      <c r="J4224" s="793" t="n"/>
      <c r="K4224" s="795" t="n"/>
      <c r="L4224" s="793" t="n"/>
    </row>
    <row r="4225" ht="17.45" customHeight="1">
      <c r="C4225" s="791" t="n"/>
      <c r="D4225" s="792" t="n"/>
      <c r="E4225" s="793" t="n"/>
      <c r="F4225" s="792" t="n"/>
      <c r="G4225" s="794" t="n"/>
      <c r="H4225" s="793" t="n"/>
      <c r="I4225" s="792" t="n"/>
      <c r="J4225" s="793" t="n"/>
      <c r="K4225" s="795" t="n"/>
      <c r="L4225" s="793" t="n"/>
    </row>
    <row r="4226" ht="17.45" customHeight="1">
      <c r="C4226" s="861" t="n"/>
      <c r="D4226" s="976" t="n"/>
      <c r="E4226" s="977" t="n"/>
      <c r="F4226" s="976" t="n"/>
      <c r="G4226" s="978" t="n"/>
      <c r="H4226" s="977" t="n"/>
      <c r="I4226" s="976" t="n"/>
      <c r="J4226" s="977" t="n"/>
      <c r="K4226" s="979" t="n"/>
      <c r="L4226" s="977" t="n"/>
    </row>
    <row r="4227" ht="17.45" customHeight="1">
      <c r="C4227" s="791" t="n"/>
      <c r="D4227" s="792" t="n"/>
      <c r="E4227" s="793" t="n"/>
      <c r="F4227" s="792" t="n"/>
      <c r="G4227" s="794" t="n"/>
      <c r="H4227" s="793" t="n"/>
      <c r="I4227" s="792" t="n"/>
      <c r="J4227" s="793" t="n"/>
      <c r="K4227" s="795" t="n"/>
      <c r="L4227" s="793" t="n"/>
    </row>
    <row r="4228" ht="17.45" customHeight="1">
      <c r="C4228" s="791" t="n"/>
      <c r="D4228" s="792" t="n"/>
      <c r="E4228" s="793" t="n"/>
      <c r="F4228" s="792" t="n"/>
      <c r="G4228" s="794" t="n"/>
      <c r="H4228" s="793" t="n"/>
      <c r="I4228" s="792" t="n"/>
      <c r="J4228" s="793" t="n"/>
      <c r="K4228" s="795" t="n"/>
      <c r="L4228" s="793" t="n"/>
    </row>
    <row r="4229" ht="17.45" customHeight="1">
      <c r="C4229" s="791" t="n"/>
      <c r="D4229" s="792" t="n"/>
      <c r="E4229" s="793" t="n"/>
      <c r="F4229" s="792" t="n"/>
      <c r="G4229" s="794" t="n"/>
      <c r="H4229" s="793" t="n"/>
      <c r="I4229" s="792" t="n"/>
      <c r="J4229" s="793" t="n"/>
      <c r="K4229" s="795" t="n"/>
      <c r="L4229" s="793" t="n"/>
    </row>
    <row r="4230" ht="17.45" customHeight="1">
      <c r="C4230" s="791" t="n"/>
      <c r="D4230" s="792" t="n"/>
      <c r="E4230" s="793" t="n"/>
      <c r="F4230" s="792" t="n"/>
      <c r="G4230" s="794" t="n"/>
      <c r="H4230" s="793" t="n"/>
      <c r="I4230" s="792" t="n"/>
      <c r="J4230" s="793" t="n"/>
      <c r="K4230" s="795" t="n"/>
      <c r="L4230" s="793" t="n"/>
    </row>
    <row r="4231" ht="17.45" customHeight="1">
      <c r="C4231" s="791" t="n"/>
      <c r="D4231" s="792" t="n"/>
      <c r="E4231" s="793" t="n"/>
      <c r="F4231" s="792" t="n"/>
      <c r="G4231" s="794" t="n"/>
      <c r="H4231" s="793" t="n"/>
      <c r="I4231" s="792" t="n"/>
      <c r="J4231" s="793" t="n"/>
      <c r="K4231" s="795" t="n"/>
      <c r="L4231" s="793" t="n"/>
    </row>
    <row r="4232" ht="17.45" customHeight="1">
      <c r="C4232" s="861" t="n"/>
      <c r="D4232" s="803" t="n"/>
      <c r="E4232" s="804" t="n"/>
      <c r="F4232" s="803" t="n"/>
      <c r="G4232" s="805" t="n"/>
      <c r="H4232" s="804" t="n"/>
      <c r="I4232" s="803" t="n"/>
      <c r="J4232" s="804" t="n"/>
      <c r="K4232" s="806" t="n"/>
      <c r="L4232" s="804" t="n"/>
    </row>
    <row r="4233" ht="17.45" customHeight="1">
      <c r="C4233" s="791" t="n"/>
      <c r="D4233" s="792" t="n"/>
      <c r="E4233" s="793" t="n"/>
      <c r="F4233" s="792" t="n"/>
      <c r="G4233" s="794" t="n"/>
      <c r="H4233" s="793" t="n"/>
      <c r="I4233" s="792" t="n"/>
      <c r="J4233" s="793" t="n"/>
      <c r="K4233" s="795" t="n"/>
      <c r="L4233" s="793" t="n"/>
    </row>
    <row r="4234" ht="17.45" customHeight="1">
      <c r="C4234" s="791" t="n"/>
      <c r="D4234" s="792" t="n"/>
      <c r="E4234" s="793" t="n"/>
      <c r="F4234" s="792" t="n"/>
      <c r="G4234" s="794" t="n"/>
      <c r="H4234" s="793" t="n"/>
      <c r="I4234" s="792" t="n"/>
      <c r="J4234" s="793" t="n"/>
      <c r="K4234" s="795" t="n"/>
      <c r="L4234" s="793" t="n"/>
    </row>
    <row r="4235" ht="17.45" customHeight="1">
      <c r="C4235" s="791" t="n"/>
      <c r="D4235" s="792" t="n"/>
      <c r="E4235" s="793" t="n"/>
      <c r="F4235" s="792" t="n"/>
      <c r="G4235" s="794" t="n"/>
      <c r="H4235" s="793" t="n"/>
      <c r="I4235" s="792" t="n"/>
      <c r="J4235" s="793" t="n"/>
      <c r="K4235" s="795" t="n"/>
      <c r="L4235" s="793" t="n"/>
    </row>
    <row r="4236" ht="17.45" customHeight="1">
      <c r="C4236" s="791" t="n"/>
      <c r="D4236" s="792" t="n"/>
      <c r="E4236" s="793" t="n"/>
      <c r="F4236" s="792" t="n"/>
      <c r="G4236" s="794" t="n"/>
      <c r="H4236" s="793" t="n"/>
      <c r="I4236" s="792" t="n"/>
      <c r="J4236" s="793" t="n"/>
      <c r="K4236" s="795" t="n"/>
      <c r="L4236" s="793" t="n"/>
    </row>
    <row r="4237" ht="17.45" customHeight="1">
      <c r="C4237" s="791" t="n"/>
      <c r="D4237" s="792" t="n"/>
      <c r="E4237" s="793" t="n"/>
      <c r="F4237" s="792" t="n"/>
      <c r="G4237" s="794" t="n"/>
      <c r="H4237" s="793" t="n"/>
      <c r="I4237" s="792" t="n"/>
      <c r="J4237" s="793" t="n"/>
      <c r="K4237" s="795" t="n"/>
      <c r="L4237" s="793" t="n"/>
    </row>
    <row r="4238" ht="17.45" customHeight="1">
      <c r="C4238" s="861" t="n"/>
      <c r="D4238" s="803" t="n"/>
      <c r="E4238" s="804" t="n"/>
      <c r="F4238" s="803" t="n"/>
      <c r="G4238" s="805" t="n"/>
      <c r="H4238" s="804" t="n"/>
      <c r="I4238" s="803" t="n"/>
      <c r="J4238" s="804" t="n"/>
      <c r="K4238" s="806" t="n"/>
      <c r="L4238" s="804" t="n"/>
    </row>
    <row r="4239" ht="17.45" customHeight="1">
      <c r="C4239" s="791" t="n"/>
      <c r="D4239" s="792" t="n"/>
      <c r="E4239" s="793" t="n"/>
      <c r="F4239" s="792" t="n"/>
      <c r="G4239" s="794" t="n"/>
      <c r="H4239" s="793" t="n"/>
      <c r="I4239" s="792" t="n"/>
      <c r="J4239" s="793" t="n"/>
      <c r="K4239" s="795" t="n"/>
      <c r="L4239" s="793" t="n"/>
    </row>
    <row r="4240" ht="17.45" customHeight="1">
      <c r="C4240" s="791" t="n"/>
      <c r="D4240" s="792" t="n"/>
      <c r="E4240" s="793" t="n"/>
      <c r="F4240" s="792" t="n"/>
      <c r="G4240" s="794" t="n"/>
      <c r="H4240" s="793" t="n"/>
      <c r="I4240" s="792" t="n"/>
      <c r="J4240" s="793" t="n"/>
      <c r="K4240" s="795" t="n"/>
      <c r="L4240" s="793" t="n"/>
    </row>
    <row r="4241" ht="17.45" customHeight="1">
      <c r="C4241" s="791" t="n"/>
      <c r="D4241" s="792" t="n"/>
      <c r="E4241" s="793" t="n"/>
      <c r="F4241" s="792" t="n"/>
      <c r="G4241" s="794" t="n"/>
      <c r="H4241" s="793" t="n"/>
      <c r="I4241" s="792" t="n"/>
      <c r="J4241" s="793" t="n"/>
      <c r="K4241" s="795" t="n"/>
      <c r="L4241" s="793" t="n"/>
    </row>
    <row r="4242" ht="17.45" customHeight="1">
      <c r="C4242" s="791" t="n"/>
      <c r="D4242" s="792" t="n"/>
      <c r="E4242" s="793" t="n"/>
      <c r="F4242" s="792" t="n"/>
      <c r="G4242" s="794" t="n"/>
      <c r="H4242" s="793" t="n"/>
      <c r="I4242" s="792" t="n"/>
      <c r="J4242" s="793" t="n"/>
      <c r="K4242" s="795" t="n"/>
      <c r="L4242" s="793" t="n"/>
    </row>
    <row r="4243" ht="17.45" customHeight="1">
      <c r="C4243" s="791" t="n"/>
      <c r="D4243" s="792" t="n"/>
      <c r="E4243" s="793" t="n"/>
      <c r="F4243" s="792" t="n"/>
      <c r="G4243" s="794" t="n"/>
      <c r="H4243" s="793" t="n"/>
      <c r="I4243" s="792" t="n"/>
      <c r="J4243" s="793" t="n"/>
      <c r="K4243" s="795" t="n"/>
      <c r="L4243" s="793" t="n"/>
    </row>
    <row r="4244" ht="17.45" customHeight="1">
      <c r="C4244" s="861" t="n"/>
      <c r="D4244" s="976" t="n"/>
      <c r="E4244" s="977" t="n"/>
      <c r="F4244" s="976" t="n"/>
      <c r="G4244" s="978" t="n"/>
      <c r="H4244" s="977" t="n"/>
      <c r="I4244" s="976" t="n"/>
      <c r="J4244" s="977" t="n"/>
      <c r="K4244" s="979" t="n"/>
      <c r="L4244" s="977" t="n"/>
    </row>
    <row r="4245" ht="17.45" customHeight="1">
      <c r="C4245" s="791" t="n"/>
      <c r="D4245" s="792" t="n"/>
      <c r="E4245" s="793" t="n"/>
      <c r="F4245" s="792" t="n"/>
      <c r="G4245" s="794" t="n"/>
      <c r="H4245" s="793" t="n"/>
      <c r="I4245" s="792" t="n"/>
      <c r="J4245" s="793" t="n"/>
      <c r="K4245" s="795" t="n"/>
      <c r="L4245" s="793" t="n"/>
    </row>
    <row r="4246" ht="17.45" customHeight="1">
      <c r="C4246" s="791" t="n"/>
      <c r="D4246" s="792" t="n"/>
      <c r="E4246" s="793" t="n"/>
      <c r="F4246" s="792" t="n"/>
      <c r="G4246" s="794" t="n"/>
      <c r="H4246" s="793" t="n"/>
      <c r="I4246" s="792" t="n"/>
      <c r="J4246" s="793" t="n"/>
      <c r="K4246" s="795" t="n"/>
      <c r="L4246" s="793" t="n"/>
    </row>
    <row r="4247" ht="17.45" customHeight="1">
      <c r="C4247" s="791" t="n"/>
      <c r="D4247" s="792" t="n"/>
      <c r="E4247" s="793" t="n"/>
      <c r="F4247" s="792" t="n"/>
      <c r="G4247" s="794" t="n"/>
      <c r="H4247" s="793" t="n"/>
      <c r="I4247" s="792" t="n"/>
      <c r="J4247" s="793" t="n"/>
      <c r="K4247" s="795" t="n"/>
      <c r="L4247" s="793" t="n"/>
    </row>
    <row r="4248" ht="17.45" customHeight="1">
      <c r="C4248" s="791" t="n"/>
      <c r="D4248" s="792" t="n"/>
      <c r="E4248" s="793" t="n"/>
      <c r="F4248" s="792" t="n"/>
      <c r="G4248" s="794" t="n"/>
      <c r="H4248" s="793" t="n"/>
      <c r="I4248" s="792" t="n"/>
      <c r="J4248" s="793" t="n"/>
      <c r="K4248" s="795" t="n"/>
      <c r="L4248" s="793" t="n"/>
    </row>
    <row r="4249" ht="17.45" customHeight="1">
      <c r="C4249" s="791" t="n"/>
      <c r="D4249" s="792" t="n"/>
      <c r="E4249" s="793" t="n"/>
      <c r="F4249" s="792" t="n"/>
      <c r="G4249" s="794" t="n"/>
      <c r="H4249" s="793" t="n"/>
      <c r="I4249" s="792" t="n"/>
      <c r="J4249" s="793" t="n"/>
      <c r="K4249" s="795" t="n"/>
      <c r="L4249" s="793" t="n"/>
    </row>
    <row r="4250" ht="17.45" customHeight="1">
      <c r="C4250" s="861" t="n"/>
      <c r="D4250" s="803" t="n"/>
      <c r="E4250" s="804" t="n"/>
      <c r="F4250" s="803" t="n"/>
      <c r="G4250" s="805" t="n"/>
      <c r="H4250" s="804" t="n"/>
      <c r="I4250" s="803" t="n"/>
      <c r="J4250" s="804" t="n"/>
      <c r="K4250" s="806" t="n"/>
      <c r="L4250" s="804" t="n"/>
    </row>
    <row r="4251" ht="17.45" customHeight="1">
      <c r="C4251" s="791" t="n"/>
      <c r="D4251" s="792" t="n"/>
      <c r="E4251" s="793" t="n"/>
      <c r="F4251" s="792" t="n"/>
      <c r="G4251" s="794" t="n"/>
      <c r="H4251" s="793" t="n"/>
      <c r="I4251" s="792" t="n"/>
      <c r="J4251" s="793" t="n"/>
      <c r="K4251" s="795" t="n"/>
      <c r="L4251" s="793" t="n"/>
    </row>
    <row r="4252" ht="17.45" customHeight="1">
      <c r="C4252" s="791" t="n"/>
      <c r="D4252" s="792" t="n"/>
      <c r="E4252" s="793" t="n"/>
      <c r="F4252" s="792" t="n"/>
      <c r="G4252" s="794" t="n"/>
      <c r="H4252" s="793" t="n"/>
      <c r="I4252" s="792" t="n"/>
      <c r="J4252" s="793" t="n"/>
      <c r="K4252" s="795" t="n"/>
      <c r="L4252" s="793" t="n"/>
    </row>
    <row r="4253" ht="17.45" customHeight="1">
      <c r="C4253" s="791" t="n"/>
      <c r="D4253" s="792" t="n"/>
      <c r="E4253" s="793" t="n"/>
      <c r="F4253" s="792" t="n"/>
      <c r="G4253" s="794" t="n"/>
      <c r="H4253" s="793" t="n"/>
      <c r="I4253" s="792" t="n"/>
      <c r="J4253" s="793" t="n"/>
      <c r="K4253" s="795" t="n"/>
      <c r="L4253" s="793" t="n"/>
    </row>
    <row r="4254" ht="17.45" customHeight="1">
      <c r="C4254" s="791" t="n"/>
      <c r="D4254" s="792" t="n"/>
      <c r="E4254" s="793" t="n"/>
      <c r="F4254" s="792" t="n"/>
      <c r="G4254" s="794" t="n"/>
      <c r="H4254" s="793" t="n"/>
      <c r="I4254" s="792" t="n"/>
      <c r="J4254" s="793" t="n"/>
      <c r="K4254" s="795" t="n"/>
      <c r="L4254" s="793" t="n"/>
    </row>
    <row r="4255" ht="17.45" customHeight="1">
      <c r="C4255" s="791" t="n"/>
      <c r="D4255" s="792" t="n"/>
      <c r="E4255" s="793" t="n"/>
      <c r="F4255" s="792" t="n"/>
      <c r="G4255" s="794" t="n"/>
      <c r="H4255" s="793" t="n"/>
      <c r="I4255" s="792" t="n"/>
      <c r="J4255" s="793" t="n"/>
      <c r="K4255" s="795" t="n"/>
      <c r="L4255" s="793" t="n"/>
    </row>
    <row r="4256" ht="17.45" customHeight="1">
      <c r="C4256" s="861" t="n"/>
      <c r="D4256" s="803" t="n"/>
      <c r="E4256" s="804" t="n"/>
      <c r="F4256" s="803" t="n"/>
      <c r="G4256" s="805" t="n"/>
      <c r="H4256" s="804" t="n"/>
      <c r="I4256" s="803" t="n"/>
      <c r="J4256" s="804" t="n"/>
      <c r="K4256" s="806" t="n"/>
      <c r="L4256" s="804" t="n"/>
    </row>
    <row r="4257" ht="17.45" customHeight="1">
      <c r="C4257" s="791" t="n"/>
      <c r="D4257" s="792" t="n"/>
      <c r="E4257" s="793" t="n"/>
      <c r="F4257" s="792" t="n"/>
      <c r="G4257" s="794" t="n"/>
      <c r="H4257" s="793" t="n"/>
      <c r="I4257" s="792" t="n"/>
      <c r="J4257" s="793" t="n"/>
      <c r="K4257" s="795" t="n"/>
      <c r="L4257" s="793" t="n"/>
    </row>
    <row r="4258" ht="17.45" customHeight="1">
      <c r="C4258" s="791" t="n"/>
      <c r="D4258" s="792" t="n"/>
      <c r="E4258" s="793" t="n"/>
      <c r="F4258" s="792" t="n"/>
      <c r="G4258" s="794" t="n"/>
      <c r="H4258" s="793" t="n"/>
      <c r="I4258" s="792" t="n"/>
      <c r="J4258" s="793" t="n"/>
      <c r="K4258" s="795" t="n"/>
      <c r="L4258" s="793" t="n"/>
    </row>
    <row r="4259" ht="17.45" customHeight="1">
      <c r="C4259" s="791" t="n"/>
      <c r="D4259" s="792" t="n"/>
      <c r="E4259" s="793" t="n"/>
      <c r="F4259" s="792" t="n"/>
      <c r="G4259" s="794" t="n"/>
      <c r="H4259" s="793" t="n"/>
      <c r="I4259" s="792" t="n"/>
      <c r="J4259" s="793" t="n"/>
      <c r="K4259" s="795" t="n"/>
      <c r="L4259" s="793" t="n"/>
    </row>
    <row r="4260" ht="17.45" customHeight="1">
      <c r="C4260" s="791" t="n"/>
      <c r="D4260" s="792" t="n"/>
      <c r="E4260" s="793" t="n"/>
      <c r="F4260" s="792" t="n"/>
      <c r="G4260" s="794" t="n"/>
      <c r="H4260" s="793" t="n"/>
      <c r="I4260" s="792" t="n"/>
      <c r="J4260" s="793" t="n"/>
      <c r="K4260" s="795" t="n"/>
      <c r="L4260" s="793" t="n"/>
    </row>
    <row r="4261" ht="17.45" customHeight="1">
      <c r="C4261" s="791" t="n"/>
      <c r="D4261" s="792" t="n"/>
      <c r="E4261" s="793" t="n"/>
      <c r="F4261" s="792" t="n"/>
      <c r="G4261" s="794" t="n"/>
      <c r="H4261" s="793" t="n"/>
      <c r="I4261" s="792" t="n"/>
      <c r="J4261" s="793" t="n"/>
      <c r="K4261" s="795" t="n"/>
      <c r="L4261" s="793" t="n"/>
    </row>
    <row r="4262" ht="17.45" customHeight="1">
      <c r="C4262" s="861" t="n"/>
      <c r="D4262" s="803" t="n"/>
      <c r="E4262" s="804" t="n"/>
      <c r="F4262" s="803" t="n"/>
      <c r="G4262" s="805" t="n"/>
      <c r="H4262" s="804" t="n"/>
      <c r="I4262" s="803" t="n"/>
      <c r="J4262" s="804" t="n"/>
      <c r="K4262" s="806" t="n"/>
      <c r="L4262" s="804" t="n"/>
    </row>
    <row r="4263" ht="17.45" customHeight="1">
      <c r="C4263" s="791" t="n"/>
      <c r="D4263" s="792" t="n"/>
      <c r="E4263" s="793" t="n"/>
      <c r="F4263" s="792" t="n"/>
      <c r="G4263" s="794" t="n"/>
      <c r="H4263" s="793" t="n"/>
      <c r="I4263" s="792" t="n"/>
      <c r="J4263" s="793" t="n"/>
      <c r="K4263" s="795" t="n"/>
      <c r="L4263" s="793" t="n"/>
    </row>
    <row r="4264" ht="17.45" customHeight="1">
      <c r="C4264" s="791" t="n"/>
      <c r="D4264" s="792" t="n"/>
      <c r="E4264" s="793" t="n"/>
      <c r="F4264" s="792" t="n"/>
      <c r="G4264" s="794" t="n"/>
      <c r="H4264" s="793" t="n"/>
      <c r="I4264" s="792" t="n"/>
      <c r="J4264" s="793" t="n"/>
      <c r="K4264" s="795" t="n"/>
      <c r="L4264" s="793" t="n"/>
    </row>
    <row r="4265" ht="17.45" customHeight="1">
      <c r="C4265" s="791" t="n"/>
      <c r="D4265" s="792" t="n"/>
      <c r="E4265" s="793" t="n"/>
      <c r="F4265" s="792" t="n"/>
      <c r="G4265" s="794" t="n"/>
      <c r="H4265" s="793" t="n"/>
      <c r="I4265" s="792" t="n"/>
      <c r="J4265" s="793" t="n"/>
      <c r="K4265" s="795" t="n"/>
      <c r="L4265" s="793" t="n"/>
    </row>
    <row r="4266" ht="17.45" customHeight="1">
      <c r="C4266" s="791" t="n"/>
      <c r="D4266" s="792" t="n"/>
      <c r="E4266" s="793" t="n"/>
      <c r="F4266" s="792" t="n"/>
      <c r="G4266" s="794" t="n"/>
      <c r="H4266" s="793" t="n"/>
      <c r="I4266" s="792" t="n"/>
      <c r="J4266" s="793" t="n"/>
      <c r="K4266" s="795" t="n"/>
      <c r="L4266" s="793" t="n"/>
    </row>
    <row r="4267" ht="17.45" customHeight="1">
      <c r="C4267" s="791" t="n"/>
      <c r="D4267" s="792" t="n"/>
      <c r="E4267" s="793" t="n"/>
      <c r="F4267" s="792" t="n"/>
      <c r="G4267" s="794" t="n"/>
      <c r="H4267" s="793" t="n"/>
      <c r="I4267" s="792" t="n"/>
      <c r="J4267" s="793" t="n"/>
      <c r="K4267" s="795" t="n"/>
      <c r="L4267" s="793" t="n"/>
    </row>
    <row r="4268" ht="17.45" customHeight="1">
      <c r="C4268" s="861" t="n"/>
      <c r="D4268" s="803" t="n"/>
      <c r="E4268" s="804" t="n"/>
      <c r="F4268" s="803" t="n"/>
      <c r="G4268" s="805" t="n"/>
      <c r="H4268" s="804" t="n"/>
      <c r="I4268" s="803" t="n"/>
      <c r="J4268" s="804" t="n"/>
      <c r="K4268" s="806" t="n"/>
      <c r="L4268" s="804" t="n"/>
    </row>
    <row r="4269" ht="17.45" customHeight="1">
      <c r="C4269" s="791" t="n"/>
      <c r="D4269" s="792" t="n"/>
      <c r="E4269" s="793" t="n"/>
      <c r="F4269" s="792" t="n"/>
      <c r="G4269" s="794" t="n"/>
      <c r="H4269" s="793" t="n"/>
      <c r="I4269" s="792" t="n"/>
      <c r="J4269" s="793" t="n"/>
      <c r="K4269" s="795" t="n"/>
      <c r="L4269" s="793" t="n"/>
    </row>
    <row r="4270" ht="17.45" customHeight="1">
      <c r="C4270" s="791" t="n"/>
      <c r="D4270" s="792" t="n"/>
      <c r="E4270" s="793" t="n"/>
      <c r="F4270" s="792" t="n"/>
      <c r="G4270" s="794" t="n"/>
      <c r="H4270" s="793" t="n"/>
      <c r="I4270" s="792" t="n"/>
      <c r="J4270" s="793" t="n"/>
      <c r="K4270" s="795" t="n"/>
      <c r="L4270" s="793" t="n"/>
    </row>
    <row r="4271" ht="17.45" customHeight="1">
      <c r="C4271" s="791" t="n"/>
      <c r="D4271" s="792" t="n"/>
      <c r="E4271" s="793" t="n"/>
      <c r="F4271" s="792" t="n"/>
      <c r="G4271" s="794" t="n"/>
      <c r="H4271" s="793" t="n"/>
      <c r="I4271" s="792" t="n"/>
      <c r="J4271" s="793" t="n"/>
      <c r="K4271" s="795" t="n"/>
      <c r="L4271" s="793" t="n"/>
    </row>
    <row r="4272" ht="17.45" customHeight="1">
      <c r="C4272" s="791" t="n"/>
      <c r="D4272" s="792" t="n"/>
      <c r="E4272" s="793" t="n"/>
      <c r="F4272" s="792" t="n"/>
      <c r="G4272" s="794" t="n"/>
      <c r="H4272" s="793" t="n"/>
      <c r="I4272" s="792" t="n"/>
      <c r="J4272" s="793" t="n"/>
      <c r="K4272" s="795" t="n"/>
      <c r="L4272" s="793" t="n"/>
    </row>
    <row r="4273" ht="17.45" customHeight="1">
      <c r="C4273" s="791" t="n"/>
      <c r="D4273" s="792" t="n"/>
      <c r="E4273" s="793" t="n"/>
      <c r="F4273" s="792" t="n"/>
      <c r="G4273" s="794" t="n"/>
      <c r="H4273" s="793" t="n"/>
      <c r="I4273" s="792" t="n"/>
      <c r="J4273" s="793" t="n"/>
      <c r="K4273" s="795" t="n"/>
      <c r="L4273" s="793" t="n"/>
    </row>
    <row r="4274" ht="17.45" customHeight="1">
      <c r="C4274" s="861" t="n"/>
      <c r="D4274" s="803" t="n"/>
      <c r="E4274" s="804" t="n"/>
      <c r="F4274" s="803" t="n"/>
      <c r="G4274" s="805" t="n"/>
      <c r="H4274" s="804" t="n"/>
      <c r="I4274" s="803" t="n"/>
      <c r="J4274" s="804" t="n"/>
      <c r="K4274" s="806" t="n"/>
      <c r="L4274" s="804" t="n"/>
    </row>
    <row r="4275" ht="17.45" customHeight="1">
      <c r="C4275" s="791" t="n"/>
      <c r="D4275" s="792" t="n"/>
      <c r="E4275" s="793" t="n"/>
      <c r="F4275" s="792" t="n"/>
      <c r="G4275" s="794" t="n"/>
      <c r="H4275" s="793" t="n"/>
      <c r="I4275" s="792" t="n"/>
      <c r="J4275" s="793" t="n"/>
      <c r="K4275" s="795" t="n"/>
      <c r="L4275" s="793" t="n"/>
    </row>
    <row r="4276" ht="17.45" customHeight="1">
      <c r="C4276" s="791" t="n"/>
      <c r="D4276" s="792" t="n"/>
      <c r="E4276" s="793" t="n"/>
      <c r="F4276" s="792" t="n"/>
      <c r="G4276" s="794" t="n"/>
      <c r="H4276" s="793" t="n"/>
      <c r="I4276" s="792" t="n"/>
      <c r="J4276" s="793" t="n"/>
      <c r="K4276" s="795" t="n"/>
      <c r="L4276" s="793" t="n"/>
    </row>
    <row r="4277" ht="17.45" customHeight="1">
      <c r="C4277" s="791" t="n"/>
      <c r="D4277" s="792" t="n"/>
      <c r="E4277" s="793" t="n"/>
      <c r="F4277" s="792" t="n"/>
      <c r="G4277" s="794" t="n"/>
      <c r="H4277" s="793" t="n"/>
      <c r="I4277" s="792" t="n"/>
      <c r="J4277" s="793" t="n"/>
      <c r="K4277" s="795" t="n"/>
      <c r="L4277" s="793" t="n"/>
    </row>
    <row r="4278" ht="17.45" customHeight="1">
      <c r="C4278" s="791" t="n"/>
      <c r="D4278" s="792" t="n"/>
      <c r="E4278" s="793" t="n"/>
      <c r="F4278" s="792" t="n"/>
      <c r="G4278" s="794" t="n"/>
      <c r="H4278" s="793" t="n"/>
      <c r="I4278" s="792" t="n"/>
      <c r="J4278" s="793" t="n"/>
      <c r="K4278" s="795" t="n"/>
      <c r="L4278" s="793" t="n"/>
    </row>
    <row r="4279" ht="17.45" customHeight="1">
      <c r="C4279" s="791" t="n"/>
      <c r="D4279" s="792" t="n"/>
      <c r="E4279" s="793" t="n"/>
      <c r="F4279" s="792" t="n"/>
      <c r="G4279" s="794" t="n"/>
      <c r="H4279" s="793" t="n"/>
      <c r="I4279" s="792" t="n"/>
      <c r="J4279" s="793" t="n"/>
      <c r="K4279" s="795" t="n"/>
      <c r="L4279" s="793" t="n"/>
    </row>
    <row r="4280" ht="17.45" customHeight="1">
      <c r="C4280" s="861" t="n"/>
      <c r="D4280" s="976" t="n"/>
      <c r="E4280" s="977" t="n"/>
      <c r="F4280" s="976" t="n"/>
      <c r="G4280" s="978" t="n"/>
      <c r="H4280" s="977" t="n"/>
      <c r="I4280" s="976" t="n"/>
      <c r="J4280" s="977" t="n"/>
      <c r="K4280" s="979" t="n"/>
      <c r="L4280" s="977" t="n"/>
    </row>
    <row r="4281" ht="17.45" customHeight="1">
      <c r="C4281" s="791" t="n"/>
      <c r="D4281" s="792" t="n"/>
      <c r="E4281" s="793" t="n"/>
      <c r="F4281" s="792" t="n"/>
      <c r="G4281" s="794" t="n"/>
      <c r="H4281" s="793" t="n"/>
      <c r="I4281" s="792" t="n"/>
      <c r="J4281" s="793" t="n"/>
      <c r="K4281" s="795" t="n"/>
      <c r="L4281" s="793" t="n"/>
    </row>
    <row r="4282" ht="17.45" customHeight="1">
      <c r="C4282" s="791" t="n"/>
      <c r="D4282" s="792" t="n"/>
      <c r="E4282" s="793" t="n"/>
      <c r="F4282" s="792" t="n"/>
      <c r="G4282" s="794" t="n"/>
      <c r="H4282" s="793" t="n"/>
      <c r="I4282" s="792" t="n"/>
      <c r="J4282" s="793" t="n"/>
      <c r="K4282" s="795" t="n"/>
      <c r="L4282" s="793" t="n"/>
    </row>
    <row r="4283" ht="17.45" customHeight="1">
      <c r="C4283" s="791" t="n"/>
      <c r="D4283" s="792" t="n"/>
      <c r="E4283" s="793" t="n"/>
      <c r="F4283" s="792" t="n"/>
      <c r="G4283" s="794" t="n"/>
      <c r="H4283" s="793" t="n"/>
      <c r="I4283" s="792" t="n"/>
      <c r="J4283" s="793" t="n"/>
      <c r="K4283" s="795" t="n"/>
      <c r="L4283" s="793" t="n"/>
    </row>
    <row r="4284" ht="17.45" customHeight="1">
      <c r="C4284" s="791" t="n"/>
      <c r="D4284" s="792" t="n"/>
      <c r="E4284" s="793" t="n"/>
      <c r="F4284" s="792" t="n"/>
      <c r="G4284" s="794" t="n"/>
      <c r="H4284" s="793" t="n"/>
      <c r="I4284" s="792" t="n"/>
      <c r="J4284" s="793" t="n"/>
      <c r="K4284" s="795" t="n"/>
      <c r="L4284" s="793" t="n"/>
    </row>
    <row r="4285" ht="17.45" customHeight="1">
      <c r="C4285" s="791" t="n"/>
      <c r="D4285" s="792" t="n"/>
      <c r="E4285" s="793" t="n"/>
      <c r="F4285" s="792" t="n"/>
      <c r="G4285" s="794" t="n"/>
      <c r="H4285" s="793" t="n"/>
      <c r="I4285" s="792" t="n"/>
      <c r="J4285" s="793" t="n"/>
      <c r="K4285" s="795" t="n"/>
      <c r="L4285" s="793" t="n"/>
    </row>
    <row r="4286" ht="17.45" customHeight="1">
      <c r="C4286" s="861" t="n"/>
      <c r="D4286" s="803" t="n"/>
      <c r="E4286" s="804" t="n"/>
      <c r="F4286" s="803" t="n"/>
      <c r="G4286" s="805" t="n"/>
      <c r="H4286" s="804" t="n"/>
      <c r="I4286" s="803" t="n"/>
      <c r="J4286" s="804" t="n"/>
      <c r="K4286" s="806" t="n"/>
      <c r="L4286" s="804" t="n"/>
    </row>
    <row r="4287" ht="17.45" customHeight="1">
      <c r="C4287" s="791" t="n"/>
      <c r="D4287" s="792" t="n"/>
      <c r="E4287" s="793" t="n"/>
      <c r="F4287" s="792" t="n"/>
      <c r="G4287" s="794" t="n"/>
      <c r="H4287" s="793" t="n"/>
      <c r="I4287" s="792" t="n"/>
      <c r="J4287" s="793" t="n"/>
      <c r="K4287" s="795" t="n"/>
      <c r="L4287" s="793" t="n"/>
    </row>
    <row r="4288" ht="17.45" customHeight="1">
      <c r="C4288" s="791" t="n"/>
      <c r="D4288" s="792" t="n"/>
      <c r="E4288" s="793" t="n"/>
      <c r="F4288" s="792" t="n"/>
      <c r="G4288" s="794" t="n"/>
      <c r="H4288" s="793" t="n"/>
      <c r="I4288" s="792" t="n"/>
      <c r="J4288" s="793" t="n"/>
      <c r="K4288" s="795" t="n"/>
      <c r="L4288" s="793" t="n"/>
    </row>
    <row r="4289" ht="17.45" customHeight="1">
      <c r="C4289" s="791" t="n"/>
      <c r="D4289" s="792" t="n"/>
      <c r="E4289" s="793" t="n"/>
      <c r="F4289" s="792" t="n"/>
      <c r="G4289" s="794" t="n"/>
      <c r="H4289" s="793" t="n"/>
      <c r="I4289" s="792" t="n"/>
      <c r="J4289" s="793" t="n"/>
      <c r="K4289" s="795" t="n"/>
      <c r="L4289" s="793" t="n"/>
    </row>
    <row r="4290" ht="17.45" customHeight="1">
      <c r="C4290" s="791" t="n"/>
      <c r="D4290" s="792" t="n"/>
      <c r="E4290" s="793" t="n"/>
      <c r="F4290" s="792" t="n"/>
      <c r="G4290" s="794" t="n"/>
      <c r="H4290" s="793" t="n"/>
      <c r="I4290" s="792" t="n"/>
      <c r="J4290" s="793" t="n"/>
      <c r="K4290" s="795" t="n"/>
      <c r="L4290" s="793" t="n"/>
    </row>
    <row r="4291" ht="17.45" customHeight="1">
      <c r="C4291" s="791" t="n"/>
      <c r="D4291" s="792" t="n"/>
      <c r="E4291" s="793" t="n"/>
      <c r="F4291" s="792" t="n"/>
      <c r="G4291" s="794" t="n"/>
      <c r="H4291" s="793" t="n"/>
      <c r="I4291" s="792" t="n"/>
      <c r="J4291" s="793" t="n"/>
      <c r="K4291" s="795" t="n"/>
      <c r="L4291" s="793" t="n"/>
    </row>
    <row r="4292" ht="17.45" customHeight="1">
      <c r="C4292" s="861" t="n"/>
      <c r="D4292" s="803" t="n"/>
      <c r="E4292" s="804" t="n"/>
      <c r="F4292" s="803" t="n"/>
      <c r="G4292" s="805" t="n"/>
      <c r="H4292" s="804" t="n"/>
      <c r="I4292" s="803" t="n"/>
      <c r="J4292" s="804" t="n"/>
      <c r="K4292" s="806" t="n"/>
      <c r="L4292" s="804" t="n"/>
    </row>
    <row r="4293" ht="17.45" customHeight="1">
      <c r="C4293" s="791" t="n"/>
      <c r="D4293" s="792" t="n"/>
      <c r="E4293" s="793" t="n"/>
      <c r="F4293" s="792" t="n"/>
      <c r="G4293" s="794" t="n"/>
      <c r="H4293" s="793" t="n"/>
      <c r="I4293" s="792" t="n"/>
      <c r="J4293" s="793" t="n"/>
      <c r="K4293" s="795" t="n"/>
      <c r="L4293" s="793" t="n"/>
    </row>
    <row r="4294" ht="17.45" customHeight="1">
      <c r="C4294" s="791" t="n"/>
      <c r="D4294" s="792" t="n"/>
      <c r="E4294" s="793" t="n"/>
      <c r="F4294" s="792" t="n"/>
      <c r="G4294" s="794" t="n"/>
      <c r="H4294" s="793" t="n"/>
      <c r="I4294" s="792" t="n"/>
      <c r="J4294" s="793" t="n"/>
      <c r="K4294" s="795" t="n"/>
      <c r="L4294" s="793" t="n"/>
    </row>
    <row r="4295" ht="17.45" customHeight="1">
      <c r="C4295" s="791" t="n"/>
      <c r="D4295" s="792" t="n"/>
      <c r="E4295" s="793" t="n"/>
      <c r="F4295" s="792" t="n"/>
      <c r="G4295" s="794" t="n"/>
      <c r="H4295" s="793" t="n"/>
      <c r="I4295" s="792" t="n"/>
      <c r="J4295" s="793" t="n"/>
      <c r="K4295" s="795" t="n"/>
      <c r="L4295" s="793" t="n"/>
    </row>
    <row r="4296" ht="17.45" customHeight="1">
      <c r="C4296" s="791" t="n"/>
      <c r="D4296" s="792" t="n"/>
      <c r="E4296" s="793" t="n"/>
      <c r="F4296" s="792" t="n"/>
      <c r="G4296" s="794" t="n"/>
      <c r="H4296" s="793" t="n"/>
      <c r="I4296" s="792" t="n"/>
      <c r="J4296" s="793" t="n"/>
      <c r="K4296" s="795" t="n"/>
      <c r="L4296" s="793" t="n"/>
    </row>
    <row r="4297" ht="17.45" customHeight="1">
      <c r="C4297" s="791" t="n"/>
      <c r="D4297" s="792" t="n"/>
      <c r="E4297" s="793" t="n"/>
      <c r="F4297" s="792" t="n"/>
      <c r="G4297" s="794" t="n"/>
      <c r="H4297" s="793" t="n"/>
      <c r="I4297" s="792" t="n"/>
      <c r="J4297" s="793" t="n"/>
      <c r="K4297" s="795" t="n"/>
      <c r="L4297" s="793" t="n"/>
    </row>
    <row r="4298" ht="17.45" customHeight="1">
      <c r="C4298" s="861" t="n"/>
      <c r="D4298" s="976" t="n"/>
      <c r="E4298" s="977" t="n"/>
      <c r="F4298" s="976" t="n"/>
      <c r="G4298" s="978" t="n"/>
      <c r="H4298" s="977" t="n"/>
      <c r="I4298" s="976" t="n"/>
      <c r="J4298" s="977" t="n"/>
      <c r="K4298" s="979" t="n"/>
      <c r="L4298" s="977" t="n"/>
    </row>
    <row r="4299" ht="17.45" customHeight="1">
      <c r="C4299" s="791" t="n"/>
      <c r="D4299" s="792" t="n"/>
      <c r="E4299" s="793" t="n"/>
      <c r="F4299" s="792" t="n"/>
      <c r="G4299" s="794" t="n"/>
      <c r="H4299" s="793" t="n"/>
      <c r="I4299" s="792" t="n"/>
      <c r="J4299" s="793" t="n"/>
      <c r="K4299" s="795" t="n"/>
      <c r="L4299" s="793" t="n"/>
    </row>
    <row r="4300" ht="17.45" customHeight="1">
      <c r="C4300" s="791" t="n"/>
      <c r="D4300" s="792" t="n"/>
      <c r="E4300" s="793" t="n"/>
      <c r="F4300" s="792" t="n"/>
      <c r="G4300" s="794" t="n"/>
      <c r="H4300" s="793" t="n"/>
      <c r="I4300" s="792" t="n"/>
      <c r="J4300" s="793" t="n"/>
      <c r="K4300" s="795" t="n"/>
      <c r="L4300" s="793" t="n"/>
    </row>
    <row r="4301" ht="17.45" customHeight="1">
      <c r="C4301" s="791" t="n"/>
      <c r="D4301" s="792" t="n"/>
      <c r="E4301" s="793" t="n"/>
      <c r="F4301" s="792" t="n"/>
      <c r="G4301" s="794" t="n"/>
      <c r="H4301" s="793" t="n"/>
      <c r="I4301" s="792" t="n"/>
      <c r="J4301" s="793" t="n"/>
      <c r="K4301" s="795" t="n"/>
      <c r="L4301" s="793" t="n"/>
    </row>
    <row r="4302" ht="17.45" customHeight="1">
      <c r="C4302" s="791" t="n"/>
      <c r="D4302" s="792" t="n"/>
      <c r="E4302" s="793" t="n"/>
      <c r="F4302" s="792" t="n"/>
      <c r="G4302" s="794" t="n"/>
      <c r="H4302" s="793" t="n"/>
      <c r="I4302" s="792" t="n"/>
      <c r="J4302" s="793" t="n"/>
      <c r="K4302" s="795" t="n"/>
      <c r="L4302" s="793" t="n"/>
    </row>
    <row r="4303" ht="17.45" customHeight="1">
      <c r="C4303" s="791" t="n"/>
      <c r="D4303" s="792" t="n"/>
      <c r="E4303" s="793" t="n"/>
      <c r="F4303" s="792" t="n"/>
      <c r="G4303" s="794" t="n"/>
      <c r="H4303" s="793" t="n"/>
      <c r="I4303" s="792" t="n"/>
      <c r="J4303" s="793" t="n"/>
      <c r="K4303" s="795" t="n"/>
      <c r="L4303" s="793" t="n"/>
    </row>
    <row r="4304" ht="17.45" customHeight="1">
      <c r="C4304" s="861" t="n"/>
      <c r="D4304" s="803" t="n"/>
      <c r="E4304" s="804" t="n"/>
      <c r="F4304" s="803" t="n"/>
      <c r="G4304" s="805" t="n"/>
      <c r="H4304" s="804" t="n"/>
      <c r="I4304" s="803" t="n"/>
      <c r="J4304" s="804" t="n"/>
      <c r="K4304" s="806" t="n"/>
      <c r="L4304" s="804" t="n"/>
    </row>
    <row r="4305" ht="17.45" customHeight="1">
      <c r="C4305" s="791" t="n"/>
      <c r="D4305" s="792" t="n"/>
      <c r="E4305" s="793" t="n"/>
      <c r="F4305" s="792" t="n"/>
      <c r="G4305" s="794" t="n"/>
      <c r="H4305" s="793" t="n"/>
      <c r="I4305" s="792" t="n"/>
      <c r="J4305" s="793" t="n"/>
      <c r="K4305" s="795" t="n"/>
      <c r="L4305" s="793" t="n"/>
    </row>
    <row r="4306" ht="17.45" customHeight="1">
      <c r="C4306" s="791" t="n"/>
      <c r="D4306" s="792" t="n"/>
      <c r="E4306" s="793" t="n"/>
      <c r="F4306" s="792" t="n"/>
      <c r="G4306" s="794" t="n"/>
      <c r="H4306" s="793" t="n"/>
      <c r="I4306" s="792" t="n"/>
      <c r="J4306" s="793" t="n"/>
      <c r="K4306" s="795" t="n"/>
      <c r="L4306" s="793" t="n"/>
    </row>
    <row r="4307" ht="17.45" customHeight="1">
      <c r="C4307" s="791" t="n"/>
      <c r="D4307" s="792" t="n"/>
      <c r="E4307" s="793" t="n"/>
      <c r="F4307" s="792" t="n"/>
      <c r="G4307" s="794" t="n"/>
      <c r="H4307" s="793" t="n"/>
      <c r="I4307" s="792" t="n"/>
      <c r="J4307" s="793" t="n"/>
      <c r="K4307" s="795" t="n"/>
      <c r="L4307" s="793" t="n"/>
    </row>
    <row r="4308" ht="17.45" customHeight="1">
      <c r="C4308" s="791" t="n"/>
      <c r="D4308" s="792" t="n"/>
      <c r="E4308" s="793" t="n"/>
      <c r="F4308" s="792" t="n"/>
      <c r="G4308" s="794" t="n"/>
      <c r="H4308" s="793" t="n"/>
      <c r="I4308" s="792" t="n"/>
      <c r="J4308" s="793" t="n"/>
      <c r="K4308" s="795" t="n"/>
      <c r="L4308" s="793" t="n"/>
    </row>
    <row r="4309" ht="17.45" customHeight="1">
      <c r="C4309" s="791" t="n"/>
      <c r="D4309" s="792" t="n"/>
      <c r="E4309" s="793" t="n"/>
      <c r="F4309" s="792" t="n"/>
      <c r="G4309" s="794" t="n"/>
      <c r="H4309" s="793" t="n"/>
      <c r="I4309" s="792" t="n"/>
      <c r="J4309" s="793" t="n"/>
      <c r="K4309" s="795" t="n"/>
      <c r="L4309" s="793" t="n"/>
    </row>
    <row r="4310" ht="17.45" customHeight="1">
      <c r="C4310" s="861" t="n"/>
      <c r="D4310" s="803" t="n"/>
      <c r="E4310" s="804" t="n"/>
      <c r="F4310" s="803" t="n"/>
      <c r="G4310" s="805" t="n"/>
      <c r="H4310" s="804" t="n"/>
      <c r="I4310" s="803" t="n"/>
      <c r="J4310" s="804" t="n"/>
      <c r="K4310" s="806" t="n"/>
      <c r="L4310" s="804" t="n"/>
    </row>
    <row r="4311" ht="17.45" customHeight="1">
      <c r="C4311" s="791" t="n"/>
      <c r="D4311" s="792" t="n"/>
      <c r="E4311" s="793" t="n"/>
      <c r="F4311" s="792" t="n"/>
      <c r="G4311" s="794" t="n"/>
      <c r="H4311" s="793" t="n"/>
      <c r="I4311" s="792" t="n"/>
      <c r="J4311" s="793" t="n"/>
      <c r="K4311" s="795" t="n"/>
      <c r="L4311" s="793" t="n"/>
    </row>
    <row r="4312" ht="17.45" customHeight="1">
      <c r="C4312" s="791" t="n"/>
      <c r="D4312" s="792" t="n"/>
      <c r="E4312" s="793" t="n"/>
      <c r="F4312" s="792" t="n"/>
      <c r="G4312" s="794" t="n"/>
      <c r="H4312" s="793" t="n"/>
      <c r="I4312" s="792" t="n"/>
      <c r="J4312" s="793" t="n"/>
      <c r="K4312" s="795" t="n"/>
      <c r="L4312" s="793" t="n"/>
    </row>
    <row r="4313" ht="17.45" customHeight="1">
      <c r="C4313" s="791" t="n"/>
      <c r="D4313" s="792" t="n"/>
      <c r="E4313" s="793" t="n"/>
      <c r="F4313" s="792" t="n"/>
      <c r="G4313" s="794" t="n"/>
      <c r="H4313" s="793" t="n"/>
      <c r="I4313" s="792" t="n"/>
      <c r="J4313" s="793" t="n"/>
      <c r="K4313" s="795" t="n"/>
      <c r="L4313" s="793" t="n"/>
    </row>
    <row r="4314" ht="17.45" customHeight="1">
      <c r="C4314" s="791" t="n"/>
      <c r="D4314" s="792" t="n"/>
      <c r="E4314" s="793" t="n"/>
      <c r="F4314" s="792" t="n"/>
      <c r="G4314" s="794" t="n"/>
      <c r="H4314" s="793" t="n"/>
      <c r="I4314" s="792" t="n"/>
      <c r="J4314" s="793" t="n"/>
      <c r="K4314" s="795" t="n"/>
      <c r="L4314" s="793" t="n"/>
    </row>
    <row r="4315" ht="17.45" customHeight="1">
      <c r="C4315" s="791" t="n"/>
      <c r="D4315" s="792" t="n"/>
      <c r="E4315" s="793" t="n"/>
      <c r="F4315" s="792" t="n"/>
      <c r="G4315" s="794" t="n"/>
      <c r="H4315" s="793" t="n"/>
      <c r="I4315" s="792" t="n"/>
      <c r="J4315" s="793" t="n"/>
      <c r="K4315" s="795" t="n"/>
      <c r="L4315" s="793" t="n"/>
    </row>
    <row r="4316" ht="17.45" customHeight="1">
      <c r="C4316" s="861" t="n"/>
      <c r="D4316" s="803" t="n"/>
      <c r="E4316" s="804" t="n"/>
      <c r="F4316" s="803" t="n"/>
      <c r="G4316" s="805" t="n"/>
      <c r="H4316" s="804" t="n"/>
      <c r="I4316" s="803" t="n"/>
      <c r="J4316" s="804" t="n"/>
      <c r="K4316" s="806" t="n"/>
      <c r="L4316" s="804" t="n"/>
    </row>
    <row r="4317" ht="17.45" customHeight="1">
      <c r="C4317" s="791" t="n"/>
      <c r="D4317" s="792" t="n"/>
      <c r="E4317" s="793" t="n"/>
      <c r="F4317" s="792" t="n"/>
      <c r="G4317" s="794" t="n"/>
      <c r="H4317" s="793" t="n"/>
      <c r="I4317" s="792" t="n"/>
      <c r="J4317" s="793" t="n"/>
      <c r="K4317" s="795" t="n"/>
      <c r="L4317" s="793" t="n"/>
    </row>
    <row r="4318" ht="17.45" customHeight="1">
      <c r="C4318" s="791" t="n"/>
      <c r="D4318" s="792" t="n"/>
      <c r="E4318" s="793" t="n"/>
      <c r="F4318" s="792" t="n"/>
      <c r="G4318" s="794" t="n"/>
      <c r="H4318" s="793" t="n"/>
      <c r="I4318" s="792" t="n"/>
      <c r="J4318" s="793" t="n"/>
      <c r="K4318" s="795" t="n"/>
      <c r="L4318" s="793" t="n"/>
    </row>
    <row r="4319" ht="17.45" customHeight="1">
      <c r="C4319" s="791" t="n"/>
      <c r="D4319" s="792" t="n"/>
      <c r="E4319" s="793" t="n"/>
      <c r="F4319" s="792" t="n"/>
      <c r="G4319" s="794" t="n"/>
      <c r="H4319" s="793" t="n"/>
      <c r="I4319" s="792" t="n"/>
      <c r="J4319" s="793" t="n"/>
      <c r="K4319" s="795" t="n"/>
      <c r="L4319" s="793" t="n"/>
    </row>
    <row r="4320" ht="17.45" customHeight="1">
      <c r="C4320" s="791" t="n"/>
      <c r="D4320" s="792" t="n"/>
      <c r="E4320" s="793" t="n"/>
      <c r="F4320" s="792" t="n"/>
      <c r="G4320" s="794" t="n"/>
      <c r="H4320" s="793" t="n"/>
      <c r="I4320" s="792" t="n"/>
      <c r="J4320" s="793" t="n"/>
      <c r="K4320" s="795" t="n"/>
      <c r="L4320" s="793" t="n"/>
    </row>
    <row r="4321" ht="17.45" customHeight="1">
      <c r="C4321" s="791" t="n"/>
      <c r="D4321" s="792" t="n"/>
      <c r="E4321" s="793" t="n"/>
      <c r="F4321" s="792" t="n"/>
      <c r="G4321" s="794" t="n"/>
      <c r="H4321" s="793" t="n"/>
      <c r="I4321" s="792" t="n"/>
      <c r="J4321" s="793" t="n"/>
      <c r="K4321" s="795" t="n"/>
      <c r="L4321" s="793" t="n"/>
    </row>
    <row r="4322" ht="17.45" customHeight="1">
      <c r="C4322" s="861" t="n"/>
      <c r="D4322" s="803" t="n"/>
      <c r="E4322" s="804" t="n"/>
      <c r="F4322" s="803" t="n"/>
      <c r="G4322" s="805" t="n"/>
      <c r="H4322" s="804" t="n"/>
      <c r="I4322" s="803" t="n"/>
      <c r="J4322" s="804" t="n"/>
      <c r="K4322" s="806" t="n"/>
      <c r="L4322" s="804" t="n"/>
    </row>
    <row r="4323" ht="17.45" customHeight="1">
      <c r="C4323" s="791" t="n"/>
      <c r="D4323" s="792" t="n"/>
      <c r="E4323" s="793" t="n"/>
      <c r="F4323" s="792" t="n"/>
      <c r="G4323" s="794" t="n"/>
      <c r="H4323" s="793" t="n"/>
      <c r="I4323" s="792" t="n"/>
      <c r="J4323" s="793" t="n"/>
      <c r="K4323" s="795" t="n"/>
      <c r="L4323" s="793" t="n"/>
    </row>
    <row r="4324" ht="17.45" customHeight="1">
      <c r="C4324" s="791" t="n"/>
      <c r="D4324" s="792" t="n"/>
      <c r="E4324" s="793" t="n"/>
      <c r="F4324" s="792" t="n"/>
      <c r="G4324" s="794" t="n"/>
      <c r="H4324" s="793" t="n"/>
      <c r="I4324" s="792" t="n"/>
      <c r="J4324" s="793" t="n"/>
      <c r="K4324" s="795" t="n"/>
      <c r="L4324" s="793" t="n"/>
    </row>
    <row r="4325" ht="17.45" customHeight="1">
      <c r="C4325" s="791" t="n"/>
      <c r="D4325" s="792" t="n"/>
      <c r="E4325" s="793" t="n"/>
      <c r="F4325" s="792" t="n"/>
      <c r="G4325" s="794" t="n"/>
      <c r="H4325" s="793" t="n"/>
      <c r="I4325" s="792" t="n"/>
      <c r="J4325" s="793" t="n"/>
      <c r="K4325" s="795" t="n"/>
      <c r="L4325" s="793" t="n"/>
    </row>
    <row r="4326" ht="17.45" customHeight="1">
      <c r="C4326" s="791" t="n"/>
      <c r="D4326" s="792" t="n"/>
      <c r="E4326" s="793" t="n"/>
      <c r="F4326" s="792" t="n"/>
      <c r="G4326" s="794" t="n"/>
      <c r="H4326" s="793" t="n"/>
      <c r="I4326" s="792" t="n"/>
      <c r="J4326" s="793" t="n"/>
      <c r="K4326" s="795" t="n"/>
      <c r="L4326" s="793" t="n"/>
    </row>
    <row r="4327" ht="17.45" customHeight="1">
      <c r="C4327" s="791" t="n"/>
      <c r="D4327" s="792" t="n"/>
      <c r="E4327" s="793" t="n"/>
      <c r="F4327" s="792" t="n"/>
      <c r="G4327" s="794" t="n"/>
      <c r="H4327" s="793" t="n"/>
      <c r="I4327" s="792" t="n"/>
      <c r="J4327" s="793" t="n"/>
      <c r="K4327" s="795" t="n"/>
      <c r="L4327" s="793" t="n"/>
    </row>
    <row r="4328" ht="17.45" customHeight="1">
      <c r="C4328" s="861" t="n"/>
      <c r="D4328" s="803" t="n"/>
      <c r="E4328" s="804" t="n"/>
      <c r="F4328" s="803" t="n"/>
      <c r="G4328" s="805" t="n"/>
      <c r="H4328" s="804" t="n"/>
      <c r="I4328" s="803" t="n"/>
      <c r="J4328" s="804" t="n"/>
      <c r="K4328" s="806" t="n"/>
      <c r="L4328" s="804" t="n"/>
    </row>
    <row r="4329" ht="17.45" customHeight="1">
      <c r="C4329" s="791" t="n"/>
      <c r="D4329" s="792" t="n"/>
      <c r="E4329" s="793" t="n"/>
      <c r="F4329" s="792" t="n"/>
      <c r="G4329" s="794" t="n"/>
      <c r="H4329" s="793" t="n"/>
      <c r="I4329" s="792" t="n"/>
      <c r="J4329" s="793" t="n"/>
      <c r="K4329" s="795" t="n"/>
      <c r="L4329" s="793" t="n"/>
    </row>
    <row r="4330" ht="17.45" customHeight="1">
      <c r="C4330" s="791" t="n"/>
      <c r="D4330" s="792" t="n"/>
      <c r="E4330" s="793" t="n"/>
      <c r="F4330" s="792" t="n"/>
      <c r="G4330" s="794" t="n"/>
      <c r="H4330" s="793" t="n"/>
      <c r="I4330" s="792" t="n"/>
      <c r="J4330" s="793" t="n"/>
      <c r="K4330" s="795" t="n"/>
      <c r="L4330" s="793" t="n"/>
    </row>
    <row r="4331" ht="17.45" customHeight="1">
      <c r="C4331" s="791" t="n"/>
      <c r="D4331" s="792" t="n"/>
      <c r="E4331" s="793" t="n"/>
      <c r="F4331" s="792" t="n"/>
      <c r="G4331" s="794" t="n"/>
      <c r="H4331" s="793" t="n"/>
      <c r="I4331" s="792" t="n"/>
      <c r="J4331" s="793" t="n"/>
      <c r="K4331" s="795" t="n"/>
      <c r="L4331" s="793" t="n"/>
    </row>
    <row r="4332" ht="17.45" customHeight="1">
      <c r="C4332" s="791" t="n"/>
      <c r="D4332" s="792" t="n"/>
      <c r="E4332" s="793" t="n"/>
      <c r="F4332" s="792" t="n"/>
      <c r="G4332" s="794" t="n"/>
      <c r="H4332" s="793" t="n"/>
      <c r="I4332" s="792" t="n"/>
      <c r="J4332" s="793" t="n"/>
      <c r="K4332" s="795" t="n"/>
      <c r="L4332" s="793" t="n"/>
    </row>
    <row r="4333" ht="17.45" customHeight="1">
      <c r="C4333" s="791" t="n"/>
      <c r="D4333" s="792" t="n"/>
      <c r="E4333" s="793" t="n"/>
      <c r="F4333" s="792" t="n"/>
      <c r="G4333" s="794" t="n"/>
      <c r="H4333" s="793" t="n"/>
      <c r="I4333" s="792" t="n"/>
      <c r="J4333" s="793" t="n"/>
      <c r="K4333" s="795" t="n"/>
      <c r="L4333" s="793" t="n"/>
    </row>
    <row r="4334" ht="17.45" customHeight="1">
      <c r="C4334" s="861" t="n"/>
      <c r="D4334" s="976" t="n"/>
      <c r="E4334" s="977" t="n"/>
      <c r="F4334" s="976" t="n"/>
      <c r="G4334" s="978" t="n"/>
      <c r="H4334" s="977" t="n"/>
      <c r="I4334" s="976" t="n"/>
      <c r="J4334" s="977" t="n"/>
      <c r="K4334" s="979" t="n"/>
      <c r="L4334" s="977" t="n"/>
    </row>
    <row r="4335" ht="17.45" customHeight="1">
      <c r="C4335" s="791" t="n"/>
      <c r="D4335" s="792" t="n"/>
      <c r="E4335" s="793" t="n"/>
      <c r="F4335" s="792" t="n"/>
      <c r="G4335" s="794" t="n"/>
      <c r="H4335" s="793" t="n"/>
      <c r="I4335" s="792" t="n"/>
      <c r="J4335" s="793" t="n"/>
      <c r="K4335" s="795" t="n"/>
      <c r="L4335" s="793" t="n"/>
    </row>
    <row r="4336" ht="17.45" customHeight="1">
      <c r="C4336" s="791" t="n"/>
      <c r="D4336" s="792" t="n"/>
      <c r="E4336" s="793" t="n"/>
      <c r="F4336" s="792" t="n"/>
      <c r="G4336" s="794" t="n"/>
      <c r="H4336" s="793" t="n"/>
      <c r="I4336" s="792" t="n"/>
      <c r="J4336" s="793" t="n"/>
      <c r="K4336" s="795" t="n"/>
      <c r="L4336" s="793" t="n"/>
    </row>
    <row r="4337" ht="17.45" customHeight="1">
      <c r="C4337" s="791" t="n"/>
      <c r="D4337" s="792" t="n"/>
      <c r="E4337" s="793" t="n"/>
      <c r="F4337" s="792" t="n"/>
      <c r="G4337" s="794" t="n"/>
      <c r="H4337" s="793" t="n"/>
      <c r="I4337" s="792" t="n"/>
      <c r="J4337" s="793" t="n"/>
      <c r="K4337" s="795" t="n"/>
      <c r="L4337" s="793" t="n"/>
    </row>
    <row r="4338" ht="17.45" customHeight="1">
      <c r="C4338" s="791" t="n"/>
      <c r="D4338" s="792" t="n"/>
      <c r="E4338" s="793" t="n"/>
      <c r="F4338" s="792" t="n"/>
      <c r="G4338" s="794" t="n"/>
      <c r="H4338" s="793" t="n"/>
      <c r="I4338" s="792" t="n"/>
      <c r="J4338" s="793" t="n"/>
      <c r="K4338" s="795" t="n"/>
      <c r="L4338" s="793" t="n"/>
    </row>
    <row r="4339" ht="17.45" customHeight="1">
      <c r="C4339" s="791" t="n"/>
      <c r="D4339" s="792" t="n"/>
      <c r="E4339" s="793" t="n"/>
      <c r="F4339" s="792" t="n"/>
      <c r="G4339" s="794" t="n"/>
      <c r="H4339" s="793" t="n"/>
      <c r="I4339" s="792" t="n"/>
      <c r="J4339" s="793" t="n"/>
      <c r="K4339" s="795" t="n"/>
      <c r="L4339" s="793" t="n"/>
    </row>
    <row r="4340" ht="17.45" customHeight="1">
      <c r="C4340" s="861" t="n"/>
      <c r="D4340" s="803" t="n"/>
      <c r="E4340" s="804" t="n"/>
      <c r="F4340" s="803" t="n"/>
      <c r="G4340" s="805" t="n"/>
      <c r="H4340" s="804" t="n"/>
      <c r="I4340" s="803" t="n"/>
      <c r="J4340" s="804" t="n"/>
      <c r="K4340" s="806" t="n"/>
      <c r="L4340" s="804" t="n"/>
    </row>
    <row r="4341" ht="17.45" customHeight="1">
      <c r="C4341" s="791" t="n"/>
      <c r="D4341" s="792" t="n"/>
      <c r="E4341" s="793" t="n"/>
      <c r="F4341" s="792" t="n"/>
      <c r="G4341" s="794" t="n"/>
      <c r="H4341" s="793" t="n"/>
      <c r="I4341" s="792" t="n"/>
      <c r="J4341" s="793" t="n"/>
      <c r="K4341" s="795" t="n"/>
      <c r="L4341" s="793" t="n"/>
    </row>
    <row r="4342" ht="17.45" customHeight="1">
      <c r="C4342" s="791" t="n"/>
      <c r="D4342" s="792" t="n"/>
      <c r="E4342" s="793" t="n"/>
      <c r="F4342" s="792" t="n"/>
      <c r="G4342" s="794" t="n"/>
      <c r="H4342" s="793" t="n"/>
      <c r="I4342" s="792" t="n"/>
      <c r="J4342" s="793" t="n"/>
      <c r="K4342" s="795" t="n"/>
      <c r="L4342" s="793" t="n"/>
    </row>
    <row r="4343" ht="17.45" customHeight="1">
      <c r="C4343" s="791" t="n"/>
      <c r="D4343" s="792" t="n"/>
      <c r="E4343" s="793" t="n"/>
      <c r="F4343" s="792" t="n"/>
      <c r="G4343" s="794" t="n"/>
      <c r="H4343" s="793" t="n"/>
      <c r="I4343" s="792" t="n"/>
      <c r="J4343" s="793" t="n"/>
      <c r="K4343" s="795" t="n"/>
      <c r="L4343" s="793" t="n"/>
    </row>
    <row r="4344" ht="17.45" customHeight="1">
      <c r="C4344" s="791" t="n"/>
      <c r="D4344" s="792" t="n"/>
      <c r="E4344" s="793" t="n"/>
      <c r="F4344" s="792" t="n"/>
      <c r="G4344" s="794" t="n"/>
      <c r="H4344" s="793" t="n"/>
      <c r="I4344" s="792" t="n"/>
      <c r="J4344" s="793" t="n"/>
      <c r="K4344" s="795" t="n"/>
      <c r="L4344" s="793" t="n"/>
    </row>
    <row r="4345" ht="17.45" customHeight="1">
      <c r="C4345" s="791" t="n"/>
      <c r="D4345" s="792" t="n"/>
      <c r="E4345" s="793" t="n"/>
      <c r="F4345" s="792" t="n"/>
      <c r="G4345" s="794" t="n"/>
      <c r="H4345" s="793" t="n"/>
      <c r="I4345" s="792" t="n"/>
      <c r="J4345" s="793" t="n"/>
      <c r="K4345" s="795" t="n"/>
      <c r="L4345" s="793" t="n"/>
    </row>
    <row r="4346" ht="17.45" customHeight="1">
      <c r="C4346" s="861" t="n"/>
      <c r="D4346" s="803" t="n"/>
      <c r="E4346" s="804" t="n"/>
      <c r="F4346" s="803" t="n"/>
      <c r="G4346" s="805" t="n"/>
      <c r="H4346" s="804" t="n"/>
      <c r="I4346" s="803" t="n"/>
      <c r="J4346" s="804" t="n"/>
      <c r="K4346" s="806" t="n"/>
      <c r="L4346" s="804" t="n"/>
    </row>
  </sheetData>
  <mergeCells count="5">
    <mergeCell ref="M3:P3"/>
    <mergeCell ref="F3:H3"/>
    <mergeCell ref="D3:E3"/>
    <mergeCell ref="K3:L3"/>
    <mergeCell ref="I3:J3"/>
  </mergeCells>
  <conditionalFormatting sqref="D1033:I1033 K1033:L1033">
    <cfRule type="expression" priority="977" dxfId="3" stopIfTrue="1">
      <formula>D1033&gt;VLOOKUP($C1033,Reporting_Limit_Table,3)</formula>
    </cfRule>
    <cfRule type="expression" priority="978" dxfId="0">
      <formula>D1033&gt;VLOOKUP($C1033,Reporting_Limit_Table,2)</formula>
    </cfRule>
  </conditionalFormatting>
  <conditionalFormatting sqref="D5:L735">
    <cfRule type="expression" priority="865" dxfId="1" stopIfTrue="1">
      <formula>D5&gt;VLOOKUP($C5,Reporting_Limit_Table,8)</formula>
    </cfRule>
    <cfRule type="expression" priority="866" dxfId="0">
      <formula>D5&gt;VLOOKUP($C5,Reporting_Limit_Table,7)</formula>
    </cfRule>
  </conditionalFormatting>
  <conditionalFormatting sqref="D736:L749">
    <cfRule type="expression" priority="1093" dxfId="3" stopIfTrue="1">
      <formula>D736&gt;VLOOKUP($C736,Reporting_Limit_Table,3)</formula>
    </cfRule>
    <cfRule type="expression" priority="1094" dxfId="0">
      <formula>D736&gt;VLOOKUP($C736,Reporting_Limit_Table,2)</formula>
    </cfRule>
  </conditionalFormatting>
  <conditionalFormatting sqref="D746:L1008">
    <cfRule type="expression" priority="972" dxfId="0">
      <formula>D746&gt;VLOOKUP($C746,Reporting_Limit_Table,2)</formula>
    </cfRule>
  </conditionalFormatting>
  <conditionalFormatting sqref="D746:L1039">
    <cfRule type="expression" priority="961" dxfId="3" stopIfTrue="1">
      <formula>D746&gt;VLOOKUP($C746,Reporting_Limit_Table,3)</formula>
    </cfRule>
  </conditionalFormatting>
  <conditionalFormatting sqref="D750:L756">
    <cfRule type="expression" priority="863" dxfId="1" stopIfTrue="1">
      <formula>D750&gt;VLOOKUP($C750,Reporting_Limit_Table,8)</formula>
    </cfRule>
    <cfRule type="expression" priority="864" dxfId="0">
      <formula>D750&gt;VLOOKUP($C750,Reporting_Limit_Table,7)</formula>
    </cfRule>
  </conditionalFormatting>
  <conditionalFormatting sqref="D757:L805">
    <cfRule type="expression" priority="1069" dxfId="3" stopIfTrue="1">
      <formula>D757&gt;VLOOKUP($C757,Reporting_Limit_Table,3)</formula>
    </cfRule>
    <cfRule type="expression" priority="1070" dxfId="0">
      <formula>D757&gt;VLOOKUP($C757,Reporting_Limit_Table,2)</formula>
    </cfRule>
  </conditionalFormatting>
  <conditionalFormatting sqref="D798:L799">
    <cfRule type="expression" priority="861" dxfId="1" stopIfTrue="1">
      <formula>D798&gt;VLOOKUP($C798,Reporting_Limit_Table,8)</formula>
    </cfRule>
    <cfRule type="expression" priority="862" dxfId="0">
      <formula>D798&gt;VLOOKUP($C798,Reporting_Limit_Table,7)</formula>
    </cfRule>
  </conditionalFormatting>
  <conditionalFormatting sqref="D806:L811">
    <cfRule type="expression" priority="859" dxfId="1" stopIfTrue="1">
      <formula>D806&gt;VLOOKUP($C806,Reporting_Limit_Table,8)</formula>
    </cfRule>
    <cfRule type="expression" priority="860" dxfId="0">
      <formula>D806&gt;VLOOKUP($C806,Reporting_Limit_Table,7)</formula>
    </cfRule>
  </conditionalFormatting>
  <conditionalFormatting sqref="D812:L985">
    <cfRule type="expression" priority="985" dxfId="3" stopIfTrue="1">
      <formula>D812&gt;VLOOKUP($C812,Reporting_Limit_Table,3)</formula>
    </cfRule>
    <cfRule type="expression" priority="986" dxfId="0">
      <formula>D812&gt;VLOOKUP($C812,Reporting_Limit_Table,2)</formula>
    </cfRule>
  </conditionalFormatting>
  <conditionalFormatting sqref="D833:L838">
    <cfRule type="expression" priority="857" dxfId="1" stopIfTrue="1">
      <formula>D833&gt;VLOOKUP($C833,Reporting_Limit_Table,8)</formula>
    </cfRule>
    <cfRule type="expression" priority="858" dxfId="0">
      <formula>D833&gt;VLOOKUP($C833,Reporting_Limit_Table,7)</formula>
    </cfRule>
  </conditionalFormatting>
  <conditionalFormatting sqref="D1009:L1009">
    <cfRule type="cellIs" priority="854" operator="greaterThan" dxfId="10">
      <formula>2.75</formula>
    </cfRule>
    <cfRule type="expression" priority="855" dxfId="1" stopIfTrue="1">
      <formula>D1009&gt;VLOOKUP($C1009,Reporting_Limit_Table,8)</formula>
    </cfRule>
    <cfRule type="expression" priority="856" dxfId="0">
      <formula>D1009&gt;VLOOKUP($C1009,Reporting_Limit_Table,7)</formula>
    </cfRule>
  </conditionalFormatting>
  <conditionalFormatting sqref="D1010:L1039">
    <cfRule type="expression" priority="962" dxfId="0">
      <formula>D1010&gt;VLOOKUP($C1010,Reporting_Limit_Table,2)</formula>
    </cfRule>
  </conditionalFormatting>
  <conditionalFormatting sqref="D1034:L1034">
    <cfRule type="expression" priority="959" dxfId="3" stopIfTrue="1">
      <formula>D1034&gt;VLOOKUP($C1034,Reporting_Limit_Table,3)</formula>
    </cfRule>
    <cfRule type="expression" priority="960" dxfId="0">
      <formula>D1034&gt;VLOOKUP($C1034,Reporting_Limit_Table,2)</formula>
    </cfRule>
  </conditionalFormatting>
  <conditionalFormatting sqref="D1040:L1093">
    <cfRule type="expression" priority="949" dxfId="3" stopIfTrue="1">
      <formula>D1040&gt;VLOOKUP($C1040,Reporting_Limit_Table,3)</formula>
    </cfRule>
    <cfRule type="expression" priority="950" dxfId="0">
      <formula>D1040&gt;VLOOKUP($C1040,Reporting_Limit_Table,2)</formula>
    </cfRule>
  </conditionalFormatting>
  <conditionalFormatting sqref="D1052:L1052">
    <cfRule type="expression" priority="947" dxfId="3" stopIfTrue="1">
      <formula>D1052&gt;VLOOKUP($C1052,Reporting_Limit_Table,3)</formula>
    </cfRule>
    <cfRule type="expression" priority="948" dxfId="0">
      <formula>D1052&gt;VLOOKUP($C1052,Reporting_Limit_Table,2)</formula>
    </cfRule>
  </conditionalFormatting>
  <conditionalFormatting sqref="D1058:L1058">
    <cfRule type="expression" priority="945" dxfId="3" stopIfTrue="1">
      <formula>D1058&gt;VLOOKUP($C1058,Reporting_Limit_Table,3)</formula>
    </cfRule>
    <cfRule type="expression" priority="946" dxfId="0">
      <formula>D1058&gt;VLOOKUP($C1058,Reporting_Limit_Table,2)</formula>
    </cfRule>
  </conditionalFormatting>
  <conditionalFormatting sqref="D1064:L1064">
    <cfRule type="expression" priority="943" dxfId="3" stopIfTrue="1">
      <formula>D1064&gt;VLOOKUP($C1064,Reporting_Limit_Table,3)</formula>
    </cfRule>
    <cfRule type="expression" priority="944" dxfId="0">
      <formula>D1064&gt;VLOOKUP($C1064,Reporting_Limit_Table,2)</formula>
    </cfRule>
  </conditionalFormatting>
  <conditionalFormatting sqref="D1070:L1070">
    <cfRule type="expression" priority="941" dxfId="3" stopIfTrue="1">
      <formula>D1070&gt;VLOOKUP($C1070,Reporting_Limit_Table,3)</formula>
    </cfRule>
    <cfRule type="expression" priority="942" dxfId="0">
      <formula>D1070&gt;VLOOKUP($C1070,Reporting_Limit_Table,2)</formula>
    </cfRule>
  </conditionalFormatting>
  <conditionalFormatting sqref="D1076:L1076">
    <cfRule type="expression" priority="939" dxfId="3" stopIfTrue="1">
      <formula>D1076&gt;VLOOKUP($C1076,Reporting_Limit_Table,3)</formula>
    </cfRule>
    <cfRule type="expression" priority="940" dxfId="0">
      <formula>D1076&gt;VLOOKUP($C1076,Reporting_Limit_Table,2)</formula>
    </cfRule>
  </conditionalFormatting>
  <conditionalFormatting sqref="D1082:L1082">
    <cfRule type="expression" priority="937" dxfId="3" stopIfTrue="1">
      <formula>D1082&gt;VLOOKUP($C1082,Reporting_Limit_Table,3)</formula>
    </cfRule>
    <cfRule type="expression" priority="938" dxfId="0">
      <formula>D1082&gt;VLOOKUP($C1082,Reporting_Limit_Table,2)</formula>
    </cfRule>
  </conditionalFormatting>
  <conditionalFormatting sqref="D1088:L1088">
    <cfRule type="expression" priority="935" dxfId="3" stopIfTrue="1">
      <formula>D1088&gt;VLOOKUP($C1088,Reporting_Limit_Table,3)</formula>
    </cfRule>
    <cfRule type="expression" priority="936" dxfId="0">
      <formula>D1088&gt;VLOOKUP($C1088,Reporting_Limit_Table,2)</formula>
    </cfRule>
  </conditionalFormatting>
  <conditionalFormatting sqref="D1094:L1111">
    <cfRule type="expression" priority="925" dxfId="3" stopIfTrue="1">
      <formula>D1094&gt;VLOOKUP($C1094,Reporting_Limit_Table,3)</formula>
    </cfRule>
    <cfRule type="expression" priority="926" dxfId="0">
      <formula>D1094&gt;VLOOKUP($C1094,Reporting_Limit_Table,2)</formula>
    </cfRule>
  </conditionalFormatting>
  <conditionalFormatting sqref="D1106:L1106">
    <cfRule type="expression" priority="923" dxfId="3" stopIfTrue="1">
      <formula>D1106&gt;VLOOKUP($C1106,Reporting_Limit_Table,3)</formula>
    </cfRule>
    <cfRule type="expression" priority="924" dxfId="0">
      <formula>D1106&gt;VLOOKUP($C1106,Reporting_Limit_Table,2)</formula>
    </cfRule>
  </conditionalFormatting>
  <conditionalFormatting sqref="D1112:L1114">
    <cfRule type="expression" priority="919" dxfId="3" stopIfTrue="1">
      <formula>D1112&gt;VLOOKUP($C1112,Reporting_Limit_Table,3)</formula>
    </cfRule>
    <cfRule type="expression" priority="920" dxfId="0">
      <formula>D1112&gt;VLOOKUP($C1112,Reporting_Limit_Table,2)</formula>
    </cfRule>
  </conditionalFormatting>
  <conditionalFormatting sqref="D1115:L1117">
    <cfRule type="cellIs" priority="509" operator="greaterThan" dxfId="10">
      <formula>2.75</formula>
    </cfRule>
    <cfRule type="expression" priority="510" dxfId="1" stopIfTrue="1">
      <formula>D1115&gt;VLOOKUP($C1115,Reporting_Limit_Table,8)</formula>
    </cfRule>
    <cfRule type="expression" priority="511" dxfId="0">
      <formula>D1115&gt;VLOOKUP($C1115,Reporting_Limit_Table,7)</formula>
    </cfRule>
  </conditionalFormatting>
  <conditionalFormatting sqref="D1118:L1148">
    <cfRule type="expression" priority="907" dxfId="3" stopIfTrue="1">
      <formula>D1118&gt;VLOOKUP($C1118,Reporting_Limit_Table,3)</formula>
    </cfRule>
    <cfRule type="expression" priority="908" dxfId="0">
      <formula>D1118&gt;VLOOKUP($C1118,Reporting_Limit_Table,2)</formula>
    </cfRule>
  </conditionalFormatting>
  <conditionalFormatting sqref="D1142:L1147">
    <cfRule type="cellIs" priority="506" operator="greaterThan" dxfId="10">
      <formula>2.75</formula>
    </cfRule>
    <cfRule type="expression" priority="507" dxfId="1" stopIfTrue="1">
      <formula>D1142&gt;VLOOKUP($C1142,Reporting_Limit_Table,8)</formula>
    </cfRule>
    <cfRule type="expression" priority="508" dxfId="0">
      <formula>D1142&gt;VLOOKUP($C1142,Reporting_Limit_Table,7)</formula>
    </cfRule>
  </conditionalFormatting>
  <conditionalFormatting sqref="D1149:L1152">
    <cfRule type="cellIs" priority="503" operator="greaterThan" dxfId="10">
      <formula>2.75</formula>
    </cfRule>
    <cfRule type="expression" priority="504" dxfId="1" stopIfTrue="1">
      <formula>D1149&gt;VLOOKUP($C1149,Reporting_Limit_Table,8)</formula>
    </cfRule>
    <cfRule type="expression" priority="505" dxfId="0">
      <formula>D1149&gt;VLOOKUP($C1149,Reporting_Limit_Table,7)</formula>
    </cfRule>
  </conditionalFormatting>
  <conditionalFormatting sqref="D1153:L1159">
    <cfRule type="expression" priority="905" dxfId="3" stopIfTrue="1">
      <formula>D1153&gt;VLOOKUP($C1153,Reporting_Limit_Table,3)</formula>
    </cfRule>
    <cfRule type="expression" priority="906" dxfId="0">
      <formula>D1153&gt;VLOOKUP($C1153,Reporting_Limit_Table,2)</formula>
    </cfRule>
  </conditionalFormatting>
  <conditionalFormatting sqref="D1154:L1154">
    <cfRule type="expression" priority="904" dxfId="0">
      <formula>D1154&gt;VLOOKUP($C1154,Reporting_Limit_Table,2)</formula>
    </cfRule>
  </conditionalFormatting>
  <conditionalFormatting sqref="D1154:L4346">
    <cfRule type="expression" priority="1" dxfId="3" stopIfTrue="1">
      <formula>D1154&gt;VLOOKUP($C1154,Reporting_Limit_Table,3)</formula>
    </cfRule>
  </conditionalFormatting>
  <conditionalFormatting sqref="D1160:L1177">
    <cfRule type="expression" priority="893" dxfId="3" stopIfTrue="1">
      <formula>D1160&gt;VLOOKUP($C1160,Reporting_Limit_Table,3)</formula>
    </cfRule>
    <cfRule type="expression" priority="894" dxfId="0">
      <formula>D1160&gt;VLOOKUP($C1160,Reporting_Limit_Table,2)</formula>
    </cfRule>
  </conditionalFormatting>
  <conditionalFormatting sqref="D1172:L1172">
    <cfRule type="expression" priority="892" dxfId="0">
      <formula>D1172&gt;VLOOKUP($C1172,Reporting_Limit_Table,2)</formula>
    </cfRule>
  </conditionalFormatting>
  <conditionalFormatting sqref="D1178:L1195">
    <cfRule type="expression" priority="881" dxfId="3" stopIfTrue="1">
      <formula>D1178&gt;VLOOKUP($C1178,Reporting_Limit_Table,3)</formula>
    </cfRule>
    <cfRule type="expression" priority="882" dxfId="0">
      <formula>D1178&gt;VLOOKUP($C1178,Reporting_Limit_Table,2)</formula>
    </cfRule>
  </conditionalFormatting>
  <conditionalFormatting sqref="D1190:L1190">
    <cfRule type="expression" priority="880" dxfId="0">
      <formula>D1190&gt;VLOOKUP($C1190,Reporting_Limit_Table,2)</formula>
    </cfRule>
  </conditionalFormatting>
  <conditionalFormatting sqref="D1196:L1211">
    <cfRule type="expression" priority="869" dxfId="3" stopIfTrue="1">
      <formula>D1196&gt;VLOOKUP($C1196,Reporting_Limit_Table,3)</formula>
    </cfRule>
    <cfRule type="expression" priority="870" dxfId="0">
      <formula>D1196&gt;VLOOKUP($C1196,Reporting_Limit_Table,2)</formula>
    </cfRule>
  </conditionalFormatting>
  <conditionalFormatting sqref="D1208:L1208">
    <cfRule type="expression" priority="868" dxfId="0">
      <formula>D1208&gt;VLOOKUP($C1208,Reporting_Limit_Table,2)</formula>
    </cfRule>
  </conditionalFormatting>
  <conditionalFormatting sqref="D1212:L1215">
    <cfRule type="cellIs" priority="500" operator="greaterThan" dxfId="10">
      <formula>2.5</formula>
    </cfRule>
    <cfRule type="expression" priority="501" dxfId="1" stopIfTrue="1">
      <formula>D1212&gt;VLOOKUP($C1212,Reporting_Limit_Table,8)</formula>
    </cfRule>
    <cfRule type="expression" priority="502" dxfId="0">
      <formula>D1212&gt;VLOOKUP($C1212,Reporting_Limit_Table,7)</formula>
    </cfRule>
  </conditionalFormatting>
  <conditionalFormatting sqref="D1216:L1267">
    <cfRule type="expression" priority="832" dxfId="3" stopIfTrue="1">
      <formula>D1216&gt;VLOOKUP($C1216,Reporting_Limit_Table,3)</formula>
    </cfRule>
    <cfRule type="expression" priority="833" dxfId="0">
      <formula>D1216&gt;VLOOKUP($C1216,Reporting_Limit_Table,2)</formula>
    </cfRule>
  </conditionalFormatting>
  <conditionalFormatting sqref="D1262:L1262">
    <cfRule type="expression" priority="831" dxfId="0">
      <formula>D1262&gt;VLOOKUP($C1262,Reporting_Limit_Table,2)</formula>
    </cfRule>
  </conditionalFormatting>
  <conditionalFormatting sqref="D1268:L1285">
    <cfRule type="expression" priority="820" dxfId="3" stopIfTrue="1">
      <formula>D1268&gt;VLOOKUP($C1268,Reporting_Limit_Table,3)</formula>
    </cfRule>
    <cfRule type="expression" priority="821" dxfId="0">
      <formula>D1268&gt;VLOOKUP($C1268,Reporting_Limit_Table,2)</formula>
    </cfRule>
  </conditionalFormatting>
  <conditionalFormatting sqref="D1280:L1280">
    <cfRule type="expression" priority="819" dxfId="0">
      <formula>D1280&gt;VLOOKUP($C1280,Reporting_Limit_Table,2)</formula>
    </cfRule>
  </conditionalFormatting>
  <conditionalFormatting sqref="D1286:L1287">
    <cfRule type="expression" priority="815" dxfId="0">
      <formula>D1286&gt;VLOOKUP($C1286,Reporting_Limit_Table,2)</formula>
    </cfRule>
  </conditionalFormatting>
  <conditionalFormatting sqref="D1288:L1289">
    <cfRule type="cellIs" priority="497" operator="greaterThan" dxfId="10">
      <formula>2.5</formula>
    </cfRule>
    <cfRule type="expression" priority="498" dxfId="1" stopIfTrue="1">
      <formula>D1288&gt;VLOOKUP($C1288,Reporting_Limit_Table,8)</formula>
    </cfRule>
    <cfRule type="expression" priority="499" dxfId="0">
      <formula>D1288&gt;VLOOKUP($C1288,Reporting_Limit_Table,7)</formula>
    </cfRule>
  </conditionalFormatting>
  <conditionalFormatting sqref="D1290:L1297">
    <cfRule type="expression" priority="812" dxfId="3" stopIfTrue="1">
      <formula>D1290&gt;VLOOKUP($C1290,Reporting_Limit_Table,3)</formula>
    </cfRule>
    <cfRule type="expression" priority="813" dxfId="0">
      <formula>D1290&gt;VLOOKUP($C1290,Reporting_Limit_Table,2)</formula>
    </cfRule>
  </conditionalFormatting>
  <conditionalFormatting sqref="D1292:L1292">
    <cfRule type="expression" priority="811" dxfId="0">
      <formula>D1292&gt;VLOOKUP($C1292,Reporting_Limit_Table,2)</formula>
    </cfRule>
  </conditionalFormatting>
  <conditionalFormatting sqref="D1296:L1296">
    <cfRule type="cellIs" priority="494" operator="greaterThan" dxfId="10">
      <formula>2.5</formula>
    </cfRule>
    <cfRule type="expression" priority="495" dxfId="1" stopIfTrue="1">
      <formula>D1296&gt;VLOOKUP($C1296,Reporting_Limit_Table,8)</formula>
    </cfRule>
    <cfRule type="expression" priority="496" dxfId="0">
      <formula>D1296&gt;VLOOKUP($C1296,Reporting_Limit_Table,7)</formula>
    </cfRule>
  </conditionalFormatting>
  <conditionalFormatting sqref="D1298:L1315">
    <cfRule type="expression" priority="800" dxfId="3" stopIfTrue="1">
      <formula>D1298&gt;VLOOKUP($C1298,Reporting_Limit_Table,3)</formula>
    </cfRule>
    <cfRule type="expression" priority="801" dxfId="0">
      <formula>D1298&gt;VLOOKUP($C1298,Reporting_Limit_Table,2)</formula>
    </cfRule>
  </conditionalFormatting>
  <conditionalFormatting sqref="D1310:L1310">
    <cfRule type="expression" priority="799" dxfId="0">
      <formula>D1310&gt;VLOOKUP($C1310,Reporting_Limit_Table,2)</formula>
    </cfRule>
  </conditionalFormatting>
  <conditionalFormatting sqref="D1316:L1363">
    <cfRule type="expression" priority="780" dxfId="3" stopIfTrue="1">
      <formula>D1316&gt;VLOOKUP($C1316,Reporting_Limit_Table,3)</formula>
    </cfRule>
    <cfRule type="expression" priority="781" dxfId="0">
      <formula>D1316&gt;VLOOKUP($C1316,Reporting_Limit_Table,2)</formula>
    </cfRule>
  </conditionalFormatting>
  <conditionalFormatting sqref="D1346:L1355">
    <cfRule type="cellIs" priority="491" operator="greaterThan" dxfId="10">
      <formula>2.5</formula>
    </cfRule>
    <cfRule type="expression" priority="492" dxfId="1" stopIfTrue="1">
      <formula>D1346&gt;VLOOKUP($C1346,Reporting_Limit_Table,8)</formula>
    </cfRule>
    <cfRule type="expression" priority="493" dxfId="0">
      <formula>D1346&gt;VLOOKUP($C1346,Reporting_Limit_Table,7)</formula>
    </cfRule>
  </conditionalFormatting>
  <conditionalFormatting sqref="D1358:L1358">
    <cfRule type="expression" priority="779" dxfId="0">
      <formula>D1358&gt;VLOOKUP($C1358,Reporting_Limit_Table,2)</formula>
    </cfRule>
  </conditionalFormatting>
  <conditionalFormatting sqref="D1364:L1381">
    <cfRule type="expression" priority="768" dxfId="3" stopIfTrue="1">
      <formula>D1364&gt;VLOOKUP($C1364,Reporting_Limit_Table,3)</formula>
    </cfRule>
    <cfRule type="expression" priority="769" dxfId="0">
      <formula>D1364&gt;VLOOKUP($C1364,Reporting_Limit_Table,2)</formula>
    </cfRule>
  </conditionalFormatting>
  <conditionalFormatting sqref="D1376:L1376">
    <cfRule type="expression" priority="767" dxfId="0">
      <formula>D1376&gt;VLOOKUP($C1376,Reporting_Limit_Table,2)</formula>
    </cfRule>
  </conditionalFormatting>
  <conditionalFormatting sqref="D1382:L1399">
    <cfRule type="expression" priority="756" dxfId="3" stopIfTrue="1">
      <formula>D1382&gt;VLOOKUP($C1382,Reporting_Limit_Table,3)</formula>
    </cfRule>
    <cfRule type="expression" priority="757" dxfId="0">
      <formula>D1382&gt;VLOOKUP($C1382,Reporting_Limit_Table,2)</formula>
    </cfRule>
  </conditionalFormatting>
  <conditionalFormatting sqref="D1394:L1394">
    <cfRule type="expression" priority="755" dxfId="0">
      <formula>D1394&gt;VLOOKUP($C1394,Reporting_Limit_Table,2)</formula>
    </cfRule>
  </conditionalFormatting>
  <conditionalFormatting sqref="D1400:L1417">
    <cfRule type="expression" priority="744" dxfId="3" stopIfTrue="1">
      <formula>D1400&gt;VLOOKUP($C1400,Reporting_Limit_Table,3)</formula>
    </cfRule>
    <cfRule type="expression" priority="745" dxfId="0">
      <formula>D1400&gt;VLOOKUP($C1400,Reporting_Limit_Table,2)</formula>
    </cfRule>
  </conditionalFormatting>
  <conditionalFormatting sqref="D1412:L1412">
    <cfRule type="expression" priority="743" dxfId="0">
      <formula>D1412&gt;VLOOKUP($C1412,Reporting_Limit_Table,2)</formula>
    </cfRule>
  </conditionalFormatting>
  <conditionalFormatting sqref="D1418:L1465">
    <cfRule type="expression" priority="724" dxfId="3" stopIfTrue="1">
      <formula>D1418&gt;VLOOKUP($C1418,Reporting_Limit_Table,3)</formula>
    </cfRule>
    <cfRule type="expression" priority="725" dxfId="0">
      <formula>D1418&gt;VLOOKUP($C1418,Reporting_Limit_Table,2)</formula>
    </cfRule>
  </conditionalFormatting>
  <conditionalFormatting sqref="D1460:L1460">
    <cfRule type="expression" priority="723" dxfId="0">
      <formula>D1460&gt;VLOOKUP($C1460,Reporting_Limit_Table,2)</formula>
    </cfRule>
  </conditionalFormatting>
  <conditionalFormatting sqref="D1466:L1483">
    <cfRule type="expression" priority="712" dxfId="3" stopIfTrue="1">
      <formula>D1466&gt;VLOOKUP($C1466,Reporting_Limit_Table,3)</formula>
    </cfRule>
    <cfRule type="expression" priority="713" dxfId="0">
      <formula>D1466&gt;VLOOKUP($C1466,Reporting_Limit_Table,2)</formula>
    </cfRule>
  </conditionalFormatting>
  <conditionalFormatting sqref="D1478:L1478">
    <cfRule type="expression" priority="711" dxfId="0">
      <formula>D1478&gt;VLOOKUP($C1478,Reporting_Limit_Table,2)</formula>
    </cfRule>
  </conditionalFormatting>
  <conditionalFormatting sqref="D1484:L1501">
    <cfRule type="expression" priority="700" dxfId="3" stopIfTrue="1">
      <formula>D1484&gt;VLOOKUP($C1484,Reporting_Limit_Table,3)</formula>
    </cfRule>
    <cfRule type="expression" priority="701" dxfId="0">
      <formula>D1484&gt;VLOOKUP($C1484,Reporting_Limit_Table,2)</formula>
    </cfRule>
  </conditionalFormatting>
  <conditionalFormatting sqref="D1496:L1496">
    <cfRule type="expression" priority="699" dxfId="0">
      <formula>D1496&gt;VLOOKUP($C1496,Reporting_Limit_Table,2)</formula>
    </cfRule>
  </conditionalFormatting>
  <conditionalFormatting sqref="D1502:L1519">
    <cfRule type="expression" priority="688" dxfId="3" stopIfTrue="1">
      <formula>D1502&gt;VLOOKUP($C1502,Reporting_Limit_Table,3)</formula>
    </cfRule>
    <cfRule type="expression" priority="689" dxfId="0">
      <formula>D1502&gt;VLOOKUP($C1502,Reporting_Limit_Table,2)</formula>
    </cfRule>
  </conditionalFormatting>
  <conditionalFormatting sqref="D1514:L1514">
    <cfRule type="expression" priority="687" dxfId="0">
      <formula>D1514&gt;VLOOKUP($C1514,Reporting_Limit_Table,2)</formula>
    </cfRule>
  </conditionalFormatting>
  <conditionalFormatting sqref="D1520:L1567">
    <cfRule type="expression" priority="668" dxfId="3" stopIfTrue="1">
      <formula>D1520&gt;VLOOKUP($C1520,Reporting_Limit_Table,3)</formula>
    </cfRule>
    <cfRule type="expression" priority="669" dxfId="0">
      <formula>D1520&gt;VLOOKUP($C1520,Reporting_Limit_Table,2)</formula>
    </cfRule>
  </conditionalFormatting>
  <conditionalFormatting sqref="D1562:L1562">
    <cfRule type="expression" priority="667" dxfId="0">
      <formula>D1562&gt;VLOOKUP($C1562,Reporting_Limit_Table,2)</formula>
    </cfRule>
  </conditionalFormatting>
  <conditionalFormatting sqref="D1568:L1585">
    <cfRule type="expression" priority="656" dxfId="3" stopIfTrue="1">
      <formula>D1568&gt;VLOOKUP($C1568,Reporting_Limit_Table,3)</formula>
    </cfRule>
    <cfRule type="expression" priority="657" dxfId="0">
      <formula>D1568&gt;VLOOKUP($C1568,Reporting_Limit_Table,2)</formula>
    </cfRule>
  </conditionalFormatting>
  <conditionalFormatting sqref="D1580:L1580">
    <cfRule type="expression" priority="655" dxfId="0">
      <formula>D1580&gt;VLOOKUP($C1580,Reporting_Limit_Table,2)</formula>
    </cfRule>
  </conditionalFormatting>
  <conditionalFormatting sqref="D1582:L1582">
    <cfRule type="cellIs" priority="488" operator="greaterThan" dxfId="10">
      <formula>2.5</formula>
    </cfRule>
    <cfRule type="expression" priority="489" dxfId="1" stopIfTrue="1">
      <formula>D1582&gt;VLOOKUP($C1582,Reporting_Limit_Table,8)</formula>
    </cfRule>
    <cfRule type="expression" priority="490" dxfId="0">
      <formula>D1582&gt;VLOOKUP($C1582,Reporting_Limit_Table,7)</formula>
    </cfRule>
  </conditionalFormatting>
  <conditionalFormatting sqref="D1586:L1588">
    <cfRule type="expression" priority="651" dxfId="0">
      <formula>D1586&gt;VLOOKUP($C1586,Reporting_Limit_Table,2)</formula>
    </cfRule>
  </conditionalFormatting>
  <conditionalFormatting sqref="D1589:L1589">
    <cfRule type="cellIs" priority="485" operator="greaterThan" dxfId="10">
      <formula>2.5</formula>
    </cfRule>
    <cfRule type="expression" priority="486" dxfId="1" stopIfTrue="1">
      <formula>D1589&gt;VLOOKUP($C1589,Reporting_Limit_Table,8)</formula>
    </cfRule>
    <cfRule type="expression" priority="487" dxfId="0">
      <formula>D1589&gt;VLOOKUP($C1589,Reporting_Limit_Table,7)</formula>
    </cfRule>
  </conditionalFormatting>
  <conditionalFormatting sqref="D1590:L1597">
    <cfRule type="expression" priority="648" dxfId="3" stopIfTrue="1">
      <formula>D1590&gt;VLOOKUP($C1590,Reporting_Limit_Table,3)</formula>
    </cfRule>
    <cfRule type="expression" priority="649" dxfId="0">
      <formula>D1590&gt;VLOOKUP($C1590,Reporting_Limit_Table,2)</formula>
    </cfRule>
  </conditionalFormatting>
  <conditionalFormatting sqref="D1592:L1592">
    <cfRule type="expression" priority="647" dxfId="0">
      <formula>D1592&gt;VLOOKUP($C1592,Reporting_Limit_Table,2)</formula>
    </cfRule>
  </conditionalFormatting>
  <conditionalFormatting sqref="D1598:L1615">
    <cfRule type="expression" priority="636" dxfId="3" stopIfTrue="1">
      <formula>D1598&gt;VLOOKUP($C1598,Reporting_Limit_Table,3)</formula>
    </cfRule>
    <cfRule type="expression" priority="637" dxfId="0">
      <formula>D1598&gt;VLOOKUP($C1598,Reporting_Limit_Table,2)</formula>
    </cfRule>
  </conditionalFormatting>
  <conditionalFormatting sqref="D1610:L1610">
    <cfRule type="expression" priority="635" dxfId="0">
      <formula>D1610&gt;VLOOKUP($C1610,Reporting_Limit_Table,2)</formula>
    </cfRule>
  </conditionalFormatting>
  <conditionalFormatting sqref="D1616:L1663">
    <cfRule type="expression" priority="626" dxfId="3" stopIfTrue="1">
      <formula>D1616&gt;VLOOKUP($C1616,Reporting_Limit_Table,3)</formula>
    </cfRule>
    <cfRule type="expression" priority="627" dxfId="0">
      <formula>D1616&gt;VLOOKUP($C1616,Reporting_Limit_Table,2)</formula>
    </cfRule>
  </conditionalFormatting>
  <conditionalFormatting sqref="D1628:L1628">
    <cfRule type="expression" priority="625" dxfId="0">
      <formula>D1628&gt;VLOOKUP($C1628,Reporting_Limit_Table,2)</formula>
    </cfRule>
  </conditionalFormatting>
  <conditionalFormatting sqref="D1634:L1634">
    <cfRule type="expression" priority="623" dxfId="0">
      <formula>D1634&gt;VLOOKUP($C1634,Reporting_Limit_Table,2)</formula>
    </cfRule>
  </conditionalFormatting>
  <conditionalFormatting sqref="D1640:L1640">
    <cfRule type="expression" priority="621" dxfId="0">
      <formula>D1640&gt;VLOOKUP($C1640,Reporting_Limit_Table,2)</formula>
    </cfRule>
  </conditionalFormatting>
  <conditionalFormatting sqref="D1646:L1646">
    <cfRule type="expression" priority="619" dxfId="0">
      <formula>D1646&gt;VLOOKUP($C1646,Reporting_Limit_Table,2)</formula>
    </cfRule>
  </conditionalFormatting>
  <conditionalFormatting sqref="D1652:L1652">
    <cfRule type="expression" priority="617" dxfId="0">
      <formula>D1652&gt;VLOOKUP($C1652,Reporting_Limit_Table,2)</formula>
    </cfRule>
  </conditionalFormatting>
  <conditionalFormatting sqref="D1658:L1658">
    <cfRule type="expression" priority="615" dxfId="0">
      <formula>D1658&gt;VLOOKUP($C1658,Reporting_Limit_Table,2)</formula>
    </cfRule>
  </conditionalFormatting>
  <conditionalFormatting sqref="D1664:L1681">
    <cfRule type="expression" priority="604" dxfId="3" stopIfTrue="1">
      <formula>D1664&gt;VLOOKUP($C1664,Reporting_Limit_Table,3)</formula>
    </cfRule>
    <cfRule type="expression" priority="605" dxfId="0">
      <formula>D1664&gt;VLOOKUP($C1664,Reporting_Limit_Table,2)</formula>
    </cfRule>
  </conditionalFormatting>
  <conditionalFormatting sqref="D1676:L1676">
    <cfRule type="expression" priority="603" dxfId="0">
      <formula>D1676&gt;VLOOKUP($C1676,Reporting_Limit_Table,2)</formula>
    </cfRule>
  </conditionalFormatting>
  <conditionalFormatting sqref="D1682:L1699">
    <cfRule type="expression" priority="592" dxfId="3" stopIfTrue="1">
      <formula>D1682&gt;VLOOKUP($C1682,Reporting_Limit_Table,3)</formula>
    </cfRule>
    <cfRule type="expression" priority="593" dxfId="0">
      <formula>D1682&gt;VLOOKUP($C1682,Reporting_Limit_Table,2)</formula>
    </cfRule>
  </conditionalFormatting>
  <conditionalFormatting sqref="D1694:L1694">
    <cfRule type="expression" priority="591" dxfId="0">
      <formula>D1694&gt;VLOOKUP($C1694,Reporting_Limit_Table,2)</formula>
    </cfRule>
  </conditionalFormatting>
  <conditionalFormatting sqref="D1700:L1717">
    <cfRule type="expression" priority="580" dxfId="3" stopIfTrue="1">
      <formula>D1700&gt;VLOOKUP($C1700,Reporting_Limit_Table,3)</formula>
    </cfRule>
    <cfRule type="expression" priority="581" dxfId="0">
      <formula>D1700&gt;VLOOKUP($C1700,Reporting_Limit_Table,2)</formula>
    </cfRule>
  </conditionalFormatting>
  <conditionalFormatting sqref="D1712:L1712">
    <cfRule type="expression" priority="579" dxfId="0">
      <formula>D1712&gt;VLOOKUP($C1712,Reporting_Limit_Table,2)</formula>
    </cfRule>
  </conditionalFormatting>
  <conditionalFormatting sqref="D1718:L1765">
    <cfRule type="expression" priority="570" dxfId="3" stopIfTrue="1">
      <formula>D1718&gt;VLOOKUP($C1718,Reporting_Limit_Table,3)</formula>
    </cfRule>
    <cfRule type="expression" priority="571" dxfId="0">
      <formula>D1718&gt;VLOOKUP($C1718,Reporting_Limit_Table,2)</formula>
    </cfRule>
  </conditionalFormatting>
  <conditionalFormatting sqref="D1730:L1730">
    <cfRule type="expression" priority="569" dxfId="0">
      <formula>D1730&gt;VLOOKUP($C1730,Reporting_Limit_Table,2)</formula>
    </cfRule>
  </conditionalFormatting>
  <conditionalFormatting sqref="D1736:L1736">
    <cfRule type="expression" priority="567" dxfId="0">
      <formula>D1736&gt;VLOOKUP($C1736,Reporting_Limit_Table,2)</formula>
    </cfRule>
  </conditionalFormatting>
  <conditionalFormatting sqref="D1742:L1742">
    <cfRule type="expression" priority="565" dxfId="0">
      <formula>D1742&gt;VLOOKUP($C1742,Reporting_Limit_Table,2)</formula>
    </cfRule>
  </conditionalFormatting>
  <conditionalFormatting sqref="D1748:L1748">
    <cfRule type="expression" priority="563" dxfId="0">
      <formula>D1748&gt;VLOOKUP($C1748,Reporting_Limit_Table,2)</formula>
    </cfRule>
  </conditionalFormatting>
  <conditionalFormatting sqref="D1754:L1754">
    <cfRule type="expression" priority="561" dxfId="0">
      <formula>D1754&gt;VLOOKUP($C1754,Reporting_Limit_Table,2)</formula>
    </cfRule>
  </conditionalFormatting>
  <conditionalFormatting sqref="D1760:L1760">
    <cfRule type="expression" priority="559" dxfId="0">
      <formula>D1760&gt;VLOOKUP($C1760,Reporting_Limit_Table,2)</formula>
    </cfRule>
  </conditionalFormatting>
  <conditionalFormatting sqref="D1766:L1783">
    <cfRule type="expression" priority="548" dxfId="3" stopIfTrue="1">
      <formula>D1766&gt;VLOOKUP($C1766,Reporting_Limit_Table,3)</formula>
    </cfRule>
    <cfRule type="expression" priority="549" dxfId="0">
      <formula>D1766&gt;VLOOKUP($C1766,Reporting_Limit_Table,2)</formula>
    </cfRule>
  </conditionalFormatting>
  <conditionalFormatting sqref="D1778:L1778">
    <cfRule type="expression" priority="547" dxfId="0">
      <formula>D1778&gt;VLOOKUP($C1778,Reporting_Limit_Table,2)</formula>
    </cfRule>
  </conditionalFormatting>
  <conditionalFormatting sqref="D1784:L1801">
    <cfRule type="expression" priority="536" dxfId="3" stopIfTrue="1">
      <formula>D1784&gt;VLOOKUP($C1784,Reporting_Limit_Table,3)</formula>
    </cfRule>
    <cfRule type="expression" priority="537" dxfId="0">
      <formula>D1784&gt;VLOOKUP($C1784,Reporting_Limit_Table,2)</formula>
    </cfRule>
  </conditionalFormatting>
  <conditionalFormatting sqref="D1796:L1796">
    <cfRule type="expression" priority="535" dxfId="0">
      <formula>D1796&gt;VLOOKUP($C1796,Reporting_Limit_Table,2)</formula>
    </cfRule>
  </conditionalFormatting>
  <conditionalFormatting sqref="D1802:L1819">
    <cfRule type="expression" priority="524" dxfId="3" stopIfTrue="1">
      <formula>D1802&gt;VLOOKUP($C1802,Reporting_Limit_Table,3)</formula>
    </cfRule>
    <cfRule type="expression" priority="525" dxfId="0">
      <formula>D1802&gt;VLOOKUP($C1802,Reporting_Limit_Table,2)</formula>
    </cfRule>
  </conditionalFormatting>
  <conditionalFormatting sqref="D1814:L1814">
    <cfRule type="expression" priority="523" dxfId="0">
      <formula>D1814&gt;VLOOKUP($C1814,Reporting_Limit_Table,2)</formula>
    </cfRule>
  </conditionalFormatting>
  <conditionalFormatting sqref="D1820:L4346">
    <cfRule type="expression" priority="2" dxfId="0">
      <formula>D1820&gt;VLOOKUP($C1820,Reporting_Limit_Table,2)</formula>
    </cfRule>
  </conditionalFormatting>
  <conditionalFormatting sqref="D4347:L98538">
    <cfRule type="expression" priority="1139" dxfId="1" stopIfTrue="1">
      <formula>D4347&gt;VLOOKUP($C4347,Reporting_Limit_Table,8)</formula>
    </cfRule>
    <cfRule type="expression" priority="1140" dxfId="0">
      <formula>D4347&gt;VLOOKUP($C4347,Reporting_Limit_Table,7)</formula>
    </cfRule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00"/>
  <sheetViews>
    <sheetView tabSelected="1" workbookViewId="0">
      <pane ySplit="6" topLeftCell="A311" activePane="bottomLeft" state="frozen"/>
      <selection pane="bottomLeft" activeCell="F319" sqref="F319"/>
    </sheetView>
  </sheetViews>
  <sheetFormatPr baseColWidth="8" defaultColWidth="9.140625" defaultRowHeight="15.75"/>
  <cols>
    <col width="36.7109375" customWidth="1" style="371" min="1" max="1"/>
    <col width="10.7109375" customWidth="1" style="371" min="2" max="6"/>
    <col width="14.7109375" customWidth="1" style="371" min="7" max="7"/>
    <col width="10.7109375" customWidth="1" style="371" min="8" max="13"/>
    <col width="18.7109375" customWidth="1" style="371" min="14" max="14"/>
    <col width="10.7109375" customWidth="1" style="371" min="15" max="18"/>
    <col width="12.7109375" customWidth="1" style="371" min="19" max="19"/>
    <col width="9.140625" customWidth="1" style="371" min="20" max="16384"/>
  </cols>
  <sheetData>
    <row r="1" ht="17.45" customHeight="1">
      <c r="A1" s="537" t="inlineStr">
        <is>
          <t>City of Industry Plant - Ambient TSP</t>
        </is>
      </c>
    </row>
    <row r="2" ht="17.45" customHeight="1" thickBot="1">
      <c r="A2" s="537" t="inlineStr">
        <is>
          <t>(units=ng/m3)</t>
        </is>
      </c>
    </row>
    <row r="3" ht="17.45" customHeight="1" thickBot="1">
      <c r="A3" s="687" t="inlineStr">
        <is>
          <t>Monitoring</t>
        </is>
      </c>
      <c r="B3" s="687" t="inlineStr">
        <is>
          <t>Station 1</t>
        </is>
      </c>
      <c r="C3" s="540" t="inlineStr">
        <is>
          <t>Station 2</t>
        </is>
      </c>
      <c r="D3" s="788" t="n"/>
      <c r="E3" s="687" t="inlineStr">
        <is>
          <t>Station 4</t>
        </is>
      </c>
      <c r="F3" s="687" t="inlineStr">
        <is>
          <t>Station 5</t>
        </is>
      </c>
      <c r="G3" s="539" t="n"/>
      <c r="H3" s="540" t="inlineStr">
        <is>
          <t>Station 1</t>
        </is>
      </c>
      <c r="I3" s="1071" t="inlineStr">
        <is>
          <t>Station 2</t>
        </is>
      </c>
      <c r="J3" s="788" t="n"/>
      <c r="K3" s="687" t="inlineStr">
        <is>
          <t>Station 4</t>
        </is>
      </c>
      <c r="L3" s="687" t="inlineStr">
        <is>
          <t>Station 5</t>
        </is>
      </c>
      <c r="N3" s="541" t="inlineStr">
        <is>
          <t>Parameter</t>
        </is>
      </c>
      <c r="O3" s="542" t="inlineStr">
        <is>
          <t>Station 1</t>
        </is>
      </c>
      <c r="P3" s="542" t="inlineStr">
        <is>
          <t>Station 2</t>
        </is>
      </c>
      <c r="Q3" s="542" t="inlineStr">
        <is>
          <t>Station 4</t>
        </is>
      </c>
      <c r="R3" s="542" t="inlineStr">
        <is>
          <t>Station 5</t>
        </is>
      </c>
      <c r="S3" s="542" t="inlineStr">
        <is>
          <t>ALL Stations</t>
        </is>
      </c>
    </row>
    <row r="4" ht="17.45" customHeight="1" thickBot="1">
      <c r="A4" s="543" t="inlineStr">
        <is>
          <t>Dates</t>
        </is>
      </c>
      <c r="B4" s="544" t="inlineStr">
        <is>
          <t>1A</t>
        </is>
      </c>
      <c r="C4" s="544" t="inlineStr">
        <is>
          <t>2A</t>
        </is>
      </c>
      <c r="D4" s="545" t="inlineStr">
        <is>
          <t>2D</t>
        </is>
      </c>
      <c r="E4" s="544" t="inlineStr">
        <is>
          <t>4A</t>
        </is>
      </c>
      <c r="F4" s="540" t="inlineStr">
        <is>
          <t>5A</t>
        </is>
      </c>
      <c r="H4" s="546" t="inlineStr">
        <is>
          <t>1A</t>
        </is>
      </c>
      <c r="I4" s="547" t="inlineStr">
        <is>
          <t>2A</t>
        </is>
      </c>
      <c r="J4" s="545" t="inlineStr">
        <is>
          <t>2D</t>
        </is>
      </c>
      <c r="K4" s="544" t="inlineStr">
        <is>
          <t>4A</t>
        </is>
      </c>
      <c r="L4" s="540" t="inlineStr">
        <is>
          <t>5A</t>
        </is>
      </c>
      <c r="N4" s="548" t="inlineStr">
        <is>
          <t>Maximum</t>
        </is>
      </c>
      <c r="O4" s="549">
        <f>MAX(B$5:B$369)</f>
        <v/>
      </c>
      <c r="P4" s="549">
        <f>MAX(C$5:D$369)</f>
        <v/>
      </c>
      <c r="Q4" s="549">
        <f>MAX(E$5:E$369)</f>
        <v/>
      </c>
      <c r="R4" s="549">
        <f>MAX(F$5:F$369)</f>
        <v/>
      </c>
      <c r="S4" s="549">
        <f>MAX(B5:F369)</f>
        <v/>
      </c>
    </row>
    <row r="5" ht="17.45" customHeight="1">
      <c r="A5" s="1072" t="n">
        <v>44202</v>
      </c>
      <c r="B5" s="551" t="n">
        <v>84.2</v>
      </c>
      <c r="C5" s="551" t="n">
        <v>72.90000000000001</v>
      </c>
      <c r="D5" s="552" t="n">
        <v>74.2</v>
      </c>
      <c r="E5" s="551" t="n">
        <v>92.3</v>
      </c>
      <c r="F5" s="553" t="n">
        <v>88.2</v>
      </c>
      <c r="H5" s="1073" t="n">
        <v>3.899</v>
      </c>
      <c r="I5" s="1074" t="n">
        <v>1.458</v>
      </c>
      <c r="J5" s="1075" t="n">
        <v>1.391</v>
      </c>
      <c r="K5" s="1076" t="n">
        <v>1.359</v>
      </c>
      <c r="L5" s="1077" t="n">
        <v>1.59</v>
      </c>
      <c r="N5" s="371" t="inlineStr">
        <is>
          <t>95th Percentile</t>
        </is>
      </c>
      <c r="O5" s="549">
        <f>PERCENTILE(B$5:B$369,0.95)</f>
        <v/>
      </c>
      <c r="P5" s="549">
        <f>PERCENTILE(C$5:D$369,0.95)</f>
        <v/>
      </c>
      <c r="Q5" s="549">
        <f>PERCENTILE(E$5:E$369,0.95)</f>
        <v/>
      </c>
      <c r="R5" s="549">
        <f>PERCENTILE(F$5:F$369,0.95)</f>
        <v/>
      </c>
      <c r="S5" s="549">
        <f>PERCENTILE(B5:F369,0.95)</f>
        <v/>
      </c>
    </row>
    <row r="6" ht="17.45" customHeight="1">
      <c r="A6" s="1078">
        <f>6+A5</f>
        <v/>
      </c>
      <c r="B6" s="560" t="n">
        <v>86.5</v>
      </c>
      <c r="C6" s="561" t="n">
        <v>67.90000000000001</v>
      </c>
      <c r="D6" s="562" t="n">
        <v>65.90000000000001</v>
      </c>
      <c r="E6" s="561" t="n">
        <v>84.7</v>
      </c>
      <c r="F6" s="563" t="n">
        <v>88.40000000000001</v>
      </c>
      <c r="H6" s="1079" t="n">
        <v>4.894</v>
      </c>
      <c r="I6" s="1080" t="n">
        <v>1.398</v>
      </c>
      <c r="J6" s="1081" t="n">
        <v>1.299</v>
      </c>
      <c r="K6" s="1082" t="n">
        <v>0.9815</v>
      </c>
      <c r="L6" s="1083" t="n">
        <v>2.847</v>
      </c>
      <c r="N6" s="371" t="inlineStr">
        <is>
          <t>Average</t>
        </is>
      </c>
      <c r="O6" s="549">
        <f>AVERAGE(B$5:B$369)</f>
        <v/>
      </c>
      <c r="P6" s="549">
        <f>AVERAGE(C$5:D$369)</f>
        <v/>
      </c>
      <c r="Q6" s="549">
        <f>AVERAGE(E$5:E$369)</f>
        <v/>
      </c>
      <c r="R6" s="549">
        <f>AVERAGE(F$5:F$369)</f>
        <v/>
      </c>
      <c r="S6" s="549">
        <f>AVERAGE(B5:F369)</f>
        <v/>
      </c>
    </row>
    <row r="7" ht="17.45" customHeight="1">
      <c r="A7" s="1078">
        <f>6+A6</f>
        <v/>
      </c>
      <c r="B7" s="561" t="n">
        <v>116</v>
      </c>
      <c r="C7" s="561" t="n">
        <v>81.5</v>
      </c>
      <c r="D7" s="562" t="n">
        <v>81.59999999999999</v>
      </c>
      <c r="E7" s="561" t="n">
        <v>97.5</v>
      </c>
      <c r="F7" s="567" t="n">
        <v>105</v>
      </c>
      <c r="H7" s="1084" t="n">
        <v>1.359</v>
      </c>
      <c r="I7" s="1080" t="n">
        <v>1.194</v>
      </c>
      <c r="J7" s="1081" t="n">
        <v>1.114</v>
      </c>
      <c r="K7" s="1082" t="n">
        <v>1.079</v>
      </c>
      <c r="L7" s="1085" t="n">
        <v>1.184</v>
      </c>
    </row>
    <row r="8" ht="17.45" customHeight="1">
      <c r="A8" s="1086">
        <f>6+A7</f>
        <v/>
      </c>
      <c r="B8" s="571" t="n">
        <v>18.6</v>
      </c>
      <c r="C8" s="571" t="n">
        <v>14.6</v>
      </c>
      <c r="D8" s="572" t="n">
        <v>14.1</v>
      </c>
      <c r="E8" s="571" t="n">
        <v>16.3</v>
      </c>
      <c r="F8" s="573" t="n">
        <v>21.7</v>
      </c>
      <c r="H8" s="1087" t="n">
        <v>0.7403999999999999</v>
      </c>
      <c r="I8" s="1088" t="n">
        <v>0.6872</v>
      </c>
      <c r="J8" s="1089" t="n">
        <v>0.5894</v>
      </c>
      <c r="K8" s="1090" t="n">
        <v>0.4981</v>
      </c>
      <c r="L8" s="1091" t="n">
        <v>0.7475000000000001</v>
      </c>
    </row>
    <row r="9" ht="17.45" customHeight="1">
      <c r="A9" s="1086">
        <f>6+A8</f>
        <v/>
      </c>
      <c r="B9" s="571" t="n">
        <v>32.7</v>
      </c>
      <c r="C9" s="571" t="n">
        <v>26.1</v>
      </c>
      <c r="D9" s="572" t="n">
        <v>25.7</v>
      </c>
      <c r="E9" s="571" t="n">
        <v>34.7</v>
      </c>
      <c r="F9" s="573" t="n">
        <v>36.6</v>
      </c>
      <c r="H9" s="1084" t="n">
        <v>1.028</v>
      </c>
      <c r="I9" s="1080" t="n">
        <v>0.6893</v>
      </c>
      <c r="J9" s="1081" t="n">
        <v>0.5805</v>
      </c>
      <c r="K9" s="1082" t="n">
        <v>0.4802</v>
      </c>
      <c r="L9" s="1085" t="n">
        <v>0.6612</v>
      </c>
    </row>
    <row r="10" ht="17.45" customHeight="1">
      <c r="A10" s="1078">
        <f>6+A9</f>
        <v/>
      </c>
      <c r="B10" s="561" t="n">
        <v>57.5</v>
      </c>
      <c r="C10" s="561" t="n">
        <v>54.4</v>
      </c>
      <c r="D10" s="562" t="n">
        <v>53.6</v>
      </c>
      <c r="E10" s="561" t="n">
        <v>67.40000000000001</v>
      </c>
      <c r="F10" s="567" t="n">
        <v>111</v>
      </c>
      <c r="H10" s="1084" t="n">
        <v>1.295</v>
      </c>
      <c r="I10" s="1080" t="n">
        <v>0.9888</v>
      </c>
      <c r="J10" s="1081" t="n">
        <v>0.9244</v>
      </c>
      <c r="K10" s="1082" t="n">
        <v>0.9779</v>
      </c>
      <c r="L10" s="1085" t="n">
        <v>1.067</v>
      </c>
    </row>
    <row r="11" ht="17.45" customHeight="1">
      <c r="A11" s="1078">
        <f>6+A10</f>
        <v/>
      </c>
      <c r="B11" s="560" t="n">
        <v>80.7</v>
      </c>
      <c r="C11" s="561" t="n">
        <v>77.7</v>
      </c>
      <c r="D11" s="562" t="n">
        <v>75.5</v>
      </c>
      <c r="E11" s="561" t="n">
        <v>98.90000000000001</v>
      </c>
      <c r="F11" s="567" t="n">
        <v>91</v>
      </c>
      <c r="H11" s="1079" t="n">
        <v>2.609</v>
      </c>
      <c r="I11" s="1080" t="n">
        <v>1.512</v>
      </c>
      <c r="J11" s="1081" t="n">
        <v>1.413</v>
      </c>
      <c r="K11" s="1082" t="n">
        <v>1.498</v>
      </c>
      <c r="L11" s="1085" t="n">
        <v>1.496</v>
      </c>
    </row>
    <row r="12" ht="17.45" customHeight="1">
      <c r="A12" s="1078">
        <f>6+A11</f>
        <v/>
      </c>
      <c r="B12" s="561" t="n">
        <v>66</v>
      </c>
      <c r="C12" s="561" t="n">
        <v>64.2</v>
      </c>
      <c r="D12" s="562" t="n">
        <v>63.5</v>
      </c>
      <c r="E12" s="561" t="n">
        <v>77.90000000000001</v>
      </c>
      <c r="F12" s="567" t="n">
        <v>71.3</v>
      </c>
      <c r="H12" s="1084" t="n">
        <v>0.9522</v>
      </c>
      <c r="I12" s="1080" t="n">
        <v>0.8683</v>
      </c>
      <c r="J12" s="1081" t="n">
        <v>0.8683</v>
      </c>
      <c r="K12" s="1082" t="n">
        <v>0.9903</v>
      </c>
      <c r="L12" s="1085" t="n">
        <v>1.092</v>
      </c>
    </row>
    <row r="13" ht="17.45" customHeight="1">
      <c r="A13" s="1078">
        <f>6+A12</f>
        <v/>
      </c>
      <c r="B13" s="561" t="n">
        <v>81.09999999999999</v>
      </c>
      <c r="C13" s="561" t="n">
        <v>65.59999999999999</v>
      </c>
      <c r="D13" s="562" t="n">
        <v>64.09999999999999</v>
      </c>
      <c r="E13" s="561" t="n">
        <v>80.5</v>
      </c>
      <c r="F13" s="567" t="n">
        <v>82.3</v>
      </c>
      <c r="H13" s="1084" t="n">
        <v>1.333</v>
      </c>
      <c r="I13" s="1080" t="n">
        <v>1.123</v>
      </c>
      <c r="J13" s="1081" t="n">
        <v>1.088</v>
      </c>
      <c r="K13" s="1082" t="n">
        <v>1.267</v>
      </c>
      <c r="L13" s="1085" t="n">
        <v>1.345</v>
      </c>
    </row>
    <row r="14" ht="17.45" customHeight="1">
      <c r="A14" s="1078">
        <f>6+A13</f>
        <v/>
      </c>
      <c r="B14" s="561" t="n">
        <v>76.7</v>
      </c>
      <c r="C14" s="561" t="n">
        <v>69.2</v>
      </c>
      <c r="D14" s="562" t="n">
        <v>68</v>
      </c>
      <c r="E14" s="561" t="n">
        <v>73.5</v>
      </c>
      <c r="F14" s="567" t="n">
        <v>83.3</v>
      </c>
      <c r="H14" s="1084" t="n">
        <v>1.003</v>
      </c>
      <c r="I14" s="1080" t="n">
        <v>1.105</v>
      </c>
      <c r="J14" s="1081" t="n">
        <v>0.9277</v>
      </c>
      <c r="K14" s="1082" t="n">
        <v>0.7272</v>
      </c>
      <c r="L14" s="1085" t="n">
        <v>1.11</v>
      </c>
    </row>
    <row r="15" ht="17.45" customHeight="1">
      <c r="A15" s="1086">
        <f>6+A14</f>
        <v/>
      </c>
      <c r="B15" s="571" t="n">
        <v>27.2</v>
      </c>
      <c r="C15" s="571" t="n">
        <v>24.3</v>
      </c>
      <c r="D15" s="572" t="n">
        <v>24.9</v>
      </c>
      <c r="E15" s="571" t="n">
        <v>28.9</v>
      </c>
      <c r="F15" s="573" t="n">
        <v>34.8</v>
      </c>
      <c r="H15" s="1084" t="n">
        <v>0.4182</v>
      </c>
      <c r="I15" s="1080" t="n">
        <v>0.3983</v>
      </c>
      <c r="J15" s="1081" t="n">
        <v>0.2979</v>
      </c>
      <c r="K15" s="1082" t="n">
        <v>0.3663</v>
      </c>
      <c r="L15" s="1085" t="n">
        <v>0.4626</v>
      </c>
    </row>
    <row r="16" ht="17.45" customHeight="1">
      <c r="A16" s="1086">
        <f>6+A15</f>
        <v/>
      </c>
      <c r="B16" s="571" t="n">
        <v>39.2</v>
      </c>
      <c r="C16" s="571" t="n">
        <v>27.9</v>
      </c>
      <c r="D16" s="572" t="n">
        <v>28.3</v>
      </c>
      <c r="E16" s="571" t="n">
        <v>33.9</v>
      </c>
      <c r="F16" s="573" t="n">
        <v>32.8</v>
      </c>
      <c r="H16" s="1084" t="n">
        <v>0.5089</v>
      </c>
      <c r="I16" s="1080" t="n">
        <v>0.5331</v>
      </c>
      <c r="J16" s="1081" t="n">
        <v>0.4266</v>
      </c>
      <c r="K16" s="1082" t="n">
        <v>0.4036</v>
      </c>
      <c r="L16" s="1085" t="n">
        <v>0.5768</v>
      </c>
    </row>
    <row r="17" ht="17.45" customHeight="1">
      <c r="A17" s="1078">
        <f>6+A16</f>
        <v/>
      </c>
      <c r="B17" s="561" t="n">
        <v>46.7</v>
      </c>
      <c r="C17" s="561" t="n">
        <v>43.6</v>
      </c>
      <c r="D17" s="562" t="n">
        <v>44.8</v>
      </c>
      <c r="E17" s="561" t="n">
        <v>59.8</v>
      </c>
      <c r="F17" s="567" t="n">
        <v>66.40000000000001</v>
      </c>
      <c r="H17" s="1084" t="n">
        <v>1.129</v>
      </c>
      <c r="I17" s="1080" t="n">
        <v>0.7645999999999999</v>
      </c>
      <c r="J17" s="1081" t="n">
        <v>0.7806999999999999</v>
      </c>
      <c r="K17" s="1082" t="n">
        <v>0.7387</v>
      </c>
      <c r="L17" s="1085" t="n">
        <v>0.8042</v>
      </c>
    </row>
    <row r="18" ht="17.45" customHeight="1">
      <c r="A18" s="1078">
        <f>6+A17</f>
        <v/>
      </c>
      <c r="B18" s="561" t="n">
        <v>50.7</v>
      </c>
      <c r="C18" s="561" t="n">
        <v>49.1</v>
      </c>
      <c r="D18" s="562" t="n">
        <v>46.1</v>
      </c>
      <c r="E18" s="561" t="n">
        <v>55.8</v>
      </c>
      <c r="F18" s="567" t="n">
        <v>54</v>
      </c>
      <c r="H18" s="1084" t="n">
        <v>0.6806</v>
      </c>
      <c r="I18" s="1080" t="n">
        <v>0.6407</v>
      </c>
      <c r="J18" s="1081" t="n">
        <v>0.5799</v>
      </c>
      <c r="K18" s="1082" t="n">
        <v>0.6186</v>
      </c>
      <c r="L18" s="1085" t="n">
        <v>0.7985</v>
      </c>
    </row>
    <row r="19" ht="17.45" customHeight="1" thickBot="1">
      <c r="A19" s="1078">
        <f>6+A18</f>
        <v/>
      </c>
      <c r="B19" s="561" t="n">
        <v>97.3</v>
      </c>
      <c r="C19" s="561" t="n">
        <v>88</v>
      </c>
      <c r="D19" s="562" t="n">
        <v>87.09999999999999</v>
      </c>
      <c r="E19" s="561" t="n">
        <v>89.90000000000001</v>
      </c>
      <c r="F19" s="567" t="n">
        <v>100</v>
      </c>
      <c r="H19" s="1092" t="n">
        <v>1.339</v>
      </c>
      <c r="I19" s="1093" t="n">
        <v>0.9885</v>
      </c>
      <c r="J19" s="1094" t="n">
        <v>0.9663</v>
      </c>
      <c r="K19" s="1095" t="n">
        <v>0.9234</v>
      </c>
      <c r="L19" s="1096" t="n">
        <v>1.241</v>
      </c>
    </row>
    <row r="20" ht="17.45" customHeight="1">
      <c r="A20" s="1078">
        <f>6+A19</f>
        <v/>
      </c>
      <c r="B20" s="561" t="n">
        <v>68.40000000000001</v>
      </c>
      <c r="C20" s="561" t="n">
        <v>63.7</v>
      </c>
      <c r="D20" s="562" t="n">
        <v>61.8</v>
      </c>
      <c r="E20" s="561" t="n">
        <v>77.09999999999999</v>
      </c>
      <c r="F20" s="567" t="n">
        <v>81.5</v>
      </c>
      <c r="H20" s="1084" t="n">
        <v>0.931</v>
      </c>
      <c r="I20" s="1080" t="n">
        <v>1.101</v>
      </c>
      <c r="J20" s="1081" t="n">
        <v>1.147</v>
      </c>
      <c r="K20" s="1082" t="n">
        <v>0.8028999999999999</v>
      </c>
      <c r="L20" s="1085" t="n">
        <v>1.128</v>
      </c>
    </row>
    <row r="21" ht="17.45" customHeight="1">
      <c r="A21" s="1078">
        <f>6+A20</f>
        <v/>
      </c>
      <c r="B21" s="561" t="n">
        <v>62.5</v>
      </c>
      <c r="C21" s="561" t="n">
        <v>65</v>
      </c>
      <c r="D21" s="562" t="n">
        <v>63.7</v>
      </c>
      <c r="E21" s="561" t="n">
        <v>71.2</v>
      </c>
      <c r="F21" s="567" t="n">
        <v>73.59999999999999</v>
      </c>
      <c r="H21" s="1084" t="n">
        <v>0.7893</v>
      </c>
      <c r="I21" s="1080" t="n">
        <v>0.7246</v>
      </c>
      <c r="J21" s="1081" t="n">
        <v>0.6197</v>
      </c>
      <c r="K21" s="1082" t="n">
        <v>0.7598</v>
      </c>
      <c r="L21" s="1085" t="n">
        <v>0.7124</v>
      </c>
    </row>
    <row r="22" ht="17.45" customHeight="1">
      <c r="A22" s="1086">
        <f>6+A21</f>
        <v/>
      </c>
      <c r="B22" s="571" t="n">
        <v>81.7</v>
      </c>
      <c r="C22" s="571" t="n">
        <v>72.3</v>
      </c>
      <c r="D22" s="572" t="n">
        <v>74.09999999999999</v>
      </c>
      <c r="E22" s="571" t="n">
        <v>79.40000000000001</v>
      </c>
      <c r="F22" s="573" t="n">
        <v>87.3</v>
      </c>
      <c r="H22" s="1084" t="n">
        <v>1.172</v>
      </c>
      <c r="I22" s="1080" t="n">
        <v>1.562</v>
      </c>
      <c r="J22" s="1081" t="n">
        <v>1.404</v>
      </c>
      <c r="K22" s="1082" t="n">
        <v>1.003</v>
      </c>
      <c r="L22" s="1085" t="n">
        <v>1.383</v>
      </c>
    </row>
    <row r="23" ht="17.45" customHeight="1">
      <c r="A23" s="1086">
        <f>6+A22</f>
        <v/>
      </c>
      <c r="B23" s="571" t="n">
        <v>36.9</v>
      </c>
      <c r="C23" s="571" t="n">
        <v>38.7</v>
      </c>
      <c r="D23" s="572" t="n">
        <v>37.5</v>
      </c>
      <c r="E23" s="571" t="n">
        <v>41.4</v>
      </c>
      <c r="F23" s="573" t="n">
        <v>47.6</v>
      </c>
      <c r="H23" s="1084" t="n">
        <v>0.6919</v>
      </c>
      <c r="I23" s="1080" t="n">
        <v>0.672</v>
      </c>
      <c r="J23" s="1081" t="n">
        <v>0.6582</v>
      </c>
      <c r="K23" s="1082" t="n">
        <v>0.5993000000000001</v>
      </c>
      <c r="L23" s="1085" t="n">
        <v>0.7147</v>
      </c>
    </row>
    <row r="24" ht="17.45" customHeight="1" thickBot="1">
      <c r="A24" s="1078">
        <f>6+A23</f>
        <v/>
      </c>
      <c r="B24" s="561" t="n">
        <v>85.59999999999999</v>
      </c>
      <c r="C24" s="561" t="n">
        <v>76.59999999999999</v>
      </c>
      <c r="D24" s="562" t="n">
        <v>74.5</v>
      </c>
      <c r="E24" s="561" t="n">
        <v>88.7</v>
      </c>
      <c r="F24" s="567" t="n">
        <v>91.2</v>
      </c>
      <c r="H24" s="1092" t="n">
        <v>1.272</v>
      </c>
      <c r="I24" s="1093" t="n">
        <v>1.21</v>
      </c>
      <c r="J24" s="1094" t="n">
        <v>1.063</v>
      </c>
      <c r="K24" s="1095" t="n">
        <v>1.134</v>
      </c>
      <c r="L24" s="1096" t="n">
        <v>1.346</v>
      </c>
    </row>
    <row r="25" ht="17.45" customHeight="1">
      <c r="A25" s="1078">
        <f>6+A24</f>
        <v/>
      </c>
      <c r="B25" s="561" t="n">
        <v>61.3</v>
      </c>
      <c r="C25" s="561" t="n">
        <v>57.8</v>
      </c>
      <c r="D25" s="562" t="n">
        <v>59.6</v>
      </c>
      <c r="E25" s="561" t="n">
        <v>74.40000000000001</v>
      </c>
      <c r="F25" s="567" t="n">
        <v>76.09999999999999</v>
      </c>
      <c r="H25" s="1084" t="n">
        <v>0.9937</v>
      </c>
      <c r="I25" s="1080" t="n">
        <v>0.8265</v>
      </c>
      <c r="J25" s="1081" t="n">
        <v>0.7912</v>
      </c>
      <c r="K25" s="1082" t="n">
        <v>0.8299</v>
      </c>
      <c r="L25" s="1085" t="n">
        <v>1.036</v>
      </c>
    </row>
    <row r="26" ht="17.45" customHeight="1">
      <c r="A26" s="1078">
        <f>6+A25</f>
        <v/>
      </c>
      <c r="B26" s="561" t="n">
        <v>64</v>
      </c>
      <c r="C26" s="561" t="n">
        <v>63.5</v>
      </c>
      <c r="D26" s="562" t="n">
        <v>63</v>
      </c>
      <c r="E26" s="561" t="n">
        <v>74.2</v>
      </c>
      <c r="F26" s="567" t="n">
        <v>95.09999999999999</v>
      </c>
      <c r="H26" s="1087" t="n">
        <v>0.7722</v>
      </c>
      <c r="I26" s="1088" t="n">
        <v>0.8253</v>
      </c>
      <c r="J26" s="1089" t="n">
        <v>0.8199</v>
      </c>
      <c r="K26" s="1090" t="n">
        <v>0.777</v>
      </c>
      <c r="L26" s="1091" t="n">
        <v>0.9922</v>
      </c>
    </row>
    <row r="27" ht="17.45" customHeight="1">
      <c r="A27" s="1078">
        <f>6+A26</f>
        <v/>
      </c>
      <c r="B27" s="561" t="n">
        <v>57</v>
      </c>
      <c r="C27" s="561" t="n">
        <v>52.2</v>
      </c>
      <c r="D27" s="562" t="n">
        <v>53</v>
      </c>
      <c r="E27" s="561" t="n">
        <v>74</v>
      </c>
      <c r="F27" s="567" t="n">
        <v>75.40000000000001</v>
      </c>
      <c r="H27" s="1084" t="n">
        <v>0.8905</v>
      </c>
      <c r="I27" s="1080" t="n">
        <v>0.6997</v>
      </c>
      <c r="J27" s="1081" t="n">
        <v>0.6135</v>
      </c>
      <c r="K27" s="1082" t="n">
        <v>0.7005</v>
      </c>
      <c r="L27" s="1085" t="n">
        <v>0.8290999999999999</v>
      </c>
    </row>
    <row r="28" ht="17.45" customHeight="1">
      <c r="A28" s="1078">
        <f>6+A27</f>
        <v/>
      </c>
      <c r="B28" s="561" t="n">
        <v>70.2</v>
      </c>
      <c r="C28" s="561" t="n">
        <v>62.7</v>
      </c>
      <c r="D28" s="562" t="n">
        <v>62.7</v>
      </c>
      <c r="E28" s="561" t="n">
        <v>73.2</v>
      </c>
      <c r="F28" s="567" t="n">
        <v>84.5</v>
      </c>
      <c r="H28" s="1087" t="n">
        <v>0.9688</v>
      </c>
      <c r="I28" s="1088" t="n">
        <v>0.9858</v>
      </c>
      <c r="J28" s="1089" t="n">
        <v>0.8925</v>
      </c>
      <c r="K28" s="1090" t="n">
        <v>0.8247</v>
      </c>
      <c r="L28" s="1091" t="n">
        <v>0.8873</v>
      </c>
    </row>
    <row r="29" ht="17.45" customHeight="1">
      <c r="A29" s="1086">
        <f>6+A28</f>
        <v/>
      </c>
      <c r="B29" s="571" t="n">
        <v>39.1</v>
      </c>
      <c r="C29" s="571" t="n">
        <v>35.2</v>
      </c>
      <c r="D29" s="572" t="n">
        <v>37</v>
      </c>
      <c r="E29" s="571" t="n">
        <v>39.7</v>
      </c>
      <c r="F29" s="573" t="n">
        <v>41.2</v>
      </c>
      <c r="H29" s="1084" t="n">
        <v>0.4776</v>
      </c>
      <c r="I29" s="1080" t="n">
        <v>0.4469</v>
      </c>
      <c r="J29" s="1081" t="n">
        <v>0.3753</v>
      </c>
      <c r="K29" s="1082" t="n">
        <v>0.3537</v>
      </c>
      <c r="L29" s="1085" t="n">
        <v>0.4821</v>
      </c>
    </row>
    <row r="30" ht="17.45" customHeight="1">
      <c r="A30" s="1086">
        <f>6+A29</f>
        <v/>
      </c>
      <c r="B30" s="571" t="n">
        <v>34.3</v>
      </c>
      <c r="C30" s="571" t="n">
        <v>31.4</v>
      </c>
      <c r="D30" s="572" t="n">
        <v>32.3</v>
      </c>
      <c r="E30" s="571" t="n">
        <v>39.4</v>
      </c>
      <c r="F30" s="573" t="n">
        <v>46.7</v>
      </c>
      <c r="H30" s="1084" t="n">
        <v>0.7127</v>
      </c>
      <c r="I30" s="1080" t="n">
        <v>0.5753</v>
      </c>
      <c r="J30" s="1081" t="n">
        <v>0.6201</v>
      </c>
      <c r="K30" s="1082" t="n">
        <v>0.5753</v>
      </c>
      <c r="L30" s="1085" t="n">
        <v>0.6542</v>
      </c>
    </row>
    <row r="31" ht="17.45" customHeight="1">
      <c r="A31" s="1078">
        <f>6+A30</f>
        <v/>
      </c>
      <c r="B31" s="561" t="n">
        <v>75.5</v>
      </c>
      <c r="C31" s="561" t="n">
        <v>67.7</v>
      </c>
      <c r="D31" s="562" t="n">
        <v>71.09999999999999</v>
      </c>
      <c r="E31" s="561" t="n">
        <v>95.5</v>
      </c>
      <c r="F31" s="567" t="n">
        <v>94.3</v>
      </c>
      <c r="H31" s="1084" t="n">
        <v>1.181</v>
      </c>
      <c r="I31" s="1080" t="n">
        <v>2.2</v>
      </c>
      <c r="J31" s="1081" t="n">
        <v>2.254</v>
      </c>
      <c r="K31" s="1082" t="n">
        <v>0.9833</v>
      </c>
      <c r="L31" s="1085" t="n">
        <v>1.008</v>
      </c>
    </row>
    <row r="32" ht="17.45" customHeight="1">
      <c r="A32" s="1078">
        <f>6+A31</f>
        <v/>
      </c>
      <c r="B32" s="561" t="n">
        <v>92.09999999999999</v>
      </c>
      <c r="C32" s="561" t="n">
        <v>72.59999999999999</v>
      </c>
      <c r="D32" s="562" t="n">
        <v>72.09999999999999</v>
      </c>
      <c r="E32" s="561" t="n">
        <v>95.3</v>
      </c>
      <c r="F32" s="567" t="n">
        <v>85.09999999999999</v>
      </c>
      <c r="H32" s="1084" t="n">
        <v>1.292</v>
      </c>
      <c r="I32" s="1080" t="n">
        <v>0.9556</v>
      </c>
      <c r="J32" s="1081" t="n">
        <v>0.8268</v>
      </c>
      <c r="K32" s="1082" t="n">
        <v>0.9913999999999999</v>
      </c>
      <c r="L32" s="1085" t="n">
        <v>0.9487</v>
      </c>
    </row>
    <row r="33" ht="17.45" customHeight="1">
      <c r="A33" s="1078">
        <f>6+A32</f>
        <v/>
      </c>
      <c r="B33" s="561" t="n">
        <v>53.8</v>
      </c>
      <c r="C33" s="561" t="n">
        <v>49.9</v>
      </c>
      <c r="D33" s="562" t="n">
        <v>49.1</v>
      </c>
      <c r="E33" s="561" t="n">
        <v>63.1</v>
      </c>
      <c r="F33" s="567" t="n">
        <v>67.5</v>
      </c>
      <c r="H33" s="1084" t="n">
        <v>0.8117</v>
      </c>
      <c r="I33" s="1080" t="n">
        <v>0.8791</v>
      </c>
      <c r="J33" s="1081" t="n">
        <v>0.7784</v>
      </c>
      <c r="K33" s="1082" t="n">
        <v>0.8963</v>
      </c>
      <c r="L33" s="1085" t="n">
        <v>0.795</v>
      </c>
    </row>
    <row r="34" ht="17.45" customHeight="1">
      <c r="A34" s="1078">
        <f>6+A33</f>
        <v/>
      </c>
      <c r="B34" s="561" t="n">
        <v>54.2</v>
      </c>
      <c r="C34" s="561" t="n">
        <v>50.1</v>
      </c>
      <c r="D34" s="562" t="n">
        <v>51.1</v>
      </c>
      <c r="E34" s="561" t="n">
        <v>68.90000000000001</v>
      </c>
      <c r="F34" s="567" t="n">
        <v>63.1</v>
      </c>
      <c r="H34" s="1084" t="n">
        <v>0.9858</v>
      </c>
      <c r="I34" s="1080" t="n">
        <v>0.8262</v>
      </c>
      <c r="J34" s="1081" t="n">
        <v>0.855</v>
      </c>
      <c r="K34" s="1082" t="n">
        <v>0.9359</v>
      </c>
      <c r="L34" s="1085" t="n">
        <v>0.9941</v>
      </c>
    </row>
    <row r="35" ht="17.45" customHeight="1">
      <c r="A35" s="1078">
        <f>6+A34</f>
        <v/>
      </c>
      <c r="B35" s="561" t="n">
        <v>130</v>
      </c>
      <c r="C35" s="561" t="n">
        <v>121</v>
      </c>
      <c r="D35" s="562" t="n">
        <v>124</v>
      </c>
      <c r="E35" s="561" t="n">
        <v>146</v>
      </c>
      <c r="F35" s="567" t="n">
        <v>133</v>
      </c>
      <c r="H35" s="1084" t="n">
        <v>1.343</v>
      </c>
      <c r="I35" s="1080" t="n">
        <v>1.25</v>
      </c>
      <c r="J35" s="1081" t="n">
        <v>1.341</v>
      </c>
      <c r="K35" s="1082" t="n">
        <v>1.261</v>
      </c>
      <c r="L35" s="1085" t="n">
        <v>1.357</v>
      </c>
    </row>
    <row r="36" ht="17.45" customHeight="1">
      <c r="A36" s="1086">
        <f>6+A35</f>
        <v/>
      </c>
      <c r="B36" s="571" t="n">
        <v>52.9</v>
      </c>
      <c r="C36" s="571" t="n">
        <v>47.4</v>
      </c>
      <c r="D36" s="572" t="n">
        <v>47.6</v>
      </c>
      <c r="E36" s="571" t="n">
        <v>52.5</v>
      </c>
      <c r="F36" s="573" t="n">
        <v>50.2</v>
      </c>
      <c r="H36" s="1084" t="n">
        <v>0.7884</v>
      </c>
      <c r="I36" s="1080" t="n">
        <v>0.5962</v>
      </c>
      <c r="J36" s="1081" t="n">
        <v>0.5498</v>
      </c>
      <c r="K36" s="1082" t="n">
        <v>0.5144</v>
      </c>
      <c r="L36" s="1085" t="n">
        <v>1.137</v>
      </c>
    </row>
    <row r="37" ht="17.45" customHeight="1">
      <c r="A37" s="1086">
        <f>6+A36</f>
        <v/>
      </c>
      <c r="B37" s="571" t="n">
        <v>45.9</v>
      </c>
      <c r="C37" s="571" t="n">
        <v>45.7</v>
      </c>
      <c r="D37" s="572" t="n">
        <v>46.9</v>
      </c>
      <c r="E37" s="571" t="n">
        <v>51.8</v>
      </c>
      <c r="F37" s="573" t="n">
        <v>54.5</v>
      </c>
      <c r="H37" s="1084" t="n">
        <v>0.6363</v>
      </c>
      <c r="I37" s="1080" t="n">
        <v>0.6627999999999999</v>
      </c>
      <c r="J37" s="1081" t="n">
        <v>0.64</v>
      </c>
      <c r="K37" s="1082" t="n">
        <v>0.6107</v>
      </c>
      <c r="L37" s="1085" t="n">
        <v>0.612</v>
      </c>
    </row>
    <row r="38" ht="17.45" customHeight="1">
      <c r="A38" s="1078">
        <f>6+A37</f>
        <v/>
      </c>
      <c r="B38" s="561" t="n">
        <v>70.40000000000001</v>
      </c>
      <c r="C38" s="561" t="n">
        <v>66</v>
      </c>
      <c r="D38" s="562" t="n">
        <v>67.40000000000001</v>
      </c>
      <c r="E38" s="561" t="n">
        <v>83.09999999999999</v>
      </c>
      <c r="F38" s="567" t="n">
        <v>82.3</v>
      </c>
      <c r="H38" s="1087" t="n">
        <v>0.9666</v>
      </c>
      <c r="I38" s="1088" t="n">
        <v>0.336</v>
      </c>
      <c r="J38" s="1089" t="n">
        <v>0.7741</v>
      </c>
      <c r="K38" s="1090" t="n">
        <v>0.7953</v>
      </c>
      <c r="L38" s="1091" t="n">
        <v>0.8738</v>
      </c>
    </row>
    <row r="39" ht="17.45" customHeight="1">
      <c r="A39" s="1078">
        <f>6+A38</f>
        <v/>
      </c>
      <c r="B39" s="561" t="n">
        <v>59.3</v>
      </c>
      <c r="C39" s="561" t="n">
        <v>57</v>
      </c>
      <c r="D39" s="562" t="n">
        <v>57.7</v>
      </c>
      <c r="E39" s="561" t="n">
        <v>71.09999999999999</v>
      </c>
      <c r="F39" s="567" t="n">
        <v>82.5</v>
      </c>
      <c r="H39" s="1084" t="n">
        <v>1.167</v>
      </c>
      <c r="I39" s="1080" t="n">
        <v>0.9715</v>
      </c>
      <c r="J39" s="1081" t="n">
        <v>0.8621</v>
      </c>
      <c r="K39" s="1082" t="n">
        <v>0.9578</v>
      </c>
      <c r="L39" s="1085" t="n">
        <v>0.9515</v>
      </c>
    </row>
    <row r="40" ht="17.45" customHeight="1">
      <c r="A40" s="1078">
        <f>6+A39</f>
        <v/>
      </c>
      <c r="B40" s="561" t="n">
        <v>81.5</v>
      </c>
      <c r="C40" s="561" t="n">
        <v>74</v>
      </c>
      <c r="D40" s="562" t="n">
        <v>75</v>
      </c>
      <c r="E40" s="561" t="n">
        <v>99.90000000000001</v>
      </c>
      <c r="F40" s="567" t="n">
        <v>101</v>
      </c>
      <c r="H40" s="1084" t="n">
        <v>1.419</v>
      </c>
      <c r="I40" s="1080" t="n">
        <v>1.23</v>
      </c>
      <c r="J40" s="1081" t="n">
        <v>1.159</v>
      </c>
      <c r="K40" s="1082" t="n">
        <v>1.253</v>
      </c>
      <c r="L40" s="1085" t="n">
        <v>1.087</v>
      </c>
    </row>
    <row r="41" ht="17.45" customHeight="1">
      <c r="A41" s="1078">
        <f>6+A40</f>
        <v/>
      </c>
      <c r="B41" s="561" t="n">
        <v>63.2</v>
      </c>
      <c r="C41" s="561" t="n">
        <v>62.8</v>
      </c>
      <c r="D41" s="562" t="n">
        <v>66.90000000000001</v>
      </c>
      <c r="E41" s="561" t="n">
        <v>82.09999999999999</v>
      </c>
      <c r="F41" s="567" t="n">
        <v>87.8</v>
      </c>
      <c r="H41" s="1084" t="n">
        <v>1.136</v>
      </c>
      <c r="I41" s="1080" t="n">
        <v>1.188</v>
      </c>
      <c r="J41" s="1081" t="n">
        <v>1.164</v>
      </c>
      <c r="K41" s="1082" t="n">
        <v>1.107</v>
      </c>
      <c r="L41" s="1085" t="n">
        <v>1.1</v>
      </c>
    </row>
    <row r="42" ht="17.45" customHeight="1">
      <c r="A42" s="1078">
        <f>6+A41</f>
        <v/>
      </c>
      <c r="B42" s="561" t="n">
        <v>66</v>
      </c>
      <c r="C42" s="561" t="n">
        <v>54.7</v>
      </c>
      <c r="D42" s="562" t="n">
        <v>70.5</v>
      </c>
      <c r="E42" s="561" t="n">
        <v>74.2</v>
      </c>
      <c r="F42" s="567" t="n">
        <v>76.3</v>
      </c>
      <c r="H42" s="1084" t="n">
        <v>1.256</v>
      </c>
      <c r="I42" s="1080" t="n">
        <v>1.195</v>
      </c>
      <c r="J42" s="1081" t="n">
        <v>1.165</v>
      </c>
      <c r="K42" s="1082" t="n">
        <v>1.038</v>
      </c>
      <c r="L42" s="1085" t="n">
        <v>1.598</v>
      </c>
    </row>
    <row r="43" ht="17.45" customHeight="1">
      <c r="A43" s="1086">
        <f>6+A42</f>
        <v/>
      </c>
      <c r="B43" s="571" t="n">
        <v>45.7</v>
      </c>
      <c r="C43" s="571" t="n">
        <v>45.5</v>
      </c>
      <c r="D43" s="572" t="n">
        <v>46.5</v>
      </c>
      <c r="E43" s="571" t="n">
        <v>46</v>
      </c>
      <c r="F43" s="573" t="n">
        <v>53</v>
      </c>
      <c r="H43" s="1084" t="n">
        <v>0.6653</v>
      </c>
      <c r="I43" s="1080" t="n">
        <v>0.6286</v>
      </c>
      <c r="J43" s="1081" t="n">
        <v>0.6221</v>
      </c>
      <c r="K43" s="1082" t="n">
        <v>0.5044</v>
      </c>
      <c r="L43" s="1085" t="n">
        <v>0.5711000000000001</v>
      </c>
    </row>
    <row r="44" ht="17.45" customHeight="1">
      <c r="A44" s="1086">
        <f>6+A43</f>
        <v/>
      </c>
      <c r="B44" s="571" t="n">
        <v>73.09999999999999</v>
      </c>
      <c r="C44" s="571" t="n">
        <v>73.8</v>
      </c>
      <c r="D44" s="572" t="n">
        <v>78.5</v>
      </c>
      <c r="E44" s="571" t="n">
        <v>91.2</v>
      </c>
      <c r="F44" s="573" t="n">
        <v>82.09999999999999</v>
      </c>
      <c r="H44" s="1084" t="n">
        <v>1.299</v>
      </c>
      <c r="I44" s="1080" t="n">
        <v>1.366</v>
      </c>
      <c r="J44" s="1081" t="n">
        <v>1.385</v>
      </c>
      <c r="K44" s="1082" t="n">
        <v>1.346</v>
      </c>
      <c r="L44" s="1085" t="n">
        <v>1.207</v>
      </c>
    </row>
    <row r="45" ht="17.45" customHeight="1">
      <c r="A45" s="1078">
        <f>6+A44</f>
        <v/>
      </c>
      <c r="B45" s="561" t="n">
        <v>69.40000000000001</v>
      </c>
      <c r="C45" s="561" t="n">
        <v>66.90000000000001</v>
      </c>
      <c r="D45" s="562" t="n">
        <v>68.5</v>
      </c>
      <c r="E45" s="561" t="n">
        <v>83.3</v>
      </c>
      <c r="F45" s="567" t="n">
        <v>90.40000000000001</v>
      </c>
      <c r="H45" s="1084" t="n">
        <v>0.904</v>
      </c>
      <c r="I45" s="1080" t="n">
        <v>0.8863</v>
      </c>
      <c r="J45" s="1081" t="n">
        <v>0.847</v>
      </c>
      <c r="K45" s="1082" t="n">
        <v>0.8495</v>
      </c>
      <c r="L45" s="1085" t="n">
        <v>0.9332</v>
      </c>
    </row>
    <row r="46" ht="17.45" customHeight="1">
      <c r="A46" s="1078">
        <f>6+A45</f>
        <v/>
      </c>
      <c r="B46" s="561" t="n">
        <v>72.7</v>
      </c>
      <c r="C46" s="561" t="n">
        <v>73.7</v>
      </c>
      <c r="D46" s="562" t="n">
        <v>75.40000000000001</v>
      </c>
      <c r="E46" s="561" t="n">
        <v>86.2</v>
      </c>
      <c r="F46" s="567" t="n">
        <v>90.5</v>
      </c>
      <c r="H46" s="1084" t="n">
        <v>1.183</v>
      </c>
      <c r="I46" s="1080" t="n">
        <v>1.263</v>
      </c>
      <c r="J46" s="1081" t="n">
        <v>1.168</v>
      </c>
      <c r="K46" s="1082" t="n">
        <v>1.138</v>
      </c>
      <c r="L46" s="1085" t="n">
        <v>1.14</v>
      </c>
    </row>
    <row r="47" ht="17.45" customHeight="1">
      <c r="A47" s="1078">
        <f>6+A46</f>
        <v/>
      </c>
      <c r="B47" s="561" t="n">
        <v>68.3</v>
      </c>
      <c r="C47" s="561" t="n">
        <v>68.3</v>
      </c>
      <c r="D47" s="562" t="n">
        <v>67.8</v>
      </c>
      <c r="E47" s="561" t="n">
        <v>80.59999999999999</v>
      </c>
      <c r="F47" s="567" t="n">
        <v>90.09999999999999</v>
      </c>
      <c r="H47" s="1084" t="n">
        <v>0.7857</v>
      </c>
      <c r="I47" s="1080" t="n">
        <v>0.8856000000000001</v>
      </c>
      <c r="J47" s="1081" t="n">
        <v>0.8364</v>
      </c>
      <c r="K47" s="1082" t="n">
        <v>0.9194</v>
      </c>
      <c r="L47" s="1085" t="n">
        <v>0.9415</v>
      </c>
    </row>
    <row r="48" ht="17.45" customHeight="1">
      <c r="A48" s="1078">
        <f>6+A47</f>
        <v/>
      </c>
      <c r="B48" s="560" t="n">
        <v>83.90000000000001</v>
      </c>
      <c r="C48" s="561" t="n">
        <v>79.09999999999999</v>
      </c>
      <c r="D48" s="562" t="n">
        <v>82.7</v>
      </c>
      <c r="E48" s="561" t="n">
        <v>119</v>
      </c>
      <c r="F48" s="567" t="n">
        <v>84.2</v>
      </c>
      <c r="H48" s="1079" t="n">
        <v>3.116</v>
      </c>
      <c r="I48" s="1080" t="n">
        <v>1.705</v>
      </c>
      <c r="J48" s="1081" t="n">
        <v>1.729</v>
      </c>
      <c r="K48" s="1082" t="n">
        <v>1.281</v>
      </c>
      <c r="L48" s="1085" t="n">
        <v>1.227</v>
      </c>
    </row>
    <row r="49" ht="17.45" customHeight="1">
      <c r="A49" s="1078">
        <f>6+A48</f>
        <v/>
      </c>
      <c r="B49" s="561" t="n">
        <v>43.9</v>
      </c>
      <c r="C49" s="561" t="n">
        <v>41.1</v>
      </c>
      <c r="D49" s="562" t="n">
        <v>41.9</v>
      </c>
      <c r="E49" s="561" t="n">
        <v>57.2</v>
      </c>
      <c r="F49" s="567" t="n">
        <v>50.9</v>
      </c>
      <c r="H49" s="1084" t="n">
        <v>0.5713</v>
      </c>
      <c r="I49" s="1080" t="n">
        <v>0.5115</v>
      </c>
      <c r="J49" s="1081" t="n">
        <v>0.4679</v>
      </c>
      <c r="K49" s="1082" t="n">
        <v>0.5884</v>
      </c>
      <c r="L49" s="1085" t="n">
        <v>0.6051</v>
      </c>
    </row>
    <row r="50" ht="17.45" customHeight="1">
      <c r="A50" s="1086">
        <f>6+A49</f>
        <v/>
      </c>
      <c r="B50" s="571" t="n">
        <v>54.6</v>
      </c>
      <c r="C50" s="571" t="n">
        <v>49.2</v>
      </c>
      <c r="D50" s="572" t="n">
        <v>48</v>
      </c>
      <c r="E50" s="571" t="n">
        <v>54.2</v>
      </c>
      <c r="F50" s="573" t="n">
        <v>55.3</v>
      </c>
      <c r="H50" s="1084" t="n">
        <v>0.8643</v>
      </c>
      <c r="I50" s="1080" t="n">
        <v>0.7138</v>
      </c>
      <c r="J50" s="1081" t="n">
        <v>0.7381</v>
      </c>
      <c r="K50" s="1082" t="n">
        <v>0.7392</v>
      </c>
      <c r="L50" s="1085" t="n">
        <v>0.843</v>
      </c>
    </row>
    <row r="51" ht="17.45" customHeight="1">
      <c r="A51" s="1086">
        <f>6+A50</f>
        <v/>
      </c>
      <c r="B51" s="571" t="n">
        <v>32.9</v>
      </c>
      <c r="C51" s="571" t="n">
        <v>32.9</v>
      </c>
      <c r="D51" s="572" t="n">
        <v>32.5</v>
      </c>
      <c r="E51" s="571" t="n">
        <v>36.6</v>
      </c>
      <c r="F51" s="573" t="n">
        <v>45</v>
      </c>
      <c r="H51" s="1084" t="n">
        <v>0.5006</v>
      </c>
      <c r="I51" s="1080" t="n">
        <v>0.5132</v>
      </c>
      <c r="J51" s="1081" t="n">
        <v>0.5221</v>
      </c>
      <c r="K51" s="1082" t="n">
        <v>0.5135</v>
      </c>
      <c r="L51" s="1085" t="n">
        <v>0.6229</v>
      </c>
    </row>
    <row r="52" ht="17.45" customHeight="1">
      <c r="A52" s="1078">
        <f>6+A51</f>
        <v/>
      </c>
      <c r="B52" s="561" t="n">
        <v>121</v>
      </c>
      <c r="C52" s="561" t="n">
        <v>108</v>
      </c>
      <c r="D52" s="562" t="n">
        <v>110</v>
      </c>
      <c r="E52" s="561" t="n">
        <v>130</v>
      </c>
      <c r="F52" s="567" t="n">
        <v>115</v>
      </c>
      <c r="H52" s="1084" t="n">
        <v>1.625</v>
      </c>
      <c r="I52" s="1080" t="n">
        <v>1.343</v>
      </c>
      <c r="J52" s="1081" t="n">
        <v>1.425</v>
      </c>
      <c r="K52" s="1082" t="n">
        <v>1.444</v>
      </c>
      <c r="L52" s="1085" t="n">
        <v>1.498</v>
      </c>
    </row>
    <row r="53" ht="17.45" customHeight="1">
      <c r="A53" s="1078">
        <f>6+A52</f>
        <v/>
      </c>
      <c r="B53" s="561" t="n">
        <v>79.59999999999999</v>
      </c>
      <c r="C53" s="561" t="n">
        <v>70.5</v>
      </c>
      <c r="D53" s="562" t="n">
        <v>74.3</v>
      </c>
      <c r="E53" s="561" t="n">
        <v>92.40000000000001</v>
      </c>
      <c r="F53" s="567" t="n">
        <v>92.5</v>
      </c>
      <c r="H53" s="1084" t="n">
        <v>1.223</v>
      </c>
      <c r="I53" s="1080" t="n">
        <v>1.496</v>
      </c>
      <c r="J53" s="1081" t="n">
        <v>1.404</v>
      </c>
      <c r="K53" s="1082" t="n">
        <v>1.394</v>
      </c>
      <c r="L53" s="1085" t="n">
        <v>1.307</v>
      </c>
    </row>
    <row r="54" ht="17.45" customHeight="1" thickBot="1">
      <c r="A54" s="1097">
        <f>6+A53</f>
        <v/>
      </c>
      <c r="B54" s="583" t="n">
        <v>59</v>
      </c>
      <c r="C54" s="583" t="n">
        <v>46.1</v>
      </c>
      <c r="D54" s="584" t="n">
        <v>50.5</v>
      </c>
      <c r="E54" s="583" t="n">
        <v>67.09999999999999</v>
      </c>
      <c r="F54" s="585" t="n">
        <v>63.5</v>
      </c>
      <c r="H54" s="1098" t="n">
        <v>3.838</v>
      </c>
      <c r="I54" s="1093" t="n">
        <v>1.29</v>
      </c>
      <c r="J54" s="1094" t="n">
        <v>1.329</v>
      </c>
      <c r="K54" s="1095" t="n">
        <v>1.109</v>
      </c>
      <c r="L54" s="1096" t="n">
        <v>1.455</v>
      </c>
    </row>
    <row r="55" ht="17.45" customHeight="1">
      <c r="A55" s="1078">
        <f>6+A54</f>
        <v/>
      </c>
      <c r="B55" s="561" t="n">
        <v>58.4</v>
      </c>
      <c r="C55" s="561" t="n">
        <v>55.4</v>
      </c>
      <c r="D55" s="562" t="n">
        <v>57.6</v>
      </c>
      <c r="E55" s="561" t="n">
        <v>76.2</v>
      </c>
      <c r="F55" s="567" t="n">
        <v>81.3</v>
      </c>
      <c r="H55" s="1099" t="n"/>
      <c r="I55" s="1099" t="n"/>
      <c r="J55" s="1099" t="n"/>
      <c r="K55" s="1099" t="n"/>
      <c r="L55" s="1099" t="n"/>
    </row>
    <row r="56" ht="17.45" customHeight="1">
      <c r="A56" s="1078">
        <f>6+A55</f>
        <v/>
      </c>
      <c r="B56" s="561" t="n">
        <v>67.3</v>
      </c>
      <c r="C56" s="561" t="n">
        <v>65.09999999999999</v>
      </c>
      <c r="D56" s="562" t="n">
        <v>66.90000000000001</v>
      </c>
      <c r="E56" s="561" t="n">
        <v>82.5</v>
      </c>
      <c r="F56" s="567" t="n">
        <v>81.09999999999999</v>
      </c>
      <c r="H56" s="1099" t="n"/>
      <c r="I56" s="1099" t="n"/>
      <c r="J56" s="1099" t="n"/>
      <c r="K56" s="1099" t="n"/>
      <c r="L56" s="1099" t="n"/>
    </row>
    <row r="57" ht="17.45" customHeight="1">
      <c r="A57" s="1086">
        <f>6+A56</f>
        <v/>
      </c>
      <c r="B57" s="571" t="n">
        <v>49.3</v>
      </c>
      <c r="C57" s="571" t="n">
        <v>45.1</v>
      </c>
      <c r="D57" s="572" t="n">
        <v>46.5</v>
      </c>
      <c r="E57" s="571" t="n">
        <v>57.4</v>
      </c>
      <c r="F57" s="573" t="n">
        <v>54</v>
      </c>
      <c r="H57" s="1099" t="n"/>
      <c r="I57" s="1099" t="n"/>
      <c r="J57" s="1099" t="n"/>
      <c r="K57" s="1099" t="n"/>
      <c r="L57" s="1099" t="n"/>
    </row>
    <row r="58" ht="17.45" customHeight="1">
      <c r="A58" s="1086">
        <f>6+A57</f>
        <v/>
      </c>
      <c r="B58" s="571" t="n">
        <v>103</v>
      </c>
      <c r="C58" s="571" t="n">
        <v>97.09999999999999</v>
      </c>
      <c r="D58" s="572" t="n">
        <v>98.3</v>
      </c>
      <c r="E58" s="571" t="n">
        <v>101</v>
      </c>
      <c r="F58" s="573" t="n">
        <v>112</v>
      </c>
      <c r="H58" s="1099" t="n"/>
      <c r="I58" s="1099" t="n"/>
      <c r="J58" s="1099" t="n"/>
      <c r="K58" s="1099" t="n"/>
      <c r="L58" s="1099" t="n"/>
    </row>
    <row r="59" ht="17.45" customHeight="1">
      <c r="A59" s="1078">
        <f>6+A58</f>
        <v/>
      </c>
      <c r="B59" s="561" t="n">
        <v>70.90000000000001</v>
      </c>
      <c r="C59" s="561" t="n">
        <v>66.90000000000001</v>
      </c>
      <c r="D59" s="562" t="n">
        <v>67.3</v>
      </c>
      <c r="E59" s="561" t="n">
        <v>76.7</v>
      </c>
      <c r="F59" s="567" t="n">
        <v>76.8</v>
      </c>
      <c r="H59" s="1099" t="n"/>
      <c r="I59" s="1099" t="n"/>
      <c r="J59" s="1099" t="n"/>
      <c r="K59" s="1099" t="n"/>
      <c r="L59" s="1099" t="n"/>
    </row>
    <row r="60" ht="17.45" customHeight="1">
      <c r="A60" s="1078">
        <f>6+A59</f>
        <v/>
      </c>
      <c r="B60" s="561" t="n">
        <v>77.90000000000001</v>
      </c>
      <c r="C60" s="561" t="n">
        <v>75.5</v>
      </c>
      <c r="D60" s="562" t="n">
        <v>76.90000000000001</v>
      </c>
      <c r="E60" s="561" t="n">
        <v>93.59999999999999</v>
      </c>
      <c r="F60" s="567" t="n">
        <v>102</v>
      </c>
      <c r="H60" s="1099" t="n"/>
      <c r="I60" s="1099" t="n"/>
      <c r="J60" s="1099" t="n"/>
      <c r="K60" s="1099" t="n"/>
      <c r="L60" s="1099" t="n"/>
    </row>
    <row r="61" ht="17.45" customHeight="1">
      <c r="A61" s="1078">
        <f>6+A60</f>
        <v/>
      </c>
      <c r="B61" s="561" t="n">
        <v>72.2</v>
      </c>
      <c r="C61" s="561" t="n">
        <v>62.5</v>
      </c>
      <c r="D61" s="562" t="n">
        <v>64.09999999999999</v>
      </c>
      <c r="E61" s="561" t="n">
        <v>6.01</v>
      </c>
      <c r="F61" s="567" t="n">
        <v>81.59999999999999</v>
      </c>
      <c r="H61" s="1099" t="n"/>
      <c r="I61" s="1099" t="n"/>
      <c r="J61" s="1099" t="n"/>
      <c r="K61" s="1099" t="n"/>
      <c r="L61" s="1099" t="n"/>
    </row>
    <row r="62" ht="17.45" customHeight="1">
      <c r="A62" s="1078">
        <f>6+A61</f>
        <v/>
      </c>
      <c r="B62" s="561" t="n">
        <v>16.1</v>
      </c>
      <c r="C62" s="561" t="n">
        <v>12.1</v>
      </c>
      <c r="D62" s="562" t="n">
        <v>13.5</v>
      </c>
      <c r="E62" s="561" t="n">
        <v>18.7</v>
      </c>
      <c r="F62" s="567" t="n">
        <v>32.9</v>
      </c>
      <c r="H62" s="1099" t="n"/>
      <c r="I62" s="1099" t="n"/>
      <c r="J62" s="1099" t="n"/>
      <c r="K62" s="1099" t="n"/>
      <c r="L62" s="1099" t="n"/>
    </row>
    <row r="63" ht="17.45" customHeight="1">
      <c r="A63" s="1097">
        <f>6+A62</f>
        <v/>
      </c>
      <c r="B63" s="583" t="n">
        <v>92.3</v>
      </c>
      <c r="C63" s="583" t="n">
        <v>81</v>
      </c>
      <c r="D63" s="584" t="n">
        <v>82.7</v>
      </c>
      <c r="E63" s="583" t="n">
        <v>106</v>
      </c>
      <c r="F63" s="585" t="n">
        <v>97.40000000000001</v>
      </c>
      <c r="H63" s="1099" t="n"/>
      <c r="I63" s="1099" t="n"/>
      <c r="J63" s="1099" t="n"/>
      <c r="K63" s="1099" t="n"/>
      <c r="L63" s="1099" t="n"/>
    </row>
    <row r="64" ht="17.45" customHeight="1">
      <c r="A64" s="1086">
        <f>6+A63</f>
        <v/>
      </c>
      <c r="B64" s="571" t="n">
        <v>17.6</v>
      </c>
      <c r="C64" s="571" t="n">
        <v>16.4</v>
      </c>
      <c r="D64" s="572" t="n">
        <v>16.1</v>
      </c>
      <c r="E64" s="571" t="n">
        <v>21</v>
      </c>
      <c r="F64" s="573" t="n">
        <v>23</v>
      </c>
      <c r="H64" s="1099" t="n"/>
      <c r="I64" s="1099" t="n"/>
      <c r="J64" s="1099" t="n"/>
      <c r="K64" s="1099" t="n"/>
      <c r="L64" s="1099" t="n"/>
    </row>
    <row r="65" ht="17.45" customHeight="1">
      <c r="A65" s="1086">
        <f>6+A64</f>
        <v/>
      </c>
      <c r="B65" s="571" t="n">
        <v>33.3</v>
      </c>
      <c r="C65" s="571" t="n">
        <v>28.6</v>
      </c>
      <c r="D65" s="572" t="n">
        <v>30.7</v>
      </c>
      <c r="E65" s="571" t="n">
        <v>30.9</v>
      </c>
      <c r="F65" s="573" t="n">
        <v>35.9</v>
      </c>
      <c r="H65" s="1100" t="n">
        <v>0.757</v>
      </c>
      <c r="I65" s="1099" t="n">
        <v>0.707</v>
      </c>
      <c r="J65" s="1099" t="n">
        <v>0.7523</v>
      </c>
      <c r="K65" s="1099" t="n">
        <v>0.59</v>
      </c>
      <c r="L65" s="1099" t="n">
        <v>0.721</v>
      </c>
    </row>
    <row r="66" ht="17.45" customHeight="1">
      <c r="A66" s="1078">
        <f>6+A65</f>
        <v/>
      </c>
      <c r="B66" s="561" t="n">
        <v>57.7</v>
      </c>
      <c r="C66" s="561" t="n">
        <v>54.7</v>
      </c>
      <c r="D66" s="562" t="n">
        <v>56.3</v>
      </c>
      <c r="E66" s="561" t="n">
        <v>75.09999999999999</v>
      </c>
      <c r="F66" s="567" t="n">
        <v>64.90000000000001</v>
      </c>
      <c r="H66" s="1099" t="n">
        <v>2.312</v>
      </c>
      <c r="I66" s="1099" t="n">
        <v>1.014</v>
      </c>
      <c r="J66" s="1099" t="n">
        <v>1.019</v>
      </c>
      <c r="K66" s="1099" t="n">
        <v>1.071</v>
      </c>
      <c r="L66" s="1099" t="n">
        <v>1.016</v>
      </c>
    </row>
    <row r="67" ht="17.45" customHeight="1">
      <c r="A67" s="1097">
        <f>6+A66</f>
        <v/>
      </c>
      <c r="B67" s="583" t="n">
        <v>108</v>
      </c>
      <c r="C67" s="583" t="n">
        <v>96.2</v>
      </c>
      <c r="D67" s="584" t="n">
        <v>95.09999999999999</v>
      </c>
      <c r="E67" s="583" t="n">
        <v>113</v>
      </c>
      <c r="F67" s="585" t="n">
        <v>120</v>
      </c>
      <c r="H67" s="1099" t="n">
        <v>5.345</v>
      </c>
      <c r="I67" s="1099" t="n">
        <v>1.882</v>
      </c>
      <c r="J67" s="1099" t="n">
        <v>1.817</v>
      </c>
      <c r="K67" s="1099" t="n">
        <v>1.567</v>
      </c>
      <c r="L67" s="1099" t="n">
        <v>2.058</v>
      </c>
    </row>
    <row r="68" ht="17.45" customHeight="1">
      <c r="A68" s="1078">
        <f>6+A67</f>
        <v/>
      </c>
      <c r="B68" s="561" t="n">
        <v>61.8</v>
      </c>
      <c r="C68" s="561" t="n">
        <v>61.9</v>
      </c>
      <c r="D68" s="562" t="n">
        <v>62.8</v>
      </c>
      <c r="E68" s="561" t="n">
        <v>104</v>
      </c>
      <c r="F68" s="567" t="n">
        <v>99.7</v>
      </c>
      <c r="H68" s="1099" t="n">
        <v>2.427</v>
      </c>
      <c r="I68" s="1099" t="n">
        <v>0.995</v>
      </c>
      <c r="J68" s="1099" t="n">
        <v>1.05</v>
      </c>
      <c r="K68" s="1099" t="n">
        <v>1.017</v>
      </c>
      <c r="L68" s="1099" t="n">
        <v>1.167</v>
      </c>
    </row>
    <row r="69" ht="17.45" customHeight="1">
      <c r="A69" s="1078">
        <f>6+A68</f>
        <v/>
      </c>
      <c r="B69" s="561" t="n">
        <v>180</v>
      </c>
      <c r="C69" s="561" t="n">
        <v>65</v>
      </c>
      <c r="D69" s="562" t="n">
        <v>63.4</v>
      </c>
      <c r="E69" s="561" t="n">
        <v>84.90000000000001</v>
      </c>
      <c r="F69" s="567" t="n">
        <v>78.2</v>
      </c>
      <c r="H69" s="1099" t="n">
        <v>1.49</v>
      </c>
      <c r="I69" s="1099" t="n">
        <v>0.886</v>
      </c>
      <c r="J69" s="1099" t="n">
        <v>0.912</v>
      </c>
      <c r="K69" s="1099" t="n">
        <v>0.98</v>
      </c>
      <c r="L69" s="1099" t="n">
        <v>1.198</v>
      </c>
    </row>
    <row r="70" ht="17.45" customHeight="1">
      <c r="A70" s="1078">
        <f>6+A69</f>
        <v/>
      </c>
      <c r="B70" s="561" t="n">
        <v>80.5</v>
      </c>
      <c r="C70" s="561" t="n">
        <v>73.09999999999999</v>
      </c>
      <c r="D70" s="562" t="n">
        <v>75</v>
      </c>
      <c r="E70" s="561" t="n">
        <v>99.5</v>
      </c>
      <c r="F70" s="567" t="n">
        <v>86.90000000000001</v>
      </c>
      <c r="H70" s="1099" t="n">
        <v>2.359</v>
      </c>
      <c r="I70" s="1099" t="n">
        <v>1.179</v>
      </c>
      <c r="J70" s="1099" t="n">
        <v>1.079</v>
      </c>
      <c r="K70" s="1099" t="n">
        <v>1.209</v>
      </c>
      <c r="L70" s="1099" t="n">
        <v>1.246</v>
      </c>
    </row>
    <row r="71" ht="17.45" customHeight="1">
      <c r="A71" s="1078">
        <f>6+A70</f>
        <v/>
      </c>
      <c r="B71" s="561" t="n">
        <v>47</v>
      </c>
      <c r="C71" s="561" t="n">
        <v>33.1</v>
      </c>
      <c r="D71" s="562" t="n">
        <v>39.5</v>
      </c>
      <c r="E71" s="561" t="n">
        <v>40.5</v>
      </c>
      <c r="F71" s="567" t="n">
        <v>48.4</v>
      </c>
      <c r="H71" s="1099" t="n">
        <v>0.878</v>
      </c>
      <c r="I71" s="1099" t="n">
        <v>0.6860000000000001</v>
      </c>
      <c r="J71" s="1099" t="n">
        <v>0.713</v>
      </c>
      <c r="K71" s="1099" t="n">
        <v>0.644</v>
      </c>
      <c r="L71" s="1099" t="n">
        <v>1.006</v>
      </c>
    </row>
    <row r="72" ht="17.45" customHeight="1">
      <c r="A72" s="1078">
        <f>6+A71</f>
        <v/>
      </c>
      <c r="B72" s="589" t="n">
        <v>63.4</v>
      </c>
      <c r="C72" s="589" t="n">
        <v>52</v>
      </c>
      <c r="D72" s="590" t="n">
        <v>50</v>
      </c>
      <c r="E72" s="589" t="n">
        <v>58.4</v>
      </c>
      <c r="F72" s="591" t="n">
        <v>58.8</v>
      </c>
      <c r="H72" s="1099" t="n">
        <v>0.969</v>
      </c>
      <c r="I72" s="1099" t="n">
        <v>0.8129999999999999</v>
      </c>
      <c r="J72" s="1099" t="n">
        <v>0.87</v>
      </c>
      <c r="K72" s="1099" t="n">
        <v>0.857</v>
      </c>
      <c r="L72" s="1099" t="n">
        <v>0.917</v>
      </c>
    </row>
    <row r="73" ht="17.45" customHeight="1">
      <c r="A73" s="1078">
        <f>6+A72</f>
        <v/>
      </c>
      <c r="B73" s="589" t="n">
        <v>59.4</v>
      </c>
      <c r="C73" s="589" t="n">
        <v>52.5</v>
      </c>
      <c r="D73" s="590" t="n">
        <v>54.6</v>
      </c>
      <c r="E73" s="589" t="n">
        <v>63.4</v>
      </c>
      <c r="F73" s="591" t="n">
        <v>69.8</v>
      </c>
      <c r="H73" s="1099" t="n">
        <v>2.388</v>
      </c>
      <c r="I73" s="1099" t="n">
        <v>0.997</v>
      </c>
      <c r="J73" s="1099" t="n">
        <v>1.049</v>
      </c>
      <c r="K73" s="1099" t="n">
        <v>0.826</v>
      </c>
      <c r="L73" s="1099" t="n">
        <v>1.125</v>
      </c>
    </row>
    <row r="74" ht="17.45" customHeight="1">
      <c r="A74" s="1078">
        <f>6+A73</f>
        <v/>
      </c>
      <c r="B74" s="589" t="n">
        <v>38.8</v>
      </c>
      <c r="C74" s="589" t="n">
        <v>39.5</v>
      </c>
      <c r="D74" s="590" t="n">
        <v>39.8</v>
      </c>
      <c r="E74" s="589" t="n">
        <v>51</v>
      </c>
      <c r="F74" s="591" t="n">
        <v>55.1</v>
      </c>
      <c r="H74" s="1099" t="n">
        <v>0.9320000000000001</v>
      </c>
      <c r="I74" s="1099" t="n">
        <v>1.148</v>
      </c>
      <c r="J74" s="1099" t="n">
        <v>1.183</v>
      </c>
      <c r="K74" s="1099" t="n">
        <v>0.8080000000000001</v>
      </c>
      <c r="L74" s="1099" t="n">
        <v>0.871</v>
      </c>
    </row>
    <row r="75" ht="17.45" customHeight="1">
      <c r="A75" s="1078">
        <f>6+A74</f>
        <v/>
      </c>
      <c r="B75" s="589" t="n">
        <v>68.5</v>
      </c>
      <c r="C75" s="589" t="n">
        <v>77.59999999999999</v>
      </c>
      <c r="D75" s="590" t="n">
        <v>77.59999999999999</v>
      </c>
      <c r="E75" s="589" t="n">
        <v>90</v>
      </c>
      <c r="F75" s="591" t="n">
        <v>85.40000000000001</v>
      </c>
      <c r="H75" s="1099" t="n">
        <v>2.562</v>
      </c>
      <c r="I75" s="1099" t="n">
        <v>1.596</v>
      </c>
      <c r="J75" s="1099" t="n">
        <v>1.558</v>
      </c>
      <c r="K75" s="1099" t="n">
        <v>1.056</v>
      </c>
      <c r="L75" s="1099" t="n">
        <v>1.418</v>
      </c>
    </row>
    <row r="76" ht="17.45" customHeight="1">
      <c r="A76" s="1078">
        <f>6+A75</f>
        <v/>
      </c>
      <c r="B76" s="589" t="n">
        <v>57</v>
      </c>
      <c r="C76" s="589" t="n">
        <v>51.9</v>
      </c>
      <c r="D76" s="590" t="n">
        <v>53.2</v>
      </c>
      <c r="E76" s="589" t="n">
        <v>67.8</v>
      </c>
      <c r="F76" s="591" t="n">
        <v>71.8</v>
      </c>
      <c r="H76" s="1099" t="n">
        <v>2.566</v>
      </c>
      <c r="I76" s="1099" t="n">
        <v>1.149</v>
      </c>
      <c r="J76" s="1099" t="n">
        <v>1.158</v>
      </c>
      <c r="K76" s="1099" t="n">
        <v>0.924</v>
      </c>
      <c r="L76" s="1099" t="n">
        <v>1.148</v>
      </c>
    </row>
    <row r="77" ht="17.45" customHeight="1">
      <c r="A77" s="1078">
        <f>6+A76</f>
        <v/>
      </c>
      <c r="B77" s="589" t="n">
        <v>71.09999999999999</v>
      </c>
      <c r="C77" s="589" t="n">
        <v>73.5</v>
      </c>
      <c r="D77" s="590" t="n">
        <v>75.8</v>
      </c>
      <c r="E77" s="589" t="n">
        <v>87.5</v>
      </c>
      <c r="F77" s="591" t="n">
        <v>88.40000000000001</v>
      </c>
      <c r="H77" s="1099" t="n">
        <v>1.4</v>
      </c>
      <c r="I77" s="1099" t="n">
        <v>1.34</v>
      </c>
      <c r="J77" s="1099" t="n">
        <v>1.443</v>
      </c>
      <c r="K77" s="1099" t="n">
        <v>1.165</v>
      </c>
      <c r="L77" s="1099" t="n">
        <v>1.227</v>
      </c>
    </row>
    <row r="78" ht="17.45" customHeight="1">
      <c r="A78" s="1078">
        <f>6+A77</f>
        <v/>
      </c>
      <c r="B78" s="589" t="n">
        <v>35.7</v>
      </c>
      <c r="C78" s="589" t="n">
        <v>37.3</v>
      </c>
      <c r="D78" s="590" t="n">
        <v>36</v>
      </c>
      <c r="E78" s="589" t="n">
        <v>40.4</v>
      </c>
      <c r="F78" s="591" t="n">
        <v>53.2</v>
      </c>
      <c r="H78" s="1099" t="n">
        <v>0.663</v>
      </c>
      <c r="I78" s="1099" t="n">
        <v>0.681</v>
      </c>
      <c r="J78" s="1099" t="n">
        <v>0.668</v>
      </c>
      <c r="K78" s="1099" t="n">
        <v>0.417</v>
      </c>
      <c r="L78" s="1099" t="n">
        <v>0.734</v>
      </c>
    </row>
    <row r="79" ht="17.45" customHeight="1">
      <c r="A79" s="1078">
        <f>6+A78</f>
        <v/>
      </c>
      <c r="B79" s="589" t="n">
        <v>55</v>
      </c>
      <c r="C79" s="589" t="n">
        <v>53.1</v>
      </c>
      <c r="D79" s="590" t="n">
        <v>54.9</v>
      </c>
      <c r="E79" s="589" t="n">
        <v>60.3</v>
      </c>
      <c r="F79" s="591" t="n">
        <v>64.2</v>
      </c>
      <c r="H79" s="1099" t="n">
        <v>0.959</v>
      </c>
      <c r="I79" s="1099" t="n">
        <v>0.769</v>
      </c>
      <c r="J79" s="1099" t="n">
        <v>0.785</v>
      </c>
      <c r="K79" s="1099" t="n">
        <v>0.777</v>
      </c>
      <c r="L79" s="1099" t="n">
        <v>0.975</v>
      </c>
    </row>
    <row r="80" ht="17.45" customHeight="1">
      <c r="A80" s="1078">
        <f>6+A79</f>
        <v/>
      </c>
      <c r="B80" s="589" t="n"/>
      <c r="C80" s="589" t="n"/>
      <c r="D80" s="590" t="n"/>
      <c r="E80" s="589" t="n"/>
      <c r="F80" s="591" t="n"/>
    </row>
    <row r="81" ht="17.45" customHeight="1">
      <c r="A81" s="1078">
        <f>6+A80</f>
        <v/>
      </c>
      <c r="B81" s="589" t="n"/>
      <c r="C81" s="589" t="n"/>
      <c r="D81" s="590" t="n"/>
      <c r="E81" s="589" t="n"/>
      <c r="F81" s="591" t="n"/>
    </row>
    <row r="82" ht="17.45" customHeight="1">
      <c r="A82" s="1078">
        <f>6+A81</f>
        <v/>
      </c>
      <c r="B82" s="589" t="n"/>
      <c r="C82" s="589" t="n"/>
      <c r="D82" s="590" t="n"/>
      <c r="E82" s="589" t="n"/>
      <c r="F82" s="591" t="n"/>
    </row>
    <row r="83" ht="17.45" customHeight="1">
      <c r="A83" s="1078">
        <f>6+A82</f>
        <v/>
      </c>
      <c r="B83" s="589" t="n"/>
      <c r="C83" s="589" t="n"/>
      <c r="D83" s="590" t="n"/>
      <c r="E83" s="589" t="n"/>
      <c r="F83" s="591" t="n"/>
    </row>
    <row r="84" ht="17.45" customHeight="1">
      <c r="A84" s="1078">
        <f>6+A83</f>
        <v/>
      </c>
      <c r="B84" s="589" t="n"/>
      <c r="C84" s="589" t="n"/>
      <c r="D84" s="590" t="n"/>
      <c r="E84" s="589" t="n"/>
      <c r="F84" s="591" t="n"/>
    </row>
    <row r="85" ht="17.45" customHeight="1">
      <c r="A85" s="1078">
        <f>6+A84</f>
        <v/>
      </c>
      <c r="B85" s="589" t="n"/>
      <c r="C85" s="589" t="n"/>
      <c r="D85" s="590" t="n"/>
      <c r="E85" s="589" t="n"/>
      <c r="F85" s="591" t="n"/>
    </row>
    <row r="86" ht="17.45" customHeight="1">
      <c r="A86" s="1078">
        <f>6+A85</f>
        <v/>
      </c>
      <c r="B86" s="589" t="n"/>
      <c r="C86" s="589" t="n"/>
      <c r="D86" s="590" t="n"/>
      <c r="E86" s="589" t="n"/>
      <c r="F86" s="591" t="n"/>
    </row>
    <row r="87" ht="17.45" customHeight="1">
      <c r="A87" s="1078">
        <f>6+A86</f>
        <v/>
      </c>
      <c r="B87" s="589" t="n"/>
      <c r="C87" s="589" t="n"/>
      <c r="D87" s="590" t="n"/>
      <c r="E87" s="589" t="n"/>
      <c r="F87" s="591" t="n"/>
    </row>
    <row r="88" ht="17.45" customHeight="1">
      <c r="A88" s="1078">
        <f>6+A87</f>
        <v/>
      </c>
      <c r="B88" s="589" t="n"/>
      <c r="C88" s="589" t="n"/>
      <c r="D88" s="590" t="n"/>
      <c r="E88" s="589" t="n"/>
      <c r="F88" s="591" t="n"/>
    </row>
    <row r="89" ht="17.45" customHeight="1">
      <c r="A89" s="1078">
        <f>6+A88</f>
        <v/>
      </c>
      <c r="B89" s="589" t="n"/>
      <c r="C89" s="589" t="n"/>
      <c r="D89" s="590" t="n"/>
      <c r="E89" s="589" t="n"/>
      <c r="F89" s="591" t="n"/>
    </row>
    <row r="90" ht="17.45" customHeight="1">
      <c r="A90" s="1078">
        <f>6+A89</f>
        <v/>
      </c>
      <c r="B90" s="589" t="n"/>
      <c r="C90" s="589" t="n"/>
      <c r="D90" s="590" t="n"/>
      <c r="E90" s="589" t="n"/>
      <c r="F90" s="591" t="n"/>
    </row>
    <row r="91" ht="17.45" customHeight="1">
      <c r="A91" s="1078">
        <f>6+A90</f>
        <v/>
      </c>
      <c r="B91" s="589" t="n"/>
      <c r="C91" s="589" t="n"/>
      <c r="D91" s="590" t="n"/>
      <c r="E91" s="589" t="n"/>
      <c r="F91" s="591" t="n"/>
    </row>
    <row r="92" ht="17.45" customHeight="1">
      <c r="A92" s="1078">
        <f>6+A91</f>
        <v/>
      </c>
      <c r="B92" s="589" t="n"/>
      <c r="C92" s="589" t="n"/>
      <c r="D92" s="590" t="n"/>
      <c r="E92" s="589" t="n"/>
      <c r="F92" s="591" t="n"/>
    </row>
    <row r="93" ht="17.45" customHeight="1">
      <c r="A93" s="1078">
        <f>6+A92</f>
        <v/>
      </c>
      <c r="B93" s="589" t="n"/>
      <c r="C93" s="589" t="n"/>
      <c r="D93" s="590" t="n"/>
      <c r="E93" s="589" t="n"/>
      <c r="F93" s="591" t="n"/>
    </row>
    <row r="94" ht="17.45" customHeight="1">
      <c r="A94" s="1078">
        <f>6+A93</f>
        <v/>
      </c>
      <c r="B94" s="589" t="n"/>
      <c r="C94" s="589" t="n"/>
      <c r="D94" s="590" t="n"/>
      <c r="E94" s="589" t="n"/>
      <c r="F94" s="591" t="n"/>
    </row>
    <row r="95" ht="17.45" customHeight="1">
      <c r="A95" s="1078">
        <f>6+A94</f>
        <v/>
      </c>
      <c r="B95" s="589" t="n"/>
      <c r="C95" s="589" t="n"/>
      <c r="D95" s="590" t="n"/>
      <c r="E95" s="589" t="n"/>
      <c r="F95" s="591" t="n"/>
    </row>
    <row r="96" ht="17.45" customHeight="1">
      <c r="A96" s="1078">
        <f>6+A95</f>
        <v/>
      </c>
      <c r="B96" s="589" t="n"/>
      <c r="C96" s="589" t="n"/>
      <c r="D96" s="590" t="n"/>
      <c r="E96" s="589" t="n"/>
      <c r="F96" s="591" t="n"/>
    </row>
    <row r="97" ht="17.45" customHeight="1">
      <c r="A97" s="1078">
        <f>6+A96</f>
        <v/>
      </c>
      <c r="B97" s="589" t="n"/>
      <c r="C97" s="589" t="n"/>
      <c r="D97" s="590" t="n"/>
      <c r="E97" s="589" t="n"/>
      <c r="F97" s="591" t="n"/>
    </row>
    <row r="98" ht="17.45" customHeight="1">
      <c r="A98" s="1078">
        <f>6+A97</f>
        <v/>
      </c>
      <c r="B98" s="589" t="n"/>
      <c r="C98" s="589" t="n"/>
      <c r="D98" s="590" t="n"/>
      <c r="E98" s="589" t="n"/>
      <c r="F98" s="591" t="n"/>
    </row>
    <row r="99" ht="17.45" customHeight="1">
      <c r="A99" s="1078">
        <f>6+A98</f>
        <v/>
      </c>
      <c r="B99" s="589" t="n"/>
      <c r="C99" s="589" t="n"/>
      <c r="D99" s="590" t="n"/>
      <c r="E99" s="589" t="n"/>
      <c r="F99" s="591" t="n"/>
    </row>
    <row r="100" ht="17.45" customHeight="1">
      <c r="A100" s="1078">
        <f>6+A99</f>
        <v/>
      </c>
      <c r="B100" s="589" t="n"/>
      <c r="C100" s="589" t="n"/>
      <c r="D100" s="590" t="n"/>
      <c r="E100" s="589" t="n"/>
      <c r="F100" s="591" t="n"/>
    </row>
    <row r="101" ht="17.45" customHeight="1">
      <c r="A101" s="1078">
        <f>6+A100</f>
        <v/>
      </c>
      <c r="B101" s="589" t="n"/>
      <c r="C101" s="589" t="n"/>
      <c r="D101" s="590" t="n"/>
      <c r="E101" s="589" t="n"/>
      <c r="F101" s="591" t="n"/>
    </row>
    <row r="102" ht="17.45" customHeight="1">
      <c r="A102" s="1078">
        <f>6+A101</f>
        <v/>
      </c>
      <c r="B102" s="589" t="n"/>
      <c r="C102" s="589" t="n"/>
      <c r="D102" s="590" t="n"/>
      <c r="E102" s="589" t="n"/>
      <c r="F102" s="591" t="n"/>
    </row>
    <row r="103" ht="17.45" customHeight="1">
      <c r="A103" s="1078">
        <f>6+A102</f>
        <v/>
      </c>
      <c r="B103" s="589" t="n"/>
      <c r="C103" s="589" t="n"/>
      <c r="D103" s="590" t="n"/>
      <c r="E103" s="589" t="n"/>
      <c r="F103" s="591" t="n"/>
    </row>
    <row r="104" ht="17.45" customHeight="1">
      <c r="A104" s="1078">
        <f>6+A103</f>
        <v/>
      </c>
      <c r="B104" s="589" t="n"/>
      <c r="C104" s="589" t="n"/>
      <c r="D104" s="590" t="n"/>
      <c r="E104" s="589" t="n"/>
      <c r="F104" s="591" t="n"/>
    </row>
    <row r="105" ht="17.45" customHeight="1">
      <c r="A105" s="1078">
        <f>6+A104</f>
        <v/>
      </c>
      <c r="B105" s="589" t="n"/>
      <c r="C105" s="589" t="n"/>
      <c r="D105" s="590" t="n"/>
      <c r="E105" s="589" t="n"/>
      <c r="F105" s="591" t="n"/>
    </row>
    <row r="106" ht="17.45" customHeight="1">
      <c r="A106" s="1078">
        <f>6+A105</f>
        <v/>
      </c>
      <c r="B106" s="589" t="n"/>
      <c r="C106" s="589" t="n"/>
      <c r="D106" s="590" t="n"/>
      <c r="E106" s="589" t="n"/>
      <c r="F106" s="591" t="n"/>
    </row>
    <row r="107" ht="17.45" customHeight="1">
      <c r="A107" s="1078">
        <f>6+A106</f>
        <v/>
      </c>
      <c r="B107" s="589" t="n"/>
      <c r="C107" s="589" t="n"/>
      <c r="D107" s="590" t="n"/>
      <c r="E107" s="589" t="n"/>
      <c r="F107" s="591" t="n"/>
    </row>
    <row r="108" ht="17.45" customHeight="1">
      <c r="A108" s="1078">
        <f>6+A107</f>
        <v/>
      </c>
      <c r="B108" s="589" t="n"/>
      <c r="C108" s="589" t="n"/>
      <c r="D108" s="590" t="n"/>
      <c r="E108" s="589" t="n"/>
      <c r="F108" s="591" t="n"/>
    </row>
    <row r="109" ht="17.45" customHeight="1">
      <c r="A109" s="1078">
        <f>6+A108</f>
        <v/>
      </c>
      <c r="B109" s="589" t="n"/>
      <c r="C109" s="589" t="n"/>
      <c r="D109" s="590" t="n"/>
      <c r="E109" s="589" t="n"/>
      <c r="F109" s="591" t="n"/>
    </row>
    <row r="110" ht="17.45" customHeight="1">
      <c r="A110" s="1078">
        <f>6+A109</f>
        <v/>
      </c>
      <c r="B110" s="589" t="n"/>
      <c r="C110" s="589" t="n"/>
      <c r="D110" s="590" t="n"/>
      <c r="E110" s="589" t="n"/>
      <c r="F110" s="591" t="n"/>
    </row>
    <row r="111" ht="17.45" customHeight="1">
      <c r="A111" s="1078">
        <f>6+A110</f>
        <v/>
      </c>
      <c r="B111" s="589" t="n"/>
      <c r="C111" s="589" t="n"/>
      <c r="D111" s="590" t="n"/>
      <c r="E111" s="589" t="n"/>
      <c r="F111" s="591" t="n"/>
    </row>
    <row r="112" ht="17.45" customHeight="1">
      <c r="A112" s="1078">
        <f>6+A111</f>
        <v/>
      </c>
      <c r="B112" s="589" t="n"/>
      <c r="C112" s="589" t="n"/>
      <c r="D112" s="590" t="n"/>
      <c r="E112" s="589" t="n"/>
      <c r="F112" s="591" t="n"/>
    </row>
    <row r="113" ht="17.45" customHeight="1">
      <c r="A113" s="1078">
        <f>6+A112</f>
        <v/>
      </c>
      <c r="B113" s="589" t="n"/>
      <c r="C113" s="589" t="n"/>
      <c r="D113" s="590" t="n"/>
      <c r="E113" s="589" t="n"/>
      <c r="F113" s="591" t="n"/>
    </row>
    <row r="114" ht="17.45" customHeight="1">
      <c r="A114" s="1078">
        <f>6+A113</f>
        <v/>
      </c>
      <c r="B114" s="589" t="n"/>
      <c r="C114" s="589" t="n"/>
      <c r="D114" s="590" t="n"/>
      <c r="E114" s="589" t="n"/>
      <c r="F114" s="591" t="n"/>
    </row>
    <row r="115" ht="17.45" customHeight="1">
      <c r="A115" s="1078">
        <f>6+A114</f>
        <v/>
      </c>
      <c r="B115" s="589" t="n"/>
      <c r="C115" s="589" t="n"/>
      <c r="D115" s="590" t="n"/>
      <c r="E115" s="589" t="n"/>
      <c r="F115" s="591" t="n"/>
    </row>
    <row r="116" ht="17.45" customHeight="1">
      <c r="A116" s="1078">
        <f>6+A115</f>
        <v/>
      </c>
      <c r="B116" s="589" t="n"/>
      <c r="C116" s="589" t="n"/>
      <c r="D116" s="590" t="n"/>
      <c r="E116" s="589" t="n"/>
      <c r="F116" s="591" t="n"/>
    </row>
    <row r="117" ht="17.45" customHeight="1">
      <c r="A117" s="1078">
        <f>6+A116</f>
        <v/>
      </c>
      <c r="B117" s="589" t="n"/>
      <c r="C117" s="589" t="n"/>
      <c r="D117" s="590" t="n"/>
      <c r="E117" s="589" t="n"/>
      <c r="F117" s="591" t="n"/>
    </row>
    <row r="118" ht="17.45" customHeight="1">
      <c r="A118" s="1078">
        <f>6+A117</f>
        <v/>
      </c>
      <c r="B118" s="589" t="n"/>
      <c r="C118" s="589" t="n"/>
      <c r="D118" s="590" t="n"/>
      <c r="E118" s="589" t="n"/>
      <c r="F118" s="591" t="n"/>
    </row>
    <row r="119" ht="17.45" customHeight="1">
      <c r="A119" s="1078">
        <f>6+A118</f>
        <v/>
      </c>
      <c r="B119" s="589" t="n"/>
      <c r="C119" s="589" t="n"/>
      <c r="D119" s="590" t="n"/>
      <c r="E119" s="589" t="n"/>
      <c r="F119" s="591" t="n"/>
    </row>
    <row r="120" ht="17.45" customHeight="1">
      <c r="A120" s="1078">
        <f>6+A119</f>
        <v/>
      </c>
      <c r="B120" s="589" t="n"/>
      <c r="C120" s="589" t="n"/>
      <c r="D120" s="590" t="n"/>
      <c r="E120" s="589" t="n"/>
      <c r="F120" s="591" t="n"/>
    </row>
    <row r="121" ht="17.45" customHeight="1">
      <c r="A121" s="1078">
        <f>6+A120</f>
        <v/>
      </c>
      <c r="B121" s="589" t="n">
        <v>40.1</v>
      </c>
      <c r="C121" s="589" t="n">
        <v>35</v>
      </c>
      <c r="D121" s="590" t="n">
        <v>34.4</v>
      </c>
      <c r="E121" s="589" t="n">
        <v>42.7</v>
      </c>
      <c r="F121" s="591" t="n">
        <v>42.5</v>
      </c>
    </row>
    <row r="122" ht="17.45" customHeight="1">
      <c r="A122" s="1078">
        <f>6+A121</f>
        <v/>
      </c>
      <c r="B122" s="592" t="n">
        <v>61.6</v>
      </c>
      <c r="C122" s="589" t="n">
        <v>53.3</v>
      </c>
      <c r="D122" s="590" t="n">
        <v>48.9</v>
      </c>
      <c r="E122" s="589" t="n">
        <v>64.40000000000001</v>
      </c>
      <c r="F122" s="591" t="n">
        <v>62.4</v>
      </c>
    </row>
    <row r="123" ht="17.45" customHeight="1">
      <c r="A123" s="1078">
        <f>6+A122</f>
        <v/>
      </c>
      <c r="B123" s="592" t="n">
        <v>65.40000000000001</v>
      </c>
      <c r="C123" s="589" t="n">
        <v>73</v>
      </c>
      <c r="D123" s="590" t="n">
        <v>63.6</v>
      </c>
      <c r="E123" s="589" t="n">
        <v>90.7</v>
      </c>
      <c r="F123" s="591" t="n">
        <v>83.3</v>
      </c>
    </row>
    <row r="124" ht="17.45" customHeight="1">
      <c r="A124" s="1078">
        <f>6+A123</f>
        <v/>
      </c>
      <c r="B124" s="592" t="n">
        <v>85.40000000000001</v>
      </c>
      <c r="C124" s="589" t="n">
        <v>68.5</v>
      </c>
      <c r="D124" s="590" t="n">
        <v>68.40000000000001</v>
      </c>
      <c r="E124" s="589" t="n">
        <v>114</v>
      </c>
      <c r="F124" s="591" t="n">
        <v>87.3</v>
      </c>
    </row>
    <row r="125" ht="17.45" customHeight="1" thickBot="1">
      <c r="A125" s="1101">
        <f>6+A124</f>
        <v/>
      </c>
      <c r="B125" s="589" t="n">
        <v>63.1</v>
      </c>
      <c r="C125" s="589" t="n">
        <v>59.1</v>
      </c>
      <c r="D125" s="590" t="n">
        <v>61.4</v>
      </c>
      <c r="E125" s="589" t="n">
        <v>80.40000000000001</v>
      </c>
      <c r="F125" s="591" t="n">
        <v>74.2</v>
      </c>
    </row>
    <row r="126" ht="17.45" customHeight="1">
      <c r="A126" s="1078">
        <f>6+A125</f>
        <v/>
      </c>
      <c r="B126" s="594" t="n">
        <v>31.7</v>
      </c>
      <c r="C126" s="595" t="n">
        <v>27.4</v>
      </c>
      <c r="D126" s="596" t="n">
        <v>29</v>
      </c>
      <c r="E126" s="594" t="n">
        <v>38.1</v>
      </c>
      <c r="F126" s="597" t="n">
        <v>32.8</v>
      </c>
    </row>
    <row r="127" ht="17.45" customHeight="1">
      <c r="A127" s="1078">
        <f>6+A126</f>
        <v/>
      </c>
      <c r="B127" s="567" t="n">
        <v>50</v>
      </c>
      <c r="C127" s="561" t="n">
        <v>44.3</v>
      </c>
      <c r="D127" s="562" t="n">
        <v>46.1</v>
      </c>
      <c r="E127" s="567" t="n">
        <v>59.6</v>
      </c>
      <c r="F127" s="598" t="n">
        <v>59.3</v>
      </c>
    </row>
    <row r="128" ht="17.45" customHeight="1">
      <c r="A128" s="1078">
        <f>6+A127</f>
        <v/>
      </c>
      <c r="B128" s="567" t="n">
        <v>39</v>
      </c>
      <c r="C128" s="561" t="n">
        <v>34.9</v>
      </c>
      <c r="D128" s="562" t="n">
        <v>36</v>
      </c>
      <c r="E128" s="567" t="n">
        <v>53.3</v>
      </c>
      <c r="F128" s="598" t="n">
        <v>39.2</v>
      </c>
    </row>
    <row r="129" ht="17.45" customHeight="1">
      <c r="A129" s="1078">
        <f>6+A128</f>
        <v/>
      </c>
      <c r="B129" s="567" t="n">
        <v>79</v>
      </c>
      <c r="C129" s="561" t="n">
        <v>41.1</v>
      </c>
      <c r="D129" s="562" t="n">
        <v>40.4</v>
      </c>
      <c r="E129" s="567" t="n">
        <v>75.2</v>
      </c>
      <c r="F129" s="598" t="n">
        <v>55.9</v>
      </c>
    </row>
    <row r="130" ht="17.45" customHeight="1">
      <c r="A130" s="1078">
        <f>6+A129</f>
        <v/>
      </c>
      <c r="B130" s="567" t="n">
        <v>120</v>
      </c>
      <c r="C130" s="561" t="n">
        <v>116</v>
      </c>
      <c r="D130" s="562" t="n">
        <v>116</v>
      </c>
      <c r="E130" s="567" t="n">
        <v>174</v>
      </c>
      <c r="F130" s="598" t="n">
        <v>145</v>
      </c>
    </row>
    <row r="131" ht="17.45" customHeight="1">
      <c r="A131" s="1078">
        <f>6+A130</f>
        <v/>
      </c>
      <c r="B131" s="567" t="n">
        <v>64.7</v>
      </c>
      <c r="C131" s="561" t="n">
        <v>53.2</v>
      </c>
      <c r="D131" s="562" t="n">
        <v>53.8</v>
      </c>
      <c r="E131" s="567" t="n">
        <v>89</v>
      </c>
      <c r="F131" s="598" t="n">
        <v>74.7</v>
      </c>
    </row>
    <row r="132" ht="17.45" customHeight="1">
      <c r="A132" s="1078">
        <f>6+A131</f>
        <v/>
      </c>
      <c r="B132" s="567" t="n">
        <v>51</v>
      </c>
      <c r="C132" s="561" t="n">
        <v>53.2</v>
      </c>
      <c r="D132" s="562" t="n">
        <v>56.3</v>
      </c>
      <c r="E132" s="567" t="n">
        <v>76.3</v>
      </c>
      <c r="F132" s="598" t="n">
        <v>71.09999999999999</v>
      </c>
    </row>
    <row r="133" ht="17.45" customHeight="1">
      <c r="A133" s="1078">
        <f>6+A132</f>
        <v/>
      </c>
      <c r="B133" s="567" t="n">
        <v>31.5</v>
      </c>
      <c r="C133" s="561" t="n">
        <v>31</v>
      </c>
      <c r="D133" s="562" t="n">
        <v>35.5</v>
      </c>
      <c r="E133" s="567" t="n">
        <v>57.7</v>
      </c>
      <c r="F133" s="598" t="n">
        <v>37.2</v>
      </c>
    </row>
    <row r="134" ht="17.45" customHeight="1">
      <c r="A134" s="1078">
        <f>6+A133</f>
        <v/>
      </c>
      <c r="B134" s="567" t="n">
        <v>53.9</v>
      </c>
      <c r="C134" s="561" t="n">
        <v>43.3</v>
      </c>
      <c r="D134" s="562" t="n">
        <v>46</v>
      </c>
      <c r="E134" s="567" t="n">
        <v>47.7</v>
      </c>
      <c r="F134" s="598" t="n">
        <v>52.7</v>
      </c>
    </row>
    <row r="135" ht="17.45" customHeight="1">
      <c r="A135" s="1078">
        <f>6+A134</f>
        <v/>
      </c>
      <c r="B135" s="567" t="n">
        <v>9.77</v>
      </c>
      <c r="C135" s="561" t="n">
        <v>6.65</v>
      </c>
      <c r="D135" s="562" t="n">
        <v>6</v>
      </c>
      <c r="E135" s="567" t="n">
        <v>5.04</v>
      </c>
      <c r="F135" s="598" t="n">
        <v>9.92</v>
      </c>
    </row>
    <row r="136" ht="17.45" customHeight="1">
      <c r="A136" s="1078">
        <f>6+A135</f>
        <v/>
      </c>
      <c r="B136" s="567" t="n">
        <v>47</v>
      </c>
      <c r="C136" s="561" t="n">
        <v>41.6</v>
      </c>
      <c r="D136" s="562" t="n">
        <v>44.1</v>
      </c>
      <c r="E136" s="567" t="n">
        <v>69</v>
      </c>
      <c r="F136" s="598" t="n">
        <v>60.1</v>
      </c>
    </row>
    <row r="137" ht="17.45" customHeight="1">
      <c r="A137" s="1078">
        <f>6+A136</f>
        <v/>
      </c>
      <c r="B137" s="567" t="n">
        <v>53</v>
      </c>
      <c r="C137" s="561" t="n">
        <v>52.8</v>
      </c>
      <c r="D137" s="562" t="n">
        <v>55.8</v>
      </c>
      <c r="E137" s="567" t="n">
        <v>68.59999999999999</v>
      </c>
      <c r="F137" s="598" t="n">
        <v>67.2</v>
      </c>
    </row>
    <row r="138" ht="17.45" customHeight="1">
      <c r="A138" s="1078">
        <f>6+A137</f>
        <v/>
      </c>
      <c r="B138" s="567" t="n">
        <v>19.8</v>
      </c>
      <c r="C138" s="561" t="n">
        <v>15.8</v>
      </c>
      <c r="D138" s="562" t="n">
        <v>16.1</v>
      </c>
      <c r="E138" s="567" t="n">
        <v>28</v>
      </c>
      <c r="F138" s="598" t="n">
        <v>29.3</v>
      </c>
    </row>
    <row r="139" ht="17.45" customHeight="1">
      <c r="A139" s="1078">
        <f>6+A138</f>
        <v/>
      </c>
      <c r="B139" s="567" t="n">
        <v>25.3</v>
      </c>
      <c r="C139" s="561" t="n">
        <v>17.6</v>
      </c>
      <c r="D139" s="562" t="n">
        <v>24.6</v>
      </c>
      <c r="E139" s="567" t="n">
        <v>22.7</v>
      </c>
      <c r="F139" s="598" t="n">
        <v>34.2</v>
      </c>
    </row>
    <row r="140" ht="17.45" customHeight="1">
      <c r="A140" s="1078">
        <f>6+A139</f>
        <v/>
      </c>
      <c r="B140" s="567" t="n">
        <v>60.1</v>
      </c>
      <c r="C140" s="561" t="n">
        <v>49.6</v>
      </c>
      <c r="D140" s="562" t="n">
        <v>56.5</v>
      </c>
      <c r="E140" s="567" t="n">
        <v>83.5</v>
      </c>
      <c r="F140" s="598" t="n">
        <v>63.8</v>
      </c>
    </row>
    <row r="141" ht="17.45" customHeight="1">
      <c r="A141" s="1078">
        <f>6+A140</f>
        <v/>
      </c>
      <c r="B141" s="567" t="n">
        <v>26.4</v>
      </c>
      <c r="C141" s="561" t="n">
        <v>22.8</v>
      </c>
      <c r="D141" s="562" t="n">
        <v>24.6</v>
      </c>
      <c r="E141" s="567" t="n">
        <v>31</v>
      </c>
      <c r="F141" s="598" t="n">
        <v>33.3</v>
      </c>
    </row>
    <row r="142" ht="17.45" customHeight="1">
      <c r="A142" s="1078">
        <f>6+A141</f>
        <v/>
      </c>
      <c r="B142" s="567" t="n">
        <v>38</v>
      </c>
      <c r="C142" s="561" t="n">
        <v>30.4</v>
      </c>
      <c r="D142" s="562" t="n">
        <v>32.9</v>
      </c>
      <c r="E142" s="567" t="n">
        <v>48.2</v>
      </c>
      <c r="F142" s="598" t="n">
        <v>40.3</v>
      </c>
    </row>
    <row r="143" ht="17.45" customHeight="1">
      <c r="A143" s="1078">
        <f>6+A142</f>
        <v/>
      </c>
      <c r="B143" s="567" t="n">
        <v>39.9</v>
      </c>
      <c r="C143" s="561" t="n">
        <v>36</v>
      </c>
      <c r="D143" s="562" t="n">
        <v>40.7</v>
      </c>
      <c r="E143" s="567" t="n">
        <v>53.8</v>
      </c>
      <c r="F143" s="598" t="n">
        <v>52.2</v>
      </c>
    </row>
    <row r="144" ht="17.45" customHeight="1">
      <c r="A144" s="1078">
        <f>6+A143</f>
        <v/>
      </c>
      <c r="B144" s="567" t="n">
        <v>83.5</v>
      </c>
      <c r="C144" s="561" t="n">
        <v>75.2</v>
      </c>
      <c r="D144" s="562" t="n">
        <v>80.7</v>
      </c>
      <c r="E144" s="567" t="n">
        <v>94</v>
      </c>
      <c r="F144" s="598" t="n">
        <v>86.40000000000001</v>
      </c>
    </row>
    <row r="145" ht="17.45" customHeight="1">
      <c r="A145" s="1078">
        <f>6+A144</f>
        <v/>
      </c>
      <c r="B145" s="567" t="n">
        <v>79.8</v>
      </c>
      <c r="C145" s="561" t="n">
        <v>75.90000000000001</v>
      </c>
      <c r="D145" s="562" t="n">
        <v>76.7</v>
      </c>
      <c r="E145" s="567" t="n">
        <v>107</v>
      </c>
      <c r="F145" s="598" t="n">
        <v>95.09999999999999</v>
      </c>
    </row>
    <row r="146" ht="17.45" customHeight="1">
      <c r="A146" s="1078">
        <f>6+A145</f>
        <v/>
      </c>
      <c r="B146" s="599" t="n">
        <v>26.2</v>
      </c>
      <c r="C146" s="600" t="n"/>
      <c r="D146" s="562" t="n">
        <v>82.59999999999999</v>
      </c>
      <c r="E146" s="567" t="n">
        <v>57.8</v>
      </c>
      <c r="F146" s="598" t="n">
        <v>38.8</v>
      </c>
    </row>
    <row r="147" ht="17.45" customHeight="1">
      <c r="A147" s="1078">
        <f>6+A146</f>
        <v/>
      </c>
      <c r="B147" s="567" t="n">
        <v>36</v>
      </c>
      <c r="C147" s="561" t="n">
        <v>35.6</v>
      </c>
      <c r="D147" s="562" t="n">
        <v>20.3</v>
      </c>
      <c r="E147" s="567" t="n">
        <v>68.5</v>
      </c>
      <c r="F147" s="598" t="n">
        <v>47.2</v>
      </c>
    </row>
    <row r="148" ht="17.45" customHeight="1">
      <c r="A148" s="1078">
        <f>6+A147</f>
        <v/>
      </c>
      <c r="B148" s="567" t="n">
        <v>40.3</v>
      </c>
      <c r="C148" s="561" t="n">
        <v>38.5</v>
      </c>
      <c r="D148" s="562" t="n">
        <v>56.9</v>
      </c>
      <c r="E148" s="567" t="n">
        <v>43.7</v>
      </c>
      <c r="F148" s="598" t="n">
        <v>43.1</v>
      </c>
    </row>
    <row r="149" ht="17.45" customHeight="1">
      <c r="A149" s="1078">
        <f>6+A148</f>
        <v/>
      </c>
      <c r="B149" s="567" t="n">
        <v>53.1</v>
      </c>
      <c r="C149" s="561" t="n">
        <v>49.1</v>
      </c>
      <c r="D149" s="562" t="n">
        <v>52.1</v>
      </c>
      <c r="E149" s="567" t="n">
        <v>68.59999999999999</v>
      </c>
      <c r="F149" s="598" t="n">
        <v>60.3</v>
      </c>
    </row>
    <row r="150" ht="17.45" customHeight="1">
      <c r="A150" s="1078">
        <f>6+A149</f>
        <v/>
      </c>
      <c r="B150" s="567" t="n">
        <v>45.9</v>
      </c>
      <c r="C150" s="561" t="n">
        <v>31.7</v>
      </c>
      <c r="D150" s="562" t="n">
        <v>29.2</v>
      </c>
      <c r="E150" s="567" t="n">
        <v>57.6</v>
      </c>
      <c r="F150" s="598" t="n">
        <v>45</v>
      </c>
    </row>
    <row r="151" ht="17.45" customHeight="1">
      <c r="A151" s="1078">
        <f>6+A150</f>
        <v/>
      </c>
      <c r="B151" s="567" t="n">
        <v>51.6</v>
      </c>
      <c r="C151" s="561" t="n">
        <v>44.6</v>
      </c>
      <c r="D151" s="562" t="n">
        <v>44</v>
      </c>
      <c r="E151" s="567" t="n">
        <v>69</v>
      </c>
      <c r="F151" s="598" t="n">
        <v>59.4</v>
      </c>
    </row>
    <row r="152" ht="17.45" customHeight="1">
      <c r="A152" s="1078">
        <f>6+A151</f>
        <v/>
      </c>
      <c r="B152" s="567" t="n">
        <v>29.6</v>
      </c>
      <c r="C152" s="561" t="n">
        <v>28</v>
      </c>
      <c r="D152" s="562" t="n">
        <v>27.7</v>
      </c>
      <c r="E152" s="567" t="n">
        <v>46.7</v>
      </c>
      <c r="F152" s="598" t="n">
        <v>42.6</v>
      </c>
    </row>
    <row r="153" ht="17.45" customHeight="1">
      <c r="A153" s="1078">
        <f>6+A152</f>
        <v/>
      </c>
      <c r="B153" s="567" t="n">
        <v>37.6</v>
      </c>
      <c r="C153" s="561" t="n">
        <v>37.9</v>
      </c>
      <c r="D153" s="562" t="n">
        <v>33.9</v>
      </c>
      <c r="E153" s="567" t="n">
        <v>55.9</v>
      </c>
      <c r="F153" s="598" t="n">
        <v>56.4</v>
      </c>
    </row>
    <row r="154" ht="17.45" customHeight="1">
      <c r="A154" s="1078">
        <f>6+A153</f>
        <v/>
      </c>
      <c r="B154" s="567" t="n">
        <v>36.3</v>
      </c>
      <c r="C154" s="561" t="n">
        <v>199</v>
      </c>
      <c r="D154" s="562" t="n">
        <v>30.9</v>
      </c>
      <c r="E154" s="567" t="n">
        <v>55.6</v>
      </c>
      <c r="F154" s="598" t="n">
        <v>41.2</v>
      </c>
    </row>
    <row r="155" ht="17.45" customHeight="1">
      <c r="A155" s="1078">
        <f>6+A154</f>
        <v/>
      </c>
      <c r="B155" s="567" t="n">
        <v>36.5</v>
      </c>
      <c r="C155" s="561" t="n">
        <v>33.9</v>
      </c>
      <c r="D155" s="562" t="n">
        <v>34.5</v>
      </c>
      <c r="E155" s="567" t="n">
        <v>40.2</v>
      </c>
      <c r="F155" s="598" t="n">
        <v>42.4</v>
      </c>
    </row>
    <row r="156" ht="17.45" customHeight="1">
      <c r="A156" s="1078">
        <f>6+A155</f>
        <v/>
      </c>
      <c r="B156" s="567" t="n">
        <v>54.6</v>
      </c>
      <c r="C156" s="561" t="n">
        <v>54</v>
      </c>
      <c r="D156" s="562" t="n">
        <v>55.6</v>
      </c>
      <c r="E156" s="567" t="n">
        <v>70.7</v>
      </c>
      <c r="F156" s="598" t="n">
        <v>64.5</v>
      </c>
    </row>
    <row r="157" ht="17.45" customHeight="1">
      <c r="A157" s="1078">
        <f>6+A156</f>
        <v/>
      </c>
      <c r="B157" s="567" t="n">
        <v>58.6</v>
      </c>
      <c r="C157" s="561" t="n">
        <v>54.2</v>
      </c>
      <c r="D157" s="562" t="n">
        <v>53.9</v>
      </c>
      <c r="E157" s="567" t="n">
        <v>67.5</v>
      </c>
      <c r="F157" s="598" t="n">
        <v>107</v>
      </c>
    </row>
    <row r="158" ht="17.45" customHeight="1">
      <c r="A158" s="1078">
        <f>6+A157</f>
        <v/>
      </c>
      <c r="B158" s="567" t="n">
        <v>58.2</v>
      </c>
      <c r="C158" s="561" t="n">
        <v>55</v>
      </c>
      <c r="D158" s="562" t="n">
        <v>55.8</v>
      </c>
      <c r="E158" s="567" t="n">
        <v>76.40000000000001</v>
      </c>
      <c r="F158" s="598" t="n">
        <v>83.59999999999999</v>
      </c>
    </row>
    <row r="159" ht="17.45" customHeight="1">
      <c r="A159" s="1078">
        <f>6+A158</f>
        <v/>
      </c>
      <c r="B159" s="567" t="n">
        <v>51.5</v>
      </c>
      <c r="C159" s="561" t="n">
        <v>50.9</v>
      </c>
      <c r="D159" s="562" t="n">
        <v>52.3</v>
      </c>
      <c r="E159" s="567" t="n">
        <v>74.09999999999999</v>
      </c>
      <c r="F159" s="598" t="n">
        <v>75.09999999999999</v>
      </c>
    </row>
    <row r="160" ht="17.45" customHeight="1">
      <c r="A160" s="1078">
        <f>6+A159</f>
        <v/>
      </c>
      <c r="B160" s="567" t="n">
        <v>67.90000000000001</v>
      </c>
      <c r="C160" s="561" t="n">
        <v>67.09999999999999</v>
      </c>
      <c r="D160" s="562" t="n">
        <v>65.09999999999999</v>
      </c>
      <c r="E160" s="567" t="n">
        <v>88.40000000000001</v>
      </c>
      <c r="F160" s="598" t="n">
        <v>85.09999999999999</v>
      </c>
    </row>
    <row r="161" ht="17.45" customHeight="1">
      <c r="A161" s="1078">
        <f>6+A160</f>
        <v/>
      </c>
      <c r="B161" s="567" t="n">
        <v>215</v>
      </c>
      <c r="C161" s="561" t="n">
        <v>209</v>
      </c>
      <c r="D161" s="562" t="n">
        <v>205</v>
      </c>
      <c r="E161" s="567" t="n">
        <v>244</v>
      </c>
      <c r="F161" s="598" t="n">
        <v>217</v>
      </c>
    </row>
    <row r="162" ht="17.45" customHeight="1">
      <c r="A162" s="1078">
        <f>6+A161</f>
        <v/>
      </c>
      <c r="B162" s="567" t="n">
        <v>58.6</v>
      </c>
      <c r="C162" s="561" t="n">
        <v>54</v>
      </c>
      <c r="D162" s="562" t="n">
        <v>56</v>
      </c>
      <c r="E162" s="567" t="n">
        <v>71.8</v>
      </c>
      <c r="F162" s="598" t="n">
        <v>42.1</v>
      </c>
    </row>
    <row r="163" ht="17.45" customHeight="1">
      <c r="A163" s="1078">
        <f>6+A162</f>
        <v/>
      </c>
      <c r="B163" s="567" t="n">
        <v>36.2</v>
      </c>
      <c r="C163" s="561" t="n">
        <v>38.6</v>
      </c>
      <c r="D163" s="562" t="n">
        <v>37.2</v>
      </c>
      <c r="E163" s="567" t="n">
        <v>46.9</v>
      </c>
      <c r="F163" s="598" t="n">
        <v>45.9</v>
      </c>
    </row>
    <row r="164" ht="17.45" customHeight="1">
      <c r="A164" s="1078">
        <f>6+A163</f>
        <v/>
      </c>
      <c r="B164" s="567" t="n">
        <v>55.4</v>
      </c>
      <c r="C164" s="561" t="n">
        <v>53.1</v>
      </c>
      <c r="D164" s="562" t="n">
        <v>50.2</v>
      </c>
      <c r="E164" s="567" t="n">
        <v>71.59999999999999</v>
      </c>
      <c r="F164" s="598" t="n">
        <v>71.40000000000001</v>
      </c>
    </row>
    <row r="165" ht="17.45" customHeight="1">
      <c r="A165" s="1078">
        <f>6+A164</f>
        <v/>
      </c>
      <c r="B165" s="567" t="n">
        <v>41.6</v>
      </c>
      <c r="C165" s="561" t="n">
        <v>38</v>
      </c>
      <c r="D165" s="562" t="n">
        <v>34.5</v>
      </c>
      <c r="E165" s="567" t="n">
        <v>46.9</v>
      </c>
      <c r="F165" s="598" t="n">
        <v>51.7</v>
      </c>
    </row>
    <row r="166" ht="17.45" customHeight="1">
      <c r="A166" s="1078">
        <f>6+A165</f>
        <v/>
      </c>
      <c r="B166" s="567" t="n">
        <v>68.09999999999999</v>
      </c>
      <c r="C166" s="561" t="n">
        <v>71.59999999999999</v>
      </c>
      <c r="D166" s="562" t="n">
        <v>71.7</v>
      </c>
      <c r="E166" s="567" t="n">
        <v>111</v>
      </c>
      <c r="F166" s="598" t="n">
        <v>92.3</v>
      </c>
    </row>
    <row r="167" ht="17.45" customHeight="1">
      <c r="A167" s="1078">
        <f>6+A166</f>
        <v/>
      </c>
      <c r="B167" s="567" t="n">
        <v>51.3</v>
      </c>
      <c r="C167" s="561" t="n">
        <v>44.8</v>
      </c>
      <c r="D167" s="562" t="n">
        <v>44.6</v>
      </c>
      <c r="E167" s="567" t="n">
        <v>68.2</v>
      </c>
      <c r="F167" s="598" t="n">
        <v>60.3</v>
      </c>
    </row>
    <row r="168" ht="17.45" customHeight="1">
      <c r="A168" s="1078">
        <f>6+A167</f>
        <v/>
      </c>
      <c r="B168" s="567" t="n">
        <v>65.3</v>
      </c>
      <c r="C168" s="561" t="n">
        <v>62.2</v>
      </c>
      <c r="D168" s="562" t="n">
        <v>65.3</v>
      </c>
      <c r="E168" s="567" t="n">
        <v>83.40000000000001</v>
      </c>
      <c r="F168" s="598" t="n">
        <v>79.59999999999999</v>
      </c>
    </row>
    <row r="169" ht="17.45" customHeight="1">
      <c r="A169" s="1078">
        <f>6+A168</f>
        <v/>
      </c>
      <c r="B169" s="567" t="n">
        <v>30</v>
      </c>
      <c r="C169" s="561" t="n">
        <v>27.8</v>
      </c>
      <c r="D169" s="562" t="n">
        <v>27.1</v>
      </c>
      <c r="E169" s="567" t="n">
        <v>43.1</v>
      </c>
      <c r="F169" s="598" t="n">
        <v>35.8</v>
      </c>
    </row>
    <row r="170" ht="17.45" customHeight="1">
      <c r="A170" s="1078">
        <f>6+A169</f>
        <v/>
      </c>
      <c r="B170" s="567" t="n">
        <v>67.5</v>
      </c>
      <c r="C170" s="561" t="n">
        <v>66.2</v>
      </c>
      <c r="D170" s="562" t="n">
        <v>66.2</v>
      </c>
      <c r="E170" s="567" t="n">
        <v>74.5</v>
      </c>
      <c r="F170" s="598" t="n">
        <v>75.90000000000001</v>
      </c>
    </row>
    <row r="171" ht="17.45" customHeight="1">
      <c r="A171" s="1078">
        <f>6+A170</f>
        <v/>
      </c>
      <c r="B171" s="567" t="n">
        <v>49.7</v>
      </c>
      <c r="C171" s="561" t="n">
        <v>41.8</v>
      </c>
      <c r="D171" s="562" t="n">
        <v>43.6</v>
      </c>
      <c r="E171" s="567" t="n">
        <v>71.8</v>
      </c>
      <c r="F171" s="598" t="n">
        <v>54.9</v>
      </c>
    </row>
    <row r="172" ht="17.45" customHeight="1">
      <c r="A172" s="1078">
        <f>6+A171</f>
        <v/>
      </c>
      <c r="B172" s="567" t="n">
        <v>70.2</v>
      </c>
      <c r="C172" s="561" t="n">
        <v>64.3</v>
      </c>
      <c r="D172" s="562" t="n">
        <v>64.59999999999999</v>
      </c>
      <c r="E172" s="567" t="n">
        <v>86.09999999999999</v>
      </c>
      <c r="F172" s="598" t="n">
        <v>80.8</v>
      </c>
    </row>
    <row r="173" ht="17.45" customHeight="1">
      <c r="A173" s="1078">
        <f>6+A172</f>
        <v/>
      </c>
      <c r="B173" s="567" t="n">
        <v>56.8</v>
      </c>
      <c r="C173" s="561" t="n">
        <v>52.2</v>
      </c>
      <c r="D173" s="562" t="n">
        <v>53.8</v>
      </c>
      <c r="E173" s="567" t="n">
        <v>89.90000000000001</v>
      </c>
      <c r="F173" s="598" t="n">
        <v>65.5</v>
      </c>
    </row>
    <row r="174" ht="17.45" customHeight="1">
      <c r="A174" s="1078">
        <f>6+A173</f>
        <v/>
      </c>
      <c r="B174" s="567" t="n">
        <v>90.3</v>
      </c>
      <c r="C174" s="561" t="n">
        <v>84.90000000000001</v>
      </c>
      <c r="D174" s="562" t="n">
        <v>83.2</v>
      </c>
      <c r="E174" s="567" t="n">
        <v>101</v>
      </c>
      <c r="F174" s="598" t="n">
        <v>105</v>
      </c>
    </row>
    <row r="175" ht="17.45" customHeight="1">
      <c r="A175" s="1078">
        <f>6+A174</f>
        <v/>
      </c>
      <c r="B175" s="567" t="n">
        <v>33.8</v>
      </c>
      <c r="C175" s="561" t="n">
        <v>28.9</v>
      </c>
      <c r="D175" s="562" t="n">
        <v>30.4</v>
      </c>
      <c r="E175" s="567" t="n">
        <v>54.6</v>
      </c>
      <c r="F175" s="598" t="n">
        <v>36.4</v>
      </c>
    </row>
    <row r="176" ht="17.45" customHeight="1">
      <c r="A176" s="1078">
        <f>6+A175</f>
        <v/>
      </c>
      <c r="B176" s="567" t="n">
        <v>95.2</v>
      </c>
      <c r="C176" s="561" t="n">
        <v>91.59999999999999</v>
      </c>
      <c r="D176" s="562" t="n">
        <v>88.2</v>
      </c>
      <c r="E176" s="567" t="n">
        <v>88.7</v>
      </c>
      <c r="F176" s="598" t="n">
        <v>86.59999999999999</v>
      </c>
    </row>
    <row r="177" ht="17.45" customHeight="1">
      <c r="A177" s="1078">
        <f>6+A176</f>
        <v/>
      </c>
      <c r="B177" s="567" t="n">
        <v>93</v>
      </c>
      <c r="C177" s="561" t="n">
        <v>82.90000000000001</v>
      </c>
      <c r="D177" s="562" t="n">
        <v>78.8</v>
      </c>
      <c r="E177" s="567" t="n">
        <v>90.59999999999999</v>
      </c>
      <c r="F177" s="598" t="n">
        <v>92.8</v>
      </c>
    </row>
    <row r="178" ht="17.45" customHeight="1">
      <c r="A178" s="1078">
        <f>6+A177</f>
        <v/>
      </c>
      <c r="B178" s="567" t="n">
        <v>62</v>
      </c>
      <c r="C178" s="561" t="n">
        <v>61.1</v>
      </c>
      <c r="D178" s="562" t="n">
        <v>59.4</v>
      </c>
      <c r="E178" s="567" t="n">
        <v>71.90000000000001</v>
      </c>
      <c r="F178" s="598" t="n">
        <v>89.7</v>
      </c>
    </row>
    <row r="179" ht="17.45" customHeight="1">
      <c r="A179" s="1078">
        <f>6+A178</f>
        <v/>
      </c>
      <c r="B179" s="567" t="n">
        <v>35.7</v>
      </c>
      <c r="C179" s="561" t="n">
        <v>30.8</v>
      </c>
      <c r="D179" s="562" t="n">
        <v>30.2</v>
      </c>
      <c r="E179" s="567" t="n">
        <v>77.7</v>
      </c>
      <c r="F179" s="598" t="n">
        <v>45</v>
      </c>
    </row>
    <row r="180" ht="17.45" customHeight="1">
      <c r="A180" s="1078">
        <f>6+A179</f>
        <v/>
      </c>
      <c r="B180" s="567" t="n">
        <v>64.7</v>
      </c>
      <c r="C180" s="561" t="n">
        <v>66.3</v>
      </c>
      <c r="D180" s="562" t="n">
        <v>68.2</v>
      </c>
      <c r="E180" s="567" t="n">
        <v>110</v>
      </c>
      <c r="F180" s="598" t="n">
        <v>83.7</v>
      </c>
    </row>
    <row r="181" ht="17.45" customHeight="1">
      <c r="A181" s="1078">
        <f>6+A180</f>
        <v/>
      </c>
      <c r="B181" s="567" t="n">
        <v>54.9</v>
      </c>
      <c r="C181" s="561" t="n">
        <v>52.3</v>
      </c>
      <c r="D181" s="562" t="n">
        <v>53.7</v>
      </c>
      <c r="E181" s="567" t="n">
        <v>90.2</v>
      </c>
      <c r="F181" s="598" t="n">
        <v>69.2</v>
      </c>
    </row>
    <row r="182" ht="17.45" customHeight="1">
      <c r="A182" s="1078">
        <f>6+A181</f>
        <v/>
      </c>
      <c r="B182" s="567" t="n">
        <v>89.09999999999999</v>
      </c>
      <c r="C182" s="561" t="n">
        <v>104</v>
      </c>
      <c r="D182" s="562" t="n">
        <v>82.7</v>
      </c>
      <c r="E182" s="567" t="n">
        <v>110</v>
      </c>
      <c r="F182" s="598" t="n">
        <v>93.8</v>
      </c>
    </row>
    <row r="183" ht="17.45" customHeight="1">
      <c r="A183" s="1078">
        <f>6+A182</f>
        <v/>
      </c>
      <c r="B183" s="567" t="n">
        <v>55.1</v>
      </c>
      <c r="C183" s="561" t="n">
        <v>52.7</v>
      </c>
      <c r="D183" s="562" t="n">
        <v>53.8</v>
      </c>
      <c r="E183" s="567" t="n">
        <v>55.4</v>
      </c>
      <c r="F183" s="598" t="n">
        <v>59.4</v>
      </c>
    </row>
    <row r="184" ht="17.45" customHeight="1">
      <c r="A184" s="1078">
        <f>6+A183</f>
        <v/>
      </c>
      <c r="B184" s="567" t="n">
        <v>62.6</v>
      </c>
      <c r="C184" s="561" t="n">
        <v>60.3</v>
      </c>
      <c r="D184" s="562" t="n">
        <v>57.9</v>
      </c>
      <c r="E184" s="567" t="n">
        <v>69.8</v>
      </c>
      <c r="F184" s="598" t="n">
        <v>75.09999999999999</v>
      </c>
    </row>
    <row r="185" ht="17.45" customHeight="1">
      <c r="A185" s="1078">
        <f>6+A184</f>
        <v/>
      </c>
      <c r="B185" s="567" t="n">
        <v>25.6</v>
      </c>
      <c r="C185" s="561" t="n">
        <v>26.8</v>
      </c>
      <c r="D185" s="562" t="n">
        <v>27.6</v>
      </c>
      <c r="E185" s="567" t="n">
        <v>57.3</v>
      </c>
      <c r="F185" s="598" t="n">
        <v>59.5</v>
      </c>
    </row>
    <row r="186" ht="17.45" customHeight="1" thickBot="1">
      <c r="A186" s="1101">
        <f>6+A185</f>
        <v/>
      </c>
      <c r="B186" s="601" t="n">
        <v>74.3</v>
      </c>
      <c r="C186" s="602" t="n">
        <v>73.8</v>
      </c>
      <c r="D186" s="603" t="n">
        <v>78.09999999999999</v>
      </c>
      <c r="E186" s="601" t="n">
        <v>110</v>
      </c>
      <c r="F186" s="604" t="n">
        <v>98.59999999999999</v>
      </c>
    </row>
    <row r="187" ht="17.45" customHeight="1">
      <c r="A187" s="1072">
        <f>6+A186</f>
        <v/>
      </c>
      <c r="B187" s="599" t="n">
        <v>25.1</v>
      </c>
      <c r="C187" s="654" t="n">
        <v>23.6</v>
      </c>
      <c r="D187" s="655" t="n">
        <v>23.5</v>
      </c>
      <c r="E187" s="599" t="n">
        <v>63.3</v>
      </c>
      <c r="F187" s="656" t="n">
        <v>41.6</v>
      </c>
    </row>
    <row r="188" ht="17.45" customHeight="1">
      <c r="A188" s="1078">
        <f>6+A187</f>
        <v/>
      </c>
      <c r="B188" s="567" t="n">
        <v>56.7</v>
      </c>
      <c r="C188" s="561" t="n">
        <v>49.3</v>
      </c>
      <c r="D188" s="562" t="n">
        <v>52</v>
      </c>
      <c r="E188" s="567" t="n">
        <v>103</v>
      </c>
      <c r="F188" s="598" t="n">
        <v>58.1</v>
      </c>
    </row>
    <row r="189" ht="17.45" customHeight="1">
      <c r="A189" s="1078">
        <f>6+A188</f>
        <v/>
      </c>
      <c r="B189" s="567" t="n">
        <v>67.09999999999999</v>
      </c>
      <c r="C189" s="561" t="n">
        <v>66.40000000000001</v>
      </c>
      <c r="D189" s="562" t="n">
        <v>68.3</v>
      </c>
      <c r="E189" s="567" t="n">
        <v>92.8</v>
      </c>
      <c r="F189" s="598" t="n">
        <v>77.8</v>
      </c>
    </row>
    <row r="190" ht="17.45" customHeight="1">
      <c r="A190" s="1078">
        <f>6+A189</f>
        <v/>
      </c>
      <c r="B190" s="567" t="n">
        <v>23.1</v>
      </c>
      <c r="C190" s="561" t="n">
        <v>23</v>
      </c>
      <c r="D190" s="562" t="n">
        <v>28.1</v>
      </c>
      <c r="E190" s="567" t="n">
        <v>23.2</v>
      </c>
      <c r="F190" s="598" t="n">
        <v>30.9</v>
      </c>
    </row>
    <row r="191" ht="17.45" customHeight="1">
      <c r="A191" s="1078">
        <f>6+A190</f>
        <v/>
      </c>
      <c r="B191" s="567" t="n">
        <v>50.2</v>
      </c>
      <c r="C191" s="561" t="n">
        <v>36.5</v>
      </c>
      <c r="D191" s="562" t="n">
        <v>47.9</v>
      </c>
      <c r="E191" s="567" t="n">
        <v>58</v>
      </c>
      <c r="F191" s="598" t="n">
        <v>52.8</v>
      </c>
    </row>
    <row r="192" ht="17.45" customHeight="1">
      <c r="A192" s="1078">
        <f>6+A191</f>
        <v/>
      </c>
      <c r="B192" s="567" t="n">
        <v>36.2</v>
      </c>
      <c r="C192" s="561" t="n">
        <v>33.7</v>
      </c>
      <c r="D192" s="562" t="n">
        <v>33.3</v>
      </c>
      <c r="E192" s="567" t="n">
        <v>68.7</v>
      </c>
      <c r="F192" s="598" t="n">
        <v>73.40000000000001</v>
      </c>
    </row>
    <row r="193" ht="17.45" customHeight="1">
      <c r="A193" s="1078">
        <f>6+A192</f>
        <v/>
      </c>
      <c r="B193" s="567" t="n">
        <v>25.6</v>
      </c>
      <c r="C193" s="561" t="n">
        <v>23.6</v>
      </c>
      <c r="D193" s="562" t="n">
        <v>11</v>
      </c>
      <c r="E193" s="567" t="n">
        <v>40.1</v>
      </c>
      <c r="F193" s="598" t="n">
        <v>51.8</v>
      </c>
    </row>
    <row r="194" ht="17.45" customHeight="1">
      <c r="A194" s="1078">
        <f>6+A193</f>
        <v/>
      </c>
      <c r="B194" s="567" t="n">
        <v>55.9</v>
      </c>
      <c r="C194" s="561" t="n">
        <v>68.7</v>
      </c>
      <c r="D194" s="562" t="n">
        <v>62</v>
      </c>
      <c r="E194" s="567" t="n">
        <v>129</v>
      </c>
      <c r="F194" s="598" t="n">
        <v>71</v>
      </c>
    </row>
    <row r="195" ht="17.45" customHeight="1">
      <c r="A195" s="1078">
        <f>6+A194</f>
        <v/>
      </c>
      <c r="B195" s="567" t="n">
        <v>26.8</v>
      </c>
      <c r="C195" s="561" t="n">
        <v>8.779999999999999</v>
      </c>
      <c r="D195" s="562" t="n">
        <v>8.390000000000001</v>
      </c>
      <c r="E195" s="567" t="n">
        <v>10.9</v>
      </c>
      <c r="F195" s="598" t="n">
        <v>13</v>
      </c>
    </row>
    <row r="196" ht="17.45" customHeight="1">
      <c r="A196" s="1078">
        <f>6+A195</f>
        <v/>
      </c>
      <c r="B196" s="567" t="n">
        <v>52.2</v>
      </c>
      <c r="C196" s="561" t="n">
        <v>60</v>
      </c>
      <c r="D196" s="562" t="n">
        <v>60.9</v>
      </c>
      <c r="E196" s="567" t="n">
        <v>90.40000000000001</v>
      </c>
      <c r="F196" s="598" t="n">
        <v>67.8</v>
      </c>
    </row>
    <row r="197" ht="17.45" customHeight="1">
      <c r="A197" s="1078">
        <f>6+A196</f>
        <v/>
      </c>
      <c r="B197" s="567" t="n">
        <v>22.5</v>
      </c>
      <c r="C197" s="561" t="n">
        <v>19.6</v>
      </c>
      <c r="D197" s="562" t="n">
        <v>19.9</v>
      </c>
      <c r="E197" s="567" t="n">
        <v>23</v>
      </c>
      <c r="F197" s="598" t="n">
        <v>30.3</v>
      </c>
    </row>
    <row r="198" ht="17.45" customHeight="1">
      <c r="A198" s="1078">
        <f>6+A197</f>
        <v/>
      </c>
      <c r="B198" s="567" t="n">
        <v>52.6</v>
      </c>
      <c r="C198" s="561" t="n">
        <v>46.1</v>
      </c>
      <c r="D198" s="562" t="n">
        <v>47.4</v>
      </c>
      <c r="E198" s="567" t="n">
        <v>76.09999999999999</v>
      </c>
      <c r="F198" s="598" t="n">
        <v>56.6</v>
      </c>
    </row>
    <row r="199" ht="17.45" customHeight="1">
      <c r="A199" s="1078">
        <f>6+A198</f>
        <v/>
      </c>
      <c r="B199" s="567" t="n">
        <v>44</v>
      </c>
      <c r="C199" s="561" t="n">
        <v>47.9</v>
      </c>
      <c r="D199" s="562" t="n">
        <v>48</v>
      </c>
      <c r="E199" s="567" t="n">
        <v>74.8</v>
      </c>
      <c r="F199" s="598" t="n">
        <v>59.2</v>
      </c>
    </row>
    <row r="200" ht="17.45" customHeight="1">
      <c r="A200" s="1078">
        <f>6+A199</f>
        <v/>
      </c>
      <c r="B200" s="567" t="n">
        <v>53.8</v>
      </c>
      <c r="C200" s="561" t="n">
        <v>51.9</v>
      </c>
      <c r="D200" s="562" t="n">
        <v>53.1</v>
      </c>
      <c r="E200" s="567" t="n">
        <v>97.40000000000001</v>
      </c>
      <c r="F200" s="598" t="n">
        <v>66</v>
      </c>
    </row>
    <row r="201" ht="17.45" customHeight="1">
      <c r="A201" s="1078">
        <f>6+A200</f>
        <v/>
      </c>
      <c r="B201" s="567" t="n">
        <v>54.9</v>
      </c>
      <c r="C201" s="561" t="n">
        <v>56.1</v>
      </c>
      <c r="D201" s="562" t="n">
        <v>59.2</v>
      </c>
      <c r="E201" s="567" t="n">
        <v>128</v>
      </c>
      <c r="F201" s="598" t="n">
        <v>60.7</v>
      </c>
    </row>
    <row r="202" ht="17.45" customHeight="1">
      <c r="A202" s="1078">
        <f>6+A201</f>
        <v/>
      </c>
      <c r="B202" s="567" t="n">
        <v>45.8</v>
      </c>
      <c r="C202" s="561" t="n">
        <v>44.8</v>
      </c>
      <c r="D202" s="562" t="n">
        <v>38.9</v>
      </c>
      <c r="E202" s="567" t="n">
        <v>93.3</v>
      </c>
      <c r="F202" s="598" t="n">
        <v>61.1</v>
      </c>
    </row>
    <row r="203" ht="17.45" customHeight="1">
      <c r="A203" s="1078">
        <f>6+A202</f>
        <v/>
      </c>
      <c r="B203" s="567" t="n">
        <v>47.9</v>
      </c>
      <c r="C203" s="561" t="n">
        <v>49.5</v>
      </c>
      <c r="D203" s="562" t="n">
        <v>50.1</v>
      </c>
      <c r="E203" s="567" t="n">
        <v>79.59999999999999</v>
      </c>
      <c r="F203" s="598" t="n">
        <v>60.5</v>
      </c>
    </row>
    <row r="204" ht="17.45" customHeight="1">
      <c r="A204" s="1078">
        <f>6+A203</f>
        <v/>
      </c>
      <c r="B204" s="567" t="n">
        <v>14.1</v>
      </c>
      <c r="C204" s="561" t="n">
        <v>12</v>
      </c>
      <c r="D204" s="562" t="n">
        <v>12.7</v>
      </c>
      <c r="E204" s="567" t="n">
        <v>19.1</v>
      </c>
      <c r="F204" s="598" t="n">
        <v>18.2</v>
      </c>
    </row>
    <row r="205" ht="17.45" customHeight="1">
      <c r="A205" s="1078">
        <f>6+A204</f>
        <v/>
      </c>
      <c r="B205" s="567" t="n">
        <v>35.1</v>
      </c>
      <c r="C205" s="561" t="n">
        <v>34.2</v>
      </c>
      <c r="D205" s="562" t="n"/>
      <c r="E205" s="567" t="n">
        <v>73.7</v>
      </c>
      <c r="F205" s="598" t="n">
        <v>59</v>
      </c>
    </row>
    <row r="206" ht="17.45" customHeight="1">
      <c r="A206" s="1078">
        <f>6+A205</f>
        <v/>
      </c>
      <c r="B206" s="567" t="n">
        <v>57.6</v>
      </c>
      <c r="C206" s="561" t="n">
        <v>55.7</v>
      </c>
      <c r="D206" s="562" t="n">
        <v>55.9</v>
      </c>
      <c r="E206" s="567" t="n">
        <v>102</v>
      </c>
      <c r="F206" s="598" t="n">
        <v>68</v>
      </c>
    </row>
    <row r="207" ht="17.45" customHeight="1">
      <c r="A207" s="1078">
        <f>6+A206</f>
        <v/>
      </c>
      <c r="B207" s="567" t="n">
        <v>62</v>
      </c>
      <c r="C207" s="561" t="n">
        <v>57.9</v>
      </c>
      <c r="D207" s="562" t="n">
        <v>60</v>
      </c>
      <c r="E207" s="567" t="n">
        <v>95.8</v>
      </c>
      <c r="F207" s="598" t="n">
        <v>72.3</v>
      </c>
    </row>
    <row r="208" ht="17.45" customHeight="1">
      <c r="A208" s="1078">
        <f>6+A207</f>
        <v/>
      </c>
      <c r="B208" s="567" t="n">
        <v>55</v>
      </c>
      <c r="C208" s="561" t="n">
        <v>49.7</v>
      </c>
      <c r="D208" s="562" t="n">
        <v>54.2</v>
      </c>
      <c r="E208" s="567" t="n">
        <v>80.3</v>
      </c>
      <c r="F208" s="598" t="n">
        <v>66.2</v>
      </c>
    </row>
    <row r="209" ht="17.45" customHeight="1">
      <c r="A209" s="1078">
        <f>6+A208</f>
        <v/>
      </c>
      <c r="B209" s="567" t="n">
        <v>43.5</v>
      </c>
      <c r="C209" s="561" t="n">
        <v>2.69</v>
      </c>
      <c r="D209" s="562" t="n">
        <v>41.6</v>
      </c>
      <c r="E209" s="567" t="n">
        <v>73.40000000000001</v>
      </c>
      <c r="F209" s="598" t="n">
        <v>52.8</v>
      </c>
    </row>
    <row r="210" ht="17.45" customHeight="1">
      <c r="A210" s="1078">
        <f>6+A209</f>
        <v/>
      </c>
      <c r="B210" s="567" t="n">
        <v>38.1</v>
      </c>
      <c r="C210" s="561" t="n">
        <v>34.7</v>
      </c>
      <c r="D210" s="562" t="n">
        <v>35.5</v>
      </c>
      <c r="E210" s="567" t="n">
        <v>55.1</v>
      </c>
      <c r="F210" s="598" t="n">
        <v>50.5</v>
      </c>
    </row>
    <row r="211" ht="17.45" customHeight="1">
      <c r="A211" s="1078">
        <f>6+A210</f>
        <v/>
      </c>
      <c r="B211" s="567" t="n">
        <v>21.4</v>
      </c>
      <c r="C211" s="561" t="n">
        <v>29.1</v>
      </c>
      <c r="D211" s="562" t="n">
        <v>33.4</v>
      </c>
      <c r="E211" s="567" t="n">
        <v>31.8</v>
      </c>
      <c r="F211" s="598" t="n">
        <v>46.6</v>
      </c>
    </row>
    <row r="212" ht="17.45" customHeight="1">
      <c r="A212" s="1078">
        <f>6+A211</f>
        <v/>
      </c>
      <c r="B212" s="567" t="n">
        <v>38.1</v>
      </c>
      <c r="C212" s="561" t="n">
        <v>35.8</v>
      </c>
      <c r="D212" s="562" t="n">
        <v>29.3</v>
      </c>
      <c r="E212" s="567" t="n">
        <v>46</v>
      </c>
      <c r="F212" s="598" t="n">
        <v>46.4</v>
      </c>
    </row>
    <row r="213" ht="17.45" customHeight="1">
      <c r="A213" s="1078">
        <f>6+A212</f>
        <v/>
      </c>
      <c r="B213" s="567" t="n">
        <v>32.7</v>
      </c>
      <c r="C213" s="561" t="n">
        <v>30.9</v>
      </c>
      <c r="D213" s="562" t="n">
        <v>32.1</v>
      </c>
      <c r="E213" s="567" t="n">
        <v>60.5</v>
      </c>
      <c r="F213" s="598" t="n">
        <v>41.8</v>
      </c>
    </row>
    <row r="214" ht="17.45" customHeight="1">
      <c r="A214" s="1078">
        <f>6+A213</f>
        <v/>
      </c>
      <c r="B214" s="567" t="n">
        <v>51.8</v>
      </c>
      <c r="C214" s="561" t="n">
        <v>48.8</v>
      </c>
      <c r="D214" s="562" t="n">
        <v>47.7</v>
      </c>
      <c r="E214" s="567" t="n">
        <v>90.40000000000001</v>
      </c>
      <c r="F214" s="598" t="n">
        <v>67.3</v>
      </c>
    </row>
    <row r="215" ht="17.45" customHeight="1">
      <c r="A215" s="1078">
        <f>6+A214</f>
        <v/>
      </c>
      <c r="B215" s="567" t="n">
        <v>89.2</v>
      </c>
      <c r="C215" s="561" t="n">
        <v>84.09999999999999</v>
      </c>
      <c r="D215" s="562" t="n">
        <v>86.59999999999999</v>
      </c>
      <c r="E215" s="567" t="n">
        <v>125</v>
      </c>
      <c r="F215" s="598" t="n">
        <v>99.59999999999999</v>
      </c>
    </row>
    <row r="216" ht="17.45" customHeight="1">
      <c r="A216" s="1078">
        <f>6+A215</f>
        <v/>
      </c>
      <c r="B216" s="567" t="n">
        <v>66.3</v>
      </c>
      <c r="C216" s="561" t="n">
        <v>63.1</v>
      </c>
      <c r="D216" s="562" t="n">
        <v>62.7</v>
      </c>
      <c r="E216" s="567" t="n">
        <v>112</v>
      </c>
      <c r="F216" s="598" t="n">
        <v>78.2</v>
      </c>
    </row>
    <row r="217" ht="17.45" customHeight="1">
      <c r="A217" s="1078">
        <f>6+A216</f>
        <v/>
      </c>
      <c r="B217" s="567" t="n">
        <v>55.7</v>
      </c>
      <c r="C217" s="561" t="n">
        <v>58</v>
      </c>
      <c r="D217" s="562" t="n">
        <v>74.5</v>
      </c>
      <c r="E217" s="567" t="n">
        <v>91.90000000000001</v>
      </c>
      <c r="F217" s="598" t="n">
        <v>61.4</v>
      </c>
    </row>
    <row r="218" ht="17.45" customHeight="1">
      <c r="A218" s="1078">
        <f>6+A217</f>
        <v/>
      </c>
      <c r="B218" s="567" t="n">
        <v>44.6</v>
      </c>
      <c r="C218" s="561" t="n">
        <v>42.8</v>
      </c>
      <c r="D218" s="562" t="n">
        <v>42.2</v>
      </c>
      <c r="E218" s="567" t="n">
        <v>45.1</v>
      </c>
      <c r="F218" s="598" t="n">
        <v>47.2</v>
      </c>
    </row>
    <row r="219" ht="17.45" customHeight="1">
      <c r="A219" s="1078">
        <f>6+A218</f>
        <v/>
      </c>
      <c r="B219" s="567" t="n">
        <v>50.4</v>
      </c>
      <c r="C219" s="561" t="n">
        <v>47.7</v>
      </c>
      <c r="D219" s="562" t="n">
        <v>48.3</v>
      </c>
      <c r="E219" s="567" t="n">
        <v>61.2</v>
      </c>
      <c r="F219" s="598" t="n">
        <v>59.7</v>
      </c>
    </row>
    <row r="220" ht="17.45" customHeight="1">
      <c r="A220" s="1078">
        <f>6+A219</f>
        <v/>
      </c>
      <c r="B220" s="567" t="n">
        <v>68.8</v>
      </c>
      <c r="C220" s="561" t="n">
        <v>71.2</v>
      </c>
      <c r="D220" s="562" t="n">
        <v>71.2</v>
      </c>
      <c r="E220" s="567" t="n">
        <v>95.90000000000001</v>
      </c>
      <c r="F220" s="598" t="n">
        <v>92.40000000000001</v>
      </c>
    </row>
    <row r="221" ht="17.45" customHeight="1">
      <c r="A221" s="1078">
        <f>6+A220</f>
        <v/>
      </c>
      <c r="B221" s="567" t="n">
        <v>74.59999999999999</v>
      </c>
      <c r="C221" s="561" t="n">
        <v>75.8</v>
      </c>
      <c r="D221" s="562" t="n">
        <v>76.7</v>
      </c>
      <c r="E221" s="567" t="n">
        <v>105</v>
      </c>
      <c r="F221" s="598" t="n">
        <v>97</v>
      </c>
    </row>
    <row r="222" ht="17.45" customHeight="1">
      <c r="A222" s="1078">
        <f>6+A221</f>
        <v/>
      </c>
      <c r="B222" s="567" t="n">
        <v>70</v>
      </c>
      <c r="C222" s="561" t="n">
        <v>72.3</v>
      </c>
      <c r="D222" s="562" t="n">
        <v>69.59999999999999</v>
      </c>
      <c r="E222" s="567" t="n">
        <v>96</v>
      </c>
      <c r="F222" s="598" t="n">
        <v>93.2</v>
      </c>
    </row>
    <row r="223" ht="17.45" customHeight="1">
      <c r="A223" s="1078">
        <f>6+A222</f>
        <v/>
      </c>
      <c r="B223" s="567" t="n">
        <v>67.09999999999999</v>
      </c>
      <c r="C223" s="561" t="n">
        <v>69.40000000000001</v>
      </c>
      <c r="D223" s="562" t="n">
        <v>70.09999999999999</v>
      </c>
      <c r="E223" s="567" t="n">
        <v>161</v>
      </c>
      <c r="F223" s="598" t="n">
        <v>81.59999999999999</v>
      </c>
    </row>
    <row r="224" ht="17.45" customHeight="1">
      <c r="A224" s="1078">
        <f>6+A223</f>
        <v/>
      </c>
      <c r="B224" s="567" t="n">
        <v>70.5</v>
      </c>
      <c r="C224" s="561" t="n">
        <v>62.7</v>
      </c>
      <c r="D224" s="562" t="n">
        <v>62</v>
      </c>
      <c r="E224" s="567" t="n">
        <v>101</v>
      </c>
      <c r="F224" s="598" t="n">
        <v>77.5</v>
      </c>
    </row>
    <row r="225" ht="17.45" customHeight="1">
      <c r="A225" s="1078">
        <f>6+A224</f>
        <v/>
      </c>
      <c r="B225" s="567" t="n">
        <v>50.5</v>
      </c>
      <c r="C225" s="561" t="n">
        <v>48.8</v>
      </c>
      <c r="D225" s="562" t="n">
        <v>47.9</v>
      </c>
      <c r="E225" s="567" t="n">
        <v>50.8</v>
      </c>
      <c r="F225" s="598" t="n">
        <v>56.6</v>
      </c>
    </row>
    <row r="226" ht="17.45" customHeight="1">
      <c r="A226" s="1078">
        <f>6+A225</f>
        <v/>
      </c>
      <c r="B226" s="567" t="n">
        <v>42.9</v>
      </c>
      <c r="C226" s="561" t="n">
        <v>37.6</v>
      </c>
      <c r="D226" s="562" t="n">
        <v>34.8</v>
      </c>
      <c r="E226" s="567" t="n">
        <v>58.7</v>
      </c>
      <c r="F226" s="598" t="n">
        <v>44.6</v>
      </c>
    </row>
    <row r="227" ht="17.45" customHeight="1">
      <c r="A227" s="1078">
        <f>6+A226</f>
        <v/>
      </c>
      <c r="B227" s="567" t="n">
        <v>64.59999999999999</v>
      </c>
      <c r="C227" s="561" t="n">
        <v>55.8</v>
      </c>
      <c r="D227" s="562" t="n">
        <v>53.6</v>
      </c>
      <c r="E227" s="567" t="n">
        <v>94.90000000000001</v>
      </c>
      <c r="F227" s="598" t="n">
        <v>68.7</v>
      </c>
    </row>
    <row r="228" ht="17.45" customHeight="1">
      <c r="A228" s="1078">
        <f>6+A227</f>
        <v/>
      </c>
      <c r="B228" s="567" t="n">
        <v>106</v>
      </c>
      <c r="C228" s="561" t="n">
        <v>100</v>
      </c>
      <c r="D228" s="562" t="n">
        <v>97.2</v>
      </c>
      <c r="E228" s="567" t="n">
        <v>130</v>
      </c>
      <c r="F228" s="598" t="n">
        <v>117</v>
      </c>
    </row>
    <row r="229" ht="17.45" customHeight="1">
      <c r="A229" s="1078">
        <f>6+A228</f>
        <v/>
      </c>
      <c r="B229" s="567" t="n">
        <v>54.4</v>
      </c>
      <c r="C229" s="561" t="n">
        <v>53.8</v>
      </c>
      <c r="D229" s="562" t="n">
        <v>54.3</v>
      </c>
      <c r="E229" s="567" t="n">
        <v>125</v>
      </c>
      <c r="F229" s="598" t="n">
        <v>61.1</v>
      </c>
    </row>
    <row r="230" ht="17.45" customHeight="1">
      <c r="A230" s="1078">
        <f>6+A229</f>
        <v/>
      </c>
      <c r="B230" s="567" t="n">
        <v>58.4</v>
      </c>
      <c r="C230" s="561" t="n">
        <v>55.3</v>
      </c>
      <c r="D230" s="562" t="n">
        <v>43.4</v>
      </c>
      <c r="E230" s="567" t="n">
        <v>83.90000000000001</v>
      </c>
      <c r="F230" s="598" t="n">
        <v>65.8</v>
      </c>
    </row>
    <row r="231" ht="17.45" customHeight="1">
      <c r="A231" s="1078">
        <f>6+A230</f>
        <v/>
      </c>
      <c r="B231" s="567" t="n">
        <v>69.09999999999999</v>
      </c>
      <c r="C231" s="561" t="n">
        <v>63.8</v>
      </c>
      <c r="D231" s="562" t="n">
        <v>64.2</v>
      </c>
      <c r="E231" s="567" t="n">
        <v>77.90000000000001</v>
      </c>
      <c r="F231" s="598" t="n">
        <v>99.40000000000001</v>
      </c>
    </row>
    <row r="232" ht="17.45" customHeight="1">
      <c r="A232" s="1078">
        <f>6+A231</f>
        <v/>
      </c>
      <c r="B232" s="567" t="n">
        <v>56.2</v>
      </c>
      <c r="C232" s="561" t="n">
        <v>50.7</v>
      </c>
      <c r="D232" s="562" t="n">
        <v>52.8</v>
      </c>
      <c r="E232" s="567" t="n">
        <v>52</v>
      </c>
      <c r="F232" s="598" t="n">
        <v>59.4</v>
      </c>
    </row>
    <row r="233" ht="17.45" customHeight="1">
      <c r="A233" s="1078">
        <f>6+A232</f>
        <v/>
      </c>
      <c r="B233" s="567" t="n">
        <v>78.7</v>
      </c>
      <c r="C233" s="561" t="n">
        <v>78</v>
      </c>
      <c r="D233" s="562" t="n">
        <v>77</v>
      </c>
      <c r="E233" s="567" t="n">
        <v>89.5</v>
      </c>
      <c r="F233" s="598" t="n">
        <v>88.5</v>
      </c>
    </row>
    <row r="234" ht="17.45" customHeight="1">
      <c r="A234" s="1078">
        <f>6+A233</f>
        <v/>
      </c>
      <c r="B234" s="567" t="n">
        <v>89</v>
      </c>
      <c r="C234" s="561" t="n">
        <v>80</v>
      </c>
      <c r="D234" s="562" t="n">
        <v>79.09999999999999</v>
      </c>
      <c r="E234" s="567" t="n">
        <v>106</v>
      </c>
      <c r="F234" s="598" t="n">
        <v>104</v>
      </c>
    </row>
    <row r="235" ht="17.45" customHeight="1">
      <c r="A235" s="1078">
        <f>6+A234</f>
        <v/>
      </c>
      <c r="B235" s="567" t="n">
        <v>47.3</v>
      </c>
      <c r="C235" s="561" t="n">
        <v>41.5</v>
      </c>
      <c r="D235" s="562" t="n">
        <v>41</v>
      </c>
      <c r="E235" s="567" t="n">
        <v>73.40000000000001</v>
      </c>
      <c r="F235" s="598" t="n">
        <v>57.4</v>
      </c>
    </row>
    <row r="236" ht="17.45" customHeight="1">
      <c r="A236" s="1078">
        <f>6+A235</f>
        <v/>
      </c>
      <c r="B236" s="567" t="n">
        <v>120</v>
      </c>
      <c r="C236" s="561" t="n">
        <v>104</v>
      </c>
      <c r="D236" s="562" t="n">
        <v>105</v>
      </c>
      <c r="E236" s="567" t="n">
        <v>136</v>
      </c>
      <c r="F236" s="598" t="n">
        <v>129</v>
      </c>
    </row>
    <row r="237" ht="17.45" customHeight="1">
      <c r="A237" s="1078">
        <f>6+A236</f>
        <v/>
      </c>
      <c r="B237" s="567" t="n">
        <v>68.40000000000001</v>
      </c>
      <c r="C237" s="561" t="n">
        <v>65</v>
      </c>
      <c r="D237" s="562" t="n">
        <v>61.3</v>
      </c>
      <c r="E237" s="567" t="n">
        <v>115</v>
      </c>
      <c r="F237" s="598" t="n">
        <v>80.7</v>
      </c>
    </row>
    <row r="238" ht="17.45" customHeight="1">
      <c r="A238" s="1078">
        <f>6+A237</f>
        <v/>
      </c>
      <c r="B238" s="567" t="n">
        <v>89</v>
      </c>
      <c r="C238" s="561" t="n">
        <v>78.8</v>
      </c>
      <c r="D238" s="562" t="n">
        <v>80.7</v>
      </c>
      <c r="E238" s="567" t="n">
        <v>11.3</v>
      </c>
      <c r="F238" s="598" t="n">
        <v>95</v>
      </c>
    </row>
    <row r="239" ht="17.45" customHeight="1">
      <c r="A239" s="1078">
        <f>6+A238</f>
        <v/>
      </c>
      <c r="B239" s="567" t="n">
        <v>81.5</v>
      </c>
      <c r="C239" s="561" t="n">
        <v>65.5</v>
      </c>
      <c r="D239" s="562" t="n">
        <v>65.09999999999999</v>
      </c>
      <c r="E239" s="567" t="n">
        <v>81.90000000000001</v>
      </c>
      <c r="F239" s="598" t="n">
        <v>80.90000000000001</v>
      </c>
    </row>
    <row r="240" ht="17.45" customHeight="1">
      <c r="A240" s="1078">
        <f>6+A239</f>
        <v/>
      </c>
      <c r="B240" s="567" t="n">
        <v>47.9</v>
      </c>
      <c r="C240" s="561" t="n">
        <v>42.1</v>
      </c>
      <c r="D240" s="562" t="n">
        <v>43.7</v>
      </c>
      <c r="E240" s="567" t="n">
        <v>52.6</v>
      </c>
      <c r="F240" s="598" t="n">
        <v>52.4</v>
      </c>
    </row>
    <row r="241" ht="17.45" customHeight="1">
      <c r="A241" s="1078">
        <f>6+A240</f>
        <v/>
      </c>
      <c r="B241" s="567" t="n">
        <v>104</v>
      </c>
      <c r="C241" s="561" t="n">
        <v>94.40000000000001</v>
      </c>
      <c r="D241" s="562" t="n">
        <v>93.09999999999999</v>
      </c>
      <c r="E241" s="567" t="n">
        <v>124</v>
      </c>
      <c r="F241" s="598" t="n">
        <v>117</v>
      </c>
    </row>
    <row r="242" ht="17.45" customHeight="1">
      <c r="A242" s="1078">
        <f>6+A241</f>
        <v/>
      </c>
      <c r="B242" s="567" t="n">
        <v>42.3</v>
      </c>
      <c r="C242" s="561" t="n">
        <v>34</v>
      </c>
      <c r="D242" s="562" t="n">
        <v>33.3</v>
      </c>
      <c r="E242" s="567" t="n">
        <v>37.2</v>
      </c>
      <c r="F242" s="598" t="n">
        <v>45.5</v>
      </c>
    </row>
    <row r="243" ht="17.45" customHeight="1">
      <c r="A243" s="1078">
        <f>6+A242</f>
        <v/>
      </c>
      <c r="B243" s="567" t="n">
        <v>136</v>
      </c>
      <c r="C243" s="561" t="n">
        <v>96</v>
      </c>
      <c r="D243" s="562" t="n">
        <v>95</v>
      </c>
      <c r="E243" s="567" t="n">
        <v>117</v>
      </c>
      <c r="F243" s="598" t="n">
        <v>134</v>
      </c>
    </row>
    <row r="244" ht="17.45" customHeight="1">
      <c r="A244" s="1102">
        <f>6+A243</f>
        <v/>
      </c>
      <c r="B244" s="666" t="n">
        <v>240</v>
      </c>
      <c r="C244" s="667" t="n">
        <v>230</v>
      </c>
      <c r="D244" s="668" t="n">
        <v>239</v>
      </c>
      <c r="E244" s="666" t="n">
        <v>293</v>
      </c>
      <c r="F244" s="669" t="n">
        <v>264</v>
      </c>
    </row>
    <row r="245" ht="17.45" customHeight="1">
      <c r="A245" s="1078">
        <f>6+A244</f>
        <v/>
      </c>
      <c r="B245" s="567" t="n">
        <v>77.40000000000001</v>
      </c>
      <c r="C245" s="561" t="n">
        <v>70.7</v>
      </c>
      <c r="D245" s="562" t="n">
        <v>70.2</v>
      </c>
      <c r="E245" s="567" t="n">
        <v>108</v>
      </c>
      <c r="F245" s="598" t="n">
        <v>97</v>
      </c>
    </row>
    <row r="246" ht="17.45" customHeight="1">
      <c r="A246" s="1078">
        <f>6+A245</f>
        <v/>
      </c>
      <c r="B246" s="567" t="n">
        <v>87.09999999999999</v>
      </c>
      <c r="C246" s="561" t="n">
        <v>76.5</v>
      </c>
      <c r="D246" s="562" t="n">
        <v>76.7</v>
      </c>
      <c r="E246" s="567" t="n">
        <v>84</v>
      </c>
      <c r="F246" s="598" t="n">
        <v>90.59999999999999</v>
      </c>
    </row>
    <row r="247" ht="17.45" customHeight="1" thickBot="1">
      <c r="A247" s="1101">
        <f>6+A246</f>
        <v/>
      </c>
      <c r="B247" s="601" t="n">
        <v>76.40000000000001</v>
      </c>
      <c r="C247" s="602" t="n">
        <v>68.09999999999999</v>
      </c>
      <c r="D247" s="603" t="n">
        <v>69.8</v>
      </c>
      <c r="E247" s="601" t="n">
        <v>79.8</v>
      </c>
      <c r="F247" s="604" t="n">
        <v>83.8</v>
      </c>
    </row>
    <row r="248" ht="17.45" customHeight="1">
      <c r="A248" s="1072">
        <f>6+A247</f>
        <v/>
      </c>
      <c r="B248" s="599" t="n">
        <v>97.09999999999999</v>
      </c>
      <c r="C248" s="654" t="n">
        <v>89.3</v>
      </c>
      <c r="D248" s="655" t="n">
        <v>86.90000000000001</v>
      </c>
      <c r="E248" s="599" t="n">
        <v>121</v>
      </c>
      <c r="F248" s="656" t="n">
        <v>117</v>
      </c>
      <c r="G248" s="371">
        <f>TEXT(WEEKDAY(A248),"dddd")</f>
        <v/>
      </c>
    </row>
    <row r="249" ht="17.45" customHeight="1">
      <c r="A249" s="1102">
        <f>6+A248</f>
        <v/>
      </c>
      <c r="B249" s="666" t="n">
        <v>202</v>
      </c>
      <c r="C249" s="667" t="n">
        <v>187</v>
      </c>
      <c r="D249" s="668" t="n">
        <v>189</v>
      </c>
      <c r="E249" s="666" t="n">
        <v>228</v>
      </c>
      <c r="F249" s="669" t="n">
        <v>224</v>
      </c>
      <c r="G249" s="371">
        <f>TEXT(WEEKDAY(A249),"dddd")</f>
        <v/>
      </c>
    </row>
    <row r="250" ht="17.45" customHeight="1">
      <c r="A250" s="1078">
        <f>6+A249</f>
        <v/>
      </c>
      <c r="B250" s="567" t="n">
        <v>107</v>
      </c>
      <c r="C250" s="561" t="n">
        <v>104</v>
      </c>
      <c r="D250" s="562" t="n">
        <v>103</v>
      </c>
      <c r="E250" s="567" t="n">
        <v>125</v>
      </c>
      <c r="F250" s="598" t="n">
        <v>119</v>
      </c>
      <c r="G250" s="371">
        <f>TEXT(WEEKDAY(A250),"dddd")</f>
        <v/>
      </c>
    </row>
    <row r="251" ht="17.45" customHeight="1">
      <c r="A251" s="1078">
        <f>6+A250</f>
        <v/>
      </c>
      <c r="B251" s="567" t="n">
        <v>133</v>
      </c>
      <c r="C251" s="561" t="n">
        <v>113</v>
      </c>
      <c r="D251" s="562" t="n">
        <v>120</v>
      </c>
      <c r="E251" s="567" t="n">
        <v>159</v>
      </c>
      <c r="F251" s="598" t="n">
        <v>163</v>
      </c>
      <c r="G251" s="371">
        <f>TEXT(WEEKDAY(A251),"dddd")</f>
        <v/>
      </c>
    </row>
    <row r="252" ht="17.45" customHeight="1" thickBot="1">
      <c r="A252" s="1101">
        <f>6+A251</f>
        <v/>
      </c>
      <c r="B252" s="601" t="n">
        <v>27.2</v>
      </c>
      <c r="C252" s="602" t="n">
        <v>17.5</v>
      </c>
      <c r="D252" s="603" t="n">
        <v>22.6</v>
      </c>
      <c r="E252" s="601" t="n">
        <v>42.3</v>
      </c>
      <c r="F252" s="604" t="n">
        <v>38.2</v>
      </c>
      <c r="G252" s="371">
        <f>TEXT(WEEKDAY(A252),"dddd")</f>
        <v/>
      </c>
    </row>
    <row r="253" ht="17.45" customHeight="1">
      <c r="A253" s="1072">
        <f>6+A252</f>
        <v/>
      </c>
      <c r="B253" s="599" t="n">
        <v>63.7</v>
      </c>
      <c r="C253" s="654" t="n">
        <v>54.6</v>
      </c>
      <c r="D253" s="655" t="n">
        <v>55.1</v>
      </c>
      <c r="E253" s="599" t="n">
        <v>57.3</v>
      </c>
      <c r="F253" s="656" t="n">
        <v>65.90000000000001</v>
      </c>
      <c r="G253" s="371">
        <f>TEXT(WEEKDAY(A253),"dddd")</f>
        <v/>
      </c>
    </row>
    <row r="254" ht="17.45" customHeight="1">
      <c r="A254" s="1078">
        <f>6+A253</f>
        <v/>
      </c>
      <c r="B254" s="567" t="n">
        <v>38</v>
      </c>
      <c r="C254" s="561" t="n">
        <v>33.1</v>
      </c>
      <c r="D254" s="562" t="n">
        <v>32.6</v>
      </c>
      <c r="E254" s="567" t="n">
        <v>57.9</v>
      </c>
      <c r="F254" s="598" t="n">
        <v>47.7</v>
      </c>
      <c r="G254" s="371">
        <f>TEXT(WEEKDAY(A254),"dddd")</f>
        <v/>
      </c>
    </row>
    <row r="255" ht="17.45" customHeight="1">
      <c r="A255" s="1078">
        <f>6+A254</f>
        <v/>
      </c>
      <c r="B255" s="567" t="n">
        <v>39.1</v>
      </c>
      <c r="C255" s="561" t="n">
        <v>35.2</v>
      </c>
      <c r="D255" s="562" t="n">
        <v>32.9</v>
      </c>
      <c r="E255" s="567" t="n">
        <v>56.5</v>
      </c>
      <c r="F255" s="598" t="n">
        <v>61.3</v>
      </c>
      <c r="G255" s="371">
        <f>TEXT(WEEKDAY(A255),"dddd")</f>
        <v/>
      </c>
    </row>
    <row r="256" ht="17.45" customHeight="1">
      <c r="A256" s="1078">
        <f>6+A255</f>
        <v/>
      </c>
      <c r="B256" s="567" t="n">
        <v>75.90000000000001</v>
      </c>
      <c r="C256" s="561" t="n">
        <v>74</v>
      </c>
      <c r="D256" s="562" t="n">
        <v>74.09999999999999</v>
      </c>
      <c r="E256" s="567" t="n">
        <v>124</v>
      </c>
      <c r="F256" s="598" t="n">
        <v>88.90000000000001</v>
      </c>
      <c r="G256" s="371">
        <f>TEXT(WEEKDAY(A256),"dddd")</f>
        <v/>
      </c>
    </row>
    <row r="257" ht="17.45" customHeight="1" thickBot="1">
      <c r="A257" s="1101">
        <f>6+A256</f>
        <v/>
      </c>
      <c r="B257" s="601" t="n">
        <v>98.8</v>
      </c>
      <c r="C257" s="602" t="n">
        <v>93.09999999999999</v>
      </c>
      <c r="D257" s="603" t="n">
        <v>92.3</v>
      </c>
      <c r="E257" s="601" t="n">
        <v>147</v>
      </c>
      <c r="F257" s="604" t="n">
        <v>114</v>
      </c>
      <c r="G257" s="371">
        <f>TEXT(WEEKDAY(A257),"dddd")</f>
        <v/>
      </c>
    </row>
    <row r="258" ht="17.45" customHeight="1">
      <c r="A258" s="1072">
        <f>6+A257</f>
        <v/>
      </c>
      <c r="B258" s="599" t="n">
        <v>53.1</v>
      </c>
      <c r="C258" s="654" t="n">
        <v>51</v>
      </c>
      <c r="D258" s="655" t="n">
        <v>52.7</v>
      </c>
      <c r="E258" s="599" t="n">
        <v>105</v>
      </c>
      <c r="F258" s="656" t="n">
        <v>71</v>
      </c>
      <c r="G258" s="371">
        <f>TEXT(WEEKDAY(A258),"dddd")</f>
        <v/>
      </c>
    </row>
    <row r="259" ht="17.45" customHeight="1">
      <c r="A259" s="1078">
        <f>6+A258</f>
        <v/>
      </c>
      <c r="B259" s="567" t="n">
        <v>51.7</v>
      </c>
      <c r="C259" s="561" t="n">
        <v>38.9</v>
      </c>
      <c r="D259" s="562" t="n">
        <v>48.1</v>
      </c>
      <c r="E259" s="567" t="n">
        <v>98.40000000000001</v>
      </c>
      <c r="F259" s="598" t="n">
        <v>57</v>
      </c>
      <c r="G259" s="371">
        <f>TEXT(WEEKDAY(A259),"dddd")</f>
        <v/>
      </c>
    </row>
    <row r="260" ht="17.45" customHeight="1">
      <c r="A260" s="1078">
        <f>6+A259</f>
        <v/>
      </c>
      <c r="B260" s="567" t="n">
        <v>46.3</v>
      </c>
      <c r="C260" s="561" t="n">
        <v>33.9</v>
      </c>
      <c r="D260" s="562" t="n">
        <v>33.6</v>
      </c>
      <c r="E260" s="567" t="n">
        <v>42.1</v>
      </c>
      <c r="F260" s="598" t="n">
        <v>46.9</v>
      </c>
      <c r="G260" s="371">
        <f>TEXT(WEEKDAY(A260),"dddd")</f>
        <v/>
      </c>
    </row>
    <row r="261" ht="17.45" customHeight="1">
      <c r="A261" s="1078">
        <f>6+A260</f>
        <v/>
      </c>
      <c r="B261" s="567" t="n">
        <v>54.2</v>
      </c>
      <c r="C261" s="561" t="n">
        <v>49.6</v>
      </c>
      <c r="D261" s="562" t="n">
        <v>49.6</v>
      </c>
      <c r="E261" s="567" t="n">
        <v>78.09999999999999</v>
      </c>
      <c r="F261" s="598" t="n">
        <v>59.9</v>
      </c>
      <c r="G261" s="371">
        <f>TEXT(WEEKDAY(A261),"dddd")</f>
        <v/>
      </c>
    </row>
    <row r="262" ht="17.45" customHeight="1" thickBot="1">
      <c r="A262" s="1101">
        <f>6+A261</f>
        <v/>
      </c>
      <c r="B262" s="601" t="n">
        <v>49.7</v>
      </c>
      <c r="C262" s="602" t="n">
        <v>47.2</v>
      </c>
      <c r="D262" s="603" t="n">
        <v>43.5</v>
      </c>
      <c r="E262" s="601" t="n">
        <v>93.90000000000001</v>
      </c>
      <c r="F262" s="604" t="n">
        <v>57.7</v>
      </c>
      <c r="G262" s="371">
        <f>TEXT(WEEKDAY(A262),"dddd")</f>
        <v/>
      </c>
    </row>
    <row r="263" ht="17.45" customHeight="1">
      <c r="A263" s="1072">
        <f>6+A262</f>
        <v/>
      </c>
      <c r="B263" s="599" t="n">
        <v>47.5</v>
      </c>
      <c r="C263" s="654" t="n">
        <v>39.4</v>
      </c>
      <c r="D263" s="655" t="n">
        <v>38.9</v>
      </c>
      <c r="E263" s="599" t="n">
        <v>71.2</v>
      </c>
      <c r="F263" s="656" t="n">
        <v>59.3</v>
      </c>
      <c r="G263" s="371">
        <f>TEXT(WEEKDAY(A263),"dddd")</f>
        <v/>
      </c>
    </row>
    <row r="264" ht="17.45" customHeight="1">
      <c r="A264" s="1078">
        <f>6+A263</f>
        <v/>
      </c>
      <c r="B264" s="567" t="n">
        <v>77.09999999999999</v>
      </c>
      <c r="C264" s="561" t="n">
        <v>71.40000000000001</v>
      </c>
      <c r="D264" s="562" t="n">
        <v>71.8</v>
      </c>
      <c r="E264" s="567" t="n">
        <v>119</v>
      </c>
      <c r="F264" s="598" t="n">
        <v>85.2</v>
      </c>
      <c r="G264" s="371">
        <f>TEXT(WEEKDAY(A264),"dddd")</f>
        <v/>
      </c>
    </row>
    <row r="265" ht="17.45" customHeight="1">
      <c r="A265" s="1078">
        <f>6+A264</f>
        <v/>
      </c>
      <c r="B265" s="567" t="n">
        <v>56.9</v>
      </c>
      <c r="C265" s="561" t="n">
        <v>49.4</v>
      </c>
      <c r="D265" s="562" t="n">
        <v>50.6</v>
      </c>
      <c r="E265" s="567" t="n">
        <v>93.09999999999999</v>
      </c>
      <c r="F265" s="598" t="n">
        <v>72.59999999999999</v>
      </c>
      <c r="G265" s="371">
        <f>TEXT(WEEKDAY(A265),"dddd")</f>
        <v/>
      </c>
    </row>
    <row r="266" ht="17.45" customHeight="1">
      <c r="A266" s="1078">
        <f>6+A265</f>
        <v/>
      </c>
      <c r="B266" s="567" t="n">
        <v>62</v>
      </c>
      <c r="C266" s="561" t="n">
        <v>93.40000000000001</v>
      </c>
      <c r="D266" s="562" t="n">
        <v>66.40000000000001</v>
      </c>
      <c r="E266" s="567" t="n">
        <v>80</v>
      </c>
      <c r="F266" s="598" t="n">
        <v>78</v>
      </c>
      <c r="G266" s="371">
        <f>TEXT(WEEKDAY(A266),"dddd")</f>
        <v/>
      </c>
    </row>
    <row r="267" ht="17.45" customHeight="1" thickBot="1">
      <c r="A267" s="1101">
        <f>6+A266</f>
        <v/>
      </c>
      <c r="B267" s="601" t="n">
        <v>25.8</v>
      </c>
      <c r="C267" s="602" t="n">
        <v>19.1</v>
      </c>
      <c r="D267" s="603" t="n">
        <v>19.1</v>
      </c>
      <c r="E267" s="601" t="n">
        <v>25.1</v>
      </c>
      <c r="F267" s="598" t="n">
        <v>30.9</v>
      </c>
      <c r="G267" s="371">
        <f>TEXT(WEEKDAY(A267),"dddd")</f>
        <v/>
      </c>
    </row>
    <row r="268" ht="17.45" customHeight="1">
      <c r="A268" s="1072">
        <f>6+A267</f>
        <v/>
      </c>
      <c r="B268" s="599" t="n">
        <v>29.2</v>
      </c>
      <c r="C268" s="654" t="n">
        <v>25.3</v>
      </c>
      <c r="D268" s="655" t="n">
        <v>23.7</v>
      </c>
      <c r="E268" s="599" t="n">
        <v>36.4</v>
      </c>
      <c r="F268" s="598" t="n">
        <v>39.5</v>
      </c>
      <c r="G268" s="371">
        <f>TEXT(WEEKDAY(A268),"dddd")</f>
        <v/>
      </c>
    </row>
    <row r="269" ht="17.45" customHeight="1">
      <c r="A269" s="1078">
        <f>6+A268</f>
        <v/>
      </c>
      <c r="B269" s="567" t="n">
        <v>78.3</v>
      </c>
      <c r="C269" s="561" t="n">
        <v>83.09999999999999</v>
      </c>
      <c r="D269" s="562" t="n">
        <v>83.09999999999999</v>
      </c>
      <c r="E269" s="567" t="n">
        <v>99.90000000000001</v>
      </c>
      <c r="F269" s="598" t="n">
        <v>101</v>
      </c>
      <c r="G269" s="371">
        <f>TEXT(WEEKDAY(A269),"dddd")</f>
        <v/>
      </c>
    </row>
    <row r="270" ht="17.45" customHeight="1">
      <c r="A270" s="1078">
        <f>6+A269</f>
        <v/>
      </c>
      <c r="B270" s="567" t="n">
        <v>63</v>
      </c>
      <c r="C270" s="561" t="n">
        <v>58.8</v>
      </c>
      <c r="D270" s="562" t="n">
        <v>57.8</v>
      </c>
      <c r="E270" s="567" t="n">
        <v>83.59999999999999</v>
      </c>
      <c r="F270" s="598" t="n">
        <v>77.7</v>
      </c>
      <c r="G270" s="371">
        <f>TEXT(WEEKDAY(A270),"dddd")</f>
        <v/>
      </c>
    </row>
    <row r="271" ht="17.45" customHeight="1">
      <c r="A271" s="1078">
        <f>6+A270</f>
        <v/>
      </c>
      <c r="B271" s="567" t="n">
        <v>80</v>
      </c>
      <c r="C271" s="561" t="n">
        <v>78.09999999999999</v>
      </c>
      <c r="D271" s="562" t="n">
        <v>77.90000000000001</v>
      </c>
      <c r="E271" s="567" t="n">
        <v>103</v>
      </c>
      <c r="F271" s="598" t="n">
        <v>101</v>
      </c>
      <c r="G271" s="371">
        <f>TEXT(WEEKDAY(A271),"dddd")</f>
        <v/>
      </c>
    </row>
    <row r="272" ht="17.45" customHeight="1" thickBot="1">
      <c r="A272" s="1101">
        <f>6+A271</f>
        <v/>
      </c>
      <c r="B272" s="601" t="n">
        <v>57</v>
      </c>
      <c r="C272" s="602" t="n">
        <v>53.3</v>
      </c>
      <c r="D272" s="603" t="n">
        <v>52.5</v>
      </c>
      <c r="E272" s="601" t="n">
        <v>85.90000000000001</v>
      </c>
      <c r="F272" s="604" t="n">
        <v>69.90000000000001</v>
      </c>
      <c r="G272" s="371">
        <f>TEXT(WEEKDAY(A272),"dddd")</f>
        <v/>
      </c>
    </row>
    <row r="273" ht="17.45" customHeight="1">
      <c r="A273" s="1072">
        <f>6+A272</f>
        <v/>
      </c>
      <c r="B273" s="599" t="n">
        <v>49.3</v>
      </c>
      <c r="C273" s="654" t="n">
        <v>47</v>
      </c>
      <c r="D273" s="655" t="n">
        <v>45.5</v>
      </c>
      <c r="E273" s="599" t="n">
        <v>71.59999999999999</v>
      </c>
      <c r="F273" s="656" t="n">
        <v>66</v>
      </c>
      <c r="G273" s="371">
        <f>TEXT(WEEKDAY(A273),"dddd")</f>
        <v/>
      </c>
    </row>
    <row r="274" ht="17.45" customHeight="1">
      <c r="A274" s="1078">
        <f>6+A273</f>
        <v/>
      </c>
      <c r="B274" s="567" t="n">
        <v>47.2</v>
      </c>
      <c r="C274" s="561" t="n">
        <v>42.2</v>
      </c>
      <c r="D274" s="562" t="n">
        <v>41.2</v>
      </c>
      <c r="E274" s="567" t="n">
        <v>41.3</v>
      </c>
      <c r="F274" s="598" t="n">
        <v>52.6</v>
      </c>
      <c r="G274" s="371">
        <f>TEXT(WEEKDAY(A274),"dddd")</f>
        <v/>
      </c>
    </row>
    <row r="275" ht="17.45" customHeight="1">
      <c r="A275" s="1078">
        <f>6+A274</f>
        <v/>
      </c>
      <c r="B275" s="567" t="n">
        <v>59.4</v>
      </c>
      <c r="C275" s="561" t="n">
        <v>58.1</v>
      </c>
      <c r="D275" s="562" t="n">
        <v>50.7</v>
      </c>
      <c r="E275" s="567" t="n">
        <v>58.1</v>
      </c>
      <c r="F275" s="598" t="n">
        <v>72.7</v>
      </c>
      <c r="G275" s="371">
        <f>TEXT(WEEKDAY(A275),"dddd")</f>
        <v/>
      </c>
    </row>
    <row r="276" ht="17.45" customHeight="1">
      <c r="A276" s="1078">
        <f>6+A275</f>
        <v/>
      </c>
      <c r="B276" s="567" t="n">
        <v>60.7</v>
      </c>
      <c r="C276" s="561" t="n">
        <v>58.6</v>
      </c>
      <c r="D276" s="562" t="n">
        <v>56.1</v>
      </c>
      <c r="E276" s="567" t="n">
        <v>78.59999999999999</v>
      </c>
      <c r="F276" s="598" t="n">
        <v>71.09999999999999</v>
      </c>
      <c r="G276" s="371">
        <f>TEXT(WEEKDAY(A276),"dddd")</f>
        <v/>
      </c>
    </row>
    <row r="277" ht="17.45" customHeight="1" thickBot="1">
      <c r="A277" s="1101">
        <f>6+A276</f>
        <v/>
      </c>
      <c r="B277" s="601" t="n">
        <v>66.2</v>
      </c>
      <c r="C277" s="602" t="n">
        <v>53.1</v>
      </c>
      <c r="D277" s="603" t="n">
        <v>65.59999999999999</v>
      </c>
      <c r="E277" s="601" t="n">
        <v>37.8</v>
      </c>
      <c r="F277" s="604" t="n">
        <v>84.59999999999999</v>
      </c>
      <c r="G277" s="371">
        <f>TEXT(WEEKDAY(A277),"dddd")</f>
        <v/>
      </c>
    </row>
    <row r="278" ht="17.45" customHeight="1">
      <c r="A278" s="1072">
        <f>6+A277</f>
        <v/>
      </c>
      <c r="B278" s="599" t="n">
        <v>56.9</v>
      </c>
      <c r="C278" s="654" t="n">
        <v>56.8</v>
      </c>
      <c r="D278" s="655" t="n">
        <v>55.1</v>
      </c>
      <c r="E278" s="599" t="n">
        <v>79.3</v>
      </c>
      <c r="F278" s="656" t="n">
        <v>63.3</v>
      </c>
      <c r="G278" s="371">
        <f>TEXT(WEEKDAY(A278),"dddd")</f>
        <v/>
      </c>
    </row>
    <row r="279" ht="17.45" customHeight="1">
      <c r="A279" s="1078">
        <f>6+A278</f>
        <v/>
      </c>
      <c r="B279" s="567" t="n">
        <v>60</v>
      </c>
      <c r="C279" s="561" t="n">
        <v>65.40000000000001</v>
      </c>
      <c r="D279" s="562" t="n">
        <v>64</v>
      </c>
      <c r="E279" s="567" t="n">
        <v>84.7</v>
      </c>
      <c r="F279" s="598" t="n">
        <v>86.59999999999999</v>
      </c>
      <c r="G279" s="371">
        <f>TEXT(WEEKDAY(A279),"dddd")</f>
        <v/>
      </c>
    </row>
    <row r="280" ht="17.45" customHeight="1">
      <c r="A280" s="1078">
        <f>6+A279</f>
        <v/>
      </c>
      <c r="B280" s="567" t="n">
        <v>50</v>
      </c>
      <c r="C280" s="561" t="n">
        <v>51.7</v>
      </c>
      <c r="D280" s="562" t="n">
        <v>50.3</v>
      </c>
      <c r="E280" s="567" t="n">
        <v>71.59999999999999</v>
      </c>
      <c r="F280" s="598" t="n">
        <v>58.3</v>
      </c>
      <c r="G280" s="371">
        <f>TEXT(WEEKDAY(A280),"dddd")</f>
        <v/>
      </c>
    </row>
    <row r="281" ht="17.45" customHeight="1">
      <c r="A281" s="1078">
        <f>6+A280</f>
        <v/>
      </c>
      <c r="B281" s="567" t="n">
        <v>39.8</v>
      </c>
      <c r="C281" s="561" t="n">
        <v>34.1</v>
      </c>
      <c r="D281" s="562" t="n">
        <v>34.9</v>
      </c>
      <c r="E281" s="567" t="n">
        <v>42.8</v>
      </c>
      <c r="F281" s="598" t="n">
        <v>39.9</v>
      </c>
      <c r="G281" s="371">
        <f>TEXT(WEEKDAY(A281),"dddd")</f>
        <v/>
      </c>
    </row>
    <row r="282" ht="17.45" customHeight="1" thickBot="1">
      <c r="A282" s="1101">
        <f>6+A281</f>
        <v/>
      </c>
      <c r="B282" s="601" t="n">
        <v>32.5</v>
      </c>
      <c r="C282" s="602" t="n">
        <v>39.8</v>
      </c>
      <c r="D282" s="603" t="n">
        <v>38.9</v>
      </c>
      <c r="E282" s="601" t="n">
        <v>40.8</v>
      </c>
      <c r="F282" s="604" t="n">
        <v>42.2</v>
      </c>
      <c r="G282" s="371">
        <f>TEXT(WEEKDAY(A282),"dddd")</f>
        <v/>
      </c>
    </row>
    <row r="283" ht="17.45" customHeight="1">
      <c r="A283" s="1072">
        <f>6+A282</f>
        <v/>
      </c>
      <c r="B283" s="599" t="n">
        <v>57.6</v>
      </c>
      <c r="C283" s="654" t="n">
        <v>67.40000000000001</v>
      </c>
      <c r="D283" s="655" t="n">
        <v>50.2</v>
      </c>
      <c r="E283" s="599" t="n">
        <v>74.8</v>
      </c>
      <c r="F283" s="656" t="n">
        <v>72.5</v>
      </c>
      <c r="G283" s="371">
        <f>TEXT(WEEKDAY(A283),"dddd")</f>
        <v/>
      </c>
    </row>
    <row r="284" ht="17.45" customHeight="1">
      <c r="A284" s="1078">
        <f>6+A283</f>
        <v/>
      </c>
      <c r="B284" s="567" t="n">
        <v>74.2</v>
      </c>
      <c r="C284" s="561" t="n">
        <v>78.90000000000001</v>
      </c>
      <c r="D284" s="562" t="n">
        <v>74.5</v>
      </c>
      <c r="E284" s="567" t="n">
        <v>101.6</v>
      </c>
      <c r="F284" s="598" t="n">
        <v>98.90000000000001</v>
      </c>
      <c r="G284" s="371">
        <f>TEXT(WEEKDAY(A284),"dddd")</f>
        <v/>
      </c>
    </row>
    <row r="285" ht="17.45" customHeight="1">
      <c r="A285" s="1078">
        <f>6+A284</f>
        <v/>
      </c>
      <c r="B285" s="567" t="n">
        <v>75</v>
      </c>
      <c r="C285" s="561" t="n">
        <v>76.09999999999999</v>
      </c>
      <c r="D285" s="562" t="n">
        <v>75.8</v>
      </c>
      <c r="E285" s="567" t="n">
        <v>98.90000000000001</v>
      </c>
      <c r="F285" s="598" t="n">
        <v>93.8</v>
      </c>
      <c r="G285" s="371">
        <f>TEXT(WEEKDAY(A285),"dddd")</f>
        <v/>
      </c>
    </row>
    <row r="286" ht="17.45" customHeight="1">
      <c r="A286" s="1078">
        <f>6+A285</f>
        <v/>
      </c>
      <c r="B286" s="567" t="n">
        <v>59.8</v>
      </c>
      <c r="C286" s="561" t="n">
        <v>68.09999999999999</v>
      </c>
      <c r="D286" s="562" t="n">
        <v>65.8</v>
      </c>
      <c r="E286" s="567" t="n">
        <v>88.5</v>
      </c>
      <c r="F286" s="598" t="n">
        <v>81</v>
      </c>
      <c r="G286" s="371">
        <f>TEXT(WEEKDAY(A286),"dddd")</f>
        <v/>
      </c>
    </row>
    <row r="287" ht="17.45" customHeight="1">
      <c r="A287" s="1078">
        <f>6+A286</f>
        <v/>
      </c>
      <c r="B287" s="567" t="n">
        <v>63.9</v>
      </c>
      <c r="C287" s="561" t="n">
        <v>66.8</v>
      </c>
      <c r="D287" s="562" t="n">
        <v>67.40000000000001</v>
      </c>
      <c r="E287" s="567" t="n">
        <v>93.90000000000001</v>
      </c>
      <c r="F287" s="598" t="n">
        <v>79.59999999999999</v>
      </c>
      <c r="G287" s="371">
        <f>TEXT(WEEKDAY(A287),"dddd")</f>
        <v/>
      </c>
    </row>
    <row r="288" ht="17.45" customHeight="1" thickBot="1">
      <c r="A288" s="1101">
        <f>6+A287</f>
        <v/>
      </c>
      <c r="B288" s="601" t="n">
        <v>46.5</v>
      </c>
      <c r="C288" s="602" t="n">
        <v>46.3</v>
      </c>
      <c r="D288" s="603" t="n">
        <v>44.3</v>
      </c>
      <c r="E288" s="601" t="n">
        <v>47.6</v>
      </c>
      <c r="F288" s="604" t="n">
        <v>56.8</v>
      </c>
      <c r="G288" s="371">
        <f>TEXT(WEEKDAY(A288),"dddd")</f>
        <v/>
      </c>
    </row>
    <row r="289" ht="17.45" customHeight="1">
      <c r="A289" s="1072">
        <f>6+A288</f>
        <v/>
      </c>
      <c r="B289" s="599" t="n">
        <v>54.6</v>
      </c>
      <c r="C289" s="654" t="n">
        <v>55.6</v>
      </c>
      <c r="D289" s="655" t="n">
        <v>53.7</v>
      </c>
      <c r="E289" s="599" t="n">
        <v>65.3</v>
      </c>
      <c r="F289" s="656" t="n">
        <v>65.7</v>
      </c>
      <c r="G289" s="371">
        <f>TEXT(WEEKDAY(A289),"dddd")</f>
        <v/>
      </c>
    </row>
    <row r="290" ht="17.45" customHeight="1">
      <c r="A290" s="1078">
        <f>6+A289</f>
        <v/>
      </c>
      <c r="B290" s="567" t="n">
        <v>60.5</v>
      </c>
      <c r="C290" s="561" t="n">
        <v>45</v>
      </c>
      <c r="D290" s="562" t="n">
        <v>45.9</v>
      </c>
      <c r="E290" s="567" t="n">
        <v>72.8</v>
      </c>
      <c r="F290" s="598" t="n">
        <v>61.1</v>
      </c>
      <c r="G290" s="371">
        <f>TEXT(WEEKDAY(A290),"dddd")</f>
        <v/>
      </c>
    </row>
    <row r="291" ht="17.45" customHeight="1">
      <c r="A291" s="1078">
        <f>6+A290</f>
        <v/>
      </c>
      <c r="B291" s="567" t="n">
        <v>52.9</v>
      </c>
      <c r="C291" s="561" t="n">
        <v>53.9</v>
      </c>
      <c r="D291" s="562" t="n">
        <v>53.2</v>
      </c>
      <c r="E291" s="567" t="n">
        <v>67.40000000000001</v>
      </c>
      <c r="F291" s="598" t="n">
        <v>70.40000000000001</v>
      </c>
      <c r="G291" s="371">
        <f>TEXT(WEEKDAY(A291),"dddd")</f>
        <v/>
      </c>
    </row>
    <row r="292" ht="17.45" customHeight="1">
      <c r="A292" s="1078">
        <f>6+A291</f>
        <v/>
      </c>
      <c r="B292" s="567" t="n">
        <v>59.9</v>
      </c>
      <c r="C292" s="561" t="n">
        <v>64.8</v>
      </c>
      <c r="D292" s="562" t="n">
        <v>63.2</v>
      </c>
      <c r="E292" s="567" t="n">
        <v>89.59999999999999</v>
      </c>
      <c r="F292" s="598" t="n">
        <v>90.01000000000001</v>
      </c>
      <c r="G292" s="371">
        <f>TEXT(WEEKDAY(A292),"dddd")</f>
        <v/>
      </c>
    </row>
    <row r="293" ht="17.45" customHeight="1" thickBot="1">
      <c r="A293" s="1101">
        <f>6+A292</f>
        <v/>
      </c>
      <c r="B293" s="601" t="n">
        <v>46.2</v>
      </c>
      <c r="C293" s="602" t="n">
        <v>50</v>
      </c>
      <c r="D293" s="603" t="n">
        <v>48.4</v>
      </c>
      <c r="E293" s="601" t="n">
        <v>85.3</v>
      </c>
      <c r="F293" s="604" t="n">
        <v>69.59999999999999</v>
      </c>
      <c r="G293" s="371">
        <f>TEXT(WEEKDAY(A293),"dddd")</f>
        <v/>
      </c>
    </row>
    <row r="294" ht="17.45" customHeight="1">
      <c r="A294" s="1103">
        <f>6+A293</f>
        <v/>
      </c>
      <c r="B294" s="594" t="n">
        <v>63.7</v>
      </c>
      <c r="C294" s="595" t="n">
        <v>67.8</v>
      </c>
      <c r="D294" s="596" t="n">
        <v>66.5</v>
      </c>
      <c r="E294" s="594" t="n">
        <v>87.8</v>
      </c>
      <c r="F294" s="597" t="n">
        <v>86</v>
      </c>
      <c r="G294" s="371">
        <f>TEXT(WEEKDAY(A294),"dddd")</f>
        <v/>
      </c>
    </row>
    <row r="295" ht="17.45" customHeight="1">
      <c r="A295" s="1078">
        <f>6+A294</f>
        <v/>
      </c>
      <c r="B295" s="567" t="n">
        <v>60.1</v>
      </c>
      <c r="C295" s="561" t="n">
        <v>61.1</v>
      </c>
      <c r="D295" s="562" t="n">
        <v>58.7</v>
      </c>
      <c r="E295" s="567" t="n">
        <v>72.09999999999999</v>
      </c>
      <c r="F295" s="598" t="n">
        <v>67.3</v>
      </c>
      <c r="G295" s="371">
        <f>TEXT(WEEKDAY(A295),"dddd")</f>
        <v/>
      </c>
    </row>
    <row r="296" ht="17.45" customHeight="1">
      <c r="A296" s="1078">
        <f>6+A295</f>
        <v/>
      </c>
      <c r="B296" s="567" t="n">
        <v>41.7</v>
      </c>
      <c r="C296" s="561" t="n">
        <v>36.6</v>
      </c>
      <c r="D296" s="562" t="n">
        <v>37.6</v>
      </c>
      <c r="E296" s="567" t="n">
        <v>52.6</v>
      </c>
      <c r="F296" s="598" t="n">
        <v>49.3</v>
      </c>
      <c r="G296" s="371">
        <f>TEXT(WEEKDAY(A296),"dddd")</f>
        <v/>
      </c>
    </row>
    <row r="297" ht="17.45" customHeight="1">
      <c r="A297" s="1078">
        <f>6+A296</f>
        <v/>
      </c>
      <c r="B297" s="567" t="n">
        <v>84.59999999999999</v>
      </c>
      <c r="C297" s="561" t="n">
        <v>83.09999999999999</v>
      </c>
      <c r="D297" s="562" t="n">
        <v>82.7</v>
      </c>
      <c r="E297" s="567" t="n">
        <v>110</v>
      </c>
      <c r="F297" s="598" t="n">
        <v>94.8</v>
      </c>
      <c r="G297" s="371">
        <f>TEXT(WEEKDAY(A297),"dddd")</f>
        <v/>
      </c>
    </row>
    <row r="298" ht="17.45" customHeight="1" thickBot="1">
      <c r="A298" s="1101">
        <f>6+A297</f>
        <v/>
      </c>
      <c r="B298" s="601" t="n">
        <v>92.3</v>
      </c>
      <c r="C298" s="602" t="n">
        <v>83.3</v>
      </c>
      <c r="D298" s="603" t="n">
        <v>83.09999999999999</v>
      </c>
      <c r="E298" s="601" t="n">
        <v>86.59999999999999</v>
      </c>
      <c r="F298" s="604" t="n">
        <v>91.8</v>
      </c>
      <c r="G298" s="371">
        <f>TEXT(WEEKDAY(A298),"dddd")</f>
        <v/>
      </c>
    </row>
    <row r="299" ht="17.45" customHeight="1">
      <c r="A299" s="1103">
        <f>6+A298</f>
        <v/>
      </c>
      <c r="B299" s="594" t="n">
        <v>46</v>
      </c>
      <c r="C299" s="595" t="n">
        <v>43.1</v>
      </c>
      <c r="D299" s="596" t="n">
        <v>43.6</v>
      </c>
      <c r="E299" s="594" t="n">
        <v>79.7</v>
      </c>
      <c r="F299" s="597" t="n">
        <v>55.9</v>
      </c>
      <c r="G299" s="371">
        <f>TEXT(WEEKDAY(A299),"dddd")</f>
        <v/>
      </c>
    </row>
    <row r="300" ht="17.45" customHeight="1">
      <c r="A300" s="1078">
        <f>6+A299</f>
        <v/>
      </c>
      <c r="B300" s="567" t="n">
        <v>75.7</v>
      </c>
      <c r="C300" s="561" t="n">
        <v>76.2</v>
      </c>
      <c r="D300" s="562" t="n">
        <v>58</v>
      </c>
      <c r="E300" s="567" t="n">
        <v>99.09999999999999</v>
      </c>
      <c r="F300" s="598" t="n">
        <v>98.3</v>
      </c>
      <c r="G300" s="371">
        <f>TEXT(WEEKDAY(A300),"dddd")</f>
        <v/>
      </c>
    </row>
    <row r="301" ht="17.45" customHeight="1">
      <c r="A301" s="1078">
        <f>6+A300</f>
        <v/>
      </c>
      <c r="B301" s="567" t="n">
        <v>11.5</v>
      </c>
      <c r="C301" s="561" t="n">
        <v>9.6</v>
      </c>
      <c r="D301" s="562" t="n">
        <v>8.6</v>
      </c>
      <c r="E301" s="567" t="n">
        <v>33.3</v>
      </c>
      <c r="F301" s="598" t="n">
        <v>11.6</v>
      </c>
      <c r="G301" s="371">
        <f>TEXT(WEEKDAY(A301),"dddd")</f>
        <v/>
      </c>
    </row>
    <row r="302" ht="17.45" customHeight="1">
      <c r="A302" s="1078">
        <f>6+A301</f>
        <v/>
      </c>
      <c r="B302" s="567" t="n">
        <v>31.6</v>
      </c>
      <c r="C302" s="561" t="n">
        <v>26.2</v>
      </c>
      <c r="D302" s="562" t="n">
        <v>26</v>
      </c>
      <c r="E302" s="567" t="n">
        <v>42.4</v>
      </c>
      <c r="F302" s="598" t="n">
        <v>39.6</v>
      </c>
      <c r="G302" s="371">
        <f>TEXT(WEEKDAY(A302),"dddd")</f>
        <v/>
      </c>
      <c r="I302" s="371" t="inlineStr">
        <is>
          <t>Monday</t>
        </is>
      </c>
      <c r="K302" s="680">
        <f>AVERAGEIF($G$248:$G$369,"="&amp;I302,$B$248:$F$369)</f>
        <v/>
      </c>
    </row>
    <row r="303" ht="17.45" customHeight="1" thickBot="1">
      <c r="A303" s="1101">
        <f>6+A302</f>
        <v/>
      </c>
      <c r="B303" s="601" t="n">
        <v>46.7</v>
      </c>
      <c r="C303" s="602" t="n">
        <v>44.9</v>
      </c>
      <c r="D303" s="603" t="n">
        <v>42.7</v>
      </c>
      <c r="E303" s="601" t="n">
        <v>74.7</v>
      </c>
      <c r="F303" s="604" t="n">
        <v>56.5</v>
      </c>
      <c r="G303" s="371">
        <f>TEXT(WEEKDAY(A303),"dddd")</f>
        <v/>
      </c>
      <c r="I303" s="371" t="inlineStr">
        <is>
          <t>Tuesday</t>
        </is>
      </c>
      <c r="K303" s="680">
        <f>AVERAGEIF($G$248:$G$369,"="&amp;I303,$B$248:$F$369)</f>
        <v/>
      </c>
    </row>
    <row r="304" ht="17.45" customHeight="1">
      <c r="A304" s="1103">
        <f>6+A303</f>
        <v/>
      </c>
      <c r="B304" s="594" t="n">
        <v>71.5</v>
      </c>
      <c r="C304" s="595" t="n">
        <v>64.2</v>
      </c>
      <c r="D304" s="596" t="n">
        <v>65.40000000000001</v>
      </c>
      <c r="E304" s="594" t="n">
        <v>124</v>
      </c>
      <c r="F304" s="597" t="n">
        <v>78.40000000000001</v>
      </c>
      <c r="G304" s="371">
        <f>TEXT(WEEKDAY(A304),"dddd")</f>
        <v/>
      </c>
      <c r="I304" s="371" t="inlineStr">
        <is>
          <t>Wednesday</t>
        </is>
      </c>
      <c r="K304" s="680">
        <f>AVERAGEIF($G$248:$G$369,"="&amp;I304,$B$248:$F$369)</f>
        <v/>
      </c>
    </row>
    <row r="305" ht="17.45" customHeight="1">
      <c r="A305" s="1078">
        <f>6+A304</f>
        <v/>
      </c>
      <c r="B305" s="567" t="n">
        <v>114</v>
      </c>
      <c r="C305" s="561" t="n">
        <v>95.2</v>
      </c>
      <c r="D305" s="562" t="n">
        <v>96.40000000000001</v>
      </c>
      <c r="E305" s="567" t="n">
        <v>169</v>
      </c>
      <c r="F305" s="598" t="n">
        <v>116</v>
      </c>
      <c r="G305" s="371">
        <f>TEXT(WEEKDAY(A305),"dddd")</f>
        <v/>
      </c>
      <c r="I305" s="371" t="inlineStr">
        <is>
          <t>Thursday</t>
        </is>
      </c>
      <c r="K305" s="680">
        <f>AVERAGEIF($G$248:$G$369,"="&amp;I305,$B$248:$F$369)</f>
        <v/>
      </c>
    </row>
    <row r="306" ht="17.45" customHeight="1">
      <c r="A306" s="1078">
        <f>6+A305</f>
        <v/>
      </c>
      <c r="B306" s="567" t="n">
        <v>82</v>
      </c>
      <c r="C306" s="561" t="n">
        <v>87</v>
      </c>
      <c r="D306" s="562" t="n">
        <v>88.2</v>
      </c>
      <c r="E306" s="567" t="n">
        <v>120</v>
      </c>
      <c r="F306" s="598" t="n">
        <v>110</v>
      </c>
      <c r="G306" s="371">
        <f>TEXT(WEEKDAY(A306),"dddd")</f>
        <v/>
      </c>
      <c r="I306" s="371" t="inlineStr">
        <is>
          <t>Friday</t>
        </is>
      </c>
      <c r="K306" s="680">
        <f>AVERAGEIF($G$248:$G$369,"="&amp;I306,$B$248:$F$369)</f>
        <v/>
      </c>
    </row>
    <row r="307" ht="17.45" customHeight="1">
      <c r="A307" s="1078">
        <f>6+A306</f>
        <v/>
      </c>
      <c r="B307" s="567" t="n">
        <v>43.5</v>
      </c>
      <c r="C307" s="561" t="n">
        <v>40.8</v>
      </c>
      <c r="D307" s="562" t="n">
        <v>42.5</v>
      </c>
      <c r="E307" s="567" t="n">
        <v>76.8</v>
      </c>
      <c r="F307" s="598" t="n">
        <v>51.3</v>
      </c>
      <c r="G307" s="371">
        <f>TEXT(WEEKDAY(A307),"dddd")</f>
        <v/>
      </c>
      <c r="I307" s="371" t="inlineStr">
        <is>
          <t>Saturday</t>
        </is>
      </c>
      <c r="K307" s="680">
        <f>AVERAGEIF($G$248:$G$369,"="&amp;I307,$B$248:$F$369)</f>
        <v/>
      </c>
    </row>
    <row r="308" ht="17.45" customHeight="1" thickBot="1">
      <c r="A308" s="1101">
        <f>6+A307</f>
        <v/>
      </c>
      <c r="B308" s="601" t="n">
        <v>60.3</v>
      </c>
      <c r="C308" s="602" t="n">
        <v>56.8</v>
      </c>
      <c r="D308" s="603" t="n">
        <v>55.3</v>
      </c>
      <c r="E308" s="601" t="n">
        <v>89.09999999999999</v>
      </c>
      <c r="F308" s="604" t="n">
        <v>69</v>
      </c>
      <c r="G308" s="371">
        <f>TEXT(WEEKDAY(A308),"dddd")</f>
        <v/>
      </c>
      <c r="I308" s="371" t="inlineStr">
        <is>
          <t>Sunday</t>
        </is>
      </c>
      <c r="K308" s="680">
        <f>AVERAGEIF($G$248:$G$369,"="&amp;I308,$B$248:$F$369)</f>
        <v/>
      </c>
    </row>
    <row r="309" ht="17.45" customHeight="1">
      <c r="A309" s="1103">
        <f>6+A308</f>
        <v/>
      </c>
      <c r="B309" s="594" t="n">
        <v>6.01</v>
      </c>
      <c r="C309" s="595" t="n">
        <v>3.8</v>
      </c>
      <c r="D309" s="596" t="n">
        <v>4.86</v>
      </c>
      <c r="E309" s="594" t="n">
        <v>6.66</v>
      </c>
      <c r="F309" s="597" t="n">
        <v>5.55</v>
      </c>
      <c r="G309" s="371">
        <f>TEXT(WEEKDAY(A309),"dddd")</f>
        <v/>
      </c>
    </row>
    <row r="310" ht="17.45" customHeight="1">
      <c r="A310" s="1078">
        <f>6+A309</f>
        <v/>
      </c>
      <c r="B310" s="567" t="n">
        <v>62.3</v>
      </c>
      <c r="C310" s="561" t="n">
        <v>42.8</v>
      </c>
      <c r="D310" s="562" t="n">
        <v>45.2</v>
      </c>
      <c r="E310" s="567" t="n">
        <v>62.4</v>
      </c>
      <c r="F310" s="598" t="n">
        <v>65</v>
      </c>
      <c r="G310" s="371">
        <f>TEXT(WEEKDAY(A310),"dddd")</f>
        <v/>
      </c>
    </row>
    <row r="311" ht="17.45" customHeight="1">
      <c r="A311" s="1078">
        <f>6+A310</f>
        <v/>
      </c>
      <c r="B311" s="567" t="n">
        <v>79.59999999999999</v>
      </c>
      <c r="C311" s="561" t="n">
        <v>73.3</v>
      </c>
      <c r="D311" s="562" t="n">
        <v>73.3</v>
      </c>
      <c r="E311" s="567" t="n">
        <v>136</v>
      </c>
      <c r="F311" s="598" t="n">
        <v>94.3</v>
      </c>
      <c r="G311" s="371">
        <f>TEXT(WEEKDAY(A311),"dddd")</f>
        <v/>
      </c>
    </row>
    <row r="312" ht="17.45" customHeight="1">
      <c r="A312" s="1078">
        <f>6+A311</f>
        <v/>
      </c>
      <c r="B312" s="567" t="n">
        <v>71.3</v>
      </c>
      <c r="C312" s="561" t="n">
        <v>66.59999999999999</v>
      </c>
      <c r="D312" s="562" t="n">
        <v>67</v>
      </c>
      <c r="E312" s="567" t="n">
        <v>99.09999999999999</v>
      </c>
      <c r="F312" s="598" t="n">
        <v>90.5</v>
      </c>
      <c r="G312" s="371">
        <f>TEXT(WEEKDAY(A312),"dddd")</f>
        <v/>
      </c>
    </row>
    <row r="313" ht="17.45" customHeight="1" thickBot="1">
      <c r="A313" s="1101">
        <f>6+A312</f>
        <v/>
      </c>
      <c r="B313" s="601" t="n">
        <v>94.90000000000001</v>
      </c>
      <c r="C313" s="602" t="n">
        <v>85.09999999999999</v>
      </c>
      <c r="D313" s="603" t="n">
        <v>84.90000000000001</v>
      </c>
      <c r="E313" s="601" t="n">
        <v>156</v>
      </c>
      <c r="F313" s="604" t="n">
        <v>93.7</v>
      </c>
      <c r="G313" s="371">
        <f>TEXT(WEEKDAY(A313),"dddd")</f>
        <v/>
      </c>
    </row>
    <row r="314" ht="17.45" customHeight="1">
      <c r="A314" s="1103">
        <f>6+A313</f>
        <v/>
      </c>
      <c r="B314" s="594" t="n">
        <v>83.8</v>
      </c>
      <c r="C314" s="595" t="n">
        <v>74.90000000000001</v>
      </c>
      <c r="D314" s="596" t="n">
        <v>74.8</v>
      </c>
      <c r="E314" s="594" t="n">
        <v>134</v>
      </c>
      <c r="F314" s="597" t="n">
        <v>92.8</v>
      </c>
      <c r="G314" s="371">
        <f>TEXT(WEEKDAY(A314),"dddd")</f>
        <v/>
      </c>
    </row>
    <row r="315" ht="17.45" customHeight="1">
      <c r="A315" s="1078">
        <f>6+A314</f>
        <v/>
      </c>
      <c r="B315" s="567" t="n">
        <v>64.8</v>
      </c>
      <c r="C315" s="561" t="n">
        <v>62.2</v>
      </c>
      <c r="D315" s="562" t="n">
        <v>61.9</v>
      </c>
      <c r="E315" s="567" t="n">
        <v>111</v>
      </c>
      <c r="F315" s="598" t="n">
        <v>73.40000000000001</v>
      </c>
      <c r="G315" s="371">
        <f>TEXT(WEEKDAY(A315),"dddd")</f>
        <v/>
      </c>
    </row>
    <row r="316" ht="17.45" customHeight="1">
      <c r="A316" s="1078">
        <f>6+A315</f>
        <v/>
      </c>
      <c r="B316" s="567" t="n">
        <v>21.6</v>
      </c>
      <c r="C316" s="561" t="n">
        <v>17.5</v>
      </c>
      <c r="D316" s="562" t="n">
        <v>19.2</v>
      </c>
      <c r="E316" s="567" t="n">
        <v>26.6</v>
      </c>
      <c r="F316" s="598" t="n">
        <v>25.9</v>
      </c>
      <c r="G316" s="371">
        <f>TEXT(WEEKDAY(A316),"dddd")</f>
        <v/>
      </c>
    </row>
    <row r="317" ht="17.45" customHeight="1">
      <c r="A317" s="1078">
        <f>6+A316</f>
        <v/>
      </c>
      <c r="B317" s="567" t="n">
        <v>31.3</v>
      </c>
      <c r="C317" s="561" t="n">
        <v>30.1</v>
      </c>
      <c r="D317" s="562" t="n">
        <v>30.9</v>
      </c>
      <c r="E317" s="567" t="n">
        <v>52.7</v>
      </c>
      <c r="F317" s="598" t="n">
        <v>38.5</v>
      </c>
      <c r="G317" s="371">
        <f>TEXT(WEEKDAY(A317),"dddd")</f>
        <v/>
      </c>
    </row>
    <row r="318" ht="17.45" customHeight="1" thickBot="1">
      <c r="A318" s="1101">
        <f>6+A317</f>
        <v/>
      </c>
      <c r="B318" s="601" t="n">
        <v>76.90000000000001</v>
      </c>
      <c r="C318" s="602" t="n">
        <v>64.5</v>
      </c>
      <c r="D318" s="603" t="n">
        <v>64.5</v>
      </c>
      <c r="E318" s="601" t="n">
        <v>134</v>
      </c>
      <c r="F318" s="604" t="n">
        <v>76.90000000000001</v>
      </c>
      <c r="G318" s="371">
        <f>TEXT(WEEKDAY(A318),"dddd")</f>
        <v/>
      </c>
    </row>
    <row r="319" ht="17.45" customHeight="1">
      <c r="A319" s="1103">
        <f>6+A318</f>
        <v/>
      </c>
      <c r="B319" s="594" t="n"/>
      <c r="C319" s="595" t="n"/>
      <c r="D319" s="596" t="n"/>
      <c r="E319" s="594" t="n"/>
      <c r="F319" s="597" t="n"/>
      <c r="G319" s="371">
        <f>TEXT(WEEKDAY(A319),"dddd")</f>
        <v/>
      </c>
    </row>
    <row r="320" ht="17.45" customHeight="1">
      <c r="A320" s="1078">
        <f>6+A319</f>
        <v/>
      </c>
      <c r="B320" s="567" t="n"/>
      <c r="C320" s="561" t="n"/>
      <c r="D320" s="562" t="n"/>
      <c r="E320" s="567" t="n"/>
      <c r="F320" s="598" t="n"/>
      <c r="G320" s="371">
        <f>TEXT(WEEKDAY(A320),"dddd")</f>
        <v/>
      </c>
    </row>
    <row r="321" ht="17.45" customHeight="1">
      <c r="A321" s="1078">
        <f>6+A320</f>
        <v/>
      </c>
      <c r="B321" s="567" t="n"/>
      <c r="C321" s="561" t="n"/>
      <c r="D321" s="562" t="n"/>
      <c r="E321" s="567" t="n"/>
      <c r="F321" s="598" t="n"/>
      <c r="G321" s="371">
        <f>TEXT(WEEKDAY(A321),"dddd")</f>
        <v/>
      </c>
    </row>
    <row r="322" ht="17.45" customHeight="1">
      <c r="A322" s="1078">
        <f>6+A321</f>
        <v/>
      </c>
      <c r="B322" s="567" t="n"/>
      <c r="C322" s="561" t="n"/>
      <c r="D322" s="562" t="n"/>
      <c r="E322" s="567" t="n"/>
      <c r="F322" s="598" t="n"/>
      <c r="G322" s="371">
        <f>TEXT(WEEKDAY(A322),"dddd")</f>
        <v/>
      </c>
    </row>
    <row r="323" ht="17.45" customHeight="1" thickBot="1">
      <c r="A323" s="1101">
        <f>6+A322</f>
        <v/>
      </c>
      <c r="B323" s="601" t="n"/>
      <c r="C323" s="602" t="n"/>
      <c r="D323" s="603" t="n"/>
      <c r="E323" s="601" t="n"/>
      <c r="F323" s="604" t="n"/>
      <c r="G323" s="371">
        <f>TEXT(WEEKDAY(A323),"dddd")</f>
        <v/>
      </c>
    </row>
    <row r="324" ht="17.45" customHeight="1">
      <c r="A324" s="1103">
        <f>6+A323</f>
        <v/>
      </c>
      <c r="B324" s="594" t="n"/>
      <c r="C324" s="595" t="n"/>
      <c r="D324" s="596" t="n"/>
      <c r="E324" s="594" t="n"/>
      <c r="F324" s="597" t="n"/>
      <c r="G324" s="371">
        <f>TEXT(WEEKDAY(A324),"dddd")</f>
        <v/>
      </c>
    </row>
    <row r="325" ht="17.45" customHeight="1">
      <c r="A325" s="1078">
        <f>6+A324</f>
        <v/>
      </c>
      <c r="B325" s="567" t="n"/>
      <c r="C325" s="561" t="n"/>
      <c r="D325" s="562" t="n"/>
      <c r="E325" s="567" t="n"/>
      <c r="F325" s="598" t="n"/>
      <c r="G325" s="371">
        <f>TEXT(WEEKDAY(A325),"dddd")</f>
        <v/>
      </c>
    </row>
    <row r="326" ht="17.45" customHeight="1">
      <c r="A326" s="1078">
        <f>6+A325</f>
        <v/>
      </c>
      <c r="B326" s="567" t="n"/>
      <c r="C326" s="561" t="n"/>
      <c r="D326" s="562" t="n"/>
      <c r="E326" s="567" t="n"/>
      <c r="F326" s="598" t="n"/>
      <c r="G326" s="371">
        <f>TEXT(WEEKDAY(A326),"dddd")</f>
        <v/>
      </c>
    </row>
    <row r="327" ht="17.45" customHeight="1">
      <c r="A327" s="1078">
        <f>6+A326</f>
        <v/>
      </c>
      <c r="B327" s="567" t="n"/>
      <c r="C327" s="561" t="n"/>
      <c r="D327" s="562" t="n"/>
      <c r="E327" s="567" t="n"/>
      <c r="F327" s="598" t="n"/>
      <c r="G327" s="371">
        <f>TEXT(WEEKDAY(A327),"dddd")</f>
        <v/>
      </c>
    </row>
    <row r="328" ht="17.45" customHeight="1" thickBot="1">
      <c r="A328" s="1101">
        <f>6+A327</f>
        <v/>
      </c>
      <c r="B328" s="601" t="n"/>
      <c r="C328" s="602" t="n"/>
      <c r="D328" s="603" t="n"/>
      <c r="E328" s="601" t="n"/>
      <c r="F328" s="604" t="n"/>
      <c r="G328" s="371">
        <f>TEXT(WEEKDAY(A328),"dddd")</f>
        <v/>
      </c>
    </row>
    <row r="329" ht="17.45" customHeight="1">
      <c r="A329" s="1103">
        <f>6+A328</f>
        <v/>
      </c>
      <c r="B329" s="594" t="n"/>
      <c r="C329" s="595" t="n"/>
      <c r="D329" s="596" t="n"/>
      <c r="E329" s="594" t="n"/>
      <c r="F329" s="597" t="n"/>
      <c r="G329" s="371">
        <f>TEXT(WEEKDAY(A329),"dddd")</f>
        <v/>
      </c>
    </row>
    <row r="330" ht="17.45" customHeight="1">
      <c r="A330" s="1078">
        <f>6+A329</f>
        <v/>
      </c>
      <c r="B330" s="567" t="n"/>
      <c r="C330" s="561" t="n"/>
      <c r="D330" s="562" t="n"/>
      <c r="E330" s="567" t="n"/>
      <c r="F330" s="598" t="n"/>
      <c r="G330" s="371">
        <f>TEXT(WEEKDAY(A330),"dddd")</f>
        <v/>
      </c>
    </row>
    <row r="331" ht="17.45" customHeight="1">
      <c r="A331" s="1078">
        <f>6+A330</f>
        <v/>
      </c>
      <c r="B331" s="567" t="n"/>
      <c r="C331" s="561" t="n"/>
      <c r="D331" s="562" t="n"/>
      <c r="E331" s="567" t="n"/>
      <c r="F331" s="598" t="n"/>
      <c r="G331" s="371">
        <f>TEXT(WEEKDAY(A331),"dddd")</f>
        <v/>
      </c>
    </row>
    <row r="332" ht="17.45" customHeight="1">
      <c r="A332" s="1078">
        <f>6+A331</f>
        <v/>
      </c>
      <c r="B332" s="567" t="n"/>
      <c r="C332" s="561" t="n"/>
      <c r="D332" s="562" t="n"/>
      <c r="E332" s="567" t="n"/>
      <c r="F332" s="598" t="n"/>
      <c r="G332" s="371">
        <f>TEXT(WEEKDAY(A332),"dddd")</f>
        <v/>
      </c>
    </row>
    <row r="333" ht="17.45" customHeight="1" thickBot="1">
      <c r="A333" s="1101">
        <f>6+A332</f>
        <v/>
      </c>
      <c r="B333" s="601" t="n"/>
      <c r="C333" s="602" t="n"/>
      <c r="D333" s="603" t="n"/>
      <c r="E333" s="601" t="n"/>
      <c r="F333" s="604" t="n"/>
      <c r="G333" s="371">
        <f>TEXT(WEEKDAY(A333),"dddd")</f>
        <v/>
      </c>
    </row>
    <row r="334" ht="17.45" customHeight="1">
      <c r="A334" s="1103">
        <f>6+A333</f>
        <v/>
      </c>
      <c r="B334" s="594" t="n"/>
      <c r="C334" s="595" t="n"/>
      <c r="D334" s="596" t="n"/>
      <c r="E334" s="594" t="n"/>
      <c r="F334" s="597" t="n"/>
      <c r="G334" s="371">
        <f>TEXT(WEEKDAY(A334),"dddd")</f>
        <v/>
      </c>
    </row>
    <row r="335" ht="17.45" customHeight="1">
      <c r="A335" s="1078">
        <f>6+A334</f>
        <v/>
      </c>
      <c r="B335" s="567" t="n"/>
      <c r="C335" s="561" t="n"/>
      <c r="D335" s="562" t="n"/>
      <c r="E335" s="567" t="n"/>
      <c r="F335" s="598" t="n"/>
      <c r="G335" s="371">
        <f>TEXT(WEEKDAY(A335),"dddd")</f>
        <v/>
      </c>
    </row>
    <row r="336" ht="17.45" customHeight="1">
      <c r="A336" s="1078">
        <f>6+A335</f>
        <v/>
      </c>
      <c r="B336" s="567" t="n"/>
      <c r="C336" s="561" t="n"/>
      <c r="D336" s="562" t="n"/>
      <c r="E336" s="567" t="n"/>
      <c r="F336" s="598" t="n"/>
      <c r="G336" s="371">
        <f>TEXT(WEEKDAY(A336),"dddd")</f>
        <v/>
      </c>
    </row>
    <row r="337" ht="17.45" customHeight="1">
      <c r="A337" s="1078">
        <f>6+A336</f>
        <v/>
      </c>
      <c r="B337" s="567" t="n"/>
      <c r="C337" s="561" t="n"/>
      <c r="D337" s="562" t="n"/>
      <c r="E337" s="567" t="n"/>
      <c r="F337" s="598" t="n"/>
      <c r="G337" s="371">
        <f>TEXT(WEEKDAY(A337),"dddd")</f>
        <v/>
      </c>
    </row>
    <row r="338" ht="17.45" customHeight="1" thickBot="1">
      <c r="A338" s="1101">
        <f>6+A337</f>
        <v/>
      </c>
      <c r="B338" s="601" t="n"/>
      <c r="C338" s="602" t="n"/>
      <c r="D338" s="603" t="n"/>
      <c r="E338" s="601" t="n"/>
      <c r="F338" s="604" t="n"/>
      <c r="G338" s="371">
        <f>TEXT(WEEKDAY(A338),"dddd")</f>
        <v/>
      </c>
    </row>
    <row r="339" ht="17.45" customHeight="1">
      <c r="A339" s="1103">
        <f>6+A338</f>
        <v/>
      </c>
      <c r="B339" s="594" t="n"/>
      <c r="C339" s="595" t="n"/>
      <c r="D339" s="596" t="n"/>
      <c r="E339" s="594" t="n"/>
      <c r="F339" s="597" t="n"/>
      <c r="G339" s="371">
        <f>TEXT(WEEKDAY(A339),"dddd")</f>
        <v/>
      </c>
    </row>
    <row r="340" ht="17.45" customHeight="1">
      <c r="A340" s="1078">
        <f>6+A339</f>
        <v/>
      </c>
      <c r="B340" s="567" t="n"/>
      <c r="C340" s="561" t="n"/>
      <c r="D340" s="562" t="n"/>
      <c r="E340" s="567" t="n"/>
      <c r="F340" s="598" t="n"/>
      <c r="G340" s="371">
        <f>TEXT(WEEKDAY(A340),"dddd")</f>
        <v/>
      </c>
    </row>
    <row r="341" ht="17.45" customHeight="1">
      <c r="A341" s="1078">
        <f>6+A340</f>
        <v/>
      </c>
      <c r="B341" s="567" t="n"/>
      <c r="C341" s="561" t="n"/>
      <c r="D341" s="562" t="n"/>
      <c r="E341" s="567" t="n"/>
      <c r="F341" s="598" t="n"/>
      <c r="G341" s="371">
        <f>TEXT(WEEKDAY(A341),"dddd")</f>
        <v/>
      </c>
    </row>
    <row r="342" ht="17.45" customHeight="1">
      <c r="A342" s="1078">
        <f>6+A341</f>
        <v/>
      </c>
      <c r="B342" s="567" t="n"/>
      <c r="C342" s="561" t="n"/>
      <c r="D342" s="562" t="n"/>
      <c r="E342" s="567" t="n"/>
      <c r="F342" s="598" t="n"/>
      <c r="G342" s="371">
        <f>TEXT(WEEKDAY(A342),"dddd")</f>
        <v/>
      </c>
    </row>
    <row r="343" ht="17.45" customHeight="1" thickBot="1">
      <c r="A343" s="1101">
        <f>6+A342</f>
        <v/>
      </c>
      <c r="B343" s="601" t="n"/>
      <c r="C343" s="602" t="n"/>
      <c r="D343" s="603" t="n"/>
      <c r="E343" s="601" t="n"/>
      <c r="F343" s="604" t="n"/>
      <c r="G343" s="371">
        <f>TEXT(WEEKDAY(A343),"dddd")</f>
        <v/>
      </c>
    </row>
    <row r="344" ht="17.45" customHeight="1">
      <c r="A344" s="1103">
        <f>6+A343</f>
        <v/>
      </c>
      <c r="B344" s="594" t="n"/>
      <c r="C344" s="595" t="n"/>
      <c r="D344" s="596" t="n"/>
      <c r="E344" s="594" t="n"/>
      <c r="F344" s="597" t="n"/>
      <c r="G344" s="371">
        <f>TEXT(WEEKDAY(A344),"dddd")</f>
        <v/>
      </c>
    </row>
    <row r="345" ht="17.45" customHeight="1">
      <c r="A345" s="1078">
        <f>6+A344</f>
        <v/>
      </c>
      <c r="B345" s="567" t="n"/>
      <c r="C345" s="561" t="n"/>
      <c r="D345" s="562" t="n"/>
      <c r="E345" s="567" t="n"/>
      <c r="F345" s="598" t="n"/>
      <c r="G345" s="371">
        <f>TEXT(WEEKDAY(A345),"dddd")</f>
        <v/>
      </c>
    </row>
    <row r="346" ht="17.45" customHeight="1">
      <c r="A346" s="1078">
        <f>6+A345</f>
        <v/>
      </c>
      <c r="B346" s="567" t="n"/>
      <c r="C346" s="561" t="n"/>
      <c r="D346" s="562" t="n"/>
      <c r="E346" s="567" t="n"/>
      <c r="F346" s="598" t="n"/>
      <c r="G346" s="371">
        <f>TEXT(WEEKDAY(A346),"dddd")</f>
        <v/>
      </c>
    </row>
    <row r="347" ht="17.45" customHeight="1">
      <c r="A347" s="1078">
        <f>6+A346</f>
        <v/>
      </c>
      <c r="B347" s="567" t="n"/>
      <c r="C347" s="561" t="n"/>
      <c r="D347" s="562" t="n"/>
      <c r="E347" s="567" t="n"/>
      <c r="F347" s="598" t="n"/>
      <c r="G347" s="371">
        <f>TEXT(WEEKDAY(A347),"dddd")</f>
        <v/>
      </c>
    </row>
    <row r="348" ht="17.45" customHeight="1" thickBot="1">
      <c r="A348" s="1101">
        <f>6+A347</f>
        <v/>
      </c>
      <c r="B348" s="601" t="n"/>
      <c r="C348" s="602" t="n"/>
      <c r="D348" s="603" t="n"/>
      <c r="E348" s="601" t="n"/>
      <c r="F348" s="604" t="n"/>
      <c r="G348" s="371">
        <f>TEXT(WEEKDAY(A348),"dddd")</f>
        <v/>
      </c>
    </row>
    <row r="349" ht="17.45" customHeight="1">
      <c r="A349" s="1103">
        <f>6+A348</f>
        <v/>
      </c>
      <c r="B349" s="594" t="n"/>
      <c r="C349" s="595" t="n"/>
      <c r="D349" s="596" t="n"/>
      <c r="E349" s="594" t="n"/>
      <c r="F349" s="597" t="n"/>
      <c r="G349" s="371">
        <f>TEXT(WEEKDAY(A349),"dddd")</f>
        <v/>
      </c>
    </row>
    <row r="350" ht="17.45" customHeight="1">
      <c r="A350" s="1078">
        <f>6+A349</f>
        <v/>
      </c>
      <c r="B350" s="567" t="n"/>
      <c r="C350" s="561" t="n"/>
      <c r="D350" s="562" t="n"/>
      <c r="E350" s="567" t="n"/>
      <c r="F350" s="598" t="n"/>
      <c r="G350" s="371">
        <f>TEXT(WEEKDAY(A350),"dddd")</f>
        <v/>
      </c>
    </row>
    <row r="351" ht="17.45" customHeight="1">
      <c r="A351" s="1078">
        <f>6+A350</f>
        <v/>
      </c>
      <c r="B351" s="567" t="n"/>
      <c r="C351" s="561" t="n"/>
      <c r="D351" s="562" t="n"/>
      <c r="E351" s="567" t="n"/>
      <c r="F351" s="598" t="n"/>
      <c r="G351" s="371">
        <f>TEXT(WEEKDAY(A351),"dddd")</f>
        <v/>
      </c>
    </row>
    <row r="352" ht="17.45" customHeight="1">
      <c r="A352" s="1078">
        <f>6+A351</f>
        <v/>
      </c>
      <c r="B352" s="567" t="n"/>
      <c r="C352" s="561" t="n"/>
      <c r="D352" s="562" t="n"/>
      <c r="E352" s="567" t="n"/>
      <c r="F352" s="598" t="n"/>
      <c r="G352" s="371">
        <f>TEXT(WEEKDAY(A352),"dddd")</f>
        <v/>
      </c>
    </row>
    <row r="353" ht="17.45" customHeight="1" thickBot="1">
      <c r="A353" s="1101">
        <f>6+A352</f>
        <v/>
      </c>
      <c r="B353" s="601" t="n"/>
      <c r="C353" s="602" t="n"/>
      <c r="D353" s="603" t="n"/>
      <c r="E353" s="601" t="n"/>
      <c r="F353" s="604" t="n"/>
      <c r="G353" s="371">
        <f>TEXT(WEEKDAY(A353),"dddd")</f>
        <v/>
      </c>
    </row>
    <row r="354" ht="17.45" customHeight="1">
      <c r="A354" s="1103">
        <f>6+A353</f>
        <v/>
      </c>
      <c r="B354" s="594" t="n"/>
      <c r="C354" s="595" t="n"/>
      <c r="D354" s="596" t="n"/>
      <c r="E354" s="594" t="n"/>
      <c r="F354" s="597" t="n"/>
      <c r="G354" s="371">
        <f>TEXT(WEEKDAY(A354),"dddd")</f>
        <v/>
      </c>
    </row>
    <row r="355" ht="17.45" customHeight="1">
      <c r="A355" s="1078">
        <f>6+A354</f>
        <v/>
      </c>
      <c r="B355" s="567" t="n"/>
      <c r="C355" s="561" t="n"/>
      <c r="D355" s="562" t="n"/>
      <c r="E355" s="567" t="n"/>
      <c r="F355" s="598" t="n"/>
      <c r="G355" s="371">
        <f>TEXT(WEEKDAY(A355),"dddd")</f>
        <v/>
      </c>
    </row>
    <row r="356" ht="17.45" customHeight="1">
      <c r="A356" s="1078">
        <f>6+A355</f>
        <v/>
      </c>
      <c r="B356" s="567" t="n"/>
      <c r="C356" s="561" t="n"/>
      <c r="D356" s="562" t="n"/>
      <c r="E356" s="567" t="n"/>
      <c r="F356" s="598" t="n"/>
      <c r="G356" s="371">
        <f>TEXT(WEEKDAY(A356),"dddd")</f>
        <v/>
      </c>
    </row>
    <row r="357" ht="17.45" customHeight="1">
      <c r="A357" s="1078">
        <f>6+A356</f>
        <v/>
      </c>
      <c r="B357" s="567" t="n"/>
      <c r="C357" s="561" t="n"/>
      <c r="D357" s="562" t="n"/>
      <c r="E357" s="567" t="n"/>
      <c r="F357" s="598" t="n"/>
      <c r="G357" s="371">
        <f>TEXT(WEEKDAY(A357),"dddd")</f>
        <v/>
      </c>
    </row>
    <row r="358" ht="17.45" customHeight="1">
      <c r="A358" s="1078">
        <f>6+A357</f>
        <v/>
      </c>
      <c r="B358" s="567" t="n"/>
      <c r="C358" s="561" t="n"/>
      <c r="D358" s="562" t="n"/>
      <c r="E358" s="567" t="n"/>
      <c r="F358" s="598" t="n"/>
      <c r="G358" s="371">
        <f>TEXT(WEEKDAY(A358),"dddd")</f>
        <v/>
      </c>
    </row>
    <row r="359" ht="17.45" customHeight="1" thickBot="1">
      <c r="A359" s="1101">
        <f>6+A358</f>
        <v/>
      </c>
      <c r="B359" s="601" t="n"/>
      <c r="C359" s="602" t="n"/>
      <c r="D359" s="603" t="n"/>
      <c r="E359" s="601" t="n"/>
      <c r="F359" s="604" t="n"/>
      <c r="G359" s="371">
        <f>TEXT(WEEKDAY(A359),"dddd")</f>
        <v/>
      </c>
    </row>
    <row r="360" ht="17.45" customHeight="1">
      <c r="A360" s="1103">
        <f>6+A359</f>
        <v/>
      </c>
      <c r="B360" s="594" t="n"/>
      <c r="C360" s="595" t="n"/>
      <c r="D360" s="596" t="n"/>
      <c r="E360" s="594" t="n"/>
      <c r="F360" s="597" t="n"/>
      <c r="G360" s="371">
        <f>TEXT(WEEKDAY(A360),"dddd")</f>
        <v/>
      </c>
    </row>
    <row r="361" ht="17.45" customHeight="1">
      <c r="A361" s="1078">
        <f>6+A360</f>
        <v/>
      </c>
      <c r="B361" s="567" t="n"/>
      <c r="C361" s="561" t="n"/>
      <c r="D361" s="562" t="n"/>
      <c r="E361" s="567" t="n"/>
      <c r="F361" s="598" t="n"/>
      <c r="G361" s="371">
        <f>TEXT(WEEKDAY(A361),"dddd")</f>
        <v/>
      </c>
    </row>
    <row r="362" ht="17.45" customHeight="1">
      <c r="A362" s="1078">
        <f>6+A361</f>
        <v/>
      </c>
      <c r="B362" s="567" t="n"/>
      <c r="C362" s="561" t="n"/>
      <c r="D362" s="562" t="n"/>
      <c r="E362" s="567" t="n"/>
      <c r="F362" s="598" t="n"/>
      <c r="G362" s="371">
        <f>TEXT(WEEKDAY(A362),"dddd")</f>
        <v/>
      </c>
    </row>
    <row r="363" ht="17.45" customHeight="1">
      <c r="A363" s="1078">
        <f>6+A362</f>
        <v/>
      </c>
      <c r="B363" s="567" t="n"/>
      <c r="C363" s="561" t="n"/>
      <c r="D363" s="562" t="n"/>
      <c r="E363" s="567" t="n"/>
      <c r="F363" s="598" t="n"/>
      <c r="G363" s="371">
        <f>TEXT(WEEKDAY(A363),"dddd")</f>
        <v/>
      </c>
    </row>
    <row r="364" ht="17.45" customHeight="1" thickBot="1">
      <c r="A364" s="1101">
        <f>6+A363</f>
        <v/>
      </c>
      <c r="B364" s="601" t="n"/>
      <c r="C364" s="602" t="n"/>
      <c r="D364" s="603" t="n"/>
      <c r="E364" s="601" t="n"/>
      <c r="F364" s="604" t="n"/>
      <c r="G364" s="371">
        <f>TEXT(WEEKDAY(A364),"dddd")</f>
        <v/>
      </c>
    </row>
    <row r="365" ht="17.45" customHeight="1">
      <c r="A365" s="1103">
        <f>6+A364</f>
        <v/>
      </c>
      <c r="B365" s="594" t="n"/>
      <c r="C365" s="595" t="n"/>
      <c r="D365" s="596" t="n"/>
      <c r="E365" s="594" t="n"/>
      <c r="F365" s="597" t="n"/>
      <c r="G365" s="371">
        <f>TEXT(WEEKDAY(A365),"dddd")</f>
        <v/>
      </c>
    </row>
    <row r="366" ht="17.45" customHeight="1">
      <c r="A366" s="1078">
        <f>6+A365</f>
        <v/>
      </c>
      <c r="B366" s="567" t="n"/>
      <c r="C366" s="561" t="n"/>
      <c r="D366" s="562" t="n"/>
      <c r="E366" s="567" t="n"/>
      <c r="F366" s="598" t="n"/>
      <c r="G366" s="371">
        <f>TEXT(WEEKDAY(A366),"dddd")</f>
        <v/>
      </c>
    </row>
    <row r="367" ht="17.45" customHeight="1">
      <c r="A367" s="1078">
        <f>6+A366</f>
        <v/>
      </c>
      <c r="B367" s="567" t="n"/>
      <c r="C367" s="561" t="n"/>
      <c r="D367" s="562" t="n"/>
      <c r="E367" s="567" t="n"/>
      <c r="F367" s="598" t="n"/>
      <c r="G367" s="371">
        <f>TEXT(WEEKDAY(A367),"dddd")</f>
        <v/>
      </c>
    </row>
    <row r="368" ht="17.45" customHeight="1">
      <c r="A368" s="1078">
        <f>6+A367</f>
        <v/>
      </c>
      <c r="B368" s="567" t="n"/>
      <c r="C368" s="561" t="n"/>
      <c r="D368" s="562" t="n"/>
      <c r="E368" s="567" t="n"/>
      <c r="F368" s="598" t="n"/>
      <c r="G368" s="371">
        <f>TEXT(WEEKDAY(A368),"dddd")</f>
        <v/>
      </c>
    </row>
    <row r="369" ht="17.45" customHeight="1" thickBot="1">
      <c r="A369" s="1101">
        <f>6+A368</f>
        <v/>
      </c>
      <c r="B369" s="601" t="n"/>
      <c r="C369" s="602" t="n"/>
      <c r="D369" s="603" t="n"/>
      <c r="E369" s="601" t="n"/>
      <c r="F369" s="604" t="n"/>
      <c r="G369" s="371">
        <f>TEXT(WEEKDAY(A369),"dddd")</f>
        <v/>
      </c>
    </row>
    <row r="370" ht="17.45" customHeight="1">
      <c r="A370" s="1072">
        <f>6+A369</f>
        <v/>
      </c>
      <c r="B370" s="599" t="n"/>
      <c r="C370" s="654" t="n"/>
      <c r="D370" s="655" t="n"/>
      <c r="E370" s="599" t="n"/>
      <c r="F370" s="656" t="n"/>
    </row>
    <row r="371" ht="17.45" customHeight="1">
      <c r="A371" s="1078">
        <f>6+A370</f>
        <v/>
      </c>
      <c r="B371" s="567" t="n"/>
      <c r="C371" s="561" t="n"/>
      <c r="D371" s="562" t="n"/>
      <c r="E371" s="567" t="n"/>
      <c r="F371" s="598" t="n"/>
    </row>
    <row r="372" ht="17.45" customHeight="1">
      <c r="A372" s="1078">
        <f>6+A371</f>
        <v/>
      </c>
      <c r="B372" s="567" t="n"/>
      <c r="C372" s="561" t="n"/>
      <c r="D372" s="562" t="n"/>
      <c r="E372" s="567" t="n"/>
      <c r="F372" s="598" t="n"/>
    </row>
    <row r="373" ht="17.45" customHeight="1">
      <c r="A373" s="1078">
        <f>6+A372</f>
        <v/>
      </c>
      <c r="B373" s="567" t="n"/>
      <c r="C373" s="561" t="n"/>
      <c r="D373" s="562" t="n"/>
      <c r="E373" s="567" t="n"/>
      <c r="F373" s="598" t="n"/>
    </row>
    <row r="374" ht="17.45" customHeight="1">
      <c r="A374" s="1078">
        <f>6+A373</f>
        <v/>
      </c>
      <c r="B374" s="567" t="n"/>
      <c r="C374" s="561" t="n"/>
      <c r="D374" s="562" t="n"/>
      <c r="E374" s="567" t="n"/>
      <c r="F374" s="598" t="n"/>
    </row>
    <row r="375" ht="17.45" customHeight="1">
      <c r="A375" s="1078">
        <f>6+A374</f>
        <v/>
      </c>
      <c r="B375" s="567" t="n"/>
      <c r="C375" s="561" t="n"/>
      <c r="D375" s="562" t="n"/>
      <c r="E375" s="567" t="n"/>
      <c r="F375" s="598" t="n"/>
    </row>
    <row r="376" ht="17.45" customHeight="1">
      <c r="A376" s="1078">
        <f>6+A375</f>
        <v/>
      </c>
      <c r="B376" s="567" t="n"/>
      <c r="C376" s="561" t="n"/>
      <c r="D376" s="562" t="n"/>
      <c r="E376" s="567" t="n"/>
      <c r="F376" s="598" t="n"/>
    </row>
    <row r="377" ht="17.45" customHeight="1">
      <c r="A377" s="1078">
        <f>6+A376</f>
        <v/>
      </c>
      <c r="B377" s="567" t="n"/>
      <c r="C377" s="561" t="n"/>
      <c r="D377" s="562" t="n"/>
      <c r="E377" s="567" t="n"/>
      <c r="F377" s="598" t="n"/>
    </row>
    <row r="378" ht="17.45" customHeight="1">
      <c r="A378" s="1078">
        <f>6+A377</f>
        <v/>
      </c>
      <c r="B378" s="567" t="n"/>
      <c r="C378" s="561" t="n"/>
      <c r="D378" s="562" t="n"/>
      <c r="E378" s="567" t="n"/>
      <c r="F378" s="598" t="n"/>
    </row>
    <row r="379" ht="17.45" customHeight="1">
      <c r="A379" s="1078">
        <f>6+A378</f>
        <v/>
      </c>
      <c r="B379" s="567" t="n"/>
      <c r="C379" s="561" t="n"/>
      <c r="D379" s="562" t="n"/>
      <c r="E379" s="567" t="n"/>
      <c r="F379" s="598" t="n"/>
    </row>
    <row r="380" ht="17.45" customHeight="1">
      <c r="A380" s="1078">
        <f>6+A379</f>
        <v/>
      </c>
      <c r="B380" s="567" t="n"/>
      <c r="C380" s="561" t="n"/>
      <c r="D380" s="562" t="n"/>
      <c r="E380" s="567" t="n"/>
      <c r="F380" s="598" t="n"/>
    </row>
    <row r="381" ht="17.45" customHeight="1">
      <c r="A381" s="1078">
        <f>6+A380</f>
        <v/>
      </c>
      <c r="B381" s="567" t="n"/>
      <c r="C381" s="561" t="n"/>
      <c r="D381" s="562" t="n"/>
      <c r="E381" s="567" t="n"/>
      <c r="F381" s="598" t="n"/>
    </row>
    <row r="382" ht="17.45" customHeight="1">
      <c r="A382" s="1078">
        <f>6+A381</f>
        <v/>
      </c>
      <c r="B382" s="567" t="n"/>
      <c r="C382" s="561" t="n"/>
      <c r="D382" s="562" t="n"/>
      <c r="E382" s="567" t="n"/>
      <c r="F382" s="598" t="n"/>
    </row>
    <row r="383" ht="17.45" customHeight="1">
      <c r="A383" s="1078">
        <f>6+A382</f>
        <v/>
      </c>
      <c r="B383" s="567" t="n"/>
      <c r="C383" s="561" t="n"/>
      <c r="D383" s="562" t="n"/>
      <c r="E383" s="567" t="n"/>
      <c r="F383" s="598" t="n"/>
    </row>
    <row r="384" ht="17.45" customHeight="1">
      <c r="A384" s="1078">
        <f>6+A383</f>
        <v/>
      </c>
      <c r="B384" s="567" t="n"/>
      <c r="C384" s="561" t="n"/>
      <c r="D384" s="562" t="n"/>
      <c r="E384" s="567" t="n"/>
      <c r="F384" s="598" t="n"/>
    </row>
    <row r="385" ht="17.45" customHeight="1">
      <c r="A385" s="1078">
        <f>6+A384</f>
        <v/>
      </c>
      <c r="B385" s="567" t="n"/>
      <c r="C385" s="561" t="n"/>
      <c r="D385" s="562" t="n"/>
      <c r="E385" s="567" t="n"/>
      <c r="F385" s="598" t="n"/>
    </row>
    <row r="386" ht="17.45" customHeight="1">
      <c r="A386" s="1078">
        <f>6+A385</f>
        <v/>
      </c>
      <c r="B386" s="567" t="n"/>
      <c r="C386" s="561" t="n"/>
      <c r="D386" s="562" t="n"/>
      <c r="E386" s="567" t="n"/>
      <c r="F386" s="598" t="n"/>
    </row>
    <row r="387" ht="17.45" customHeight="1">
      <c r="A387" s="1078">
        <f>6+A386</f>
        <v/>
      </c>
      <c r="B387" s="567" t="n"/>
      <c r="C387" s="561" t="n"/>
      <c r="D387" s="562" t="n"/>
      <c r="E387" s="567" t="n"/>
      <c r="F387" s="598" t="n"/>
    </row>
    <row r="388" ht="17.45" customHeight="1">
      <c r="A388" s="1078">
        <f>6+A387</f>
        <v/>
      </c>
      <c r="B388" s="567" t="n"/>
      <c r="C388" s="561" t="n"/>
      <c r="D388" s="562" t="n"/>
      <c r="E388" s="567" t="n"/>
      <c r="F388" s="598" t="n"/>
    </row>
    <row r="389" ht="17.45" customHeight="1">
      <c r="A389" s="1078">
        <f>6+A388</f>
        <v/>
      </c>
      <c r="B389" s="567" t="n"/>
      <c r="C389" s="561" t="n"/>
      <c r="D389" s="562" t="n"/>
      <c r="E389" s="567" t="n"/>
      <c r="F389" s="598" t="n"/>
    </row>
    <row r="390" ht="17.45" customHeight="1">
      <c r="A390" s="1078">
        <f>6+A389</f>
        <v/>
      </c>
      <c r="B390" s="567" t="n"/>
      <c r="C390" s="561" t="n"/>
      <c r="D390" s="562" t="n"/>
      <c r="E390" s="567" t="n"/>
      <c r="F390" s="598" t="n"/>
    </row>
    <row r="391" ht="17.45" customHeight="1">
      <c r="A391" s="1078">
        <f>6+A390</f>
        <v/>
      </c>
      <c r="B391" s="567" t="n"/>
      <c r="C391" s="561" t="n"/>
      <c r="D391" s="562" t="n"/>
      <c r="E391" s="567" t="n"/>
      <c r="F391" s="598" t="n"/>
    </row>
    <row r="392" ht="17.45" customHeight="1">
      <c r="A392" s="1078">
        <f>6+A391</f>
        <v/>
      </c>
      <c r="B392" s="567" t="n"/>
      <c r="C392" s="561" t="n"/>
      <c r="D392" s="562" t="n"/>
      <c r="E392" s="567" t="n"/>
      <c r="F392" s="598" t="n"/>
    </row>
    <row r="393" ht="17.45" customHeight="1">
      <c r="A393" s="1078">
        <f>6+A392</f>
        <v/>
      </c>
      <c r="B393" s="567" t="n"/>
      <c r="C393" s="561" t="n"/>
      <c r="D393" s="562" t="n"/>
      <c r="E393" s="567" t="n"/>
      <c r="F393" s="598" t="n"/>
    </row>
    <row r="394" ht="17.45" customHeight="1">
      <c r="A394" s="1078">
        <f>6+A393</f>
        <v/>
      </c>
      <c r="B394" s="567" t="n"/>
      <c r="C394" s="561" t="n"/>
      <c r="D394" s="562" t="n"/>
      <c r="E394" s="567" t="n"/>
      <c r="F394" s="598" t="n"/>
    </row>
    <row r="395" ht="17.45" customHeight="1">
      <c r="A395" s="1078">
        <f>6+A394</f>
        <v/>
      </c>
      <c r="B395" s="567" t="n"/>
      <c r="C395" s="561" t="n"/>
      <c r="D395" s="562" t="n"/>
      <c r="E395" s="567" t="n"/>
      <c r="F395" s="598" t="n"/>
    </row>
    <row r="396" ht="17.45" customHeight="1">
      <c r="A396" s="1078">
        <f>6+A395</f>
        <v/>
      </c>
      <c r="B396" s="567" t="n"/>
      <c r="C396" s="561" t="n"/>
      <c r="D396" s="562" t="n"/>
      <c r="E396" s="567" t="n"/>
      <c r="F396" s="598" t="n"/>
    </row>
    <row r="397" ht="17.45" customHeight="1">
      <c r="A397" s="1078">
        <f>6+A396</f>
        <v/>
      </c>
      <c r="B397" s="567" t="n"/>
      <c r="C397" s="561" t="n"/>
      <c r="D397" s="562" t="n"/>
      <c r="E397" s="567" t="n"/>
      <c r="F397" s="598" t="n"/>
    </row>
    <row r="398" ht="17.45" customHeight="1">
      <c r="A398" s="1078">
        <f>6+A397</f>
        <v/>
      </c>
      <c r="B398" s="567" t="n"/>
      <c r="C398" s="561" t="n"/>
      <c r="D398" s="562" t="n"/>
      <c r="E398" s="567" t="n"/>
      <c r="F398" s="598" t="n"/>
    </row>
    <row r="399" ht="17.45" customHeight="1">
      <c r="A399" s="1078">
        <f>6+A398</f>
        <v/>
      </c>
      <c r="B399" s="567" t="n"/>
      <c r="C399" s="561" t="n"/>
      <c r="D399" s="562" t="n"/>
      <c r="E399" s="567" t="n"/>
      <c r="F399" s="598" t="n"/>
    </row>
    <row r="400" ht="17.45" customHeight="1">
      <c r="A400" s="1078">
        <f>6+A399</f>
        <v/>
      </c>
      <c r="B400" s="567" t="n"/>
      <c r="C400" s="561" t="n"/>
      <c r="D400" s="562" t="n"/>
      <c r="E400" s="567" t="n"/>
      <c r="F400" s="598" t="n"/>
    </row>
  </sheetData>
  <mergeCells count="2">
    <mergeCell ref="C3:D3"/>
    <mergeCell ref="I3:J3"/>
  </mergeCells>
  <conditionalFormatting sqref="H5:L10 H12:L22 H24:L44 H47:L54">
    <cfRule type="expression" priority="3" dxfId="3" stopIfTrue="1">
      <formula>H5&gt;VLOOKUP(#REF!,Reporting_Limit_Table,3)</formula>
    </cfRule>
    <cfRule type="expression" priority="4" dxfId="0">
      <formula>H5&gt;VLOOKUP(#REF!,Reporting_Limit_Table,2)</formula>
    </cfRule>
  </conditionalFormatting>
  <conditionalFormatting sqref="H11:L11 H23:L23 H45:L46">
    <cfRule type="expression" priority="5" dxfId="1" stopIfTrue="1">
      <formula>H11&gt;VLOOKUP(#REF!,Reporting_Limit_Table,8)</formula>
    </cfRule>
    <cfRule type="expression" priority="6" dxfId="0">
      <formula>H11&gt;VLOOKUP(#REF!,Reporting_Limit_Table,7)</formula>
    </cfRule>
  </conditionalFormatting>
  <conditionalFormatting sqref="H11:L11">
    <cfRule type="cellIs" priority="2" operator="greaterThan" dxfId="10">
      <formula>2.75</formula>
    </cfRule>
  </conditionalFormatting>
  <conditionalFormatting sqref="H23:L23 H45:L46">
    <cfRule type="cellIs" priority="1" operator="greaterThan" dxfId="10">
      <formula>2.5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2:K28"/>
  <sheetViews>
    <sheetView workbookViewId="0">
      <selection activeCell="B20" sqref="B20"/>
    </sheetView>
  </sheetViews>
  <sheetFormatPr baseColWidth="8" defaultColWidth="9.140625" defaultRowHeight="15"/>
  <cols>
    <col width="12.7109375" customWidth="1" style="609" min="1" max="11"/>
    <col width="9.140625" customWidth="1" style="609" min="12" max="16384"/>
  </cols>
  <sheetData>
    <row r="1" ht="17.45" customHeight="1" thickBot="1"/>
    <row r="2" ht="17.45" customHeight="1">
      <c r="B2" s="1104" t="inlineStr">
        <is>
          <t>Ambient Lead</t>
        </is>
      </c>
      <c r="C2" s="1105" t="n"/>
      <c r="D2" s="1105" t="n"/>
      <c r="E2" s="1105" t="n"/>
      <c r="F2" s="1106" t="n"/>
      <c r="G2" s="1104" t="inlineStr">
        <is>
          <t>Ambient Arsenic</t>
        </is>
      </c>
      <c r="H2" s="1105" t="n"/>
      <c r="I2" s="1105" t="n"/>
      <c r="J2" s="1105" t="n"/>
      <c r="K2" s="1106" t="n"/>
    </row>
    <row r="3" ht="17.45" customHeight="1">
      <c r="B3" s="632" t="inlineStr">
        <is>
          <t>Pb =</t>
        </is>
      </c>
      <c r="C3" s="1107" t="n">
        <v>0.05</v>
      </c>
      <c r="F3" s="642" t="n"/>
      <c r="G3" s="632" t="inlineStr">
        <is>
          <t>As =</t>
        </is>
      </c>
      <c r="H3" s="1107" t="n">
        <v>2</v>
      </c>
      <c r="K3" s="642" t="n"/>
    </row>
    <row r="4" ht="17.45" customHeight="1" thickBot="1">
      <c r="B4" s="637" t="inlineStr">
        <is>
          <t>Station #1</t>
        </is>
      </c>
      <c r="C4" s="638" t="inlineStr">
        <is>
          <t>Station #2</t>
        </is>
      </c>
      <c r="D4" s="638" t="inlineStr">
        <is>
          <t>Station #4</t>
        </is>
      </c>
      <c r="E4" s="638" t="inlineStr">
        <is>
          <t>Station #5</t>
        </is>
      </c>
      <c r="F4" s="643" t="inlineStr">
        <is>
          <t>ALL</t>
        </is>
      </c>
      <c r="G4" s="637" t="inlineStr">
        <is>
          <t>Station #1</t>
        </is>
      </c>
      <c r="H4" s="638" t="inlineStr">
        <is>
          <t>Station #2</t>
        </is>
      </c>
      <c r="I4" s="638" t="inlineStr">
        <is>
          <t>Station #4</t>
        </is>
      </c>
      <c r="J4" s="638" t="inlineStr">
        <is>
          <t>Station #5</t>
        </is>
      </c>
      <c r="K4" s="643" t="inlineStr">
        <is>
          <t>ALL</t>
        </is>
      </c>
    </row>
    <row r="5" ht="17.45" customHeight="1">
      <c r="A5" s="614" t="n">
        <v>44927</v>
      </c>
      <c r="B5" s="640">
        <f>COUNTIF('Lead (30-Day_Avg)'!Q1831:Q1861,"&gt;="&amp;$C$3)</f>
        <v/>
      </c>
      <c r="C5" s="641">
        <f>COUNTIF('Lead (30-Day_Avg)'!R1831:R1861,"&gt;="&amp;$C$3)</f>
        <v/>
      </c>
      <c r="D5" s="641">
        <f>COUNTIF('Lead (30-Day_Avg)'!S1831:S1861,"&gt;="&amp;$C$3)</f>
        <v/>
      </c>
      <c r="E5" s="641">
        <f>COUNTIF('Lead (30-Day_Avg)'!T1831:T1861,"&gt;="&amp;$C$3)</f>
        <v/>
      </c>
      <c r="F5" s="644">
        <f>SUM(B5:E5)</f>
        <v/>
      </c>
      <c r="G5" s="640">
        <f>COUNTIF('Arsenic (Daily)'!M1831:M1861,"&gt;="&amp;$H$3)</f>
        <v/>
      </c>
      <c r="H5" s="641">
        <f>COUNTIF('Arsenic (Daily)'!N1831:N1861,"&gt;="&amp;$H$3)</f>
        <v/>
      </c>
      <c r="I5" s="641">
        <f>COUNTIF('Arsenic (Daily)'!O1831:O1861,"&gt;="&amp;$H$3)</f>
        <v/>
      </c>
      <c r="J5" s="641">
        <f>COUNTIF('Arsenic (Daily)'!P1831:P1861,"&gt;="&amp;$H$3)</f>
        <v/>
      </c>
      <c r="K5" s="644">
        <f>SUM(G5:J5)</f>
        <v/>
      </c>
    </row>
    <row r="6" ht="17.45" customHeight="1">
      <c r="A6" s="614" t="n">
        <v>44958</v>
      </c>
      <c r="B6" s="639">
        <f>COUNTIF('Lead (30-Day_Avg)'!Q1862:Q1889,"&gt;="&amp;$C$3)</f>
        <v/>
      </c>
      <c r="C6" s="613">
        <f>COUNTIF('Lead (30-Day_Avg)'!R1862:R1889,"&gt;="&amp;$C$3)</f>
        <v/>
      </c>
      <c r="D6" s="613">
        <f>COUNTIF('Lead (30-Day_Avg)'!S1862:S1889,"&gt;="&amp;$C$3)</f>
        <v/>
      </c>
      <c r="E6" s="613">
        <f>COUNTIF('Lead (30-Day_Avg)'!T1862:T1889,"&gt;="&amp;$C$3)</f>
        <v/>
      </c>
      <c r="F6" s="645">
        <f>SUM(B6:E6)</f>
        <v/>
      </c>
      <c r="G6" s="639">
        <f>COUNTIF('Arsenic (Daily)'!M1862:M1889,"&gt;="&amp;$H$3)</f>
        <v/>
      </c>
      <c r="H6" s="613">
        <f>COUNTIF('Arsenic (Daily)'!N1862:N1889,"&gt;="&amp;$H$3)</f>
        <v/>
      </c>
      <c r="I6" s="613">
        <f>COUNTIF('Arsenic (Daily)'!O1862:O1889,"&gt;="&amp;$H$3)</f>
        <v/>
      </c>
      <c r="J6" s="613">
        <f>COUNTIF('Arsenic (Daily)'!P1862:P1889,"&gt;="&amp;$H$3)</f>
        <v/>
      </c>
      <c r="K6" s="645">
        <f>SUM(G6:J6)</f>
        <v/>
      </c>
    </row>
    <row r="7" ht="17.45" customHeight="1">
      <c r="A7" s="614" t="n">
        <v>44986</v>
      </c>
      <c r="B7" s="639">
        <f>COUNTIF('Lead (30-Day_Avg)'!Q1890:Q1920,"&gt;="&amp;$C$3)</f>
        <v/>
      </c>
      <c r="C7" s="613">
        <f>COUNTIF('Lead (30-Day_Avg)'!R1890:R1920,"&gt;="&amp;$C$3)</f>
        <v/>
      </c>
      <c r="D7" s="613">
        <f>COUNTIF('Lead (30-Day_Avg)'!S1890:S1920,"&gt;="&amp;$C$3)</f>
        <v/>
      </c>
      <c r="E7" s="613">
        <f>COUNTIF('Lead (30-Day_Avg)'!T1890:T1920,"&gt;="&amp;$C$3)</f>
        <v/>
      </c>
      <c r="F7" s="645">
        <f>SUM(B7:E7)</f>
        <v/>
      </c>
      <c r="G7" s="639">
        <f>COUNTIF('Arsenic (Daily)'!M1890:M1920,"&gt;="&amp;$H$3)</f>
        <v/>
      </c>
      <c r="H7" s="613">
        <f>COUNTIF('Arsenic (Daily)'!N1890:N1920,"&gt;="&amp;$H$3)</f>
        <v/>
      </c>
      <c r="I7" s="613">
        <f>COUNTIF('Arsenic (Daily)'!O1890:O1920,"&gt;="&amp;$H$3)</f>
        <v/>
      </c>
      <c r="J7" s="613">
        <f>COUNTIF('Arsenic (Daily)'!P1890:P1920,"&gt;="&amp;$H$3)</f>
        <v/>
      </c>
      <c r="K7" s="645">
        <f>SUM(G7:J7)</f>
        <v/>
      </c>
    </row>
    <row r="8" ht="17.45" customHeight="1">
      <c r="A8" s="614" t="n">
        <v>45017</v>
      </c>
      <c r="B8" s="639">
        <f>COUNTIF('Lead (30-Day_Avg)'!Q1921:Q1950,"&gt;="&amp;$C$3)</f>
        <v/>
      </c>
      <c r="C8" s="613">
        <f>COUNTIF('Lead (30-Day_Avg)'!R1921:R1950,"&gt;="&amp;$C$3)</f>
        <v/>
      </c>
      <c r="D8" s="613">
        <f>COUNTIF('Lead (30-Day_Avg)'!S1921:S1950,"&gt;="&amp;$C$3)</f>
        <v/>
      </c>
      <c r="E8" s="613">
        <f>COUNTIF('Lead (30-Day_Avg)'!T1921:T1950,"&gt;="&amp;$C$3)</f>
        <v/>
      </c>
      <c r="F8" s="645">
        <f>SUM(B8:E8)</f>
        <v/>
      </c>
      <c r="G8" s="639">
        <f>COUNTIF('Arsenic (Daily)'!M1921:M1950,"&gt;="&amp;$H$3)</f>
        <v/>
      </c>
      <c r="H8" s="613">
        <f>COUNTIF('Arsenic (Daily)'!N1921:N1950,"&gt;="&amp;$H$3)</f>
        <v/>
      </c>
      <c r="I8" s="613">
        <f>COUNTIF('Arsenic (Daily)'!O1921:O1950,"&gt;="&amp;$H$3)</f>
        <v/>
      </c>
      <c r="J8" s="613">
        <f>COUNTIF('Arsenic (Daily)'!P1921:P1950,"&gt;="&amp;$H$3)</f>
        <v/>
      </c>
      <c r="K8" s="645">
        <f>SUM(G8:J8)</f>
        <v/>
      </c>
    </row>
    <row r="9" ht="17.45" customHeight="1">
      <c r="A9" s="614" t="n">
        <v>45047</v>
      </c>
      <c r="B9" s="639">
        <f>COUNTIF('Lead (30-Day_Avg)'!Q1951:Q1981,"&gt;="&amp;$C$3)</f>
        <v/>
      </c>
      <c r="C9" s="613">
        <f>COUNTIF('Lead (30-Day_Avg)'!R1951:R1981,"&gt;="&amp;$C$3)</f>
        <v/>
      </c>
      <c r="D9" s="613">
        <f>COUNTIF('Lead (30-Day_Avg)'!S1951:S1981,"&gt;="&amp;$C$3)</f>
        <v/>
      </c>
      <c r="E9" s="613">
        <f>COUNTIF('Lead (30-Day_Avg)'!T1951:T1981,"&gt;="&amp;$C$3)</f>
        <v/>
      </c>
      <c r="F9" s="645">
        <f>SUM(B9:E9)</f>
        <v/>
      </c>
      <c r="G9" s="639">
        <f>COUNTIF('Arsenic (Daily)'!M1951:M1981,"&gt;="&amp;$H$3)</f>
        <v/>
      </c>
      <c r="H9" s="613">
        <f>COUNTIF('Arsenic (Daily)'!N1951:N1981,"&gt;="&amp;$H$3)</f>
        <v/>
      </c>
      <c r="I9" s="613">
        <f>COUNTIF('Arsenic (Daily)'!O1951:O1981,"&gt;="&amp;$H$3)</f>
        <v/>
      </c>
      <c r="J9" s="613">
        <f>COUNTIF('Arsenic (Daily)'!P1951:P1981,"&gt;="&amp;$H$3)</f>
        <v/>
      </c>
      <c r="K9" s="645">
        <f>SUM(G9:J9)</f>
        <v/>
      </c>
    </row>
    <row r="10" ht="17.45" customHeight="1">
      <c r="A10" s="614" t="n">
        <v>45078</v>
      </c>
      <c r="B10" s="639">
        <f>COUNTIF('Lead (30-Day_Avg)'!Q1982:Q2011,"&gt;="&amp;$C$3)</f>
        <v/>
      </c>
      <c r="C10" s="613">
        <f>COUNTIF('Lead (30-Day_Avg)'!R1982:R2011,"&gt;="&amp;$C$3)</f>
        <v/>
      </c>
      <c r="D10" s="613">
        <f>COUNTIF('Lead (30-Day_Avg)'!S1982:S2011,"&gt;="&amp;$C$3)</f>
        <v/>
      </c>
      <c r="E10" s="613">
        <f>COUNTIF('Lead (30-Day_Avg)'!T1982:T2011,"&gt;="&amp;$C$3)</f>
        <v/>
      </c>
      <c r="F10" s="645">
        <f>SUM(B10:E10)</f>
        <v/>
      </c>
      <c r="G10" s="639">
        <f>COUNTIF('Arsenic (Daily)'!M1982:M2011,"&gt;="&amp;$H$3)</f>
        <v/>
      </c>
      <c r="H10" s="613">
        <f>COUNTIF('Arsenic (Daily)'!N1982:N2011,"&gt;="&amp;$H$3)</f>
        <v/>
      </c>
      <c r="I10" s="613">
        <f>COUNTIF('Arsenic (Daily)'!O1982:O2011,"&gt;="&amp;$H$3)</f>
        <v/>
      </c>
      <c r="J10" s="613">
        <f>COUNTIF('Arsenic (Daily)'!P1982:P2011,"&gt;="&amp;$H$3)</f>
        <v/>
      </c>
      <c r="K10" s="645">
        <f>SUM(G10:J10)</f>
        <v/>
      </c>
    </row>
    <row r="11" ht="17.45" customHeight="1">
      <c r="A11" s="647" t="n">
        <v>45108</v>
      </c>
      <c r="B11" s="648">
        <f>COUNTIF('Lead (30-Day_Avg)'!Q2012:Q2042,"&gt;="&amp;$C$3)</f>
        <v/>
      </c>
      <c r="C11" s="649">
        <f>COUNTIF('Lead (30-Day_Avg)'!R2012:R2042,"&gt;="&amp;$C$3)</f>
        <v/>
      </c>
      <c r="D11" s="649">
        <f>COUNTIF('Lead (30-Day_Avg)'!S2012:S2042,"&gt;="&amp;$C$3)</f>
        <v/>
      </c>
      <c r="E11" s="649">
        <f>COUNTIF('Lead (30-Day_Avg)'!T2012:T2042,"&gt;="&amp;$C$3)</f>
        <v/>
      </c>
      <c r="F11" s="650">
        <f>SUM(B11:E11)</f>
        <v/>
      </c>
      <c r="G11" s="648">
        <f>COUNTIF('Arsenic (Daily)'!M2012:M2042,"&gt;="&amp;$H$3)</f>
        <v/>
      </c>
      <c r="H11" s="649">
        <f>COUNTIF('Arsenic (Daily)'!N2012:N2042,"&gt;="&amp;$H$3)</f>
        <v/>
      </c>
      <c r="I11" s="649">
        <f>COUNTIF('Arsenic (Daily)'!O2012:O2042,"&gt;="&amp;$H$3)</f>
        <v/>
      </c>
      <c r="J11" s="649">
        <f>COUNTIF('Arsenic (Daily)'!P2012:P2042,"&gt;="&amp;$H$3)</f>
        <v/>
      </c>
      <c r="K11" s="650">
        <f>SUM(G11:J11)</f>
        <v/>
      </c>
    </row>
    <row r="12" ht="17.45" customHeight="1">
      <c r="A12" s="614" t="n">
        <v>45139</v>
      </c>
      <c r="B12" s="639">
        <f>COUNTIF('Lead (30-Day_Avg)'!Q2043:Q2073,"&gt;="&amp;$C$3)</f>
        <v/>
      </c>
      <c r="C12" s="613">
        <f>COUNTIF('Lead (30-Day_Avg)'!R2043:R2073,"&gt;="&amp;$C$3)</f>
        <v/>
      </c>
      <c r="D12" s="613">
        <f>COUNTIF('Lead (30-Day_Avg)'!S2043:S2073,"&gt;="&amp;$C$3)</f>
        <v/>
      </c>
      <c r="E12" s="613">
        <f>COUNTIF('Lead (30-Day_Avg)'!T2043:T2073,"&gt;="&amp;$C$3)</f>
        <v/>
      </c>
      <c r="F12" s="645">
        <f>SUM(B12:E12)</f>
        <v/>
      </c>
      <c r="G12" s="639">
        <f>COUNTIF('Arsenic (Daily)'!M2043:M2073,"&gt;="&amp;$H$3)</f>
        <v/>
      </c>
      <c r="H12" s="613">
        <f>COUNTIF('Arsenic (Daily)'!N2043:N2073,"&gt;="&amp;$H$3)</f>
        <v/>
      </c>
      <c r="I12" s="613">
        <f>COUNTIF('Arsenic (Daily)'!O2043:O2073,"&gt;="&amp;$H$3)</f>
        <v/>
      </c>
      <c r="J12" s="613">
        <f>COUNTIF('Arsenic (Daily)'!P2043:P2073,"&gt;="&amp;$H$3)</f>
        <v/>
      </c>
      <c r="K12" s="645">
        <f>SUM(G12:J12)</f>
        <v/>
      </c>
    </row>
    <row r="13" ht="17.45" customHeight="1">
      <c r="A13" s="614" t="n">
        <v>45170</v>
      </c>
      <c r="B13" s="639">
        <f>COUNTIF('Lead (30-Day_Avg)'!Q2074:Q2103,"&gt;="&amp;$C$3)</f>
        <v/>
      </c>
      <c r="C13" s="613">
        <f>COUNTIF('Lead (30-Day_Avg)'!R2074:R2103,"&gt;="&amp;$C$3)</f>
        <v/>
      </c>
      <c r="D13" s="613">
        <f>COUNTIF('Lead (30-Day_Avg)'!S2074:S2103,"&gt;="&amp;$C$3)</f>
        <v/>
      </c>
      <c r="E13" s="613">
        <f>COUNTIF('Lead (30-Day_Avg)'!T2074:T2103,"&gt;="&amp;$C$3)</f>
        <v/>
      </c>
      <c r="F13" s="645">
        <f>SUM(B13:E13)</f>
        <v/>
      </c>
      <c r="G13" s="639">
        <f>COUNTIF('Arsenic (Daily)'!M2074:M2103,"&gt;="&amp;$H$3)</f>
        <v/>
      </c>
      <c r="H13" s="613">
        <f>COUNTIF('Arsenic (Daily)'!N2074:N2103,"&gt;="&amp;$H$3)</f>
        <v/>
      </c>
      <c r="I13" s="613">
        <f>COUNTIF('Arsenic (Daily)'!O2074:O2103,"&gt;="&amp;$H$3)</f>
        <v/>
      </c>
      <c r="J13" s="613">
        <f>COUNTIF('Arsenic (Daily)'!P2074:P2103,"&gt;="&amp;$H$3)</f>
        <v/>
      </c>
      <c r="K13" s="645">
        <f>SUM(G13:J13)</f>
        <v/>
      </c>
    </row>
    <row r="14" ht="17.45" customHeight="1">
      <c r="A14" s="614" t="n">
        <v>45200</v>
      </c>
      <c r="B14" s="639">
        <f>COUNTIF('Lead (30-Day_Avg)'!Q2104:Q2134,"&gt;="&amp;$C$3)</f>
        <v/>
      </c>
      <c r="C14" s="613">
        <f>COUNTIF('Lead (30-Day_Avg)'!R2104:R2134,"&gt;="&amp;$C$3)</f>
        <v/>
      </c>
      <c r="D14" s="613">
        <f>COUNTIF('Lead (30-Day_Avg)'!S2104:S2134,"&gt;="&amp;$C$3)</f>
        <v/>
      </c>
      <c r="E14" s="613">
        <f>COUNTIF('Lead (30-Day_Avg)'!T2104:T2134,"&gt;="&amp;$C$3)</f>
        <v/>
      </c>
      <c r="F14" s="645">
        <f>SUM(B14:E14)</f>
        <v/>
      </c>
      <c r="G14" s="639">
        <f>COUNTIF('Arsenic (Daily)'!M2104:M2134,"&gt;="&amp;$H$3)</f>
        <v/>
      </c>
      <c r="H14" s="613">
        <f>COUNTIF('Arsenic (Daily)'!N2104:N2134,"&gt;="&amp;$H$3)</f>
        <v/>
      </c>
      <c r="I14" s="613">
        <f>COUNTIF('Arsenic (Daily)'!O2104:O2134,"&gt;="&amp;$H$3)</f>
        <v/>
      </c>
      <c r="J14" s="613">
        <f>COUNTIF('Arsenic (Daily)'!P2104:P2134,"&gt;="&amp;$H$3)</f>
        <v/>
      </c>
      <c r="K14" s="645">
        <f>SUM(G14:J14)</f>
        <v/>
      </c>
    </row>
    <row r="15" ht="17.45" customHeight="1">
      <c r="A15" s="647" t="n">
        <v>45231</v>
      </c>
      <c r="B15" s="648">
        <f>COUNTIF('Lead (30-Day_Avg)'!Q2135:Q2164,"&gt;="&amp;$C$3)</f>
        <v/>
      </c>
      <c r="C15" s="649">
        <f>COUNTIF('Lead (30-Day_Avg)'!R2135:R2164,"&gt;="&amp;$C$3)</f>
        <v/>
      </c>
      <c r="D15" s="649">
        <f>COUNTIF('Lead (30-Day_Avg)'!S2135:S2164,"&gt;="&amp;$C$3)</f>
        <v/>
      </c>
      <c r="E15" s="649">
        <f>COUNTIF('Lead (30-Day_Avg)'!T2135:T2164,"&gt;="&amp;$C$3)</f>
        <v/>
      </c>
      <c r="F15" s="650">
        <f>SUM(B15:E15)</f>
        <v/>
      </c>
      <c r="G15" s="648">
        <f>COUNTIF('Arsenic (Daily)'!M2135:M2164,"&gt;="&amp;$H$3)</f>
        <v/>
      </c>
      <c r="H15" s="649">
        <f>COUNTIF('Arsenic (Daily)'!N2135:N2164,"&gt;="&amp;$H$3)</f>
        <v/>
      </c>
      <c r="I15" s="649">
        <f>COUNTIF('Arsenic (Daily)'!O2135:O2164,"&gt;="&amp;$H$3)</f>
        <v/>
      </c>
      <c r="J15" s="649">
        <f>COUNTIF('Arsenic (Daily)'!P2135:P2164,"&gt;="&amp;$H$3)</f>
        <v/>
      </c>
      <c r="K15" s="650">
        <f>SUM(G15:J15)</f>
        <v/>
      </c>
    </row>
    <row r="16" ht="17.45" customHeight="1">
      <c r="A16" s="614" t="n">
        <v>45261</v>
      </c>
      <c r="B16" s="639">
        <f>COUNTIF('Lead (30-Day_Avg)'!Q2165:Q2195,"&gt;="&amp;$C$3)</f>
        <v/>
      </c>
      <c r="C16" s="613">
        <f>COUNTIF('Lead (30-Day_Avg)'!R2165:R2195,"&gt;="&amp;$C$3)</f>
        <v/>
      </c>
      <c r="D16" s="613">
        <f>COUNTIF('Lead (30-Day_Avg)'!S2165:S2195,"&gt;="&amp;$C$3)</f>
        <v/>
      </c>
      <c r="E16" s="613">
        <f>COUNTIF('Lead (30-Day_Avg)'!T2165:T2195,"&gt;="&amp;$C$3)</f>
        <v/>
      </c>
      <c r="F16" s="645">
        <f>SUM(B16:E16)</f>
        <v/>
      </c>
      <c r="G16" s="639">
        <f>COUNTIF('Arsenic (Daily)'!M2165:M2195,"&gt;="&amp;$H$3)</f>
        <v/>
      </c>
      <c r="H16" s="613">
        <f>COUNTIF('Arsenic (Daily)'!N2165:N2195,"&gt;="&amp;$H$3)</f>
        <v/>
      </c>
      <c r="I16" s="613">
        <f>COUNTIF('Arsenic (Daily)'!O2165:O2195,"&gt;="&amp;$H$3)</f>
        <v/>
      </c>
      <c r="J16" s="613">
        <f>COUNTIF('Arsenic (Daily)'!P2165:P2195,"&gt;="&amp;$H$3)</f>
        <v/>
      </c>
      <c r="K16" s="645">
        <f>SUM(G16:J16)</f>
        <v/>
      </c>
    </row>
    <row r="17" ht="17.45" customHeight="1">
      <c r="A17" s="614" t="n">
        <v>45292</v>
      </c>
      <c r="B17" s="639">
        <f>COUNTIF('Lead (30-Day_Avg)'!Q2196:Q2226,"&gt;="&amp;$C$3)</f>
        <v/>
      </c>
      <c r="C17" s="613">
        <f>COUNTIF('Lead (30-Day_Avg)'!R2196:R2226,"&gt;="&amp;$C$3)</f>
        <v/>
      </c>
      <c r="D17" s="613">
        <f>COUNTIF('Lead (30-Day_Avg)'!S2196:S2226,"&gt;="&amp;$C$3)</f>
        <v/>
      </c>
      <c r="E17" s="613">
        <f>COUNTIF('Lead (30-Day_Avg)'!T2196:T2226,"&gt;="&amp;$C$3)</f>
        <v/>
      </c>
      <c r="F17" s="645">
        <f>SUM(B17:E17)</f>
        <v/>
      </c>
      <c r="G17" s="639">
        <f>COUNTIF('Arsenic (Daily)'!M2196:M2226,"&gt;="&amp;$H$3)</f>
        <v/>
      </c>
      <c r="H17" s="613">
        <f>COUNTIF('Arsenic (Daily)'!N2196:N2226,"&gt;="&amp;$H$3)</f>
        <v/>
      </c>
      <c r="I17" s="613">
        <f>COUNTIF('Arsenic (Daily)'!O2196:O2226,"&gt;="&amp;$H$3)</f>
        <v/>
      </c>
      <c r="J17" s="613">
        <f>COUNTIF('Arsenic (Daily)'!P2196:P2226,"&gt;="&amp;$H$3)</f>
        <v/>
      </c>
      <c r="K17" s="645">
        <f>SUM(G17:J17)</f>
        <v/>
      </c>
    </row>
    <row r="18" ht="17.45" customHeight="1">
      <c r="A18" s="614" t="n">
        <v>45323</v>
      </c>
      <c r="B18" s="639">
        <f>COUNTIF('Lead (30-Day_Avg)'!Q2227:Q2255,"&gt;="&amp;$C$3)</f>
        <v/>
      </c>
      <c r="C18" s="613">
        <f>COUNTIF('Lead (30-Day_Avg)'!R2227:R2255,"&gt;="&amp;$C$3)</f>
        <v/>
      </c>
      <c r="D18" s="613">
        <f>COUNTIF('Lead (30-Day_Avg)'!S2227:S2255,"&gt;="&amp;$C$3)</f>
        <v/>
      </c>
      <c r="E18" s="613">
        <f>COUNTIF('Lead (30-Day_Avg)'!T2227:T2255,"&gt;="&amp;$C$3)</f>
        <v/>
      </c>
      <c r="F18" s="645">
        <f>SUM(B18:E18)</f>
        <v/>
      </c>
      <c r="G18" s="639">
        <f>COUNTIF('Arsenic (Daily)'!M2227:M2255,"&gt;="&amp;$H$3)</f>
        <v/>
      </c>
      <c r="H18" s="613">
        <f>COUNTIF('Arsenic (Daily)'!N2227:N2255,"&gt;="&amp;$H$3)</f>
        <v/>
      </c>
      <c r="I18" s="613">
        <f>COUNTIF('Arsenic (Daily)'!O2227:O2255,"&gt;="&amp;$H$3)</f>
        <v/>
      </c>
      <c r="J18" s="613">
        <f>COUNTIF('Arsenic (Daily)'!P2227:P2255,"&gt;="&amp;$H$3)</f>
        <v/>
      </c>
      <c r="K18" s="645">
        <f>SUM(G18:J18)</f>
        <v/>
      </c>
    </row>
    <row r="19" ht="17.45" customHeight="1">
      <c r="A19" s="647" t="n">
        <v>45352</v>
      </c>
      <c r="B19" s="648">
        <f>COUNTIF('Lead (30-Day_Avg)'!Q2256:Q2286,"&gt;="&amp;$C$3)</f>
        <v/>
      </c>
      <c r="C19" s="649">
        <f>COUNTIF('Lead (30-Day_Avg)'!R2256:R2286,"&gt;="&amp;$C$3)</f>
        <v/>
      </c>
      <c r="D19" s="649">
        <f>COUNTIF('Lead (30-Day_Avg)'!S2256:S2286,"&gt;="&amp;$C$3)</f>
        <v/>
      </c>
      <c r="E19" s="649">
        <f>COUNTIF('Lead (30-Day_Avg)'!T2256:T2286,"&gt;="&amp;$C$3)</f>
        <v/>
      </c>
      <c r="F19" s="650">
        <f>SUM(B19:E19)</f>
        <v/>
      </c>
      <c r="G19" s="648">
        <f>COUNTIF('Arsenic (Daily)'!M2256:M2286,"&gt;="&amp;$H$3)</f>
        <v/>
      </c>
      <c r="H19" s="649">
        <f>COUNTIF('Arsenic (Daily)'!N2256:N2286,"&gt;="&amp;$H$3)</f>
        <v/>
      </c>
      <c r="I19" s="649">
        <f>COUNTIF('Arsenic (Daily)'!O2256:O2286,"&gt;="&amp;$H$3)</f>
        <v/>
      </c>
      <c r="J19" s="649">
        <f>COUNTIF('Arsenic (Daily)'!P2256:P2286,"&gt;="&amp;$H$3)</f>
        <v/>
      </c>
      <c r="K19" s="650">
        <f>SUM(G19:J19)</f>
        <v/>
      </c>
    </row>
    <row r="20" ht="17.45" customHeight="1">
      <c r="A20" s="614" t="n">
        <v>45383</v>
      </c>
      <c r="B20" s="639">
        <f>COUNTIF('Lead (30-Day_Avg)'!Q2287:Q2316,"&gt;="&amp;$C$3)</f>
        <v/>
      </c>
      <c r="C20" s="613">
        <f>COUNTIF('Lead (30-Day_Avg)'!R2287:R2316,"&gt;="&amp;$C$3)</f>
        <v/>
      </c>
      <c r="D20" s="613">
        <f>COUNTIF('Lead (30-Day_Avg)'!S2287:S2316,"&gt;="&amp;$C$3)</f>
        <v/>
      </c>
      <c r="E20" s="613">
        <f>COUNTIF('Lead (30-Day_Avg)'!T2287:T2316,"&gt;="&amp;$C$3)</f>
        <v/>
      </c>
      <c r="F20" s="645">
        <f>SUM(B20:E20)</f>
        <v/>
      </c>
      <c r="G20" s="639">
        <f>COUNTIF('Arsenic (Daily)'!M2287:M2316,"&gt;="&amp;$H$3)</f>
        <v/>
      </c>
      <c r="H20" s="613">
        <f>COUNTIF('Arsenic (Daily)'!N2287:N2316,"&gt;="&amp;$H$3)</f>
        <v/>
      </c>
      <c r="I20" s="613">
        <f>COUNTIF('Arsenic (Daily)'!O2287:O2316,"&gt;="&amp;$H$3)</f>
        <v/>
      </c>
      <c r="J20" s="613">
        <f>COUNTIF('Arsenic (Daily)'!P2287:P2316,"&gt;="&amp;$H$3)</f>
        <v/>
      </c>
      <c r="K20" s="645">
        <f>SUM(G20:J20)</f>
        <v/>
      </c>
    </row>
    <row r="21" ht="17.45" customHeight="1">
      <c r="A21" s="614" t="n">
        <v>45413</v>
      </c>
      <c r="B21" s="634" t="n"/>
      <c r="F21" s="645">
        <f>SUM(B21:E21)</f>
        <v/>
      </c>
      <c r="G21" s="634" t="n"/>
      <c r="K21" s="645">
        <f>SUM(G21:J21)</f>
        <v/>
      </c>
    </row>
    <row r="22" ht="17.45" customHeight="1">
      <c r="A22" s="614" t="n">
        <v>45444</v>
      </c>
      <c r="B22" s="634" t="n"/>
      <c r="F22" s="645">
        <f>SUM(B22:E22)</f>
        <v/>
      </c>
      <c r="G22" s="634" t="n"/>
      <c r="K22" s="645">
        <f>SUM(G22:J22)</f>
        <v/>
      </c>
    </row>
    <row r="23" ht="17.45" customHeight="1">
      <c r="A23" s="614" t="n">
        <v>45474</v>
      </c>
      <c r="B23" s="634" t="n"/>
      <c r="F23" s="645">
        <f>SUM(B23:E23)</f>
        <v/>
      </c>
      <c r="G23" s="634" t="n"/>
      <c r="K23" s="645">
        <f>SUM(G23:J23)</f>
        <v/>
      </c>
    </row>
    <row r="24" ht="17.45" customHeight="1">
      <c r="A24" s="614" t="n">
        <v>45505</v>
      </c>
      <c r="B24" s="634" t="n"/>
      <c r="F24" s="645">
        <f>SUM(B24:E24)</f>
        <v/>
      </c>
      <c r="G24" s="634" t="n"/>
      <c r="K24" s="645">
        <f>SUM(G24:J24)</f>
        <v/>
      </c>
    </row>
    <row r="25" ht="17.45" customHeight="1">
      <c r="A25" s="614" t="n">
        <v>45536</v>
      </c>
      <c r="B25" s="634" t="n"/>
      <c r="F25" s="645">
        <f>SUM(B25:E25)</f>
        <v/>
      </c>
      <c r="G25" s="634" t="n"/>
      <c r="K25" s="645">
        <f>SUM(G25:J25)</f>
        <v/>
      </c>
    </row>
    <row r="26" ht="17.45" customHeight="1">
      <c r="A26" s="614" t="n">
        <v>45566</v>
      </c>
      <c r="B26" s="634" t="n"/>
      <c r="F26" s="645">
        <f>SUM(B26:E26)</f>
        <v/>
      </c>
      <c r="G26" s="634" t="n"/>
      <c r="K26" s="645">
        <f>SUM(G26:J26)</f>
        <v/>
      </c>
    </row>
    <row r="27" ht="17.45" customHeight="1">
      <c r="A27" s="614" t="n">
        <v>45597</v>
      </c>
      <c r="B27" s="634" t="n"/>
      <c r="F27" s="645">
        <f>SUM(B27:E27)</f>
        <v/>
      </c>
      <c r="G27" s="634" t="n"/>
      <c r="K27" s="645">
        <f>SUM(G27:J27)</f>
        <v/>
      </c>
    </row>
    <row r="28" ht="17.45" customHeight="1" thickBot="1">
      <c r="A28" s="614" t="n">
        <v>45627</v>
      </c>
      <c r="B28" s="635" t="n"/>
      <c r="C28" s="636" t="n"/>
      <c r="D28" s="636" t="n"/>
      <c r="E28" s="636" t="n"/>
      <c r="F28" s="646">
        <f>SUM(B28:E28)</f>
        <v/>
      </c>
      <c r="G28" s="635" t="n"/>
      <c r="H28" s="636" t="n"/>
      <c r="I28" s="636" t="n"/>
      <c r="J28" s="636" t="n"/>
      <c r="K28" s="646">
        <f>SUM(G28:J28)</f>
        <v/>
      </c>
    </row>
    <row r="29" ht="17.45" customHeight="1"/>
    <row r="30" ht="17.45" customHeight="1"/>
  </sheetData>
  <mergeCells count="2">
    <mergeCell ref="B2:F2"/>
    <mergeCell ref="G2:K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46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22" sqref="D22"/>
    </sheetView>
  </sheetViews>
  <sheetFormatPr baseColWidth="8" defaultRowHeight="12.75"/>
  <cols>
    <col width="12.7109375" customWidth="1" min="1" max="1"/>
    <col width="14.7109375" customWidth="1" min="2" max="5"/>
    <col width="3.7109375" customWidth="1" min="6" max="6"/>
    <col width="14.7109375" customWidth="1" min="7" max="10"/>
  </cols>
  <sheetData>
    <row r="1" ht="17.45" customHeight="1">
      <c r="A1" s="609" t="inlineStr">
        <is>
          <t>Monthly Averages</t>
        </is>
      </c>
      <c r="B1" s="609" t="n"/>
      <c r="C1" s="609" t="n"/>
      <c r="D1" s="609" t="n"/>
      <c r="E1" s="609" t="n"/>
      <c r="F1" s="609" t="n"/>
      <c r="G1" s="609" t="n"/>
      <c r="H1" s="609" t="n"/>
      <c r="I1" s="609" t="n"/>
      <c r="J1" s="609" t="n"/>
    </row>
    <row r="2" ht="17.45" customHeight="1">
      <c r="A2" s="609" t="n"/>
      <c r="B2" s="609" t="n"/>
      <c r="C2" s="609" t="n"/>
      <c r="D2" s="609" t="n"/>
      <c r="E2" s="609" t="n"/>
      <c r="F2" s="609" t="n"/>
      <c r="G2" s="609" t="n"/>
      <c r="H2" s="609" t="n"/>
      <c r="I2" s="609" t="n"/>
      <c r="J2" s="609" t="n"/>
    </row>
    <row r="3" ht="17.45" customHeight="1">
      <c r="A3" s="609" t="n"/>
      <c r="B3" s="693" t="inlineStr">
        <is>
          <t>Lead</t>
        </is>
      </c>
      <c r="F3" s="609" t="n"/>
      <c r="G3" s="694" t="inlineStr">
        <is>
          <t>Arsenic</t>
        </is>
      </c>
    </row>
    <row r="4" ht="17.45" customHeight="1">
      <c r="A4" s="610" t="inlineStr">
        <is>
          <t>Month</t>
        </is>
      </c>
      <c r="B4" s="611" t="inlineStr">
        <is>
          <t>Monitor #1</t>
        </is>
      </c>
      <c r="C4" s="611" t="inlineStr">
        <is>
          <t>Monitor #2</t>
        </is>
      </c>
      <c r="D4" s="611" t="inlineStr">
        <is>
          <t>Monitor #4</t>
        </is>
      </c>
      <c r="E4" s="611" t="inlineStr">
        <is>
          <t>Monitor #5</t>
        </is>
      </c>
      <c r="F4" s="609" t="n"/>
      <c r="G4" s="611" t="inlineStr">
        <is>
          <t>Monitor #1</t>
        </is>
      </c>
      <c r="H4" s="611" t="inlineStr">
        <is>
          <t>Monitor #2</t>
        </is>
      </c>
      <c r="I4" s="611" t="inlineStr">
        <is>
          <t>Monitor #4</t>
        </is>
      </c>
      <c r="J4" s="611" t="inlineStr">
        <is>
          <t>Monitor #5</t>
        </is>
      </c>
    </row>
    <row r="5" ht="17.45" customHeight="1">
      <c r="A5" s="614" t="n">
        <v>44197</v>
      </c>
      <c r="B5" s="1108">
        <f>'Lead (30-Day_Avg)'!AA1131</f>
        <v/>
      </c>
      <c r="C5" s="1108">
        <f>'Lead (30-Day_Avg)'!AB1131</f>
        <v/>
      </c>
      <c r="D5" s="1108">
        <f>'Lead (30-Day_Avg)'!AC1131</f>
        <v/>
      </c>
      <c r="E5" s="1108">
        <f>'Lead (30-Day_Avg)'!AD1131</f>
        <v/>
      </c>
      <c r="F5" s="613" t="n"/>
      <c r="G5" s="1108">
        <f>'Arsenic (Daily)'!V1131</f>
        <v/>
      </c>
      <c r="H5" s="1108">
        <f>'Arsenic (Daily)'!W1131</f>
        <v/>
      </c>
      <c r="I5" s="1108">
        <f>'Arsenic (Daily)'!X1131</f>
        <v/>
      </c>
      <c r="J5" s="1108">
        <f>'Arsenic (Daily)'!Y1131</f>
        <v/>
      </c>
      <c r="L5" t="n">
        <v>0.01587225806451613</v>
      </c>
      <c r="M5" t="n">
        <v>0.01344222222222222</v>
      </c>
      <c r="N5" t="n">
        <v>0.01611064516129032</v>
      </c>
      <c r="O5" t="n">
        <v>0.02379129032258065</v>
      </c>
      <c r="Q5" t="n">
        <v>0.02230645161290323</v>
      </c>
      <c r="R5" t="n">
        <v>0.02843783783783784</v>
      </c>
      <c r="S5" t="n">
        <v>0.02438870967741935</v>
      </c>
      <c r="T5" t="n">
        <v>0.03260967741935484</v>
      </c>
      <c r="V5" t="n">
        <v>0.01167612903225806</v>
      </c>
      <c r="W5" t="n">
        <v>0.01407888888888889</v>
      </c>
      <c r="X5" t="n">
        <v>0.02013870967741935</v>
      </c>
      <c r="Y5" t="n">
        <v>0.02162677419354838</v>
      </c>
    </row>
    <row r="6" ht="17.45" customHeight="1">
      <c r="A6" s="614" t="n">
        <v>44228</v>
      </c>
      <c r="B6" s="1108">
        <f>'Lead (30-Day_Avg)'!AA1160</f>
        <v/>
      </c>
      <c r="C6" s="1108">
        <f>'Lead (30-Day_Avg)'!AB1160</f>
        <v/>
      </c>
      <c r="D6" s="1108">
        <f>'Lead (30-Day_Avg)'!AC1160</f>
        <v/>
      </c>
      <c r="E6" s="1108">
        <f>'Lead (30-Day_Avg)'!AD1160</f>
        <v/>
      </c>
      <c r="F6" s="1108" t="n"/>
      <c r="G6" s="1108">
        <f>'Arsenic (Daily)'!V1159</f>
        <v/>
      </c>
      <c r="H6" s="1108">
        <f>'Arsenic (Daily)'!W1159</f>
        <v/>
      </c>
      <c r="I6" s="1108">
        <f>'Arsenic (Daily)'!X1159</f>
        <v/>
      </c>
      <c r="J6" s="1108">
        <f>'Arsenic (Daily)'!Y1159</f>
        <v/>
      </c>
      <c r="L6" t="n">
        <v>0.02477857142857143</v>
      </c>
      <c r="M6" t="n">
        <v>0.0243</v>
      </c>
      <c r="N6" t="n">
        <v>0.02009785714285714</v>
      </c>
      <c r="O6" t="n">
        <v>0.03405357142857143</v>
      </c>
      <c r="Q6" t="n">
        <v>0.02174285714285714</v>
      </c>
      <c r="R6" t="n">
        <v>0.02184</v>
      </c>
      <c r="S6" t="n">
        <v>0.02448428571428571</v>
      </c>
      <c r="T6" t="n">
        <v>0.03042857142857143</v>
      </c>
      <c r="V6" t="n">
        <v>0.0149575</v>
      </c>
      <c r="W6" t="n">
        <v>0.01940030303030303</v>
      </c>
      <c r="X6" t="n">
        <v>0.01848321428571429</v>
      </c>
      <c r="Y6" t="n">
        <v>0.01989071428571429</v>
      </c>
    </row>
    <row r="7" ht="17.45" customHeight="1">
      <c r="A7" s="614" t="n">
        <v>44256</v>
      </c>
      <c r="B7" s="1108">
        <f>'Lead (30-Day_Avg)'!AA1190</f>
        <v/>
      </c>
      <c r="C7" s="1108">
        <f>'Lead (30-Day_Avg)'!AB1190</f>
        <v/>
      </c>
      <c r="D7" s="1108">
        <f>'Lead (30-Day_Avg)'!AC1190</f>
        <v/>
      </c>
      <c r="E7" s="1108">
        <f>'Lead (30-Day_Avg)'!AD1190</f>
        <v/>
      </c>
      <c r="F7" s="1108" t="n"/>
      <c r="G7" s="1108">
        <f>'Arsenic (Daily)'!V1190</f>
        <v/>
      </c>
      <c r="H7" s="1108">
        <f>'Arsenic (Daily)'!W1190</f>
        <v/>
      </c>
      <c r="I7" s="1108">
        <f>'Arsenic (Daily)'!X1190</f>
        <v/>
      </c>
      <c r="J7" s="1108">
        <f>'Arsenic (Daily)'!Y1190</f>
        <v/>
      </c>
      <c r="L7" t="n">
        <v>0.02141322580645161</v>
      </c>
      <c r="M7" t="n">
        <v>0.0202845945945946</v>
      </c>
      <c r="N7" t="n">
        <v>0.01583774193548387</v>
      </c>
      <c r="O7" t="n">
        <v>0.02981935483870968</v>
      </c>
      <c r="Q7" t="n">
        <v>0.03349677419354839</v>
      </c>
      <c r="R7" t="n">
        <v>0.03981416666666667</v>
      </c>
      <c r="S7" t="n">
        <v>0.02724290322580645</v>
      </c>
      <c r="T7" t="n">
        <v>0.04385483870967741</v>
      </c>
      <c r="V7" t="n">
        <v>0.0163716129032258</v>
      </c>
      <c r="W7" t="n">
        <v>0.02173611111111111</v>
      </c>
      <c r="X7" t="n">
        <v>0.01842032258064516</v>
      </c>
      <c r="Y7" t="n">
        <v>0.01874548387096774</v>
      </c>
    </row>
    <row r="8" ht="17.45" customHeight="1">
      <c r="A8" s="614" t="n">
        <v>44287</v>
      </c>
      <c r="B8" s="1108">
        <f>'Lead (30-Day_Avg)'!AA1220</f>
        <v/>
      </c>
      <c r="C8" s="1108">
        <f>'Lead (30-Day_Avg)'!AB1220</f>
        <v/>
      </c>
      <c r="D8" s="1108">
        <f>'Lead (30-Day_Avg)'!AC1220</f>
        <v/>
      </c>
      <c r="E8" s="1108">
        <f>'Lead (30-Day_Avg)'!AD1220</f>
        <v/>
      </c>
      <c r="F8" s="1108" t="n"/>
      <c r="G8" s="1108">
        <f>'Arsenic (Daily)'!V1221</f>
        <v/>
      </c>
      <c r="H8" s="1108">
        <f>'Arsenic (Daily)'!W1221</f>
        <v/>
      </c>
      <c r="I8" s="1108">
        <f>'Arsenic (Daily)'!X1221</f>
        <v/>
      </c>
      <c r="J8" s="1108">
        <f>'Arsenic (Daily)'!Y1221</f>
        <v/>
      </c>
      <c r="L8" t="n">
        <v>0.027296</v>
      </c>
      <c r="M8" t="n">
        <v>0.01995885714285714</v>
      </c>
      <c r="N8" t="n">
        <v>0.01550133333333334</v>
      </c>
      <c r="O8" t="n">
        <v>0.03649</v>
      </c>
      <c r="Q8" t="n">
        <v>0.023407</v>
      </c>
      <c r="R8" t="n">
        <v>0.02608285714285714</v>
      </c>
      <c r="S8" t="n">
        <v>0.01823300000000001</v>
      </c>
      <c r="T8" t="n">
        <v>0.027798</v>
      </c>
      <c r="V8" t="n">
        <v>0.02207</v>
      </c>
      <c r="W8" t="n">
        <v>0.02411176470588236</v>
      </c>
      <c r="X8" t="n">
        <v>0.01934366666666667</v>
      </c>
      <c r="Y8" t="n">
        <v>0.02013666666666667</v>
      </c>
    </row>
    <row r="9" ht="17.45" customHeight="1">
      <c r="A9" s="614" t="n">
        <v>44317</v>
      </c>
      <c r="B9" s="1108">
        <f>'Lead (30-Day_Avg)'!AA1251</f>
        <v/>
      </c>
      <c r="C9" s="1108">
        <f>'Lead (30-Day_Avg)'!AB1251</f>
        <v/>
      </c>
      <c r="D9" s="1108">
        <f>'Lead (30-Day_Avg)'!AC1251</f>
        <v/>
      </c>
      <c r="E9" s="1108">
        <f>'Lead (30-Day_Avg)'!AD1251</f>
        <v/>
      </c>
      <c r="F9" s="1108" t="n"/>
      <c r="G9" s="1108">
        <f>'Arsenic (Daily)'!V1251</f>
        <v/>
      </c>
      <c r="H9" s="1108">
        <f>'Arsenic (Daily)'!W1251</f>
        <v/>
      </c>
      <c r="I9" s="1108">
        <f>'Arsenic (Daily)'!X1251</f>
        <v/>
      </c>
      <c r="J9" s="1108">
        <f>'Arsenic (Daily)'!Y1251</f>
        <v/>
      </c>
      <c r="L9" t="n">
        <v>0.02420774193548387</v>
      </c>
      <c r="M9" t="n">
        <v>0.01766944444444445</v>
      </c>
      <c r="N9" t="n">
        <v>0.01314387096774193</v>
      </c>
      <c r="O9" t="n">
        <v>0.05360645161290321</v>
      </c>
      <c r="Q9" t="n">
        <v>0.02660677419354838</v>
      </c>
      <c r="R9" t="n">
        <v>0.02578432432432433</v>
      </c>
      <c r="S9" t="n">
        <v>0.01764387096774193</v>
      </c>
      <c r="T9" t="n">
        <v>0.02995483870967742</v>
      </c>
      <c r="V9" t="n">
        <v>0.02596451612903226</v>
      </c>
      <c r="W9" t="n">
        <v>0.02092305555555556</v>
      </c>
      <c r="X9" t="n">
        <v>0.01852387096774194</v>
      </c>
      <c r="Y9" t="n">
        <v>0.02120645161290323</v>
      </c>
    </row>
    <row r="10" ht="17.45" customHeight="1">
      <c r="A10" s="614" t="n">
        <v>44348</v>
      </c>
      <c r="B10" s="1108">
        <f>'Lead (30-Day_Avg)'!AA1281</f>
        <v/>
      </c>
      <c r="C10" s="1108">
        <f>'Lead (30-Day_Avg)'!AB1281</f>
        <v/>
      </c>
      <c r="D10" s="1108">
        <f>'Lead (30-Day_Avg)'!AC1281</f>
        <v/>
      </c>
      <c r="E10" s="1108">
        <f>'Lead (30-Day_Avg)'!AD1281</f>
        <v/>
      </c>
      <c r="F10" s="1108" t="n"/>
      <c r="G10" s="1108">
        <f>'Arsenic (Daily)'!V1282</f>
        <v/>
      </c>
      <c r="H10" s="1108">
        <f>'Arsenic (Daily)'!W1282</f>
        <v/>
      </c>
      <c r="I10" s="1108">
        <f>'Arsenic (Daily)'!X1282</f>
        <v/>
      </c>
      <c r="J10" s="1108">
        <f>'Arsenic (Daily)'!Y1282</f>
        <v/>
      </c>
      <c r="L10" t="n">
        <v>0.02445566666666667</v>
      </c>
      <c r="M10" t="n">
        <v>0.01816714285714286</v>
      </c>
      <c r="N10" t="n">
        <v>0.015058</v>
      </c>
      <c r="O10" t="n">
        <v>0.02755</v>
      </c>
      <c r="Q10" t="n">
        <v>0.02383066666666667</v>
      </c>
      <c r="R10" t="n">
        <v>0.02374542857142857</v>
      </c>
      <c r="S10" t="n">
        <v>0.020742</v>
      </c>
      <c r="T10" t="n">
        <v>0.02608666666666667</v>
      </c>
      <c r="V10" t="n">
        <v>0.027142</v>
      </c>
      <c r="W10" t="n">
        <v>0.01714285714285714</v>
      </c>
      <c r="X10" t="n">
        <v>0.01692333333333334</v>
      </c>
      <c r="Y10" t="n">
        <v>0.021779</v>
      </c>
    </row>
    <row r="11" ht="17.45" customHeight="1">
      <c r="A11" s="614" t="n">
        <v>44378</v>
      </c>
      <c r="B11" s="1108">
        <f>'Lead (30-Day_Avg)'!AA1312</f>
        <v/>
      </c>
      <c r="C11" s="1108">
        <f>'Lead (30-Day_Avg)'!AB1312</f>
        <v/>
      </c>
      <c r="D11" s="1108">
        <f>'Lead (30-Day_Avg)'!AC1312</f>
        <v/>
      </c>
      <c r="E11" s="1108">
        <f>'Lead (30-Day_Avg)'!AD1312</f>
        <v/>
      </c>
      <c r="F11" s="1108" t="n"/>
      <c r="G11" s="1108">
        <f>'Arsenic (Daily)'!V1312</f>
        <v/>
      </c>
      <c r="H11" s="1108">
        <f>'Arsenic (Daily)'!W1312</f>
        <v/>
      </c>
      <c r="I11" s="1108">
        <f>'Arsenic (Daily)'!X1312</f>
        <v/>
      </c>
      <c r="J11" s="1108">
        <f>'Arsenic (Daily)'!Y1312</f>
        <v/>
      </c>
      <c r="L11" t="n">
        <v>0.02336129032258064</v>
      </c>
      <c r="M11" t="n">
        <v>0.02165583333333334</v>
      </c>
      <c r="N11" t="n">
        <v>0.01772774193548387</v>
      </c>
      <c r="O11" t="n">
        <v>0.02666451612903225</v>
      </c>
      <c r="Q11" t="n">
        <v>0.02730666666666666</v>
      </c>
      <c r="R11" t="n">
        <v>0.02920861111111111</v>
      </c>
      <c r="S11" t="n">
        <v>0.02261129032258065</v>
      </c>
      <c r="T11" t="n">
        <v>0.02987419354838709</v>
      </c>
      <c r="V11" t="n">
        <v>0.03069611111111111</v>
      </c>
      <c r="W11" t="n">
        <v>0.0451047619047619</v>
      </c>
      <c r="X11" t="n">
        <v>0.02677166666666667</v>
      </c>
      <c r="Y11" t="n">
        <v>0.02766111111111111</v>
      </c>
    </row>
    <row r="12" ht="17.45" customHeight="1">
      <c r="A12" s="614" t="n">
        <v>44409</v>
      </c>
      <c r="B12" s="1108">
        <f>'Lead (30-Day_Avg)'!AA1343</f>
        <v/>
      </c>
      <c r="C12" s="1108">
        <f>'Lead (30-Day_Avg)'!AB1343</f>
        <v/>
      </c>
      <c r="D12" s="1108">
        <f>'Lead (30-Day_Avg)'!AC1343</f>
        <v/>
      </c>
      <c r="E12" s="1108">
        <f>'Lead (30-Day_Avg)'!AD1343</f>
        <v/>
      </c>
      <c r="F12" s="1108" t="n"/>
      <c r="G12" s="1108">
        <f>'Arsenic (Daily)'!V1343</f>
        <v/>
      </c>
      <c r="H12" s="1108">
        <f>'Arsenic (Daily)'!W1343</f>
        <v/>
      </c>
      <c r="I12" s="1108">
        <f>'Arsenic (Daily)'!X1343</f>
        <v/>
      </c>
      <c r="J12" s="1108">
        <f>'Arsenic (Daily)'!Y1343</f>
        <v/>
      </c>
      <c r="L12" t="n">
        <v>0.02617870967741936</v>
      </c>
      <c r="M12" t="n">
        <v>0.03486583333333333</v>
      </c>
      <c r="N12" t="n">
        <v>0.01826709677419354</v>
      </c>
      <c r="O12" t="n">
        <v>0.04633612903225807</v>
      </c>
      <c r="Q12" t="n">
        <v>0.03096129032258065</v>
      </c>
      <c r="R12" t="n">
        <v>0.03192611111111111</v>
      </c>
      <c r="S12" t="n">
        <v>0.02487645161290322</v>
      </c>
      <c r="T12" t="n">
        <v>0.02716451612903226</v>
      </c>
    </row>
    <row r="13" ht="17.45" customHeight="1">
      <c r="A13" s="614" t="n">
        <v>44440</v>
      </c>
      <c r="B13" s="1108">
        <f>'Lead (30-Day_Avg)'!AA1373</f>
        <v/>
      </c>
      <c r="C13" s="1108">
        <f>'Lead (30-Day_Avg)'!AB1373</f>
        <v/>
      </c>
      <c r="D13" s="1108">
        <f>'Lead (30-Day_Avg)'!AC1373</f>
        <v/>
      </c>
      <c r="E13" s="1108">
        <f>'Lead (30-Day_Avg)'!AD1373</f>
        <v/>
      </c>
      <c r="F13" s="1108" t="n"/>
      <c r="G13" s="1108">
        <f>'Arsenic (Daily)'!V1374</f>
        <v/>
      </c>
      <c r="H13" s="1108">
        <f>'Arsenic (Daily)'!W1374</f>
        <v/>
      </c>
      <c r="I13" s="1108">
        <f>'Arsenic (Daily)'!X1374</f>
        <v/>
      </c>
      <c r="J13" s="1108">
        <f>'Arsenic (Daily)'!Y1374</f>
        <v/>
      </c>
      <c r="L13" t="n">
        <v>0.02749666666666667</v>
      </c>
      <c r="M13" t="n">
        <v>0.03007714285714286</v>
      </c>
      <c r="N13" t="n">
        <v>0.02062066666666667</v>
      </c>
      <c r="O13" t="n">
        <v>0.02668</v>
      </c>
      <c r="Q13" t="n">
        <v>0.04050033333333333</v>
      </c>
      <c r="R13" t="n">
        <v>0.02649428571428571</v>
      </c>
      <c r="S13" t="n">
        <v>0.02106166666666666</v>
      </c>
      <c r="T13" t="n">
        <v>0.02893333333333334</v>
      </c>
    </row>
    <row r="14" ht="17.45" customHeight="1">
      <c r="A14" s="614" t="n">
        <v>44470</v>
      </c>
      <c r="B14" s="1108">
        <f>'Lead (30-Day_Avg)'!AA1404</f>
        <v/>
      </c>
      <c r="C14" s="1108">
        <f>'Lead (30-Day_Avg)'!AB1404</f>
        <v/>
      </c>
      <c r="D14" s="1108">
        <f>'Lead (30-Day_Avg)'!AC1404</f>
        <v/>
      </c>
      <c r="E14" s="1108">
        <f>'Lead (30-Day_Avg)'!AD1404</f>
        <v/>
      </c>
      <c r="F14" s="1108" t="n"/>
      <c r="G14" s="1108">
        <f>'Arsenic (Daily)'!V1404</f>
        <v/>
      </c>
      <c r="H14" s="1108">
        <f>'Arsenic (Daily)'!W1404</f>
        <v/>
      </c>
      <c r="I14" s="1108">
        <f>'Arsenic (Daily)'!X1404</f>
        <v/>
      </c>
      <c r="J14" s="1108">
        <f>'Arsenic (Daily)'!Y1404</f>
        <v/>
      </c>
      <c r="L14" t="n">
        <v>0.0238883870967742</v>
      </c>
      <c r="M14" t="n">
        <v>0.02184444444444445</v>
      </c>
      <c r="N14" t="n">
        <v>0.02201322580645161</v>
      </c>
      <c r="O14" t="n">
        <v>0.0330258064516129</v>
      </c>
      <c r="Q14" t="n">
        <v>0.02114225806451613</v>
      </c>
      <c r="R14" t="n">
        <v>0.02079916666666667</v>
      </c>
      <c r="S14" t="n">
        <v>0.01801032258064517</v>
      </c>
      <c r="T14" t="n">
        <v>0.02483677419354839</v>
      </c>
    </row>
    <row r="15" ht="17.45" customHeight="1">
      <c r="A15" s="614" t="n">
        <v>44501</v>
      </c>
      <c r="B15" s="1108">
        <f>'Lead (30-Day_Avg)'!AA1434</f>
        <v/>
      </c>
      <c r="C15" s="1108">
        <f>'Lead (30-Day_Avg)'!AB1434</f>
        <v/>
      </c>
      <c r="D15" s="1108">
        <f>'Lead (30-Day_Avg)'!AC1434</f>
        <v/>
      </c>
      <c r="E15" s="1108">
        <f>'Lead (30-Day_Avg)'!AD1434</f>
        <v/>
      </c>
      <c r="F15" s="1108" t="n"/>
      <c r="G15" s="1108">
        <f>'Arsenic (Daily)'!V1435</f>
        <v/>
      </c>
      <c r="H15" s="1108">
        <f>'Arsenic (Daily)'!W1435</f>
        <v/>
      </c>
      <c r="I15" s="1108">
        <f>'Arsenic (Daily)'!X1435</f>
        <v/>
      </c>
      <c r="J15" s="1108">
        <f>'Arsenic (Daily)'!Y1435</f>
        <v/>
      </c>
      <c r="L15" t="n">
        <v>0.02460666666666667</v>
      </c>
      <c r="M15" t="n">
        <v>0.03107142857142856</v>
      </c>
      <c r="N15" t="n">
        <v>0.02807333333333333</v>
      </c>
      <c r="O15" t="n">
        <v>0.04864333333333333</v>
      </c>
      <c r="Q15" t="n">
        <v>0.02304266666666667</v>
      </c>
      <c r="R15" t="n">
        <v>0.02793628571428571</v>
      </c>
      <c r="S15" t="n">
        <v>0.02151566666666667</v>
      </c>
      <c r="T15" t="n">
        <v>0.02956000000000001</v>
      </c>
    </row>
    <row r="16" ht="17.45" customHeight="1" thickBot="1">
      <c r="A16" s="615" t="n">
        <v>44531</v>
      </c>
      <c r="B16" s="1109">
        <f>'Lead (30-Day_Avg)'!AA1465</f>
        <v/>
      </c>
      <c r="C16" s="1109">
        <f>'Lead (30-Day_Avg)'!AB1465</f>
        <v/>
      </c>
      <c r="D16" s="1109">
        <f>'Lead (30-Day_Avg)'!AC1465</f>
        <v/>
      </c>
      <c r="E16" s="1109">
        <f>'Lead (30-Day_Avg)'!AD1465</f>
        <v/>
      </c>
      <c r="F16" s="1109" t="n"/>
      <c r="G16" s="1109">
        <f>'Arsenic (Daily)'!V1465</f>
        <v/>
      </c>
      <c r="H16" s="1109">
        <f>'Arsenic (Daily)'!W1465</f>
        <v/>
      </c>
      <c r="I16" s="1109">
        <f>'Arsenic (Daily)'!X1465</f>
        <v/>
      </c>
      <c r="J16" s="1109">
        <f>'Arsenic (Daily)'!Y1465</f>
        <v/>
      </c>
      <c r="L16" t="n">
        <v>0.01476612903225806</v>
      </c>
      <c r="M16" t="n">
        <v>0.01734916666666666</v>
      </c>
      <c r="N16" t="n">
        <v>0.01810935483870968</v>
      </c>
      <c r="O16" t="n">
        <v>0.02530354838709678</v>
      </c>
      <c r="Q16" t="n">
        <v>0.01531870967741935</v>
      </c>
      <c r="R16" t="n">
        <v>0.02027194444444444</v>
      </c>
      <c r="S16" t="n">
        <v>0.02188</v>
      </c>
      <c r="T16" t="n">
        <v>0.01924806451612903</v>
      </c>
    </row>
    <row r="17" ht="17.45" customHeight="1">
      <c r="A17" s="614" t="n">
        <v>44562</v>
      </c>
      <c r="B17" s="1108">
        <f>'Lead (30-Day_Avg)'!AA1496</f>
        <v/>
      </c>
      <c r="C17" s="1108">
        <f>'Lead (30-Day_Avg)'!AB1496</f>
        <v/>
      </c>
      <c r="D17" s="1108">
        <f>'Lead (30-Day_Avg)'!AC1496</f>
        <v/>
      </c>
      <c r="E17" s="1108">
        <f>'Lead (30-Day_Avg)'!AD1496</f>
        <v/>
      </c>
      <c r="F17" s="1108" t="n"/>
      <c r="G17" s="1108">
        <f>'Arsenic (Daily)'!V1496</f>
        <v/>
      </c>
      <c r="H17" s="1108">
        <f>'Arsenic (Daily)'!W1496</f>
        <v/>
      </c>
      <c r="I17" s="1108">
        <f>'Arsenic (Daily)'!X1496</f>
        <v/>
      </c>
      <c r="J17" s="1108">
        <f>'Arsenic (Daily)'!Y1496</f>
        <v/>
      </c>
    </row>
    <row r="18" ht="17.45" customHeight="1">
      <c r="A18" s="614" t="n">
        <v>44593</v>
      </c>
      <c r="B18" s="1108">
        <f>'Lead (30-Day_Avg)'!AA1525</f>
        <v/>
      </c>
      <c r="C18" s="1108">
        <f>'Lead (30-Day_Avg)'!AB1525</f>
        <v/>
      </c>
      <c r="D18" s="1108">
        <f>'Lead (30-Day_Avg)'!AC1525</f>
        <v/>
      </c>
      <c r="E18" s="1108">
        <f>'Lead (30-Day_Avg)'!AD1525</f>
        <v/>
      </c>
      <c r="F18" s="1108" t="n"/>
      <c r="G18" s="1108">
        <f>'Arsenic (Daily)'!V1524</f>
        <v/>
      </c>
      <c r="H18" s="1108">
        <f>'Arsenic (Daily)'!W1524</f>
        <v/>
      </c>
      <c r="I18" s="1108">
        <f>'Arsenic (Daily)'!X1524</f>
        <v/>
      </c>
      <c r="J18" s="1108">
        <f>'Arsenic (Daily)'!Y1524</f>
        <v/>
      </c>
    </row>
    <row r="19" ht="17.45" customHeight="1">
      <c r="A19" s="614" t="n">
        <v>44621</v>
      </c>
      <c r="B19" s="1108">
        <f>'Lead (30-Day_Avg)'!AA1555</f>
        <v/>
      </c>
      <c r="C19" s="1108">
        <f>'Lead (30-Day_Avg)'!AB1555</f>
        <v/>
      </c>
      <c r="D19" s="1108">
        <f>'Lead (30-Day_Avg)'!AC1555</f>
        <v/>
      </c>
      <c r="E19" s="1108">
        <f>'Lead (30-Day_Avg)'!AD1555</f>
        <v/>
      </c>
      <c r="F19" s="1108" t="n"/>
      <c r="G19" s="1108">
        <f>'Arsenic (Daily)'!V1555</f>
        <v/>
      </c>
      <c r="H19" s="1108">
        <f>'Arsenic (Daily)'!W1555</f>
        <v/>
      </c>
      <c r="I19" s="1108">
        <f>'Arsenic (Daily)'!X1555</f>
        <v/>
      </c>
      <c r="J19" s="1108">
        <f>'Arsenic (Daily)'!Y1555</f>
        <v/>
      </c>
    </row>
    <row r="20" ht="17.45" customHeight="1">
      <c r="A20" s="614" t="n">
        <v>44652</v>
      </c>
      <c r="B20" s="1108">
        <f>'Lead (30-Day_Avg)'!AA1585</f>
        <v/>
      </c>
      <c r="C20" s="1108">
        <f>'Lead (30-Day_Avg)'!AB1585</f>
        <v/>
      </c>
      <c r="D20" s="1108">
        <f>'Lead (30-Day_Avg)'!AC1585</f>
        <v/>
      </c>
      <c r="E20" s="1108">
        <f>'Lead (30-Day_Avg)'!AD1585</f>
        <v/>
      </c>
      <c r="F20" s="1108" t="n"/>
      <c r="G20" s="1108">
        <f>'Arsenic (Daily)'!V1586</f>
        <v/>
      </c>
      <c r="H20" s="1108">
        <f>'Arsenic (Daily)'!W1586</f>
        <v/>
      </c>
      <c r="I20" s="1108">
        <f>'Arsenic (Daily)'!X1586</f>
        <v/>
      </c>
      <c r="J20" s="1108">
        <f>'Arsenic (Daily)'!Y1586</f>
        <v/>
      </c>
      <c r="M20" t="n">
        <v>0.01344222222222222</v>
      </c>
      <c r="N20" t="n">
        <v>0.02843783783783784</v>
      </c>
      <c r="O20" t="n">
        <v>0.01407888888888889</v>
      </c>
    </row>
    <row r="21" ht="17.45" customHeight="1">
      <c r="A21" s="614" t="n">
        <v>44682</v>
      </c>
      <c r="B21" s="1108">
        <f>'Lead (30-Day_Avg)'!AA1616</f>
        <v/>
      </c>
      <c r="C21" s="1108">
        <f>'Lead (30-Day_Avg)'!AB1616</f>
        <v/>
      </c>
      <c r="D21" s="1108">
        <f>'Lead (30-Day_Avg)'!AC1616</f>
        <v/>
      </c>
      <c r="E21" s="1108">
        <f>'Lead (30-Day_Avg)'!AD1616</f>
        <v/>
      </c>
      <c r="F21" s="1108" t="n"/>
      <c r="G21" s="1108">
        <f>'Arsenic (Daily)'!V1616</f>
        <v/>
      </c>
      <c r="H21" s="1108">
        <f>'Arsenic (Daily)'!W1616</f>
        <v/>
      </c>
      <c r="I21" s="1108">
        <f>'Arsenic (Daily)'!X1616</f>
        <v/>
      </c>
      <c r="J21" s="1108">
        <f>'Arsenic (Daily)'!Y1616</f>
        <v/>
      </c>
      <c r="M21" t="n">
        <v>0.0243</v>
      </c>
      <c r="N21" t="n">
        <v>0.02184</v>
      </c>
      <c r="O21" t="n">
        <v>0.01940030303030303</v>
      </c>
    </row>
    <row r="22" ht="17.45" customHeight="1">
      <c r="A22" s="614" t="n">
        <v>44713</v>
      </c>
      <c r="B22" s="1108">
        <f>'Lead (30-Day_Avg)'!AA1646</f>
        <v/>
      </c>
      <c r="C22" s="1108">
        <f>'Lead (30-Day_Avg)'!AB1646</f>
        <v/>
      </c>
      <c r="D22" s="1108">
        <f>'Lead (30-Day_Avg)'!AC1646</f>
        <v/>
      </c>
      <c r="E22" s="1108">
        <f>'Lead (30-Day_Avg)'!AD1646</f>
        <v/>
      </c>
      <c r="F22" s="1108" t="n"/>
      <c r="G22" s="1108">
        <f>'Arsenic (Daily)'!V1647</f>
        <v/>
      </c>
      <c r="H22" s="1108">
        <f>'Arsenic (Daily)'!W1647</f>
        <v/>
      </c>
      <c r="I22" s="1108">
        <f>'Arsenic (Daily)'!X1647</f>
        <v/>
      </c>
      <c r="J22" s="1108">
        <f>'Arsenic (Daily)'!Y1647</f>
        <v/>
      </c>
      <c r="M22" t="n">
        <v>0.0202845945945946</v>
      </c>
      <c r="N22" t="n">
        <v>0.03981416666666667</v>
      </c>
      <c r="O22" t="n">
        <v>0.02173611111111111</v>
      </c>
    </row>
    <row r="23" ht="17.45" customHeight="1">
      <c r="A23" s="614" t="n">
        <v>44743</v>
      </c>
      <c r="B23" s="1108">
        <f>'Lead (30-Day_Avg)'!AA1677</f>
        <v/>
      </c>
      <c r="C23" s="1108">
        <f>'Lead (30-Day_Avg)'!AB1677</f>
        <v/>
      </c>
      <c r="D23" s="1108">
        <f>'Lead (30-Day_Avg)'!AC1677</f>
        <v/>
      </c>
      <c r="E23" s="1108">
        <f>'Lead (30-Day_Avg)'!AD1677</f>
        <v/>
      </c>
      <c r="F23" s="1108" t="n"/>
      <c r="G23" s="1108">
        <f>'Arsenic (Daily)'!V1677</f>
        <v/>
      </c>
      <c r="H23" s="1108">
        <f>'Arsenic (Daily)'!W1677</f>
        <v/>
      </c>
      <c r="I23" s="1108">
        <f>'Arsenic (Daily)'!X1677</f>
        <v/>
      </c>
      <c r="J23" s="1108">
        <f>'Arsenic (Daily)'!Y1677</f>
        <v/>
      </c>
      <c r="M23" t="n">
        <v>0.01995885714285714</v>
      </c>
      <c r="N23" t="n">
        <v>0.02608285714285714</v>
      </c>
      <c r="O23" t="n">
        <v>0.02411176470588236</v>
      </c>
    </row>
    <row r="24" ht="17.45" customHeight="1">
      <c r="A24" s="614" t="n">
        <v>44774</v>
      </c>
      <c r="B24" s="1108">
        <f>'Lead (30-Day_Avg)'!AA1708</f>
        <v/>
      </c>
      <c r="C24" s="1108">
        <f>'Lead (30-Day_Avg)'!AB1708</f>
        <v/>
      </c>
      <c r="D24" s="1108">
        <f>'Lead (30-Day_Avg)'!AC1708</f>
        <v/>
      </c>
      <c r="E24" s="1108">
        <f>'Lead (30-Day_Avg)'!AD1708</f>
        <v/>
      </c>
      <c r="F24" s="1108" t="n"/>
      <c r="G24" s="1108">
        <f>'Arsenic (Daily)'!V1708</f>
        <v/>
      </c>
      <c r="H24" s="1108">
        <f>'Arsenic (Daily)'!W1708</f>
        <v/>
      </c>
      <c r="I24" s="1108">
        <f>'Arsenic (Daily)'!X1708</f>
        <v/>
      </c>
      <c r="J24" s="1108">
        <f>'Arsenic (Daily)'!Y1708</f>
        <v/>
      </c>
      <c r="M24" t="n">
        <v>0.01766944444444445</v>
      </c>
      <c r="N24" t="n">
        <v>0.02578432432432433</v>
      </c>
      <c r="O24" t="n">
        <v>0.02092305555555556</v>
      </c>
    </row>
    <row r="25" ht="17.45" customHeight="1">
      <c r="A25" s="614" t="n">
        <v>44805</v>
      </c>
      <c r="B25" s="1108">
        <f>'Lead (30-Day_Avg)'!AA1738</f>
        <v/>
      </c>
      <c r="C25" s="1108">
        <f>'Lead (30-Day_Avg)'!AB1738</f>
        <v/>
      </c>
      <c r="D25" s="1108">
        <f>'Lead (30-Day_Avg)'!AC1738</f>
        <v/>
      </c>
      <c r="E25" s="1108">
        <f>'Lead (30-Day_Avg)'!AD1738</f>
        <v/>
      </c>
      <c r="F25" s="1108" t="n"/>
      <c r="G25" s="1108">
        <f>'Arsenic (Daily)'!V1739</f>
        <v/>
      </c>
      <c r="H25" s="1108">
        <f>'Arsenic (Daily)'!W1739</f>
        <v/>
      </c>
      <c r="I25" s="1108">
        <f>'Arsenic (Daily)'!X1739</f>
        <v/>
      </c>
      <c r="J25" s="1108">
        <f>'Arsenic (Daily)'!Y1739</f>
        <v/>
      </c>
      <c r="M25" t="n">
        <v>0.01816714285714286</v>
      </c>
      <c r="N25" t="n">
        <v>0.02374542857142857</v>
      </c>
      <c r="O25" t="n">
        <v>0.01714285714285714</v>
      </c>
    </row>
    <row r="26" ht="17.45" customHeight="1">
      <c r="A26" s="614" t="n">
        <v>44835</v>
      </c>
      <c r="B26" s="1108">
        <f>'Lead (30-Day_Avg)'!AA1769</f>
        <v/>
      </c>
      <c r="C26" s="1108">
        <f>'Lead (30-Day_Avg)'!AB1769</f>
        <v/>
      </c>
      <c r="D26" s="1108">
        <f>'Lead (30-Day_Avg)'!AC1769</f>
        <v/>
      </c>
      <c r="E26" s="1108">
        <f>'Lead (30-Day_Avg)'!AD1769</f>
        <v/>
      </c>
      <c r="F26" s="1108" t="n"/>
      <c r="G26" s="1108">
        <f>'Arsenic (Daily)'!V1769</f>
        <v/>
      </c>
      <c r="H26" s="1108">
        <f>'Arsenic (Daily)'!W1769</f>
        <v/>
      </c>
      <c r="I26" s="1108">
        <f>'Arsenic (Daily)'!X1769</f>
        <v/>
      </c>
      <c r="J26" s="1108">
        <f>'Arsenic (Daily)'!Y1769</f>
        <v/>
      </c>
      <c r="M26" t="n">
        <v>0.02165583333333334</v>
      </c>
      <c r="N26" t="n">
        <v>0.02920861111111111</v>
      </c>
      <c r="O26" t="n">
        <v>0.0451047619047619</v>
      </c>
    </row>
    <row r="27" ht="17.45" customHeight="1">
      <c r="A27" s="614" t="n">
        <v>44866</v>
      </c>
      <c r="B27" s="1108">
        <f>'Lead (30-Day_Avg)'!AA1799</f>
        <v/>
      </c>
      <c r="C27" s="1108">
        <f>'Lead (30-Day_Avg)'!AB1799</f>
        <v/>
      </c>
      <c r="D27" s="1108">
        <f>'Lead (30-Day_Avg)'!AC1799</f>
        <v/>
      </c>
      <c r="E27" s="1108">
        <f>'Lead (30-Day_Avg)'!AD1799</f>
        <v/>
      </c>
      <c r="F27" s="1108" t="n"/>
      <c r="G27" s="1108">
        <f>'Arsenic (Daily)'!V1800</f>
        <v/>
      </c>
      <c r="H27" s="1108">
        <f>'Arsenic (Daily)'!W1800</f>
        <v/>
      </c>
      <c r="I27" s="1108">
        <f>'Arsenic (Daily)'!X1800</f>
        <v/>
      </c>
      <c r="J27" s="1108">
        <f>'Arsenic (Daily)'!Y1800</f>
        <v/>
      </c>
      <c r="M27" t="n">
        <v>0.03486583333333333</v>
      </c>
      <c r="N27" t="n">
        <v>0.03192611111111111</v>
      </c>
    </row>
    <row r="28" ht="17.45" customHeight="1" thickBot="1">
      <c r="A28" s="615" t="n">
        <v>44896</v>
      </c>
      <c r="B28" s="1109">
        <f>'Lead (30-Day_Avg)'!AA1830</f>
        <v/>
      </c>
      <c r="C28" s="1109">
        <f>'Lead (30-Day_Avg)'!AB1830</f>
        <v/>
      </c>
      <c r="D28" s="1109">
        <f>'Lead (30-Day_Avg)'!AC1830</f>
        <v/>
      </c>
      <c r="E28" s="1109">
        <f>'Lead (30-Day_Avg)'!AD1830</f>
        <v/>
      </c>
      <c r="F28" s="1109" t="n"/>
      <c r="G28" s="1109">
        <f>'Arsenic (Daily)'!V1830</f>
        <v/>
      </c>
      <c r="H28" s="1109">
        <f>'Arsenic (Daily)'!W1830</f>
        <v/>
      </c>
      <c r="I28" s="1109">
        <f>'Arsenic (Daily)'!X1830</f>
        <v/>
      </c>
      <c r="J28" s="1109">
        <f>'Arsenic (Daily)'!Y1830</f>
        <v/>
      </c>
      <c r="M28" t="n">
        <v>0.03007714285714286</v>
      </c>
      <c r="N28" t="n">
        <v>0.02649428571428571</v>
      </c>
    </row>
    <row r="29" ht="17.45" customHeight="1">
      <c r="A29" s="614" t="n">
        <v>44927</v>
      </c>
      <c r="B29" s="1108">
        <f>'Lead (30-Day_Avg)'!AA1861</f>
        <v/>
      </c>
      <c r="C29" s="1108">
        <f>'Lead (30-Day_Avg)'!AB1861</f>
        <v/>
      </c>
      <c r="D29" s="1108">
        <f>'Lead (30-Day_Avg)'!AC1861</f>
        <v/>
      </c>
      <c r="E29" s="1108">
        <f>'Lead (30-Day_Avg)'!AD1861</f>
        <v/>
      </c>
      <c r="F29" s="1108" t="n"/>
      <c r="G29" s="1108">
        <f>'Arsenic (Daily)'!V1861</f>
        <v/>
      </c>
      <c r="H29" s="1108">
        <f>'Arsenic (Daily)'!W1861</f>
        <v/>
      </c>
      <c r="I29" s="1108">
        <f>'Arsenic (Daily)'!X1861</f>
        <v/>
      </c>
      <c r="J29" s="1108">
        <f>'Arsenic (Daily)'!Y1861</f>
        <v/>
      </c>
      <c r="M29" t="n">
        <v>0.02184444444444445</v>
      </c>
      <c r="N29" t="n">
        <v>0.02079916666666667</v>
      </c>
    </row>
    <row r="30" ht="17.45" customHeight="1">
      <c r="A30" s="614" t="n">
        <v>44958</v>
      </c>
      <c r="B30" s="1108">
        <f>'Lead (30-Day_Avg)'!AA1890</f>
        <v/>
      </c>
      <c r="C30" s="1108">
        <f>'Lead (30-Day_Avg)'!AB1890</f>
        <v/>
      </c>
      <c r="D30" s="1108">
        <f>'Lead (30-Day_Avg)'!AC1890</f>
        <v/>
      </c>
      <c r="E30" s="1108">
        <f>'Lead (30-Day_Avg)'!AD1890</f>
        <v/>
      </c>
      <c r="F30" s="1108" t="n"/>
      <c r="G30" s="1108">
        <f>'Arsenic (Daily)'!V1889</f>
        <v/>
      </c>
      <c r="H30" s="1108">
        <f>'Arsenic (Daily)'!W1889</f>
        <v/>
      </c>
      <c r="I30" s="1108">
        <f>'Arsenic (Daily)'!X1889</f>
        <v/>
      </c>
      <c r="J30" s="1108">
        <f>'Arsenic (Daily)'!Y1889</f>
        <v/>
      </c>
      <c r="M30" t="n">
        <v>0.03107142857142856</v>
      </c>
      <c r="N30" t="n">
        <v>0.02793628571428571</v>
      </c>
    </row>
    <row r="31" ht="17.45" customHeight="1">
      <c r="A31" s="614" t="n">
        <v>44986</v>
      </c>
      <c r="B31" s="1108">
        <f>'Lead (30-Day_Avg)'!AA1920</f>
        <v/>
      </c>
      <c r="C31" s="1108">
        <f>'Lead (30-Day_Avg)'!AB1920</f>
        <v/>
      </c>
      <c r="D31" s="1108">
        <f>'Lead (30-Day_Avg)'!AC1920</f>
        <v/>
      </c>
      <c r="E31" s="1108">
        <f>'Lead (30-Day_Avg)'!AD1920</f>
        <v/>
      </c>
      <c r="F31" s="1108" t="n"/>
      <c r="G31" s="1108">
        <f>'Arsenic (Daily)'!V1920</f>
        <v/>
      </c>
      <c r="H31" s="1108">
        <f>'Arsenic (Daily)'!W1920</f>
        <v/>
      </c>
      <c r="I31" s="1108">
        <f>'Arsenic (Daily)'!X1920</f>
        <v/>
      </c>
      <c r="J31" s="1108">
        <f>'Arsenic (Daily)'!Y1920</f>
        <v/>
      </c>
      <c r="M31" t="n">
        <v>0.01734916666666666</v>
      </c>
      <c r="N31" t="n">
        <v>0.02027194444444444</v>
      </c>
    </row>
    <row r="32" ht="17.45" customHeight="1">
      <c r="A32" s="614" t="n">
        <v>45017</v>
      </c>
      <c r="B32" s="1108">
        <f>'Lead (30-Day_Avg)'!AA1950</f>
        <v/>
      </c>
      <c r="C32" s="1108">
        <f>'Lead (30-Day_Avg)'!AB1950</f>
        <v/>
      </c>
      <c r="D32" s="1108">
        <f>'Lead (30-Day_Avg)'!AC1950</f>
        <v/>
      </c>
      <c r="E32" s="1108">
        <f>'Lead (30-Day_Avg)'!AD1950</f>
        <v/>
      </c>
      <c r="F32" s="1108" t="n"/>
      <c r="G32" s="1108">
        <f>'Arsenic (Daily)'!V1951</f>
        <v/>
      </c>
      <c r="H32" s="1108">
        <f>'Arsenic (Daily)'!W1951</f>
        <v/>
      </c>
      <c r="I32" s="1108">
        <f>'Arsenic (Daily)'!X1951</f>
        <v/>
      </c>
      <c r="J32" s="1108">
        <f>'Arsenic (Daily)'!Y1951</f>
        <v/>
      </c>
    </row>
    <row r="33" ht="17.45" customHeight="1">
      <c r="A33" s="614" t="n">
        <v>45047</v>
      </c>
      <c r="B33" s="1108">
        <f>'Lead (30-Day_Avg)'!AA1981</f>
        <v/>
      </c>
      <c r="C33" s="1108">
        <f>'Lead (30-Day_Avg)'!AB1981</f>
        <v/>
      </c>
      <c r="D33" s="1108">
        <f>'Lead (30-Day_Avg)'!AC1981</f>
        <v/>
      </c>
      <c r="E33" s="1108">
        <f>'Lead (30-Day_Avg)'!AD1981</f>
        <v/>
      </c>
      <c r="F33" s="1108" t="n"/>
      <c r="G33" s="1108">
        <f>'Arsenic (Daily)'!V1981</f>
        <v/>
      </c>
      <c r="H33" s="1108">
        <f>'Arsenic (Daily)'!W1981</f>
        <v/>
      </c>
      <c r="I33" s="1108">
        <f>'Arsenic (Daily)'!X1981</f>
        <v/>
      </c>
      <c r="J33" s="1108">
        <f>'Arsenic (Daily)'!Y1981</f>
        <v/>
      </c>
    </row>
    <row r="34" ht="17.45" customHeight="1">
      <c r="A34" s="614" t="n">
        <v>45078</v>
      </c>
      <c r="B34" s="1108">
        <f>'Lead (30-Day_Avg)'!AA2011</f>
        <v/>
      </c>
      <c r="C34" s="1108">
        <f>'Lead (30-Day_Avg)'!AB2011</f>
        <v/>
      </c>
      <c r="D34" s="1108">
        <f>'Lead (30-Day_Avg)'!AC2011</f>
        <v/>
      </c>
      <c r="E34" s="1108">
        <f>'Lead (30-Day_Avg)'!AD2011</f>
        <v/>
      </c>
      <c r="F34" s="1108" t="n"/>
      <c r="G34" s="1108">
        <f>'Arsenic (Daily)'!V2012</f>
        <v/>
      </c>
      <c r="H34" s="1108">
        <f>'Arsenic (Daily)'!W2012</f>
        <v/>
      </c>
      <c r="I34" s="1108">
        <f>'Arsenic (Daily)'!X2012</f>
        <v/>
      </c>
      <c r="J34" s="1108">
        <f>'Arsenic (Daily)'!Y2012</f>
        <v/>
      </c>
    </row>
    <row r="35" ht="17.45" customHeight="1">
      <c r="A35" s="614" t="n">
        <v>45108</v>
      </c>
      <c r="B35" s="1108">
        <f>'Lead (30-Day_Avg)'!AA2042</f>
        <v/>
      </c>
      <c r="C35" s="1108">
        <f>'Lead (30-Day_Avg)'!AB2042</f>
        <v/>
      </c>
      <c r="D35" s="1108">
        <f>'Lead (30-Day_Avg)'!AC2042</f>
        <v/>
      </c>
      <c r="E35" s="1108">
        <f>'Lead (30-Day_Avg)'!AD2042</f>
        <v/>
      </c>
      <c r="F35" s="1108" t="n"/>
      <c r="G35" s="1108">
        <f>'Arsenic (Daily)'!V2042</f>
        <v/>
      </c>
      <c r="H35" s="1108">
        <f>'Arsenic (Daily)'!W2042</f>
        <v/>
      </c>
      <c r="I35" s="1108">
        <f>'Arsenic (Daily)'!X2042</f>
        <v/>
      </c>
      <c r="J35" s="1108">
        <f>'Arsenic (Daily)'!Y2042</f>
        <v/>
      </c>
    </row>
    <row r="36" ht="17.45" customHeight="1">
      <c r="A36" s="614" t="n">
        <v>45139</v>
      </c>
      <c r="B36" s="1108" t="n"/>
      <c r="C36" s="1108" t="n"/>
      <c r="D36" s="1108" t="n"/>
      <c r="E36" s="1108" t="n"/>
      <c r="F36" s="1108" t="n"/>
      <c r="G36" s="1108" t="n"/>
      <c r="H36" s="1108" t="n"/>
      <c r="I36" s="1108" t="n"/>
      <c r="J36" s="1108" t="n"/>
    </row>
    <row r="37" ht="17.45" customHeight="1">
      <c r="A37" s="614" t="n">
        <v>45170</v>
      </c>
      <c r="B37" s="1108" t="n"/>
      <c r="C37" s="1108" t="n"/>
      <c r="D37" s="1108" t="n"/>
      <c r="E37" s="1108" t="n"/>
      <c r="F37" s="1108" t="n"/>
      <c r="G37" s="1108" t="n"/>
      <c r="H37" s="1108" t="n"/>
      <c r="I37" s="1108" t="n"/>
      <c r="J37" s="1108" t="n"/>
    </row>
    <row r="38" ht="17.45" customHeight="1">
      <c r="A38" s="614" t="n">
        <v>45200</v>
      </c>
      <c r="B38" s="1108" t="n"/>
      <c r="C38" s="1108" t="n"/>
      <c r="D38" s="1108" t="n"/>
      <c r="E38" s="1108" t="n"/>
      <c r="F38" s="1108" t="n"/>
      <c r="G38" s="1108" t="n"/>
      <c r="H38" s="1108" t="n"/>
      <c r="I38" s="1108" t="n"/>
      <c r="J38" s="1108" t="n"/>
    </row>
    <row r="39" ht="17.45" customHeight="1">
      <c r="A39" s="614" t="n">
        <v>45231</v>
      </c>
      <c r="B39" s="1108" t="n"/>
      <c r="C39" s="1108" t="n"/>
      <c r="D39" s="1108" t="n"/>
      <c r="E39" s="1108" t="n"/>
      <c r="F39" s="1108" t="n"/>
      <c r="G39" s="1108" t="n"/>
      <c r="H39" s="1108" t="n"/>
      <c r="I39" s="1108" t="n"/>
      <c r="J39" s="1108" t="n"/>
    </row>
    <row r="40" ht="17.45" customHeight="1" thickBot="1">
      <c r="A40" s="615" t="n">
        <v>45261</v>
      </c>
      <c r="B40" s="1109" t="n"/>
      <c r="C40" s="1109" t="n"/>
      <c r="D40" s="1109" t="n"/>
      <c r="E40" s="1109" t="n"/>
      <c r="F40" s="1109" t="n"/>
      <c r="G40" s="1109" t="n"/>
      <c r="H40" s="1109" t="n"/>
      <c r="I40" s="1109" t="n"/>
      <c r="J40" s="1109" t="n"/>
    </row>
    <row r="41" ht="17.45" customHeight="1">
      <c r="A41" s="609" t="n"/>
      <c r="B41" s="1108" t="n"/>
      <c r="C41" s="609" t="n"/>
      <c r="D41" s="609" t="n"/>
      <c r="E41" s="609" t="n"/>
      <c r="F41" s="609" t="n"/>
      <c r="G41" s="609" t="n"/>
      <c r="H41" s="609" t="n"/>
      <c r="I41" s="609" t="n"/>
      <c r="J41" s="609" t="n"/>
    </row>
    <row r="42" ht="17.45" customHeight="1">
      <c r="A42" s="609" t="n"/>
      <c r="B42" s="609" t="n"/>
      <c r="C42" s="609" t="n"/>
      <c r="D42" s="609" t="n"/>
      <c r="E42" s="609" t="n"/>
      <c r="F42" s="609" t="n"/>
      <c r="G42" s="609" t="n"/>
      <c r="H42" s="609" t="n"/>
      <c r="I42" s="609" t="n"/>
      <c r="J42" s="609" t="n"/>
    </row>
    <row r="43" ht="17.45" customHeight="1">
      <c r="A43" s="609" t="n"/>
      <c r="B43" s="609" t="n"/>
      <c r="C43" s="609" t="n"/>
      <c r="D43" s="609" t="n"/>
      <c r="E43" s="609" t="n"/>
      <c r="F43" s="609" t="n"/>
      <c r="G43" s="609" t="n"/>
      <c r="H43" s="609" t="n"/>
      <c r="I43" s="609" t="n"/>
      <c r="J43" s="609" t="n"/>
    </row>
    <row r="44" ht="17.45" customHeight="1">
      <c r="A44" s="609" t="inlineStr">
        <is>
          <t>YTD</t>
        </is>
      </c>
      <c r="B44" s="1108">
        <f>'Lead (30-Day_Avg)'!AA1472</f>
        <v/>
      </c>
      <c r="C44" s="1108">
        <f>'Lead (30-Day_Avg)'!AB1472</f>
        <v/>
      </c>
      <c r="D44" s="1108">
        <f>'Lead (30-Day_Avg)'!AC1472</f>
        <v/>
      </c>
      <c r="E44" s="1108">
        <f>'Lead (30-Day_Avg)'!AD1472</f>
        <v/>
      </c>
      <c r="F44" s="609" t="n"/>
      <c r="G44" s="609" t="n"/>
      <c r="H44" s="609" t="n"/>
      <c r="I44" s="609" t="n"/>
      <c r="J44" s="609" t="n"/>
    </row>
    <row r="45" ht="17.45" customHeight="1">
      <c r="A45" s="609" t="inlineStr">
        <is>
          <t>YTD</t>
        </is>
      </c>
      <c r="B45" s="1108">
        <f>'Lead (30-Day_Avg)'!AA1837</f>
        <v/>
      </c>
      <c r="C45" s="1108">
        <f>'Lead (30-Day_Avg)'!AB1837</f>
        <v/>
      </c>
      <c r="D45" s="1108">
        <f>'Lead (30-Day_Avg)'!AC1837</f>
        <v/>
      </c>
      <c r="E45" s="1108">
        <f>'Lead (30-Day_Avg)'!AD1837</f>
        <v/>
      </c>
      <c r="F45" s="609" t="n"/>
      <c r="G45" s="609" t="n"/>
      <c r="H45" s="609" t="n"/>
      <c r="I45" s="609" t="n"/>
      <c r="J45" s="609" t="n"/>
    </row>
    <row r="46" ht="17.45" customHeight="1">
      <c r="A46" s="609" t="n"/>
      <c r="B46" s="609" t="n"/>
      <c r="C46" s="609" t="n"/>
      <c r="D46" s="609" t="n"/>
      <c r="E46" s="609" t="n"/>
      <c r="F46" s="609" t="n"/>
      <c r="G46" s="609" t="n"/>
      <c r="H46" s="609" t="n"/>
      <c r="I46" s="609" t="n"/>
      <c r="J46" s="609" t="n"/>
    </row>
    <row r="47" ht="17.45" customHeight="1">
      <c r="A47" s="609" t="n"/>
      <c r="B47" s="609" t="n"/>
      <c r="C47" s="609" t="n"/>
      <c r="D47" s="609" t="n"/>
      <c r="E47" s="609" t="n"/>
      <c r="F47" s="609" t="n"/>
      <c r="G47" s="609" t="n"/>
      <c r="H47" s="609" t="n"/>
      <c r="I47" s="609" t="n"/>
      <c r="J47" s="609" t="n"/>
    </row>
    <row r="48" ht="17.45" customHeight="1">
      <c r="A48" s="609" t="n"/>
      <c r="B48" s="609" t="n"/>
      <c r="C48" s="609" t="n"/>
      <c r="D48" s="609" t="n"/>
      <c r="E48" s="609" t="n"/>
      <c r="F48" s="609" t="n"/>
      <c r="G48" s="609" t="n"/>
      <c r="H48" s="609" t="n"/>
      <c r="I48" s="609" t="n"/>
      <c r="J48" s="609" t="n"/>
    </row>
    <row r="49" ht="17.45" customHeight="1">
      <c r="A49" s="609" t="n"/>
      <c r="B49" s="609" t="n"/>
      <c r="C49" s="609" t="n"/>
      <c r="D49" s="609" t="n"/>
      <c r="E49" s="609" t="n"/>
      <c r="F49" s="609" t="n"/>
      <c r="G49" s="609" t="n"/>
      <c r="H49" s="609" t="n"/>
      <c r="I49" s="609" t="n"/>
      <c r="J49" s="609" t="n"/>
    </row>
    <row r="50" ht="17.45" customHeight="1">
      <c r="A50" s="609" t="n"/>
      <c r="B50" s="609" t="n"/>
      <c r="C50" s="609" t="n"/>
      <c r="D50" s="609" t="n"/>
      <c r="E50" s="609" t="n"/>
      <c r="F50" s="609" t="n"/>
      <c r="G50" s="609" t="n"/>
      <c r="H50" s="609" t="n"/>
      <c r="I50" s="609" t="n"/>
      <c r="J50" s="609" t="n"/>
    </row>
    <row r="51" ht="17.45" customHeight="1">
      <c r="A51" s="609" t="n"/>
      <c r="B51" s="609" t="n"/>
      <c r="C51" s="609" t="n"/>
      <c r="D51" s="609" t="n"/>
      <c r="E51" s="609" t="n"/>
      <c r="F51" s="609" t="n"/>
      <c r="G51" s="609" t="n"/>
      <c r="H51" s="609" t="n"/>
      <c r="I51" s="609" t="n"/>
      <c r="J51" s="609" t="n"/>
    </row>
    <row r="52" ht="17.45" customHeight="1">
      <c r="A52" s="609" t="n"/>
      <c r="B52" s="609" t="n"/>
      <c r="C52" s="609" t="n"/>
      <c r="D52" s="609" t="n"/>
      <c r="E52" s="609" t="n"/>
      <c r="F52" s="609" t="n"/>
      <c r="G52" s="609" t="n"/>
      <c r="H52" s="609" t="n"/>
      <c r="I52" s="609" t="n"/>
      <c r="J52" s="609" t="n"/>
    </row>
    <row r="53" ht="17.45" customHeight="1">
      <c r="A53" s="609" t="n"/>
      <c r="B53" s="609" t="n"/>
      <c r="C53" s="609" t="n"/>
      <c r="D53" s="609" t="n"/>
      <c r="E53" s="609" t="n"/>
      <c r="F53" s="609" t="n"/>
      <c r="G53" s="609" t="n"/>
      <c r="H53" s="609" t="n"/>
      <c r="I53" s="609" t="n"/>
      <c r="J53" s="609" t="n"/>
    </row>
    <row r="54" ht="17.45" customHeight="1">
      <c r="A54" s="609" t="n"/>
      <c r="B54" s="609" t="n"/>
      <c r="C54" s="609" t="n"/>
      <c r="D54" s="609" t="n"/>
      <c r="E54" s="609" t="n"/>
      <c r="F54" s="609" t="n"/>
      <c r="G54" s="609" t="n"/>
      <c r="H54" s="609" t="n"/>
      <c r="I54" s="609" t="n"/>
      <c r="J54" s="609" t="n"/>
    </row>
    <row r="55" ht="17.45" customHeight="1">
      <c r="A55" s="609" t="n"/>
      <c r="B55" s="609" t="n"/>
      <c r="C55" s="609" t="n"/>
      <c r="D55" s="609" t="n"/>
      <c r="E55" s="609" t="n"/>
      <c r="F55" s="609" t="n"/>
      <c r="G55" s="609" t="n"/>
      <c r="H55" s="609" t="n"/>
      <c r="I55" s="609" t="n"/>
      <c r="J55" s="609" t="n"/>
    </row>
    <row r="56" ht="17.45" customHeight="1">
      <c r="A56" s="609" t="n"/>
      <c r="B56" s="609" t="n"/>
      <c r="C56" s="609" t="n"/>
      <c r="D56" s="609" t="n"/>
      <c r="E56" s="609" t="n"/>
      <c r="F56" s="609" t="n"/>
      <c r="G56" s="609" t="n"/>
      <c r="H56" s="609" t="n"/>
      <c r="I56" s="609" t="n"/>
      <c r="J56" s="609" t="n"/>
    </row>
    <row r="57" ht="17.45" customHeight="1">
      <c r="A57" s="609" t="n"/>
      <c r="B57" s="609" t="n"/>
      <c r="C57" s="609" t="n"/>
      <c r="D57" s="609" t="n"/>
      <c r="E57" s="609" t="n"/>
      <c r="F57" s="609" t="n"/>
      <c r="G57" s="609" t="n"/>
      <c r="H57" s="609" t="n"/>
      <c r="I57" s="609" t="n"/>
      <c r="J57" s="609" t="n"/>
    </row>
    <row r="58" ht="17.45" customHeight="1">
      <c r="A58" s="609" t="n"/>
      <c r="B58" s="609" t="n"/>
      <c r="C58" s="609" t="n"/>
      <c r="D58" s="609" t="n"/>
      <c r="E58" s="609" t="n"/>
      <c r="F58" s="609" t="n"/>
      <c r="G58" s="609" t="n"/>
      <c r="H58" s="609" t="n"/>
      <c r="I58" s="609" t="n"/>
      <c r="J58" s="609" t="n"/>
    </row>
    <row r="59" ht="17.45" customHeight="1">
      <c r="A59" s="609" t="n"/>
      <c r="B59" s="609" t="n"/>
      <c r="C59" s="609" t="n"/>
      <c r="D59" s="609" t="n"/>
      <c r="E59" s="609" t="n"/>
      <c r="F59" s="609" t="n"/>
      <c r="G59" s="609" t="n"/>
      <c r="H59" s="609" t="n"/>
      <c r="I59" s="609" t="n"/>
      <c r="J59" s="609" t="n"/>
    </row>
    <row r="60" ht="17.45" customHeight="1">
      <c r="A60" s="609" t="n"/>
      <c r="B60" s="609" t="n"/>
      <c r="C60" s="609" t="n"/>
      <c r="D60" s="609" t="n"/>
      <c r="E60" s="609" t="n"/>
      <c r="F60" s="609" t="n"/>
      <c r="G60" s="609" t="n"/>
      <c r="H60" s="609" t="n"/>
      <c r="I60" s="609" t="n"/>
      <c r="J60" s="609" t="n"/>
    </row>
    <row r="61" ht="17.45" customHeight="1">
      <c r="A61" s="609" t="n"/>
      <c r="B61" s="609" t="n"/>
      <c r="C61" s="609" t="n"/>
      <c r="D61" s="609" t="n"/>
      <c r="E61" s="609" t="n"/>
      <c r="F61" s="609" t="n"/>
      <c r="G61" s="609" t="n"/>
      <c r="H61" s="609" t="n"/>
      <c r="I61" s="609" t="n"/>
      <c r="J61" s="609" t="n"/>
    </row>
    <row r="62" ht="17.45" customHeight="1">
      <c r="A62" s="609" t="n"/>
      <c r="B62" s="609" t="n"/>
      <c r="C62" s="609" t="n"/>
      <c r="D62" s="609" t="n"/>
      <c r="E62" s="609" t="n"/>
      <c r="F62" s="609" t="n"/>
      <c r="G62" s="609" t="n"/>
      <c r="H62" s="609" t="n"/>
      <c r="I62" s="609" t="n"/>
      <c r="J62" s="609" t="n"/>
    </row>
    <row r="63" ht="17.45" customHeight="1">
      <c r="A63" s="609" t="n"/>
      <c r="B63" s="609" t="n"/>
      <c r="C63" s="609" t="n"/>
      <c r="D63" s="609" t="n"/>
      <c r="E63" s="609" t="n"/>
      <c r="F63" s="609" t="n"/>
      <c r="G63" s="609" t="n"/>
      <c r="H63" s="609" t="n"/>
      <c r="I63" s="609" t="n"/>
      <c r="J63" s="609" t="n"/>
    </row>
    <row r="64" ht="17.45" customHeight="1">
      <c r="A64" s="609" t="n"/>
      <c r="B64" s="609" t="n"/>
      <c r="C64" s="609" t="n"/>
      <c r="D64" s="609" t="n"/>
      <c r="E64" s="609" t="n"/>
      <c r="F64" s="609" t="n"/>
      <c r="G64" s="609" t="n"/>
      <c r="H64" s="609" t="n"/>
      <c r="I64" s="609" t="n"/>
      <c r="J64" s="609" t="n"/>
    </row>
    <row r="65" ht="17.45" customHeight="1">
      <c r="A65" s="609" t="n"/>
      <c r="B65" s="609" t="n"/>
      <c r="C65" s="609" t="n"/>
      <c r="D65" s="609" t="n"/>
      <c r="E65" s="609" t="n"/>
      <c r="F65" s="609" t="n"/>
      <c r="G65" s="609" t="n"/>
      <c r="H65" s="609" t="n"/>
      <c r="I65" s="609" t="n"/>
      <c r="J65" s="609" t="n"/>
    </row>
    <row r="66" ht="17.45" customHeight="1">
      <c r="A66" s="609" t="n"/>
      <c r="B66" s="609" t="n"/>
      <c r="C66" s="609" t="n"/>
      <c r="D66" s="609" t="n"/>
      <c r="E66" s="609" t="n"/>
      <c r="F66" s="609" t="n"/>
      <c r="G66" s="609" t="n"/>
      <c r="H66" s="609" t="n"/>
      <c r="I66" s="609" t="n"/>
      <c r="J66" s="609" t="n"/>
    </row>
    <row r="67" ht="17.45" customHeight="1">
      <c r="A67" s="609" t="n"/>
      <c r="B67" s="609" t="n"/>
      <c r="C67" s="609" t="n"/>
      <c r="D67" s="609" t="n"/>
      <c r="E67" s="609" t="n"/>
      <c r="F67" s="609" t="n"/>
      <c r="G67" s="609" t="n"/>
      <c r="H67" s="609" t="n"/>
      <c r="I67" s="609" t="n"/>
      <c r="J67" s="609" t="n"/>
    </row>
    <row r="68" ht="17.45" customHeight="1">
      <c r="A68" s="609" t="n"/>
      <c r="B68" s="609" t="n"/>
      <c r="C68" s="609" t="n"/>
      <c r="D68" s="609" t="n"/>
      <c r="E68" s="609" t="n"/>
      <c r="F68" s="609" t="n"/>
      <c r="G68" s="609" t="n"/>
      <c r="H68" s="609" t="n"/>
      <c r="I68" s="609" t="n"/>
      <c r="J68" s="609" t="n"/>
    </row>
    <row r="69" ht="17.45" customHeight="1">
      <c r="A69" s="609" t="n"/>
      <c r="B69" s="609" t="n"/>
      <c r="C69" s="609" t="n"/>
      <c r="D69" s="609" t="n"/>
      <c r="E69" s="609" t="n"/>
      <c r="F69" s="609" t="n"/>
      <c r="G69" s="609" t="n"/>
      <c r="H69" s="609" t="n"/>
      <c r="I69" s="609" t="n"/>
      <c r="J69" s="609" t="n"/>
    </row>
    <row r="70" ht="17.45" customHeight="1">
      <c r="A70" s="609" t="n"/>
      <c r="B70" s="609" t="n"/>
      <c r="C70" s="609" t="n"/>
      <c r="D70" s="609" t="n"/>
      <c r="E70" s="609" t="n"/>
      <c r="F70" s="609" t="n"/>
      <c r="G70" s="609" t="n"/>
      <c r="H70" s="609" t="n"/>
      <c r="I70" s="609" t="n"/>
      <c r="J70" s="609" t="n"/>
    </row>
    <row r="71" ht="17.45" customHeight="1">
      <c r="A71" s="609" t="n"/>
      <c r="B71" s="609" t="n"/>
      <c r="C71" s="609" t="n"/>
      <c r="D71" s="609" t="n"/>
      <c r="E71" s="609" t="n"/>
      <c r="F71" s="609" t="n"/>
      <c r="G71" s="609" t="n"/>
      <c r="H71" s="609" t="n"/>
      <c r="I71" s="609" t="n"/>
      <c r="J71" s="609" t="n"/>
    </row>
    <row r="72" ht="17.45" customHeight="1">
      <c r="A72" s="609" t="n"/>
      <c r="B72" s="609" t="n"/>
      <c r="C72" s="609" t="n"/>
      <c r="D72" s="609" t="n"/>
      <c r="E72" s="609" t="n"/>
      <c r="F72" s="609" t="n"/>
      <c r="G72" s="609" t="n"/>
      <c r="H72" s="609" t="n"/>
      <c r="I72" s="609" t="n"/>
      <c r="J72" s="609" t="n"/>
    </row>
    <row r="73" ht="17.45" customHeight="1">
      <c r="A73" s="609" t="n"/>
      <c r="B73" s="609" t="n"/>
      <c r="C73" s="609" t="n"/>
      <c r="D73" s="609" t="n"/>
      <c r="E73" s="609" t="n"/>
      <c r="F73" s="609" t="n"/>
      <c r="G73" s="609" t="n"/>
      <c r="H73" s="609" t="n"/>
      <c r="I73" s="609" t="n"/>
      <c r="J73" s="609" t="n"/>
    </row>
    <row r="74" ht="17.45" customHeight="1">
      <c r="A74" s="609" t="n"/>
      <c r="B74" s="609" t="n"/>
      <c r="C74" s="609" t="n"/>
      <c r="D74" s="609" t="n"/>
      <c r="E74" s="609" t="n"/>
      <c r="F74" s="609" t="n"/>
      <c r="G74" s="609" t="n"/>
      <c r="H74" s="609" t="n"/>
      <c r="I74" s="609" t="n"/>
      <c r="J74" s="609" t="n"/>
    </row>
    <row r="75" ht="17.45" customHeight="1">
      <c r="A75" s="609" t="n"/>
      <c r="B75" s="609" t="n"/>
      <c r="C75" s="609" t="n"/>
      <c r="D75" s="609" t="n"/>
      <c r="E75" s="609" t="n"/>
      <c r="F75" s="609" t="n"/>
      <c r="G75" s="609" t="n"/>
      <c r="H75" s="609" t="n"/>
      <c r="I75" s="609" t="n"/>
      <c r="J75" s="609" t="n"/>
    </row>
    <row r="76" ht="17.45" customHeight="1">
      <c r="A76" s="609" t="n"/>
      <c r="B76" s="609" t="n"/>
      <c r="C76" s="609" t="n"/>
      <c r="D76" s="609" t="n"/>
      <c r="E76" s="609" t="n"/>
      <c r="F76" s="609" t="n"/>
      <c r="G76" s="609" t="n"/>
      <c r="H76" s="609" t="n"/>
      <c r="I76" s="609" t="n"/>
      <c r="J76" s="609" t="n"/>
    </row>
    <row r="77" ht="17.45" customHeight="1">
      <c r="A77" s="609" t="n"/>
      <c r="B77" s="609" t="n"/>
      <c r="C77" s="609" t="n"/>
      <c r="D77" s="609" t="n"/>
      <c r="E77" s="609" t="n"/>
      <c r="F77" s="609" t="n"/>
      <c r="G77" s="609" t="n"/>
      <c r="H77" s="609" t="n"/>
      <c r="I77" s="609" t="n"/>
      <c r="J77" s="609" t="n"/>
    </row>
    <row r="78" ht="17.45" customHeight="1">
      <c r="A78" s="609" t="n"/>
      <c r="B78" s="609" t="n"/>
      <c r="C78" s="609" t="n"/>
      <c r="D78" s="609" t="n"/>
      <c r="E78" s="609" t="n"/>
      <c r="F78" s="609" t="n"/>
      <c r="G78" s="609" t="n"/>
      <c r="H78" s="609" t="n"/>
      <c r="I78" s="609" t="n"/>
      <c r="J78" s="609" t="n"/>
    </row>
    <row r="79" ht="17.45" customHeight="1">
      <c r="A79" s="609" t="n"/>
      <c r="B79" s="609" t="n"/>
      <c r="C79" s="609" t="n"/>
      <c r="D79" s="609" t="n"/>
      <c r="E79" s="609" t="n"/>
      <c r="F79" s="609" t="n"/>
      <c r="G79" s="609" t="n"/>
      <c r="H79" s="609" t="n"/>
      <c r="I79" s="609" t="n"/>
      <c r="J79" s="609" t="n"/>
    </row>
    <row r="80" ht="17.45" customHeight="1">
      <c r="A80" s="609" t="n"/>
      <c r="B80" s="609" t="n"/>
      <c r="C80" s="609" t="n"/>
      <c r="D80" s="609" t="n"/>
      <c r="E80" s="609" t="n"/>
      <c r="F80" s="609" t="n"/>
      <c r="G80" s="609" t="n"/>
      <c r="H80" s="609" t="n"/>
      <c r="I80" s="609" t="n"/>
      <c r="J80" s="609" t="n"/>
    </row>
    <row r="81" ht="17.45" customHeight="1">
      <c r="A81" s="609" t="n"/>
      <c r="B81" s="609" t="n"/>
      <c r="C81" s="609" t="n"/>
      <c r="D81" s="609" t="n"/>
      <c r="E81" s="609" t="n"/>
      <c r="F81" s="609" t="n"/>
      <c r="G81" s="609" t="n"/>
      <c r="H81" s="609" t="n"/>
      <c r="I81" s="609" t="n"/>
      <c r="J81" s="609" t="n"/>
    </row>
    <row r="82" ht="17.45" customHeight="1">
      <c r="A82" s="609" t="n"/>
      <c r="B82" s="609" t="n"/>
      <c r="C82" s="609" t="n"/>
      <c r="D82" s="609" t="n"/>
      <c r="E82" s="609" t="n"/>
      <c r="F82" s="609" t="n"/>
      <c r="G82" s="609" t="n"/>
      <c r="H82" s="609" t="n"/>
      <c r="I82" s="609" t="n"/>
      <c r="J82" s="609" t="n"/>
    </row>
    <row r="83" ht="17.45" customHeight="1">
      <c r="A83" s="609" t="n"/>
      <c r="B83" s="609" t="n"/>
      <c r="C83" s="609" t="n"/>
      <c r="D83" s="609" t="n"/>
      <c r="E83" s="609" t="n"/>
      <c r="F83" s="609" t="n"/>
      <c r="G83" s="609" t="n"/>
      <c r="H83" s="609" t="n"/>
      <c r="I83" s="609" t="n"/>
      <c r="J83" s="609" t="n"/>
    </row>
    <row r="84" ht="17.45" customHeight="1">
      <c r="A84" s="609" t="n"/>
      <c r="B84" s="609" t="n"/>
      <c r="C84" s="609" t="n"/>
      <c r="D84" s="609" t="n"/>
      <c r="E84" s="609" t="n"/>
      <c r="F84" s="609" t="n"/>
      <c r="G84" s="609" t="n"/>
      <c r="H84" s="609" t="n"/>
      <c r="I84" s="609" t="n"/>
      <c r="J84" s="609" t="n"/>
    </row>
    <row r="85" ht="17.45" customHeight="1">
      <c r="A85" s="609" t="n"/>
      <c r="B85" s="609" t="n"/>
      <c r="C85" s="609" t="n"/>
      <c r="D85" s="609" t="n"/>
      <c r="E85" s="609" t="n"/>
      <c r="F85" s="609" t="n"/>
      <c r="G85" s="609" t="n"/>
      <c r="H85" s="609" t="n"/>
      <c r="I85" s="609" t="n"/>
      <c r="J85" s="609" t="n"/>
    </row>
    <row r="86" ht="17.45" customHeight="1">
      <c r="A86" s="609" t="n"/>
      <c r="B86" s="609" t="n"/>
      <c r="C86" s="609" t="n"/>
      <c r="D86" s="609" t="n"/>
      <c r="E86" s="609" t="n"/>
      <c r="F86" s="609" t="n"/>
      <c r="G86" s="609" t="n"/>
      <c r="H86" s="609" t="n"/>
      <c r="I86" s="609" t="n"/>
      <c r="J86" s="609" t="n"/>
    </row>
    <row r="87" ht="17.45" customHeight="1">
      <c r="A87" s="609" t="n"/>
      <c r="B87" s="609" t="n"/>
      <c r="C87" s="609" t="n"/>
      <c r="D87" s="609" t="n"/>
      <c r="E87" s="609" t="n"/>
      <c r="F87" s="609" t="n"/>
      <c r="G87" s="609" t="n"/>
      <c r="H87" s="609" t="n"/>
      <c r="I87" s="609" t="n"/>
      <c r="J87" s="609" t="n"/>
    </row>
    <row r="88" ht="17.45" customHeight="1">
      <c r="A88" s="609" t="n"/>
      <c r="B88" s="609" t="n"/>
      <c r="C88" s="609" t="n"/>
      <c r="D88" s="609" t="n"/>
      <c r="E88" s="609" t="n"/>
      <c r="F88" s="609" t="n"/>
      <c r="G88" s="609" t="n"/>
      <c r="H88" s="609" t="n"/>
      <c r="I88" s="609" t="n"/>
      <c r="J88" s="609" t="n"/>
    </row>
    <row r="89" ht="17.45" customHeight="1">
      <c r="A89" s="609" t="n"/>
      <c r="B89" s="609" t="n"/>
      <c r="C89" s="609" t="n"/>
      <c r="D89" s="609" t="n"/>
      <c r="E89" s="609" t="n"/>
      <c r="F89" s="609" t="n"/>
      <c r="G89" s="609" t="n"/>
      <c r="H89" s="609" t="n"/>
      <c r="I89" s="609" t="n"/>
      <c r="J89" s="609" t="n"/>
    </row>
    <row r="90" ht="17.45" customHeight="1">
      <c r="A90" s="609" t="n"/>
      <c r="B90" s="609" t="n"/>
      <c r="C90" s="609" t="n"/>
      <c r="D90" s="609" t="n"/>
      <c r="E90" s="609" t="n"/>
      <c r="F90" s="609" t="n"/>
      <c r="G90" s="609" t="n"/>
      <c r="H90" s="609" t="n"/>
      <c r="I90" s="609" t="n"/>
      <c r="J90" s="609" t="n"/>
    </row>
    <row r="91" ht="17.45" customHeight="1">
      <c r="A91" s="609" t="n"/>
      <c r="B91" s="609" t="n"/>
      <c r="C91" s="609" t="n"/>
      <c r="D91" s="609" t="n"/>
      <c r="E91" s="609" t="n"/>
      <c r="F91" s="609" t="n"/>
      <c r="G91" s="609" t="n"/>
      <c r="H91" s="609" t="n"/>
      <c r="I91" s="609" t="n"/>
      <c r="J91" s="609" t="n"/>
    </row>
    <row r="92" ht="17.45" customHeight="1">
      <c r="A92" s="609" t="n"/>
      <c r="B92" s="609" t="n"/>
      <c r="C92" s="609" t="n"/>
      <c r="D92" s="609" t="n"/>
      <c r="E92" s="609" t="n"/>
      <c r="F92" s="609" t="n"/>
      <c r="G92" s="609" t="n"/>
      <c r="H92" s="609" t="n"/>
      <c r="I92" s="609" t="n"/>
      <c r="J92" s="609" t="n"/>
    </row>
    <row r="93" ht="17.45" customHeight="1">
      <c r="A93" s="609" t="n"/>
      <c r="B93" s="609" t="n"/>
      <c r="C93" s="609" t="n"/>
      <c r="D93" s="609" t="n"/>
      <c r="E93" s="609" t="n"/>
      <c r="F93" s="609" t="n"/>
      <c r="G93" s="609" t="n"/>
      <c r="H93" s="609" t="n"/>
      <c r="I93" s="609" t="n"/>
      <c r="J93" s="609" t="n"/>
    </row>
    <row r="94" ht="17.45" customHeight="1">
      <c r="A94" s="609" t="n"/>
      <c r="B94" s="609" t="n"/>
      <c r="C94" s="609" t="n"/>
      <c r="D94" s="609" t="n"/>
      <c r="E94" s="609" t="n"/>
      <c r="F94" s="609" t="n"/>
      <c r="G94" s="609" t="n"/>
      <c r="H94" s="609" t="n"/>
      <c r="I94" s="609" t="n"/>
      <c r="J94" s="609" t="n"/>
    </row>
    <row r="95" ht="17.45" customHeight="1">
      <c r="A95" s="609" t="n"/>
      <c r="B95" s="609" t="n"/>
      <c r="C95" s="609" t="n"/>
      <c r="D95" s="609" t="n"/>
      <c r="E95" s="609" t="n"/>
      <c r="F95" s="609" t="n"/>
      <c r="G95" s="609" t="n"/>
      <c r="H95" s="609" t="n"/>
      <c r="I95" s="609" t="n"/>
      <c r="J95" s="609" t="n"/>
    </row>
    <row r="96" ht="17.45" customHeight="1">
      <c r="A96" s="609" t="n"/>
      <c r="B96" s="609" t="n"/>
      <c r="C96" s="609" t="n"/>
      <c r="D96" s="609" t="n"/>
      <c r="E96" s="609" t="n"/>
      <c r="F96" s="609" t="n"/>
      <c r="G96" s="609" t="n"/>
      <c r="H96" s="609" t="n"/>
      <c r="I96" s="609" t="n"/>
      <c r="J96" s="609" t="n"/>
    </row>
    <row r="97" ht="17.45" customHeight="1">
      <c r="A97" s="609" t="n"/>
      <c r="B97" s="609" t="n"/>
      <c r="C97" s="609" t="n"/>
      <c r="D97" s="609" t="n"/>
      <c r="E97" s="609" t="n"/>
      <c r="F97" s="609" t="n"/>
      <c r="G97" s="609" t="n"/>
      <c r="H97" s="609" t="n"/>
      <c r="I97" s="609" t="n"/>
      <c r="J97" s="609" t="n"/>
    </row>
    <row r="98" ht="17.45" customHeight="1">
      <c r="A98" s="609" t="n"/>
      <c r="B98" s="609" t="n"/>
      <c r="C98" s="609" t="n"/>
      <c r="D98" s="609" t="n"/>
      <c r="E98" s="609" t="n"/>
      <c r="F98" s="609" t="n"/>
      <c r="G98" s="609" t="n"/>
      <c r="H98" s="609" t="n"/>
      <c r="I98" s="609" t="n"/>
      <c r="J98" s="609" t="n"/>
    </row>
    <row r="99" ht="17.45" customHeight="1">
      <c r="A99" s="609" t="n"/>
      <c r="B99" s="609" t="n"/>
      <c r="C99" s="609" t="n"/>
      <c r="D99" s="609" t="n"/>
      <c r="E99" s="609" t="n"/>
      <c r="F99" s="609" t="n"/>
      <c r="G99" s="609" t="n"/>
      <c r="H99" s="609" t="n"/>
      <c r="I99" s="609" t="n"/>
      <c r="J99" s="609" t="n"/>
    </row>
    <row r="100" ht="17.45" customHeight="1">
      <c r="A100" s="609" t="n"/>
      <c r="B100" s="609" t="n"/>
      <c r="C100" s="609" t="n"/>
      <c r="D100" s="609" t="n"/>
      <c r="E100" s="609" t="n"/>
      <c r="F100" s="609" t="n"/>
      <c r="G100" s="609" t="n"/>
      <c r="H100" s="609" t="n"/>
      <c r="I100" s="609" t="n"/>
      <c r="J100" s="609" t="n"/>
    </row>
    <row r="101" ht="17.45" customHeight="1">
      <c r="A101" s="609" t="n"/>
      <c r="B101" s="609" t="n"/>
      <c r="C101" s="609" t="n"/>
      <c r="D101" s="609" t="n"/>
      <c r="E101" s="609" t="n"/>
      <c r="F101" s="609" t="n"/>
      <c r="G101" s="609" t="n"/>
      <c r="H101" s="609" t="n"/>
      <c r="I101" s="609" t="n"/>
      <c r="J101" s="609" t="n"/>
    </row>
    <row r="102" ht="17.45" customHeight="1">
      <c r="A102" s="609" t="n"/>
      <c r="B102" s="609" t="n"/>
      <c r="C102" s="609" t="n"/>
      <c r="D102" s="609" t="n"/>
      <c r="E102" s="609" t="n"/>
      <c r="F102" s="609" t="n"/>
      <c r="G102" s="609" t="n"/>
      <c r="H102" s="609" t="n"/>
      <c r="I102" s="609" t="n"/>
      <c r="J102" s="609" t="n"/>
    </row>
    <row r="103" ht="17.45" customHeight="1">
      <c r="A103" s="609" t="n"/>
      <c r="B103" s="609" t="n"/>
      <c r="C103" s="609" t="n"/>
      <c r="D103" s="609" t="n"/>
      <c r="E103" s="609" t="n"/>
      <c r="F103" s="609" t="n"/>
      <c r="G103" s="609" t="n"/>
      <c r="H103" s="609" t="n"/>
      <c r="I103" s="609" t="n"/>
      <c r="J103" s="609" t="n"/>
    </row>
    <row r="104" ht="17.45" customHeight="1">
      <c r="A104" s="609" t="n"/>
      <c r="B104" s="609" t="n"/>
      <c r="C104" s="609" t="n"/>
      <c r="D104" s="609" t="n"/>
      <c r="E104" s="609" t="n"/>
      <c r="F104" s="609" t="n"/>
      <c r="G104" s="609" t="n"/>
      <c r="H104" s="609" t="n"/>
      <c r="I104" s="609" t="n"/>
      <c r="J104" s="609" t="n"/>
    </row>
    <row r="105" ht="17.45" customHeight="1">
      <c r="A105" s="609" t="n"/>
      <c r="B105" s="609" t="n"/>
      <c r="C105" s="609" t="n"/>
      <c r="D105" s="609" t="n"/>
      <c r="E105" s="609" t="n"/>
      <c r="F105" s="609" t="n"/>
      <c r="G105" s="609" t="n"/>
      <c r="H105" s="609" t="n"/>
      <c r="I105" s="609" t="n"/>
      <c r="J105" s="609" t="n"/>
    </row>
    <row r="106" ht="17.45" customHeight="1">
      <c r="A106" s="609" t="n"/>
      <c r="B106" s="609" t="n"/>
      <c r="C106" s="609" t="n"/>
      <c r="D106" s="609" t="n"/>
      <c r="E106" s="609" t="n"/>
      <c r="F106" s="609" t="n"/>
      <c r="G106" s="609" t="n"/>
      <c r="H106" s="609" t="n"/>
      <c r="I106" s="609" t="n"/>
      <c r="J106" s="609" t="n"/>
    </row>
    <row r="107" ht="17.45" customHeight="1">
      <c r="A107" s="609" t="n"/>
      <c r="B107" s="609" t="n"/>
      <c r="C107" s="609" t="n"/>
      <c r="D107" s="609" t="n"/>
      <c r="E107" s="609" t="n"/>
      <c r="F107" s="609" t="n"/>
      <c r="G107" s="609" t="n"/>
      <c r="H107" s="609" t="n"/>
      <c r="I107" s="609" t="n"/>
      <c r="J107" s="609" t="n"/>
    </row>
    <row r="108" ht="17.45" customHeight="1">
      <c r="A108" s="609" t="n"/>
      <c r="B108" s="609" t="n"/>
      <c r="C108" s="609" t="n"/>
      <c r="D108" s="609" t="n"/>
      <c r="E108" s="609" t="n"/>
      <c r="F108" s="609" t="n"/>
      <c r="G108" s="609" t="n"/>
      <c r="H108" s="609" t="n"/>
      <c r="I108" s="609" t="n"/>
      <c r="J108" s="609" t="n"/>
    </row>
    <row r="109" ht="17.45" customHeight="1">
      <c r="A109" s="609" t="n"/>
      <c r="B109" s="609" t="n"/>
      <c r="C109" s="609" t="n"/>
      <c r="D109" s="609" t="n"/>
      <c r="E109" s="609" t="n"/>
      <c r="F109" s="609" t="n"/>
      <c r="G109" s="609" t="n"/>
      <c r="H109" s="609" t="n"/>
      <c r="I109" s="609" t="n"/>
      <c r="J109" s="609" t="n"/>
    </row>
    <row r="110" ht="17.45" customHeight="1">
      <c r="A110" s="609" t="n"/>
      <c r="B110" s="609" t="n"/>
      <c r="C110" s="609" t="n"/>
      <c r="D110" s="609" t="n"/>
      <c r="E110" s="609" t="n"/>
      <c r="F110" s="609" t="n"/>
      <c r="G110" s="609" t="n"/>
      <c r="H110" s="609" t="n"/>
      <c r="I110" s="609" t="n"/>
      <c r="J110" s="609" t="n"/>
    </row>
    <row r="111" ht="17.45" customHeight="1">
      <c r="A111" s="609" t="n"/>
      <c r="B111" s="609" t="n"/>
      <c r="C111" s="609" t="n"/>
      <c r="D111" s="609" t="n"/>
      <c r="E111" s="609" t="n"/>
      <c r="F111" s="609" t="n"/>
      <c r="G111" s="609" t="n"/>
      <c r="H111" s="609" t="n"/>
      <c r="I111" s="609" t="n"/>
      <c r="J111" s="609" t="n"/>
    </row>
    <row r="112" ht="17.45" customHeight="1">
      <c r="A112" s="609" t="n"/>
      <c r="B112" s="609" t="n"/>
      <c r="C112" s="609" t="n"/>
      <c r="D112" s="609" t="n"/>
      <c r="E112" s="609" t="n"/>
      <c r="F112" s="609" t="n"/>
      <c r="G112" s="609" t="n"/>
      <c r="H112" s="609" t="n"/>
      <c r="I112" s="609" t="n"/>
      <c r="J112" s="609" t="n"/>
    </row>
    <row r="113" ht="17.45" customHeight="1">
      <c r="A113" s="609" t="n"/>
      <c r="B113" s="609" t="n"/>
      <c r="C113" s="609" t="n"/>
      <c r="D113" s="609" t="n"/>
      <c r="E113" s="609" t="n"/>
      <c r="F113" s="609" t="n"/>
      <c r="G113" s="609" t="n"/>
      <c r="H113" s="609" t="n"/>
      <c r="I113" s="609" t="n"/>
      <c r="J113" s="609" t="n"/>
    </row>
    <row r="114" ht="17.45" customHeight="1">
      <c r="A114" s="609" t="n"/>
      <c r="B114" s="609" t="n"/>
      <c r="C114" s="609" t="n"/>
      <c r="D114" s="609" t="n"/>
      <c r="E114" s="609" t="n"/>
      <c r="F114" s="609" t="n"/>
      <c r="G114" s="609" t="n"/>
      <c r="H114" s="609" t="n"/>
      <c r="I114" s="609" t="n"/>
      <c r="J114" s="609" t="n"/>
    </row>
    <row r="115" ht="17.45" customHeight="1">
      <c r="A115" s="609" t="n"/>
      <c r="B115" s="609" t="n"/>
      <c r="C115" s="609" t="n"/>
      <c r="D115" s="609" t="n"/>
      <c r="E115" s="609" t="n"/>
      <c r="F115" s="609" t="n"/>
      <c r="G115" s="609" t="n"/>
      <c r="H115" s="609" t="n"/>
      <c r="I115" s="609" t="n"/>
      <c r="J115" s="609" t="n"/>
    </row>
    <row r="116" ht="17.45" customHeight="1">
      <c r="A116" s="609" t="n"/>
      <c r="B116" s="609" t="n"/>
      <c r="C116" s="609" t="n"/>
      <c r="D116" s="609" t="n"/>
      <c r="E116" s="609" t="n"/>
      <c r="F116" s="609" t="n"/>
      <c r="G116" s="609" t="n"/>
      <c r="H116" s="609" t="n"/>
      <c r="I116" s="609" t="n"/>
      <c r="J116" s="609" t="n"/>
    </row>
    <row r="117" ht="17.45" customHeight="1">
      <c r="A117" s="609" t="n"/>
      <c r="B117" s="609" t="n"/>
      <c r="C117" s="609" t="n"/>
      <c r="D117" s="609" t="n"/>
      <c r="E117" s="609" t="n"/>
      <c r="F117" s="609" t="n"/>
      <c r="G117" s="609" t="n"/>
      <c r="H117" s="609" t="n"/>
      <c r="I117" s="609" t="n"/>
      <c r="J117" s="609" t="n"/>
    </row>
    <row r="118" ht="17.45" customHeight="1">
      <c r="A118" s="609" t="n"/>
      <c r="B118" s="609" t="n"/>
      <c r="C118" s="609" t="n"/>
      <c r="D118" s="609" t="n"/>
      <c r="E118" s="609" t="n"/>
      <c r="F118" s="609" t="n"/>
      <c r="G118" s="609" t="n"/>
      <c r="H118" s="609" t="n"/>
      <c r="I118" s="609" t="n"/>
      <c r="J118" s="609" t="n"/>
    </row>
    <row r="119" ht="17.45" customHeight="1">
      <c r="A119" s="609" t="n"/>
      <c r="B119" s="609" t="n"/>
      <c r="C119" s="609" t="n"/>
      <c r="D119" s="609" t="n"/>
      <c r="E119" s="609" t="n"/>
      <c r="F119" s="609" t="n"/>
      <c r="G119" s="609" t="n"/>
      <c r="H119" s="609" t="n"/>
      <c r="I119" s="609" t="n"/>
      <c r="J119" s="609" t="n"/>
    </row>
    <row r="120" ht="17.45" customHeight="1">
      <c r="A120" s="609" t="n"/>
      <c r="B120" s="609" t="n"/>
      <c r="C120" s="609" t="n"/>
      <c r="D120" s="609" t="n"/>
      <c r="E120" s="609" t="n"/>
      <c r="F120" s="609" t="n"/>
      <c r="G120" s="609" t="n"/>
      <c r="H120" s="609" t="n"/>
      <c r="I120" s="609" t="n"/>
      <c r="J120" s="609" t="n"/>
    </row>
    <row r="121" ht="17.45" customHeight="1">
      <c r="A121" s="609" t="n"/>
      <c r="B121" s="609" t="n"/>
      <c r="C121" s="609" t="n"/>
      <c r="D121" s="609" t="n"/>
      <c r="E121" s="609" t="n"/>
      <c r="F121" s="609" t="n"/>
      <c r="G121" s="609" t="n"/>
      <c r="H121" s="609" t="n"/>
      <c r="I121" s="609" t="n"/>
      <c r="J121" s="609" t="n"/>
    </row>
    <row r="122" ht="17.45" customHeight="1">
      <c r="A122" s="609" t="n"/>
      <c r="B122" s="609" t="n"/>
      <c r="C122" s="609" t="n"/>
      <c r="D122" s="609" t="n"/>
      <c r="E122" s="609" t="n"/>
      <c r="F122" s="609" t="n"/>
      <c r="G122" s="609" t="n"/>
      <c r="H122" s="609" t="n"/>
      <c r="I122" s="609" t="n"/>
      <c r="J122" s="609" t="n"/>
    </row>
    <row r="123" ht="17.45" customHeight="1">
      <c r="A123" s="609" t="n"/>
      <c r="B123" s="609" t="n"/>
      <c r="C123" s="609" t="n"/>
      <c r="D123" s="609" t="n"/>
      <c r="E123" s="609" t="n"/>
      <c r="F123" s="609" t="n"/>
      <c r="G123" s="609" t="n"/>
      <c r="H123" s="609" t="n"/>
      <c r="I123" s="609" t="n"/>
      <c r="J123" s="609" t="n"/>
    </row>
    <row r="124" ht="17.45" customHeight="1">
      <c r="A124" s="609" t="n"/>
      <c r="B124" s="609" t="n"/>
      <c r="C124" s="609" t="n"/>
      <c r="D124" s="609" t="n"/>
      <c r="E124" s="609" t="n"/>
      <c r="F124" s="609" t="n"/>
      <c r="G124" s="609" t="n"/>
      <c r="H124" s="609" t="n"/>
      <c r="I124" s="609" t="n"/>
      <c r="J124" s="609" t="n"/>
    </row>
    <row r="125" ht="17.45" customHeight="1">
      <c r="A125" s="609" t="n"/>
      <c r="B125" s="609" t="n"/>
      <c r="C125" s="609" t="n"/>
      <c r="D125" s="609" t="n"/>
      <c r="E125" s="609" t="n"/>
      <c r="F125" s="609" t="n"/>
      <c r="G125" s="609" t="n"/>
      <c r="H125" s="609" t="n"/>
      <c r="I125" s="609" t="n"/>
      <c r="J125" s="609" t="n"/>
    </row>
    <row r="126" ht="17.45" customHeight="1">
      <c r="A126" s="609" t="n"/>
      <c r="B126" s="609" t="n"/>
      <c r="C126" s="609" t="n"/>
      <c r="D126" s="609" t="n"/>
      <c r="E126" s="609" t="n"/>
      <c r="F126" s="609" t="n"/>
      <c r="G126" s="609" t="n"/>
      <c r="H126" s="609" t="n"/>
      <c r="I126" s="609" t="n"/>
      <c r="J126" s="609" t="n"/>
    </row>
    <row r="127" ht="17.45" customHeight="1">
      <c r="A127" s="609" t="n"/>
      <c r="B127" s="609" t="n"/>
      <c r="C127" s="609" t="n"/>
      <c r="D127" s="609" t="n"/>
      <c r="E127" s="609" t="n"/>
      <c r="F127" s="609" t="n"/>
      <c r="G127" s="609" t="n"/>
      <c r="H127" s="609" t="n"/>
      <c r="I127" s="609" t="n"/>
      <c r="J127" s="609" t="n"/>
    </row>
    <row r="128" ht="17.45" customHeight="1">
      <c r="A128" s="609" t="n"/>
      <c r="B128" s="609" t="n"/>
      <c r="C128" s="609" t="n"/>
      <c r="D128" s="609" t="n"/>
      <c r="E128" s="609" t="n"/>
      <c r="F128" s="609" t="n"/>
      <c r="G128" s="609" t="n"/>
      <c r="H128" s="609" t="n"/>
      <c r="I128" s="609" t="n"/>
      <c r="J128" s="609" t="n"/>
    </row>
    <row r="129" ht="17.45" customHeight="1">
      <c r="A129" s="609" t="n"/>
      <c r="B129" s="609" t="n"/>
      <c r="C129" s="609" t="n"/>
      <c r="D129" s="609" t="n"/>
      <c r="E129" s="609" t="n"/>
      <c r="F129" s="609" t="n"/>
      <c r="G129" s="609" t="n"/>
      <c r="H129" s="609" t="n"/>
      <c r="I129" s="609" t="n"/>
      <c r="J129" s="609" t="n"/>
    </row>
    <row r="130" ht="17.45" customHeight="1">
      <c r="A130" s="609" t="n"/>
      <c r="B130" s="609" t="n"/>
      <c r="C130" s="609" t="n"/>
      <c r="D130" s="609" t="n"/>
      <c r="E130" s="609" t="n"/>
      <c r="F130" s="609" t="n"/>
      <c r="G130" s="609" t="n"/>
      <c r="H130" s="609" t="n"/>
      <c r="I130" s="609" t="n"/>
      <c r="J130" s="609" t="n"/>
    </row>
    <row r="131" ht="17.45" customHeight="1">
      <c r="A131" s="609" t="n"/>
      <c r="B131" s="609" t="n"/>
      <c r="C131" s="609" t="n"/>
      <c r="D131" s="609" t="n"/>
      <c r="E131" s="609" t="n"/>
      <c r="F131" s="609" t="n"/>
      <c r="G131" s="609" t="n"/>
      <c r="H131" s="609" t="n"/>
      <c r="I131" s="609" t="n"/>
      <c r="J131" s="609" t="n"/>
    </row>
    <row r="132" ht="17.45" customHeight="1">
      <c r="A132" s="609" t="n"/>
      <c r="B132" s="609" t="n"/>
      <c r="C132" s="609" t="n"/>
      <c r="D132" s="609" t="n"/>
      <c r="E132" s="609" t="n"/>
      <c r="F132" s="609" t="n"/>
      <c r="G132" s="609" t="n"/>
      <c r="H132" s="609" t="n"/>
      <c r="I132" s="609" t="n"/>
      <c r="J132" s="609" t="n"/>
    </row>
    <row r="133" ht="17.45" customHeight="1">
      <c r="A133" s="609" t="n"/>
      <c r="B133" s="609" t="n"/>
      <c r="C133" s="609" t="n"/>
      <c r="D133" s="609" t="n"/>
      <c r="E133" s="609" t="n"/>
      <c r="F133" s="609" t="n"/>
      <c r="G133" s="609" t="n"/>
      <c r="H133" s="609" t="n"/>
      <c r="I133" s="609" t="n"/>
      <c r="J133" s="609" t="n"/>
    </row>
    <row r="134" ht="17.45" customHeight="1">
      <c r="A134" s="609" t="n"/>
      <c r="B134" s="609" t="n"/>
      <c r="C134" s="609" t="n"/>
      <c r="D134" s="609" t="n"/>
      <c r="E134" s="609" t="n"/>
      <c r="F134" s="609" t="n"/>
      <c r="G134" s="609" t="n"/>
      <c r="H134" s="609" t="n"/>
      <c r="I134" s="609" t="n"/>
      <c r="J134" s="609" t="n"/>
    </row>
    <row r="135" ht="17.45" customHeight="1">
      <c r="A135" s="609" t="n"/>
      <c r="B135" s="609" t="n"/>
      <c r="C135" s="609" t="n"/>
      <c r="D135" s="609" t="n"/>
      <c r="E135" s="609" t="n"/>
      <c r="F135" s="609" t="n"/>
      <c r="G135" s="609" t="n"/>
      <c r="H135" s="609" t="n"/>
      <c r="I135" s="609" t="n"/>
      <c r="J135" s="609" t="n"/>
    </row>
    <row r="136" ht="17.45" customHeight="1">
      <c r="A136" s="609" t="n"/>
      <c r="B136" s="609" t="n"/>
      <c r="C136" s="609" t="n"/>
      <c r="D136" s="609" t="n"/>
      <c r="E136" s="609" t="n"/>
      <c r="F136" s="609" t="n"/>
      <c r="G136" s="609" t="n"/>
      <c r="H136" s="609" t="n"/>
      <c r="I136" s="609" t="n"/>
      <c r="J136" s="609" t="n"/>
    </row>
    <row r="137" ht="17.45" customHeight="1">
      <c r="A137" s="609" t="n"/>
      <c r="B137" s="609" t="n"/>
      <c r="C137" s="609" t="n"/>
      <c r="D137" s="609" t="n"/>
      <c r="E137" s="609" t="n"/>
      <c r="F137" s="609" t="n"/>
      <c r="G137" s="609" t="n"/>
      <c r="H137" s="609" t="n"/>
      <c r="I137" s="609" t="n"/>
      <c r="J137" s="609" t="n"/>
    </row>
    <row r="138" ht="17.45" customHeight="1">
      <c r="A138" s="609" t="n"/>
      <c r="B138" s="609" t="n"/>
      <c r="C138" s="609" t="n"/>
      <c r="D138" s="609" t="n"/>
      <c r="E138" s="609" t="n"/>
      <c r="F138" s="609" t="n"/>
      <c r="G138" s="609" t="n"/>
      <c r="H138" s="609" t="n"/>
      <c r="I138" s="609" t="n"/>
      <c r="J138" s="609" t="n"/>
    </row>
    <row r="139" ht="17.45" customHeight="1">
      <c r="A139" s="609" t="n"/>
      <c r="B139" s="609" t="n"/>
      <c r="C139" s="609" t="n"/>
      <c r="D139" s="609" t="n"/>
      <c r="E139" s="609" t="n"/>
      <c r="F139" s="609" t="n"/>
      <c r="G139" s="609" t="n"/>
      <c r="H139" s="609" t="n"/>
      <c r="I139" s="609" t="n"/>
      <c r="J139" s="609" t="n"/>
    </row>
    <row r="140" ht="17.45" customHeight="1">
      <c r="A140" s="609" t="n"/>
      <c r="B140" s="609" t="n"/>
      <c r="C140" s="609" t="n"/>
      <c r="D140" s="609" t="n"/>
      <c r="E140" s="609" t="n"/>
      <c r="F140" s="609" t="n"/>
      <c r="G140" s="609" t="n"/>
      <c r="H140" s="609" t="n"/>
      <c r="I140" s="609" t="n"/>
      <c r="J140" s="609" t="n"/>
    </row>
    <row r="141" ht="17.45" customHeight="1">
      <c r="A141" s="609" t="n"/>
      <c r="B141" s="609" t="n"/>
      <c r="C141" s="609" t="n"/>
      <c r="D141" s="609" t="n"/>
      <c r="E141" s="609" t="n"/>
      <c r="F141" s="609" t="n"/>
      <c r="G141" s="609" t="n"/>
      <c r="H141" s="609" t="n"/>
      <c r="I141" s="609" t="n"/>
      <c r="J141" s="609" t="n"/>
    </row>
    <row r="142" ht="17.45" customHeight="1">
      <c r="A142" s="609" t="n"/>
      <c r="B142" s="609" t="n"/>
      <c r="C142" s="609" t="n"/>
      <c r="D142" s="609" t="n"/>
      <c r="E142" s="609" t="n"/>
      <c r="F142" s="609" t="n"/>
      <c r="G142" s="609" t="n"/>
      <c r="H142" s="609" t="n"/>
      <c r="I142" s="609" t="n"/>
      <c r="J142" s="609" t="n"/>
    </row>
    <row r="143" ht="17.45" customHeight="1">
      <c r="A143" s="609" t="n"/>
      <c r="B143" s="609" t="n"/>
      <c r="C143" s="609" t="n"/>
      <c r="D143" s="609" t="n"/>
      <c r="E143" s="609" t="n"/>
      <c r="F143" s="609" t="n"/>
      <c r="G143" s="609" t="n"/>
      <c r="H143" s="609" t="n"/>
      <c r="I143" s="609" t="n"/>
      <c r="J143" s="609" t="n"/>
    </row>
    <row r="144" ht="17.45" customHeight="1">
      <c r="A144" s="609" t="n"/>
      <c r="B144" s="609" t="n"/>
      <c r="C144" s="609" t="n"/>
      <c r="D144" s="609" t="n"/>
      <c r="E144" s="609" t="n"/>
      <c r="F144" s="609" t="n"/>
      <c r="G144" s="609" t="n"/>
      <c r="H144" s="609" t="n"/>
      <c r="I144" s="609" t="n"/>
      <c r="J144" s="609" t="n"/>
    </row>
    <row r="145" ht="17.45" customHeight="1">
      <c r="A145" s="609" t="n"/>
      <c r="B145" s="609" t="n"/>
      <c r="C145" s="609" t="n"/>
      <c r="D145" s="609" t="n"/>
      <c r="E145" s="609" t="n"/>
      <c r="F145" s="609" t="n"/>
      <c r="G145" s="609" t="n"/>
      <c r="H145" s="609" t="n"/>
      <c r="I145" s="609" t="n"/>
      <c r="J145" s="609" t="n"/>
    </row>
    <row r="146" ht="17.45" customHeight="1">
      <c r="A146" s="609" t="n"/>
      <c r="B146" s="609" t="n"/>
      <c r="C146" s="609" t="n"/>
      <c r="D146" s="609" t="n"/>
      <c r="E146" s="609" t="n"/>
      <c r="F146" s="609" t="n"/>
      <c r="G146" s="609" t="n"/>
      <c r="H146" s="609" t="n"/>
      <c r="I146" s="609" t="n"/>
      <c r="J146" s="609" t="n"/>
    </row>
    <row r="147" ht="17.45" customHeight="1"/>
    <row r="148" ht="17.45" customHeight="1"/>
  </sheetData>
  <mergeCells count="2">
    <mergeCell ref="B3:E3"/>
    <mergeCell ref="G3:J3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pane ySplit="3" topLeftCell="A4" activePane="bottomLeft" state="frozen"/>
      <selection pane="bottomLeft" activeCell="G3" sqref="G3"/>
    </sheetView>
  </sheetViews>
  <sheetFormatPr baseColWidth="8" defaultColWidth="9.140625" defaultRowHeight="15.75"/>
  <cols>
    <col width="32.7109375" customWidth="1" style="371" min="1" max="1"/>
    <col width="12.7109375" customWidth="1" style="371" min="2" max="7"/>
    <col width="9.140625" customWidth="1" style="371" min="8" max="16384"/>
  </cols>
  <sheetData>
    <row r="1" ht="17.45" customHeight="1"/>
    <row r="2" ht="17.45" customHeight="1" thickBot="1"/>
    <row r="3" ht="17.45" customHeight="1" thickBot="1">
      <c r="A3" s="397" t="inlineStr">
        <is>
          <t>Dates</t>
        </is>
      </c>
      <c r="B3" s="372" t="inlineStr">
        <is>
          <t>Station 1</t>
        </is>
      </c>
      <c r="C3" s="373" t="inlineStr">
        <is>
          <t>Station 2</t>
        </is>
      </c>
      <c r="D3" s="373" t="inlineStr">
        <is>
          <t>Station 4</t>
        </is>
      </c>
      <c r="E3" s="374" t="inlineStr">
        <is>
          <t>Station 5</t>
        </is>
      </c>
      <c r="F3" s="375" t="inlineStr">
        <is>
          <t>Station 11</t>
        </is>
      </c>
      <c r="G3" s="393" t="inlineStr">
        <is>
          <t>Station 12</t>
        </is>
      </c>
      <c r="H3" s="397" t="inlineStr">
        <is>
          <t>Hi Day</t>
        </is>
      </c>
    </row>
    <row r="4" ht="17.45" customHeight="1">
      <c r="A4" s="1110" t="n">
        <v>44611</v>
      </c>
      <c r="B4" s="1111" t="n">
        <v>1.931</v>
      </c>
      <c r="C4" s="1112" t="n">
        <v>0.9619</v>
      </c>
      <c r="D4" s="1112" t="n">
        <v>0.7792</v>
      </c>
      <c r="E4" s="1113" t="n">
        <v>1.057</v>
      </c>
      <c r="F4" s="1114" t="n">
        <v>0.737</v>
      </c>
      <c r="G4" s="1115" t="n">
        <v>0.569</v>
      </c>
      <c r="H4" s="398" t="inlineStr">
        <is>
          <t>Yes</t>
        </is>
      </c>
    </row>
    <row r="5" ht="17.45" customHeight="1">
      <c r="A5" s="1116" t="n">
        <v>44612</v>
      </c>
      <c r="B5" s="1082" t="n">
        <v>0.8405</v>
      </c>
      <c r="C5" s="1117" t="n">
        <v>0.7828000000000001</v>
      </c>
      <c r="D5" s="1117" t="n">
        <v>0.6391</v>
      </c>
      <c r="E5" s="1118" t="n">
        <v>0.7603</v>
      </c>
      <c r="F5" s="1082" t="n">
        <v>0.595</v>
      </c>
      <c r="G5" s="1081" t="n">
        <v>0.531</v>
      </c>
      <c r="H5" s="399" t="inlineStr">
        <is>
          <t>No</t>
        </is>
      </c>
    </row>
    <row r="6" ht="17.45" customHeight="1">
      <c r="A6" s="1116" t="n">
        <v>44613</v>
      </c>
      <c r="B6" s="1082" t="n">
        <v>1.192</v>
      </c>
      <c r="C6" s="1117" t="n">
        <v>0.824</v>
      </c>
      <c r="D6" s="1117" t="n">
        <v>0.4886</v>
      </c>
      <c r="E6" s="1118" t="n">
        <v>0.7337</v>
      </c>
      <c r="F6" s="1082" t="n">
        <v>0.709</v>
      </c>
      <c r="G6" s="1081" t="n">
        <v>0.359</v>
      </c>
      <c r="H6" s="399" t="inlineStr">
        <is>
          <t>No</t>
        </is>
      </c>
    </row>
    <row r="7" ht="17.45" customHeight="1">
      <c r="A7" s="1116" t="n">
        <v>44614</v>
      </c>
      <c r="B7" s="1082" t="n">
        <v>0.6279</v>
      </c>
      <c r="C7" s="1117" t="n">
        <v>1.472</v>
      </c>
      <c r="D7" s="1117" t="n">
        <v>0.3795</v>
      </c>
      <c r="E7" s="1118" t="n">
        <v>0.9777</v>
      </c>
      <c r="F7" s="1119" t="n">
        <v>4.864</v>
      </c>
      <c r="G7" s="1081" t="n">
        <v>0.3</v>
      </c>
      <c r="H7" s="399" t="inlineStr">
        <is>
          <t>Yes</t>
        </is>
      </c>
    </row>
    <row r="8" ht="17.45" customHeight="1">
      <c r="A8" s="1116" t="n">
        <v>44615</v>
      </c>
      <c r="B8" s="1119" t="n">
        <v>1.994</v>
      </c>
      <c r="C8" s="1117" t="n">
        <v>1.617</v>
      </c>
      <c r="D8" s="1117" t="n">
        <v>0.537</v>
      </c>
      <c r="E8" s="1118" t="n">
        <v>0.7085</v>
      </c>
      <c r="F8" s="1119" t="n">
        <v>2.007</v>
      </c>
      <c r="G8" s="1081" t="n">
        <v>1.355</v>
      </c>
      <c r="H8" s="399" t="inlineStr">
        <is>
          <t>Yes</t>
        </is>
      </c>
    </row>
    <row r="9" ht="17.45" customHeight="1">
      <c r="A9" s="1116" t="n">
        <v>44616</v>
      </c>
      <c r="B9" s="1082" t="n">
        <v>0.9322</v>
      </c>
      <c r="C9" s="1117" t="n">
        <v>1.1655</v>
      </c>
      <c r="D9" s="1117" t="n">
        <v>0.8080000000000001</v>
      </c>
      <c r="E9" s="1118" t="n">
        <v>0.8709</v>
      </c>
      <c r="F9" s="1119" t="n">
        <v>3.087</v>
      </c>
      <c r="G9" s="1081" t="n">
        <v>0.902</v>
      </c>
      <c r="H9" s="399" t="inlineStr">
        <is>
          <t>Yes</t>
        </is>
      </c>
    </row>
    <row r="10" ht="17.45" customHeight="1">
      <c r="A10" s="1116" t="n">
        <v>44617</v>
      </c>
      <c r="B10" s="1082" t="n">
        <v>1.276</v>
      </c>
      <c r="C10" s="1117" t="n">
        <v>1.204</v>
      </c>
      <c r="D10" s="1117" t="n">
        <v>0.8321</v>
      </c>
      <c r="E10" s="1118" t="n">
        <v>1.058</v>
      </c>
      <c r="F10" s="1082" t="n">
        <v>1.281</v>
      </c>
      <c r="G10" s="1081" t="n">
        <v>0.914</v>
      </c>
      <c r="H10" s="399" t="inlineStr">
        <is>
          <t>No</t>
        </is>
      </c>
    </row>
    <row r="11" ht="17.45" customHeight="1">
      <c r="A11" s="1116" t="n">
        <v>44618</v>
      </c>
      <c r="B11" s="1082" t="n">
        <v>0.994</v>
      </c>
      <c r="C11" s="1117" t="n">
        <v>1.143</v>
      </c>
      <c r="D11" s="1117" t="n">
        <v>0.7363</v>
      </c>
      <c r="E11" s="1118" t="n">
        <v>0.9599</v>
      </c>
      <c r="F11" s="1082" t="n">
        <v>0.545</v>
      </c>
      <c r="G11" s="1081" t="n">
        <v>0.665</v>
      </c>
      <c r="H11" s="399" t="inlineStr">
        <is>
          <t>No</t>
        </is>
      </c>
    </row>
    <row r="12" ht="17.45" customHeight="1">
      <c r="A12" s="1116" t="n">
        <v>44619</v>
      </c>
      <c r="B12" s="1082" t="n">
        <v>0.8924</v>
      </c>
      <c r="C12" s="1117" t="n">
        <v>0.9715</v>
      </c>
      <c r="D12" s="1117" t="n">
        <v>0.5681</v>
      </c>
      <c r="E12" s="1118" t="n">
        <v>0.7699</v>
      </c>
      <c r="F12" s="1082" t="n">
        <v>0.755</v>
      </c>
      <c r="G12" s="1081" t="n">
        <v>0.779</v>
      </c>
      <c r="H12" s="399" t="inlineStr">
        <is>
          <t>No</t>
        </is>
      </c>
    </row>
    <row r="13" ht="17.45" customHeight="1">
      <c r="A13" s="1116" t="n">
        <v>44620</v>
      </c>
      <c r="B13" s="1082" t="n">
        <v>1.869</v>
      </c>
      <c r="C13" s="1117" t="n">
        <v>1.047</v>
      </c>
      <c r="D13" s="1117" t="n">
        <v>1.049</v>
      </c>
      <c r="E13" s="1118" t="n">
        <v>1.27</v>
      </c>
      <c r="F13" s="1082" t="n">
        <v>1.103</v>
      </c>
      <c r="G13" s="1081" t="n">
        <v>0.3</v>
      </c>
      <c r="H13" s="399" t="inlineStr">
        <is>
          <t>No</t>
        </is>
      </c>
    </row>
    <row r="14" ht="17.45" customHeight="1">
      <c r="A14" s="1116" t="n">
        <v>44621</v>
      </c>
      <c r="B14" s="1082" t="n">
        <v>1.766</v>
      </c>
      <c r="C14" s="1117" t="n">
        <v>1.271</v>
      </c>
      <c r="D14" s="1117" t="n">
        <v>1.003</v>
      </c>
      <c r="E14" s="1118" t="n">
        <v>1.517</v>
      </c>
      <c r="F14" s="1082" t="n">
        <v>1.306</v>
      </c>
      <c r="G14" s="1081" t="n">
        <v>0.6889999999999999</v>
      </c>
      <c r="H14" s="399" t="inlineStr">
        <is>
          <t>No</t>
        </is>
      </c>
    </row>
    <row r="15" ht="17.45" customHeight="1">
      <c r="A15" s="1116" t="n">
        <v>44622</v>
      </c>
      <c r="B15" s="1119" t="n">
        <v>2.563</v>
      </c>
      <c r="C15" s="1117" t="n">
        <v>1.577</v>
      </c>
      <c r="D15" s="1117" t="n">
        <v>1.056</v>
      </c>
      <c r="E15" s="1118" t="n">
        <v>1.418</v>
      </c>
      <c r="F15" s="1082" t="n">
        <v>1.081</v>
      </c>
      <c r="G15" s="1081" t="n">
        <v>0.875</v>
      </c>
      <c r="H15" s="399" t="inlineStr">
        <is>
          <t>Yes</t>
        </is>
      </c>
    </row>
    <row r="16" ht="17.45" customHeight="1">
      <c r="A16" s="1116" t="n">
        <v>44623</v>
      </c>
      <c r="B16" s="1119" t="n">
        <v>3.771</v>
      </c>
      <c r="C16" s="1117" t="n">
        <v>1.831</v>
      </c>
      <c r="D16" s="1117" t="n">
        <v>0.9871</v>
      </c>
      <c r="E16" s="1118" t="n">
        <v>1.527</v>
      </c>
      <c r="F16" s="1082" t="n">
        <v>0.789</v>
      </c>
      <c r="G16" s="1081" t="n">
        <v>0.544</v>
      </c>
      <c r="H16" s="399" t="inlineStr">
        <is>
          <t>Yes</t>
        </is>
      </c>
    </row>
    <row r="17" ht="17.45" customHeight="1">
      <c r="A17" s="1116" t="n">
        <v>44624</v>
      </c>
      <c r="B17" s="1082" t="n">
        <v>1.22</v>
      </c>
      <c r="C17" s="1117" t="n">
        <v>0.9651</v>
      </c>
      <c r="D17" s="1117" t="n">
        <v>0.5987</v>
      </c>
      <c r="E17" s="1118" t="n">
        <v>0.6927</v>
      </c>
      <c r="F17" s="1119" t="n">
        <v>3.777</v>
      </c>
      <c r="G17" s="1081" t="n">
        <v>0.3</v>
      </c>
      <c r="H17" s="399" t="inlineStr">
        <is>
          <t>Yes</t>
        </is>
      </c>
    </row>
    <row r="18" ht="17.45" customHeight="1">
      <c r="A18" s="1116" t="n">
        <v>44625</v>
      </c>
      <c r="B18" s="1082" t="n">
        <v>1.207</v>
      </c>
      <c r="C18" s="1117" t="n">
        <v>1.294</v>
      </c>
      <c r="D18" s="1117" t="n">
        <v>0.5053</v>
      </c>
      <c r="E18" s="1118" t="n">
        <v>0.995</v>
      </c>
      <c r="F18" s="1119" t="n">
        <v>3.476</v>
      </c>
      <c r="G18" s="1081" t="n">
        <v>0.608</v>
      </c>
      <c r="H18" s="399" t="inlineStr">
        <is>
          <t>Yes</t>
        </is>
      </c>
    </row>
    <row r="19" ht="17.45" customHeight="1">
      <c r="A19" s="1116" t="n">
        <v>44626</v>
      </c>
      <c r="B19" s="1082" t="n">
        <v>0.6791</v>
      </c>
      <c r="C19" s="1117" t="n">
        <v>0.6652</v>
      </c>
      <c r="D19" s="1117" t="n">
        <v>0.4984</v>
      </c>
      <c r="E19" s="1118" t="n">
        <v>0.7987</v>
      </c>
      <c r="F19" s="1082" t="n">
        <v>0.534</v>
      </c>
      <c r="G19" s="1081" t="n">
        <v>0.6</v>
      </c>
      <c r="H19" s="399" t="inlineStr">
        <is>
          <t>No</t>
        </is>
      </c>
    </row>
    <row r="20" ht="17.45" customHeight="1">
      <c r="A20" s="1116" t="n">
        <v>44627</v>
      </c>
      <c r="B20" s="1119" t="n">
        <v>2.117</v>
      </c>
      <c r="C20" s="1117" t="n">
        <v>1.094</v>
      </c>
      <c r="D20" s="1117" t="n">
        <v>0.8090000000000001</v>
      </c>
      <c r="E20" s="1118" t="n">
        <v>1.001</v>
      </c>
      <c r="F20" s="1082" t="n">
        <v>1.433</v>
      </c>
      <c r="G20" s="1081" t="n">
        <v>0.3</v>
      </c>
      <c r="H20" s="399" t="inlineStr">
        <is>
          <t>Yes</t>
        </is>
      </c>
    </row>
    <row r="21" ht="17.45" customHeight="1">
      <c r="A21" s="1116" t="n">
        <v>44628</v>
      </c>
      <c r="B21" s="1082" t="n"/>
      <c r="C21" s="1117" t="n"/>
      <c r="D21" s="1117" t="n"/>
      <c r="E21" s="1118" t="n"/>
      <c r="F21" s="1082" t="n"/>
      <c r="G21" s="1081" t="n"/>
      <c r="H21" s="399" t="n"/>
    </row>
    <row r="22" ht="17.45" customHeight="1">
      <c r="A22" s="1116" t="n">
        <v>44629</v>
      </c>
      <c r="B22" s="1082" t="n"/>
      <c r="C22" s="1117" t="n"/>
      <c r="D22" s="1117" t="n"/>
      <c r="E22" s="1118" t="n"/>
      <c r="F22" s="1082" t="n"/>
      <c r="G22" s="1081" t="n"/>
      <c r="H22" s="399" t="n"/>
    </row>
    <row r="23" ht="17.45" customHeight="1">
      <c r="A23" s="1116" t="n"/>
      <c r="B23" s="1120" t="n"/>
      <c r="C23" s="1121" t="n"/>
      <c r="D23" s="1121" t="n"/>
      <c r="E23" s="1122" t="n"/>
      <c r="F23" s="1082" t="n"/>
      <c r="G23" s="1081" t="n"/>
      <c r="H23" s="399" t="n"/>
    </row>
    <row r="24" ht="17.45" customHeight="1">
      <c r="A24" s="1116" t="n"/>
      <c r="B24" s="1120" t="n"/>
      <c r="C24" s="1121" t="n"/>
      <c r="D24" s="1121" t="n"/>
      <c r="E24" s="1122" t="n"/>
      <c r="F24" s="1082" t="n"/>
      <c r="G24" s="1081" t="n"/>
      <c r="H24" s="399" t="n"/>
    </row>
    <row r="25" ht="17.45" customHeight="1" thickBot="1">
      <c r="A25" s="389" t="n"/>
      <c r="B25" s="1095" t="n"/>
      <c r="C25" s="1123" t="n"/>
      <c r="D25" s="1123" t="n"/>
      <c r="E25" s="1124" t="n"/>
      <c r="F25" s="1095" t="n"/>
      <c r="G25" s="1094" t="n"/>
      <c r="H25" s="400" t="n"/>
    </row>
    <row r="26" ht="17.45" customHeight="1"/>
    <row r="27" ht="17.45" customHeight="1"/>
    <row r="28" ht="17.45" customHeight="1"/>
    <row r="29" ht="17.45" customHeight="1"/>
    <row r="30" ht="17.45" customHeight="1"/>
    <row r="31" ht="17.45" customHeight="1"/>
    <row r="32" ht="17.45" customHeight="1"/>
    <row r="33" ht="17.45" customFormat="1" customHeight="1" s="371"/>
    <row r="34" ht="17.45" customFormat="1" customHeight="1" s="371"/>
    <row r="35" ht="17.45" customFormat="1" customHeight="1" s="371"/>
    <row r="36" ht="17.45" customFormat="1" customHeight="1" s="371"/>
    <row r="37" ht="17.45" customFormat="1" customHeight="1" s="371"/>
    <row r="38" ht="17.45" customFormat="1" customHeight="1" s="371"/>
    <row r="39" ht="17.45" customFormat="1" customHeight="1" s="371"/>
    <row r="40" ht="17.45" customFormat="1" customHeight="1" s="371"/>
    <row r="41" ht="17.45" customFormat="1" customHeight="1" s="371"/>
    <row r="42" ht="17.45" customFormat="1" customHeight="1" s="371"/>
    <row r="43" ht="17.45" customFormat="1" customHeight="1" s="371"/>
    <row r="44" ht="17.45" customFormat="1" customHeight="1" s="371"/>
    <row r="45" ht="17.45" customFormat="1" customHeight="1" s="371"/>
    <row r="46" ht="17.45" customFormat="1" customHeight="1" s="371"/>
    <row r="47" ht="17.45" customFormat="1" customHeight="1" s="371"/>
    <row r="48" ht="17.45" customFormat="1" customHeight="1" s="371"/>
    <row r="49" ht="17.45" customFormat="1" customHeight="1" s="371"/>
    <row r="50" ht="17.45" customFormat="1" customHeight="1" s="371"/>
    <row r="51" ht="17.45" customFormat="1" customHeight="1" s="371"/>
    <row r="52" ht="17.45" customFormat="1" customHeight="1" s="371"/>
    <row r="53" ht="17.45" customFormat="1" customHeight="1" s="371"/>
    <row r="54" ht="17.45" customFormat="1" customHeight="1" s="371"/>
    <row r="55" ht="17.45" customFormat="1" customHeight="1" s="371"/>
    <row r="56" ht="17.45" customFormat="1" customHeight="1" s="371"/>
    <row r="57" ht="17.45" customFormat="1" customHeight="1" s="371"/>
    <row r="58" ht="17.45" customFormat="1" customHeight="1" s="371"/>
    <row r="59" ht="17.45" customFormat="1" customHeight="1" s="371"/>
    <row r="60" ht="17.45" customFormat="1" customHeight="1" s="371"/>
    <row r="61" ht="17.45" customFormat="1" customHeight="1" s="371"/>
    <row r="62" ht="17.45" customFormat="1" customHeight="1" s="371"/>
    <row r="63" ht="17.45" customFormat="1" customHeight="1" s="371"/>
    <row r="64" ht="17.45" customFormat="1" customHeight="1" s="371"/>
    <row r="65" ht="17.45" customFormat="1" customHeight="1" s="371"/>
    <row r="66" ht="17.45" customFormat="1" customHeight="1" s="371"/>
    <row r="67" ht="17.45" customFormat="1" customHeight="1" s="371"/>
    <row r="68" ht="17.45" customFormat="1" customHeight="1" s="371"/>
    <row r="69" ht="17.45" customFormat="1" customHeight="1" s="371"/>
    <row r="70" ht="17.45" customFormat="1" customHeight="1" s="371"/>
    <row r="71" ht="17.45" customFormat="1" customHeight="1" s="371"/>
    <row r="72" ht="17.45" customFormat="1" customHeight="1" s="371"/>
    <row r="73" ht="17.45" customFormat="1" customHeight="1" s="371"/>
    <row r="74" ht="17.45" customFormat="1" customHeight="1" s="371"/>
    <row r="75" ht="17.45" customFormat="1" customHeight="1" s="371"/>
    <row r="76" ht="17.45" customFormat="1" customHeight="1" s="371"/>
    <row r="77" ht="17.45" customFormat="1" customHeight="1" s="371"/>
    <row r="78" ht="17.45" customFormat="1" customHeight="1" s="371"/>
    <row r="79" ht="17.45" customFormat="1" customHeight="1" s="371"/>
    <row r="80" ht="17.45" customFormat="1" customHeight="1" s="371"/>
    <row r="81" ht="17.45" customFormat="1" customHeight="1" s="371"/>
    <row r="82" ht="17.45" customFormat="1" customHeight="1" s="371"/>
    <row r="83" ht="17.45" customFormat="1" customHeight="1" s="371"/>
    <row r="84" ht="17.45" customFormat="1" customHeight="1" s="371"/>
    <row r="85" ht="17.45" customFormat="1" customHeight="1" s="371"/>
    <row r="86" ht="17.45" customFormat="1" customHeight="1" s="371"/>
    <row r="87" ht="17.45" customFormat="1" customHeight="1" s="371"/>
    <row r="88" ht="17.45" customFormat="1" customHeight="1" s="371"/>
    <row r="89" ht="17.45" customFormat="1" customHeight="1" s="371"/>
    <row r="90" ht="17.45" customFormat="1" customHeight="1" s="371"/>
    <row r="91" ht="17.45" customFormat="1" customHeight="1" s="371"/>
    <row r="92" ht="17.45" customFormat="1" customHeight="1" s="371"/>
    <row r="93" ht="17.45" customFormat="1" customHeight="1" s="371"/>
    <row r="94" ht="17.45" customFormat="1" customHeight="1" s="371"/>
    <row r="95" ht="17.45" customFormat="1" customHeight="1" s="371"/>
    <row r="96" ht="17.45" customFormat="1" customHeight="1" s="371"/>
    <row r="97" ht="17.45" customFormat="1" customHeight="1" s="371"/>
    <row r="98" ht="17.45" customFormat="1" customHeight="1" s="371"/>
    <row r="99" ht="17.45" customFormat="1" customHeight="1" s="371"/>
    <row r="100" ht="17.45" customFormat="1" customHeight="1" s="371"/>
    <row r="101" ht="17.45" customFormat="1" customHeight="1" s="371"/>
    <row r="102" ht="17.45" customFormat="1" customHeight="1" s="371"/>
  </sheetData>
  <autoFilter ref="A3:H2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4:H47"/>
  <sheetViews>
    <sheetView topLeftCell="A13" workbookViewId="0">
      <selection activeCell="J32" sqref="J32"/>
    </sheetView>
  </sheetViews>
  <sheetFormatPr baseColWidth="8" defaultRowHeight="12.75"/>
  <sheetData>
    <row r="4" ht="15" customHeight="1">
      <c r="A4" t="n">
        <v>4</v>
      </c>
      <c r="B4" s="362" t="n">
        <v>18.6</v>
      </c>
      <c r="C4" s="1125" t="n">
        <v>0.7403999999999999</v>
      </c>
      <c r="F4" t="n">
        <v>4</v>
      </c>
      <c r="G4" s="362" t="n">
        <v>18.6</v>
      </c>
      <c r="H4" s="1125" t="n">
        <v>0.7403999999999999</v>
      </c>
    </row>
    <row r="5" ht="15" customHeight="1">
      <c r="A5" t="n">
        <v>11</v>
      </c>
      <c r="B5" s="361" t="n">
        <v>27.2</v>
      </c>
      <c r="C5" s="994" t="n">
        <v>0.4182</v>
      </c>
      <c r="F5" t="n">
        <v>11</v>
      </c>
      <c r="G5" s="361" t="n">
        <v>27.2</v>
      </c>
      <c r="H5" s="994" t="n">
        <v>0.4182</v>
      </c>
    </row>
    <row r="6" ht="15" customHeight="1">
      <c r="A6" t="n">
        <v>5</v>
      </c>
      <c r="B6" s="361" t="n">
        <v>32.7</v>
      </c>
      <c r="C6" s="994" t="n">
        <v>1.028</v>
      </c>
      <c r="F6" t="n">
        <v>5</v>
      </c>
      <c r="G6" s="361" t="n">
        <v>32.7</v>
      </c>
      <c r="H6" s="994" t="n">
        <v>1.028</v>
      </c>
    </row>
    <row r="7" ht="15" customHeight="1">
      <c r="A7" t="n">
        <v>26</v>
      </c>
      <c r="B7" s="361" t="n">
        <v>34.3</v>
      </c>
      <c r="C7" s="994" t="n">
        <v>0.7127</v>
      </c>
      <c r="F7" t="n">
        <v>26</v>
      </c>
      <c r="G7" s="361" t="n">
        <v>34.3</v>
      </c>
      <c r="H7" s="994" t="n">
        <v>0.7127</v>
      </c>
    </row>
    <row r="8" ht="15" customHeight="1">
      <c r="A8" t="n">
        <v>19</v>
      </c>
      <c r="B8" s="361" t="n">
        <v>36.9</v>
      </c>
      <c r="C8" s="994" t="n">
        <v>0.6919</v>
      </c>
      <c r="F8" t="n">
        <v>19</v>
      </c>
      <c r="G8" s="361" t="n">
        <v>36.9</v>
      </c>
      <c r="H8" s="994" t="n">
        <v>0.6919</v>
      </c>
    </row>
    <row r="9" ht="15" customHeight="1">
      <c r="A9" t="n">
        <v>25</v>
      </c>
      <c r="B9" s="361" t="n">
        <v>39.1</v>
      </c>
      <c r="C9" s="994" t="n">
        <v>0.4776</v>
      </c>
      <c r="F9" t="n">
        <v>25</v>
      </c>
      <c r="G9" s="361" t="n">
        <v>39.1</v>
      </c>
      <c r="H9" s="994" t="n">
        <v>0.4776</v>
      </c>
    </row>
    <row r="10" ht="15" customHeight="1">
      <c r="A10" t="n">
        <v>12</v>
      </c>
      <c r="B10" s="361" t="n">
        <v>39.2</v>
      </c>
      <c r="C10" s="994" t="n">
        <v>0.5089</v>
      </c>
      <c r="F10" t="n">
        <v>12</v>
      </c>
      <c r="G10" s="361" t="n">
        <v>39.2</v>
      </c>
      <c r="H10" s="994" t="n">
        <v>0.5089</v>
      </c>
    </row>
    <row r="11" ht="15" customHeight="1">
      <c r="A11" t="n">
        <v>39</v>
      </c>
      <c r="B11" s="361" t="n">
        <v>45.7</v>
      </c>
      <c r="C11" s="994" t="n">
        <v>0.6653</v>
      </c>
      <c r="F11" t="n">
        <v>39</v>
      </c>
      <c r="G11" s="361" t="n">
        <v>45.7</v>
      </c>
      <c r="H11" s="994" t="n">
        <v>0.6653</v>
      </c>
    </row>
    <row r="12" ht="15" customHeight="1">
      <c r="A12" t="n">
        <v>33</v>
      </c>
      <c r="B12" s="361" t="n">
        <v>45.9</v>
      </c>
      <c r="C12" s="994" t="n">
        <v>0.6363</v>
      </c>
      <c r="F12" t="n">
        <v>33</v>
      </c>
      <c r="G12" s="361" t="n">
        <v>45.9</v>
      </c>
      <c r="H12" s="994" t="n">
        <v>0.6363</v>
      </c>
    </row>
    <row r="13" ht="15" customHeight="1">
      <c r="A13" t="n">
        <v>13</v>
      </c>
      <c r="B13" s="359" t="n">
        <v>46.7</v>
      </c>
      <c r="C13" s="803" t="n">
        <v>1.129</v>
      </c>
      <c r="F13" t="n">
        <v>13</v>
      </c>
      <c r="G13" s="359" t="n">
        <v>46.7</v>
      </c>
      <c r="H13" s="803" t="n">
        <v>1.129</v>
      </c>
    </row>
    <row r="14" ht="15" customHeight="1">
      <c r="A14" t="n">
        <v>14</v>
      </c>
      <c r="B14" s="359" t="n">
        <v>50.7</v>
      </c>
      <c r="C14" s="803" t="n">
        <v>0.6806</v>
      </c>
      <c r="F14" t="n">
        <v>14</v>
      </c>
      <c r="G14" s="359" t="n">
        <v>50.7</v>
      </c>
      <c r="H14" s="803" t="n">
        <v>0.6806</v>
      </c>
    </row>
    <row r="15" ht="15" customHeight="1">
      <c r="A15" t="n">
        <v>32</v>
      </c>
      <c r="B15" s="361" t="n">
        <v>52.9</v>
      </c>
      <c r="C15" s="994" t="n">
        <v>0.7884</v>
      </c>
      <c r="F15" t="n">
        <v>32</v>
      </c>
      <c r="G15" s="361" t="n">
        <v>52.9</v>
      </c>
      <c r="H15" s="994" t="n">
        <v>0.7884</v>
      </c>
    </row>
    <row r="16" ht="15" customHeight="1">
      <c r="A16" t="n">
        <v>29</v>
      </c>
      <c r="B16" s="359" t="n">
        <v>53.8</v>
      </c>
      <c r="C16" s="803" t="n">
        <v>0.8117</v>
      </c>
      <c r="F16" t="n">
        <v>29</v>
      </c>
      <c r="G16" s="359" t="n">
        <v>53.8</v>
      </c>
      <c r="H16" s="803" t="n">
        <v>0.8117</v>
      </c>
    </row>
    <row r="17" ht="15" customHeight="1">
      <c r="A17" t="n">
        <v>30</v>
      </c>
      <c r="B17" s="359" t="n">
        <v>54.2</v>
      </c>
      <c r="C17" s="803" t="n">
        <v>0.9858</v>
      </c>
      <c r="F17" t="n">
        <v>30</v>
      </c>
      <c r="G17" s="359" t="n">
        <v>54.2</v>
      </c>
      <c r="H17" s="803" t="n">
        <v>0.9858</v>
      </c>
    </row>
    <row r="18" ht="15.75" customHeight="1" thickBot="1">
      <c r="A18" t="n">
        <v>23</v>
      </c>
      <c r="B18" s="359" t="n">
        <v>57</v>
      </c>
      <c r="C18" s="888" t="n">
        <v>0.8905</v>
      </c>
      <c r="F18" t="n">
        <v>23</v>
      </c>
      <c r="G18" s="359" t="n">
        <v>57</v>
      </c>
      <c r="H18" s="888" t="n">
        <v>0.8905</v>
      </c>
    </row>
    <row r="19" ht="15" customHeight="1">
      <c r="A19" t="n">
        <v>6</v>
      </c>
      <c r="B19" s="359" t="n">
        <v>57.5</v>
      </c>
      <c r="C19" s="803" t="n">
        <v>1.295</v>
      </c>
      <c r="F19" t="n">
        <v>6</v>
      </c>
      <c r="G19" s="359" t="n">
        <v>57.5</v>
      </c>
      <c r="H19" s="803" t="n">
        <v>1.295</v>
      </c>
    </row>
    <row r="20" ht="15" customHeight="1">
      <c r="A20" t="n">
        <v>35</v>
      </c>
      <c r="B20" s="359" t="n">
        <v>59.3</v>
      </c>
      <c r="C20" s="803" t="n">
        <v>1.167</v>
      </c>
      <c r="F20" t="n">
        <v>35</v>
      </c>
      <c r="G20" s="359" t="n">
        <v>59.3</v>
      </c>
      <c r="H20" s="803" t="n">
        <v>1.167</v>
      </c>
    </row>
    <row r="21" ht="15" customHeight="1">
      <c r="A21" t="n">
        <v>21</v>
      </c>
      <c r="B21" s="359" t="n">
        <v>61.3</v>
      </c>
      <c r="C21" s="803" t="n">
        <v>0.9937</v>
      </c>
      <c r="F21" t="n">
        <v>21</v>
      </c>
      <c r="G21" s="359" t="n">
        <v>61.3</v>
      </c>
      <c r="H21" s="803" t="n">
        <v>0.9937</v>
      </c>
    </row>
    <row r="22" ht="15" customHeight="1">
      <c r="A22" t="n">
        <v>17</v>
      </c>
      <c r="B22" s="359" t="n">
        <v>62.5</v>
      </c>
      <c r="C22" s="803" t="n">
        <v>0.7893</v>
      </c>
      <c r="F22" t="n">
        <v>17</v>
      </c>
      <c r="G22" s="359" t="n">
        <v>62.5</v>
      </c>
      <c r="H22" s="803" t="n">
        <v>0.7893</v>
      </c>
    </row>
    <row r="23" ht="15.75" customHeight="1" thickBot="1">
      <c r="A23" t="n">
        <v>37</v>
      </c>
      <c r="B23" s="359" t="n">
        <v>63.2</v>
      </c>
      <c r="C23" s="888" t="n">
        <v>1.136</v>
      </c>
      <c r="F23" t="n">
        <v>37</v>
      </c>
      <c r="G23" s="359" t="n">
        <v>63.2</v>
      </c>
      <c r="H23" s="888" t="n">
        <v>1.136</v>
      </c>
    </row>
    <row r="24" ht="15" customHeight="1">
      <c r="A24" t="n">
        <v>22</v>
      </c>
      <c r="B24" s="359" t="n">
        <v>64</v>
      </c>
      <c r="C24" s="840" t="n">
        <v>0.7722</v>
      </c>
      <c r="F24" t="n">
        <v>22</v>
      </c>
      <c r="G24" s="359" t="n">
        <v>64</v>
      </c>
      <c r="H24" s="840" t="n">
        <v>0.7722</v>
      </c>
    </row>
    <row r="25" ht="15" customHeight="1">
      <c r="A25" t="n">
        <v>8</v>
      </c>
      <c r="B25" s="359" t="n">
        <v>66</v>
      </c>
      <c r="C25" s="803" t="n">
        <v>0.9522</v>
      </c>
      <c r="F25" t="n">
        <v>8</v>
      </c>
      <c r="G25" s="359" t="n">
        <v>66</v>
      </c>
      <c r="H25" s="803" t="n">
        <v>0.9522</v>
      </c>
    </row>
    <row r="26" ht="15" customHeight="1">
      <c r="A26" t="n">
        <v>38</v>
      </c>
      <c r="B26" s="359" t="n">
        <v>66</v>
      </c>
      <c r="C26" s="803" t="n">
        <v>1.256</v>
      </c>
      <c r="F26" t="n">
        <v>38</v>
      </c>
      <c r="G26" s="359" t="n">
        <v>66</v>
      </c>
      <c r="H26" s="803" t="n">
        <v>1.256</v>
      </c>
    </row>
    <row r="27" ht="15" customHeight="1">
      <c r="A27" t="n">
        <v>43</v>
      </c>
      <c r="B27" s="359" t="n">
        <v>68.3</v>
      </c>
      <c r="C27" s="803" t="n">
        <v>0.7857</v>
      </c>
      <c r="F27" t="n">
        <v>43</v>
      </c>
      <c r="G27" s="359" t="n">
        <v>68.3</v>
      </c>
      <c r="H27" s="803" t="n">
        <v>0.7857</v>
      </c>
    </row>
    <row r="28" ht="15" customHeight="1">
      <c r="A28" t="n">
        <v>16</v>
      </c>
      <c r="B28" s="359" t="n">
        <v>68.40000000000001</v>
      </c>
      <c r="C28" s="803" t="n">
        <v>0.931</v>
      </c>
      <c r="F28" t="n">
        <v>16</v>
      </c>
      <c r="G28" s="359" t="n">
        <v>68.40000000000001</v>
      </c>
      <c r="H28" s="803" t="n">
        <v>0.931</v>
      </c>
    </row>
    <row r="29" ht="15" customHeight="1">
      <c r="A29" t="n">
        <v>24</v>
      </c>
      <c r="B29" s="359" t="n">
        <v>70.2</v>
      </c>
      <c r="C29" s="840" t="n">
        <v>0.9688</v>
      </c>
      <c r="F29" t="n">
        <v>24</v>
      </c>
      <c r="G29" s="359" t="n">
        <v>70.2</v>
      </c>
      <c r="H29" s="840" t="n">
        <v>0.9688</v>
      </c>
    </row>
    <row r="30" ht="15" customHeight="1">
      <c r="A30" t="n">
        <v>34</v>
      </c>
      <c r="B30" s="359" t="n">
        <v>70.40000000000001</v>
      </c>
      <c r="C30" s="840" t="n">
        <v>0.9666</v>
      </c>
      <c r="F30" t="n">
        <v>34</v>
      </c>
      <c r="G30" s="359" t="n">
        <v>70.40000000000001</v>
      </c>
      <c r="H30" s="840" t="n">
        <v>0.9666</v>
      </c>
    </row>
    <row r="31" ht="15" customHeight="1">
      <c r="A31" t="n">
        <v>40</v>
      </c>
      <c r="B31" s="361" t="n">
        <v>73.09999999999999</v>
      </c>
      <c r="C31" s="994" t="n">
        <v>1.299</v>
      </c>
      <c r="F31" t="n">
        <v>40</v>
      </c>
      <c r="G31" s="361" t="n">
        <v>73.09999999999999</v>
      </c>
      <c r="H31" s="994" t="n">
        <v>1.299</v>
      </c>
    </row>
    <row r="32" ht="15" customHeight="1">
      <c r="A32" t="n">
        <v>27</v>
      </c>
      <c r="B32" s="359" t="n">
        <v>75.5</v>
      </c>
      <c r="C32" s="803" t="n">
        <v>1.181</v>
      </c>
      <c r="F32" t="n">
        <v>27</v>
      </c>
      <c r="G32" s="359" t="n">
        <v>75.5</v>
      </c>
      <c r="H32" s="803" t="n">
        <v>1.181</v>
      </c>
    </row>
    <row r="33" ht="15" customHeight="1">
      <c r="A33" t="n">
        <v>10</v>
      </c>
      <c r="B33" s="359" t="n">
        <v>76.7</v>
      </c>
      <c r="C33" s="803" t="n">
        <v>1.003</v>
      </c>
      <c r="F33" t="n">
        <v>10</v>
      </c>
      <c r="G33" s="359" t="n">
        <v>76.7</v>
      </c>
      <c r="H33" s="803" t="n">
        <v>1.003</v>
      </c>
    </row>
    <row r="34" ht="15" customHeight="1">
      <c r="A34" t="n">
        <v>7</v>
      </c>
      <c r="B34" s="360" t="n">
        <v>80.7</v>
      </c>
      <c r="C34" s="873" t="n">
        <v>2.609</v>
      </c>
      <c r="F34" t="n">
        <v>9</v>
      </c>
      <c r="G34" s="359" t="n">
        <v>81.09999999999999</v>
      </c>
      <c r="H34" s="803" t="n">
        <v>1.333</v>
      </c>
    </row>
    <row r="35" ht="15" customHeight="1">
      <c r="A35" t="n">
        <v>9</v>
      </c>
      <c r="B35" s="359" t="n">
        <v>81.09999999999999</v>
      </c>
      <c r="C35" s="803" t="n">
        <v>1.333</v>
      </c>
      <c r="F35" t="n">
        <v>36</v>
      </c>
      <c r="G35" s="359" t="n">
        <v>81.5</v>
      </c>
      <c r="H35" s="803" t="n">
        <v>1.419</v>
      </c>
    </row>
    <row r="36" ht="15" customHeight="1">
      <c r="A36" t="n">
        <v>36</v>
      </c>
      <c r="B36" s="359" t="n">
        <v>81.5</v>
      </c>
      <c r="C36" s="803" t="n">
        <v>1.419</v>
      </c>
      <c r="F36" t="n">
        <v>18</v>
      </c>
      <c r="G36" s="361" t="n">
        <v>81.7</v>
      </c>
      <c r="H36" s="994" t="n">
        <v>1.172</v>
      </c>
    </row>
    <row r="37" ht="15" customHeight="1">
      <c r="A37" t="n">
        <v>18</v>
      </c>
      <c r="B37" s="361" t="n">
        <v>81.7</v>
      </c>
      <c r="C37" s="994" t="n">
        <v>1.172</v>
      </c>
      <c r="F37" t="n">
        <v>20</v>
      </c>
      <c r="G37" s="359" t="n">
        <v>85.59999999999999</v>
      </c>
      <c r="H37" s="803" t="n">
        <v>1.272</v>
      </c>
    </row>
    <row r="38" ht="15" customHeight="1">
      <c r="A38" t="n">
        <v>44</v>
      </c>
      <c r="B38" s="360" t="n">
        <v>83.90000000000001</v>
      </c>
      <c r="C38" s="873" t="n">
        <v>3.116</v>
      </c>
      <c r="F38" t="n">
        <v>28</v>
      </c>
      <c r="G38" s="359" t="n">
        <v>92.09999999999999</v>
      </c>
      <c r="H38" s="803" t="n">
        <v>1.292</v>
      </c>
    </row>
    <row r="39" ht="15" customHeight="1">
      <c r="A39" t="n">
        <v>1</v>
      </c>
      <c r="B39" s="360" t="n">
        <v>84.2</v>
      </c>
      <c r="C39" s="864" t="n">
        <v>3.899</v>
      </c>
      <c r="F39" t="n">
        <v>15</v>
      </c>
      <c r="G39" s="359" t="n">
        <v>97.3</v>
      </c>
      <c r="H39" s="803" t="n">
        <v>1.339</v>
      </c>
    </row>
    <row r="40" ht="15" customHeight="1">
      <c r="A40" t="n">
        <v>20</v>
      </c>
      <c r="B40" s="359" t="n">
        <v>85.59999999999999</v>
      </c>
      <c r="C40" s="803" t="n">
        <v>1.272</v>
      </c>
      <c r="F40" t="n">
        <v>3</v>
      </c>
      <c r="G40" s="359" t="n">
        <v>116</v>
      </c>
      <c r="H40" s="803" t="n">
        <v>1.359</v>
      </c>
    </row>
    <row r="41" ht="15" customHeight="1">
      <c r="A41" t="n">
        <v>2</v>
      </c>
      <c r="B41" s="360" t="n">
        <v>86.5</v>
      </c>
      <c r="C41" s="873" t="n">
        <v>4.894</v>
      </c>
      <c r="F41" t="n">
        <v>31</v>
      </c>
      <c r="G41" s="359" t="n">
        <v>130</v>
      </c>
      <c r="H41" s="803" t="n">
        <v>1.343</v>
      </c>
    </row>
    <row r="42" ht="15" customHeight="1">
      <c r="A42" t="n">
        <v>28</v>
      </c>
      <c r="B42" s="359" t="n">
        <v>92.09999999999999</v>
      </c>
      <c r="C42" s="803" t="n">
        <v>1.292</v>
      </c>
      <c r="F42" t="n">
        <v>41</v>
      </c>
      <c r="G42" s="359" t="n"/>
      <c r="H42" s="803" t="n">
        <v>0.904</v>
      </c>
    </row>
    <row r="43" ht="15" customHeight="1">
      <c r="A43" t="n">
        <v>15</v>
      </c>
      <c r="B43" s="359" t="n">
        <v>97.3</v>
      </c>
      <c r="C43" s="803" t="n">
        <v>1.339</v>
      </c>
      <c r="F43" t="n">
        <v>42</v>
      </c>
      <c r="G43" s="359" t="n"/>
      <c r="H43" s="803" t="n">
        <v>1.183</v>
      </c>
    </row>
    <row r="44" ht="15" customHeight="1">
      <c r="A44" t="n">
        <v>3</v>
      </c>
      <c r="B44" s="359" t="n">
        <v>116</v>
      </c>
      <c r="C44" s="803" t="n">
        <v>1.359</v>
      </c>
    </row>
    <row r="45" ht="15" customHeight="1">
      <c r="A45" t="n">
        <v>31</v>
      </c>
      <c r="B45" s="359" t="n">
        <v>130</v>
      </c>
      <c r="C45" s="803" t="n">
        <v>1.343</v>
      </c>
    </row>
    <row r="46" ht="15" customHeight="1">
      <c r="A46" t="n">
        <v>41</v>
      </c>
      <c r="B46" s="359" t="n"/>
      <c r="C46" s="803" t="n">
        <v>0.904</v>
      </c>
    </row>
    <row r="47" ht="15" customHeight="1">
      <c r="A47" t="n">
        <v>42</v>
      </c>
      <c r="B47" s="359" t="n"/>
      <c r="C47" s="803" t="n">
        <v>1.183</v>
      </c>
    </row>
  </sheetData>
  <conditionalFormatting sqref="C4:C21">
    <cfRule type="expression" priority="135" dxfId="3" stopIfTrue="1">
      <formula>C4&gt;VLOOKUP($C4,Reporting_Limit_Table,3)</formula>
    </cfRule>
    <cfRule type="expression" priority="136" dxfId="0">
      <formula>C4&gt;VLOOKUP($C4,Reporting_Limit_Table,2)</formula>
    </cfRule>
  </conditionalFormatting>
  <conditionalFormatting sqref="C10 C22 C44:C45">
    <cfRule type="expression" priority="87" dxfId="1" stopIfTrue="1">
      <formula>C10&gt;VLOOKUP($C10,Reporting_Limit_Table,8)</formula>
    </cfRule>
    <cfRule type="expression" priority="88" dxfId="0">
      <formula>C10&gt;VLOOKUP($C10,Reporting_Limit_Table,7)</formula>
    </cfRule>
  </conditionalFormatting>
  <conditionalFormatting sqref="C10">
    <cfRule type="cellIs" priority="86" operator="greaterThan" dxfId="10">
      <formula>2.75</formula>
    </cfRule>
  </conditionalFormatting>
  <conditionalFormatting sqref="C22 C44:C45">
    <cfRule type="cellIs" priority="85" operator="greaterThan" dxfId="10">
      <formula>2.5</formula>
    </cfRule>
  </conditionalFormatting>
  <conditionalFormatting sqref="C23:C43">
    <cfRule type="expression" priority="93" dxfId="3" stopIfTrue="1">
      <formula>C23&gt;VLOOKUP($C23,Reporting_Limit_Table,3)</formula>
    </cfRule>
    <cfRule type="expression" priority="94" dxfId="0">
      <formula>C23&gt;VLOOKUP($C23,Reporting_Limit_Table,2)</formula>
    </cfRule>
  </conditionalFormatting>
  <conditionalFormatting sqref="C46:C47">
    <cfRule type="expression" priority="89" dxfId="3" stopIfTrue="1">
      <formula>C46&gt;VLOOKUP($C46,Reporting_Limit_Table,3)</formula>
    </cfRule>
    <cfRule type="expression" priority="90" dxfId="0">
      <formula>C46&gt;VLOOKUP($C46,Reporting_Limit_Table,2)</formula>
    </cfRule>
  </conditionalFormatting>
  <conditionalFormatting sqref="H4:H21">
    <cfRule type="expression" priority="51" dxfId="3" stopIfTrue="1">
      <formula>H4&gt;VLOOKUP($C4,Reporting_Limit_Table,3)</formula>
    </cfRule>
    <cfRule type="expression" priority="52" dxfId="0">
      <formula>H4&gt;VLOOKUP($C4,Reporting_Limit_Table,2)</formula>
    </cfRule>
  </conditionalFormatting>
  <conditionalFormatting sqref="H10 H22">
    <cfRule type="expression" priority="3" dxfId="1" stopIfTrue="1">
      <formula>H10&gt;VLOOKUP($C10,Reporting_Limit_Table,8)</formula>
    </cfRule>
    <cfRule type="expression" priority="4" dxfId="0">
      <formula>H10&gt;VLOOKUP($C10,Reporting_Limit_Table,7)</formula>
    </cfRule>
  </conditionalFormatting>
  <conditionalFormatting sqref="H10">
    <cfRule type="cellIs" priority="2" operator="greaterThan" dxfId="10">
      <formula>2.75</formula>
    </cfRule>
  </conditionalFormatting>
  <conditionalFormatting sqref="H22 H40:H41">
    <cfRule type="cellIs" priority="1" operator="greaterThan" dxfId="10">
      <formula>2.5</formula>
    </cfRule>
  </conditionalFormatting>
  <conditionalFormatting sqref="H23:H33">
    <cfRule type="expression" priority="29" dxfId="3" stopIfTrue="1">
      <formula>H23&gt;VLOOKUP($C23,Reporting_Limit_Table,3)</formula>
    </cfRule>
    <cfRule type="expression" priority="30" dxfId="0">
      <formula>H23&gt;VLOOKUP($C23,Reporting_Limit_Table,2)</formula>
    </cfRule>
  </conditionalFormatting>
  <conditionalFormatting sqref="H34:H36">
    <cfRule type="expression" priority="21" dxfId="3" stopIfTrue="1">
      <formula>H34&gt;VLOOKUP($C35,Reporting_Limit_Table,3)</formula>
    </cfRule>
    <cfRule type="expression" priority="22" dxfId="0">
      <formula>H34&gt;VLOOKUP($C35,Reporting_Limit_Table,2)</formula>
    </cfRule>
  </conditionalFormatting>
  <conditionalFormatting sqref="H37">
    <cfRule type="expression" priority="15" dxfId="3" stopIfTrue="1">
      <formula>H37&gt;VLOOKUP($C40,Reporting_Limit_Table,3)</formula>
    </cfRule>
    <cfRule type="expression" priority="16" dxfId="0">
      <formula>H37&gt;VLOOKUP($C40,Reporting_Limit_Table,2)</formula>
    </cfRule>
  </conditionalFormatting>
  <conditionalFormatting sqref="H38:H43">
    <cfRule type="expression" priority="5" dxfId="3" stopIfTrue="1">
      <formula>H38&gt;VLOOKUP($C42,Reporting_Limit_Table,3)</formula>
    </cfRule>
    <cfRule type="expression" priority="6" dxfId="0">
      <formula>H38&gt;VLOOKUP($C42,Reporting_Limit_Table,2)</formula>
    </cfRule>
  </conditionalFormatting>
  <conditionalFormatting sqref="H40:H41">
    <cfRule type="expression" priority="938" dxfId="1" stopIfTrue="1">
      <formula>H40&gt;VLOOKUP($C44,Reporting_Limit_Table,8)</formula>
    </cfRule>
    <cfRule type="expression" priority="939" dxfId="0">
      <formula>H40&gt;VLOOKUP($C44,Reporting_Limit_Table,7)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M123"/>
  <sheetViews>
    <sheetView workbookViewId="0">
      <pane ySplit="5" topLeftCell="A90" activePane="bottomLeft" state="frozen"/>
      <selection pane="bottomLeft" activeCell="G122" sqref="G122"/>
    </sheetView>
  </sheetViews>
  <sheetFormatPr baseColWidth="8" defaultRowHeight="12.75"/>
  <cols>
    <col width="12.7109375" customWidth="1" min="1" max="7"/>
  </cols>
  <sheetData>
    <row r="1" ht="17.45" customHeight="1"/>
    <row r="2" ht="17.45" customHeight="1">
      <c r="B2" s="741">
        <f>AVERAGE(B4:B103)</f>
        <v/>
      </c>
      <c r="C2" s="741">
        <f>AVERAGE(C4:C103)</f>
        <v/>
      </c>
    </row>
    <row r="3" ht="17.45" customHeight="1">
      <c r="B3" s="52" t="inlineStr">
        <is>
          <t>WeekDay</t>
        </is>
      </c>
      <c r="C3" s="52" t="inlineStr">
        <is>
          <t>WeekEnd</t>
        </is>
      </c>
    </row>
    <row r="4" ht="17.45" customHeight="1">
      <c r="A4" s="51" t="n">
        <v>1</v>
      </c>
      <c r="B4" s="1126" t="n">
        <v>0.03181</v>
      </c>
      <c r="C4" s="1126" t="n">
        <v>0.0147375</v>
      </c>
      <c r="D4" s="54">
        <f>(B4-C4)/B4</f>
        <v/>
      </c>
      <c r="E4" s="54">
        <f>(B5-C4)/B5</f>
        <v/>
      </c>
      <c r="F4" s="51">
        <f>IF(C4&lt;B4,"Lower","Higher")</f>
        <v/>
      </c>
      <c r="G4" s="51">
        <f>IF(C4&lt;B5,"Lower","Higher")</f>
        <v/>
      </c>
      <c r="I4" s="765">
        <f>B4-C4</f>
        <v/>
      </c>
      <c r="J4" s="1126" t="n">
        <v>0.0147375</v>
      </c>
    </row>
    <row r="5" ht="17.45" customHeight="1">
      <c r="A5" s="51" t="n">
        <v>2</v>
      </c>
      <c r="B5" s="1126" t="n">
        <v>0.02048157894736842</v>
      </c>
      <c r="C5" s="1126" t="n">
        <v>0.0138775</v>
      </c>
      <c r="D5" s="54">
        <f>(B5-C5)/B5</f>
        <v/>
      </c>
      <c r="E5" s="54">
        <f>(B6-C5)/B6</f>
        <v/>
      </c>
      <c r="F5" s="51">
        <f>IF(C5&lt;B5,"Lower","Higher")</f>
        <v/>
      </c>
      <c r="G5" s="51">
        <f>IF(C5&lt;B6,"Lower","Higher")</f>
        <v/>
      </c>
      <c r="I5" s="765">
        <f>B5-C5</f>
        <v/>
      </c>
      <c r="J5" s="1126" t="n">
        <v>0.0138775</v>
      </c>
    </row>
    <row r="6" ht="17.45" customHeight="1">
      <c r="A6" s="51" t="n">
        <v>3</v>
      </c>
      <c r="B6" s="1126" t="n">
        <v>0.0298225</v>
      </c>
      <c r="C6" s="1126" t="n">
        <v>0.0151575</v>
      </c>
      <c r="D6" s="54">
        <f>(B6-C6)/B6</f>
        <v/>
      </c>
      <c r="E6" s="54">
        <f>(B7-C6)/B7</f>
        <v/>
      </c>
      <c r="F6" s="51">
        <f>IF(C6&lt;B6,"Lower","Higher")</f>
        <v/>
      </c>
      <c r="G6" s="51">
        <f>IF(C6&lt;B7,"Lower","Higher")</f>
        <v/>
      </c>
      <c r="I6" s="765">
        <f>B6-C6</f>
        <v/>
      </c>
      <c r="J6" s="1126" t="n">
        <v>0.0151575</v>
      </c>
    </row>
    <row r="7" ht="17.45" customHeight="1">
      <c r="A7" s="51" t="n">
        <v>4</v>
      </c>
      <c r="B7" s="1126" t="n">
        <v>0.0304</v>
      </c>
      <c r="C7" s="1126" t="n">
        <v>0.0198375</v>
      </c>
      <c r="D7" s="54">
        <f>(B7-C7)/B7</f>
        <v/>
      </c>
      <c r="E7" s="54">
        <f>(B8-C7)/B8</f>
        <v/>
      </c>
      <c r="F7" s="51">
        <f>IF(C7&lt;B7,"Lower","Higher")</f>
        <v/>
      </c>
      <c r="G7" s="51">
        <f>IF(C7&lt;B8,"Lower","Higher")</f>
        <v/>
      </c>
      <c r="I7" s="765">
        <f>B7-C7</f>
        <v/>
      </c>
      <c r="J7" s="1126" t="n">
        <v>0.0198375</v>
      </c>
    </row>
    <row r="8" ht="17.45" customHeight="1">
      <c r="A8" s="51" t="n">
        <v>5</v>
      </c>
      <c r="B8" s="1126" t="n">
        <v>0.03483</v>
      </c>
      <c r="C8" s="1126" t="n">
        <v>0.01725625</v>
      </c>
      <c r="D8" s="54">
        <f>(B8-C8)/B8</f>
        <v/>
      </c>
      <c r="E8" s="54">
        <f>(B9-C8)/B9</f>
        <v/>
      </c>
      <c r="F8" s="51">
        <f>IF(C8&lt;B8,"Lower","Higher")</f>
        <v/>
      </c>
      <c r="G8" s="51">
        <f>IF(C8&lt;B9,"Lower","Higher")</f>
        <v/>
      </c>
      <c r="I8" s="765">
        <f>B8-C8</f>
        <v/>
      </c>
      <c r="J8" s="1126" t="n">
        <v>0.01725625</v>
      </c>
    </row>
    <row r="9" ht="17.45" customHeight="1">
      <c r="A9" s="51" t="n">
        <v>6</v>
      </c>
      <c r="B9" s="1126" t="n">
        <v>0.02784</v>
      </c>
      <c r="C9" s="1126" t="n">
        <v>0.0138825</v>
      </c>
      <c r="D9" s="54">
        <f>(B9-C9)/B9</f>
        <v/>
      </c>
      <c r="E9" s="54">
        <f>(B10-C9)/B10</f>
        <v/>
      </c>
      <c r="F9" s="51">
        <f>IF(C9&lt;B9,"Lower","Higher")</f>
        <v/>
      </c>
      <c r="G9" s="51">
        <f>IF(C9&lt;B10,"Lower","Higher")</f>
        <v/>
      </c>
      <c r="I9" s="765">
        <f>B9-C9</f>
        <v/>
      </c>
      <c r="J9" s="1126" t="n">
        <v>0.0138825</v>
      </c>
    </row>
    <row r="10" ht="17.45" customHeight="1">
      <c r="A10" s="51" t="n">
        <v>7</v>
      </c>
      <c r="B10" s="1126" t="n">
        <v>0.02846</v>
      </c>
      <c r="C10" s="1126" t="n">
        <v>0.02754125</v>
      </c>
      <c r="D10" s="54">
        <f>(B10-C10)/B10</f>
        <v/>
      </c>
      <c r="E10" s="56">
        <f>(B11-C10)/B11</f>
        <v/>
      </c>
      <c r="F10" s="51">
        <f>IF(C10&lt;B10,"Lower","Higher")</f>
        <v/>
      </c>
      <c r="G10" s="57">
        <f>IF(C10&lt;B11,"Lower","Higher")</f>
        <v/>
      </c>
      <c r="I10" s="765">
        <f>B10-C10</f>
        <v/>
      </c>
      <c r="J10" s="1126" t="n">
        <v>0.02754125</v>
      </c>
    </row>
    <row r="11" ht="17.45" customHeight="1">
      <c r="A11" s="51" t="n">
        <v>8</v>
      </c>
      <c r="B11" s="1126" t="n">
        <v>0.024074</v>
      </c>
      <c r="C11" s="1126" t="n">
        <v>0.014</v>
      </c>
      <c r="D11" s="54">
        <f>(B11-C11)/B11</f>
        <v/>
      </c>
      <c r="E11" s="54">
        <f>(B12-C11)/B12</f>
        <v/>
      </c>
      <c r="F11" s="51">
        <f>IF(C11&lt;B11,"Lower","Higher")</f>
        <v/>
      </c>
      <c r="G11" s="51">
        <f>IF(C11&lt;B12,"Lower","Higher")</f>
        <v/>
      </c>
      <c r="I11" s="765">
        <f>B11-C11</f>
        <v/>
      </c>
      <c r="J11" s="1126" t="n">
        <v>0.014</v>
      </c>
    </row>
    <row r="12" ht="17.45" customHeight="1">
      <c r="A12" s="51" t="n">
        <v>9</v>
      </c>
      <c r="B12" s="1126" t="n">
        <v>0.01667</v>
      </c>
      <c r="C12" s="1126" t="n">
        <v>0.01155875</v>
      </c>
      <c r="D12" s="54">
        <f>(B12-C12)/B12</f>
        <v/>
      </c>
      <c r="E12" s="54">
        <f>(B13-C12)/B13</f>
        <v/>
      </c>
      <c r="F12" s="51">
        <f>IF(C12&lt;B12,"Lower","Higher")</f>
        <v/>
      </c>
      <c r="G12" s="51">
        <f>IF(C12&lt;B13,"Lower","Higher")</f>
        <v/>
      </c>
      <c r="I12" s="765">
        <f>B12-C12</f>
        <v/>
      </c>
      <c r="J12" s="1126" t="n">
        <v>0.01155875</v>
      </c>
    </row>
    <row r="13" ht="17.45" customHeight="1">
      <c r="A13" s="51" t="n">
        <v>10</v>
      </c>
      <c r="B13" s="1126" t="n">
        <v>0.02885</v>
      </c>
      <c r="C13" s="1126" t="n">
        <v>0.00725125</v>
      </c>
      <c r="D13" s="54">
        <f>(B13-C13)/B13</f>
        <v/>
      </c>
      <c r="E13" s="54">
        <f>(B14-C13)/B14</f>
        <v/>
      </c>
      <c r="F13" s="51">
        <f>IF(C13&lt;B13,"Lower","Higher")</f>
        <v/>
      </c>
      <c r="G13" s="51">
        <f>IF(C13&lt;B14,"Lower","Higher")</f>
        <v/>
      </c>
      <c r="I13" s="765">
        <f>B13-C13</f>
        <v/>
      </c>
      <c r="J13" s="1126" t="n">
        <v>0.00725125</v>
      </c>
    </row>
    <row r="14" ht="17.45" customHeight="1">
      <c r="A14" s="51" t="n">
        <v>11</v>
      </c>
      <c r="B14" s="1126" t="n">
        <v>0.02432</v>
      </c>
      <c r="C14" s="1126" t="n">
        <v>0.0109</v>
      </c>
      <c r="D14" s="54">
        <f>(B14-C14)/B14</f>
        <v/>
      </c>
      <c r="E14" s="54">
        <f>(B15-C14)/B15</f>
        <v/>
      </c>
      <c r="F14" s="51">
        <f>IF(C14&lt;B14,"Lower","Higher")</f>
        <v/>
      </c>
      <c r="G14" s="51">
        <f>IF(C14&lt;B15,"Lower","Higher")</f>
        <v/>
      </c>
      <c r="I14" s="765">
        <f>B14-C14</f>
        <v/>
      </c>
      <c r="J14" s="1126" t="n">
        <v>0.0109</v>
      </c>
    </row>
    <row r="15" ht="17.45" customHeight="1">
      <c r="A15" s="51" t="n">
        <v>12</v>
      </c>
      <c r="B15" s="1126" t="n">
        <v>0.023252</v>
      </c>
      <c r="C15" s="1126" t="n">
        <v>0.01165</v>
      </c>
      <c r="D15" s="54">
        <f>(B15-C15)/B15</f>
        <v/>
      </c>
      <c r="E15" s="54">
        <f>(B16-C15)/B16</f>
        <v/>
      </c>
      <c r="F15" s="51">
        <f>IF(C15&lt;B15,"Lower","Higher")</f>
        <v/>
      </c>
      <c r="G15" s="51">
        <f>IF(C15&lt;B16,"Lower","Higher")</f>
        <v/>
      </c>
      <c r="I15" s="765">
        <f>B15-C15</f>
        <v/>
      </c>
      <c r="J15" s="1126" t="n">
        <v>0.01165</v>
      </c>
    </row>
    <row r="16" ht="17.45" customHeight="1">
      <c r="A16" s="51" t="n">
        <v>13</v>
      </c>
      <c r="B16" s="1126" t="n">
        <v>0.035525</v>
      </c>
      <c r="C16" s="1126" t="n">
        <v>0.01514125</v>
      </c>
      <c r="D16" s="54">
        <f>(B16-C16)/B16</f>
        <v/>
      </c>
      <c r="E16" s="54">
        <f>(B17-C16)/B17</f>
        <v/>
      </c>
      <c r="F16" s="51">
        <f>IF(C16&lt;B16,"Lower","Higher")</f>
        <v/>
      </c>
      <c r="G16" s="51">
        <f>IF(C16&lt;B17,"Lower","Higher")</f>
        <v/>
      </c>
      <c r="I16" s="765">
        <f>B16-C16</f>
        <v/>
      </c>
      <c r="J16" s="1126" t="n">
        <v>0.01514125</v>
      </c>
    </row>
    <row r="17" ht="17.45" customHeight="1">
      <c r="A17" s="51" t="n">
        <v>14</v>
      </c>
      <c r="B17" s="1126" t="n">
        <v>0.03396500000000001</v>
      </c>
      <c r="C17" s="1126" t="n">
        <v>0.015235</v>
      </c>
      <c r="D17" s="54">
        <f>(B17-C17)/B17</f>
        <v/>
      </c>
      <c r="E17" s="54">
        <f>(B18-C17)/B18</f>
        <v/>
      </c>
      <c r="F17" s="51">
        <f>IF(C17&lt;B17,"Lower","Higher")</f>
        <v/>
      </c>
      <c r="G17" s="51">
        <f>IF(C17&lt;B18,"Lower","Higher")</f>
        <v/>
      </c>
      <c r="I17" s="765">
        <f>B17-C17</f>
        <v/>
      </c>
      <c r="J17" s="1126" t="n">
        <v>0.015235</v>
      </c>
    </row>
    <row r="18" ht="17.45" customHeight="1">
      <c r="A18" s="51" t="n">
        <v>15</v>
      </c>
      <c r="B18" s="1126" t="n">
        <v>0.04402105263157895</v>
      </c>
      <c r="C18" s="1126" t="n">
        <v>0.01871125</v>
      </c>
      <c r="D18" s="54">
        <f>(B18-C18)/B18</f>
        <v/>
      </c>
      <c r="E18" s="54">
        <f>(B19-C18)/B19</f>
        <v/>
      </c>
      <c r="F18" s="51">
        <f>IF(C18&lt;B18,"Lower","Higher")</f>
        <v/>
      </c>
      <c r="G18" s="51">
        <f>IF(C18&lt;B19,"Lower","Higher")</f>
        <v/>
      </c>
      <c r="I18" s="765">
        <f>B18-C18</f>
        <v/>
      </c>
      <c r="J18" s="1126" t="n">
        <v>0.01871125</v>
      </c>
    </row>
    <row r="19" ht="17.45" customHeight="1">
      <c r="A19" s="51" t="n">
        <v>16</v>
      </c>
      <c r="B19" s="1126" t="n">
        <v>0.0300725</v>
      </c>
      <c r="C19" s="1126" t="n">
        <v>0.018575</v>
      </c>
      <c r="D19" s="54">
        <f>(B19-C19)/B19</f>
        <v/>
      </c>
      <c r="E19" s="54">
        <f>(B20-C19)/B20</f>
        <v/>
      </c>
      <c r="F19" s="51">
        <f>IF(C19&lt;B19,"Lower","Higher")</f>
        <v/>
      </c>
      <c r="G19" s="51">
        <f>IF(C19&lt;B20,"Lower","Higher")</f>
        <v/>
      </c>
      <c r="I19" s="765">
        <f>B19-C19</f>
        <v/>
      </c>
      <c r="J19" s="1126" t="n">
        <v>0.018575</v>
      </c>
    </row>
    <row r="20" ht="17.45" customHeight="1">
      <c r="A20" s="51" t="n">
        <v>17</v>
      </c>
      <c r="B20" s="1126" t="n">
        <v>0.033985</v>
      </c>
      <c r="C20" s="1126" t="n">
        <v>0.017225</v>
      </c>
      <c r="D20" s="54">
        <f>(B20-C20)/B20</f>
        <v/>
      </c>
      <c r="E20" s="54">
        <f>(B21-C20)/B21</f>
        <v/>
      </c>
      <c r="F20" s="51">
        <f>IF(C20&lt;B20,"Lower","Higher")</f>
        <v/>
      </c>
      <c r="G20" s="51">
        <f>IF(C20&lt;B21,"Lower","Higher")</f>
        <v/>
      </c>
      <c r="I20" s="765">
        <f>B20-C20</f>
        <v/>
      </c>
      <c r="J20" s="1126" t="n">
        <v>0.017225</v>
      </c>
    </row>
    <row r="21" ht="17.45" customHeight="1">
      <c r="A21" s="51" t="n">
        <v>18</v>
      </c>
      <c r="B21" s="1126" t="n">
        <v>0.0281025</v>
      </c>
      <c r="C21" s="1126" t="n">
        <v>0.0265625</v>
      </c>
      <c r="D21" s="54">
        <f>(B21-C21)/B21</f>
        <v/>
      </c>
      <c r="E21" s="54">
        <f>(B22-C21)/B22</f>
        <v/>
      </c>
      <c r="F21" s="51">
        <f>IF(C21&lt;B21,"Lower","Higher")</f>
        <v/>
      </c>
      <c r="G21" s="51">
        <f>IF(C21&lt;B22,"Lower","Higher")</f>
        <v/>
      </c>
      <c r="I21" s="765">
        <f>B21-C21</f>
        <v/>
      </c>
      <c r="J21" s="1126" t="n">
        <v>0.0265625</v>
      </c>
    </row>
    <row r="22" ht="17.45" customHeight="1">
      <c r="A22" s="51" t="n">
        <v>19</v>
      </c>
      <c r="B22" s="1126" t="n">
        <v>0.04495249999999999</v>
      </c>
      <c r="C22" s="1126" t="n">
        <v>0.02334875</v>
      </c>
      <c r="D22" s="54">
        <f>(B22-C22)/B22</f>
        <v/>
      </c>
      <c r="E22" s="54">
        <f>(B23-C22)/B23</f>
        <v/>
      </c>
      <c r="F22" s="51">
        <f>IF(C22&lt;B22,"Lower","Higher")</f>
        <v/>
      </c>
      <c r="G22" s="51">
        <f>IF(C22&lt;B23,"Lower","Higher")</f>
        <v/>
      </c>
      <c r="I22" s="765">
        <f>B22-C22</f>
        <v/>
      </c>
      <c r="J22" s="1126" t="n">
        <v>0.02334875</v>
      </c>
    </row>
    <row r="23" ht="17.45" customHeight="1">
      <c r="A23" s="51" t="n">
        <v>20</v>
      </c>
      <c r="B23" s="1126" t="n">
        <v>0.034605</v>
      </c>
      <c r="C23" s="1126" t="n">
        <v>0.01453</v>
      </c>
      <c r="D23" s="54">
        <f>(B23-C23)/B23</f>
        <v/>
      </c>
      <c r="E23" s="54">
        <f>(B24-C23)/B24</f>
        <v/>
      </c>
      <c r="F23" s="51">
        <f>IF(C23&lt;B23,"Lower","Higher")</f>
        <v/>
      </c>
      <c r="G23" s="51">
        <f>IF(C23&lt;B24,"Lower","Higher")</f>
        <v/>
      </c>
      <c r="I23" s="765">
        <f>B23-C23</f>
        <v/>
      </c>
      <c r="J23" s="1126" t="n">
        <v>0.01453</v>
      </c>
    </row>
    <row r="24" ht="17.45" customHeight="1">
      <c r="A24" s="51" t="n">
        <v>21</v>
      </c>
      <c r="B24" s="1126" t="n">
        <v>0.02923</v>
      </c>
      <c r="C24" s="1126" t="n">
        <v>0.014085</v>
      </c>
      <c r="D24" s="54">
        <f>(B24-C24)/B24</f>
        <v/>
      </c>
      <c r="E24" s="54">
        <f>(B25-C24)/B25</f>
        <v/>
      </c>
      <c r="F24" s="51">
        <f>IF(C24&lt;B24,"Lower","Higher")</f>
        <v/>
      </c>
      <c r="G24" s="51">
        <f>IF(C24&lt;B25,"Lower","Higher")</f>
        <v/>
      </c>
      <c r="I24" s="765">
        <f>B24-C24</f>
        <v/>
      </c>
      <c r="J24" s="1126" t="n">
        <v>0.014085</v>
      </c>
    </row>
    <row r="25" ht="17.45" customHeight="1">
      <c r="A25" s="51" t="n">
        <v>22</v>
      </c>
      <c r="B25" s="1126" t="n">
        <v>0.02763000000000001</v>
      </c>
      <c r="C25" s="1126" t="n">
        <v>0.02423125</v>
      </c>
      <c r="D25" s="54">
        <f>(B25-C25)/B25</f>
        <v/>
      </c>
      <c r="E25" s="54">
        <f>(B26-C25)/B26</f>
        <v/>
      </c>
      <c r="F25" s="51">
        <f>IF(C25&lt;B25,"Lower","Higher")</f>
        <v/>
      </c>
      <c r="G25" s="51">
        <f>IF(C25&lt;B26,"Lower","Higher")</f>
        <v/>
      </c>
      <c r="I25" s="765">
        <f>B25-C25</f>
        <v/>
      </c>
      <c r="J25" s="1126" t="n">
        <v>0.02423125</v>
      </c>
    </row>
    <row r="26" ht="17.45" customHeight="1">
      <c r="A26" s="51" t="n">
        <v>23</v>
      </c>
      <c r="B26" s="1126" t="n">
        <v>0.03355999999999999</v>
      </c>
      <c r="C26" s="1126" t="n">
        <v>0.022075</v>
      </c>
      <c r="D26" s="54">
        <f>(B26-C26)/B26</f>
        <v/>
      </c>
      <c r="E26" s="54">
        <f>(B27-C26)/B27</f>
        <v/>
      </c>
      <c r="F26" s="51">
        <f>IF(C26&lt;B26,"Lower","Higher")</f>
        <v/>
      </c>
      <c r="G26" s="51">
        <f>IF(C26&lt;B27,"Lower","Higher")</f>
        <v/>
      </c>
      <c r="I26" s="765">
        <f>B26-C26</f>
        <v/>
      </c>
      <c r="J26" s="1126" t="n">
        <v>0.022075</v>
      </c>
    </row>
    <row r="27" ht="17.45" customHeight="1">
      <c r="A27" s="51" t="n">
        <v>24</v>
      </c>
      <c r="B27" s="1126" t="n">
        <v>0.04077500000000001</v>
      </c>
      <c r="C27" s="1126" t="n">
        <v>0.024075</v>
      </c>
      <c r="D27" s="54">
        <f>(B27-C27)/B27</f>
        <v/>
      </c>
      <c r="E27" s="54">
        <f>(B28-C27)/B28</f>
        <v/>
      </c>
      <c r="F27" s="51">
        <f>IF(C27&lt;B27,"Lower","Higher")</f>
        <v/>
      </c>
      <c r="G27" s="51">
        <f>IF(C27&lt;B28,"Lower","Higher")</f>
        <v/>
      </c>
      <c r="I27" s="765">
        <f>B27-C27</f>
        <v/>
      </c>
      <c r="J27" s="1126" t="n">
        <v>0.024075</v>
      </c>
    </row>
    <row r="28" ht="17.45" customHeight="1">
      <c r="A28" s="51" t="n">
        <v>25</v>
      </c>
      <c r="B28" s="1126" t="n">
        <v>0.039995</v>
      </c>
      <c r="C28" s="1126" t="n">
        <v>0.023105</v>
      </c>
      <c r="D28" s="54">
        <f>(B28-C28)/B28</f>
        <v/>
      </c>
      <c r="E28" s="54">
        <f>(B29-C28)/B29</f>
        <v/>
      </c>
      <c r="F28" s="51">
        <f>IF(C28&lt;B28,"Lower","Higher")</f>
        <v/>
      </c>
      <c r="G28" s="51">
        <f>IF(C28&lt;B29,"Lower","Higher")</f>
        <v/>
      </c>
      <c r="I28" s="765">
        <f>B28-C28</f>
        <v/>
      </c>
      <c r="J28" s="1126" t="n">
        <v>0.023105</v>
      </c>
    </row>
    <row r="29" ht="17.45" customHeight="1">
      <c r="A29" s="51" t="n">
        <v>26</v>
      </c>
      <c r="B29" s="1126" t="n">
        <v>0.03669000000000001</v>
      </c>
      <c r="C29" s="1126" t="n">
        <v>0.01731875</v>
      </c>
      <c r="D29" s="54">
        <f>(B29-C29)/B29</f>
        <v/>
      </c>
      <c r="E29" s="54">
        <f>(B30-C29)/B30</f>
        <v/>
      </c>
      <c r="F29" s="51">
        <f>IF(C29&lt;B29,"Lower","Higher")</f>
        <v/>
      </c>
      <c r="G29" s="51">
        <f>IF(C29&lt;B30,"Lower","Higher")</f>
        <v/>
      </c>
      <c r="I29" s="765">
        <f>B29-C29</f>
        <v/>
      </c>
      <c r="J29" s="1126" t="n">
        <v>0.01731875</v>
      </c>
    </row>
    <row r="30" ht="17.45" customHeight="1">
      <c r="A30" s="51" t="n">
        <v>27</v>
      </c>
      <c r="B30" s="1126" t="n">
        <v>0.033815</v>
      </c>
      <c r="C30" s="1126" t="n">
        <v>0.02654875</v>
      </c>
      <c r="D30" s="54">
        <f>(B30-C30)/B30</f>
        <v/>
      </c>
      <c r="E30" s="54">
        <f>(B31-C30)/B31</f>
        <v/>
      </c>
      <c r="F30" s="51">
        <f>IF(C30&lt;B30,"Lower","Higher")</f>
        <v/>
      </c>
      <c r="G30" s="51">
        <f>IF(C30&lt;B31,"Lower","Higher")</f>
        <v/>
      </c>
      <c r="I30" s="765">
        <f>B30-C30</f>
        <v/>
      </c>
      <c r="J30" s="1126" t="n">
        <v>0.02654875</v>
      </c>
    </row>
    <row r="31" ht="17.45" customHeight="1">
      <c r="A31" s="51" t="n">
        <v>28</v>
      </c>
      <c r="B31" s="1126" t="n">
        <v>0.04016499999999999</v>
      </c>
      <c r="C31" s="1126" t="n">
        <v>0.01855</v>
      </c>
      <c r="D31" s="54">
        <f>(B31-C31)/B31</f>
        <v/>
      </c>
      <c r="E31" s="54">
        <f>(B32-C31)/B32</f>
        <v/>
      </c>
      <c r="F31" s="51">
        <f>IF(C31&lt;B31,"Lower","Higher")</f>
        <v/>
      </c>
      <c r="G31" s="51">
        <f>IF(C31&lt;B32,"Lower","Higher")</f>
        <v/>
      </c>
      <c r="I31" s="765">
        <f>B31-C31</f>
        <v/>
      </c>
      <c r="J31" s="1126" t="n">
        <v>0.01855</v>
      </c>
    </row>
    <row r="32" ht="17.45" customHeight="1">
      <c r="A32" s="51" t="n">
        <v>29</v>
      </c>
      <c r="B32" s="1126" t="n">
        <v>0.03713500000000002</v>
      </c>
      <c r="C32" s="1126" t="n">
        <v>0.020175</v>
      </c>
      <c r="D32" s="54">
        <f>(B32-C32)/B32</f>
        <v/>
      </c>
      <c r="E32" s="54">
        <f>(B33-C32)/B33</f>
        <v/>
      </c>
      <c r="F32" s="51">
        <f>IF(C32&lt;B32,"Lower","Higher")</f>
        <v/>
      </c>
      <c r="G32" s="51">
        <f>IF(C32&lt;B33,"Lower","Higher")</f>
        <v/>
      </c>
      <c r="I32" s="765">
        <f>B32-C32</f>
        <v/>
      </c>
      <c r="J32" s="1126" t="n">
        <v>0.020175</v>
      </c>
    </row>
    <row r="33" ht="17.45" customHeight="1">
      <c r="A33" s="51" t="n">
        <v>30</v>
      </c>
      <c r="B33" s="1126" t="n">
        <v>0.0352975</v>
      </c>
      <c r="C33" s="1126" t="n">
        <v>0.0147375</v>
      </c>
      <c r="D33" s="54">
        <f>(B33-C33)/B33</f>
        <v/>
      </c>
      <c r="E33" s="54">
        <f>(B34-C33)/B34</f>
        <v/>
      </c>
      <c r="F33" s="51">
        <f>IF(C33&lt;B33,"Lower","Higher")</f>
        <v/>
      </c>
      <c r="G33" s="51">
        <f>IF(C33&lt;B34,"Lower","Higher")</f>
        <v/>
      </c>
      <c r="I33" s="765">
        <f>B33-C33</f>
        <v/>
      </c>
      <c r="J33" s="1126" t="n">
        <v>0.0147375</v>
      </c>
    </row>
    <row r="34" ht="17.45" customHeight="1">
      <c r="A34" s="51" t="n">
        <v>31</v>
      </c>
      <c r="B34" s="1126" t="n">
        <v>0.03737500000000001</v>
      </c>
      <c r="C34" s="1126" t="n">
        <v>0.016775</v>
      </c>
      <c r="D34" s="54">
        <f>(B34-C34)/B34</f>
        <v/>
      </c>
      <c r="E34" s="54">
        <f>(B35-C34)/B35</f>
        <v/>
      </c>
      <c r="F34" s="51">
        <f>IF(C34&lt;B34,"Lower","Higher")</f>
        <v/>
      </c>
      <c r="G34" s="51">
        <f>IF(C34&lt;B35,"Lower","Higher")</f>
        <v/>
      </c>
      <c r="I34" s="765">
        <f>B34-C34</f>
        <v/>
      </c>
      <c r="J34" s="1126" t="n">
        <v>0.016775</v>
      </c>
    </row>
    <row r="35" ht="17.45" customHeight="1">
      <c r="A35" s="51" t="n">
        <v>32</v>
      </c>
      <c r="B35" s="1126" t="n">
        <v>0.039375</v>
      </c>
      <c r="C35" s="1126" t="n">
        <v>0.02056875</v>
      </c>
      <c r="D35" s="54">
        <f>(B35-C35)/B35</f>
        <v/>
      </c>
      <c r="E35" s="54">
        <f>(B36-C35)/B36</f>
        <v/>
      </c>
      <c r="F35" s="51">
        <f>IF(C35&lt;B35,"Lower","Higher")</f>
        <v/>
      </c>
      <c r="G35" s="51">
        <f>IF(C35&lt;B36,"Lower","Higher")</f>
        <v/>
      </c>
      <c r="I35" s="765">
        <f>B35-C35</f>
        <v/>
      </c>
      <c r="J35" s="1126" t="n">
        <v>0.02056875</v>
      </c>
    </row>
    <row r="36" ht="17.45" customHeight="1">
      <c r="A36" s="51" t="n">
        <v>33</v>
      </c>
      <c r="B36" s="1126" t="n">
        <v>0.03471</v>
      </c>
      <c r="C36" s="1126" t="n">
        <v>0.01412875</v>
      </c>
      <c r="D36" s="54">
        <f>(B36-C36)/B36</f>
        <v/>
      </c>
      <c r="E36" s="54">
        <f>(B37-C36)/B37</f>
        <v/>
      </c>
      <c r="F36" s="51">
        <f>IF(C36&lt;B36,"Lower","Higher")</f>
        <v/>
      </c>
      <c r="G36" s="51">
        <f>IF(C36&lt;B37,"Lower","Higher")</f>
        <v/>
      </c>
      <c r="I36" s="765">
        <f>B36-C36</f>
        <v/>
      </c>
      <c r="J36" s="1126" t="n">
        <v>0.01412875</v>
      </c>
    </row>
    <row r="37" ht="17.45" customHeight="1">
      <c r="A37" s="51" t="n">
        <v>34</v>
      </c>
      <c r="B37" s="1126" t="n">
        <v>0.0286025</v>
      </c>
      <c r="C37" s="1126" t="n">
        <v>0.0161</v>
      </c>
      <c r="D37" s="54">
        <f>(B37-C37)/B37</f>
        <v/>
      </c>
      <c r="E37" s="54">
        <f>(B38-C37)/B38</f>
        <v/>
      </c>
      <c r="F37" s="51">
        <f>IF(C37&lt;B37,"Lower","Higher")</f>
        <v/>
      </c>
      <c r="G37" s="51">
        <f>IF(C37&lt;B38,"Lower","Higher")</f>
        <v/>
      </c>
      <c r="I37" s="765">
        <f>B37-C37</f>
        <v/>
      </c>
      <c r="J37" s="1126" t="n">
        <v>0.0161</v>
      </c>
    </row>
    <row r="38" ht="17.45" customHeight="1">
      <c r="A38" s="51" t="n">
        <v>35</v>
      </c>
      <c r="B38" s="1126" t="n">
        <v>0.02936</v>
      </c>
      <c r="C38" s="1126" t="n">
        <v>0.01201375</v>
      </c>
      <c r="D38" s="54">
        <f>(B38-C38)/B38</f>
        <v/>
      </c>
      <c r="E38" s="54">
        <f>(B39-C38)/B39</f>
        <v/>
      </c>
      <c r="F38" s="51">
        <f>IF(C38&lt;B38,"Lower","Higher")</f>
        <v/>
      </c>
      <c r="G38" s="51">
        <f>IF(C38&lt;B39,"Lower","Higher")</f>
        <v/>
      </c>
      <c r="I38" s="765">
        <f>B38-C38</f>
        <v/>
      </c>
      <c r="J38" s="1126" t="n">
        <v>0.01201375</v>
      </c>
    </row>
    <row r="39" ht="17.45" customHeight="1">
      <c r="A39" s="51" t="n">
        <v>36</v>
      </c>
      <c r="B39" s="1126" t="n">
        <v>0.0264155</v>
      </c>
      <c r="C39" s="1126" t="n">
        <v>0.018925</v>
      </c>
      <c r="D39" s="54">
        <f>(B39-C39)/B39</f>
        <v/>
      </c>
      <c r="E39" s="54">
        <f>(B40-C39)/B40</f>
        <v/>
      </c>
      <c r="F39" s="51">
        <f>IF(C39&lt;B39,"Lower","Higher")</f>
        <v/>
      </c>
      <c r="G39" s="51">
        <f>IF(C39&lt;B40,"Lower","Higher")</f>
        <v/>
      </c>
      <c r="I39" s="765">
        <f>B39-C39</f>
        <v/>
      </c>
      <c r="J39" s="1126" t="n">
        <v>0.018925</v>
      </c>
    </row>
    <row r="40" ht="17.45" customHeight="1">
      <c r="A40" s="51" t="n">
        <v>37</v>
      </c>
      <c r="B40" s="1126" t="n">
        <v>0.02977749999999999</v>
      </c>
      <c r="C40" s="1126" t="n">
        <v>0.0200875</v>
      </c>
      <c r="D40" s="54">
        <f>(B40-C40)/B40</f>
        <v/>
      </c>
      <c r="E40" s="54">
        <f>(B41-C40)/B41</f>
        <v/>
      </c>
      <c r="F40" s="51">
        <f>IF(C40&lt;B40,"Lower","Higher")</f>
        <v/>
      </c>
      <c r="G40" s="51">
        <f>IF(C40&lt;B41,"Lower","Higher")</f>
        <v/>
      </c>
      <c r="I40" s="765">
        <f>B40-C40</f>
        <v/>
      </c>
      <c r="J40" s="1126" t="n">
        <v>0.0200875</v>
      </c>
    </row>
    <row r="41" ht="17.45" customHeight="1">
      <c r="A41" s="51" t="n">
        <v>38</v>
      </c>
      <c r="B41" s="1126" t="n">
        <v>0.03602999999999999</v>
      </c>
      <c r="C41" s="1126" t="n">
        <v>0.01646625</v>
      </c>
      <c r="D41" s="54">
        <f>(B41-C41)/B41</f>
        <v/>
      </c>
      <c r="E41" s="54">
        <f>(B42-C41)/B42</f>
        <v/>
      </c>
      <c r="F41" s="51">
        <f>IF(C41&lt;B41,"Lower","Higher")</f>
        <v/>
      </c>
      <c r="G41" s="51">
        <f>IF(C41&lt;B42,"Lower","Higher")</f>
        <v/>
      </c>
      <c r="I41" s="765">
        <f>B41-C41</f>
        <v/>
      </c>
      <c r="J41" s="1126" t="n">
        <v>0.01646625</v>
      </c>
    </row>
    <row r="42" ht="17.45" customHeight="1">
      <c r="A42" s="51" t="n">
        <v>39</v>
      </c>
      <c r="B42" s="1126" t="n">
        <v>0.03466</v>
      </c>
      <c r="C42" s="1126" t="n">
        <v>0.0169</v>
      </c>
      <c r="D42" s="54">
        <f>(B42-C42)/B42</f>
        <v/>
      </c>
      <c r="E42" s="54">
        <f>(B43-C42)/B43</f>
        <v/>
      </c>
      <c r="F42" s="51">
        <f>IF(C42&lt;B42,"Lower","Higher")</f>
        <v/>
      </c>
      <c r="G42" s="51">
        <f>IF(C42&lt;B43,"Lower","Higher")</f>
        <v/>
      </c>
      <c r="I42" s="765">
        <f>B42-C42</f>
        <v/>
      </c>
      <c r="J42" s="1126" t="n">
        <v>0.0169</v>
      </c>
    </row>
    <row r="43" ht="17.45" customHeight="1">
      <c r="A43" s="51" t="n">
        <v>40</v>
      </c>
      <c r="B43" s="1126" t="n">
        <v>0.03526749999999999</v>
      </c>
      <c r="C43" s="1126" t="n">
        <v>0.01525625</v>
      </c>
      <c r="D43" s="54">
        <f>(B43-C43)/B43</f>
        <v/>
      </c>
      <c r="E43" s="54">
        <f>(B44-C43)/B44</f>
        <v/>
      </c>
      <c r="F43" s="51">
        <f>IF(C43&lt;B43,"Lower","Higher")</f>
        <v/>
      </c>
      <c r="G43" s="51">
        <f>IF(C43&lt;B44,"Lower","Higher")</f>
        <v/>
      </c>
      <c r="I43" s="765">
        <f>B43-C43</f>
        <v/>
      </c>
      <c r="J43" s="1126" t="n">
        <v>0.01525625</v>
      </c>
    </row>
    <row r="44" ht="17.45" customHeight="1">
      <c r="A44" s="51" t="n">
        <v>41</v>
      </c>
      <c r="B44" s="1126" t="n">
        <v>0.03933499999999999</v>
      </c>
      <c r="C44" s="1126" t="n">
        <v>0.01262</v>
      </c>
      <c r="D44" s="54">
        <f>(B44-C44)/B44</f>
        <v/>
      </c>
      <c r="E44" s="54">
        <f>(B45-C44)/B45</f>
        <v/>
      </c>
      <c r="F44" s="51">
        <f>IF(C44&lt;B44,"Lower","Higher")</f>
        <v/>
      </c>
      <c r="G44" s="51">
        <f>IF(C44&lt;B45,"Lower","Higher")</f>
        <v/>
      </c>
      <c r="I44" s="765">
        <f>B44-C44</f>
        <v/>
      </c>
      <c r="J44" s="1126" t="n">
        <v>0.01262</v>
      </c>
    </row>
    <row r="45" ht="17.45" customHeight="1">
      <c r="A45" s="51" t="n">
        <v>42</v>
      </c>
      <c r="B45" s="1126" t="n">
        <v>0.04703157894736842</v>
      </c>
      <c r="C45" s="1126" t="n">
        <v>0.0196625</v>
      </c>
      <c r="D45" s="54">
        <f>(B45-C45)/B45</f>
        <v/>
      </c>
      <c r="E45" s="54">
        <f>(B46-C45)/B46</f>
        <v/>
      </c>
      <c r="F45" s="51">
        <f>IF(C45&lt;B45,"Lower","Higher")</f>
        <v/>
      </c>
      <c r="G45" s="51">
        <f>IF(C45&lt;B46,"Lower","Higher")</f>
        <v/>
      </c>
      <c r="I45" s="765">
        <f>B45-C45</f>
        <v/>
      </c>
      <c r="J45" s="1126" t="n">
        <v>0.0196625</v>
      </c>
    </row>
    <row r="46" ht="17.45" customHeight="1">
      <c r="A46" s="51" t="n">
        <v>43</v>
      </c>
      <c r="B46" s="1126" t="n">
        <v>0.0274725</v>
      </c>
      <c r="C46" s="1126" t="n">
        <v>0.0187</v>
      </c>
      <c r="D46" s="54">
        <f>(B46-C46)/B46</f>
        <v/>
      </c>
      <c r="E46" s="54">
        <f>(B47-C46)/B47</f>
        <v/>
      </c>
      <c r="F46" s="51">
        <f>IF(C46&lt;B46,"Lower","Higher")</f>
        <v/>
      </c>
      <c r="G46" s="51">
        <f>IF(C46&lt;B47,"Lower","Higher")</f>
        <v/>
      </c>
      <c r="I46" s="765">
        <f>B46-C46</f>
        <v/>
      </c>
      <c r="J46" s="1126" t="n">
        <v>0.0187</v>
      </c>
    </row>
    <row r="47" ht="17.45" customHeight="1">
      <c r="A47" s="51" t="n">
        <v>44</v>
      </c>
      <c r="B47" s="1126" t="n">
        <v>0.03981249999999999</v>
      </c>
      <c r="C47" s="1126" t="n">
        <v>0.0292375</v>
      </c>
      <c r="D47" s="54">
        <f>(B47-C47)/B47</f>
        <v/>
      </c>
      <c r="E47" s="54">
        <f>(B48-C47)/B48</f>
        <v/>
      </c>
      <c r="F47" s="51">
        <f>IF(C47&lt;B47,"Lower","Higher")</f>
        <v/>
      </c>
      <c r="G47" s="51">
        <f>IF(C47&lt;B48,"Lower","Higher")</f>
        <v/>
      </c>
      <c r="I47" s="765">
        <f>B47-C47</f>
        <v/>
      </c>
      <c r="J47" s="1126" t="n">
        <v>0.0292375</v>
      </c>
    </row>
    <row r="48" ht="17.45" customHeight="1">
      <c r="A48" s="51" t="n">
        <v>45</v>
      </c>
      <c r="B48" s="1126" t="n">
        <v>0.04843421052631579</v>
      </c>
      <c r="C48" s="1126" t="n">
        <v>0.0368</v>
      </c>
      <c r="D48" s="54">
        <f>(B48-C48)/B48</f>
        <v/>
      </c>
      <c r="E48" s="54">
        <f>(B49-C48)/B49</f>
        <v/>
      </c>
      <c r="F48" s="51">
        <f>IF(C48&lt;B48,"Lower","Higher")</f>
        <v/>
      </c>
      <c r="G48" s="51">
        <f>IF(C48&lt;B49,"Lower","Higher")</f>
        <v/>
      </c>
      <c r="I48" s="765">
        <f>B48-C48</f>
        <v/>
      </c>
      <c r="J48" s="1126" t="n">
        <v>0.0368</v>
      </c>
    </row>
    <row r="49" ht="17.45" customHeight="1">
      <c r="A49" s="51" t="n">
        <v>46</v>
      </c>
      <c r="B49" s="1126" t="n">
        <v>0.0409975</v>
      </c>
      <c r="C49" s="1126" t="n">
        <v>0.0175625</v>
      </c>
      <c r="D49" s="54">
        <f>(B49-C49)/B49</f>
        <v/>
      </c>
      <c r="E49" s="54">
        <f>(B50-C49)/B50</f>
        <v/>
      </c>
      <c r="F49" s="51">
        <f>IF(C49&lt;B49,"Lower","Higher")</f>
        <v/>
      </c>
      <c r="G49" s="51">
        <f>IF(C49&lt;B50,"Lower","Higher")</f>
        <v/>
      </c>
      <c r="I49" s="765">
        <f>B49-C49</f>
        <v/>
      </c>
      <c r="J49" s="1126" t="n">
        <v>0.0175625</v>
      </c>
    </row>
    <row r="50" ht="17.45" customHeight="1">
      <c r="A50" s="51" t="n">
        <v>47</v>
      </c>
      <c r="B50" s="1126" t="n">
        <v>0.02787</v>
      </c>
      <c r="C50" s="1126" t="n">
        <v>0.01268625</v>
      </c>
      <c r="D50" s="54">
        <f>(B50-C50)/B50</f>
        <v/>
      </c>
      <c r="E50" s="54">
        <f>(B51-C50)/B51</f>
        <v/>
      </c>
      <c r="F50" s="51">
        <f>IF(C50&lt;B50,"Lower","Higher")</f>
        <v/>
      </c>
      <c r="G50" s="51">
        <f>IF(C50&lt;B51,"Lower","Higher")</f>
        <v/>
      </c>
      <c r="I50" s="765">
        <f>B50-C50</f>
        <v/>
      </c>
      <c r="J50" s="1126" t="n">
        <v>0.01268625</v>
      </c>
    </row>
    <row r="51" ht="17.45" customHeight="1">
      <c r="A51" s="51" t="n">
        <v>48</v>
      </c>
      <c r="B51" s="1126" t="n">
        <v>0.03321500000000001</v>
      </c>
      <c r="C51" s="1126" t="n">
        <v>0.0112875</v>
      </c>
      <c r="D51" s="54">
        <f>(B51-C51)/B51</f>
        <v/>
      </c>
      <c r="E51" s="54">
        <f>(B52-C51)/B52</f>
        <v/>
      </c>
      <c r="F51" s="51">
        <f>IF(C51&lt;B51,"Lower","Higher")</f>
        <v/>
      </c>
      <c r="G51" s="51">
        <f>IF(C51&lt;B52,"Lower","Higher")</f>
        <v/>
      </c>
      <c r="I51" s="765">
        <f>B51-C51</f>
        <v/>
      </c>
      <c r="J51" s="1126" t="n">
        <v>0.0112875</v>
      </c>
    </row>
    <row r="52" ht="17.45" customHeight="1">
      <c r="A52" s="51" t="n">
        <v>49</v>
      </c>
      <c r="B52" s="1126" t="n">
        <v>0.02174210526315789</v>
      </c>
      <c r="C52" s="1126" t="n">
        <v>0.013975</v>
      </c>
      <c r="D52" s="54">
        <f>(B52-C52)/B52</f>
        <v/>
      </c>
      <c r="E52" s="54">
        <f>(B53-C52)/B53</f>
        <v/>
      </c>
      <c r="F52" s="51">
        <f>IF(C52&lt;B52,"Lower","Higher")</f>
        <v/>
      </c>
      <c r="G52" s="51">
        <f>IF(C52&lt;B53,"Lower","Higher")</f>
        <v/>
      </c>
      <c r="I52" s="765">
        <f>B52-C52</f>
        <v/>
      </c>
      <c r="J52" s="1126" t="n">
        <v>0.013975</v>
      </c>
    </row>
    <row r="53" ht="17.45" customHeight="1">
      <c r="A53" s="51" t="n">
        <v>50</v>
      </c>
      <c r="B53" s="1126" t="n">
        <v>0.03570249999999999</v>
      </c>
      <c r="C53" s="1126" t="n">
        <v>0.01975</v>
      </c>
      <c r="D53" s="54">
        <f>(B53-C53)/B53</f>
        <v/>
      </c>
      <c r="E53" s="54">
        <f>(B54-C53)/B54</f>
        <v/>
      </c>
      <c r="F53" s="51">
        <f>IF(C53&lt;B53,"Lower","Higher")</f>
        <v/>
      </c>
      <c r="G53" s="51">
        <f>IF(C53&lt;B54,"Lower","Higher")</f>
        <v/>
      </c>
      <c r="I53" s="765">
        <f>B53-C53</f>
        <v/>
      </c>
      <c r="J53" s="1126" t="n">
        <v>0.01975</v>
      </c>
    </row>
    <row r="54" ht="17.45" customHeight="1">
      <c r="A54" s="51" t="n">
        <v>51</v>
      </c>
      <c r="B54" s="1126" t="n">
        <v>0.03009999999999999</v>
      </c>
      <c r="C54" s="1126" t="n">
        <v>0.0137625</v>
      </c>
      <c r="D54" s="54">
        <f>(B54-C54)/B54</f>
        <v/>
      </c>
      <c r="E54" s="54">
        <f>(B55-C54)/B55</f>
        <v/>
      </c>
      <c r="F54" s="51">
        <f>IF(C54&lt;B54,"Lower","Higher")</f>
        <v/>
      </c>
      <c r="G54" s="51">
        <f>IF(C54&lt;B55,"Lower","Higher")</f>
        <v/>
      </c>
      <c r="I54" s="765">
        <f>B54-C54</f>
        <v/>
      </c>
      <c r="J54" s="1126" t="n">
        <v>0.0137625</v>
      </c>
    </row>
    <row r="55" ht="17.45" customHeight="1">
      <c r="A55" s="51" t="n">
        <v>52</v>
      </c>
      <c r="B55" s="1126" t="n">
        <v>0.02026</v>
      </c>
      <c r="C55" s="1126" t="n">
        <v>0.01254375</v>
      </c>
      <c r="D55" s="54">
        <f>(B55-C55)/B55</f>
        <v/>
      </c>
      <c r="E55" s="54">
        <f>(B56-C55)/B56</f>
        <v/>
      </c>
      <c r="F55" s="51">
        <f>IF(C55&lt;B55,"Lower","Higher")</f>
        <v/>
      </c>
      <c r="G55" s="51">
        <f>IF(C55&lt;B56,"Lower","Higher")</f>
        <v/>
      </c>
      <c r="I55" s="765">
        <f>B55-C55</f>
        <v/>
      </c>
      <c r="J55" s="1126" t="n">
        <v>0.01254375</v>
      </c>
    </row>
    <row r="56" ht="17.45" customHeight="1">
      <c r="A56" s="51" t="n">
        <v>53</v>
      </c>
      <c r="B56" s="1126" t="n">
        <v>0.02826499999999999</v>
      </c>
      <c r="C56" s="1126" t="n">
        <v>0.01122</v>
      </c>
      <c r="D56" s="54">
        <f>(B56-C56)/B56</f>
        <v/>
      </c>
      <c r="E56" s="54">
        <f>(B57-C56)/B57</f>
        <v/>
      </c>
      <c r="F56" s="51">
        <f>IF(C56&lt;B56,"Lower","Higher")</f>
        <v/>
      </c>
      <c r="G56" s="51">
        <f>IF(C56&lt;B57,"Lower","Higher")</f>
        <v/>
      </c>
      <c r="I56" s="765">
        <f>B56-C56</f>
        <v/>
      </c>
      <c r="J56" s="1126" t="n">
        <v>0.01122</v>
      </c>
    </row>
    <row r="57" ht="17.45" customHeight="1">
      <c r="A57" s="51" t="n">
        <v>54</v>
      </c>
      <c r="B57" s="1126" t="n">
        <v>0.0290675</v>
      </c>
      <c r="C57" s="1126" t="n">
        <v>0.008687499999999999</v>
      </c>
      <c r="D57" s="54">
        <f>(B57-C57)/B57</f>
        <v/>
      </c>
      <c r="E57" s="54">
        <f>(B58-C57)/B58</f>
        <v/>
      </c>
      <c r="F57" s="51">
        <f>IF(C57&lt;B57,"Lower","Higher")</f>
        <v/>
      </c>
      <c r="G57" s="51">
        <f>IF(C57&lt;B58,"Lower","Higher")</f>
        <v/>
      </c>
      <c r="I57" s="765">
        <f>B57-C57</f>
        <v/>
      </c>
      <c r="J57" s="1126" t="n">
        <v>0.008687499999999999</v>
      </c>
    </row>
    <row r="58" ht="17.45" customHeight="1">
      <c r="A58" s="51" t="n">
        <v>55</v>
      </c>
      <c r="B58" s="1126" t="n">
        <v>0.0124875</v>
      </c>
      <c r="C58" s="1126" t="n">
        <v>0.01774375</v>
      </c>
      <c r="D58" s="56">
        <f>(B58-C58)/B58</f>
        <v/>
      </c>
      <c r="E58" s="54">
        <f>(B59-C58)/B59</f>
        <v/>
      </c>
      <c r="F58" s="57">
        <f>IF(C58&lt;B58,"Lower","Higher")</f>
        <v/>
      </c>
      <c r="G58" s="51">
        <f>IF(C58&lt;B59,"Lower","Higher")</f>
        <v/>
      </c>
      <c r="I58" s="765">
        <f>B58-C58</f>
        <v/>
      </c>
      <c r="J58" s="1126" t="n">
        <v>0.01774375</v>
      </c>
    </row>
    <row r="59" ht="17.45" customHeight="1">
      <c r="A59" s="51" t="n">
        <v>56</v>
      </c>
      <c r="B59" s="1126" t="n">
        <v>0.03880789473684211</v>
      </c>
      <c r="C59" s="1126" t="n">
        <v>0.01734625</v>
      </c>
      <c r="D59" s="54">
        <f>(B59-C59)/B59</f>
        <v/>
      </c>
      <c r="E59" s="54">
        <f>(B60-C59)/B60</f>
        <v/>
      </c>
      <c r="F59" s="51">
        <f>IF(C59&lt;B59,"Lower","Higher")</f>
        <v/>
      </c>
      <c r="G59" s="51">
        <f>IF(C59&lt;B60,"Lower","Higher")</f>
        <v/>
      </c>
      <c r="I59" s="765">
        <f>B59-C59</f>
        <v/>
      </c>
      <c r="J59" s="1126" t="n">
        <v>0.01734625</v>
      </c>
    </row>
    <row r="60" ht="17.45" customHeight="1">
      <c r="A60" s="51" t="n">
        <v>57</v>
      </c>
      <c r="B60" s="1126" t="n">
        <v>0.03174</v>
      </c>
      <c r="C60" s="1126" t="n">
        <v>0.0047875</v>
      </c>
      <c r="D60" s="54">
        <f>(B60-C60)/B60</f>
        <v/>
      </c>
      <c r="E60" s="54">
        <f>(B61-C60)/B61</f>
        <v/>
      </c>
      <c r="F60" s="51">
        <f>IF(C60&lt;B60,"Lower","Higher")</f>
        <v/>
      </c>
      <c r="G60" s="51">
        <f>IF(C60&lt;B61,"Lower","Higher")</f>
        <v/>
      </c>
      <c r="I60" s="765">
        <f>B60-C60</f>
        <v/>
      </c>
      <c r="J60" s="1126" t="n">
        <v>0.0047875</v>
      </c>
    </row>
    <row r="61" ht="17.45" customHeight="1">
      <c r="A61" s="51" t="n">
        <v>58</v>
      </c>
      <c r="B61" s="1126" t="n">
        <v>0.02578684210526316</v>
      </c>
      <c r="C61" s="1126" t="n">
        <v>0.0104</v>
      </c>
      <c r="D61" s="54">
        <f>(B61-C61)/B61</f>
        <v/>
      </c>
      <c r="E61" s="54">
        <f>(B62-C61)/B62</f>
        <v/>
      </c>
      <c r="F61" s="51">
        <f>IF(C61&lt;B61,"Lower","Higher")</f>
        <v/>
      </c>
      <c r="G61" s="51">
        <f>IF(C61&lt;B62,"Lower","Higher")</f>
        <v/>
      </c>
      <c r="I61" s="765">
        <f>B61-C61</f>
        <v/>
      </c>
      <c r="J61" s="1126" t="n">
        <v>0.0104</v>
      </c>
    </row>
    <row r="62" ht="17.45" customHeight="1">
      <c r="A62" s="51" t="n">
        <v>59</v>
      </c>
      <c r="B62" s="1126" t="n">
        <v>0.02233000000000001</v>
      </c>
      <c r="C62" s="1126" t="n">
        <v>0.01959375</v>
      </c>
      <c r="D62" s="54">
        <f>(B62-C62)/B62</f>
        <v/>
      </c>
      <c r="E62" s="54">
        <f>(B63-C62)/B63</f>
        <v/>
      </c>
      <c r="F62" s="51">
        <f>IF(C62&lt;B62,"Lower","Higher")</f>
        <v/>
      </c>
      <c r="G62" s="51">
        <f>IF(C62&lt;B63,"Lower","Higher")</f>
        <v/>
      </c>
      <c r="I62" s="765">
        <f>B62-C62</f>
        <v/>
      </c>
      <c r="J62" s="1126" t="n">
        <v>0.01959375</v>
      </c>
    </row>
    <row r="63" ht="17.45" customHeight="1">
      <c r="A63" s="51" t="n">
        <v>60</v>
      </c>
      <c r="B63" s="1126" t="n">
        <v>0.031275</v>
      </c>
      <c r="C63" s="1126" t="n">
        <v>0.01064625</v>
      </c>
      <c r="D63" s="54">
        <f>(B63-C63)/B63</f>
        <v/>
      </c>
      <c r="E63" s="54">
        <f>(B64-C63)/B64</f>
        <v/>
      </c>
      <c r="F63" s="51">
        <f>IF(C63&lt;B63,"Lower","Higher")</f>
        <v/>
      </c>
      <c r="G63" s="51">
        <f>IF(C63&lt;B64,"Lower","Higher")</f>
        <v/>
      </c>
      <c r="I63" s="765">
        <f>B63-C63</f>
        <v/>
      </c>
      <c r="J63" s="1126" t="n">
        <v>0.01064625</v>
      </c>
    </row>
    <row r="64" ht="17.45" customHeight="1">
      <c r="A64" s="51" t="n">
        <v>61</v>
      </c>
      <c r="B64" s="1126" t="n">
        <v>0.0288825</v>
      </c>
      <c r="C64" s="1126" t="n">
        <v>0.008144999999999999</v>
      </c>
      <c r="D64" s="54">
        <f>(B64-C64)/B64</f>
        <v/>
      </c>
      <c r="E64" s="54">
        <f>(B65-C64)/B65</f>
        <v/>
      </c>
      <c r="F64" s="51">
        <f>IF(C64&lt;B64,"Lower","Higher")</f>
        <v/>
      </c>
      <c r="G64" s="51">
        <f>IF(C64&lt;B65,"Lower","Higher")</f>
        <v/>
      </c>
      <c r="I64" s="765">
        <f>B64-C64</f>
        <v/>
      </c>
      <c r="J64" s="1126" t="n">
        <v>0.008144999999999999</v>
      </c>
    </row>
    <row r="65" ht="17.45" customHeight="1">
      <c r="A65" s="51" t="n">
        <v>62</v>
      </c>
      <c r="B65" s="1126" t="n">
        <v>0.029525</v>
      </c>
      <c r="C65" s="1126" t="n">
        <v>0.0105075</v>
      </c>
      <c r="D65" s="54">
        <f>(B65-C65)/B65</f>
        <v/>
      </c>
      <c r="E65" s="54">
        <f>(B66-C65)/B66</f>
        <v/>
      </c>
      <c r="F65" s="51">
        <f>IF(C65&lt;B65,"Lower","Higher")</f>
        <v/>
      </c>
      <c r="G65" s="51">
        <f>IF(C65&lt;B66,"Lower","Higher")</f>
        <v/>
      </c>
      <c r="I65" s="765">
        <f>B65-C65</f>
        <v/>
      </c>
      <c r="J65" s="1126" t="n">
        <v>0.0105075</v>
      </c>
    </row>
    <row r="66" ht="17.45" customHeight="1">
      <c r="A66" s="51" t="n">
        <v>63</v>
      </c>
      <c r="B66" s="1126" t="n">
        <v>0.03360750000000001</v>
      </c>
      <c r="C66" s="1126" t="n">
        <v>0.01577375</v>
      </c>
      <c r="D66" s="54">
        <f>(B66-C66)/B66</f>
        <v/>
      </c>
      <c r="E66" s="54">
        <f>(B67-C66)/B67</f>
        <v/>
      </c>
      <c r="F66" s="51">
        <f>IF(C66&lt;B66,"Lower","Higher")</f>
        <v/>
      </c>
      <c r="G66" s="51">
        <f>IF(C66&lt;B67,"Lower","Higher")</f>
        <v/>
      </c>
      <c r="I66" s="765">
        <f>B66-C66</f>
        <v/>
      </c>
      <c r="J66" s="1126" t="n">
        <v>0.01577375</v>
      </c>
    </row>
    <row r="67" ht="17.45" customHeight="1">
      <c r="A67" s="51" t="n">
        <v>64</v>
      </c>
      <c r="B67" s="1126" t="n">
        <v>0.02774</v>
      </c>
      <c r="C67" s="1126" t="n">
        <v>0.01369375</v>
      </c>
      <c r="D67" s="54">
        <f>(B67-C67)/B67</f>
        <v/>
      </c>
      <c r="E67" s="54">
        <f>(B68-C67)/B68</f>
        <v/>
      </c>
      <c r="F67" s="51">
        <f>IF(C67&lt;B67,"Lower","Higher")</f>
        <v/>
      </c>
      <c r="G67" s="51">
        <f>IF(C67&lt;B68,"Lower","Higher")</f>
        <v/>
      </c>
      <c r="I67" s="765">
        <f>B67-C67</f>
        <v/>
      </c>
      <c r="J67" s="1126" t="n">
        <v>0.01369375</v>
      </c>
    </row>
    <row r="68" ht="17.45" customHeight="1">
      <c r="A68" s="51" t="n">
        <v>65</v>
      </c>
      <c r="B68" s="1126" t="n">
        <v>0.034495</v>
      </c>
      <c r="C68" s="1126" t="n">
        <v>0.01654875</v>
      </c>
      <c r="D68" s="54">
        <f>(B68-C68)/B68</f>
        <v/>
      </c>
      <c r="E68" s="54">
        <f>(B69-C68)/B69</f>
        <v/>
      </c>
      <c r="F68" s="51">
        <f>IF(C68&lt;B68,"Lower","Higher")</f>
        <v/>
      </c>
      <c r="G68" s="51">
        <f>IF(C68&lt;B69,"Lower","Higher")</f>
        <v/>
      </c>
      <c r="I68" s="765">
        <f>B68-C68</f>
        <v/>
      </c>
      <c r="J68" s="1126" t="n">
        <v>0.01654875</v>
      </c>
    </row>
    <row r="69" ht="17.45" customHeight="1">
      <c r="A69" s="51" t="n">
        <v>66</v>
      </c>
      <c r="B69" s="1126" t="n">
        <v>0.0291375</v>
      </c>
      <c r="C69" s="1126" t="n">
        <v>0.01355</v>
      </c>
      <c r="D69" s="54">
        <f>(B69-C69)/B69</f>
        <v/>
      </c>
      <c r="E69" s="54">
        <f>(B70-C69)/B70</f>
        <v/>
      </c>
      <c r="F69" s="51">
        <f>IF(C69&lt;B69,"Lower","Higher")</f>
        <v/>
      </c>
      <c r="G69" s="51">
        <f>IF(C69&lt;B70,"Lower","Higher")</f>
        <v/>
      </c>
      <c r="I69" s="765">
        <f>B69-C69</f>
        <v/>
      </c>
      <c r="J69" s="1126" t="n">
        <v>0.01355</v>
      </c>
    </row>
    <row r="70" ht="17.45" customHeight="1">
      <c r="A70" s="51" t="n">
        <v>67</v>
      </c>
      <c r="B70" s="1126" t="n">
        <v>0.037765</v>
      </c>
      <c r="C70" s="1126" t="n">
        <v>0.0168525</v>
      </c>
      <c r="D70" s="54">
        <f>(B70-C70)/B70</f>
        <v/>
      </c>
      <c r="E70" s="54">
        <f>(B71-C70)/B71</f>
        <v/>
      </c>
      <c r="F70" s="51">
        <f>IF(C70&lt;B70,"Lower","Higher")</f>
        <v/>
      </c>
      <c r="G70" s="51">
        <f>IF(C70&lt;B71,"Lower","Higher")</f>
        <v/>
      </c>
      <c r="I70" s="765">
        <f>B70-C70</f>
        <v/>
      </c>
      <c r="J70" s="1126" t="n">
        <v>0.0168525</v>
      </c>
    </row>
    <row r="71" ht="17.45" customHeight="1">
      <c r="A71" s="51" t="n">
        <v>68</v>
      </c>
      <c r="B71" s="1126" t="n">
        <v>0.03202058823529411</v>
      </c>
      <c r="C71" s="1126" t="n">
        <v>0.00917625</v>
      </c>
      <c r="D71" s="54">
        <f>(B71-C71)/B71</f>
        <v/>
      </c>
      <c r="E71" s="54">
        <f>(B72-C71)/B72</f>
        <v/>
      </c>
      <c r="F71" s="51">
        <f>IF(C71&lt;B71,"Lower","Higher")</f>
        <v/>
      </c>
      <c r="G71" s="51">
        <f>IF(C71&lt;B72,"Lower","Higher")</f>
        <v/>
      </c>
      <c r="I71" s="765">
        <f>B71-C71</f>
        <v/>
      </c>
      <c r="J71" s="1126" t="n">
        <v>0.00917625</v>
      </c>
    </row>
    <row r="72" ht="17.45" customHeight="1">
      <c r="A72" s="51" t="n">
        <v>69</v>
      </c>
      <c r="B72" s="1126" t="n">
        <v>0.0246375</v>
      </c>
      <c r="C72" s="1126" t="n">
        <v>0.011415</v>
      </c>
      <c r="D72" s="54">
        <f>(B72-C72)/B72</f>
        <v/>
      </c>
      <c r="E72" s="54">
        <f>(B73-C72)/B73</f>
        <v/>
      </c>
      <c r="F72" s="51">
        <f>IF(C72&lt;B72,"Lower","Higher")</f>
        <v/>
      </c>
      <c r="G72" s="51">
        <f>IF(C72&lt;B73,"Lower","Higher")</f>
        <v/>
      </c>
      <c r="I72" s="765">
        <f>B72-C72</f>
        <v/>
      </c>
      <c r="J72" s="1126" t="n">
        <v>0.011415</v>
      </c>
    </row>
    <row r="73" ht="17.45" customHeight="1">
      <c r="A73" s="51" t="n">
        <v>70</v>
      </c>
      <c r="B73" s="1126" t="n">
        <v>0.0294225</v>
      </c>
      <c r="C73" s="1126" t="n">
        <v>0.01210625</v>
      </c>
      <c r="D73" s="54">
        <f>(B73-C73)/B73</f>
        <v/>
      </c>
      <c r="E73" s="54">
        <f>(B74-C73)/B74</f>
        <v/>
      </c>
      <c r="F73" s="51">
        <f>IF(C73&lt;B73,"Lower","Higher")</f>
        <v/>
      </c>
      <c r="G73" s="51">
        <f>IF(C73&lt;B74,"Lower","Higher")</f>
        <v/>
      </c>
      <c r="I73" s="765">
        <f>B73-C73</f>
        <v/>
      </c>
      <c r="J73" s="1126" t="n">
        <v>0.01210625</v>
      </c>
    </row>
    <row r="74" ht="17.45" customHeight="1">
      <c r="A74" s="51" t="n">
        <v>71</v>
      </c>
      <c r="B74" s="1126" t="n">
        <v>0.03007894736842105</v>
      </c>
      <c r="C74" s="1126" t="n">
        <v>0.0180125</v>
      </c>
      <c r="D74" s="54">
        <f>(B74-C74)/B74</f>
        <v/>
      </c>
      <c r="E74" s="54">
        <f>(B75-C74)/B75</f>
        <v/>
      </c>
      <c r="F74" s="51">
        <f>IF(C74&lt;B74,"Lower","Higher")</f>
        <v/>
      </c>
      <c r="G74" s="51">
        <f>IF(C74&lt;B75,"Lower","Higher")</f>
        <v/>
      </c>
      <c r="I74" s="765">
        <f>B74-C74</f>
        <v/>
      </c>
      <c r="J74" s="1126" t="n">
        <v>0.0180125</v>
      </c>
    </row>
    <row r="75" ht="17.45" customHeight="1">
      <c r="A75" s="51" t="n">
        <v>72</v>
      </c>
      <c r="B75" s="1126" t="n">
        <v>0.02881842105263158</v>
      </c>
      <c r="C75" s="1126" t="n">
        <v>0.01355125</v>
      </c>
      <c r="D75" s="54">
        <f>(B75-C75)/B75</f>
        <v/>
      </c>
      <c r="E75" s="54">
        <f>(B76-C75)/B76</f>
        <v/>
      </c>
      <c r="F75" s="51">
        <f>IF(C75&lt;B75,"Lower","Higher")</f>
        <v/>
      </c>
      <c r="G75" s="51">
        <f>IF(C75&lt;B76,"Lower","Higher")</f>
        <v/>
      </c>
      <c r="I75" s="765">
        <f>B75-C75</f>
        <v/>
      </c>
      <c r="J75" s="1126" t="n">
        <v>0.0180125</v>
      </c>
    </row>
    <row r="76" ht="17.45" customHeight="1">
      <c r="A76" s="51" t="n">
        <v>73</v>
      </c>
      <c r="B76" s="1126" t="n">
        <v>0.0240875</v>
      </c>
      <c r="C76" s="1126" t="n">
        <v>0.0102125</v>
      </c>
      <c r="D76" s="54">
        <f>(B76-C76)/B76</f>
        <v/>
      </c>
      <c r="E76" s="54">
        <f>(B77-C76)/B77</f>
        <v/>
      </c>
      <c r="F76" s="51">
        <f>IF(C76&lt;B76,"Lower","Higher")</f>
        <v/>
      </c>
      <c r="G76" s="51">
        <f>IF(C76&lt;B77,"Lower","Higher")</f>
        <v/>
      </c>
      <c r="I76" s="765">
        <f>B76-C76</f>
        <v/>
      </c>
      <c r="J76" s="1126" t="n">
        <v>0.0180125</v>
      </c>
    </row>
    <row r="77" ht="17.45" customHeight="1">
      <c r="A77" s="51" t="n">
        <v>74</v>
      </c>
      <c r="B77" s="1126" t="n">
        <v>0.021665</v>
      </c>
      <c r="C77" s="1126" t="n">
        <v>0.01114375</v>
      </c>
      <c r="D77" s="54">
        <f>(B77-C77)/B77</f>
        <v/>
      </c>
      <c r="E77" s="54">
        <f>(B78-C77)/B78</f>
        <v/>
      </c>
      <c r="F77" s="51">
        <f>IF(C77&lt;B77,"Lower","Higher")</f>
        <v/>
      </c>
      <c r="G77" s="51">
        <f>IF(C77&lt;B78,"Lower","Higher")</f>
        <v/>
      </c>
      <c r="I77" s="765">
        <f>B77-C77</f>
        <v/>
      </c>
      <c r="J77" s="1126" t="n">
        <v>0.0180125</v>
      </c>
    </row>
    <row r="78" ht="17.45" customHeight="1">
      <c r="A78" s="51" t="n">
        <v>75</v>
      </c>
      <c r="B78" s="1126" t="n">
        <v>0.030385</v>
      </c>
      <c r="C78" s="1126" t="n">
        <v>0.0142375</v>
      </c>
      <c r="D78" s="54">
        <f>(B78-C78)/B78</f>
        <v/>
      </c>
      <c r="E78" s="54">
        <f>(B79-C78)/B79</f>
        <v/>
      </c>
      <c r="F78" s="51">
        <f>IF(C78&lt;B78,"Lower","Higher")</f>
        <v/>
      </c>
      <c r="G78" s="51">
        <f>IF(C78&lt;B79,"Lower","Higher")</f>
        <v/>
      </c>
      <c r="I78" s="765">
        <f>B78-C78</f>
        <v/>
      </c>
      <c r="J78" s="1126" t="n">
        <v>0.0180125</v>
      </c>
    </row>
    <row r="79" ht="17.45" customHeight="1">
      <c r="A79" s="51" t="n">
        <v>76</v>
      </c>
      <c r="B79" s="1127" t="n">
        <v>0.02369</v>
      </c>
      <c r="C79" s="1127" t="n">
        <v>0.01428125</v>
      </c>
      <c r="D79" s="54">
        <f>(B79-C79)/B79</f>
        <v/>
      </c>
      <c r="E79" s="54">
        <f>(B80-C79)/B80</f>
        <v/>
      </c>
      <c r="F79" s="51">
        <f>IF(C79&lt;B79,"Lower","Higher")</f>
        <v/>
      </c>
      <c r="G79" s="51">
        <f>IF(C79&lt;B80,"Lower","Higher")</f>
        <v/>
      </c>
      <c r="I79" s="765">
        <f>B79-C79</f>
        <v/>
      </c>
      <c r="J79" s="1126" t="n">
        <v>0.0180125</v>
      </c>
    </row>
    <row r="80" ht="17.45" customHeight="1">
      <c r="A80" s="51" t="n">
        <v>77</v>
      </c>
      <c r="B80" s="1127" t="n">
        <v>0.032425</v>
      </c>
      <c r="C80" s="1127" t="n">
        <v>0.0095525</v>
      </c>
      <c r="D80" s="54">
        <f>(B80-C80)/B80</f>
        <v/>
      </c>
      <c r="E80" s="54">
        <f>(B81-C80)/B81</f>
        <v/>
      </c>
      <c r="F80" s="51">
        <f>IF(C80&lt;B80,"Lower","Higher")</f>
        <v/>
      </c>
      <c r="G80" s="51">
        <f>IF(C80&lt;B81,"Lower","Higher")</f>
        <v/>
      </c>
      <c r="I80" s="765">
        <f>B80-C80</f>
        <v/>
      </c>
      <c r="J80" s="1126" t="n">
        <v>0.0180125</v>
      </c>
    </row>
    <row r="81" ht="17.45" customHeight="1">
      <c r="A81" s="51" t="n">
        <v>78</v>
      </c>
      <c r="B81" s="1127" t="n">
        <v>0.0243575</v>
      </c>
      <c r="C81" s="1127" t="n">
        <v>0.0139125</v>
      </c>
      <c r="D81" s="54">
        <f>(B81-C81)/B81</f>
        <v/>
      </c>
      <c r="E81" s="54">
        <f>(B82-C81)/B82</f>
        <v/>
      </c>
      <c r="F81" s="51">
        <f>IF(C81&lt;B81,"Lower","Higher")</f>
        <v/>
      </c>
      <c r="G81" s="51">
        <f>IF(C81&lt;B82,"Lower","Higher")</f>
        <v/>
      </c>
      <c r="I81" s="765">
        <f>B81-C81</f>
        <v/>
      </c>
      <c r="J81" s="1126" t="n">
        <v>0.0180125</v>
      </c>
    </row>
    <row r="82" ht="17.45" customHeight="1">
      <c r="A82" s="51" t="n">
        <v>79</v>
      </c>
      <c r="B82" s="1127" t="n">
        <v>0.01956</v>
      </c>
      <c r="C82" s="1127" t="n">
        <v>0.01038</v>
      </c>
      <c r="D82" s="54">
        <f>(B82-C82)/B82</f>
        <v/>
      </c>
      <c r="E82" s="54">
        <f>(B83-C82)/B83</f>
        <v/>
      </c>
      <c r="F82" s="51">
        <f>IF(C82&lt;B82,"Lower","Higher")</f>
        <v/>
      </c>
      <c r="G82" s="51">
        <f>IF(C82&lt;B83,"Lower","Higher")</f>
        <v/>
      </c>
      <c r="I82" s="765">
        <f>B82-C82</f>
        <v/>
      </c>
      <c r="J82" s="1126" t="n">
        <v>0.0180125</v>
      </c>
    </row>
    <row r="83" ht="17.45" customHeight="1">
      <c r="A83" s="51" t="n">
        <v>80</v>
      </c>
      <c r="B83" s="1127" t="n">
        <v>0.0251275</v>
      </c>
      <c r="C83" s="1127" t="n">
        <v>0.01201625</v>
      </c>
      <c r="D83" s="54">
        <f>(B83-C83)/B83</f>
        <v/>
      </c>
      <c r="E83" s="54">
        <f>(B84-C83)/B84</f>
        <v/>
      </c>
      <c r="F83" s="51">
        <f>IF(C83&lt;B83,"Lower","Higher")</f>
        <v/>
      </c>
      <c r="G83" s="51">
        <f>IF(C83&lt;B84,"Lower","Higher")</f>
        <v/>
      </c>
      <c r="I83" s="765">
        <f>B83-C83</f>
        <v/>
      </c>
      <c r="J83" s="1126" t="n">
        <v>0.0180125</v>
      </c>
    </row>
    <row r="84" ht="17.45" customHeight="1">
      <c r="A84" s="51" t="n">
        <v>81</v>
      </c>
      <c r="B84" s="1127" t="n">
        <v>0.02489</v>
      </c>
      <c r="C84" s="1127" t="n">
        <v>0.01503125</v>
      </c>
      <c r="D84" s="54">
        <f>(B84-C84)/B84</f>
        <v/>
      </c>
      <c r="E84" s="54">
        <f>(B85-C84)/B85</f>
        <v/>
      </c>
      <c r="F84" s="51">
        <f>IF(C84&lt;B84,"Lower","Higher")</f>
        <v/>
      </c>
      <c r="G84" s="51">
        <f>IF(C84&lt;B85,"Lower","Higher")</f>
        <v/>
      </c>
      <c r="I84" s="765">
        <f>B84-C84</f>
        <v/>
      </c>
      <c r="J84" s="1126" t="n">
        <v>0.0180125</v>
      </c>
      <c r="L84" s="765" t="n">
        <v>0.0221425</v>
      </c>
      <c r="M84" t="n">
        <v>90</v>
      </c>
    </row>
    <row r="85" ht="17.45" customHeight="1">
      <c r="A85" s="51" t="n">
        <v>82</v>
      </c>
      <c r="B85" s="1127" t="n">
        <v>0.0272375</v>
      </c>
      <c r="C85" s="1127" t="n">
        <v>0.01643125</v>
      </c>
      <c r="D85" s="54">
        <f>(B85-C85)/B85</f>
        <v/>
      </c>
      <c r="E85" s="54">
        <f>(B86-C85)/B86</f>
        <v/>
      </c>
      <c r="F85" s="51">
        <f>IF(C85&lt;B85,"Lower","Higher")</f>
        <v/>
      </c>
      <c r="G85" s="51">
        <f>IF(C85&lt;B86,"Lower","Higher")</f>
        <v/>
      </c>
      <c r="I85" s="765">
        <f>B85-C85</f>
        <v/>
      </c>
      <c r="J85" s="1126" t="n">
        <v>0.0180125</v>
      </c>
      <c r="L85" s="765" t="n"/>
      <c r="M85" t="n">
        <v>90</v>
      </c>
    </row>
    <row r="86" ht="17.45" customHeight="1">
      <c r="A86" s="51" t="n">
        <v>83</v>
      </c>
      <c r="B86" s="1127" t="n">
        <v>0.02503</v>
      </c>
      <c r="C86" s="1127" t="n">
        <v>0.0191625</v>
      </c>
      <c r="D86" s="54">
        <f>(B86-C86)/B86</f>
        <v/>
      </c>
      <c r="E86" s="54">
        <f>(B87-C86)/B87</f>
        <v/>
      </c>
      <c r="F86" s="51">
        <f>IF(C86&lt;B86,"Lower","Higher")</f>
        <v/>
      </c>
      <c r="G86" s="51">
        <f>IF(C86&lt;B87,"Lower","Higher")</f>
        <v/>
      </c>
      <c r="I86" s="765">
        <f>B86-C86</f>
        <v/>
      </c>
      <c r="J86" s="1126" t="n">
        <v>0.0180125</v>
      </c>
      <c r="L86" s="765" t="n">
        <v>0.0123625</v>
      </c>
      <c r="M86" t="n">
        <v>90</v>
      </c>
    </row>
    <row r="87" ht="17.45" customHeight="1">
      <c r="A87" s="51" t="n">
        <v>84</v>
      </c>
      <c r="B87" s="1127" t="n">
        <v>0.0263025</v>
      </c>
      <c r="C87" s="1127" t="n">
        <v>0.0120125</v>
      </c>
      <c r="D87" s="54">
        <f>(B87-C87)/B87</f>
        <v/>
      </c>
      <c r="E87" s="54">
        <f>(B88-C87)/B88</f>
        <v/>
      </c>
      <c r="F87" s="51">
        <f>IF(C87&lt;B87,"Lower","Higher")</f>
        <v/>
      </c>
      <c r="G87" s="51">
        <f>IF(C87&lt;B88,"Lower","Higher")</f>
        <v/>
      </c>
      <c r="I87" s="765">
        <f>B87-C87</f>
        <v/>
      </c>
      <c r="J87" s="1126" t="n">
        <v>0.0180125</v>
      </c>
      <c r="L87" s="765" t="n"/>
    </row>
    <row r="88" ht="17.45" customHeight="1">
      <c r="A88" s="51" t="n">
        <v>85</v>
      </c>
      <c r="B88" s="1127" t="n">
        <v>0.0289925</v>
      </c>
      <c r="C88" s="1127" t="n">
        <v>0.01127</v>
      </c>
      <c r="D88" s="54">
        <f>(B88-C88)/B88</f>
        <v/>
      </c>
      <c r="E88" s="54">
        <f>(B89-C88)/B89</f>
        <v/>
      </c>
      <c r="F88" s="51">
        <f>IF(C88&lt;B88,"Lower","Higher")</f>
        <v/>
      </c>
      <c r="G88" s="51">
        <f>IF(C88&lt;B89,"Lower","Higher")</f>
        <v/>
      </c>
      <c r="I88" s="765">
        <f>B88-C88</f>
        <v/>
      </c>
      <c r="J88" s="1126" t="n">
        <v>0.0180125</v>
      </c>
      <c r="L88" s="765" t="n"/>
    </row>
    <row r="89" ht="17.45" customHeight="1">
      <c r="A89" s="51" t="n">
        <v>86</v>
      </c>
      <c r="B89" s="1127" t="n">
        <v>0.02203</v>
      </c>
      <c r="C89" s="1127" t="n">
        <v>0.0123825</v>
      </c>
      <c r="D89" s="54">
        <f>(B89-C89)/B89</f>
        <v/>
      </c>
      <c r="E89" s="54">
        <f>(B90-C89)/B90</f>
        <v/>
      </c>
      <c r="F89" s="51">
        <f>IF(C89&lt;B89,"Lower","Higher")</f>
        <v/>
      </c>
      <c r="G89" s="51">
        <f>IF(C89&lt;B90,"Lower","Higher")</f>
        <v/>
      </c>
      <c r="I89" s="765">
        <f>B89-C89</f>
        <v/>
      </c>
      <c r="J89" s="1126" t="n">
        <v>0.0180125</v>
      </c>
      <c r="L89" s="765" t="n"/>
    </row>
    <row r="90" ht="17.45" customHeight="1">
      <c r="A90" s="51" t="n">
        <v>87</v>
      </c>
      <c r="B90" s="1127" t="n">
        <v>0.0276</v>
      </c>
      <c r="C90" s="1127" t="n">
        <v>0.0206125</v>
      </c>
      <c r="D90" s="54">
        <f>(B90-C90)/B90</f>
        <v/>
      </c>
      <c r="E90" s="54">
        <f>(B91-C90)/B91</f>
        <v/>
      </c>
      <c r="F90" s="51">
        <f>IF(C90&lt;B90,"Lower","Higher")</f>
        <v/>
      </c>
      <c r="G90" s="51">
        <f>IF(C90&lt;B91,"Lower","Higher")</f>
        <v/>
      </c>
      <c r="I90" s="765">
        <f>B90-C90</f>
        <v/>
      </c>
      <c r="J90" s="1126" t="n">
        <v>0.0180125</v>
      </c>
      <c r="L90" s="765" t="n"/>
    </row>
    <row r="91" ht="17.45" customHeight="1">
      <c r="A91" s="51" t="n">
        <v>88</v>
      </c>
      <c r="B91" s="1127" t="n">
        <v>0.02873333333333333</v>
      </c>
      <c r="C91" s="1127" t="n">
        <v>0.015175</v>
      </c>
      <c r="D91" s="54">
        <f>(B91-C91)/B91</f>
        <v/>
      </c>
      <c r="E91" s="54">
        <f>(B92-C91)/B92</f>
        <v/>
      </c>
      <c r="F91" s="51">
        <f>IF(C91&lt;B91,"Lower","Higher")</f>
        <v/>
      </c>
      <c r="G91" s="51">
        <f>IF(C91&lt;B92,"Lower","Higher")</f>
        <v/>
      </c>
      <c r="I91" s="765">
        <f>B91-C91</f>
        <v/>
      </c>
      <c r="J91" s="1126" t="n">
        <v>0.0180125</v>
      </c>
      <c r="L91" s="765" t="n"/>
    </row>
    <row r="92" ht="17.45" customHeight="1">
      <c r="A92" s="51" t="n">
        <v>89</v>
      </c>
      <c r="B92" s="1127" t="n">
        <v>0.02845</v>
      </c>
      <c r="C92" s="1127" t="n">
        <v>0.01557375</v>
      </c>
      <c r="D92" s="54">
        <f>(B92-C92)/B92</f>
        <v/>
      </c>
      <c r="E92" s="54">
        <f>(B93-C92)/B93</f>
        <v/>
      </c>
      <c r="F92" s="51">
        <f>IF(C92&lt;B92,"Lower","Higher")</f>
        <v/>
      </c>
      <c r="G92" s="51">
        <f>IF(C92&lt;B93,"Lower","Higher")</f>
        <v/>
      </c>
      <c r="I92" s="765">
        <f>B92-C92</f>
        <v/>
      </c>
      <c r="J92" s="1126" t="n">
        <v>0.0180125</v>
      </c>
      <c r="L92" s="1127" t="n">
        <v>0.029475</v>
      </c>
      <c r="M92" s="1127" t="n">
        <v>0.01067</v>
      </c>
    </row>
    <row r="93" ht="17.45" customHeight="1">
      <c r="A93" s="51" t="n">
        <v>90</v>
      </c>
      <c r="B93" s="1127" t="n">
        <v>0.0221425</v>
      </c>
      <c r="C93" s="1127" t="n">
        <v>0.0123625</v>
      </c>
      <c r="D93" s="54">
        <f>(B93-C93)/B93</f>
        <v/>
      </c>
      <c r="E93" s="54">
        <f>(B94-C93)/B94</f>
        <v/>
      </c>
      <c r="F93" s="51">
        <f>IF(C93&lt;B93,"Lower","Higher")</f>
        <v/>
      </c>
      <c r="G93" s="51">
        <f>IF(C93&lt;B94,"Lower","Higher")</f>
        <v/>
      </c>
      <c r="I93" s="765">
        <f>B93-C93</f>
        <v/>
      </c>
      <c r="J93" s="1126" t="n">
        <v>0.0180125</v>
      </c>
      <c r="L93" s="1127" t="n"/>
    </row>
    <row r="94" ht="17.45" customHeight="1">
      <c r="A94" s="51" t="n">
        <v>91</v>
      </c>
      <c r="B94" s="1127" t="n">
        <v>0.02286750000000001</v>
      </c>
      <c r="C94" s="1127" t="n">
        <v>0.009327500000000001</v>
      </c>
      <c r="D94" s="54">
        <f>(B94-C94)/B94</f>
        <v/>
      </c>
      <c r="E94" s="54">
        <f>(B95-C94)/B95</f>
        <v/>
      </c>
      <c r="F94" s="51">
        <f>IF(C94&lt;B94,"Lower","Higher")</f>
        <v/>
      </c>
      <c r="G94" s="51">
        <f>IF(C94&lt;B95,"Lower","Higher")</f>
        <v/>
      </c>
      <c r="I94" s="765">
        <f>B94-C94</f>
        <v/>
      </c>
      <c r="J94" s="1126" t="n">
        <v>0.0180125</v>
      </c>
    </row>
    <row r="95" ht="17.45" customHeight="1">
      <c r="A95" s="51" t="n">
        <v>92</v>
      </c>
      <c r="B95" s="1127" t="n">
        <v>0.02570999999999999</v>
      </c>
      <c r="C95" s="1127" t="n">
        <v>0.01581</v>
      </c>
      <c r="D95" s="54">
        <f>(B95-C95)/B95</f>
        <v/>
      </c>
      <c r="E95" s="54">
        <f>(B96-C95)/B96</f>
        <v/>
      </c>
      <c r="F95" s="51">
        <f>IF(C95&lt;B95,"Lower","Higher")</f>
        <v/>
      </c>
      <c r="G95" s="51">
        <f>IF(C95&lt;B96,"Lower","Higher")</f>
        <v/>
      </c>
      <c r="I95" s="765">
        <f>B95-C95</f>
        <v/>
      </c>
      <c r="J95" s="1126" t="n">
        <v>0.0180125</v>
      </c>
    </row>
    <row r="96" ht="17.45" customHeight="1">
      <c r="A96" s="51" t="n">
        <v>93</v>
      </c>
      <c r="B96" s="1127" t="n">
        <v>0.02988947368421052</v>
      </c>
      <c r="C96" s="1127" t="n">
        <v>0.0200125</v>
      </c>
      <c r="D96" s="54">
        <f>(B96-C96)/B96</f>
        <v/>
      </c>
      <c r="E96" s="54">
        <f>(B97-C96)/B97</f>
        <v/>
      </c>
      <c r="F96" s="51">
        <f>IF(C96&lt;B96,"Lower","Higher")</f>
        <v/>
      </c>
      <c r="G96" s="51">
        <f>IF(C96&lt;B97,"Lower","Higher")</f>
        <v/>
      </c>
      <c r="I96" s="765">
        <f>B96-C96</f>
        <v/>
      </c>
      <c r="J96" s="1126" t="n">
        <v>0.0180125</v>
      </c>
    </row>
    <row r="97" ht="17.45" customHeight="1">
      <c r="A97" s="51" t="n">
        <v>94</v>
      </c>
      <c r="B97" s="1127" t="n">
        <v>0.0295625</v>
      </c>
      <c r="C97" s="1127" t="n">
        <v>0.0156</v>
      </c>
      <c r="D97" s="54">
        <f>(B97-C97)/B97</f>
        <v/>
      </c>
      <c r="E97" s="54">
        <f>(B98-C97)/B98</f>
        <v/>
      </c>
      <c r="F97" s="51">
        <f>IF(C97&lt;B97,"Lower","Higher")</f>
        <v/>
      </c>
      <c r="G97" s="51">
        <f>IF(C97&lt;B98,"Lower","Higher")</f>
        <v/>
      </c>
      <c r="I97" s="765">
        <f>B97-C97</f>
        <v/>
      </c>
      <c r="J97" s="1126" t="n">
        <v>0.0180125</v>
      </c>
    </row>
    <row r="98" ht="17.45" customHeight="1">
      <c r="A98" s="51" t="n">
        <v>95</v>
      </c>
      <c r="B98" s="1127" t="n">
        <v>0.04071</v>
      </c>
      <c r="C98" s="1127" t="n">
        <v>0.02365</v>
      </c>
      <c r="D98" s="54">
        <f>(B98-C98)/B98</f>
        <v/>
      </c>
      <c r="E98" s="54">
        <f>(B99-C98)/B99</f>
        <v/>
      </c>
      <c r="F98" s="51">
        <f>IF(C98&lt;B98,"Lower","Higher")</f>
        <v/>
      </c>
      <c r="G98" s="51">
        <f>IF(C98&lt;B99,"Lower","Higher")</f>
        <v/>
      </c>
      <c r="I98" s="765">
        <f>B98-C98</f>
        <v/>
      </c>
      <c r="J98" s="1126" t="n">
        <v>0.0180125</v>
      </c>
    </row>
    <row r="99" ht="17.45" customHeight="1">
      <c r="A99" s="51" t="n">
        <v>96</v>
      </c>
      <c r="B99" s="1127" t="n">
        <v>0.031105</v>
      </c>
      <c r="C99" s="1127" t="n">
        <v>0.0145375</v>
      </c>
      <c r="D99" s="54">
        <f>(B99-C99)/B99</f>
        <v/>
      </c>
      <c r="E99" s="54">
        <f>(B100-C99)/B100</f>
        <v/>
      </c>
      <c r="F99" s="51">
        <f>IF(C99&lt;B99,"Lower","Higher")</f>
        <v/>
      </c>
      <c r="G99" s="51">
        <f>IF(C99&lt;B100,"Lower","Higher")</f>
        <v/>
      </c>
      <c r="I99" s="765">
        <f>B99-C99</f>
        <v/>
      </c>
      <c r="J99" s="1126" t="n">
        <v>0.0180125</v>
      </c>
      <c r="L99" t="n">
        <v>0.03078250000000001</v>
      </c>
      <c r="M99" t="n">
        <v>0.0153925</v>
      </c>
    </row>
    <row r="100" ht="17.45" customHeight="1">
      <c r="A100" s="51" t="n">
        <v>97</v>
      </c>
      <c r="B100" s="1127" t="n">
        <v>0.0323425</v>
      </c>
      <c r="C100" s="1127" t="n">
        <v>0.020975</v>
      </c>
      <c r="D100" s="54">
        <f>(B100-C100)/B100</f>
        <v/>
      </c>
      <c r="E100" s="54">
        <f>(B101-C100)/B101</f>
        <v/>
      </c>
      <c r="F100" s="51">
        <f>IF(C100&lt;B100,"Lower","Higher")</f>
        <v/>
      </c>
      <c r="G100" s="51">
        <f>IF(C100&lt;B101,"Lower","Higher")</f>
        <v/>
      </c>
      <c r="I100" s="765">
        <f>B100-C100</f>
        <v/>
      </c>
      <c r="J100" s="1126" t="n">
        <v>0.0180125</v>
      </c>
    </row>
    <row r="101" ht="17.45" customHeight="1">
      <c r="A101" s="51" t="n">
        <v>98</v>
      </c>
      <c r="B101" s="1127" t="n">
        <v>0.0273425</v>
      </c>
      <c r="C101" s="1127" t="n">
        <v>0.0182</v>
      </c>
      <c r="D101" s="54">
        <f>(B101-C101)/B101</f>
        <v/>
      </c>
      <c r="E101" s="54">
        <f>(B102-C101)/B102</f>
        <v/>
      </c>
      <c r="F101" s="51">
        <f>IF(C101&lt;B101,"Lower","Higher")</f>
        <v/>
      </c>
      <c r="G101" s="51">
        <f>IF(C101&lt;B102,"Lower","Higher")</f>
        <v/>
      </c>
      <c r="I101" s="765">
        <f>B101-C101</f>
        <v/>
      </c>
      <c r="J101" s="1126" t="n">
        <v>0.0180125</v>
      </c>
    </row>
    <row r="102" ht="17.45" customHeight="1">
      <c r="A102" s="51" t="n">
        <v>99</v>
      </c>
      <c r="B102" s="1127" t="n">
        <v>0.02737</v>
      </c>
      <c r="C102" s="1127" t="n">
        <v>0.0140625</v>
      </c>
      <c r="D102" s="54">
        <f>(B102-C102)/B102</f>
        <v/>
      </c>
      <c r="E102" s="54">
        <f>(B103-C102)/B103</f>
        <v/>
      </c>
      <c r="F102" s="51">
        <f>IF(C102&lt;B102,"Lower","Higher")</f>
        <v/>
      </c>
      <c r="G102" s="51">
        <f>IF(C102&lt;B103,"Lower","Higher")</f>
        <v/>
      </c>
      <c r="I102" s="765">
        <f>B102-C102</f>
        <v/>
      </c>
      <c r="J102" s="1126" t="n">
        <v>0.0180125</v>
      </c>
      <c r="L102" s="1127" t="n"/>
    </row>
    <row r="103" ht="17.45" customHeight="1">
      <c r="A103" s="51" t="n">
        <v>100</v>
      </c>
      <c r="B103" s="1127" t="n">
        <v>0.0180475</v>
      </c>
      <c r="C103" s="1127" t="n">
        <v>0.006687499999999999</v>
      </c>
      <c r="D103" s="54">
        <f>(B103-C103)/B103</f>
        <v/>
      </c>
      <c r="E103" s="54">
        <f>(B104-C103)/B104</f>
        <v/>
      </c>
      <c r="F103" s="51">
        <f>IF(C103&lt;B103,"Lower","Higher")</f>
        <v/>
      </c>
      <c r="G103" s="51">
        <f>IF(C103&lt;B104,"Lower","Higher")</f>
        <v/>
      </c>
      <c r="I103" s="765">
        <f>B103-C103</f>
        <v/>
      </c>
      <c r="L103" s="1127" t="n"/>
    </row>
    <row r="104" ht="17.45" customHeight="1">
      <c r="A104" s="51" t="n">
        <v>101</v>
      </c>
      <c r="B104" s="1127" t="n">
        <v>0.02071</v>
      </c>
      <c r="C104" s="1127" t="n">
        <v>0.00684625</v>
      </c>
      <c r="D104" s="54">
        <f>(B104-C104)/B104</f>
        <v/>
      </c>
      <c r="F104" s="51">
        <f>IF(C104&lt;B104,"Lower","Higher")</f>
        <v/>
      </c>
      <c r="L104" s="1127" t="n"/>
    </row>
    <row r="105" ht="17.45" customHeight="1">
      <c r="A105" s="51" t="n">
        <v>102</v>
      </c>
      <c r="B105" s="1127" t="n">
        <v>0.029475</v>
      </c>
      <c r="C105" s="1127" t="n">
        <v>0.01067</v>
      </c>
    </row>
    <row r="106" ht="17.45" customHeight="1">
      <c r="A106" s="51" t="n">
        <v>103</v>
      </c>
      <c r="B106" s="1127" t="n">
        <v>0.03078250000000001</v>
      </c>
      <c r="C106" s="1127" t="n">
        <v>0.0153925</v>
      </c>
      <c r="L106" t="n">
        <v>0.010705</v>
      </c>
      <c r="M106" t="n">
        <v>0.01026875</v>
      </c>
    </row>
    <row r="107" ht="17.45" customHeight="1">
      <c r="A107" s="51" t="n">
        <v>104</v>
      </c>
      <c r="B107" s="1127" t="n">
        <v>0.010705</v>
      </c>
      <c r="C107" s="1127" t="n">
        <v>0.01026875</v>
      </c>
    </row>
    <row r="108" ht="17.45" customHeight="1">
      <c r="A108" s="51" t="n">
        <v>105</v>
      </c>
      <c r="B108" s="1127" t="n">
        <v>0.02024</v>
      </c>
      <c r="C108" s="1127" t="n">
        <v>0.013725</v>
      </c>
    </row>
    <row r="109" ht="17.45" customHeight="1">
      <c r="A109" s="51" t="n">
        <v>106</v>
      </c>
      <c r="B109" s="1127" t="n">
        <v>0.03907</v>
      </c>
      <c r="C109" s="1127" t="n">
        <v>0.0107625</v>
      </c>
    </row>
    <row r="110" ht="17.45" customHeight="1">
      <c r="A110" s="51" t="n">
        <v>107</v>
      </c>
    </row>
    <row r="111" ht="17.45" customHeight="1">
      <c r="A111" s="51" t="n">
        <v>108</v>
      </c>
    </row>
    <row r="112" ht="17.45" customHeight="1">
      <c r="A112" s="51" t="n">
        <v>109</v>
      </c>
    </row>
    <row r="113" ht="17.45" customHeight="1">
      <c r="A113" s="51" t="n">
        <v>110</v>
      </c>
      <c r="L113" s="1127" t="n">
        <v>0.02024</v>
      </c>
      <c r="M113" s="1127" t="n">
        <v>0.013725</v>
      </c>
    </row>
    <row r="114" ht="17.45" customHeight="1">
      <c r="A114" s="51" t="n">
        <v>111</v>
      </c>
      <c r="L114" s="1127" t="n">
        <v>0.03907</v>
      </c>
      <c r="M114" s="1127" t="n">
        <v>0.0107625</v>
      </c>
    </row>
    <row r="115" ht="17.45" customHeight="1">
      <c r="A115" s="51" t="n">
        <v>112</v>
      </c>
    </row>
    <row r="116" ht="17.45" customHeight="1">
      <c r="A116" s="51" t="n">
        <v>113</v>
      </c>
    </row>
    <row r="117" ht="17.45" customHeight="1">
      <c r="A117" s="51" t="n">
        <v>114</v>
      </c>
    </row>
    <row r="118" ht="17.45" customHeight="1">
      <c r="A118" s="51" t="n">
        <v>115</v>
      </c>
    </row>
    <row r="119" ht="17.45" customHeight="1">
      <c r="A119" s="51" t="n">
        <v>116</v>
      </c>
    </row>
    <row r="120" ht="17.45" customHeight="1">
      <c r="A120" s="51" t="n">
        <v>117</v>
      </c>
    </row>
    <row r="121" ht="17.45" customHeight="1">
      <c r="A121" s="51" t="n">
        <v>118</v>
      </c>
    </row>
    <row r="122" ht="17.45" customHeight="1">
      <c r="A122" s="51" t="n">
        <v>119</v>
      </c>
    </row>
    <row r="123" ht="17.45" customHeight="1">
      <c r="A123" s="51" t="n">
        <v>120</v>
      </c>
    </row>
    <row r="124" ht="17.45" customHeight="1"/>
    <row r="125" ht="17.45" customHeight="1"/>
    <row r="126" ht="17.45" customHeight="1"/>
    <row r="127" ht="17.45" customHeight="1"/>
    <row r="128" ht="17.45" customHeight="1"/>
    <row r="129" ht="17.45" customHeight="1"/>
    <row r="130" ht="17.45" customHeight="1"/>
    <row r="131" ht="17.45" customHeight="1"/>
    <row r="132" ht="17.45" customHeight="1"/>
    <row r="133" ht="17.45" customHeight="1"/>
    <row r="134" ht="17.45" customHeight="1"/>
    <row r="135" ht="17.45" customHeight="1"/>
    <row r="136" ht="17.45" customHeight="1"/>
    <row r="137" ht="17.45" customHeight="1"/>
    <row r="138" ht="17.45" customHeight="1"/>
    <row r="139" ht="17.45" customHeight="1"/>
    <row r="140" ht="17.45" customHeight="1"/>
    <row r="141" ht="17.45" customHeight="1"/>
    <row r="142" ht="17.45" customHeight="1"/>
    <row r="143" ht="17.45" customHeight="1"/>
    <row r="144" ht="17.45" customHeight="1"/>
    <row r="145" ht="17.45" customHeight="1"/>
    <row r="146" ht="17.45" customHeight="1"/>
    <row r="147" ht="17.45" customHeight="1"/>
    <row r="148" ht="17.45" customHeight="1"/>
    <row r="149" ht="17.45" customHeight="1"/>
    <row r="150" ht="17.45" customHeight="1"/>
    <row r="151" ht="17.45" customHeight="1"/>
    <row r="152" ht="17.45" customHeight="1"/>
    <row r="153" ht="17.45" customHeight="1"/>
    <row r="154" ht="17.45" customHeight="1"/>
    <row r="155" ht="17.45" customHeight="1"/>
    <row r="156" ht="17.45" customHeight="1"/>
    <row r="157" ht="17.45" customHeight="1"/>
    <row r="158" ht="17.45" customHeight="1"/>
    <row r="159" ht="17.45" customHeight="1"/>
    <row r="160" ht="17.45" customHeight="1"/>
    <row r="161" ht="17.45" customHeight="1"/>
    <row r="162" ht="17.45" customHeight="1"/>
    <row r="163" ht="17.45" customHeight="1"/>
    <row r="164" ht="17.45" customHeight="1"/>
    <row r="165" ht="17.45" customHeight="1"/>
    <row r="166" ht="17.45" customHeight="1"/>
    <row r="167" ht="17.45" customHeight="1"/>
    <row r="168" ht="17.45" customHeight="1"/>
    <row r="169" ht="17.45" customHeight="1"/>
    <row r="170" ht="17.45" customHeight="1"/>
    <row r="171" ht="17.45" customHeight="1"/>
    <row r="172" ht="17.45" customHeight="1"/>
    <row r="173" ht="17.45" customHeight="1"/>
    <row r="174" ht="17.45" customHeight="1"/>
    <row r="175" ht="17.45" customHeight="1"/>
    <row r="176" ht="17.45" customHeight="1"/>
    <row r="177" ht="17.45" customHeight="1"/>
    <row r="178" ht="17.45" customHeight="1"/>
    <row r="179" ht="17.45" customHeight="1"/>
    <row r="180" ht="17.45" customHeight="1"/>
    <row r="181" ht="17.45" customHeight="1"/>
    <row r="182" ht="17.45" customHeight="1"/>
    <row r="183" ht="17.45" customHeight="1"/>
    <row r="184" ht="17.45" customHeight="1"/>
    <row r="185" ht="17.45" customHeight="1"/>
    <row r="186" ht="17.45" customHeight="1"/>
    <row r="187" ht="17.45" customHeight="1"/>
    <row r="188" ht="17.45" customHeight="1"/>
    <row r="189" ht="17.45" customHeight="1"/>
    <row r="190" ht="17.45" customHeight="1"/>
    <row r="191" ht="17.45" customHeight="1"/>
    <row r="192" ht="17.45" customHeight="1"/>
    <row r="193" ht="17.45" customHeight="1"/>
    <row r="194" ht="17.45" customHeight="1"/>
    <row r="195" ht="17.45" customHeight="1"/>
    <row r="196" ht="17.45" customHeight="1"/>
    <row r="197" ht="17.45" customHeight="1"/>
    <row r="198" ht="17.45" customHeight="1"/>
    <row r="199" ht="17.45" customHeight="1"/>
    <row r="200" ht="17.45" customHeight="1"/>
    <row r="201" ht="17.45" customHeight="1"/>
    <row r="202" ht="17.45" customHeight="1"/>
    <row r="203" ht="17.45" customHeight="1"/>
    <row r="204" ht="17.45" customHeight="1"/>
    <row r="205" ht="17.45" customHeight="1"/>
    <row r="206" ht="17.45" customHeight="1"/>
    <row r="207" ht="17.45" customHeight="1"/>
    <row r="208" ht="17.45" customHeight="1"/>
    <row r="209" ht="17.45" customHeight="1"/>
    <row r="210" ht="17.45" customHeight="1"/>
    <row r="211" ht="17.45" customHeight="1"/>
    <row r="212" ht="17.45" customHeight="1"/>
    <row r="213" ht="17.45" customHeight="1"/>
    <row r="214" ht="17.45" customHeight="1"/>
    <row r="215" ht="17.45" customHeight="1"/>
    <row r="216" ht="17.45" customHeight="1"/>
    <row r="217" ht="17.45" customHeight="1"/>
    <row r="218" ht="17.45" customHeight="1"/>
    <row r="219" ht="17.45" customHeight="1"/>
    <row r="220" ht="17.45" customHeight="1"/>
    <row r="221" ht="17.45" customHeight="1"/>
    <row r="222" ht="17.45" customHeight="1"/>
    <row r="223" ht="17.45" customHeight="1"/>
    <row r="224" ht="17.45" customHeight="1"/>
    <row r="225" ht="17.45" customHeight="1"/>
    <row r="226" ht="17.45" customHeight="1"/>
    <row r="227" ht="17.45" customHeight="1"/>
    <row r="228" ht="17.45" customHeight="1"/>
    <row r="229" ht="17.45" customHeight="1"/>
    <row r="230" ht="17.45" customHeight="1"/>
    <row r="231" ht="17.45" customHeight="1"/>
    <row r="232" ht="17.45" customHeight="1"/>
    <row r="233" ht="17.45" customHeight="1"/>
    <row r="234" ht="17.45" customHeight="1"/>
    <row r="235" ht="17.45" customHeight="1"/>
    <row r="236" ht="17.45" customHeight="1"/>
    <row r="237" ht="17.45" customHeight="1"/>
    <row r="238" ht="17.45" customHeight="1"/>
    <row r="239" ht="17.45" customHeight="1"/>
    <row r="240" ht="17.45" customHeight="1"/>
    <row r="241" ht="17.45" customHeight="1"/>
    <row r="242" ht="17.45" customHeight="1"/>
    <row r="243" ht="17.45" customHeight="1"/>
    <row r="244" ht="17.45" customHeight="1"/>
    <row r="245" ht="17.45" customHeight="1"/>
    <row r="246" ht="17.45" customHeight="1"/>
    <row r="247" ht="17.45" customHeight="1"/>
    <row r="248" ht="17.45" customHeight="1"/>
    <row r="249" ht="17.45" customHeight="1"/>
    <row r="250" ht="17.45" customHeight="1"/>
    <row r="251" ht="17.45" customHeight="1"/>
    <row r="252" ht="17.45" customHeight="1"/>
    <row r="253" ht="17.45" customHeight="1"/>
    <row r="254" ht="17.45" customHeight="1"/>
    <row r="255" ht="17.45" customHeight="1"/>
    <row r="256" ht="17.45" customHeight="1"/>
    <row r="257" ht="17.45" customHeight="1"/>
    <row r="258" ht="17.45" customHeight="1"/>
    <row r="259" ht="17.45" customHeight="1"/>
    <row r="260" ht="17.45" customHeight="1"/>
    <row r="261" ht="17.45" customHeight="1"/>
    <row r="262" ht="17.45" customHeight="1"/>
    <row r="263" ht="17.45" customHeight="1"/>
    <row r="264" ht="17.45" customHeight="1"/>
    <row r="265" ht="17.45" customHeight="1"/>
    <row r="266" ht="17.45" customHeight="1"/>
    <row r="267" ht="17.45" customHeight="1"/>
    <row r="268" ht="17.45" customHeight="1"/>
    <row r="269" ht="17.45" customHeight="1"/>
    <row r="270" ht="17.45" customHeight="1"/>
    <row r="271" ht="17.45" customHeight="1"/>
    <row r="272" ht="17.45" customHeight="1"/>
    <row r="273" ht="17.45" customHeight="1"/>
    <row r="274" ht="17.45" customHeight="1"/>
    <row r="275" ht="17.45" customHeight="1"/>
    <row r="276" ht="17.45" customHeight="1"/>
    <row r="277" ht="17.45" customHeight="1"/>
    <row r="278" ht="17.45" customHeight="1"/>
    <row r="279" ht="17.45" customHeight="1"/>
    <row r="280" ht="17.45" customHeight="1"/>
    <row r="281" ht="17.45" customHeight="1"/>
    <row r="282" ht="17.45" customHeight="1"/>
    <row r="283" ht="17.45" customHeight="1"/>
    <row r="284" ht="17.45" customHeight="1"/>
    <row r="285" ht="17.45" customHeight="1"/>
    <row r="286" ht="17.45" customHeight="1"/>
    <row r="287" ht="17.45" customHeight="1"/>
    <row r="288" ht="17.45" customHeight="1"/>
    <row r="289" ht="17.45" customHeight="1"/>
    <row r="290" ht="17.45" customHeight="1"/>
    <row r="291" ht="17.45" customHeight="1"/>
    <row r="292" ht="17.45" customHeight="1"/>
    <row r="293" ht="17.45" customHeight="1"/>
    <row r="294" ht="17.45" customHeight="1"/>
    <row r="295" ht="17.45" customHeight="1"/>
    <row r="296" ht="17.45" customHeight="1"/>
    <row r="297" ht="17.45" customHeight="1"/>
    <row r="298" ht="17.45" customHeight="1"/>
    <row r="299" ht="17.45" customHeight="1"/>
    <row r="300" ht="17.45" customHeight="1"/>
    <row r="301" ht="17.45" customHeight="1"/>
    <row r="302" ht="17.45" customHeight="1"/>
    <row r="303" ht="17.45" customHeight="1"/>
    <row r="304" ht="17.45" customHeight="1"/>
    <row r="305" ht="17.45" customHeight="1"/>
    <row r="306" ht="17.45" customHeight="1"/>
    <row r="307" ht="17.45" customHeight="1"/>
    <row r="308" ht="17.45" customHeight="1"/>
    <row r="309" ht="17.45" customHeight="1"/>
    <row r="310" ht="17.45" customHeight="1"/>
    <row r="311" ht="17.45" customHeight="1"/>
    <row r="312" ht="17.45" customHeight="1"/>
    <row r="313" ht="17.45" customHeight="1"/>
    <row r="314" ht="17.45" customHeight="1"/>
    <row r="315" ht="17.45" customHeight="1"/>
    <row r="316" ht="17.45" customHeight="1"/>
    <row r="317" ht="17.45" customHeight="1"/>
    <row r="318" ht="17.45" customHeight="1"/>
    <row r="319" ht="17.45" customHeight="1"/>
    <row r="320" ht="17.45" customHeight="1"/>
    <row r="321" ht="17.45" customHeight="1"/>
    <row r="322" ht="17.45" customHeight="1"/>
    <row r="323" ht="17.45" customHeight="1"/>
    <row r="324" ht="17.45" customHeight="1"/>
    <row r="325" ht="17.45" customHeight="1"/>
    <row r="326" ht="17.45" customHeight="1"/>
    <row r="327" ht="17.45" customHeight="1"/>
    <row r="328" ht="17.45" customHeight="1"/>
    <row r="329" ht="17.45" customHeight="1"/>
    <row r="330" ht="17.45" customHeight="1"/>
    <row r="331" ht="17.45" customHeight="1"/>
    <row r="332" ht="17.45" customHeight="1"/>
    <row r="333" ht="17.45" customHeight="1"/>
    <row r="334" ht="17.45" customHeight="1"/>
    <row r="335" ht="17.45" customHeight="1"/>
    <row r="336" ht="17.45" customHeight="1"/>
    <row r="337" ht="17.45" customHeight="1"/>
    <row r="338" ht="17.45" customHeight="1"/>
    <row r="339" ht="17.45" customHeight="1"/>
    <row r="340" ht="17.45" customHeight="1"/>
    <row r="341" ht="17.45" customHeight="1"/>
    <row r="342" ht="17.45" customHeight="1"/>
    <row r="343" ht="17.45" customHeight="1"/>
    <row r="344" ht="17.45" customHeight="1"/>
    <row r="345" ht="17.45" customHeight="1"/>
    <row r="346" ht="17.45" customHeight="1"/>
    <row r="347" ht="17.45" customHeight="1"/>
    <row r="348" ht="17.45" customHeight="1"/>
    <row r="349" ht="17.45" customHeight="1"/>
    <row r="350" ht="17.45" customHeight="1"/>
    <row r="351" ht="17.45" customHeight="1"/>
    <row r="352" ht="17.45" customHeight="1"/>
    <row r="353" ht="17.45" customHeight="1"/>
    <row r="354" ht="17.45" customHeight="1"/>
    <row r="355" ht="17.45" customHeight="1"/>
    <row r="356" ht="17.45" customHeight="1"/>
    <row r="357" ht="17.45" customHeight="1"/>
    <row r="358" ht="17.45" customHeight="1"/>
    <row r="359" ht="17.45" customHeight="1"/>
    <row r="360" ht="17.45" customHeight="1"/>
    <row r="361" ht="17.45" customHeight="1"/>
    <row r="362" ht="17.45" customHeight="1"/>
    <row r="363" ht="17.45" customHeight="1"/>
    <row r="364" ht="17.45" customHeight="1"/>
    <row r="365" ht="17.45" customHeight="1"/>
    <row r="366" ht="17.45" customHeight="1"/>
    <row r="367" ht="17.45" customHeight="1"/>
    <row r="368" ht="17.45" customHeight="1"/>
    <row r="369" ht="17.45" customHeight="1"/>
    <row r="370" ht="17.45" customHeight="1"/>
    <row r="371" ht="17.45" customHeight="1"/>
    <row r="372" ht="17.45" customHeight="1"/>
    <row r="373" ht="17.45" customHeight="1"/>
    <row r="374" ht="17.45" customHeight="1"/>
    <row r="375" ht="17.45" customHeight="1"/>
    <row r="376" ht="17.45" customHeight="1"/>
    <row r="377" ht="17.45" customHeight="1"/>
    <row r="378" ht="17.45" customHeight="1"/>
    <row r="379" ht="17.45" customHeight="1"/>
    <row r="380" ht="17.45" customHeight="1"/>
    <row r="381" ht="17.45" customHeight="1"/>
    <row r="382" ht="17.45" customHeight="1"/>
    <row r="383" ht="17.45" customHeight="1"/>
    <row r="384" ht="17.45" customHeight="1"/>
    <row r="385" ht="17.45" customHeight="1"/>
    <row r="386" ht="17.45" customHeight="1"/>
    <row r="387" ht="17.45" customHeight="1"/>
    <row r="388" ht="17.45" customHeight="1"/>
    <row r="389" ht="17.45" customHeight="1"/>
    <row r="390" ht="17.45" customHeight="1"/>
    <row r="391" ht="17.45" customHeight="1"/>
    <row r="392" ht="17.45" customHeight="1"/>
    <row r="393" ht="17.45" customHeight="1"/>
    <row r="394" ht="17.45" customHeight="1"/>
    <row r="395" ht="17.45" customHeight="1"/>
    <row r="396" ht="17.45" customHeight="1"/>
    <row r="397" ht="17.45" customHeight="1"/>
    <row r="398" ht="17.45" customHeight="1"/>
    <row r="399" ht="17.45" customHeight="1"/>
    <row r="400" ht="17.45" customHeight="1"/>
    <row r="401" ht="17.45" customHeight="1"/>
    <row r="402" ht="17.45" customHeight="1"/>
    <row r="403" ht="17.45" customHeight="1"/>
    <row r="404" ht="17.45" customHeight="1"/>
    <row r="405" ht="17.45" customHeight="1"/>
    <row r="406" ht="17.45" customHeight="1"/>
    <row r="407" ht="17.45" customHeight="1"/>
    <row r="408" ht="17.45" customHeight="1"/>
    <row r="409" ht="17.45" customHeight="1"/>
    <row r="410" ht="17.45" customHeight="1"/>
    <row r="411" ht="17.45" customHeight="1"/>
    <row r="412" ht="17.45" customHeight="1"/>
    <row r="413" ht="17.45" customHeight="1"/>
    <row r="414" ht="17.45" customHeight="1"/>
    <row r="415" ht="17.45" customHeight="1"/>
    <row r="416" ht="17.45" customHeight="1"/>
    <row r="417" ht="17.45" customHeight="1"/>
    <row r="418" ht="17.45" customHeight="1"/>
    <row r="419" ht="17.45" customHeight="1"/>
    <row r="420" ht="17.45" customHeight="1"/>
    <row r="421" ht="17.45" customHeight="1"/>
    <row r="422" ht="17.45" customHeight="1"/>
    <row r="423" ht="17.45" customHeight="1"/>
    <row r="424" ht="17.45" customHeight="1"/>
    <row r="425" ht="17.45" customHeight="1"/>
    <row r="426" ht="17.45" customHeight="1"/>
    <row r="427" ht="17.45" customHeight="1"/>
    <row r="428" ht="17.45" customHeight="1"/>
    <row r="429" ht="17.45" customHeight="1"/>
    <row r="430" ht="17.45" customHeight="1"/>
    <row r="431" ht="17.45" customHeight="1"/>
    <row r="432" ht="17.45" customHeight="1"/>
    <row r="433" ht="17.45" customHeight="1"/>
    <row r="434" ht="17.45" customHeight="1"/>
    <row r="435" ht="17.45" customHeight="1"/>
    <row r="436" ht="17.45" customHeight="1"/>
    <row r="437" ht="17.45" customHeight="1"/>
    <row r="438" ht="17.45" customHeight="1"/>
    <row r="439" ht="17.45" customHeight="1"/>
    <row r="440" ht="17.45" customHeight="1"/>
    <row r="441" ht="17.45" customHeight="1"/>
    <row r="442" ht="17.45" customHeight="1"/>
    <row r="443" ht="17.45" customHeight="1"/>
    <row r="444" ht="17.45" customHeight="1"/>
    <row r="445" ht="17.45" customHeight="1"/>
    <row r="446" ht="17.45" customHeight="1"/>
    <row r="447" ht="17.45" customHeight="1"/>
    <row r="448" ht="17.45" customHeight="1"/>
    <row r="449" ht="17.45" customHeight="1"/>
    <row r="450" ht="17.45" customHeight="1"/>
    <row r="451" ht="17.45" customHeight="1"/>
    <row r="452" ht="17.45" customHeight="1"/>
    <row r="453" ht="17.45" customHeight="1"/>
    <row r="454" ht="17.45" customHeight="1"/>
    <row r="455" ht="17.45" customHeight="1"/>
    <row r="456" ht="17.45" customHeight="1"/>
    <row r="457" ht="17.45" customHeight="1"/>
    <row r="458" ht="17.45" customHeight="1"/>
    <row r="459" ht="17.45" customHeight="1"/>
    <row r="460" ht="17.45" customHeight="1"/>
    <row r="461" ht="17.45" customHeight="1"/>
    <row r="462" ht="17.45" customHeight="1"/>
    <row r="463" ht="17.45" customHeight="1"/>
    <row r="464" ht="17.45" customHeight="1"/>
    <row r="465" ht="17.45" customHeight="1"/>
    <row r="466" ht="17.45" customHeight="1"/>
    <row r="467" ht="17.45" customHeight="1"/>
    <row r="468" ht="17.45" customHeight="1"/>
    <row r="469" ht="17.45" customHeight="1"/>
    <row r="470" ht="17.45" customHeight="1"/>
    <row r="471" ht="17.45" customHeight="1"/>
    <row r="472" ht="17.45" customHeight="1"/>
    <row r="473" ht="17.45" customHeight="1"/>
    <row r="474" ht="17.45" customHeight="1"/>
    <row r="475" ht="17.45" customHeight="1"/>
    <row r="476" ht="17.45" customHeight="1"/>
    <row r="477" ht="17.45" customHeight="1"/>
    <row r="478" ht="17.45" customHeight="1"/>
    <row r="479" ht="17.45" customHeight="1"/>
    <row r="480" ht="17.45" customHeight="1"/>
    <row r="481" ht="17.45" customHeight="1"/>
    <row r="482" ht="17.45" customHeight="1"/>
    <row r="483" ht="17.45" customHeight="1"/>
    <row r="484" ht="17.45" customHeight="1"/>
    <row r="485" ht="17.45" customHeight="1"/>
    <row r="486" ht="17.45" customHeight="1"/>
    <row r="487" ht="17.45" customHeight="1"/>
    <row r="488" ht="17.45" customHeight="1"/>
    <row r="489" ht="17.45" customHeight="1"/>
    <row r="490" ht="17.45" customHeight="1"/>
    <row r="491" ht="17.45" customHeight="1"/>
    <row r="492" ht="17.45" customHeight="1"/>
    <row r="493" ht="17.45" customHeight="1"/>
    <row r="494" ht="17.45" customHeight="1"/>
    <row r="495" ht="17.45" customHeight="1"/>
    <row r="496" ht="17.45" customHeight="1"/>
    <row r="497" ht="17.45" customHeight="1"/>
    <row r="498" ht="17.45" customHeight="1"/>
    <row r="499" ht="17.45" customHeight="1"/>
    <row r="500" ht="17.45" customHeight="1"/>
  </sheetData>
  <pageMargins left="0.7" right="0.7" top="0.75" bottom="0.75" header="0.3" footer="0.3"/>
  <pageSetup orientation="portrait" horizontalDpi="1200" verticalDpi="1200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3:T515"/>
  <sheetViews>
    <sheetView workbookViewId="0">
      <selection activeCell="L4" sqref="L4"/>
    </sheetView>
  </sheetViews>
  <sheetFormatPr baseColWidth="8" defaultColWidth="9.140625" defaultRowHeight="15"/>
  <cols>
    <col width="9.140625" customWidth="1" style="59" min="1" max="16"/>
    <col width="14.5703125" bestFit="1" customWidth="1" style="59" min="17" max="17"/>
    <col width="10" bestFit="1" customWidth="1" style="59" min="18" max="19"/>
    <col width="8.7109375" bestFit="1" customWidth="1" style="59" min="20" max="20"/>
    <col width="9.140625" customWidth="1" style="59" min="21" max="16384"/>
  </cols>
  <sheetData>
    <row r="3">
      <c r="A3" s="59" t="inlineStr">
        <is>
          <t>M1</t>
        </is>
      </c>
      <c r="B3" s="59" t="inlineStr">
        <is>
          <t>M2</t>
        </is>
      </c>
      <c r="C3" s="59" t="inlineStr">
        <is>
          <t>M4</t>
        </is>
      </c>
      <c r="D3" s="59" t="inlineStr">
        <is>
          <t>M5</t>
        </is>
      </c>
      <c r="E3" s="59" t="inlineStr">
        <is>
          <t>DAY</t>
        </is>
      </c>
      <c r="G3" s="59" t="inlineStr">
        <is>
          <t>M1</t>
        </is>
      </c>
      <c r="H3" s="59" t="inlineStr">
        <is>
          <t>M2</t>
        </is>
      </c>
      <c r="I3" s="59" t="inlineStr">
        <is>
          <t>M4</t>
        </is>
      </c>
      <c r="J3" s="59" t="inlineStr">
        <is>
          <t>M5</t>
        </is>
      </c>
      <c r="L3" s="59" t="inlineStr">
        <is>
          <t>M1</t>
        </is>
      </c>
      <c r="M3" s="59" t="inlineStr">
        <is>
          <t>M2</t>
        </is>
      </c>
      <c r="N3" s="59" t="inlineStr">
        <is>
          <t>M4</t>
        </is>
      </c>
      <c r="O3" s="59" t="inlineStr">
        <is>
          <t>M5</t>
        </is>
      </c>
      <c r="R3" s="60" t="inlineStr">
        <is>
          <t>WeekEND</t>
        </is>
      </c>
      <c r="S3" s="60" t="inlineStr">
        <is>
          <t>WeekDAY</t>
        </is>
      </c>
      <c r="T3" s="60" t="inlineStr">
        <is>
          <t>ALLDAYS</t>
        </is>
      </c>
    </row>
    <row r="4" hidden="1">
      <c r="A4" s="59" t="n">
        <v>0.0126</v>
      </c>
      <c r="B4" s="59" t="n">
        <v>0.0117</v>
      </c>
      <c r="C4" s="59" t="n">
        <v>0.0115</v>
      </c>
      <c r="D4" s="59" t="n">
        <v>0.014</v>
      </c>
      <c r="E4" s="59" t="n">
        <v>1</v>
      </c>
      <c r="G4" s="61" t="n">
        <v>0.019</v>
      </c>
      <c r="H4" s="61" t="n">
        <v>0.0126</v>
      </c>
      <c r="I4" s="61" t="n">
        <v>0.0115</v>
      </c>
      <c r="J4" s="61" t="n">
        <v>0.0195</v>
      </c>
      <c r="L4" s="59" t="n">
        <v>0.0126</v>
      </c>
      <c r="M4" s="59" t="n">
        <v>0.0117</v>
      </c>
      <c r="N4" s="59" t="n">
        <v>0.0115</v>
      </c>
      <c r="O4" s="59" t="n">
        <v>0.014</v>
      </c>
      <c r="Q4" s="1128" t="inlineStr">
        <is>
          <t>max</t>
        </is>
      </c>
      <c r="R4" s="1129">
        <f>MAX(G4:J149)</f>
        <v/>
      </c>
      <c r="S4" s="1129">
        <f>MAX(L4:O369)</f>
        <v/>
      </c>
      <c r="T4" s="1129" t="n"/>
    </row>
    <row r="5" hidden="1">
      <c r="A5" s="59" t="n">
        <v>0.0271</v>
      </c>
      <c r="B5" s="59" t="n">
        <v>0.0238</v>
      </c>
      <c r="C5" s="59" t="n">
        <v>0.0274</v>
      </c>
      <c r="D5" s="59" t="n">
        <v>0.0352</v>
      </c>
      <c r="E5" s="59" t="n">
        <v>2</v>
      </c>
      <c r="G5" s="61" t="n">
        <v>0.0139</v>
      </c>
      <c r="H5" s="61" t="n">
        <v>0.0151</v>
      </c>
      <c r="I5" s="61" t="n">
        <v>0.009900000000000001</v>
      </c>
      <c r="J5" s="61" t="n">
        <v>0.0164</v>
      </c>
      <c r="L5" s="59" t="n">
        <v>0.0271</v>
      </c>
      <c r="M5" s="59" t="n">
        <v>0.0238</v>
      </c>
      <c r="N5" s="59" t="n">
        <v>0.0274</v>
      </c>
      <c r="O5" s="59" t="n">
        <v>0.0352</v>
      </c>
      <c r="Q5" s="1128" t="inlineStr">
        <is>
          <t>90th percentile</t>
        </is>
      </c>
      <c r="R5" s="1129">
        <f>PERCENTILE($G$4:$J$149,0.9)</f>
        <v/>
      </c>
      <c r="S5" s="1129">
        <f>PERCENTILE($L$4:$O$369,0.9)</f>
        <v/>
      </c>
      <c r="T5" s="1129" t="n"/>
    </row>
    <row r="6" hidden="1">
      <c r="A6" s="59" t="n">
        <v>0.0283</v>
      </c>
      <c r="B6" s="59" t="n">
        <v>0.0325</v>
      </c>
      <c r="C6" s="59" t="n">
        <v>0.0371</v>
      </c>
      <c r="D6" s="59" t="n">
        <v>0.0483</v>
      </c>
      <c r="E6" s="59" t="n">
        <v>3</v>
      </c>
      <c r="G6" s="61" t="n">
        <v>0.013</v>
      </c>
      <c r="H6" s="61" t="n">
        <v>0.0153</v>
      </c>
      <c r="I6" s="61" t="n">
        <v>0.0173</v>
      </c>
      <c r="J6" s="61" t="n">
        <v>0.0189</v>
      </c>
      <c r="L6" s="59" t="n">
        <v>0.0283</v>
      </c>
      <c r="M6" s="59" t="n">
        <v>0.0325</v>
      </c>
      <c r="N6" s="59" t="n">
        <v>0.0371</v>
      </c>
      <c r="O6" s="59" t="n">
        <v>0.0483</v>
      </c>
      <c r="Q6" s="1128" t="inlineStr">
        <is>
          <t>75th percentile</t>
        </is>
      </c>
      <c r="R6" s="1129">
        <f>PERCENTILE($G$4:$J$149,0.75)</f>
        <v/>
      </c>
      <c r="S6" s="1129">
        <f>PERCENTILE($L$4:$O$369,0.75)</f>
        <v/>
      </c>
      <c r="T6" s="1129" t="n"/>
    </row>
    <row r="7" hidden="1">
      <c r="A7" s="59" t="n">
        <v>0.0258</v>
      </c>
      <c r="B7" s="59" t="n">
        <v>0.0293</v>
      </c>
      <c r="C7" s="59" t="n">
        <v>0.0706</v>
      </c>
      <c r="D7" s="59" t="n">
        <v>0.0566</v>
      </c>
      <c r="E7" s="59" t="n">
        <v>5</v>
      </c>
      <c r="G7" s="61" t="n">
        <v>0.0119</v>
      </c>
      <c r="H7" s="61" t="n">
        <v>0.0104</v>
      </c>
      <c r="I7" s="61" t="n">
        <v>0.00872</v>
      </c>
      <c r="J7" s="61" t="n">
        <v>0.0155</v>
      </c>
      <c r="L7" s="59" t="n">
        <v>0.0258</v>
      </c>
      <c r="M7" s="59" t="n">
        <v>0.0293</v>
      </c>
      <c r="N7" s="59" t="n">
        <v>0.0706</v>
      </c>
      <c r="O7" s="59" t="n">
        <v>0.0566</v>
      </c>
      <c r="Q7" s="1128" t="inlineStr">
        <is>
          <t>average</t>
        </is>
      </c>
      <c r="R7" s="1129">
        <f>AVERAGE(G4:J149)</f>
        <v/>
      </c>
      <c r="S7" s="1129">
        <f>AVERAGE(L4:O369)</f>
        <v/>
      </c>
      <c r="T7" s="1129" t="n"/>
    </row>
    <row r="8" hidden="1">
      <c r="A8" s="59" t="n">
        <v>0.0356</v>
      </c>
      <c r="B8" s="59" t="n">
        <v>0.0252</v>
      </c>
      <c r="C8" s="59" t="n">
        <v>0.032</v>
      </c>
      <c r="D8" s="59" t="n">
        <v>0.0516</v>
      </c>
      <c r="E8" s="59" t="n">
        <v>5</v>
      </c>
      <c r="G8" s="61" t="n">
        <v>0.0126</v>
      </c>
      <c r="H8" s="61" t="n">
        <v>0.0252</v>
      </c>
      <c r="I8" s="61" t="n">
        <v>0.0105</v>
      </c>
      <c r="J8" s="61" t="n">
        <v>0.0189</v>
      </c>
      <c r="L8" s="59" t="n">
        <v>0.0356</v>
      </c>
      <c r="M8" s="59" t="n">
        <v>0.0252</v>
      </c>
      <c r="N8" s="59" t="n">
        <v>0.032</v>
      </c>
      <c r="O8" s="59" t="n">
        <v>0.0516</v>
      </c>
    </row>
    <row r="9" hidden="1">
      <c r="A9" s="61" t="n">
        <v>0.019</v>
      </c>
      <c r="B9" s="61" t="n">
        <v>0.0126</v>
      </c>
      <c r="C9" s="61" t="n">
        <v>0.0115</v>
      </c>
      <c r="D9" s="61" t="n">
        <v>0.0195</v>
      </c>
      <c r="E9" s="61" t="n">
        <v>6</v>
      </c>
      <c r="G9" s="61" t="n">
        <v>0.0101</v>
      </c>
      <c r="H9" s="61" t="n">
        <v>0.0147</v>
      </c>
      <c r="I9" s="61" t="n">
        <v>0.00726</v>
      </c>
      <c r="J9" s="61" t="n">
        <v>0.022</v>
      </c>
      <c r="L9" s="59" t="n">
        <v>0.0239</v>
      </c>
      <c r="M9" s="59" t="n">
        <v>0.0173</v>
      </c>
      <c r="N9" s="59" t="n">
        <v>0.0168</v>
      </c>
      <c r="O9" s="59" t="n">
        <v>0.0282</v>
      </c>
    </row>
    <row r="10" hidden="1">
      <c r="A10" s="61" t="n">
        <v>0.0139</v>
      </c>
      <c r="B10" s="61" t="n">
        <v>0.0151</v>
      </c>
      <c r="C10" s="61" t="n">
        <v>0.009900000000000001</v>
      </c>
      <c r="D10" s="61" t="n">
        <v>0.0164</v>
      </c>
      <c r="E10" s="61" t="n">
        <v>7</v>
      </c>
      <c r="G10" s="61" t="n">
        <v>0.0137</v>
      </c>
      <c r="H10" s="61" t="n">
        <v>0.0151</v>
      </c>
      <c r="I10" s="61" t="n">
        <v>0.0136</v>
      </c>
      <c r="J10" s="61" t="n">
        <v>0.0413</v>
      </c>
      <c r="L10" s="59" t="n">
        <v>0.00725</v>
      </c>
      <c r="M10" s="59" t="n">
        <v>0.0065</v>
      </c>
      <c r="N10" s="59" t="n">
        <v>0.00605</v>
      </c>
      <c r="O10" s="59" t="n">
        <v>0.0123</v>
      </c>
    </row>
    <row r="11" hidden="1">
      <c r="A11" s="59" t="n">
        <v>0.0239</v>
      </c>
      <c r="B11" s="59" t="n">
        <v>0.0173</v>
      </c>
      <c r="C11" s="59" t="n">
        <v>0.0168</v>
      </c>
      <c r="D11" s="59" t="n">
        <v>0.0282</v>
      </c>
      <c r="E11" s="59" t="n">
        <v>1</v>
      </c>
      <c r="G11" s="61" t="n">
        <v>0.017</v>
      </c>
      <c r="H11" s="61" t="n">
        <v>0.0209</v>
      </c>
      <c r="I11" s="61" t="n">
        <v>0.0125</v>
      </c>
      <c r="J11" s="61" t="n">
        <v>0.0246</v>
      </c>
      <c r="L11" s="59" t="n">
        <v>0.0113</v>
      </c>
      <c r="M11" s="59" t="n">
        <v>0.007549999999999999</v>
      </c>
      <c r="N11" s="59" t="n">
        <v>0.0143</v>
      </c>
      <c r="O11" s="59" t="n">
        <v>0.0173</v>
      </c>
    </row>
    <row r="12" hidden="1">
      <c r="A12" s="59" t="n">
        <v>0.00725</v>
      </c>
      <c r="B12" s="59" t="n">
        <v>0.0065</v>
      </c>
      <c r="C12" s="59" t="n">
        <v>0.00605</v>
      </c>
      <c r="D12" s="59" t="n">
        <v>0.0123</v>
      </c>
      <c r="E12" s="59" t="n">
        <v>2</v>
      </c>
      <c r="G12" s="61" t="n">
        <v>0.0155</v>
      </c>
      <c r="H12" s="61" t="n">
        <v>0.01605</v>
      </c>
      <c r="I12" s="61" t="n">
        <v>0.02</v>
      </c>
      <c r="J12" s="61" t="n">
        <v>0.0261</v>
      </c>
      <c r="L12" s="59" t="n">
        <v>0.0351</v>
      </c>
      <c r="M12" s="59" t="n">
        <v>0.0197</v>
      </c>
      <c r="N12" s="59" t="n">
        <v>0.0436</v>
      </c>
      <c r="O12" s="59" t="n">
        <v>0.0423</v>
      </c>
    </row>
    <row r="13" hidden="1">
      <c r="A13" s="59" t="n">
        <v>0.0113</v>
      </c>
      <c r="B13" s="59" t="n">
        <v>0.007549999999999999</v>
      </c>
      <c r="C13" s="59" t="n">
        <v>0.0143</v>
      </c>
      <c r="D13" s="59" t="n">
        <v>0.0173</v>
      </c>
      <c r="E13" s="59" t="n">
        <v>3</v>
      </c>
      <c r="G13" s="61" t="n">
        <v>0.0135</v>
      </c>
      <c r="H13" s="61" t="n">
        <v>0.014</v>
      </c>
      <c r="I13" s="61" t="n">
        <v>0.0104</v>
      </c>
      <c r="J13" s="61" t="n">
        <v>0.0225</v>
      </c>
      <c r="L13" s="59" t="n">
        <v>0.02</v>
      </c>
      <c r="M13" s="59" t="n">
        <v>0.0276</v>
      </c>
      <c r="O13" s="59" t="n">
        <v>0.0321</v>
      </c>
    </row>
    <row r="14" hidden="1">
      <c r="A14" s="59" t="n">
        <v>0.0351</v>
      </c>
      <c r="B14" s="59" t="n">
        <v>0.0197</v>
      </c>
      <c r="C14" s="59" t="n">
        <v>0.0436</v>
      </c>
      <c r="D14" s="59" t="n">
        <v>0.0423</v>
      </c>
      <c r="E14" s="59" t="n">
        <v>5</v>
      </c>
      <c r="G14" s="61" t="n">
        <v>0.00731</v>
      </c>
      <c r="H14" s="61" t="n">
        <v>0.007849999999999999</v>
      </c>
      <c r="I14" s="61" t="n">
        <v>0.011</v>
      </c>
      <c r="J14" s="61" t="n">
        <v>0.0165</v>
      </c>
      <c r="L14" s="59" t="n">
        <v>0.0304</v>
      </c>
      <c r="M14" s="59" t="n">
        <v>0.0372</v>
      </c>
      <c r="N14" s="59" t="n">
        <v>0.0288</v>
      </c>
      <c r="O14" s="59" t="n">
        <v>0.0312</v>
      </c>
    </row>
    <row r="15" hidden="1">
      <c r="A15" s="59" t="n">
        <v>0.02</v>
      </c>
      <c r="B15" s="59" t="n">
        <v>0.0276</v>
      </c>
      <c r="D15" s="59" t="n">
        <v>0.0321</v>
      </c>
      <c r="E15" s="59" t="n">
        <v>5</v>
      </c>
      <c r="G15" s="61" t="n">
        <v>0.0145</v>
      </c>
      <c r="H15" s="61" t="n">
        <v>0.0134</v>
      </c>
      <c r="I15" s="61" t="n">
        <v>0.013</v>
      </c>
      <c r="J15" s="61" t="n">
        <v>0.0275</v>
      </c>
      <c r="L15" s="59" t="n">
        <v>0.0229</v>
      </c>
      <c r="M15" s="59" t="n">
        <v>0.02495</v>
      </c>
      <c r="N15" s="59" t="n">
        <v>0.0339</v>
      </c>
      <c r="O15" s="59" t="n">
        <v>0.0332</v>
      </c>
    </row>
    <row r="16" hidden="1">
      <c r="A16" s="61" t="n">
        <v>0.013</v>
      </c>
      <c r="B16" s="61" t="n">
        <v>0.0153</v>
      </c>
      <c r="C16" s="61" t="n">
        <v>0.0173</v>
      </c>
      <c r="D16" s="61" t="n">
        <v>0.0189</v>
      </c>
      <c r="E16" s="61" t="n">
        <v>6</v>
      </c>
      <c r="G16" s="61" t="n">
        <v>0.0169</v>
      </c>
      <c r="H16" s="61" t="n">
        <v>0.0395</v>
      </c>
      <c r="I16" s="61" t="n">
        <v>0.0242</v>
      </c>
      <c r="J16" s="61" t="n">
        <v>0.0618</v>
      </c>
      <c r="L16" s="59" t="n">
        <v>0.0292</v>
      </c>
      <c r="M16" s="59" t="n">
        <v>0.0265</v>
      </c>
      <c r="N16" s="59" t="n">
        <v>0.0346</v>
      </c>
      <c r="O16" s="59" t="n">
        <v>0.0386</v>
      </c>
    </row>
    <row r="17" hidden="1">
      <c r="A17" s="61" t="n">
        <v>0.0119</v>
      </c>
      <c r="B17" s="61" t="n">
        <v>0.0104</v>
      </c>
      <c r="C17" s="61" t="n">
        <v>0.00872</v>
      </c>
      <c r="D17" s="61" t="n">
        <v>0.0155</v>
      </c>
      <c r="E17" s="61" t="n">
        <v>7</v>
      </c>
      <c r="G17" s="61" t="n">
        <v>0.0231</v>
      </c>
      <c r="H17" s="61" t="n">
        <v>0.0145</v>
      </c>
      <c r="I17" s="61" t="n">
        <v>0.00963</v>
      </c>
      <c r="J17" s="61" t="n">
        <v>0.0307</v>
      </c>
      <c r="L17" s="59" t="n">
        <v>0.0432</v>
      </c>
      <c r="M17" s="59" t="n">
        <v>0.0237</v>
      </c>
      <c r="N17" s="59" t="n">
        <v>0.0229</v>
      </c>
      <c r="O17" s="59" t="n">
        <v>0.057</v>
      </c>
    </row>
    <row r="18" hidden="1">
      <c r="A18" s="59" t="n">
        <v>0.0304</v>
      </c>
      <c r="B18" s="59" t="n">
        <v>0.0372</v>
      </c>
      <c r="C18" s="59" t="n">
        <v>0.0288</v>
      </c>
      <c r="D18" s="59" t="n">
        <v>0.0312</v>
      </c>
      <c r="E18" s="59" t="n">
        <v>1</v>
      </c>
      <c r="G18" s="61" t="n">
        <v>0.0105</v>
      </c>
      <c r="H18" s="61" t="n">
        <v>0.0091</v>
      </c>
      <c r="I18" s="61" t="n">
        <v>0.0097</v>
      </c>
      <c r="J18" s="61" t="n">
        <v>0.0335</v>
      </c>
      <c r="L18" s="59" t="n">
        <v>0.0209</v>
      </c>
      <c r="M18" s="59" t="n">
        <v>0.0152</v>
      </c>
      <c r="N18" s="59" t="n">
        <v>0.0176</v>
      </c>
      <c r="O18" s="59" t="n">
        <v>0.0245</v>
      </c>
    </row>
    <row r="19" hidden="1">
      <c r="A19" s="59" t="n">
        <v>0.0229</v>
      </c>
      <c r="B19" s="59" t="n">
        <v>0.02495</v>
      </c>
      <c r="C19" s="59" t="n">
        <v>0.0339</v>
      </c>
      <c r="D19" s="59" t="n">
        <v>0.0332</v>
      </c>
      <c r="E19" s="59" t="n">
        <v>2</v>
      </c>
      <c r="G19" s="61" t="n">
        <v>0.0112</v>
      </c>
      <c r="H19" s="61" t="n">
        <v>0.0097</v>
      </c>
      <c r="I19" s="61" t="n">
        <v>0.0101</v>
      </c>
      <c r="J19" s="61" t="n">
        <v>0.0182</v>
      </c>
      <c r="L19" s="59" t="n">
        <v>0.0195</v>
      </c>
      <c r="M19" s="59" t="n">
        <v>0.0199</v>
      </c>
      <c r="N19" s="59" t="n">
        <v>0.0201</v>
      </c>
      <c r="O19" s="59" t="n">
        <v>0.0496</v>
      </c>
    </row>
    <row r="20" hidden="1">
      <c r="A20" s="59" t="n">
        <v>0.0292</v>
      </c>
      <c r="B20" s="59" t="n">
        <v>0.0265</v>
      </c>
      <c r="C20" s="59" t="n">
        <v>0.0346</v>
      </c>
      <c r="D20" s="59" t="n">
        <v>0.0386</v>
      </c>
      <c r="E20" s="59" t="n">
        <v>3</v>
      </c>
      <c r="G20" s="61" t="n">
        <v>0.0095</v>
      </c>
      <c r="H20" s="61" t="n">
        <v>0.0145</v>
      </c>
      <c r="I20" s="61" t="n">
        <v>0.0033</v>
      </c>
      <c r="J20" s="61" t="n">
        <v>0.0149</v>
      </c>
      <c r="L20" s="59" t="n">
        <v>0.014</v>
      </c>
      <c r="M20" s="59" t="n">
        <v>0.0412</v>
      </c>
      <c r="N20" s="59" t="n">
        <v>0.0272</v>
      </c>
      <c r="O20" s="59" t="n">
        <v>0.06759999999999999</v>
      </c>
    </row>
    <row r="21" hidden="1">
      <c r="A21" s="59" t="n">
        <v>0.0432</v>
      </c>
      <c r="B21" s="59" t="n">
        <v>0.0237</v>
      </c>
      <c r="C21" s="59" t="n">
        <v>0.0229</v>
      </c>
      <c r="D21" s="59" t="n">
        <v>0.057</v>
      </c>
      <c r="E21" s="59" t="n">
        <v>5</v>
      </c>
      <c r="G21" s="61" t="n">
        <v>0.0094</v>
      </c>
      <c r="H21" s="61" t="n">
        <v>0.0147</v>
      </c>
      <c r="I21" s="61" t="n">
        <v>0.00827</v>
      </c>
      <c r="J21" s="61" t="n">
        <v>0.0179</v>
      </c>
      <c r="L21" s="59" t="n">
        <v>0.0175</v>
      </c>
      <c r="M21" s="59" t="n">
        <v>0.0408</v>
      </c>
      <c r="N21" s="59" t="n">
        <v>0.0188</v>
      </c>
      <c r="O21" s="59" t="n">
        <v>0.0492</v>
      </c>
    </row>
    <row r="22" hidden="1">
      <c r="A22" s="59" t="n">
        <v>0.0209</v>
      </c>
      <c r="B22" s="59" t="n">
        <v>0.0152</v>
      </c>
      <c r="C22" s="59" t="n">
        <v>0.0176</v>
      </c>
      <c r="D22" s="59" t="n">
        <v>0.0245</v>
      </c>
      <c r="E22" s="59" t="n">
        <v>5</v>
      </c>
      <c r="G22" s="61" t="n">
        <v>0.0171</v>
      </c>
      <c r="H22" s="61" t="n">
        <v>0.0046</v>
      </c>
      <c r="I22" s="61" t="n">
        <v>0.0046</v>
      </c>
      <c r="J22" s="61" t="n">
        <v>0.0108</v>
      </c>
      <c r="L22" s="59" t="n">
        <v>0.025</v>
      </c>
      <c r="M22" s="59" t="n">
        <v>0.0275</v>
      </c>
      <c r="N22" s="59" t="n">
        <v>0.0262</v>
      </c>
      <c r="O22" s="59" t="n">
        <v>0.0431</v>
      </c>
    </row>
    <row r="23" hidden="1">
      <c r="A23" s="61" t="n">
        <v>0.0126</v>
      </c>
      <c r="B23" s="61" t="n">
        <v>0.0252</v>
      </c>
      <c r="C23" s="61" t="n">
        <v>0.0105</v>
      </c>
      <c r="D23" s="61" t="n">
        <v>0.0189</v>
      </c>
      <c r="E23" s="61" t="n">
        <v>6</v>
      </c>
      <c r="G23" s="61" t="n">
        <v>0.008279999999999999</v>
      </c>
      <c r="H23" s="61" t="n">
        <v>0.00378</v>
      </c>
      <c r="I23" s="61" t="n">
        <v>0.00253</v>
      </c>
      <c r="J23" s="61" t="n">
        <v>0.00632</v>
      </c>
      <c r="L23" s="59" t="n">
        <v>0.0193</v>
      </c>
      <c r="M23" s="59" t="n">
        <v>0.027</v>
      </c>
      <c r="N23" s="59" t="n">
        <v>0.0316</v>
      </c>
      <c r="O23" s="59" t="n">
        <v>0.0229</v>
      </c>
    </row>
    <row r="24" hidden="1">
      <c r="A24" s="61" t="n">
        <v>0.0101</v>
      </c>
      <c r="B24" s="61" t="n">
        <v>0.0147</v>
      </c>
      <c r="C24" s="61" t="n">
        <v>0.00726</v>
      </c>
      <c r="D24" s="61" t="n">
        <v>0.022</v>
      </c>
      <c r="E24" s="61" t="n">
        <v>7</v>
      </c>
      <c r="G24" s="61" t="n">
        <v>0.0169</v>
      </c>
      <c r="H24" s="61" t="n">
        <v>0.01041</v>
      </c>
      <c r="I24" s="61" t="n">
        <v>0.00379</v>
      </c>
      <c r="J24" s="61" t="n">
        <v>0.0117</v>
      </c>
      <c r="L24" s="59" t="n">
        <v>0.0237</v>
      </c>
      <c r="M24" s="59" t="n">
        <v>0.0273</v>
      </c>
      <c r="N24" s="59" t="n">
        <v>0.0273</v>
      </c>
      <c r="O24" s="59" t="n">
        <v>0.0413</v>
      </c>
    </row>
    <row r="25" hidden="1">
      <c r="A25" s="59" t="n">
        <v>0.0195</v>
      </c>
      <c r="B25" s="59" t="n">
        <v>0.0199</v>
      </c>
      <c r="C25" s="59" t="n">
        <v>0.0201</v>
      </c>
      <c r="D25" s="59" t="n">
        <v>0.0496</v>
      </c>
      <c r="E25" s="59" t="n">
        <v>1</v>
      </c>
      <c r="G25" s="61" t="n">
        <v>0.0144</v>
      </c>
      <c r="H25" s="61" t="n">
        <v>0.0101</v>
      </c>
      <c r="I25" s="61" t="n">
        <v>0.005</v>
      </c>
      <c r="J25" s="61" t="n">
        <v>0.0149</v>
      </c>
      <c r="L25" s="59" t="n">
        <v>0.0301</v>
      </c>
      <c r="M25" s="59" t="n">
        <v>0.0229</v>
      </c>
      <c r="N25" s="59" t="n">
        <v>0.0362</v>
      </c>
      <c r="O25" s="59" t="n">
        <v>0.0602</v>
      </c>
    </row>
    <row r="26" hidden="1">
      <c r="A26" s="59" t="n">
        <v>0.014</v>
      </c>
      <c r="B26" s="59" t="n">
        <v>0.0412</v>
      </c>
      <c r="C26" s="59" t="n">
        <v>0.0272</v>
      </c>
      <c r="D26" s="59" t="n">
        <v>0.06759999999999999</v>
      </c>
      <c r="E26" s="59" t="n">
        <v>2</v>
      </c>
      <c r="G26" s="61" t="n">
        <v>0.0164</v>
      </c>
      <c r="H26" s="61" t="n">
        <v>0.0176</v>
      </c>
      <c r="I26" s="61" t="n">
        <v>0.0063</v>
      </c>
      <c r="J26" s="61" t="n">
        <v>0.0164</v>
      </c>
      <c r="L26" s="59" t="n">
        <v>0.025</v>
      </c>
      <c r="M26" s="59" t="n">
        <v>0.0244</v>
      </c>
      <c r="N26" s="59" t="n">
        <v>0.0339</v>
      </c>
      <c r="O26" s="59" t="n">
        <v>0.0646</v>
      </c>
    </row>
    <row r="27" hidden="1">
      <c r="A27" s="59" t="n">
        <v>0.0175</v>
      </c>
      <c r="B27" s="59" t="n">
        <v>0.0408</v>
      </c>
      <c r="C27" s="59" t="n">
        <v>0.0188</v>
      </c>
      <c r="D27" s="59" t="n">
        <v>0.0492</v>
      </c>
      <c r="E27" s="59" t="n">
        <v>3</v>
      </c>
      <c r="G27" s="61" t="n">
        <v>0.0129</v>
      </c>
      <c r="H27" s="61" t="n">
        <v>0.005</v>
      </c>
      <c r="I27" s="61" t="n">
        <v>0.0057</v>
      </c>
      <c r="J27" s="61" t="n">
        <v>0.0129</v>
      </c>
      <c r="L27" s="59" t="n">
        <v>0.0219</v>
      </c>
      <c r="M27" s="59" t="n">
        <v>0.0258</v>
      </c>
      <c r="N27" s="59" t="n">
        <v>0.0448</v>
      </c>
      <c r="O27" s="59" t="n">
        <v>0.0541</v>
      </c>
    </row>
    <row r="28" hidden="1">
      <c r="A28" s="59" t="n">
        <v>0.025</v>
      </c>
      <c r="B28" s="59" t="n">
        <v>0.0275</v>
      </c>
      <c r="C28" s="59" t="n">
        <v>0.0262</v>
      </c>
      <c r="D28" s="59" t="n">
        <v>0.0431</v>
      </c>
      <c r="E28" s="59" t="n">
        <v>5</v>
      </c>
      <c r="G28" s="61" t="n">
        <v>0.0158</v>
      </c>
      <c r="H28" s="61" t="n">
        <v>0.0216</v>
      </c>
      <c r="I28" s="61" t="n">
        <v>0.0126</v>
      </c>
      <c r="J28" s="61" t="n">
        <v>0.0223</v>
      </c>
      <c r="L28" s="59" t="n">
        <v>0.0268</v>
      </c>
      <c r="M28" s="59" t="n">
        <v>0.0274</v>
      </c>
      <c r="N28" s="59" t="n">
        <v>0.0353</v>
      </c>
      <c r="O28" s="59" t="n">
        <v>0.0436</v>
      </c>
    </row>
    <row r="29" hidden="1">
      <c r="A29" s="59" t="n">
        <v>0.0193</v>
      </c>
      <c r="B29" s="59" t="n">
        <v>0.027</v>
      </c>
      <c r="C29" s="59" t="n">
        <v>0.0316</v>
      </c>
      <c r="D29" s="59" t="n">
        <v>0.0229</v>
      </c>
      <c r="E29" s="59" t="n">
        <v>5</v>
      </c>
      <c r="G29" s="61" t="n">
        <v>0.0218</v>
      </c>
      <c r="H29" s="61" t="n">
        <v>0.011</v>
      </c>
      <c r="I29" s="61" t="n">
        <v>0.00513</v>
      </c>
      <c r="J29" s="61" t="n">
        <v>0.0109</v>
      </c>
      <c r="L29" s="59" t="n">
        <v>0.0353</v>
      </c>
      <c r="M29" s="59" t="n">
        <v>0.023</v>
      </c>
      <c r="N29" s="59" t="n">
        <v>0.0308</v>
      </c>
      <c r="O29" s="59" t="n">
        <v>0.0337</v>
      </c>
    </row>
    <row r="30" hidden="1">
      <c r="A30" s="61" t="n">
        <v>0.0137</v>
      </c>
      <c r="B30" s="61" t="n">
        <v>0.0151</v>
      </c>
      <c r="C30" s="61" t="n">
        <v>0.0136</v>
      </c>
      <c r="D30" s="61" t="n">
        <v>0.0413</v>
      </c>
      <c r="E30" s="61" t="n">
        <v>6</v>
      </c>
      <c r="G30" s="61" t="n">
        <v>0.0202</v>
      </c>
      <c r="H30" s="61" t="n">
        <v>0.0147</v>
      </c>
      <c r="I30" s="61" t="n">
        <v>0.0115</v>
      </c>
      <c r="J30" s="61" t="n">
        <v>0.0231</v>
      </c>
      <c r="L30" s="59" t="n">
        <v>0.0182</v>
      </c>
      <c r="M30" s="59" t="n">
        <v>0.0281</v>
      </c>
      <c r="N30" s="59" t="n">
        <v>0.0311</v>
      </c>
      <c r="O30" s="59" t="n">
        <v>0.0308</v>
      </c>
    </row>
    <row r="31" hidden="1">
      <c r="A31" s="61" t="n">
        <v>0.017</v>
      </c>
      <c r="B31" s="61" t="n">
        <v>0.0209</v>
      </c>
      <c r="C31" s="61" t="n">
        <v>0.0125</v>
      </c>
      <c r="D31" s="61" t="n">
        <v>0.0246</v>
      </c>
      <c r="E31" s="61" t="n">
        <v>7</v>
      </c>
      <c r="G31" s="61" t="n">
        <v>0.0139</v>
      </c>
      <c r="H31" s="61" t="n">
        <v>0.0133</v>
      </c>
      <c r="I31" s="61" t="n">
        <v>0.009480000000000001</v>
      </c>
      <c r="J31" s="61" t="n">
        <v>0.0157</v>
      </c>
      <c r="L31" s="59" t="n">
        <v>0.0163</v>
      </c>
      <c r="M31" s="59" t="n">
        <v>0.0368</v>
      </c>
      <c r="N31" s="59" t="n">
        <v>0.0336</v>
      </c>
      <c r="O31" s="59" t="n">
        <v>0.0423</v>
      </c>
    </row>
    <row r="32" hidden="1">
      <c r="A32" s="59" t="n">
        <v>0.0237</v>
      </c>
      <c r="B32" s="59" t="n">
        <v>0.0273</v>
      </c>
      <c r="C32" s="59" t="n">
        <v>0.0273</v>
      </c>
      <c r="D32" s="59" t="n">
        <v>0.0413</v>
      </c>
      <c r="E32" s="59" t="n">
        <v>1</v>
      </c>
      <c r="G32" s="61" t="n">
        <v>0.0215</v>
      </c>
      <c r="H32" s="61" t="n">
        <v>0.0151</v>
      </c>
      <c r="I32" s="61" t="n">
        <v>0.0151</v>
      </c>
      <c r="J32" s="61" t="n">
        <v>0.0278</v>
      </c>
      <c r="L32" s="59" t="n">
        <v>0.0134</v>
      </c>
      <c r="M32" s="59" t="n">
        <v>0.0241</v>
      </c>
      <c r="N32" s="59" t="n">
        <v>0.0234</v>
      </c>
      <c r="O32" s="59" t="n">
        <v>0.037</v>
      </c>
    </row>
    <row r="33" hidden="1">
      <c r="A33" s="59" t="n">
        <v>0.0301</v>
      </c>
      <c r="B33" s="59" t="n">
        <v>0.0229</v>
      </c>
      <c r="C33" s="59" t="n">
        <v>0.0362</v>
      </c>
      <c r="D33" s="59" t="n">
        <v>0.0602</v>
      </c>
      <c r="E33" s="59" t="n">
        <v>2</v>
      </c>
      <c r="G33" s="61" t="n">
        <v>0.0135</v>
      </c>
      <c r="H33" s="61" t="n">
        <v>0.0152</v>
      </c>
      <c r="I33" s="61" t="n">
        <v>0.00919</v>
      </c>
      <c r="J33" s="61" t="n">
        <v>0.0323</v>
      </c>
      <c r="L33" s="59" t="n">
        <v>0.0186</v>
      </c>
      <c r="M33" s="59" t="n">
        <v>0.0229</v>
      </c>
      <c r="N33" s="59" t="n">
        <v>0.0255</v>
      </c>
      <c r="O33" s="59" t="n">
        <v>0.0319</v>
      </c>
    </row>
    <row r="34" hidden="1">
      <c r="A34" s="59" t="n">
        <v>0.025</v>
      </c>
      <c r="B34" s="59" t="n">
        <v>0.0244</v>
      </c>
      <c r="C34" s="59" t="n">
        <v>0.0339</v>
      </c>
      <c r="D34" s="59" t="n">
        <v>0.0646</v>
      </c>
      <c r="E34" s="59" t="n">
        <v>3</v>
      </c>
      <c r="G34" s="61" t="n">
        <v>0.0231</v>
      </c>
      <c r="H34" s="61" t="n">
        <v>0.0193</v>
      </c>
      <c r="I34" s="61" t="n">
        <v>0.0144</v>
      </c>
      <c r="J34" s="61" t="n">
        <v>0.0297</v>
      </c>
      <c r="L34" s="59" t="n">
        <v>0.023</v>
      </c>
      <c r="M34" s="59" t="n">
        <v>0.0177</v>
      </c>
      <c r="N34" s="59" t="n">
        <v>0.014</v>
      </c>
      <c r="O34" s="59" t="n">
        <v>0.0421</v>
      </c>
    </row>
    <row r="35" hidden="1">
      <c r="A35" s="59" t="n">
        <v>0.0219</v>
      </c>
      <c r="B35" s="59" t="n">
        <v>0.0258</v>
      </c>
      <c r="C35" s="59" t="n">
        <v>0.0448</v>
      </c>
      <c r="D35" s="59" t="n">
        <v>0.0541</v>
      </c>
      <c r="E35" s="59" t="n">
        <v>5</v>
      </c>
      <c r="G35" s="61" t="n">
        <v>0.0184</v>
      </c>
      <c r="H35" s="61" t="n">
        <v>0.0123</v>
      </c>
      <c r="I35" s="61" t="n">
        <v>0.0083</v>
      </c>
      <c r="J35" s="61" t="n">
        <v>0.0231</v>
      </c>
      <c r="L35" s="59" t="n">
        <v>0.0126</v>
      </c>
      <c r="M35" s="59" t="n">
        <v>0.0268</v>
      </c>
      <c r="N35" s="59" t="n">
        <v>0.0157</v>
      </c>
      <c r="O35" s="59" t="n">
        <v>0.0558</v>
      </c>
    </row>
    <row r="36" hidden="1">
      <c r="A36" s="59" t="n">
        <v>0.0268</v>
      </c>
      <c r="B36" s="59" t="n">
        <v>0.0274</v>
      </c>
      <c r="C36" s="59" t="n">
        <v>0.0353</v>
      </c>
      <c r="D36" s="59" t="n">
        <v>0.0436</v>
      </c>
      <c r="E36" s="59" t="n">
        <v>5</v>
      </c>
      <c r="G36" s="61" t="n">
        <v>0.0252</v>
      </c>
      <c r="H36" s="61" t="n">
        <v>0.01625</v>
      </c>
      <c r="I36" s="61" t="n">
        <v>0.011</v>
      </c>
      <c r="J36" s="61" t="n">
        <v>0.0252</v>
      </c>
      <c r="L36" s="59" t="n">
        <v>0.0223</v>
      </c>
      <c r="M36" s="59" t="n">
        <v>0.0159</v>
      </c>
      <c r="N36" s="59" t="n">
        <v>0.0172</v>
      </c>
      <c r="O36" s="59" t="n">
        <v>0.0464</v>
      </c>
    </row>
    <row r="37" hidden="1">
      <c r="A37" s="61" t="n">
        <v>0.0155</v>
      </c>
      <c r="B37" s="61" t="n">
        <v>0.01605</v>
      </c>
      <c r="C37" s="61" t="n">
        <v>0.02</v>
      </c>
      <c r="D37" s="61" t="n">
        <v>0.0261</v>
      </c>
      <c r="E37" s="61" t="n">
        <v>6</v>
      </c>
      <c r="G37" s="61" t="n">
        <v>0.0148</v>
      </c>
      <c r="H37" s="61" t="n">
        <v>0.0177</v>
      </c>
      <c r="I37" s="61" t="n">
        <v>0.00625</v>
      </c>
      <c r="J37" s="61" t="n">
        <v>0.0214</v>
      </c>
      <c r="L37" s="59" t="n">
        <v>0.0151</v>
      </c>
      <c r="M37" s="59" t="n">
        <v>0.0212</v>
      </c>
      <c r="N37" s="59" t="n">
        <v>0.0185</v>
      </c>
      <c r="O37" s="59" t="n">
        <v>0.0355</v>
      </c>
    </row>
    <row r="38" hidden="1">
      <c r="A38" s="61" t="n">
        <v>0.0135</v>
      </c>
      <c r="B38" s="61" t="n">
        <v>0.014</v>
      </c>
      <c r="C38" s="61" t="n">
        <v>0.0104</v>
      </c>
      <c r="D38" s="61" t="n">
        <v>0.0225</v>
      </c>
      <c r="E38" s="61" t="n">
        <v>7</v>
      </c>
      <c r="G38" s="61" t="n">
        <v>0.024</v>
      </c>
      <c r="H38" s="61" t="n">
        <v>0.0389</v>
      </c>
      <c r="I38" s="61" t="n">
        <v>0.0155</v>
      </c>
      <c r="J38" s="61" t="n">
        <v>0.0387</v>
      </c>
      <c r="L38" s="59" t="n">
        <v>0.037</v>
      </c>
      <c r="M38" s="59" t="n">
        <v>0.0497</v>
      </c>
      <c r="N38" s="59" t="n">
        <v>0.0339</v>
      </c>
      <c r="O38" s="59" t="n">
        <v>0.0488</v>
      </c>
    </row>
    <row r="39" hidden="1">
      <c r="A39" s="59" t="n">
        <v>0.0353</v>
      </c>
      <c r="B39" s="59" t="n">
        <v>0.023</v>
      </c>
      <c r="C39" s="59" t="n">
        <v>0.0308</v>
      </c>
      <c r="D39" s="59" t="n">
        <v>0.0337</v>
      </c>
      <c r="E39" s="59" t="n">
        <v>1</v>
      </c>
      <c r="G39" s="61" t="n">
        <v>0.0244</v>
      </c>
      <c r="H39" s="61" t="n">
        <v>0.0416</v>
      </c>
      <c r="I39" s="61" t="n">
        <v>0.0112</v>
      </c>
      <c r="J39" s="61" t="n">
        <v>0.0182</v>
      </c>
      <c r="L39" s="59" t="n">
        <v>0.0107</v>
      </c>
      <c r="M39" s="59" t="n">
        <v>0.0124</v>
      </c>
      <c r="N39" s="59" t="n">
        <v>0.00643</v>
      </c>
      <c r="O39" s="59" t="n">
        <v>0.0227</v>
      </c>
    </row>
    <row r="40" hidden="1">
      <c r="A40" s="59" t="n">
        <v>0.0182</v>
      </c>
      <c r="B40" s="59" t="n">
        <v>0.0281</v>
      </c>
      <c r="C40" s="59" t="n">
        <v>0.0311</v>
      </c>
      <c r="D40" s="59" t="n">
        <v>0.0308</v>
      </c>
      <c r="E40" s="59" t="n">
        <v>2</v>
      </c>
      <c r="G40" s="61" t="n">
        <v>0.0264</v>
      </c>
      <c r="H40" s="61" t="n">
        <v>0.0264</v>
      </c>
      <c r="I40" s="61" t="n">
        <v>0.0103</v>
      </c>
      <c r="J40" s="61" t="n">
        <v>0.0219</v>
      </c>
      <c r="L40" s="59" t="n">
        <v>0.0154</v>
      </c>
      <c r="M40" s="59" t="n">
        <v>0.0203</v>
      </c>
      <c r="N40" s="59" t="n">
        <v>0.0153</v>
      </c>
      <c r="O40" s="59" t="n">
        <v>0.0349</v>
      </c>
    </row>
    <row r="41" hidden="1">
      <c r="A41" s="59" t="n">
        <v>0.0163</v>
      </c>
      <c r="B41" s="59" t="n">
        <v>0.0368</v>
      </c>
      <c r="C41" s="59" t="n">
        <v>0.0336</v>
      </c>
      <c r="D41" s="59" t="n">
        <v>0.0423</v>
      </c>
      <c r="E41" s="59" t="n">
        <v>3</v>
      </c>
      <c r="G41" s="61" t="n">
        <v>0.0362</v>
      </c>
      <c r="H41" s="61" t="n">
        <v>0.0299</v>
      </c>
      <c r="I41" s="61" t="n">
        <v>0.007990000000000001</v>
      </c>
      <c r="J41" s="61" t="n">
        <v>0.0277</v>
      </c>
      <c r="L41" s="59" t="n">
        <v>0.074</v>
      </c>
      <c r="M41" s="59" t="n">
        <v>0.02065</v>
      </c>
      <c r="N41" s="59" t="n">
        <v>0.0151</v>
      </c>
      <c r="O41" s="59" t="n">
        <v>0.0319</v>
      </c>
    </row>
    <row r="42" hidden="1">
      <c r="A42" s="59" t="n">
        <v>0.0134</v>
      </c>
      <c r="B42" s="59" t="n">
        <v>0.0241</v>
      </c>
      <c r="C42" s="59" t="n">
        <v>0.0234</v>
      </c>
      <c r="D42" s="59" t="n">
        <v>0.037</v>
      </c>
      <c r="E42" s="59" t="n">
        <v>5</v>
      </c>
      <c r="G42" s="61" t="n">
        <v>0.0132</v>
      </c>
      <c r="H42" s="61" t="n">
        <v>0.0116</v>
      </c>
      <c r="I42" s="61" t="n">
        <v>0.00775</v>
      </c>
      <c r="J42" s="61" t="n">
        <v>0.0342</v>
      </c>
      <c r="L42" s="59" t="n">
        <v>0.0319</v>
      </c>
      <c r="M42" s="59" t="n">
        <v>0.0205</v>
      </c>
      <c r="N42" s="59" t="n">
        <v>0.0143</v>
      </c>
      <c r="O42" s="59" t="n">
        <v>0.0339</v>
      </c>
    </row>
    <row r="43" hidden="1">
      <c r="A43" s="59" t="n">
        <v>0.0186</v>
      </c>
      <c r="B43" s="59" t="n">
        <v>0.0229</v>
      </c>
      <c r="C43" s="59" t="n">
        <v>0.0255</v>
      </c>
      <c r="D43" s="59" t="n">
        <v>0.0319</v>
      </c>
      <c r="E43" s="59" t="n">
        <v>5</v>
      </c>
      <c r="G43" s="61" t="n">
        <v>0.0126</v>
      </c>
      <c r="H43" s="61" t="n">
        <v>0.0181</v>
      </c>
      <c r="I43" s="61" t="n">
        <v>0.00699</v>
      </c>
      <c r="J43" s="61" t="n">
        <v>0.0118</v>
      </c>
      <c r="L43" s="59" t="n">
        <v>0.0189</v>
      </c>
      <c r="M43" s="59" t="n">
        <v>0.0298</v>
      </c>
      <c r="N43" s="59" t="n">
        <v>0.021</v>
      </c>
      <c r="O43" s="59" t="n">
        <v>0.0314</v>
      </c>
    </row>
    <row r="44" hidden="1">
      <c r="A44" s="61" t="n">
        <v>0.00731</v>
      </c>
      <c r="B44" s="61" t="n">
        <v>0.007849999999999999</v>
      </c>
      <c r="C44" s="61" t="n">
        <v>0.011</v>
      </c>
      <c r="D44" s="61" t="n">
        <v>0.0165</v>
      </c>
      <c r="E44" s="61" t="n">
        <v>6</v>
      </c>
      <c r="G44" s="61" t="n">
        <v>0.0248</v>
      </c>
      <c r="H44" s="61" t="n">
        <v>0.011</v>
      </c>
      <c r="I44" s="61" t="n">
        <v>0.0105</v>
      </c>
      <c r="J44" s="61" t="n">
        <v>0.0161</v>
      </c>
      <c r="L44" s="59" t="n">
        <v>0.0252</v>
      </c>
      <c r="M44" s="59" t="n">
        <v>0.0149</v>
      </c>
      <c r="N44" s="59" t="n">
        <v>0.0132</v>
      </c>
      <c r="O44" s="59" t="n">
        <v>0.0326</v>
      </c>
    </row>
    <row r="45" hidden="1">
      <c r="A45" s="61" t="n">
        <v>0.0145</v>
      </c>
      <c r="B45" s="61" t="n">
        <v>0.0134</v>
      </c>
      <c r="C45" s="61" t="n">
        <v>0.013</v>
      </c>
      <c r="D45" s="61" t="n">
        <v>0.0275</v>
      </c>
      <c r="E45" s="61" t="n">
        <v>7</v>
      </c>
      <c r="G45" s="61" t="n">
        <v>0.0129</v>
      </c>
      <c r="H45" s="61" t="n">
        <v>0.0107</v>
      </c>
      <c r="I45" s="61" t="n">
        <v>0.00698</v>
      </c>
      <c r="J45" s="61" t="n">
        <v>0.0197</v>
      </c>
      <c r="L45" s="59" t="n">
        <v>0.0168</v>
      </c>
      <c r="M45" s="59" t="n">
        <v>0.0133</v>
      </c>
      <c r="N45" s="59" t="n">
        <v>0.0182</v>
      </c>
      <c r="O45" s="59" t="n">
        <v>0.0213</v>
      </c>
    </row>
    <row r="46" hidden="1">
      <c r="A46" s="59" t="n">
        <v>0.023</v>
      </c>
      <c r="B46" s="59" t="n">
        <v>0.0177</v>
      </c>
      <c r="C46" s="59" t="n">
        <v>0.014</v>
      </c>
      <c r="D46" s="59" t="n">
        <v>0.0421</v>
      </c>
      <c r="E46" s="59" t="n">
        <v>1</v>
      </c>
      <c r="G46" s="61" t="n">
        <v>0.0154</v>
      </c>
      <c r="H46" s="61" t="n">
        <v>0.044</v>
      </c>
      <c r="I46" s="61" t="n">
        <v>0.0176</v>
      </c>
      <c r="J46" s="61" t="n">
        <v>0.0382</v>
      </c>
      <c r="L46" s="59" t="n">
        <v>0.0162</v>
      </c>
      <c r="M46" s="59" t="n">
        <v>0.0123</v>
      </c>
      <c r="N46" s="59" t="n">
        <v>0.0171</v>
      </c>
      <c r="O46" s="59" t="n">
        <v>0.0286</v>
      </c>
    </row>
    <row r="47" hidden="1">
      <c r="A47" s="59" t="n">
        <v>0.0126</v>
      </c>
      <c r="B47" s="59" t="n">
        <v>0.0268</v>
      </c>
      <c r="C47" s="59" t="n">
        <v>0.0157</v>
      </c>
      <c r="D47" s="59" t="n">
        <v>0.0558</v>
      </c>
      <c r="E47" s="59" t="n">
        <v>2</v>
      </c>
      <c r="G47" s="61" t="n">
        <v>0.022</v>
      </c>
      <c r="H47" s="61" t="n">
        <v>0.02115</v>
      </c>
      <c r="I47" s="61" t="n">
        <v>0.0174</v>
      </c>
      <c r="J47" s="61" t="n">
        <v>0.0181</v>
      </c>
      <c r="L47" s="59" t="n">
        <v>0.0191</v>
      </c>
      <c r="M47" s="59" t="n">
        <v>0.0144</v>
      </c>
      <c r="N47" s="59" t="n">
        <v>0.0164</v>
      </c>
      <c r="O47" s="59" t="n">
        <v>0.0218</v>
      </c>
    </row>
    <row r="48" hidden="1">
      <c r="A48" s="59" t="n">
        <v>0.0223</v>
      </c>
      <c r="B48" s="59" t="n">
        <v>0.0159</v>
      </c>
      <c r="C48" s="59" t="n">
        <v>0.0172</v>
      </c>
      <c r="D48" s="59" t="n">
        <v>0.0464</v>
      </c>
      <c r="E48" s="59" t="n">
        <v>3</v>
      </c>
      <c r="G48" s="61" t="n">
        <v>0.0296</v>
      </c>
      <c r="H48" s="61" t="n">
        <v>0.0259</v>
      </c>
      <c r="I48" s="61" t="n">
        <v>0.0206</v>
      </c>
      <c r="J48" s="61" t="n">
        <v>0.0206</v>
      </c>
      <c r="L48" s="59" t="n">
        <v>0.0061</v>
      </c>
      <c r="M48" s="59" t="n">
        <v>0.0049</v>
      </c>
      <c r="N48" s="59" t="n">
        <v>0.0068</v>
      </c>
      <c r="O48" s="59" t="n">
        <v>0.0142</v>
      </c>
    </row>
    <row r="49" hidden="1">
      <c r="A49" s="59" t="n">
        <v>0.0151</v>
      </c>
      <c r="B49" s="59" t="n">
        <v>0.0212</v>
      </c>
      <c r="C49" s="59" t="n">
        <v>0.0185</v>
      </c>
      <c r="D49" s="59" t="n">
        <v>0.0355</v>
      </c>
      <c r="E49" s="59" t="n">
        <v>5</v>
      </c>
      <c r="G49" s="61" t="n">
        <v>0.0188</v>
      </c>
      <c r="H49" s="61" t="n">
        <v>0.0159</v>
      </c>
      <c r="I49" s="61" t="n">
        <v>0.0179</v>
      </c>
      <c r="J49" s="61" t="n">
        <v>0.0273</v>
      </c>
      <c r="L49" s="59" t="n">
        <v>0.0211</v>
      </c>
      <c r="M49" s="59" t="n">
        <v>0.015</v>
      </c>
      <c r="N49" s="59" t="n">
        <v>0.0192</v>
      </c>
      <c r="O49" s="59" t="n">
        <v>0.0288</v>
      </c>
    </row>
    <row r="50" hidden="1">
      <c r="A50" s="59" t="n">
        <v>0.037</v>
      </c>
      <c r="B50" s="59" t="n">
        <v>0.0497</v>
      </c>
      <c r="C50" s="59" t="n">
        <v>0.0339</v>
      </c>
      <c r="D50" s="59" t="n">
        <v>0.0488</v>
      </c>
      <c r="E50" s="59" t="n">
        <v>5</v>
      </c>
      <c r="G50" s="61" t="n">
        <v>0.0272</v>
      </c>
      <c r="H50" s="61" t="n">
        <v>0.033</v>
      </c>
      <c r="I50" s="61" t="n">
        <v>0.01</v>
      </c>
      <c r="J50" s="61" t="n">
        <v>0.0625</v>
      </c>
      <c r="L50" s="59" t="n">
        <v>0.0142</v>
      </c>
      <c r="M50" s="59" t="n">
        <v>0.0181</v>
      </c>
      <c r="N50" s="59" t="n">
        <v>0.027</v>
      </c>
      <c r="O50" s="59" t="n">
        <v>0.0374</v>
      </c>
    </row>
    <row r="51" hidden="1">
      <c r="A51" s="61" t="n">
        <v>0.0169</v>
      </c>
      <c r="B51" s="61" t="n">
        <v>0.0395</v>
      </c>
      <c r="C51" s="61" t="n">
        <v>0.0242</v>
      </c>
      <c r="D51" s="61" t="n">
        <v>0.0618</v>
      </c>
      <c r="E51" s="61" t="n">
        <v>6</v>
      </c>
      <c r="G51" s="61" t="n">
        <v>0.0183</v>
      </c>
      <c r="H51" s="61" t="n">
        <v>0.0207</v>
      </c>
      <c r="I51" s="61" t="n">
        <v>0.0066</v>
      </c>
      <c r="J51" s="61" t="n">
        <v>0.0143</v>
      </c>
      <c r="L51" s="59" t="n">
        <v>0.0232</v>
      </c>
      <c r="M51" s="59" t="n">
        <v>0.0308</v>
      </c>
      <c r="N51" s="59" t="n">
        <v>0.0445</v>
      </c>
      <c r="O51" s="59" t="n">
        <v>0.0381</v>
      </c>
    </row>
    <row r="52" hidden="1">
      <c r="A52" s="61" t="n">
        <v>0.0231</v>
      </c>
      <c r="B52" s="61" t="n">
        <v>0.0145</v>
      </c>
      <c r="C52" s="61" t="n">
        <v>0.00963</v>
      </c>
      <c r="D52" s="61" t="n">
        <v>0.0307</v>
      </c>
      <c r="E52" s="61" t="n">
        <v>7</v>
      </c>
      <c r="G52" s="61" t="n">
        <v>0.0198</v>
      </c>
      <c r="H52" s="61" t="n">
        <v>0.0132</v>
      </c>
      <c r="I52" s="61" t="n">
        <v>0.00714</v>
      </c>
      <c r="J52" s="61" t="n">
        <v>0.0242</v>
      </c>
      <c r="L52" s="59" t="n">
        <v>0.0406</v>
      </c>
      <c r="M52" s="59" t="n">
        <v>0.0305</v>
      </c>
      <c r="N52" s="59" t="n">
        <v>0.0312</v>
      </c>
      <c r="O52" s="59" t="n">
        <v>0.0549</v>
      </c>
    </row>
    <row r="53" hidden="1">
      <c r="A53" s="59" t="n">
        <v>0.0107</v>
      </c>
      <c r="B53" s="59" t="n">
        <v>0.0124</v>
      </c>
      <c r="C53" s="59" t="n">
        <v>0.00643</v>
      </c>
      <c r="D53" s="59" t="n">
        <v>0.0227</v>
      </c>
      <c r="E53" s="59" t="n">
        <v>1</v>
      </c>
      <c r="G53" s="61" t="n">
        <v>0.0786</v>
      </c>
      <c r="H53" s="61" t="n">
        <v>0.008840000000000001</v>
      </c>
      <c r="I53" s="61" t="n">
        <v>0.00436</v>
      </c>
      <c r="J53" s="61" t="n">
        <v>0.0287</v>
      </c>
      <c r="L53" s="59" t="n">
        <v>0.0275</v>
      </c>
      <c r="M53" s="59" t="n">
        <v>0.0164</v>
      </c>
      <c r="N53" s="59" t="n">
        <v>0.0227</v>
      </c>
      <c r="O53" s="59" t="n">
        <v>0.0358</v>
      </c>
    </row>
    <row r="54" hidden="1">
      <c r="A54" s="59" t="n">
        <v>0.0154</v>
      </c>
      <c r="B54" s="59" t="n">
        <v>0.0203</v>
      </c>
      <c r="C54" s="59" t="n">
        <v>0.0153</v>
      </c>
      <c r="D54" s="59" t="n">
        <v>0.0349</v>
      </c>
      <c r="E54" s="59" t="n">
        <v>2</v>
      </c>
      <c r="G54" s="61" t="n">
        <v>0.0207</v>
      </c>
      <c r="H54" s="61" t="n">
        <v>0.0188</v>
      </c>
      <c r="I54" s="61" t="n">
        <v>0.0105</v>
      </c>
      <c r="J54" s="61" t="n">
        <v>0.026</v>
      </c>
      <c r="L54" s="59" t="n">
        <v>0.0359</v>
      </c>
      <c r="M54" s="59" t="n">
        <v>0.0373</v>
      </c>
      <c r="N54" s="59" t="n">
        <v>0.0335</v>
      </c>
      <c r="O54" s="59" t="n">
        <v>0.019</v>
      </c>
    </row>
    <row r="55" hidden="1">
      <c r="A55" s="59" t="n">
        <v>0.074</v>
      </c>
      <c r="B55" s="59" t="n">
        <v>0.02065</v>
      </c>
      <c r="C55" s="59" t="n">
        <v>0.0151</v>
      </c>
      <c r="D55" s="59" t="n">
        <v>0.0319</v>
      </c>
      <c r="E55" s="59" t="n">
        <v>3</v>
      </c>
      <c r="G55" s="61" t="n">
        <v>0.0248</v>
      </c>
      <c r="H55" s="61" t="n">
        <v>0.0182</v>
      </c>
      <c r="I55" s="61" t="n">
        <v>0.00625</v>
      </c>
      <c r="J55" s="61" t="n">
        <v>0.0133</v>
      </c>
      <c r="L55" s="59" t="n">
        <v>0.0168</v>
      </c>
      <c r="M55" s="59" t="n">
        <v>0.0263</v>
      </c>
      <c r="N55" s="59" t="n">
        <v>0.0246</v>
      </c>
      <c r="O55" s="59" t="n">
        <v>0.0178</v>
      </c>
    </row>
    <row r="56" hidden="1">
      <c r="A56" s="59" t="n">
        <v>0.0319</v>
      </c>
      <c r="B56" s="59" t="n">
        <v>0.0205</v>
      </c>
      <c r="C56" s="59" t="n">
        <v>0.0143</v>
      </c>
      <c r="D56" s="59" t="n">
        <v>0.0339</v>
      </c>
      <c r="E56" s="59" t="n">
        <v>5</v>
      </c>
      <c r="G56" s="61" t="n">
        <v>0.0378</v>
      </c>
      <c r="H56" s="61" t="n">
        <v>0.0336</v>
      </c>
      <c r="I56" s="61" t="n">
        <v>0.0172</v>
      </c>
      <c r="J56" s="61" t="n">
        <v>0.0337</v>
      </c>
      <c r="L56" s="59" t="n">
        <v>0.0307</v>
      </c>
      <c r="M56" s="59" t="n">
        <v>0.0266</v>
      </c>
      <c r="N56" s="59" t="n">
        <v>0.0157</v>
      </c>
      <c r="O56" s="59" t="n">
        <v>0.0233</v>
      </c>
    </row>
    <row r="57" hidden="1">
      <c r="A57" s="59" t="n">
        <v>0.0189</v>
      </c>
      <c r="B57" s="59" t="n">
        <v>0.0298</v>
      </c>
      <c r="C57" s="59" t="n">
        <v>0.021</v>
      </c>
      <c r="D57" s="59" t="n">
        <v>0.0314</v>
      </c>
      <c r="E57" s="59" t="n">
        <v>5</v>
      </c>
      <c r="G57" s="61" t="n">
        <v>0.0329</v>
      </c>
      <c r="H57" s="61" t="n">
        <v>0.0192</v>
      </c>
      <c r="I57" s="61" t="n">
        <v>0.00839</v>
      </c>
      <c r="J57" s="61" t="n">
        <v>0.0296</v>
      </c>
      <c r="L57" s="59" t="n">
        <v>0.0296</v>
      </c>
      <c r="M57" s="59" t="n">
        <v>0.0155</v>
      </c>
      <c r="N57" s="59" t="n">
        <v>0.0245</v>
      </c>
      <c r="O57" s="59" t="n">
        <v>0.0198</v>
      </c>
    </row>
    <row r="58" hidden="1">
      <c r="A58" s="61" t="n">
        <v>0.0105</v>
      </c>
      <c r="B58" s="61" t="n">
        <v>0.0091</v>
      </c>
      <c r="C58" s="61" t="n">
        <v>0.0097</v>
      </c>
      <c r="D58" s="61" t="n">
        <v>0.0335</v>
      </c>
      <c r="E58" s="61" t="n">
        <v>6</v>
      </c>
      <c r="G58" s="61" t="n">
        <v>0.0177</v>
      </c>
      <c r="H58" s="61" t="n">
        <v>0.0167</v>
      </c>
      <c r="I58" s="61" t="n">
        <v>0.0283</v>
      </c>
      <c r="J58" s="61" t="n">
        <v>0.0328</v>
      </c>
      <c r="L58" s="59" t="n">
        <v>0.0268</v>
      </c>
      <c r="M58" s="59" t="n">
        <v>0.0192</v>
      </c>
      <c r="N58" s="59" t="n">
        <v>0.0199</v>
      </c>
      <c r="O58" s="59" t="n">
        <v>0.0236</v>
      </c>
    </row>
    <row r="59" hidden="1">
      <c r="A59" s="61" t="n">
        <v>0.0112</v>
      </c>
      <c r="B59" s="61" t="n">
        <v>0.0097</v>
      </c>
      <c r="C59" s="61" t="n">
        <v>0.0101</v>
      </c>
      <c r="D59" s="61" t="n">
        <v>0.0182</v>
      </c>
      <c r="E59" s="61" t="n">
        <v>7</v>
      </c>
      <c r="G59" s="61" t="n">
        <v>0.0188</v>
      </c>
      <c r="H59" s="61" t="n">
        <v>0.0102</v>
      </c>
      <c r="I59" s="61" t="n">
        <v>0.0063</v>
      </c>
      <c r="J59" s="61" t="n">
        <v>0.0176</v>
      </c>
      <c r="L59" s="59" t="n">
        <v>0.0251</v>
      </c>
      <c r="M59" s="59" t="n">
        <v>0.0229</v>
      </c>
      <c r="N59" s="59" t="n">
        <v>0.0285</v>
      </c>
      <c r="O59" s="59" t="n">
        <v>0.0355</v>
      </c>
    </row>
    <row r="60" hidden="1">
      <c r="A60" s="59" t="n">
        <v>0.0252</v>
      </c>
      <c r="B60" s="59" t="n">
        <v>0.0149</v>
      </c>
      <c r="C60" s="59" t="n">
        <v>0.0132</v>
      </c>
      <c r="D60" s="59" t="n">
        <v>0.0326</v>
      </c>
      <c r="E60" s="59" t="n">
        <v>1</v>
      </c>
      <c r="G60" s="61" t="n">
        <v>0.0204</v>
      </c>
      <c r="H60" s="61" t="n">
        <v>0.0207</v>
      </c>
      <c r="I60" s="61" t="n">
        <v>0.0122</v>
      </c>
      <c r="J60" s="61" t="n">
        <v>0.0239</v>
      </c>
      <c r="L60" s="59" t="n">
        <v>0.0247</v>
      </c>
      <c r="M60" s="59" t="n">
        <v>0.0282</v>
      </c>
      <c r="N60" s="59" t="n">
        <v>0.0303</v>
      </c>
      <c r="O60" s="59" t="n">
        <v>0.0474</v>
      </c>
    </row>
    <row r="61" hidden="1">
      <c r="A61" s="59" t="n">
        <v>0.0168</v>
      </c>
      <c r="B61" s="59" t="n">
        <v>0.0133</v>
      </c>
      <c r="C61" s="59" t="n">
        <v>0.0182</v>
      </c>
      <c r="D61" s="59" t="n">
        <v>0.0213</v>
      </c>
      <c r="E61" s="59" t="n">
        <v>2</v>
      </c>
      <c r="G61" s="61" t="n">
        <v>0.0218</v>
      </c>
      <c r="H61" s="61" t="n">
        <v>0.0187</v>
      </c>
      <c r="I61" s="61" t="n">
        <v>0.0132</v>
      </c>
      <c r="J61" s="61" t="n">
        <v>0.0305</v>
      </c>
      <c r="L61" s="59" t="n">
        <v>0.0164</v>
      </c>
      <c r="M61" s="59" t="n">
        <v>0.0244</v>
      </c>
      <c r="N61" s="59" t="n">
        <v>0.0232</v>
      </c>
      <c r="O61" s="59" t="n">
        <v>0.0273</v>
      </c>
    </row>
    <row r="62" hidden="1">
      <c r="A62" s="59" t="n">
        <v>0.0162</v>
      </c>
      <c r="B62" s="59" t="n">
        <v>0.0123</v>
      </c>
      <c r="C62" s="59" t="n">
        <v>0.0171</v>
      </c>
      <c r="D62" s="59" t="n">
        <v>0.0286</v>
      </c>
      <c r="E62" s="59" t="n">
        <v>3</v>
      </c>
      <c r="G62" s="61" t="n">
        <v>0.0133</v>
      </c>
      <c r="H62" s="61" t="n">
        <v>0.0132</v>
      </c>
      <c r="I62" s="61" t="n">
        <v>0.0146</v>
      </c>
      <c r="J62" s="61" t="n">
        <v>0.0231</v>
      </c>
      <c r="L62" s="59" t="n">
        <v>0.00839</v>
      </c>
      <c r="M62" s="59" t="n">
        <v>0.00817</v>
      </c>
      <c r="N62" s="59" t="n">
        <v>0.00608</v>
      </c>
      <c r="O62" s="59" t="n">
        <v>0.0126</v>
      </c>
    </row>
    <row r="63" hidden="1">
      <c r="A63" s="59" t="n">
        <v>0.0191</v>
      </c>
      <c r="B63" s="59" t="n">
        <v>0.0144</v>
      </c>
      <c r="C63" s="59" t="n">
        <v>0.0164</v>
      </c>
      <c r="D63" s="59" t="n">
        <v>0.0218</v>
      </c>
      <c r="E63" s="59" t="n">
        <v>5</v>
      </c>
      <c r="G63" s="61" t="n">
        <v>0.0147</v>
      </c>
      <c r="H63" s="61" t="n">
        <v>0.0127</v>
      </c>
      <c r="I63" s="61" t="n">
        <v>0.0094</v>
      </c>
      <c r="J63" s="61" t="n">
        <v>0.0169</v>
      </c>
      <c r="L63" s="59" t="n">
        <v>0.022</v>
      </c>
      <c r="M63" s="59" t="n">
        <v>0.0208</v>
      </c>
      <c r="N63" s="59" t="n">
        <v>0.0245</v>
      </c>
      <c r="O63" s="59" t="n">
        <v>0.0286</v>
      </c>
    </row>
    <row r="64" hidden="1">
      <c r="A64" s="59" t="n">
        <v>0.0061</v>
      </c>
      <c r="B64" s="59" t="n">
        <v>0.0049</v>
      </c>
      <c r="C64" s="59" t="n">
        <v>0.0068</v>
      </c>
      <c r="D64" s="59" t="n">
        <v>0.0142</v>
      </c>
      <c r="E64" s="59" t="n">
        <v>5</v>
      </c>
      <c r="G64" s="61" t="n">
        <v>0.0195</v>
      </c>
      <c r="H64" s="61" t="n">
        <v>0.0141</v>
      </c>
      <c r="I64" s="61" t="n">
        <v>0.0117</v>
      </c>
      <c r="J64" s="61" t="n">
        <v>0.0215</v>
      </c>
      <c r="L64" s="59" t="n">
        <v>0.0346</v>
      </c>
      <c r="M64" s="59" t="n">
        <v>0.0196</v>
      </c>
      <c r="N64" s="59" t="n">
        <v>0.0329</v>
      </c>
      <c r="O64" s="59" t="n">
        <v>0.0432</v>
      </c>
    </row>
    <row r="65" hidden="1">
      <c r="A65" s="61" t="n">
        <v>0.0095</v>
      </c>
      <c r="B65" s="61" t="n">
        <v>0.0145</v>
      </c>
      <c r="C65" s="61" t="n">
        <v>0.0033</v>
      </c>
      <c r="D65" s="61" t="n">
        <v>0.0149</v>
      </c>
      <c r="E65" s="61" t="n">
        <v>6</v>
      </c>
      <c r="G65" s="61" t="n">
        <v>0.0113</v>
      </c>
      <c r="H65" s="61" t="n">
        <v>0.0179</v>
      </c>
      <c r="I65" s="61" t="n">
        <v>0.0294</v>
      </c>
      <c r="J65" s="61" t="n">
        <v>0.008800000000000001</v>
      </c>
      <c r="L65" s="59" t="n">
        <v>0.0505</v>
      </c>
      <c r="M65" s="59" t="n">
        <v>0.0384</v>
      </c>
      <c r="N65" s="59" t="n">
        <v>0.0317</v>
      </c>
      <c r="O65" s="59" t="n">
        <v>0.0311</v>
      </c>
    </row>
    <row r="66" hidden="1">
      <c r="A66" s="61" t="n">
        <v>0.0094</v>
      </c>
      <c r="B66" s="61" t="n">
        <v>0.0147</v>
      </c>
      <c r="C66" s="61" t="n">
        <v>0.00827</v>
      </c>
      <c r="D66" s="61" t="n">
        <v>0.0179</v>
      </c>
      <c r="E66" s="61" t="n">
        <v>7</v>
      </c>
      <c r="G66" s="61" t="n">
        <v>0.0233</v>
      </c>
      <c r="H66" s="61" t="n">
        <v>0.0223</v>
      </c>
      <c r="I66" s="61" t="n">
        <v>0.0132</v>
      </c>
      <c r="J66" s="61" t="n">
        <v>0.0517</v>
      </c>
      <c r="L66" s="59" t="n">
        <v>0.0353</v>
      </c>
      <c r="M66" s="59" t="n">
        <v>0.036</v>
      </c>
      <c r="N66" s="59" t="n">
        <v>0.04</v>
      </c>
      <c r="O66" s="59" t="n">
        <v>0.0512</v>
      </c>
    </row>
    <row r="67" hidden="1">
      <c r="A67" s="59" t="n">
        <v>0.0211</v>
      </c>
      <c r="B67" s="59" t="n">
        <v>0.015</v>
      </c>
      <c r="C67" s="59" t="n">
        <v>0.0192</v>
      </c>
      <c r="D67" s="59" t="n">
        <v>0.0288</v>
      </c>
      <c r="E67" s="59" t="n">
        <v>1</v>
      </c>
      <c r="G67" s="61" t="n">
        <v>0.0157</v>
      </c>
      <c r="H67" s="61" t="n">
        <v>0.0164</v>
      </c>
      <c r="I67" s="61" t="n">
        <v>0.00635</v>
      </c>
      <c r="J67" s="61" t="n">
        <v>0.0156</v>
      </c>
      <c r="L67" s="59" t="n">
        <v>0.028</v>
      </c>
      <c r="M67" s="59" t="n">
        <v>0.0393</v>
      </c>
      <c r="N67" s="59" t="n">
        <v>0.0432</v>
      </c>
      <c r="O67" s="59" t="n">
        <v>0.0314</v>
      </c>
    </row>
    <row r="68" hidden="1">
      <c r="A68" s="59" t="n">
        <v>0.0142</v>
      </c>
      <c r="B68" s="59" t="n">
        <v>0.0181</v>
      </c>
      <c r="C68" s="59" t="n">
        <v>0.027</v>
      </c>
      <c r="D68" s="59" t="n">
        <v>0.0374</v>
      </c>
      <c r="E68" s="59" t="n">
        <v>2</v>
      </c>
      <c r="G68" s="61" t="n">
        <v>0.0166</v>
      </c>
      <c r="H68" s="61" t="n">
        <v>0.009900000000000001</v>
      </c>
      <c r="I68" s="61" t="n">
        <v>0.0103</v>
      </c>
      <c r="J68" s="61" t="n">
        <v>0.0202</v>
      </c>
      <c r="L68" s="59" t="n">
        <v>0.0248</v>
      </c>
      <c r="M68" s="59" t="n">
        <v>0.0335</v>
      </c>
      <c r="N68" s="59" t="n">
        <v>0.0302</v>
      </c>
      <c r="O68" s="59" t="n">
        <v>0.0356</v>
      </c>
    </row>
    <row r="69" hidden="1">
      <c r="A69" s="59" t="n">
        <v>0.0232</v>
      </c>
      <c r="B69" s="59" t="n">
        <v>0.0308</v>
      </c>
      <c r="C69" s="59" t="n">
        <v>0.0445</v>
      </c>
      <c r="D69" s="59" t="n">
        <v>0.0381</v>
      </c>
      <c r="E69" s="59" t="n">
        <v>3</v>
      </c>
      <c r="G69" s="61" t="n">
        <v>0.0118</v>
      </c>
      <c r="H69" s="61" t="n">
        <v>0.008999999999999999</v>
      </c>
      <c r="I69" s="61" t="n">
        <v>0.009129999999999999</v>
      </c>
      <c r="J69" s="61" t="n">
        <v>0.0261</v>
      </c>
      <c r="L69" s="59" t="n">
        <v>0.0464</v>
      </c>
      <c r="M69" s="59" t="n">
        <v>0.0242</v>
      </c>
      <c r="N69" s="59" t="n">
        <v>0.0253</v>
      </c>
      <c r="O69" s="59" t="n">
        <v>0.0265</v>
      </c>
    </row>
    <row r="70" hidden="1">
      <c r="A70" s="59" t="n">
        <v>0.0406</v>
      </c>
      <c r="B70" s="59" t="n">
        <v>0.0305</v>
      </c>
      <c r="C70" s="59" t="n">
        <v>0.0312</v>
      </c>
      <c r="D70" s="59" t="n">
        <v>0.0549</v>
      </c>
      <c r="E70" s="59" t="n">
        <v>5</v>
      </c>
      <c r="G70" s="61" t="n">
        <v>0.0149</v>
      </c>
      <c r="H70" s="61" t="n">
        <v>0.0148</v>
      </c>
      <c r="I70" s="61" t="n">
        <v>0.0101</v>
      </c>
      <c r="J70" s="61" t="n">
        <v>0.038</v>
      </c>
      <c r="L70" s="59" t="n">
        <v>0.0292</v>
      </c>
      <c r="M70" s="59" t="n">
        <v>0.0463</v>
      </c>
      <c r="N70" s="59" t="n">
        <v>0.0508</v>
      </c>
      <c r="O70" s="59" t="n">
        <v>0.05</v>
      </c>
    </row>
    <row r="71" hidden="1">
      <c r="A71" s="59" t="n">
        <v>0.0275</v>
      </c>
      <c r="B71" s="59" t="n">
        <v>0.0164</v>
      </c>
      <c r="C71" s="59" t="n">
        <v>0.0227</v>
      </c>
      <c r="D71" s="59" t="n">
        <v>0.0358</v>
      </c>
      <c r="E71" s="59" t="n">
        <v>5</v>
      </c>
      <c r="G71" s="61" t="n">
        <v>0.0119</v>
      </c>
      <c r="H71" s="61" t="n">
        <v>0.0164</v>
      </c>
      <c r="I71" s="61" t="n">
        <v>0.0083</v>
      </c>
      <c r="J71" s="61" t="n">
        <v>0.0144</v>
      </c>
      <c r="L71" s="59" t="n">
        <v>0.0402</v>
      </c>
      <c r="M71" s="59" t="n">
        <v>0.032</v>
      </c>
      <c r="N71" s="59" t="n">
        <v>0.0267</v>
      </c>
      <c r="O71" s="59" t="n">
        <v>0.0319</v>
      </c>
    </row>
    <row r="72" hidden="1">
      <c r="A72" s="61" t="n">
        <v>0.0171</v>
      </c>
      <c r="B72" s="61" t="n">
        <v>0.0046</v>
      </c>
      <c r="C72" s="61" t="n">
        <v>0.0046</v>
      </c>
      <c r="D72" s="61" t="n">
        <v>0.0108</v>
      </c>
      <c r="E72" s="61" t="n">
        <v>6</v>
      </c>
      <c r="G72" s="61" t="n">
        <v>0.0199</v>
      </c>
      <c r="H72" s="61" t="n">
        <v>0.0077</v>
      </c>
      <c r="I72" s="61" t="n">
        <v>0.0063</v>
      </c>
      <c r="J72" s="61" t="n">
        <v>0.0199</v>
      </c>
      <c r="L72" s="59" t="n">
        <v>0.0389</v>
      </c>
      <c r="M72" s="59" t="n">
        <v>0.0406</v>
      </c>
      <c r="N72" s="59" t="n">
        <v>0.0278</v>
      </c>
      <c r="O72" s="59" t="n">
        <v>0.0382</v>
      </c>
    </row>
    <row r="73" hidden="1">
      <c r="A73" s="61" t="n">
        <v>0.008279999999999999</v>
      </c>
      <c r="B73" s="61" t="n">
        <v>0.00378</v>
      </c>
      <c r="C73" s="61" t="n">
        <v>0.00253</v>
      </c>
      <c r="D73" s="61" t="n">
        <v>0.00632</v>
      </c>
      <c r="E73" s="61" t="n">
        <v>7</v>
      </c>
      <c r="G73" s="61" t="n">
        <v>0.008999999999999999</v>
      </c>
      <c r="H73" s="61" t="n">
        <v>0.0105</v>
      </c>
      <c r="I73" s="61" t="n">
        <v>0.00461</v>
      </c>
      <c r="J73" s="61" t="n">
        <v>0.0182</v>
      </c>
      <c r="L73" s="59" t="n">
        <v>0.0298</v>
      </c>
      <c r="M73" s="59" t="n">
        <v>0.0229</v>
      </c>
      <c r="N73" s="59" t="n">
        <v>0.021</v>
      </c>
      <c r="O73" s="59" t="n">
        <v>0.0306</v>
      </c>
    </row>
    <row r="74" hidden="1">
      <c r="A74" s="59" t="n">
        <v>0.0359</v>
      </c>
      <c r="B74" s="59" t="n">
        <v>0.0373</v>
      </c>
      <c r="C74" s="59" t="n">
        <v>0.0335</v>
      </c>
      <c r="D74" s="59" t="n">
        <v>0.019</v>
      </c>
      <c r="E74" s="59" t="n">
        <v>1</v>
      </c>
      <c r="G74" s="61" t="n">
        <v>0.0187</v>
      </c>
      <c r="H74" s="61" t="n">
        <v>0.0241</v>
      </c>
      <c r="I74" s="61" t="n">
        <v>0.0144</v>
      </c>
      <c r="J74" s="61" t="n">
        <v>0.029</v>
      </c>
      <c r="L74" s="59" t="n">
        <v>0.0388</v>
      </c>
      <c r="M74" s="59" t="n">
        <v>0.0298</v>
      </c>
      <c r="N74" s="59" t="n">
        <v>0.0426</v>
      </c>
      <c r="O74" s="59" t="n">
        <v>0.0646</v>
      </c>
    </row>
    <row r="75" hidden="1">
      <c r="A75" s="59" t="n">
        <v>0.0168</v>
      </c>
      <c r="B75" s="59" t="n">
        <v>0.0263</v>
      </c>
      <c r="C75" s="59" t="n">
        <v>0.0246</v>
      </c>
      <c r="D75" s="59" t="n">
        <v>0.0178</v>
      </c>
      <c r="E75" s="59" t="n">
        <v>2</v>
      </c>
      <c r="G75" s="61" t="n">
        <v>0.009299999999999999</v>
      </c>
      <c r="H75" s="61" t="n">
        <v>0.0233</v>
      </c>
      <c r="I75" s="61" t="n">
        <v>0.0165</v>
      </c>
      <c r="J75" s="61" t="n">
        <v>0.0161</v>
      </c>
      <c r="L75" s="59" t="n">
        <v>0.0434</v>
      </c>
      <c r="M75" s="59" t="n">
        <v>0.039</v>
      </c>
      <c r="N75" s="59" t="n">
        <v>0.0247</v>
      </c>
      <c r="O75" s="59" t="n">
        <v>0.053</v>
      </c>
    </row>
    <row r="76" hidden="1">
      <c r="A76" s="59" t="n">
        <v>0.0307</v>
      </c>
      <c r="B76" s="59" t="n">
        <v>0.0266</v>
      </c>
      <c r="C76" s="59" t="n">
        <v>0.0157</v>
      </c>
      <c r="D76" s="59" t="n">
        <v>0.0233</v>
      </c>
      <c r="E76" s="59" t="n">
        <v>3</v>
      </c>
      <c r="G76" s="61" t="n">
        <v>0.0197</v>
      </c>
      <c r="H76" s="61" t="n">
        <v>0.0299</v>
      </c>
      <c r="I76" s="61" t="n">
        <v>0.0145</v>
      </c>
      <c r="J76" s="61" t="n">
        <v>0.0242</v>
      </c>
      <c r="L76" s="59" t="n">
        <v>0.0416</v>
      </c>
      <c r="M76" s="59" t="n">
        <v>0.0265</v>
      </c>
      <c r="N76" s="59" t="n">
        <v>0.0204</v>
      </c>
      <c r="O76" s="59" t="n">
        <v>0.0611</v>
      </c>
    </row>
    <row r="77" hidden="1">
      <c r="A77" s="59" t="n">
        <v>0.0296</v>
      </c>
      <c r="B77" s="59" t="n">
        <v>0.0155</v>
      </c>
      <c r="C77" s="59" t="n">
        <v>0.0245</v>
      </c>
      <c r="D77" s="59" t="n">
        <v>0.0198</v>
      </c>
      <c r="E77" s="59" t="n">
        <v>5</v>
      </c>
      <c r="G77" s="61" t="n">
        <v>0.0186</v>
      </c>
      <c r="H77" s="61" t="n">
        <v>0.0161</v>
      </c>
      <c r="I77" s="61" t="n">
        <v>0.0098</v>
      </c>
      <c r="J77" s="61" t="n">
        <v>0.0279</v>
      </c>
      <c r="L77" s="59" t="n">
        <v>0.0505</v>
      </c>
      <c r="M77" s="59" t="n">
        <v>0.0936</v>
      </c>
      <c r="N77" s="59" t="n">
        <v>0.0531</v>
      </c>
    </row>
    <row r="78" hidden="1">
      <c r="A78" s="59" t="n">
        <v>0.0268</v>
      </c>
      <c r="B78" s="59" t="n">
        <v>0.0192</v>
      </c>
      <c r="C78" s="59" t="n">
        <v>0.0199</v>
      </c>
      <c r="D78" s="59" t="n">
        <v>0.0236</v>
      </c>
      <c r="E78" s="59" t="n">
        <v>5</v>
      </c>
      <c r="G78" s="61" t="n">
        <v>0.0165</v>
      </c>
      <c r="H78" s="61" t="n">
        <v>0.0176</v>
      </c>
      <c r="I78" s="61" t="n">
        <v>0.0138</v>
      </c>
      <c r="J78" s="61" t="n">
        <v>0.0266</v>
      </c>
      <c r="L78" s="59" t="n">
        <v>0.0226</v>
      </c>
      <c r="M78" s="59" t="n">
        <v>0.0333</v>
      </c>
      <c r="N78" s="59" t="n">
        <v>0.0419</v>
      </c>
      <c r="O78" s="59" t="n">
        <v>0.0559</v>
      </c>
    </row>
    <row r="79" hidden="1">
      <c r="A79" s="61" t="n">
        <v>0.0169</v>
      </c>
      <c r="B79" s="61" t="n">
        <v>0.01041</v>
      </c>
      <c r="C79" s="61" t="n">
        <v>0.00379</v>
      </c>
      <c r="D79" s="61" t="n">
        <v>0.0117</v>
      </c>
      <c r="E79" s="61" t="n">
        <v>6</v>
      </c>
      <c r="G79" s="61" t="n">
        <v>0.0197</v>
      </c>
      <c r="H79" s="61" t="n">
        <v>0.0167</v>
      </c>
      <c r="I79" s="61" t="n">
        <v>0.008529999999999999</v>
      </c>
      <c r="J79" s="61" t="n">
        <v>0.0123</v>
      </c>
      <c r="L79" s="59" t="n">
        <v>0.0492</v>
      </c>
      <c r="M79" s="59" t="n">
        <v>0.03535</v>
      </c>
      <c r="N79" s="59" t="n">
        <v>0.0203</v>
      </c>
      <c r="O79" s="59" t="n">
        <v>0.0544</v>
      </c>
    </row>
    <row r="80" hidden="1">
      <c r="A80" s="61" t="n">
        <v>0.0144</v>
      </c>
      <c r="B80" s="61" t="n">
        <v>0.0101</v>
      </c>
      <c r="C80" s="61" t="n">
        <v>0.005</v>
      </c>
      <c r="D80" s="61" t="n">
        <v>0.0149</v>
      </c>
      <c r="E80" s="61" t="n">
        <v>7</v>
      </c>
      <c r="G80" s="61" t="n">
        <v>0.0138</v>
      </c>
      <c r="H80" s="61" t="n">
        <v>0.011</v>
      </c>
      <c r="I80" s="61" t="n">
        <v>0.0077</v>
      </c>
      <c r="J80" s="61" t="n">
        <v>0.0225</v>
      </c>
      <c r="L80" s="59" t="n">
        <v>0.0206</v>
      </c>
      <c r="M80" s="59" t="n">
        <v>0.0288</v>
      </c>
      <c r="N80" s="59" t="n">
        <v>0.0253</v>
      </c>
      <c r="O80" s="59" t="n">
        <v>0.0339</v>
      </c>
    </row>
    <row r="81" hidden="1">
      <c r="A81" s="59" t="n">
        <v>0.0251</v>
      </c>
      <c r="B81" s="59" t="n">
        <v>0.0229</v>
      </c>
      <c r="C81" s="59" t="n">
        <v>0.0285</v>
      </c>
      <c r="D81" s="59" t="n">
        <v>0.0355</v>
      </c>
      <c r="E81" s="59" t="n">
        <v>1</v>
      </c>
      <c r="G81" s="61" t="n">
        <v>0.0202</v>
      </c>
      <c r="H81" s="61" t="n">
        <v>0.018</v>
      </c>
      <c r="I81" s="61" t="n">
        <v>0.012</v>
      </c>
      <c r="J81" s="61" t="n">
        <v>0.03</v>
      </c>
      <c r="L81" s="59" t="n">
        <v>0.0469</v>
      </c>
      <c r="M81" s="59" t="n">
        <v>0.0237</v>
      </c>
      <c r="N81" s="59" t="n">
        <v>0.0207</v>
      </c>
      <c r="O81" s="59" t="n">
        <v>0.0453</v>
      </c>
    </row>
    <row r="82" hidden="1">
      <c r="A82" s="59" t="n">
        <v>0.0247</v>
      </c>
      <c r="B82" s="59" t="n">
        <v>0.0282</v>
      </c>
      <c r="C82" s="59" t="n">
        <v>0.0303</v>
      </c>
      <c r="D82" s="59" t="n">
        <v>0.0474</v>
      </c>
      <c r="E82" s="59" t="n">
        <v>2</v>
      </c>
      <c r="G82" s="61" t="n">
        <v>0.0152</v>
      </c>
      <c r="H82" s="61" t="n">
        <v>0.0251</v>
      </c>
      <c r="I82" s="61" t="n">
        <v>0.0142</v>
      </c>
      <c r="J82" s="61" t="n">
        <v>0.0203</v>
      </c>
      <c r="L82" s="59" t="n">
        <v>0.0255</v>
      </c>
      <c r="M82" s="59" t="n">
        <v>0.0202</v>
      </c>
      <c r="N82" s="59" t="n">
        <v>0.0155</v>
      </c>
      <c r="O82" s="59" t="n">
        <v>0.0369</v>
      </c>
    </row>
    <row r="83" hidden="1">
      <c r="A83" s="59" t="n">
        <v>0.0164</v>
      </c>
      <c r="B83" s="59" t="n">
        <v>0.0244</v>
      </c>
      <c r="C83" s="59" t="n">
        <v>0.0232</v>
      </c>
      <c r="D83" s="59" t="n">
        <v>0.0273</v>
      </c>
      <c r="E83" s="59" t="n">
        <v>3</v>
      </c>
      <c r="G83" s="61" t="n">
        <v>0.0188</v>
      </c>
      <c r="H83" s="61" t="n">
        <v>0.00775</v>
      </c>
      <c r="I83" s="61" t="n">
        <v>0.0054</v>
      </c>
      <c r="J83" s="61" t="n">
        <v>0.0153</v>
      </c>
      <c r="L83" s="59" t="n">
        <v>0.0255</v>
      </c>
      <c r="M83" s="59" t="n">
        <v>0.0236</v>
      </c>
      <c r="N83" s="59" t="n">
        <v>0.0221</v>
      </c>
      <c r="O83" s="59" t="n">
        <v>0.0277</v>
      </c>
    </row>
    <row r="84" hidden="1">
      <c r="A84" s="59" t="n">
        <v>0.00839</v>
      </c>
      <c r="B84" s="59" t="n">
        <v>0.00817</v>
      </c>
      <c r="C84" s="59" t="n">
        <v>0.00608</v>
      </c>
      <c r="D84" s="59" t="n">
        <v>0.0126</v>
      </c>
      <c r="E84" s="59" t="n">
        <v>5</v>
      </c>
      <c r="G84" s="61" t="n">
        <v>0.0115</v>
      </c>
      <c r="H84" s="61" t="n">
        <v>0.0097</v>
      </c>
      <c r="I84" s="61" t="n">
        <v>0.0053</v>
      </c>
      <c r="J84" s="61" t="n">
        <v>0.0167</v>
      </c>
      <c r="L84" s="59" t="n">
        <v>0.0402</v>
      </c>
      <c r="M84" s="59" t="n">
        <v>0.0405</v>
      </c>
      <c r="N84" s="59" t="n">
        <v>0.0431</v>
      </c>
      <c r="O84" s="59" t="n">
        <v>0.0294</v>
      </c>
    </row>
    <row r="85" hidden="1">
      <c r="A85" s="59" t="n">
        <v>0.022</v>
      </c>
      <c r="B85" s="59" t="n">
        <v>0.0208</v>
      </c>
      <c r="C85" s="59" t="n">
        <v>0.0245</v>
      </c>
      <c r="D85" s="59" t="n">
        <v>0.0286</v>
      </c>
      <c r="E85" s="59" t="n">
        <v>5</v>
      </c>
      <c r="G85" s="61" t="n">
        <v>0.0157</v>
      </c>
      <c r="H85" s="61" t="n">
        <v>0.0171</v>
      </c>
      <c r="I85" s="61" t="n">
        <v>0.00936</v>
      </c>
      <c r="J85" s="61" t="n">
        <v>0.0156</v>
      </c>
      <c r="L85" s="59" t="n">
        <v>0.0405</v>
      </c>
      <c r="M85" s="59" t="n">
        <v>0.0254</v>
      </c>
      <c r="N85" s="59" t="n">
        <v>0.0368</v>
      </c>
      <c r="O85" s="59" t="n">
        <v>0.027</v>
      </c>
    </row>
    <row r="86" hidden="1">
      <c r="A86" s="61" t="n">
        <v>0.0164</v>
      </c>
      <c r="B86" s="61" t="n">
        <v>0.0176</v>
      </c>
      <c r="C86" s="61" t="n">
        <v>0.0063</v>
      </c>
      <c r="D86" s="61" t="n">
        <v>0.0164</v>
      </c>
      <c r="E86" s="61" t="n">
        <v>6</v>
      </c>
      <c r="G86" s="61" t="n">
        <v>0.0183</v>
      </c>
      <c r="H86" s="61" t="n">
        <v>0.017</v>
      </c>
      <c r="I86" s="61" t="n">
        <v>0.0166</v>
      </c>
      <c r="J86" s="61" t="n">
        <v>0.0448</v>
      </c>
      <c r="L86" s="59" t="n">
        <v>0.031</v>
      </c>
      <c r="M86" s="59" t="n">
        <v>0.0309</v>
      </c>
      <c r="N86" s="59" t="n">
        <v>0.0524</v>
      </c>
      <c r="O86" s="59" t="n">
        <v>0.0327</v>
      </c>
    </row>
    <row r="87" hidden="1">
      <c r="A87" s="61" t="n">
        <v>0.0129</v>
      </c>
      <c r="B87" s="61" t="n">
        <v>0.005</v>
      </c>
      <c r="C87" s="61" t="n">
        <v>0.0057</v>
      </c>
      <c r="D87" s="61" t="n">
        <v>0.0129</v>
      </c>
      <c r="E87" s="61" t="n">
        <v>7</v>
      </c>
      <c r="G87" s="61" t="n">
        <v>0.0125</v>
      </c>
      <c r="H87" s="61" t="n">
        <v>0.0102</v>
      </c>
      <c r="I87" s="61" t="n">
        <v>0.0127</v>
      </c>
      <c r="J87" s="61" t="n">
        <v>0.0252</v>
      </c>
      <c r="L87" s="59" t="n">
        <v>0.0349</v>
      </c>
      <c r="M87" s="59" t="n">
        <v>0.0251</v>
      </c>
      <c r="N87" s="59" t="n">
        <v>0.0253</v>
      </c>
      <c r="O87" s="59" t="n">
        <v>0.0285</v>
      </c>
    </row>
    <row r="88" hidden="1">
      <c r="A88" s="59" t="n">
        <v>0.0346</v>
      </c>
      <c r="B88" s="59" t="n">
        <v>0.0196</v>
      </c>
      <c r="C88" s="59" t="n">
        <v>0.0329</v>
      </c>
      <c r="D88" s="59" t="n">
        <v>0.0432</v>
      </c>
      <c r="E88" s="59" t="n">
        <v>1</v>
      </c>
      <c r="G88" s="61" t="n">
        <v>0.014</v>
      </c>
      <c r="H88" s="61" t="n">
        <v>0.0222</v>
      </c>
      <c r="I88" s="61" t="n">
        <v>0.019</v>
      </c>
      <c r="J88" s="61" t="n">
        <v>0.024</v>
      </c>
      <c r="L88" s="59" t="n">
        <v>0.0421</v>
      </c>
      <c r="M88" s="59" t="n">
        <v>0.0224</v>
      </c>
      <c r="N88" s="59" t="n">
        <v>0.0362</v>
      </c>
      <c r="O88" s="59" t="n">
        <v>0.0353</v>
      </c>
    </row>
    <row r="89" hidden="1">
      <c r="A89" s="59" t="n">
        <v>0.0505</v>
      </c>
      <c r="B89" s="59" t="n">
        <v>0.0384</v>
      </c>
      <c r="C89" s="59" t="n">
        <v>0.0317</v>
      </c>
      <c r="D89" s="59" t="n">
        <v>0.0311</v>
      </c>
      <c r="E89" s="59" t="n">
        <v>2</v>
      </c>
      <c r="G89" s="61" t="n">
        <v>0.0154</v>
      </c>
      <c r="H89" s="61" t="n">
        <v>0.0133</v>
      </c>
      <c r="I89" s="61" t="n">
        <v>0.0164</v>
      </c>
      <c r="J89" s="61" t="n">
        <v>0.0253</v>
      </c>
      <c r="L89" s="59" t="n">
        <v>0.0454</v>
      </c>
      <c r="M89" s="59" t="n">
        <v>0.0213</v>
      </c>
      <c r="N89" s="59" t="n">
        <v>0.0165</v>
      </c>
      <c r="O89" s="59" t="n">
        <v>0.0307</v>
      </c>
    </row>
    <row r="90" hidden="1">
      <c r="A90" s="59" t="n">
        <v>0.0353</v>
      </c>
      <c r="B90" s="59" t="n">
        <v>0.036</v>
      </c>
      <c r="C90" s="59" t="n">
        <v>0.04</v>
      </c>
      <c r="D90" s="59" t="n">
        <v>0.0512</v>
      </c>
      <c r="E90" s="59" t="n">
        <v>3</v>
      </c>
      <c r="G90" s="61" t="n">
        <v>0.0208</v>
      </c>
      <c r="H90" s="61" t="n">
        <v>0.0274</v>
      </c>
      <c r="I90" s="61" t="n">
        <v>0.0183</v>
      </c>
      <c r="J90" s="61" t="n">
        <v>0.0294</v>
      </c>
      <c r="L90" s="59" t="n">
        <v>0.0197</v>
      </c>
      <c r="M90" s="59" t="n">
        <v>0.0179</v>
      </c>
      <c r="N90" s="59" t="n">
        <v>0.0169</v>
      </c>
      <c r="O90" s="59" t="n">
        <v>0.03</v>
      </c>
    </row>
    <row r="91" hidden="1">
      <c r="A91" s="59" t="n">
        <v>0.028</v>
      </c>
      <c r="B91" s="59" t="n">
        <v>0.0393</v>
      </c>
      <c r="C91" s="59" t="n">
        <v>0.0432</v>
      </c>
      <c r="D91" s="59" t="n">
        <v>0.0314</v>
      </c>
      <c r="E91" s="59" t="n">
        <v>5</v>
      </c>
      <c r="G91" s="61" t="n">
        <v>0.0445</v>
      </c>
      <c r="H91" s="61" t="n">
        <v>0.0292</v>
      </c>
      <c r="I91" s="61" t="n">
        <v>0.018</v>
      </c>
      <c r="J91" s="61" t="n">
        <v>0.0463</v>
      </c>
      <c r="L91" s="59" t="n">
        <v>0.0277</v>
      </c>
      <c r="M91" s="59" t="n">
        <v>0.0107</v>
      </c>
      <c r="N91" s="59" t="n">
        <v>0.0196</v>
      </c>
      <c r="O91" s="59" t="n">
        <v>0.0227</v>
      </c>
    </row>
    <row r="92" hidden="1">
      <c r="A92" s="59" t="n">
        <v>0.0248</v>
      </c>
      <c r="B92" s="59" t="n">
        <v>0.0335</v>
      </c>
      <c r="C92" s="59" t="n">
        <v>0.0302</v>
      </c>
      <c r="D92" s="59" t="n">
        <v>0.0356</v>
      </c>
      <c r="E92" s="59" t="n">
        <v>5</v>
      </c>
      <c r="G92" s="61" t="n">
        <v>0.0427</v>
      </c>
      <c r="H92" s="61" t="n">
        <v>0.0322</v>
      </c>
      <c r="I92" s="61" t="n">
        <v>0.0373</v>
      </c>
      <c r="J92" s="61" t="n">
        <v>0.0557</v>
      </c>
      <c r="L92" s="59" t="n">
        <v>0.0263</v>
      </c>
      <c r="M92" s="59" t="n">
        <v>0.0373</v>
      </c>
      <c r="N92" s="59" t="n">
        <v>0.0304</v>
      </c>
      <c r="O92" s="59" t="n">
        <v>0.0323</v>
      </c>
    </row>
    <row r="93" hidden="1">
      <c r="A93" s="61" t="n">
        <v>0.0158</v>
      </c>
      <c r="B93" s="61" t="n">
        <v>0.0216</v>
      </c>
      <c r="C93" s="61" t="n">
        <v>0.0126</v>
      </c>
      <c r="D93" s="61" t="n">
        <v>0.0223</v>
      </c>
      <c r="E93" s="61" t="n">
        <v>6</v>
      </c>
      <c r="G93" s="61" t="n">
        <v>0.0291</v>
      </c>
      <c r="H93" s="61" t="n">
        <v>0.027</v>
      </c>
      <c r="I93" s="61" t="n">
        <v>0.0261</v>
      </c>
      <c r="J93" s="61" t="n">
        <v>0.0443</v>
      </c>
      <c r="L93" s="59" t="n">
        <v>0.0325</v>
      </c>
      <c r="M93" s="59" t="n">
        <v>0.03225</v>
      </c>
      <c r="N93" s="59" t="n">
        <v>0.0509</v>
      </c>
      <c r="O93" s="59" t="n">
        <v>0.041</v>
      </c>
    </row>
    <row r="94" hidden="1">
      <c r="A94" s="61" t="n">
        <v>0.0218</v>
      </c>
      <c r="B94" s="61" t="n">
        <v>0.011</v>
      </c>
      <c r="C94" s="61" t="n">
        <v>0.00513</v>
      </c>
      <c r="D94" s="61" t="n">
        <v>0.0109</v>
      </c>
      <c r="E94" s="61" t="n">
        <v>7</v>
      </c>
      <c r="G94" s="61" t="n">
        <v>0.0185</v>
      </c>
      <c r="H94" s="61" t="n">
        <v>0.0162</v>
      </c>
      <c r="I94" s="61" t="n">
        <v>0.0135</v>
      </c>
      <c r="J94" s="61" t="n">
        <v>0.0244</v>
      </c>
      <c r="L94" s="59" t="n">
        <v>0.0488</v>
      </c>
      <c r="M94" s="59" t="n">
        <v>0.0553</v>
      </c>
      <c r="N94" s="59" t="n">
        <v>0.025</v>
      </c>
      <c r="O94" s="59" t="n">
        <v>0.0641</v>
      </c>
    </row>
    <row r="95" hidden="1">
      <c r="A95" s="59" t="n">
        <v>0.0464</v>
      </c>
      <c r="B95" s="59" t="n">
        <v>0.0242</v>
      </c>
      <c r="C95" s="59" t="n">
        <v>0.0253</v>
      </c>
      <c r="D95" s="59" t="n">
        <v>0.0265</v>
      </c>
      <c r="E95" s="59" t="n">
        <v>1</v>
      </c>
      <c r="G95" s="61" t="n">
        <v>0.0163</v>
      </c>
      <c r="H95" s="61" t="n">
        <v>0.0143</v>
      </c>
      <c r="I95" s="61" t="n">
        <v>0.0137</v>
      </c>
      <c r="J95" s="61" t="n">
        <v>0.0236</v>
      </c>
      <c r="L95" s="59" t="n">
        <v>0.0487</v>
      </c>
      <c r="M95" s="59" t="n">
        <v>0.0413</v>
      </c>
      <c r="N95" s="59" t="n">
        <v>0.0215</v>
      </c>
      <c r="O95" s="59" t="n">
        <v>0.0415</v>
      </c>
    </row>
    <row r="96" hidden="1">
      <c r="A96" s="59" t="n">
        <v>0.0292</v>
      </c>
      <c r="B96" s="59" t="n">
        <v>0.0463</v>
      </c>
      <c r="C96" s="59" t="n">
        <v>0.0508</v>
      </c>
      <c r="D96" s="59" t="n">
        <v>0.05</v>
      </c>
      <c r="E96" s="59" t="n">
        <v>2</v>
      </c>
      <c r="G96" s="61" t="n">
        <v>0.0123</v>
      </c>
      <c r="H96" s="61" t="n">
        <v>0.005350000000000001</v>
      </c>
      <c r="I96" s="61" t="n">
        <v>0.0053</v>
      </c>
      <c r="J96" s="61" t="n">
        <v>0.0168</v>
      </c>
      <c r="L96" s="59" t="n">
        <v>0.0528</v>
      </c>
      <c r="M96" s="59" t="n">
        <v>0.0597</v>
      </c>
      <c r="N96" s="59" t="n">
        <v>0.0365</v>
      </c>
      <c r="O96" s="59" t="n">
        <v>0.062</v>
      </c>
    </row>
    <row r="97" hidden="1">
      <c r="A97" s="59" t="n">
        <v>0.0402</v>
      </c>
      <c r="B97" s="59" t="n">
        <v>0.032</v>
      </c>
      <c r="C97" s="59" t="n">
        <v>0.0267</v>
      </c>
      <c r="D97" s="59" t="n">
        <v>0.0319</v>
      </c>
      <c r="E97" s="59" t="n">
        <v>3</v>
      </c>
      <c r="G97" s="61" t="n">
        <v>0.0122</v>
      </c>
      <c r="H97" s="61" t="n">
        <v>0.0259</v>
      </c>
      <c r="I97" s="61" t="n">
        <v>0.00814</v>
      </c>
      <c r="J97" s="61" t="n">
        <v>0.0155</v>
      </c>
      <c r="L97" s="59" t="n">
        <v>0.0405</v>
      </c>
      <c r="M97" s="59" t="n">
        <v>0.04145</v>
      </c>
      <c r="N97" s="59" t="n">
        <v>0.0186</v>
      </c>
      <c r="O97" s="59" t="n">
        <v>0.0458</v>
      </c>
    </row>
    <row r="98" hidden="1">
      <c r="A98" s="59" t="n">
        <v>0.0389</v>
      </c>
      <c r="B98" s="59" t="n">
        <v>0.0406</v>
      </c>
      <c r="C98" s="59" t="n">
        <v>0.0278</v>
      </c>
      <c r="D98" s="59" t="n">
        <v>0.0382</v>
      </c>
      <c r="E98" s="59" t="n">
        <v>5</v>
      </c>
      <c r="G98" s="61" t="n">
        <v>0.0144</v>
      </c>
      <c r="H98" s="61" t="n">
        <v>0.0148</v>
      </c>
      <c r="I98" s="61" t="n">
        <v>0.0089</v>
      </c>
      <c r="J98" s="61" t="n">
        <v>0.0137</v>
      </c>
      <c r="L98" s="59" t="n">
        <v>0.0761</v>
      </c>
      <c r="M98" s="59" t="n">
        <v>0.0354</v>
      </c>
      <c r="N98" s="59" t="n">
        <v>0.0174</v>
      </c>
      <c r="O98" s="59" t="n">
        <v>0.06660000000000001</v>
      </c>
    </row>
    <row r="99" hidden="1">
      <c r="A99" s="59" t="n">
        <v>0.0298</v>
      </c>
      <c r="B99" s="59" t="n">
        <v>0.0229</v>
      </c>
      <c r="C99" s="59" t="n">
        <v>0.021</v>
      </c>
      <c r="D99" s="59" t="n">
        <v>0.0306</v>
      </c>
      <c r="E99" s="59" t="n">
        <v>5</v>
      </c>
      <c r="G99" s="61" t="n">
        <v>0.0091</v>
      </c>
      <c r="H99" s="61" t="n">
        <v>0.008699999999999999</v>
      </c>
      <c r="I99" s="61" t="n">
        <v>0.0071</v>
      </c>
      <c r="J99" s="61" t="n">
        <v>0.0136</v>
      </c>
      <c r="L99" s="59" t="n">
        <v>0.0483</v>
      </c>
      <c r="M99" s="59" t="n">
        <v>0.0607</v>
      </c>
      <c r="N99" s="59" t="n">
        <v>0.0268</v>
      </c>
      <c r="O99" s="59" t="n">
        <v>0.0351</v>
      </c>
    </row>
    <row r="100" hidden="1">
      <c r="A100" s="61" t="n">
        <v>0.0202</v>
      </c>
      <c r="B100" s="61" t="n">
        <v>0.0147</v>
      </c>
      <c r="C100" s="61" t="n">
        <v>0.0115</v>
      </c>
      <c r="D100" s="61" t="n">
        <v>0.0231</v>
      </c>
      <c r="E100" s="61" t="n">
        <v>6</v>
      </c>
      <c r="G100" s="61" t="n">
        <v>0.0141</v>
      </c>
      <c r="H100" s="61" t="n">
        <v>0.0123</v>
      </c>
      <c r="I100" s="61" t="n">
        <v>0.0115</v>
      </c>
      <c r="J100" s="61" t="n">
        <v>0.0179</v>
      </c>
      <c r="L100" s="59" t="n">
        <v>0.0573</v>
      </c>
      <c r="M100" s="59" t="n">
        <v>0.0295</v>
      </c>
      <c r="N100" s="59" t="n">
        <v>0.0262</v>
      </c>
      <c r="O100" s="59" t="n">
        <v>0.0377</v>
      </c>
    </row>
    <row r="101" hidden="1">
      <c r="A101" s="61" t="n">
        <v>0.0139</v>
      </c>
      <c r="B101" s="61" t="n">
        <v>0.0133</v>
      </c>
      <c r="C101" s="61" t="n">
        <v>0.009480000000000001</v>
      </c>
      <c r="D101" s="61" t="n">
        <v>0.0157</v>
      </c>
      <c r="E101" s="61" t="n">
        <v>7</v>
      </c>
      <c r="G101" s="61" t="n">
        <v>0.0102</v>
      </c>
      <c r="H101" s="61" t="n">
        <v>0.0132</v>
      </c>
      <c r="I101" s="61" t="n">
        <v>0.0121</v>
      </c>
      <c r="J101" s="61" t="n">
        <v>0.0205</v>
      </c>
      <c r="L101" s="59" t="n">
        <v>0.0436</v>
      </c>
      <c r="M101" s="59" t="n">
        <v>0.0222</v>
      </c>
      <c r="N101" s="59" t="n">
        <v>0.0223</v>
      </c>
      <c r="O101" s="59" t="n">
        <v>0.0369</v>
      </c>
    </row>
    <row r="102" hidden="1">
      <c r="A102" s="59" t="n">
        <v>0.0388</v>
      </c>
      <c r="B102" s="59" t="n">
        <v>0.0298</v>
      </c>
      <c r="C102" s="59" t="n">
        <v>0.0426</v>
      </c>
      <c r="D102" s="59" t="n">
        <v>0.0646</v>
      </c>
      <c r="E102" s="59" t="n">
        <v>1</v>
      </c>
      <c r="G102" s="61" t="n">
        <v>0.013</v>
      </c>
      <c r="H102" s="61" t="n">
        <v>0.0198</v>
      </c>
      <c r="I102" s="61" t="n">
        <v>0.0192</v>
      </c>
      <c r="J102" s="61" t="n">
        <v>0.0276</v>
      </c>
      <c r="L102" s="59" t="n">
        <v>0.0509</v>
      </c>
      <c r="M102" s="59" t="n">
        <v>0.0158</v>
      </c>
      <c r="N102" s="59" t="n">
        <v>0.0218</v>
      </c>
      <c r="O102" s="59" t="n">
        <v>0.0353</v>
      </c>
    </row>
    <row r="103" hidden="1">
      <c r="A103" s="59" t="n">
        <v>0.0434</v>
      </c>
      <c r="B103" s="59" t="n">
        <v>0.039</v>
      </c>
      <c r="C103" s="59" t="n">
        <v>0.0247</v>
      </c>
      <c r="D103" s="59" t="n">
        <v>0.053</v>
      </c>
      <c r="E103" s="59" t="n">
        <v>2</v>
      </c>
      <c r="G103" s="61" t="n">
        <v>0.0227</v>
      </c>
      <c r="H103" s="61" t="n">
        <v>0.0156</v>
      </c>
      <c r="I103" s="61" t="n">
        <v>0.012</v>
      </c>
      <c r="J103" s="61" t="n">
        <v>0.0281</v>
      </c>
      <c r="L103" s="59" t="n">
        <v>0.0516</v>
      </c>
      <c r="M103" s="59" t="n">
        <v>0.0206</v>
      </c>
      <c r="N103" s="59" t="n">
        <v>0.0199</v>
      </c>
      <c r="O103" s="59" t="n">
        <v>0.0296</v>
      </c>
    </row>
    <row r="104" hidden="1">
      <c r="A104" s="59" t="n">
        <v>0.0416</v>
      </c>
      <c r="B104" s="59" t="n">
        <v>0.0265</v>
      </c>
      <c r="C104" s="59" t="n">
        <v>0.0204</v>
      </c>
      <c r="D104" s="59" t="n">
        <v>0.0611</v>
      </c>
      <c r="E104" s="59" t="n">
        <v>3</v>
      </c>
      <c r="G104" s="61" t="n">
        <v>0.0108</v>
      </c>
      <c r="H104" s="61" t="n">
        <v>0.0128</v>
      </c>
      <c r="I104" s="61" t="n">
        <v>0.0125</v>
      </c>
      <c r="J104" s="61" t="n">
        <v>0.0201</v>
      </c>
      <c r="L104" s="59" t="n">
        <v>0.0344</v>
      </c>
      <c r="M104" s="59" t="n">
        <v>0.0136</v>
      </c>
      <c r="N104" s="59" t="n">
        <v>0.008999999999999999</v>
      </c>
      <c r="O104" s="59" t="n">
        <v>0.0315</v>
      </c>
    </row>
    <row r="105" hidden="1">
      <c r="A105" s="59" t="n">
        <v>0.0505</v>
      </c>
      <c r="B105" s="59" t="n">
        <v>0.0936</v>
      </c>
      <c r="C105" s="59" t="n">
        <v>0.0531</v>
      </c>
      <c r="E105" s="59" t="n">
        <v>5</v>
      </c>
      <c r="G105" s="61" t="n">
        <v>0.0119</v>
      </c>
      <c r="H105" s="61" t="n">
        <v>0.0121</v>
      </c>
      <c r="I105" s="61" t="n">
        <v>0.0137</v>
      </c>
      <c r="J105" s="61" t="n">
        <v>0.0162</v>
      </c>
      <c r="L105" s="59" t="n">
        <v>0.0279</v>
      </c>
      <c r="M105" s="59" t="n">
        <v>0.022</v>
      </c>
      <c r="N105" s="59" t="n">
        <v>0.0165</v>
      </c>
      <c r="O105" s="59" t="n">
        <v>0.0204</v>
      </c>
    </row>
    <row r="106" hidden="1">
      <c r="A106" s="59" t="n">
        <v>0.0226</v>
      </c>
      <c r="B106" s="59" t="n">
        <v>0.0333</v>
      </c>
      <c r="C106" s="59" t="n">
        <v>0.0419</v>
      </c>
      <c r="D106" s="59" t="n">
        <v>0.0559</v>
      </c>
      <c r="E106" s="59" t="n">
        <v>5</v>
      </c>
      <c r="G106" s="61" t="n">
        <v>0.0111</v>
      </c>
      <c r="H106" s="61" t="n">
        <v>0.01</v>
      </c>
      <c r="I106" s="61" t="n">
        <v>0.0136</v>
      </c>
      <c r="J106" s="61" t="n">
        <v>0.0215</v>
      </c>
      <c r="L106" s="59" t="n">
        <v>0.0324</v>
      </c>
      <c r="M106" s="59" t="n">
        <v>0.0253</v>
      </c>
      <c r="N106" s="59" t="n">
        <v>0.0294</v>
      </c>
      <c r="O106" s="59" t="n">
        <v>0.0387</v>
      </c>
    </row>
    <row r="107" hidden="1">
      <c r="A107" s="61" t="n">
        <v>0.0215</v>
      </c>
      <c r="B107" s="61" t="n">
        <v>0.0151</v>
      </c>
      <c r="C107" s="61" t="n">
        <v>0.0151</v>
      </c>
      <c r="D107" s="61" t="n">
        <v>0.0278</v>
      </c>
      <c r="E107" s="61" t="n">
        <v>6</v>
      </c>
      <c r="G107" s="61" t="n">
        <v>0.0105</v>
      </c>
      <c r="H107" s="61" t="n">
        <v>0.00745</v>
      </c>
      <c r="I107" s="61" t="n">
        <v>0.009299999999999999</v>
      </c>
      <c r="J107" s="61" t="n">
        <v>0.0169</v>
      </c>
      <c r="L107" s="59" t="n">
        <v>0.0316</v>
      </c>
      <c r="M107" s="59" t="n">
        <v>0.0274</v>
      </c>
      <c r="N107" s="59" t="n">
        <v>0.0244</v>
      </c>
      <c r="O107" s="59" t="n">
        <v>0.0439</v>
      </c>
    </row>
    <row r="108" hidden="1">
      <c r="A108" s="61" t="n">
        <v>0.0135</v>
      </c>
      <c r="B108" s="61" t="n">
        <v>0.0152</v>
      </c>
      <c r="C108" s="61" t="n">
        <v>0.00919</v>
      </c>
      <c r="D108" s="61" t="n">
        <v>0.0323</v>
      </c>
      <c r="E108" s="61" t="n">
        <v>7</v>
      </c>
      <c r="G108" s="61" t="n">
        <v>0.0122</v>
      </c>
      <c r="H108" s="61" t="n">
        <v>0.01145</v>
      </c>
      <c r="I108" s="61" t="n">
        <v>0.0156</v>
      </c>
      <c r="J108" s="61" t="n">
        <v>0.0194</v>
      </c>
      <c r="L108" s="59" t="n">
        <v>0.0362</v>
      </c>
      <c r="M108" s="59" t="n">
        <v>0.0358</v>
      </c>
      <c r="N108" s="59" t="n">
        <v>0.027</v>
      </c>
      <c r="O108" s="59" t="n">
        <v>0.0572</v>
      </c>
    </row>
    <row r="109" hidden="1">
      <c r="A109" s="59" t="n">
        <v>0.0492</v>
      </c>
      <c r="B109" s="59" t="n">
        <v>0.03535</v>
      </c>
      <c r="C109" s="59" t="n">
        <v>0.0203</v>
      </c>
      <c r="D109" s="59" t="n">
        <v>0.0544</v>
      </c>
      <c r="E109" s="59" t="n">
        <v>1</v>
      </c>
      <c r="G109" s="61" t="n">
        <v>0.0066</v>
      </c>
      <c r="H109" s="61" t="n">
        <v>0.0075</v>
      </c>
      <c r="I109" s="61" t="n">
        <v>0.00541</v>
      </c>
      <c r="J109" s="61" t="n">
        <v>0.0116</v>
      </c>
      <c r="L109" s="59" t="n">
        <v>0.0173</v>
      </c>
      <c r="M109" s="59" t="n">
        <v>0.0152</v>
      </c>
      <c r="N109" s="59" t="n">
        <v>0.0116</v>
      </c>
      <c r="O109" s="59" t="n">
        <v>0.0108</v>
      </c>
    </row>
    <row r="110" hidden="1">
      <c r="A110" s="59" t="n">
        <v>0.0206</v>
      </c>
      <c r="B110" s="59" t="n">
        <v>0.0288</v>
      </c>
      <c r="C110" s="59" t="n">
        <v>0.0253</v>
      </c>
      <c r="D110" s="59" t="n">
        <v>0.0339</v>
      </c>
      <c r="E110" s="59" t="n">
        <v>2</v>
      </c>
      <c r="G110" s="61" t="n">
        <v>0.009599999999999999</v>
      </c>
      <c r="H110" s="61" t="n">
        <v>0.0092</v>
      </c>
      <c r="I110" s="61" t="n">
        <v>0.0064</v>
      </c>
      <c r="J110" s="61" t="n">
        <v>0.0143</v>
      </c>
      <c r="L110" s="59" t="n">
        <v>0.0382</v>
      </c>
      <c r="M110" s="59" t="n">
        <v>0.0323</v>
      </c>
      <c r="N110" s="59" t="n">
        <v>0.0227</v>
      </c>
      <c r="O110" s="59" t="n">
        <v>0.0259</v>
      </c>
    </row>
    <row r="111" hidden="1">
      <c r="A111" s="59" t="n">
        <v>0.0469</v>
      </c>
      <c r="B111" s="59" t="n">
        <v>0.0237</v>
      </c>
      <c r="C111" s="59" t="n">
        <v>0.0207</v>
      </c>
      <c r="D111" s="59" t="n">
        <v>0.0453</v>
      </c>
      <c r="E111" s="59" t="n">
        <v>3</v>
      </c>
      <c r="G111" s="61" t="n">
        <v>0.008399999999999999</v>
      </c>
      <c r="H111" s="61" t="n">
        <v>0.0059</v>
      </c>
      <c r="I111" s="61" t="n">
        <v>0.0061</v>
      </c>
      <c r="J111" s="61" t="n">
        <v>0.009599999999999999</v>
      </c>
      <c r="L111" s="59" t="n">
        <v>0.057</v>
      </c>
      <c r="M111" s="59" t="n">
        <v>0.0176</v>
      </c>
      <c r="N111" s="59" t="n">
        <v>0.0139</v>
      </c>
      <c r="O111" s="59" t="n">
        <v>0.027</v>
      </c>
    </row>
    <row r="112" hidden="1">
      <c r="A112" s="59" t="n">
        <v>0.0255</v>
      </c>
      <c r="B112" s="59" t="n">
        <v>0.0202</v>
      </c>
      <c r="C112" s="59" t="n">
        <v>0.0155</v>
      </c>
      <c r="D112" s="59" t="n">
        <v>0.0369</v>
      </c>
      <c r="E112" s="59" t="n">
        <v>5</v>
      </c>
      <c r="G112" s="61" t="n">
        <v>0.0135</v>
      </c>
      <c r="H112" s="61" t="n">
        <v>0.008399999999999999</v>
      </c>
      <c r="I112" s="61" t="n">
        <v>0.0132</v>
      </c>
      <c r="J112" s="61" t="n">
        <v>0.0469</v>
      </c>
      <c r="L112" s="59" t="n">
        <v>0.0492</v>
      </c>
      <c r="M112" s="59" t="n">
        <v>0.0251</v>
      </c>
      <c r="N112" s="59" t="n">
        <v>0.0243</v>
      </c>
      <c r="O112" s="59" t="n">
        <v>0.035</v>
      </c>
    </row>
    <row r="113" hidden="1">
      <c r="A113" s="59" t="n">
        <v>0.0255</v>
      </c>
      <c r="B113" s="59" t="n">
        <v>0.0236</v>
      </c>
      <c r="C113" s="59" t="n">
        <v>0.0221</v>
      </c>
      <c r="D113" s="59" t="n">
        <v>0.0277</v>
      </c>
      <c r="E113" s="59" t="n">
        <v>5</v>
      </c>
      <c r="G113" s="61" t="n">
        <v>0.0158</v>
      </c>
      <c r="H113" s="61" t="n">
        <v>0.0161</v>
      </c>
      <c r="I113" s="61" t="n">
        <v>0.00775</v>
      </c>
      <c r="J113" s="61" t="n">
        <v>0.0203</v>
      </c>
      <c r="L113" s="59" t="n">
        <v>0.0312</v>
      </c>
      <c r="M113" s="59" t="n">
        <v>0.0442</v>
      </c>
      <c r="N113" s="59" t="n">
        <v>0.0283</v>
      </c>
      <c r="O113" s="59" t="n">
        <v>0.0258</v>
      </c>
    </row>
    <row r="114" hidden="1">
      <c r="A114" s="61" t="n">
        <v>0.0231</v>
      </c>
      <c r="B114" s="61" t="n">
        <v>0.0193</v>
      </c>
      <c r="C114" s="61" t="n">
        <v>0.0144</v>
      </c>
      <c r="D114" s="61" t="n">
        <v>0.0297</v>
      </c>
      <c r="E114" s="61" t="n">
        <v>6</v>
      </c>
      <c r="G114" s="61" t="n">
        <v>0.0151</v>
      </c>
      <c r="H114" s="61" t="n">
        <v>0.016</v>
      </c>
      <c r="I114" s="61" t="n">
        <v>0.027</v>
      </c>
      <c r="J114" s="61" t="n">
        <v>0.0248</v>
      </c>
      <c r="L114" s="59" t="n">
        <v>0.0268</v>
      </c>
      <c r="M114" s="59" t="n">
        <v>0.0236</v>
      </c>
      <c r="N114" s="59" t="n">
        <v>0.0223</v>
      </c>
      <c r="O114" s="59" t="n">
        <v>0.0415</v>
      </c>
    </row>
    <row r="115" hidden="1">
      <c r="A115" s="61" t="n">
        <v>0.0184</v>
      </c>
      <c r="B115" s="61" t="n">
        <v>0.0123</v>
      </c>
      <c r="C115" s="61" t="n">
        <v>0.0083</v>
      </c>
      <c r="D115" s="61" t="n">
        <v>0.0231</v>
      </c>
      <c r="E115" s="61" t="n">
        <v>7</v>
      </c>
      <c r="G115" s="61" t="n">
        <v>0.0134</v>
      </c>
      <c r="H115" s="61" t="n">
        <v>0.0103</v>
      </c>
      <c r="I115" s="61" t="n">
        <v>0.00747</v>
      </c>
      <c r="J115" s="61" t="n">
        <v>0.0247</v>
      </c>
      <c r="L115" s="59" t="n">
        <v>0.0568</v>
      </c>
      <c r="M115" s="59" t="n">
        <v>0.0213</v>
      </c>
      <c r="N115" s="59" t="n">
        <v>0.0192</v>
      </c>
      <c r="O115" s="59" t="n">
        <v>0.0254</v>
      </c>
    </row>
    <row r="116" hidden="1">
      <c r="A116" s="59" t="n">
        <v>0.0402</v>
      </c>
      <c r="B116" s="59" t="n">
        <v>0.0405</v>
      </c>
      <c r="C116" s="59" t="n">
        <v>0.0431</v>
      </c>
      <c r="D116" s="59" t="n">
        <v>0.0294</v>
      </c>
      <c r="E116" s="59" t="n">
        <v>1</v>
      </c>
      <c r="G116" s="61" t="n">
        <v>0.008</v>
      </c>
      <c r="H116" s="61" t="n">
        <v>0.0043</v>
      </c>
      <c r="I116" s="61" t="n">
        <v>0.0036</v>
      </c>
      <c r="J116" s="61" t="n">
        <v>0.008399999999999999</v>
      </c>
      <c r="L116" s="59" t="n">
        <v>0.0404</v>
      </c>
      <c r="M116" s="59" t="n">
        <v>0.0273</v>
      </c>
      <c r="N116" s="59" t="n">
        <v>0.0254</v>
      </c>
      <c r="O116" s="59" t="n">
        <v>0.0405</v>
      </c>
    </row>
    <row r="117" hidden="1">
      <c r="A117" s="59" t="n">
        <v>0.0405</v>
      </c>
      <c r="B117" s="59" t="n">
        <v>0.0254</v>
      </c>
      <c r="C117" s="59" t="n">
        <v>0.0368</v>
      </c>
      <c r="D117" s="59" t="n">
        <v>0.027</v>
      </c>
      <c r="E117" s="59" t="n">
        <v>2</v>
      </c>
      <c r="G117" s="61" t="n">
        <v>0.0035</v>
      </c>
      <c r="H117" s="61" t="n">
        <v>0.0029</v>
      </c>
      <c r="I117" s="61" t="n">
        <v>0.0022</v>
      </c>
      <c r="J117" s="61" t="n">
        <v>0.0054</v>
      </c>
      <c r="L117" s="59" t="n">
        <v>0.0293</v>
      </c>
      <c r="M117" s="59" t="n">
        <v>0.041</v>
      </c>
      <c r="N117" s="59" t="n">
        <v>0.0381</v>
      </c>
      <c r="O117" s="59" t="n">
        <v>0.031</v>
      </c>
    </row>
    <row r="118" hidden="1">
      <c r="A118" s="59" t="n">
        <v>0.031</v>
      </c>
      <c r="B118" s="59" t="n">
        <v>0.0309</v>
      </c>
      <c r="C118" s="59" t="n">
        <v>0.0524</v>
      </c>
      <c r="D118" s="59" t="n">
        <v>0.0327</v>
      </c>
      <c r="E118" s="59" t="n">
        <v>3</v>
      </c>
      <c r="G118" s="61" t="n">
        <v>0.0121</v>
      </c>
      <c r="H118" s="61" t="n">
        <v>0.0135</v>
      </c>
      <c r="I118" s="61" t="n">
        <v>0.0073</v>
      </c>
      <c r="J118" s="61" t="n">
        <v>0.0144</v>
      </c>
      <c r="L118" s="59" t="n">
        <v>0.0306</v>
      </c>
      <c r="M118" s="59" t="n">
        <v>0.0362</v>
      </c>
      <c r="N118" s="59" t="n">
        <v>0.0359</v>
      </c>
      <c r="O118" s="59" t="n">
        <v>0.0586</v>
      </c>
    </row>
    <row r="119" hidden="1">
      <c r="A119" s="59" t="n">
        <v>0.0349</v>
      </c>
      <c r="B119" s="59" t="n">
        <v>0.0251</v>
      </c>
      <c r="C119" s="59" t="n">
        <v>0.0253</v>
      </c>
      <c r="D119" s="59" t="n">
        <v>0.0285</v>
      </c>
      <c r="E119" s="59" t="n">
        <v>5</v>
      </c>
      <c r="G119" s="61" t="n">
        <v>0.0098</v>
      </c>
      <c r="H119" s="61" t="n">
        <v>0.0089</v>
      </c>
      <c r="I119" s="61" t="n">
        <v>0.0031</v>
      </c>
      <c r="J119" s="61" t="n">
        <v>0.0141</v>
      </c>
      <c r="L119" s="59" t="n">
        <v>0.0444</v>
      </c>
      <c r="M119" s="59" t="n">
        <v>0.0641</v>
      </c>
      <c r="N119" s="59" t="n">
        <v>0.0426</v>
      </c>
      <c r="O119" s="59" t="n">
        <v>0.0245</v>
      </c>
    </row>
    <row r="120" hidden="1">
      <c r="A120" s="59" t="n">
        <v>0.0421</v>
      </c>
      <c r="B120" s="59" t="n">
        <v>0.0224</v>
      </c>
      <c r="C120" s="59" t="n">
        <v>0.0362</v>
      </c>
      <c r="D120" s="59" t="n">
        <v>0.0353</v>
      </c>
      <c r="E120" s="59" t="n">
        <v>5</v>
      </c>
      <c r="G120" s="61" t="n">
        <v>0.0236</v>
      </c>
      <c r="H120" s="61" t="n">
        <v>0.01895</v>
      </c>
      <c r="I120" s="61" t="n">
        <v>0.0066</v>
      </c>
      <c r="J120" s="61" t="n">
        <v>0.0191</v>
      </c>
      <c r="L120" s="59" t="n">
        <v>0.0502</v>
      </c>
      <c r="M120" s="59" t="n">
        <v>0.0351</v>
      </c>
      <c r="N120" s="59" t="n">
        <v>0.0315</v>
      </c>
      <c r="O120" s="59" t="n">
        <v>0.0483</v>
      </c>
    </row>
    <row r="121" hidden="1">
      <c r="A121" s="61" t="n">
        <v>0.0252</v>
      </c>
      <c r="B121" s="61" t="n">
        <v>0.01625</v>
      </c>
      <c r="C121" s="61" t="n">
        <v>0.011</v>
      </c>
      <c r="D121" s="61" t="n">
        <v>0.0252</v>
      </c>
      <c r="E121" s="61" t="n">
        <v>6</v>
      </c>
      <c r="G121" s="61" t="n">
        <v>0.0179</v>
      </c>
      <c r="H121" s="61" t="n">
        <v>0.0263</v>
      </c>
      <c r="I121" s="61" t="n">
        <v>0.008200000000000001</v>
      </c>
      <c r="J121" s="61" t="n">
        <v>0.0361</v>
      </c>
      <c r="L121" s="59" t="n">
        <v>0.0356</v>
      </c>
      <c r="M121" s="59" t="n">
        <v>0.0457</v>
      </c>
      <c r="N121" s="59" t="n">
        <v>0.0361</v>
      </c>
      <c r="O121" s="59" t="n">
        <v>0.0332</v>
      </c>
    </row>
    <row r="122" hidden="1">
      <c r="A122" s="61" t="n">
        <v>0.0148</v>
      </c>
      <c r="B122" s="61" t="n">
        <v>0.0177</v>
      </c>
      <c r="C122" s="61" t="n">
        <v>0.00625</v>
      </c>
      <c r="D122" s="61" t="n">
        <v>0.0214</v>
      </c>
      <c r="E122" s="61" t="n">
        <v>7</v>
      </c>
      <c r="G122" s="61" t="n">
        <v>0.0126</v>
      </c>
      <c r="H122" s="61" t="n">
        <v>0.00997</v>
      </c>
      <c r="I122" s="61" t="n">
        <v>0.0071</v>
      </c>
      <c r="J122" s="61" t="n">
        <v>0.0163</v>
      </c>
      <c r="L122" s="59" t="n">
        <v>0.0309</v>
      </c>
      <c r="M122" s="59" t="n">
        <v>0.046</v>
      </c>
      <c r="N122" s="59" t="n">
        <v>0.041</v>
      </c>
      <c r="O122" s="59" t="n">
        <v>0.048</v>
      </c>
    </row>
    <row r="123" hidden="1">
      <c r="A123" s="59" t="n">
        <v>0.0454</v>
      </c>
      <c r="B123" s="59" t="n">
        <v>0.0213</v>
      </c>
      <c r="C123" s="59" t="n">
        <v>0.0165</v>
      </c>
      <c r="D123" s="59" t="n">
        <v>0.0307</v>
      </c>
      <c r="E123" s="59" t="n">
        <v>1</v>
      </c>
      <c r="G123" s="61" t="n">
        <v>0.0076</v>
      </c>
      <c r="H123" s="61" t="n">
        <v>0.0103</v>
      </c>
      <c r="I123" s="61" t="n">
        <v>0.0072</v>
      </c>
      <c r="J123" s="61" t="n">
        <v>0.0141</v>
      </c>
      <c r="L123" s="59" t="n">
        <v>0.0457</v>
      </c>
      <c r="M123" s="59" t="n">
        <v>0.0445</v>
      </c>
      <c r="N123" s="59" t="n">
        <v>0.0303</v>
      </c>
      <c r="O123" s="59" t="n">
        <v>0.0378</v>
      </c>
    </row>
    <row r="124" hidden="1">
      <c r="A124" s="59" t="n">
        <v>0.0197</v>
      </c>
      <c r="B124" s="59" t="n">
        <v>0.0179</v>
      </c>
      <c r="C124" s="59" t="n">
        <v>0.0169</v>
      </c>
      <c r="D124" s="59" t="n">
        <v>0.03</v>
      </c>
      <c r="E124" s="59" t="n">
        <v>2</v>
      </c>
      <c r="G124" s="61" t="n">
        <v>0.0054</v>
      </c>
      <c r="H124" s="61" t="n">
        <v>0.0179</v>
      </c>
      <c r="I124" s="61" t="n">
        <v>0.00265</v>
      </c>
      <c r="J124" s="61" t="n">
        <v>0.0056</v>
      </c>
      <c r="L124" s="59" t="n">
        <v>0.0359</v>
      </c>
      <c r="M124" s="59" t="n">
        <v>0.0346</v>
      </c>
      <c r="N124" s="59" t="n">
        <v>0.026</v>
      </c>
      <c r="O124" s="59" t="n">
        <v>0.0439</v>
      </c>
    </row>
    <row r="125" hidden="1">
      <c r="A125" s="59" t="n">
        <v>0.0277</v>
      </c>
      <c r="B125" s="59" t="n">
        <v>0.0107</v>
      </c>
      <c r="C125" s="59" t="n">
        <v>0.0196</v>
      </c>
      <c r="D125" s="59" t="n">
        <v>0.0227</v>
      </c>
      <c r="E125" s="59" t="n">
        <v>3</v>
      </c>
      <c r="G125" s="61" t="n">
        <v>0.016</v>
      </c>
      <c r="H125" s="61" t="n">
        <v>0.00737</v>
      </c>
      <c r="I125" s="61" t="n">
        <v>0.00244</v>
      </c>
      <c r="J125" s="61" t="n">
        <v>0.0078</v>
      </c>
      <c r="L125" s="59" t="n">
        <v>0.09279999999999999</v>
      </c>
      <c r="M125" s="59" t="n">
        <v>0.0595</v>
      </c>
      <c r="N125" s="59" t="n">
        <v>0.0261</v>
      </c>
      <c r="O125" s="59" t="n">
        <v>0.0277</v>
      </c>
    </row>
    <row r="126" hidden="1">
      <c r="A126" s="59" t="n">
        <v>0.0263</v>
      </c>
      <c r="B126" s="59" t="n">
        <v>0.0373</v>
      </c>
      <c r="C126" s="59" t="n">
        <v>0.0304</v>
      </c>
      <c r="D126" s="59" t="n">
        <v>0.0323</v>
      </c>
      <c r="E126" s="59" t="n">
        <v>5</v>
      </c>
      <c r="G126" s="61" t="n">
        <v>0.0111</v>
      </c>
      <c r="H126" s="61" t="n">
        <v>0.0103</v>
      </c>
      <c r="I126" s="61" t="n">
        <v>0.007900000000000001</v>
      </c>
      <c r="J126" s="61" t="n">
        <v>0.0163</v>
      </c>
      <c r="L126" s="59" t="n">
        <v>0.0499</v>
      </c>
      <c r="M126" s="59" t="n">
        <v>0.0292</v>
      </c>
      <c r="N126" s="59" t="n">
        <v>0.0325</v>
      </c>
      <c r="O126" s="59" t="n">
        <v>0.0355</v>
      </c>
    </row>
    <row r="127" hidden="1">
      <c r="A127" s="59" t="n">
        <v>0.0325</v>
      </c>
      <c r="B127" s="59" t="n">
        <v>0.03225</v>
      </c>
      <c r="C127" s="59" t="n">
        <v>0.0509</v>
      </c>
      <c r="D127" s="59" t="n">
        <v>0.041</v>
      </c>
      <c r="E127" s="59" t="n">
        <v>5</v>
      </c>
      <c r="G127" s="61" t="n">
        <v>0.0118</v>
      </c>
      <c r="H127" s="61" t="n">
        <v>0.0118</v>
      </c>
      <c r="I127" s="61" t="n">
        <v>0.00506</v>
      </c>
      <c r="J127" s="61" t="n">
        <v>0.0098</v>
      </c>
      <c r="L127" s="59" t="n">
        <v>0.05</v>
      </c>
      <c r="M127" s="59" t="n">
        <v>0.0369</v>
      </c>
      <c r="N127" s="59" t="n">
        <v>0.0308</v>
      </c>
      <c r="O127" s="59" t="n">
        <v>0.0312</v>
      </c>
    </row>
    <row r="128" hidden="1">
      <c r="A128" s="61" t="n">
        <v>0.024</v>
      </c>
      <c r="B128" s="61" t="n">
        <v>0.0389</v>
      </c>
      <c r="C128" s="61" t="n">
        <v>0.0155</v>
      </c>
      <c r="D128" s="61" t="n">
        <v>0.0387</v>
      </c>
      <c r="E128" s="61" t="n">
        <v>6</v>
      </c>
      <c r="G128" s="61" t="n">
        <v>0.0168</v>
      </c>
      <c r="H128" s="61" t="n">
        <v>0.0158</v>
      </c>
      <c r="I128" s="61" t="n">
        <v>0.0139</v>
      </c>
      <c r="J128" s="61" t="n">
        <v>0.0294</v>
      </c>
      <c r="L128" s="59" t="n">
        <v>0.032</v>
      </c>
      <c r="M128" s="59" t="n">
        <v>0.0413</v>
      </c>
      <c r="N128" s="59" t="n">
        <v>0.0423</v>
      </c>
      <c r="O128" s="59" t="n">
        <v>0.0418</v>
      </c>
    </row>
    <row r="129" hidden="1">
      <c r="A129" s="61" t="n">
        <v>0.0244</v>
      </c>
      <c r="B129" s="61" t="n">
        <v>0.0416</v>
      </c>
      <c r="C129" s="61" t="n">
        <v>0.0112</v>
      </c>
      <c r="D129" s="61" t="n">
        <v>0.0182</v>
      </c>
      <c r="E129" s="61" t="n">
        <v>7</v>
      </c>
      <c r="G129" s="61" t="n">
        <v>0.013</v>
      </c>
      <c r="H129" s="61" t="n">
        <v>0.0111</v>
      </c>
      <c r="I129" s="61" t="n">
        <v>0.00889</v>
      </c>
      <c r="J129" s="61" t="n">
        <v>0.0173</v>
      </c>
      <c r="L129" s="59" t="n">
        <v>0.0672</v>
      </c>
      <c r="M129" s="59" t="n">
        <v>0.0255</v>
      </c>
      <c r="N129" s="59" t="n">
        <v>0.0313</v>
      </c>
      <c r="O129" s="59" t="n">
        <v>0.0241</v>
      </c>
    </row>
    <row r="130" hidden="1">
      <c r="A130" s="59" t="n">
        <v>0.0488</v>
      </c>
      <c r="B130" s="59" t="n">
        <v>0.0553</v>
      </c>
      <c r="C130" s="59" t="n">
        <v>0.025</v>
      </c>
      <c r="D130" s="59" t="n">
        <v>0.0641</v>
      </c>
      <c r="E130" s="59" t="n">
        <v>1</v>
      </c>
      <c r="G130" s="61" t="n">
        <v>0.0109</v>
      </c>
      <c r="H130" s="61" t="n">
        <v>0.032</v>
      </c>
      <c r="I130" s="61" t="n">
        <v>0.0162</v>
      </c>
      <c r="J130" s="61" t="n">
        <v>0.0128</v>
      </c>
      <c r="L130" s="59" t="n">
        <v>0.0417</v>
      </c>
      <c r="M130" s="59" t="n">
        <v>0.0522</v>
      </c>
      <c r="N130" s="59" t="n">
        <v>0.0539</v>
      </c>
      <c r="O130" s="59" t="n">
        <v>0.0326</v>
      </c>
    </row>
    <row r="131" hidden="1">
      <c r="A131" s="59" t="n">
        <v>0.0487</v>
      </c>
      <c r="B131" s="59" t="n">
        <v>0.0413</v>
      </c>
      <c r="C131" s="59" t="n">
        <v>0.0215</v>
      </c>
      <c r="D131" s="59" t="n">
        <v>0.0415</v>
      </c>
      <c r="E131" s="59" t="n">
        <v>2</v>
      </c>
      <c r="G131" s="61" t="n">
        <v>0.0102</v>
      </c>
      <c r="H131" s="61" t="n">
        <v>0.01085</v>
      </c>
      <c r="I131" s="61" t="n">
        <v>0.0054</v>
      </c>
      <c r="J131" s="61" t="n">
        <v>0.0112</v>
      </c>
      <c r="L131" s="59" t="n">
        <v>0.0399</v>
      </c>
      <c r="M131" s="59" t="n">
        <v>0.0316</v>
      </c>
      <c r="N131" s="59" t="n">
        <v>0.03</v>
      </c>
      <c r="O131" s="59" t="n">
        <v>0.0349</v>
      </c>
    </row>
    <row r="132" hidden="1">
      <c r="A132" s="59" t="n">
        <v>0.0528</v>
      </c>
      <c r="B132" s="59" t="n">
        <v>0.0597</v>
      </c>
      <c r="C132" s="59" t="n">
        <v>0.0365</v>
      </c>
      <c r="D132" s="59" t="n">
        <v>0.062</v>
      </c>
      <c r="E132" s="59" t="n">
        <v>3</v>
      </c>
      <c r="G132" s="61" t="n">
        <v>0.0206</v>
      </c>
      <c r="H132" s="61" t="n">
        <v>0.0189</v>
      </c>
      <c r="I132" s="61" t="n">
        <v>0.0122</v>
      </c>
      <c r="J132" s="61" t="n">
        <v>0.0232</v>
      </c>
      <c r="L132" s="59" t="n">
        <v>0.0477</v>
      </c>
      <c r="M132" s="59" t="n">
        <v>0.0237</v>
      </c>
      <c r="N132" s="59" t="n">
        <v>0.0208</v>
      </c>
      <c r="O132" s="59" t="n">
        <v>0.0408</v>
      </c>
    </row>
    <row r="133" hidden="1">
      <c r="A133" s="59" t="n">
        <v>0.0405</v>
      </c>
      <c r="B133" s="59" t="n">
        <v>0.04145</v>
      </c>
      <c r="C133" s="59" t="n">
        <v>0.0186</v>
      </c>
      <c r="D133" s="59" t="n">
        <v>0.0458</v>
      </c>
      <c r="E133" s="59" t="n">
        <v>5</v>
      </c>
      <c r="G133" s="61" t="n">
        <v>0.012</v>
      </c>
      <c r="H133" s="61" t="n">
        <v>0.0125</v>
      </c>
      <c r="I133" s="61" t="n">
        <v>0.00979</v>
      </c>
      <c r="J133" s="61" t="n">
        <v>0.0232</v>
      </c>
      <c r="L133" s="59" t="n">
        <v>0.0511</v>
      </c>
      <c r="M133" s="59" t="n">
        <v>0.023</v>
      </c>
      <c r="N133" s="59" t="n">
        <v>0.0256</v>
      </c>
      <c r="O133" s="59" t="n">
        <v>0.0362</v>
      </c>
    </row>
    <row r="134" hidden="1">
      <c r="A134" s="59" t="n">
        <v>0.0761</v>
      </c>
      <c r="B134" s="59" t="n">
        <v>0.0354</v>
      </c>
      <c r="C134" s="59" t="n">
        <v>0.0174</v>
      </c>
      <c r="D134" s="59" t="n">
        <v>0.06660000000000001</v>
      </c>
      <c r="E134" s="59" t="n">
        <v>5</v>
      </c>
      <c r="G134" s="61" t="n">
        <v>0.0206</v>
      </c>
      <c r="H134" s="61" t="n">
        <v>0.011</v>
      </c>
      <c r="I134" s="61" t="n">
        <v>0.0097</v>
      </c>
      <c r="J134" s="61" t="n">
        <v>0.0205</v>
      </c>
      <c r="L134" s="59" t="n">
        <v>0.0386</v>
      </c>
      <c r="M134" s="59" t="n">
        <v>0.0354</v>
      </c>
      <c r="N134" s="59" t="n">
        <v>0.0313</v>
      </c>
      <c r="O134" s="59" t="n">
        <v>0.0418</v>
      </c>
    </row>
    <row r="135" hidden="1">
      <c r="A135" s="61" t="n">
        <v>0.0264</v>
      </c>
      <c r="B135" s="61" t="n">
        <v>0.0264</v>
      </c>
      <c r="C135" s="61" t="n">
        <v>0.0103</v>
      </c>
      <c r="D135" s="61" t="n">
        <v>0.0219</v>
      </c>
      <c r="E135" s="61" t="n">
        <v>6</v>
      </c>
      <c r="G135" s="61" t="n">
        <v>0.0116</v>
      </c>
      <c r="H135" s="61" t="n">
        <v>0.0114</v>
      </c>
      <c r="I135" s="61" t="n">
        <v>0.0103</v>
      </c>
      <c r="J135" s="61" t="n">
        <v>0.0133</v>
      </c>
      <c r="L135" s="59" t="n">
        <v>0.0387</v>
      </c>
      <c r="M135" s="59" t="n">
        <v>0.0208</v>
      </c>
      <c r="N135" s="59" t="n">
        <v>0.0171</v>
      </c>
      <c r="O135" s="59" t="n">
        <v>0.026</v>
      </c>
    </row>
    <row r="136" hidden="1">
      <c r="A136" s="61" t="n">
        <v>0.0362</v>
      </c>
      <c r="B136" s="61" t="n">
        <v>0.0299</v>
      </c>
      <c r="C136" s="61" t="n">
        <v>0.007990000000000001</v>
      </c>
      <c r="D136" s="61" t="n">
        <v>0.0277</v>
      </c>
      <c r="E136" s="61" t="n">
        <v>7</v>
      </c>
      <c r="G136" s="61" t="n">
        <v>0.021</v>
      </c>
      <c r="H136" s="61" t="n">
        <v>0.0179</v>
      </c>
      <c r="I136" s="61" t="n">
        <v>0.00944</v>
      </c>
      <c r="J136" s="61" t="n">
        <v>0.0233</v>
      </c>
      <c r="L136" s="59" t="n">
        <v>0.0184</v>
      </c>
      <c r="M136" s="59" t="n">
        <v>0.0209</v>
      </c>
      <c r="N136" s="59" t="n">
        <v>0.0129</v>
      </c>
      <c r="O136" s="59" t="n">
        <v>0.0297</v>
      </c>
    </row>
    <row r="137" hidden="1">
      <c r="A137" s="59" t="n">
        <v>0.0483</v>
      </c>
      <c r="B137" s="59" t="n">
        <v>0.0607</v>
      </c>
      <c r="C137" s="59" t="n">
        <v>0.0268</v>
      </c>
      <c r="D137" s="59" t="n">
        <v>0.0351</v>
      </c>
      <c r="E137" s="59" t="n">
        <v>1</v>
      </c>
      <c r="G137" s="61" t="n">
        <v>0.0162</v>
      </c>
      <c r="H137" s="61" t="n">
        <v>0.0134</v>
      </c>
      <c r="I137" s="61" t="n">
        <v>0.00878</v>
      </c>
      <c r="J137" s="61" t="n">
        <v>0.0248</v>
      </c>
      <c r="L137" s="59" t="n">
        <v>0.0329</v>
      </c>
      <c r="M137" s="59" t="n">
        <v>0.0429</v>
      </c>
      <c r="N137" s="59" t="n">
        <v>0.0268</v>
      </c>
      <c r="O137" s="59" t="n">
        <v>0.0272</v>
      </c>
    </row>
    <row r="138" hidden="1">
      <c r="A138" s="59" t="n">
        <v>0.0573</v>
      </c>
      <c r="B138" s="59" t="n">
        <v>0.0295</v>
      </c>
      <c r="C138" s="59" t="n">
        <v>0.0262</v>
      </c>
      <c r="D138" s="59" t="n">
        <v>0.0377</v>
      </c>
      <c r="E138" s="59" t="n">
        <v>2</v>
      </c>
      <c r="G138" s="61" t="n">
        <v>0.0128</v>
      </c>
      <c r="H138" s="61" t="n">
        <v>0.008699999999999999</v>
      </c>
      <c r="I138" s="61" t="n">
        <v>0.00455</v>
      </c>
      <c r="J138" s="61" t="n">
        <v>0.0129</v>
      </c>
      <c r="L138" s="59" t="n">
        <v>0.0511</v>
      </c>
      <c r="M138" s="59" t="n">
        <v>0.0655</v>
      </c>
      <c r="N138" s="59" t="n">
        <v>0.0337</v>
      </c>
      <c r="O138" s="59" t="n">
        <v>0.0646</v>
      </c>
    </row>
    <row r="139" hidden="1">
      <c r="A139" s="59" t="n">
        <v>0.0436</v>
      </c>
      <c r="B139" s="59" t="n">
        <v>0.0222</v>
      </c>
      <c r="C139" s="59" t="n">
        <v>0.0223</v>
      </c>
      <c r="D139" s="59" t="n">
        <v>0.0369</v>
      </c>
      <c r="E139" s="59" t="n">
        <v>3</v>
      </c>
      <c r="G139" s="61" t="n">
        <v>0.0116</v>
      </c>
      <c r="H139" s="61" t="n">
        <v>0.0083</v>
      </c>
      <c r="I139" s="61" t="n">
        <v>0.00626</v>
      </c>
      <c r="J139" s="61" t="n">
        <v>0.0083</v>
      </c>
      <c r="L139" s="59" t="n">
        <v>0.0682</v>
      </c>
      <c r="M139" s="59" t="n">
        <v>0.0388</v>
      </c>
      <c r="N139" s="59" t="n">
        <v>0.0263</v>
      </c>
      <c r="O139" s="59" t="n">
        <v>0.0394</v>
      </c>
    </row>
    <row r="140" hidden="1">
      <c r="A140" s="59" t="n">
        <v>0.0509</v>
      </c>
      <c r="B140" s="59" t="n">
        <v>0.0158</v>
      </c>
      <c r="C140" s="59" t="n">
        <v>0.0218</v>
      </c>
      <c r="D140" s="59" t="n">
        <v>0.0353</v>
      </c>
      <c r="E140" s="59" t="n">
        <v>5</v>
      </c>
      <c r="G140" s="61" t="n">
        <v>0.0107</v>
      </c>
      <c r="H140" s="61" t="n">
        <v>0.0116</v>
      </c>
      <c r="I140" s="61" t="n">
        <v>0.0089</v>
      </c>
      <c r="J140" s="61" t="n">
        <v>0.0136</v>
      </c>
      <c r="L140" s="59" t="n">
        <v>0.0456</v>
      </c>
      <c r="M140" s="59" t="n">
        <v>0.0323</v>
      </c>
      <c r="N140" s="59" t="n">
        <v>0.0295</v>
      </c>
      <c r="O140" s="59" t="n">
        <v>0.0483</v>
      </c>
    </row>
    <row r="141" hidden="1">
      <c r="A141" s="59" t="n">
        <v>0.0516</v>
      </c>
      <c r="B141" s="59" t="n">
        <v>0.0206</v>
      </c>
      <c r="C141" s="59" t="n">
        <v>0.0199</v>
      </c>
      <c r="D141" s="59" t="n">
        <v>0.0296</v>
      </c>
      <c r="E141" s="59" t="n">
        <v>5</v>
      </c>
      <c r="G141" s="61" t="n">
        <v>0.0097</v>
      </c>
      <c r="H141" s="61" t="n">
        <v>0.0119</v>
      </c>
      <c r="I141" s="61" t="n">
        <v>0.00592</v>
      </c>
      <c r="J141" s="61" t="n">
        <v>0.019</v>
      </c>
      <c r="L141" s="59" t="n">
        <v>0.0415</v>
      </c>
      <c r="M141" s="59" t="n">
        <v>0.0388</v>
      </c>
      <c r="N141" s="59" t="n">
        <v>0.0268</v>
      </c>
      <c r="O141" s="59" t="n">
        <v>0.0426</v>
      </c>
    </row>
    <row r="142" hidden="1">
      <c r="A142" s="61" t="n">
        <v>0.0132</v>
      </c>
      <c r="B142" s="61" t="n">
        <v>0.0116</v>
      </c>
      <c r="C142" s="61" t="n">
        <v>0.00775</v>
      </c>
      <c r="D142" s="61" t="n">
        <v>0.0342</v>
      </c>
      <c r="E142" s="61" t="n">
        <v>6</v>
      </c>
      <c r="G142" s="61" t="n">
        <v>0.0175</v>
      </c>
      <c r="H142" s="61" t="n">
        <v>0.0128</v>
      </c>
      <c r="I142" s="61" t="n">
        <v>0.009299999999999999</v>
      </c>
      <c r="J142" s="61" t="n">
        <v>0.0153</v>
      </c>
      <c r="L142" s="59" t="n">
        <v>0.0473</v>
      </c>
      <c r="M142" s="59" t="n">
        <v>0.0347</v>
      </c>
      <c r="N142" s="59" t="n">
        <v>0.0289</v>
      </c>
      <c r="O142" s="59" t="n">
        <v>0.0456</v>
      </c>
    </row>
    <row r="143" hidden="1">
      <c r="A143" s="61" t="n">
        <v>0.0126</v>
      </c>
      <c r="B143" s="61" t="n">
        <v>0.0181</v>
      </c>
      <c r="C143" s="61" t="n">
        <v>0.00699</v>
      </c>
      <c r="D143" s="61" t="n">
        <v>0.0118</v>
      </c>
      <c r="E143" s="61" t="n">
        <v>7</v>
      </c>
      <c r="G143" s="61" t="n">
        <v>0.0106</v>
      </c>
      <c r="H143" s="61" t="n">
        <v>0.01165</v>
      </c>
      <c r="I143" s="61" t="n">
        <v>0.0062</v>
      </c>
      <c r="J143" s="61" t="n">
        <v>0.0135</v>
      </c>
      <c r="L143" s="59" t="n">
        <v>0.0428</v>
      </c>
      <c r="M143" s="59" t="n">
        <v>0.0589</v>
      </c>
      <c r="N143" s="59" t="n">
        <v>0.0283</v>
      </c>
      <c r="O143" s="59" t="n">
        <v>0.0387</v>
      </c>
    </row>
    <row r="144" hidden="1">
      <c r="A144" s="59" t="n">
        <v>0.0344</v>
      </c>
      <c r="B144" s="59" t="n">
        <v>0.0136</v>
      </c>
      <c r="C144" s="59" t="n">
        <v>0.008999999999999999</v>
      </c>
      <c r="D144" s="59" t="n">
        <v>0.0315</v>
      </c>
      <c r="E144" s="59" t="n">
        <v>1</v>
      </c>
      <c r="G144" s="61" t="n">
        <v>0.0271</v>
      </c>
      <c r="H144" s="61" t="n">
        <v>0.02245</v>
      </c>
      <c r="I144" s="61" t="n">
        <v>0.0151</v>
      </c>
      <c r="J144" s="61" t="n">
        <v>0.0281</v>
      </c>
      <c r="L144" s="59" t="n">
        <v>0.0634</v>
      </c>
      <c r="M144" s="59" t="n">
        <v>0.0265</v>
      </c>
      <c r="N144" s="59" t="n">
        <v>0.0172</v>
      </c>
      <c r="O144" s="59" t="n">
        <v>0.0364</v>
      </c>
    </row>
    <row r="145" hidden="1">
      <c r="A145" s="59" t="n">
        <v>0.0279</v>
      </c>
      <c r="B145" s="59" t="n">
        <v>0.022</v>
      </c>
      <c r="C145" s="59" t="n">
        <v>0.0165</v>
      </c>
      <c r="D145" s="59" t="n">
        <v>0.0204</v>
      </c>
      <c r="E145" s="59" t="n">
        <v>2</v>
      </c>
      <c r="G145" s="61" t="n">
        <v>0.014</v>
      </c>
      <c r="H145" s="61" t="n">
        <v>0.0107</v>
      </c>
      <c r="I145" s="61" t="n">
        <v>0.00585</v>
      </c>
      <c r="J145" s="61" t="n">
        <v>0.0208</v>
      </c>
      <c r="L145" s="59" t="n">
        <v>0.0696</v>
      </c>
      <c r="M145" s="59" t="n">
        <v>0.0302</v>
      </c>
      <c r="N145" s="59" t="n">
        <v>0.0271</v>
      </c>
      <c r="O145" s="59" t="n">
        <v>0.0265</v>
      </c>
    </row>
    <row r="146" hidden="1">
      <c r="A146" s="59" t="n">
        <v>0.0324</v>
      </c>
      <c r="B146" s="59" t="n">
        <v>0.0253</v>
      </c>
      <c r="C146" s="59" t="n">
        <v>0.0294</v>
      </c>
      <c r="D146" s="59" t="n">
        <v>0.0387</v>
      </c>
      <c r="E146" s="59" t="n">
        <v>3</v>
      </c>
      <c r="G146" s="61" t="n">
        <v>0.0103</v>
      </c>
      <c r="H146" s="61" t="n">
        <v>0.0081</v>
      </c>
      <c r="I146" s="61" t="n">
        <v>0.00753</v>
      </c>
      <c r="J146" s="61" t="n">
        <v>0.023</v>
      </c>
      <c r="L146" s="59" t="n">
        <v>0.0505</v>
      </c>
      <c r="M146" s="59" t="n">
        <v>0.0289</v>
      </c>
      <c r="N146" s="59" t="n">
        <v>0.0225</v>
      </c>
      <c r="O146" s="59" t="n">
        <v>0.0516</v>
      </c>
    </row>
    <row r="147" hidden="1">
      <c r="A147" s="59" t="n">
        <v>0.0316</v>
      </c>
      <c r="B147" s="59" t="n">
        <v>0.0274</v>
      </c>
      <c r="C147" s="59" t="n">
        <v>0.0244</v>
      </c>
      <c r="D147" s="59" t="n">
        <v>0.0439</v>
      </c>
      <c r="E147" s="59" t="n">
        <v>5</v>
      </c>
      <c r="G147" s="61" t="n">
        <v>0.0142</v>
      </c>
      <c r="H147" s="61" t="n">
        <v>0.0306</v>
      </c>
      <c r="I147" s="61" t="n">
        <v>0.00408</v>
      </c>
      <c r="J147" s="61" t="n">
        <v>0.0106</v>
      </c>
      <c r="L147" s="59" t="n">
        <v>0.0453</v>
      </c>
      <c r="M147" s="59" t="n">
        <v>0.0298</v>
      </c>
      <c r="N147" s="59" t="n">
        <v>0.0227</v>
      </c>
      <c r="O147" s="59" t="n">
        <v>0.0419</v>
      </c>
    </row>
    <row r="148" hidden="1">
      <c r="A148" s="59" t="n">
        <v>0.0362</v>
      </c>
      <c r="B148" s="59" t="n">
        <v>0.0358</v>
      </c>
      <c r="C148" s="59" t="n">
        <v>0.027</v>
      </c>
      <c r="D148" s="59" t="n">
        <v>0.0572</v>
      </c>
      <c r="E148" s="59" t="n">
        <v>5</v>
      </c>
      <c r="G148" s="61" t="n">
        <v>0.0147</v>
      </c>
      <c r="H148" s="61" t="n">
        <v>0.0077</v>
      </c>
      <c r="I148" s="61" t="n">
        <v>0.009299999999999999</v>
      </c>
      <c r="J148" s="61" t="n">
        <v>0.0159</v>
      </c>
      <c r="L148" s="59" t="n">
        <v>0.0523</v>
      </c>
      <c r="M148" s="59" t="n">
        <v>0.0244</v>
      </c>
      <c r="N148" s="59" t="n">
        <v>0.0198</v>
      </c>
      <c r="O148" s="59" t="n">
        <v>0.0561</v>
      </c>
    </row>
    <row r="149" hidden="1">
      <c r="A149" s="61" t="n">
        <v>0.0248</v>
      </c>
      <c r="B149" s="61" t="n">
        <v>0.011</v>
      </c>
      <c r="C149" s="61" t="n">
        <v>0.0105</v>
      </c>
      <c r="D149" s="61" t="n">
        <v>0.0161</v>
      </c>
      <c r="E149" s="61" t="n">
        <v>6</v>
      </c>
      <c r="G149" s="61" t="n">
        <v>0.0078</v>
      </c>
      <c r="H149" s="61" t="n">
        <v>0.0046</v>
      </c>
      <c r="I149" s="61" t="n">
        <v>0.0019</v>
      </c>
      <c r="J149" s="61" t="n">
        <v>0.0198</v>
      </c>
      <c r="L149" s="59" t="n">
        <v>0.0544</v>
      </c>
      <c r="M149" s="59" t="n">
        <v>0.0388</v>
      </c>
      <c r="N149" s="59" t="n">
        <v>0.0467</v>
      </c>
      <c r="O149" s="59" t="n">
        <v>0.0348</v>
      </c>
    </row>
    <row r="150" hidden="1">
      <c r="A150" s="61" t="n">
        <v>0.0129</v>
      </c>
      <c r="B150" s="61" t="n">
        <v>0.0107</v>
      </c>
      <c r="C150" s="61" t="n">
        <v>0.00698</v>
      </c>
      <c r="D150" s="61" t="n">
        <v>0.0197</v>
      </c>
      <c r="E150" s="61" t="n">
        <v>7</v>
      </c>
      <c r="L150" s="59" t="n">
        <v>0.0516</v>
      </c>
      <c r="M150" s="59" t="n">
        <v>0.039</v>
      </c>
      <c r="N150" s="59" t="n">
        <v>0.0305</v>
      </c>
      <c r="O150" s="59" t="n">
        <v>0.0408</v>
      </c>
    </row>
    <row r="151" hidden="1">
      <c r="A151" s="59" t="n">
        <v>0.0173</v>
      </c>
      <c r="B151" s="59" t="n">
        <v>0.0152</v>
      </c>
      <c r="C151" s="59" t="n">
        <v>0.0116</v>
      </c>
      <c r="D151" s="59" t="n">
        <v>0.0108</v>
      </c>
      <c r="E151" s="59" t="n">
        <v>1</v>
      </c>
      <c r="L151" s="59" t="n">
        <v>0.0416</v>
      </c>
      <c r="M151" s="59" t="n">
        <v>0.0305</v>
      </c>
      <c r="N151" s="59" t="n">
        <v>0.0265</v>
      </c>
      <c r="O151" s="59" t="n">
        <v>0.0318</v>
      </c>
    </row>
    <row r="152" hidden="1">
      <c r="A152" s="59" t="n">
        <v>0.0382</v>
      </c>
      <c r="B152" s="59" t="n">
        <v>0.0323</v>
      </c>
      <c r="C152" s="59" t="n">
        <v>0.0227</v>
      </c>
      <c r="D152" s="59" t="n">
        <v>0.0259</v>
      </c>
      <c r="E152" s="59" t="n">
        <v>2</v>
      </c>
      <c r="L152" s="59" t="n">
        <v>0.0381</v>
      </c>
      <c r="M152" s="59" t="n">
        <v>0.0218</v>
      </c>
      <c r="N152" s="59" t="n">
        <v>0.0209</v>
      </c>
      <c r="O152" s="59" t="n">
        <v>0.0392</v>
      </c>
    </row>
    <row r="153" hidden="1">
      <c r="A153" s="59" t="n">
        <v>0.057</v>
      </c>
      <c r="B153" s="59" t="n">
        <v>0.0176</v>
      </c>
      <c r="C153" s="59" t="n">
        <v>0.0139</v>
      </c>
      <c r="D153" s="59" t="n">
        <v>0.027</v>
      </c>
      <c r="E153" s="59" t="n">
        <v>3</v>
      </c>
      <c r="L153" s="59" t="n">
        <v>0.0291</v>
      </c>
      <c r="M153" s="59" t="n">
        <v>0.04235</v>
      </c>
      <c r="N153" s="59" t="n">
        <v>0.0237</v>
      </c>
      <c r="O153" s="59" t="n">
        <v>0.0238</v>
      </c>
    </row>
    <row r="154" hidden="1">
      <c r="A154" s="59" t="n">
        <v>0.0492</v>
      </c>
      <c r="B154" s="59" t="n">
        <v>0.0251</v>
      </c>
      <c r="C154" s="59" t="n">
        <v>0.0243</v>
      </c>
      <c r="D154" s="59" t="n">
        <v>0.035</v>
      </c>
      <c r="E154" s="59" t="n">
        <v>5</v>
      </c>
      <c r="L154" s="59" t="n">
        <v>0.0345</v>
      </c>
      <c r="M154" s="59" t="n">
        <v>0.0728</v>
      </c>
      <c r="N154" s="59" t="n">
        <v>0.0315</v>
      </c>
      <c r="O154" s="59" t="n">
        <v>0.0349</v>
      </c>
    </row>
    <row r="155" hidden="1">
      <c r="A155" s="59" t="n">
        <v>0.0312</v>
      </c>
      <c r="B155" s="59" t="n">
        <v>0.0442</v>
      </c>
      <c r="C155" s="59" t="n">
        <v>0.0283</v>
      </c>
      <c r="D155" s="59" t="n">
        <v>0.0258</v>
      </c>
      <c r="E155" s="59" t="n">
        <v>5</v>
      </c>
      <c r="L155" s="59" t="n">
        <v>0.0494</v>
      </c>
      <c r="M155" s="59" t="n">
        <v>0.0629</v>
      </c>
      <c r="N155" s="59" t="n">
        <v>0.0332</v>
      </c>
      <c r="O155" s="59" t="n">
        <v>0.0296</v>
      </c>
    </row>
    <row r="156" hidden="1">
      <c r="A156" s="61" t="n">
        <v>0.0154</v>
      </c>
      <c r="B156" s="61" t="n">
        <v>0.044</v>
      </c>
      <c r="C156" s="61" t="n">
        <v>0.0176</v>
      </c>
      <c r="D156" s="61" t="n">
        <v>0.0382</v>
      </c>
      <c r="E156" s="61" t="n">
        <v>6</v>
      </c>
      <c r="L156" s="59" t="n">
        <v>0.0343</v>
      </c>
      <c r="M156" s="59" t="n">
        <v>0.0407</v>
      </c>
      <c r="N156" s="59" t="n">
        <v>0.021</v>
      </c>
      <c r="O156" s="59" t="n">
        <v>0.0513</v>
      </c>
    </row>
    <row r="157" hidden="1">
      <c r="A157" s="61" t="n">
        <v>0.022</v>
      </c>
      <c r="B157" s="61" t="n">
        <v>0.02115</v>
      </c>
      <c r="C157" s="61" t="n">
        <v>0.0174</v>
      </c>
      <c r="D157" s="61" t="n">
        <v>0.0181</v>
      </c>
      <c r="E157" s="61" t="n">
        <v>7</v>
      </c>
      <c r="L157" s="59" t="n">
        <v>0.0354</v>
      </c>
      <c r="M157" s="59" t="n">
        <v>0.0398</v>
      </c>
      <c r="N157" s="59" t="n">
        <v>0.0205</v>
      </c>
      <c r="O157" s="59" t="n">
        <v>0.0252</v>
      </c>
    </row>
    <row r="158" hidden="1">
      <c r="A158" s="59" t="n">
        <v>0.0268</v>
      </c>
      <c r="B158" s="59" t="n">
        <v>0.0236</v>
      </c>
      <c r="C158" s="59" t="n">
        <v>0.0223</v>
      </c>
      <c r="D158" s="59" t="n">
        <v>0.0415</v>
      </c>
      <c r="E158" s="59" t="n">
        <v>1</v>
      </c>
      <c r="L158" s="59" t="n">
        <v>0.0409</v>
      </c>
      <c r="M158" s="59" t="n">
        <v>0.0297</v>
      </c>
      <c r="N158" s="59" t="n">
        <v>0.0264</v>
      </c>
      <c r="O158" s="59" t="n">
        <v>0.0335</v>
      </c>
    </row>
    <row r="159" hidden="1">
      <c r="A159" s="59" t="n">
        <v>0.0568</v>
      </c>
      <c r="B159" s="59" t="n">
        <v>0.0213</v>
      </c>
      <c r="C159" s="59" t="n">
        <v>0.0192</v>
      </c>
      <c r="D159" s="59" t="n">
        <v>0.0254</v>
      </c>
      <c r="E159" s="59" t="n">
        <v>2</v>
      </c>
      <c r="L159" s="59" t="n">
        <v>0.0391</v>
      </c>
      <c r="M159" s="59" t="n">
        <v>0.0446</v>
      </c>
      <c r="N159" s="59" t="n">
        <v>0.031</v>
      </c>
      <c r="O159" s="59" t="n">
        <v>0.0299</v>
      </c>
    </row>
    <row r="160" hidden="1">
      <c r="A160" s="59" t="n">
        <v>0.0404</v>
      </c>
      <c r="B160" s="59" t="n">
        <v>0.0273</v>
      </c>
      <c r="C160" s="59" t="n">
        <v>0.0254</v>
      </c>
      <c r="D160" s="59" t="n">
        <v>0.0405</v>
      </c>
      <c r="E160" s="59" t="n">
        <v>3</v>
      </c>
      <c r="L160" s="59" t="n">
        <v>0.0456</v>
      </c>
      <c r="M160" s="59" t="n">
        <v>0.0785</v>
      </c>
      <c r="N160" s="59" t="n">
        <v>0.0268</v>
      </c>
      <c r="O160" s="59" t="n">
        <v>0.0586</v>
      </c>
    </row>
    <row r="161" hidden="1">
      <c r="A161" s="59" t="n">
        <v>0.0293</v>
      </c>
      <c r="B161" s="59" t="n">
        <v>0.041</v>
      </c>
      <c r="C161" s="59" t="n">
        <v>0.0381</v>
      </c>
      <c r="D161" s="59" t="n">
        <v>0.031</v>
      </c>
      <c r="E161" s="59" t="n">
        <v>5</v>
      </c>
      <c r="L161" s="59" t="n">
        <v>0.0383</v>
      </c>
      <c r="M161" s="59" t="n">
        <v>0.0261</v>
      </c>
      <c r="N161" s="59" t="n">
        <v>0.0143</v>
      </c>
      <c r="O161" s="59" t="n">
        <v>0.0422</v>
      </c>
    </row>
    <row r="162" hidden="1">
      <c r="A162" s="59" t="n">
        <v>0.0306</v>
      </c>
      <c r="B162" s="59" t="n">
        <v>0.0362</v>
      </c>
      <c r="C162" s="59" t="n">
        <v>0.0359</v>
      </c>
      <c r="D162" s="59" t="n">
        <v>0.0586</v>
      </c>
      <c r="E162" s="59" t="n">
        <v>5</v>
      </c>
      <c r="L162" s="59" t="n">
        <v>0.0346</v>
      </c>
      <c r="M162" s="59" t="n">
        <v>0.0348</v>
      </c>
      <c r="N162" s="59" t="n">
        <v>0.0242</v>
      </c>
      <c r="O162" s="59" t="n">
        <v>0.0458</v>
      </c>
    </row>
    <row r="163" hidden="1">
      <c r="A163" s="61" t="n">
        <v>0.0296</v>
      </c>
      <c r="B163" s="61" t="n">
        <v>0.0259</v>
      </c>
      <c r="C163" s="61" t="n">
        <v>0.0206</v>
      </c>
      <c r="D163" s="61" t="n">
        <v>0.0206</v>
      </c>
      <c r="E163" s="61" t="n">
        <v>6</v>
      </c>
      <c r="L163" s="59" t="n">
        <v>0.0514</v>
      </c>
      <c r="M163" s="59" t="n">
        <v>0.0386</v>
      </c>
      <c r="N163" s="59" t="n">
        <v>0.0208</v>
      </c>
      <c r="O163" s="59" t="n">
        <v>0.0623</v>
      </c>
    </row>
    <row r="164" hidden="1">
      <c r="A164" s="61" t="n">
        <v>0.0188</v>
      </c>
      <c r="B164" s="61" t="n">
        <v>0.0159</v>
      </c>
      <c r="C164" s="61" t="n">
        <v>0.0179</v>
      </c>
      <c r="D164" s="61" t="n">
        <v>0.0273</v>
      </c>
      <c r="E164" s="61" t="n">
        <v>7</v>
      </c>
      <c r="L164" s="59" t="n">
        <v>0.0385</v>
      </c>
      <c r="M164" s="59" t="n">
        <v>0.0336</v>
      </c>
      <c r="N164" s="59" t="n">
        <v>0.0219</v>
      </c>
      <c r="O164" s="59" t="n">
        <v>0.0383</v>
      </c>
    </row>
    <row r="165" hidden="1">
      <c r="A165" s="59" t="n">
        <v>0.0444</v>
      </c>
      <c r="B165" s="59" t="n">
        <v>0.0641</v>
      </c>
      <c r="C165" s="59" t="n">
        <v>0.0426</v>
      </c>
      <c r="D165" s="59" t="n">
        <v>0.0245</v>
      </c>
      <c r="E165" s="59" t="n">
        <v>1</v>
      </c>
      <c r="L165" s="59" t="n">
        <v>0.0385</v>
      </c>
      <c r="M165" s="59" t="n">
        <v>0.04</v>
      </c>
      <c r="N165" s="59" t="n">
        <v>0.0204</v>
      </c>
      <c r="O165" s="59" t="n">
        <v>0.0251</v>
      </c>
    </row>
    <row r="166" hidden="1">
      <c r="A166" s="59" t="n">
        <v>0.0502</v>
      </c>
      <c r="B166" s="59" t="n">
        <v>0.0351</v>
      </c>
      <c r="C166" s="59" t="n">
        <v>0.0315</v>
      </c>
      <c r="D166" s="59" t="n">
        <v>0.0483</v>
      </c>
      <c r="E166" s="59" t="n">
        <v>2</v>
      </c>
      <c r="L166" s="59" t="n">
        <v>0.0421</v>
      </c>
      <c r="M166" s="59" t="n">
        <v>0.0519</v>
      </c>
      <c r="N166" s="59" t="n">
        <v>0.0234</v>
      </c>
      <c r="O166" s="59" t="n">
        <v>0.0485</v>
      </c>
    </row>
    <row r="167" hidden="1">
      <c r="A167" s="59" t="n">
        <v>0.0356</v>
      </c>
      <c r="B167" s="59" t="n">
        <v>0.0457</v>
      </c>
      <c r="C167" s="59" t="n">
        <v>0.0361</v>
      </c>
      <c r="D167" s="59" t="n">
        <v>0.0332</v>
      </c>
      <c r="E167" s="59" t="n">
        <v>3</v>
      </c>
      <c r="L167" s="59" t="n">
        <v>0.0571</v>
      </c>
      <c r="M167" s="59" t="n">
        <v>0.0269</v>
      </c>
      <c r="N167" s="59" t="n">
        <v>0.0189</v>
      </c>
      <c r="O167" s="59" t="n">
        <v>0.0348</v>
      </c>
    </row>
    <row r="168" hidden="1">
      <c r="A168" s="59" t="n">
        <v>0.0309</v>
      </c>
      <c r="B168" s="59" t="n">
        <v>0.046</v>
      </c>
      <c r="C168" s="59" t="n">
        <v>0.041</v>
      </c>
      <c r="D168" s="59" t="n">
        <v>0.048</v>
      </c>
      <c r="E168" s="59" t="n">
        <v>5</v>
      </c>
      <c r="L168" s="59" t="n">
        <v>0.037</v>
      </c>
      <c r="M168" s="59" t="n">
        <v>0.0299</v>
      </c>
      <c r="N168" s="59" t="n">
        <v>0.0233</v>
      </c>
      <c r="O168" s="59" t="n">
        <v>0.0441</v>
      </c>
    </row>
    <row r="169" hidden="1">
      <c r="A169" s="59" t="n">
        <v>0.0457</v>
      </c>
      <c r="B169" s="59" t="n">
        <v>0.0445</v>
      </c>
      <c r="C169" s="59" t="n">
        <v>0.0303</v>
      </c>
      <c r="D169" s="59" t="n">
        <v>0.0378</v>
      </c>
      <c r="E169" s="59" t="n">
        <v>5</v>
      </c>
      <c r="L169" s="59" t="n">
        <v>0.0377</v>
      </c>
      <c r="M169" s="59" t="n">
        <v>0.01575</v>
      </c>
      <c r="N169" s="59" t="n">
        <v>0.0127</v>
      </c>
      <c r="O169" s="59" t="n">
        <v>0.0291</v>
      </c>
    </row>
    <row r="170" hidden="1">
      <c r="A170" s="61" t="n">
        <v>0.0272</v>
      </c>
      <c r="B170" s="61" t="n">
        <v>0.033</v>
      </c>
      <c r="C170" s="61" t="n">
        <v>0.01</v>
      </c>
      <c r="D170" s="61" t="n">
        <v>0.0625</v>
      </c>
      <c r="E170" s="61" t="n">
        <v>6</v>
      </c>
      <c r="L170" s="59" t="n">
        <v>0.0426</v>
      </c>
      <c r="M170" s="59" t="n">
        <v>0.0218</v>
      </c>
      <c r="N170" s="59" t="n">
        <v>0.0186</v>
      </c>
      <c r="O170" s="59" t="n">
        <v>0.0409</v>
      </c>
    </row>
    <row r="171" hidden="1">
      <c r="A171" s="61" t="n">
        <v>0.0183</v>
      </c>
      <c r="B171" s="61" t="n">
        <v>0.0207</v>
      </c>
      <c r="C171" s="61" t="n">
        <v>0.0066</v>
      </c>
      <c r="D171" s="61" t="n">
        <v>0.0143</v>
      </c>
      <c r="E171" s="61" t="n">
        <v>7</v>
      </c>
      <c r="L171" s="59" t="n">
        <v>0.0363</v>
      </c>
      <c r="M171" s="59" t="n">
        <v>0.0233</v>
      </c>
      <c r="N171" s="59" t="n">
        <v>0.0171</v>
      </c>
      <c r="O171" s="59" t="n">
        <v>0.0273</v>
      </c>
    </row>
    <row r="172" hidden="1">
      <c r="A172" s="59" t="n">
        <v>0.0359</v>
      </c>
      <c r="B172" s="59" t="n">
        <v>0.0346</v>
      </c>
      <c r="C172" s="59" t="n">
        <v>0.026</v>
      </c>
      <c r="D172" s="59" t="n">
        <v>0.0439</v>
      </c>
      <c r="E172" s="59" t="n">
        <v>1</v>
      </c>
      <c r="L172" s="59" t="n">
        <v>0.0304</v>
      </c>
      <c r="M172" s="59" t="n">
        <v>0.0362</v>
      </c>
      <c r="N172" s="59" t="n">
        <v>0.0341</v>
      </c>
      <c r="O172" s="59" t="n">
        <v>0.0406</v>
      </c>
    </row>
    <row r="173" hidden="1">
      <c r="A173" s="59" t="n">
        <v>0.09279999999999999</v>
      </c>
      <c r="B173" s="59" t="n">
        <v>0.0595</v>
      </c>
      <c r="C173" s="59" t="n">
        <v>0.0261</v>
      </c>
      <c r="D173" s="59" t="n">
        <v>0.0277</v>
      </c>
      <c r="E173" s="59" t="n">
        <v>2</v>
      </c>
      <c r="L173" s="59" t="n">
        <v>0.0392</v>
      </c>
      <c r="M173" s="59" t="n">
        <v>0.0273</v>
      </c>
      <c r="N173" s="59" t="n">
        <v>0.0166</v>
      </c>
      <c r="O173" s="59" t="n">
        <v>0.0245</v>
      </c>
    </row>
    <row r="174" hidden="1">
      <c r="A174" s="59" t="n">
        <v>0.0499</v>
      </c>
      <c r="B174" s="59" t="n">
        <v>0.0292</v>
      </c>
      <c r="C174" s="59" t="n">
        <v>0.0325</v>
      </c>
      <c r="D174" s="59" t="n">
        <v>0.0355</v>
      </c>
      <c r="E174" s="59" t="n">
        <v>3</v>
      </c>
      <c r="L174" s="59" t="n">
        <v>0.0244</v>
      </c>
      <c r="M174" s="59" t="n">
        <v>0.0226</v>
      </c>
      <c r="N174" s="59" t="n">
        <v>0.0251</v>
      </c>
      <c r="O174" s="59" t="n">
        <v>0.0262</v>
      </c>
    </row>
    <row r="175" hidden="1">
      <c r="A175" s="59" t="n">
        <v>0.05</v>
      </c>
      <c r="B175" s="59" t="n">
        <v>0.0369</v>
      </c>
      <c r="C175" s="59" t="n">
        <v>0.0308</v>
      </c>
      <c r="D175" s="59" t="n">
        <v>0.0312</v>
      </c>
      <c r="E175" s="59" t="n">
        <v>5</v>
      </c>
      <c r="L175" s="59" t="n">
        <v>0.033</v>
      </c>
      <c r="M175" s="59" t="n">
        <v>0.0263</v>
      </c>
      <c r="N175" s="59" t="n">
        <v>0.0238</v>
      </c>
      <c r="O175" s="59" t="n">
        <v>0.0217</v>
      </c>
    </row>
    <row r="176" hidden="1">
      <c r="A176" s="59" t="n">
        <v>0.032</v>
      </c>
      <c r="B176" s="59" t="n">
        <v>0.0413</v>
      </c>
      <c r="C176" s="59" t="n">
        <v>0.0423</v>
      </c>
      <c r="D176" s="59" t="n">
        <v>0.0418</v>
      </c>
      <c r="E176" s="59" t="n">
        <v>5</v>
      </c>
      <c r="L176" s="59" t="n">
        <v>0.0369</v>
      </c>
      <c r="M176" s="59" t="n">
        <v>0.0568</v>
      </c>
      <c r="N176" s="59" t="n">
        <v>0.031</v>
      </c>
      <c r="O176" s="59" t="n">
        <v>0.0384</v>
      </c>
    </row>
    <row r="177" hidden="1">
      <c r="A177" s="61" t="n">
        <v>0.0198</v>
      </c>
      <c r="B177" s="61" t="n">
        <v>0.0132</v>
      </c>
      <c r="C177" s="61" t="n">
        <v>0.00714</v>
      </c>
      <c r="D177" s="61" t="n">
        <v>0.0242</v>
      </c>
      <c r="E177" s="61" t="n">
        <v>6</v>
      </c>
      <c r="L177" s="59" t="n">
        <v>0.0383</v>
      </c>
      <c r="M177" s="59" t="n">
        <v>0.0239</v>
      </c>
      <c r="N177" s="59" t="n">
        <v>0.0226</v>
      </c>
      <c r="O177" s="59" t="n">
        <v>0.0283</v>
      </c>
    </row>
    <row r="178" hidden="1">
      <c r="A178" s="61" t="n">
        <v>0.0786</v>
      </c>
      <c r="B178" s="61" t="n">
        <v>0.008840000000000001</v>
      </c>
      <c r="C178" s="61" t="n">
        <v>0.00436</v>
      </c>
      <c r="D178" s="61" t="n">
        <v>0.0287</v>
      </c>
      <c r="E178" s="61" t="n">
        <v>7</v>
      </c>
      <c r="L178" s="59" t="n">
        <v>0.0263</v>
      </c>
      <c r="M178" s="59" t="n">
        <v>0.026</v>
      </c>
      <c r="N178" s="59" t="n">
        <v>0.0171</v>
      </c>
      <c r="O178" s="59" t="n">
        <v>0.0385</v>
      </c>
    </row>
    <row r="179" hidden="1">
      <c r="A179" s="59" t="n">
        <v>0.0672</v>
      </c>
      <c r="B179" s="59" t="n">
        <v>0.0255</v>
      </c>
      <c r="C179" s="59" t="n">
        <v>0.0313</v>
      </c>
      <c r="D179" s="59" t="n">
        <v>0.0241</v>
      </c>
      <c r="E179" s="59" t="n">
        <v>1</v>
      </c>
      <c r="L179" s="59" t="n">
        <v>0.0162</v>
      </c>
      <c r="M179" s="59" t="n">
        <v>0.0122</v>
      </c>
      <c r="N179" s="59" t="n">
        <v>0.00766</v>
      </c>
      <c r="O179" s="59" t="n">
        <v>0.0179</v>
      </c>
    </row>
    <row r="180" hidden="1">
      <c r="A180" s="59" t="n">
        <v>0.0417</v>
      </c>
      <c r="B180" s="59" t="n">
        <v>0.0522</v>
      </c>
      <c r="C180" s="59" t="n">
        <v>0.0539</v>
      </c>
      <c r="D180" s="59" t="n">
        <v>0.0326</v>
      </c>
      <c r="E180" s="59" t="n">
        <v>2</v>
      </c>
      <c r="L180" s="59" t="n">
        <v>0.0321</v>
      </c>
      <c r="M180" s="59" t="n">
        <v>0.025</v>
      </c>
      <c r="N180" s="59" t="n">
        <v>0.0301</v>
      </c>
      <c r="O180" s="59" t="n">
        <v>0.0358</v>
      </c>
    </row>
    <row r="181" hidden="1">
      <c r="A181" s="59" t="n">
        <v>0.0399</v>
      </c>
      <c r="B181" s="59" t="n">
        <v>0.0316</v>
      </c>
      <c r="C181" s="59" t="n">
        <v>0.03</v>
      </c>
      <c r="D181" s="59" t="n">
        <v>0.0349</v>
      </c>
      <c r="E181" s="59" t="n">
        <v>3</v>
      </c>
      <c r="L181" s="59" t="n">
        <v>0.0198</v>
      </c>
      <c r="M181" s="59" t="n">
        <v>0.0338</v>
      </c>
      <c r="N181" s="59" t="n">
        <v>0.0357</v>
      </c>
      <c r="O181" s="59" t="n">
        <v>0.0225</v>
      </c>
    </row>
    <row r="182" hidden="1">
      <c r="A182" s="59" t="n">
        <v>0.0477</v>
      </c>
      <c r="B182" s="59" t="n">
        <v>0.0237</v>
      </c>
      <c r="C182" s="59" t="n">
        <v>0.0208</v>
      </c>
      <c r="D182" s="59" t="n">
        <v>0.0408</v>
      </c>
      <c r="E182" s="59" t="n">
        <v>5</v>
      </c>
      <c r="L182" s="59" t="n">
        <v>0.0223</v>
      </c>
      <c r="M182" s="59" t="n">
        <v>0.0407</v>
      </c>
      <c r="N182" s="59" t="n">
        <v>0.0242</v>
      </c>
      <c r="O182" s="59" t="n">
        <v>0.0355</v>
      </c>
    </row>
    <row r="183" hidden="1">
      <c r="A183" s="59" t="n">
        <v>0.0511</v>
      </c>
      <c r="B183" s="59" t="n">
        <v>0.023</v>
      </c>
      <c r="C183" s="59" t="n">
        <v>0.0256</v>
      </c>
      <c r="D183" s="59" t="n">
        <v>0.0362</v>
      </c>
      <c r="E183" s="59" t="n">
        <v>5</v>
      </c>
      <c r="L183" s="59" t="n">
        <v>0.0279</v>
      </c>
      <c r="M183" s="59" t="n">
        <v>0.03925</v>
      </c>
      <c r="N183" s="59" t="n">
        <v>0.0269</v>
      </c>
      <c r="O183" s="59" t="n">
        <v>0.0228</v>
      </c>
    </row>
    <row r="184" hidden="1">
      <c r="A184" s="61" t="n">
        <v>0.0207</v>
      </c>
      <c r="B184" s="61" t="n">
        <v>0.0188</v>
      </c>
      <c r="C184" s="61" t="n">
        <v>0.0105</v>
      </c>
      <c r="D184" s="61" t="n">
        <v>0.026</v>
      </c>
      <c r="E184" s="61" t="n">
        <v>6</v>
      </c>
      <c r="L184" s="59" t="n">
        <v>0.0264</v>
      </c>
      <c r="M184" s="59" t="n">
        <v>0.0174</v>
      </c>
      <c r="N184" s="59" t="n">
        <v>0.0241</v>
      </c>
      <c r="O184" s="59" t="n">
        <v>0.0367</v>
      </c>
    </row>
    <row r="185" hidden="1">
      <c r="A185" s="61" t="n">
        <v>0.0248</v>
      </c>
      <c r="B185" s="61" t="n">
        <v>0.0182</v>
      </c>
      <c r="C185" s="61" t="n">
        <v>0.00625</v>
      </c>
      <c r="D185" s="61" t="n">
        <v>0.0133</v>
      </c>
      <c r="E185" s="61" t="n">
        <v>7</v>
      </c>
      <c r="L185" s="59" t="n">
        <v>0.0253</v>
      </c>
      <c r="M185" s="59" t="n">
        <v>0.0249</v>
      </c>
      <c r="N185" s="59" t="n">
        <v>0.0177</v>
      </c>
      <c r="O185" s="59" t="n">
        <v>0.0305</v>
      </c>
    </row>
    <row r="186" hidden="1">
      <c r="A186" s="59" t="n">
        <v>0.0386</v>
      </c>
      <c r="B186" s="59" t="n">
        <v>0.0354</v>
      </c>
      <c r="C186" s="59" t="n">
        <v>0.0313</v>
      </c>
      <c r="D186" s="59" t="n">
        <v>0.0418</v>
      </c>
      <c r="E186" s="59" t="n">
        <v>1</v>
      </c>
      <c r="L186" s="59" t="n">
        <v>0.025</v>
      </c>
      <c r="M186" s="59" t="n">
        <v>0.0239</v>
      </c>
      <c r="N186" s="59" t="n">
        <v>0.0238</v>
      </c>
      <c r="O186" s="59" t="n">
        <v>0.0334</v>
      </c>
    </row>
    <row r="187" hidden="1">
      <c r="A187" s="59" t="n">
        <v>0.0387</v>
      </c>
      <c r="B187" s="59" t="n">
        <v>0.0208</v>
      </c>
      <c r="C187" s="59" t="n">
        <v>0.0171</v>
      </c>
      <c r="D187" s="59" t="n">
        <v>0.026</v>
      </c>
      <c r="E187" s="59" t="n">
        <v>2</v>
      </c>
      <c r="L187" s="59" t="n">
        <v>0.028</v>
      </c>
      <c r="M187" s="59" t="n">
        <v>0.02775</v>
      </c>
      <c r="N187" s="59" t="n">
        <v>0.0306</v>
      </c>
      <c r="O187" s="59" t="n">
        <v>0.0297</v>
      </c>
    </row>
    <row r="188" hidden="1">
      <c r="A188" s="59" t="n">
        <v>0.0184</v>
      </c>
      <c r="B188" s="59" t="n">
        <v>0.0209</v>
      </c>
      <c r="C188" s="59" t="n">
        <v>0.0129</v>
      </c>
      <c r="D188" s="59" t="n">
        <v>0.0297</v>
      </c>
      <c r="E188" s="59" t="n">
        <v>3</v>
      </c>
      <c r="L188" s="59" t="n">
        <v>0.0288</v>
      </c>
      <c r="M188" s="59" t="n">
        <v>0.0379</v>
      </c>
      <c r="N188" s="59" t="n">
        <v>0.0369</v>
      </c>
      <c r="O188" s="59" t="n">
        <v>0.0668</v>
      </c>
    </row>
    <row r="189" hidden="1">
      <c r="A189" s="59" t="n">
        <v>0.0329</v>
      </c>
      <c r="B189" s="59" t="n">
        <v>0.0429</v>
      </c>
      <c r="C189" s="59" t="n">
        <v>0.0268</v>
      </c>
      <c r="D189" s="59" t="n">
        <v>0.0272</v>
      </c>
      <c r="E189" s="59" t="n">
        <v>5</v>
      </c>
      <c r="L189" s="59" t="n">
        <v>0.0635</v>
      </c>
      <c r="M189" s="59" t="n">
        <v>0.0368</v>
      </c>
      <c r="N189" s="59" t="n">
        <v>0.0405</v>
      </c>
      <c r="O189" s="59" t="n">
        <v>0.0525</v>
      </c>
    </row>
    <row r="190" hidden="1">
      <c r="A190" s="59" t="n">
        <v>0.0511</v>
      </c>
      <c r="B190" s="59" t="n">
        <v>0.0655</v>
      </c>
      <c r="C190" s="59" t="n">
        <v>0.0337</v>
      </c>
      <c r="D190" s="59" t="n">
        <v>0.0646</v>
      </c>
      <c r="E190" s="59" t="n">
        <v>5</v>
      </c>
      <c r="L190" s="59" t="n">
        <v>0.0437</v>
      </c>
      <c r="M190" s="59" t="n">
        <v>0.0365</v>
      </c>
      <c r="N190" s="59" t="n">
        <v>0.0297</v>
      </c>
      <c r="O190" s="59" t="n">
        <v>0.0528</v>
      </c>
    </row>
    <row r="191" hidden="1">
      <c r="A191" s="61" t="n">
        <v>0.0378</v>
      </c>
      <c r="B191" s="61" t="n">
        <v>0.0336</v>
      </c>
      <c r="C191" s="61" t="n">
        <v>0.0172</v>
      </c>
      <c r="D191" s="61" t="n">
        <v>0.0337</v>
      </c>
      <c r="E191" s="61" t="n">
        <v>6</v>
      </c>
      <c r="L191" s="59" t="n">
        <v>0.0284</v>
      </c>
      <c r="M191" s="59" t="n">
        <v>0.0288</v>
      </c>
      <c r="N191" s="59" t="n">
        <v>0.0323</v>
      </c>
      <c r="O191" s="59" t="n">
        <v>0.0366</v>
      </c>
    </row>
    <row r="192" hidden="1">
      <c r="A192" s="61" t="n">
        <v>0.0329</v>
      </c>
      <c r="B192" s="61" t="n">
        <v>0.0192</v>
      </c>
      <c r="C192" s="61" t="n">
        <v>0.00839</v>
      </c>
      <c r="D192" s="61" t="n">
        <v>0.0296</v>
      </c>
      <c r="E192" s="61" t="n">
        <v>7</v>
      </c>
      <c r="L192" s="59" t="n">
        <v>0.0265</v>
      </c>
      <c r="M192" s="59" t="n">
        <v>0.0315</v>
      </c>
      <c r="N192" s="59" t="n">
        <v>0.0255</v>
      </c>
      <c r="O192" s="59" t="n">
        <v>0.0445</v>
      </c>
    </row>
    <row r="193" hidden="1">
      <c r="A193" s="59" t="n">
        <v>0.0682</v>
      </c>
      <c r="B193" s="59" t="n">
        <v>0.0388</v>
      </c>
      <c r="C193" s="59" t="n">
        <v>0.0263</v>
      </c>
      <c r="D193" s="59" t="n">
        <v>0.0394</v>
      </c>
      <c r="E193" s="59" t="n">
        <v>1</v>
      </c>
      <c r="L193" s="59" t="n">
        <v>0.0322</v>
      </c>
      <c r="M193" s="59" t="n">
        <v>0.0261</v>
      </c>
      <c r="N193" s="59" t="n">
        <v>0.0312</v>
      </c>
      <c r="O193" s="59" t="n">
        <v>0.021</v>
      </c>
    </row>
    <row r="194" hidden="1">
      <c r="A194" s="59" t="n">
        <v>0.0456</v>
      </c>
      <c r="B194" s="59" t="n">
        <v>0.0323</v>
      </c>
      <c r="C194" s="59" t="n">
        <v>0.0295</v>
      </c>
      <c r="D194" s="59" t="n">
        <v>0.0483</v>
      </c>
      <c r="E194" s="59" t="n">
        <v>2</v>
      </c>
      <c r="L194" s="59" t="n">
        <v>0.043</v>
      </c>
      <c r="M194" s="59" t="n">
        <v>0.0317</v>
      </c>
      <c r="N194" s="59" t="n">
        <v>0.0364</v>
      </c>
      <c r="O194" s="59" t="n">
        <v>0.0347</v>
      </c>
    </row>
    <row r="195" hidden="1">
      <c r="A195" s="59" t="n">
        <v>0.0415</v>
      </c>
      <c r="B195" s="59" t="n">
        <v>0.0388</v>
      </c>
      <c r="C195" s="59" t="n">
        <v>0.0268</v>
      </c>
      <c r="D195" s="59" t="n">
        <v>0.0426</v>
      </c>
      <c r="E195" s="59" t="n">
        <v>3</v>
      </c>
      <c r="L195" s="59" t="n">
        <v>0.0388</v>
      </c>
      <c r="M195" s="59" t="n">
        <v>0.04389999999999999</v>
      </c>
      <c r="N195" s="59" t="n">
        <v>0.0341</v>
      </c>
      <c r="O195" s="59" t="n">
        <v>0.0263</v>
      </c>
    </row>
    <row r="196" hidden="1">
      <c r="A196" s="59" t="n">
        <v>0.0473</v>
      </c>
      <c r="B196" s="59" t="n">
        <v>0.0347</v>
      </c>
      <c r="C196" s="59" t="n">
        <v>0.0289</v>
      </c>
      <c r="D196" s="59" t="n">
        <v>0.0456</v>
      </c>
      <c r="E196" s="59" t="n">
        <v>5</v>
      </c>
      <c r="L196" s="59" t="n">
        <v>0.027</v>
      </c>
      <c r="M196" s="59" t="n">
        <v>0.0381</v>
      </c>
      <c r="N196" s="59" t="n">
        <v>0.0349</v>
      </c>
      <c r="O196" s="59" t="n">
        <v>0.0504</v>
      </c>
    </row>
    <row r="197" hidden="1">
      <c r="A197" s="59" t="n">
        <v>0.0428</v>
      </c>
      <c r="B197" s="59" t="n">
        <v>0.0589</v>
      </c>
      <c r="C197" s="59" t="n">
        <v>0.0283</v>
      </c>
      <c r="D197" s="59" t="n">
        <v>0.0387</v>
      </c>
      <c r="E197" s="59" t="n">
        <v>5</v>
      </c>
      <c r="L197" s="59" t="n">
        <v>0.0209</v>
      </c>
      <c r="M197" s="59" t="n">
        <v>0.0343</v>
      </c>
      <c r="N197" s="59" t="n">
        <v>0.0338</v>
      </c>
      <c r="O197" s="59" t="n">
        <v>0.0336</v>
      </c>
    </row>
    <row r="198" hidden="1">
      <c r="A198" s="61" t="n">
        <v>0.0177</v>
      </c>
      <c r="B198" s="61" t="n">
        <v>0.0167</v>
      </c>
      <c r="C198" s="61" t="n">
        <v>0.0283</v>
      </c>
      <c r="D198" s="61" t="n">
        <v>0.0328</v>
      </c>
      <c r="E198" s="61" t="n">
        <v>6</v>
      </c>
      <c r="L198" s="59" t="n">
        <v>0.0252</v>
      </c>
      <c r="M198" s="59" t="n">
        <v>0.021</v>
      </c>
      <c r="N198" s="59" t="n">
        <v>0.0315</v>
      </c>
      <c r="O198" s="59" t="n">
        <v>0.0536</v>
      </c>
    </row>
    <row r="199" hidden="1">
      <c r="A199" s="61" t="n">
        <v>0.0188</v>
      </c>
      <c r="B199" s="61" t="n">
        <v>0.0102</v>
      </c>
      <c r="C199" s="61" t="n">
        <v>0.0063</v>
      </c>
      <c r="D199" s="61" t="n">
        <v>0.0176</v>
      </c>
      <c r="E199" s="61" t="n">
        <v>7</v>
      </c>
      <c r="L199" s="59" t="n">
        <v>0.0463</v>
      </c>
      <c r="M199" s="59" t="n">
        <v>0.02855</v>
      </c>
      <c r="N199" s="59" t="n">
        <v>0.0328</v>
      </c>
      <c r="O199" s="59" t="n">
        <v>0.0461</v>
      </c>
    </row>
    <row r="200" hidden="1">
      <c r="A200" s="59" t="n">
        <v>0.0634</v>
      </c>
      <c r="B200" s="59" t="n">
        <v>0.0265</v>
      </c>
      <c r="C200" s="59" t="n">
        <v>0.0172</v>
      </c>
      <c r="D200" s="59" t="n">
        <v>0.0364</v>
      </c>
      <c r="E200" s="59" t="n">
        <v>1</v>
      </c>
      <c r="L200" s="59" t="n">
        <v>0.0395</v>
      </c>
      <c r="M200" s="59" t="n">
        <v>0.0332</v>
      </c>
      <c r="N200" s="59" t="n">
        <v>0.0316</v>
      </c>
      <c r="O200" s="59" t="n">
        <v>0.0741</v>
      </c>
    </row>
    <row r="201" hidden="1">
      <c r="A201" s="59" t="n">
        <v>0.0696</v>
      </c>
      <c r="B201" s="59" t="n">
        <v>0.0302</v>
      </c>
      <c r="C201" s="59" t="n">
        <v>0.0271</v>
      </c>
      <c r="D201" s="59" t="n">
        <v>0.0265</v>
      </c>
      <c r="E201" s="59" t="n">
        <v>2</v>
      </c>
      <c r="L201" s="59" t="n">
        <v>0.0361</v>
      </c>
      <c r="M201" s="59" t="n">
        <v>0.0173</v>
      </c>
      <c r="N201" s="59" t="n">
        <v>0.0223</v>
      </c>
      <c r="O201" s="59" t="n">
        <v>0.0303</v>
      </c>
    </row>
    <row r="202" hidden="1">
      <c r="A202" s="59" t="n">
        <v>0.0505</v>
      </c>
      <c r="B202" s="59" t="n">
        <v>0.0289</v>
      </c>
      <c r="C202" s="59" t="n">
        <v>0.0225</v>
      </c>
      <c r="D202" s="59" t="n">
        <v>0.0516</v>
      </c>
      <c r="E202" s="59" t="n">
        <v>3</v>
      </c>
      <c r="L202" s="59" t="n">
        <v>0.0455</v>
      </c>
      <c r="M202" s="59" t="n">
        <v>0.0342</v>
      </c>
      <c r="N202" s="59" t="n">
        <v>0.0301</v>
      </c>
      <c r="O202" s="59" t="n">
        <v>0.0294</v>
      </c>
    </row>
    <row r="203" hidden="1">
      <c r="A203" s="59" t="n">
        <v>0.0453</v>
      </c>
      <c r="B203" s="59" t="n">
        <v>0.0298</v>
      </c>
      <c r="C203" s="59" t="n">
        <v>0.0227</v>
      </c>
      <c r="D203" s="59" t="n">
        <v>0.0419</v>
      </c>
      <c r="E203" s="59" t="n">
        <v>5</v>
      </c>
      <c r="L203" s="59" t="n">
        <v>0.0434</v>
      </c>
      <c r="M203" s="59" t="n">
        <v>0.0287</v>
      </c>
      <c r="N203" s="59" t="n">
        <v>0.0319</v>
      </c>
      <c r="O203" s="59" t="n">
        <v>0.024</v>
      </c>
    </row>
    <row r="204" hidden="1">
      <c r="A204" s="59" t="n">
        <v>0.0523</v>
      </c>
      <c r="B204" s="59" t="n">
        <v>0.0244</v>
      </c>
      <c r="C204" s="59" t="n">
        <v>0.0198</v>
      </c>
      <c r="D204" s="59" t="n">
        <v>0.0561</v>
      </c>
      <c r="E204" s="59" t="n">
        <v>5</v>
      </c>
      <c r="L204" s="59" t="n">
        <v>0.0348</v>
      </c>
      <c r="M204" s="59" t="n">
        <v>0.0252</v>
      </c>
      <c r="N204" s="59" t="n">
        <v>0.0317</v>
      </c>
      <c r="O204" s="59" t="n">
        <v>0.0356</v>
      </c>
    </row>
    <row r="205" hidden="1">
      <c r="A205" s="61" t="n">
        <v>0.0204</v>
      </c>
      <c r="B205" s="61" t="n">
        <v>0.0207</v>
      </c>
      <c r="C205" s="61" t="n">
        <v>0.0122</v>
      </c>
      <c r="D205" s="61" t="n">
        <v>0.0239</v>
      </c>
      <c r="E205" s="61" t="n">
        <v>6</v>
      </c>
      <c r="L205" s="59" t="n">
        <v>0.0457</v>
      </c>
      <c r="M205" s="59" t="n">
        <v>0.0307</v>
      </c>
      <c r="N205" s="59" t="n">
        <v>0.0318</v>
      </c>
      <c r="O205" s="59" t="n">
        <v>0.0398</v>
      </c>
    </row>
    <row r="206" hidden="1">
      <c r="A206" s="61" t="n">
        <v>0.0218</v>
      </c>
      <c r="B206" s="61" t="n">
        <v>0.0187</v>
      </c>
      <c r="C206" s="61" t="n">
        <v>0.0132</v>
      </c>
      <c r="D206" s="61" t="n">
        <v>0.0305</v>
      </c>
      <c r="E206" s="61" t="n">
        <v>7</v>
      </c>
      <c r="L206" s="59" t="n">
        <v>0.0379</v>
      </c>
      <c r="M206" s="59" t="n">
        <v>0.0458</v>
      </c>
      <c r="N206" s="59" t="n">
        <v>0.0379</v>
      </c>
      <c r="O206" s="59" t="n">
        <v>0.0433</v>
      </c>
    </row>
    <row r="207" hidden="1">
      <c r="A207" s="59" t="n">
        <v>0.0544</v>
      </c>
      <c r="B207" s="59" t="n">
        <v>0.0388</v>
      </c>
      <c r="C207" s="59" t="n">
        <v>0.0467</v>
      </c>
      <c r="D207" s="59" t="n">
        <v>0.0348</v>
      </c>
      <c r="E207" s="59" t="n">
        <v>1</v>
      </c>
      <c r="L207" s="59" t="n">
        <v>0.0388</v>
      </c>
      <c r="M207" s="59" t="n">
        <v>0.0476</v>
      </c>
      <c r="N207" s="59" t="n">
        <v>0.04</v>
      </c>
      <c r="O207" s="59" t="n">
        <v>0.0266</v>
      </c>
    </row>
    <row r="208" hidden="1">
      <c r="A208" s="59" t="n">
        <v>0.0516</v>
      </c>
      <c r="B208" s="59" t="n">
        <v>0.039</v>
      </c>
      <c r="C208" s="59" t="n">
        <v>0.0305</v>
      </c>
      <c r="D208" s="59" t="n">
        <v>0.0408</v>
      </c>
      <c r="E208" s="59" t="n">
        <v>2</v>
      </c>
      <c r="L208" s="59" t="n">
        <v>0.06619999999999999</v>
      </c>
      <c r="M208" s="59" t="n">
        <v>0.0379</v>
      </c>
      <c r="N208" s="59" t="n">
        <v>0.0375</v>
      </c>
      <c r="O208" s="59" t="n">
        <v>0.0519</v>
      </c>
    </row>
    <row r="209" hidden="1">
      <c r="A209" s="59" t="n">
        <v>0.0416</v>
      </c>
      <c r="B209" s="59" t="n">
        <v>0.0305</v>
      </c>
      <c r="C209" s="59" t="n">
        <v>0.0265</v>
      </c>
      <c r="D209" s="59" t="n">
        <v>0.0318</v>
      </c>
      <c r="E209" s="59" t="n">
        <v>3</v>
      </c>
      <c r="L209" s="59" t="n">
        <v>0.0387</v>
      </c>
      <c r="M209" s="59" t="n">
        <v>0.06759999999999999</v>
      </c>
      <c r="N209" s="59" t="n">
        <v>0.09080000000000001</v>
      </c>
      <c r="O209" s="59" t="n">
        <v>0.0684</v>
      </c>
    </row>
    <row r="210" hidden="1">
      <c r="A210" s="59" t="n">
        <v>0.0381</v>
      </c>
      <c r="B210" s="59" t="n">
        <v>0.0218</v>
      </c>
      <c r="C210" s="59" t="n">
        <v>0.0209</v>
      </c>
      <c r="D210" s="59" t="n">
        <v>0.0392</v>
      </c>
      <c r="E210" s="59" t="n">
        <v>5</v>
      </c>
      <c r="L210" s="59" t="n">
        <v>0.0337</v>
      </c>
      <c r="M210" s="59" t="n">
        <v>0.0266</v>
      </c>
      <c r="N210" s="59" t="n">
        <v>0.0303</v>
      </c>
      <c r="O210" s="59" t="n">
        <v>0.0796</v>
      </c>
    </row>
    <row r="211" hidden="1">
      <c r="A211" s="59" t="n">
        <v>0.0291</v>
      </c>
      <c r="B211" s="59" t="n">
        <v>0.04235</v>
      </c>
      <c r="C211" s="59" t="n">
        <v>0.0237</v>
      </c>
      <c r="D211" s="59" t="n">
        <v>0.0238</v>
      </c>
      <c r="E211" s="59" t="n">
        <v>5</v>
      </c>
      <c r="L211" s="59" t="n">
        <v>0.0295</v>
      </c>
      <c r="M211" s="59" t="n">
        <v>0.0343</v>
      </c>
      <c r="N211" s="59" t="n">
        <v>0.0407</v>
      </c>
    </row>
    <row r="212" hidden="1">
      <c r="A212" s="61" t="n">
        <v>0.0133</v>
      </c>
      <c r="B212" s="61" t="n">
        <v>0.0132</v>
      </c>
      <c r="C212" s="61" t="n">
        <v>0.0146</v>
      </c>
      <c r="D212" s="61" t="n">
        <v>0.0231</v>
      </c>
      <c r="E212" s="61" t="n">
        <v>6</v>
      </c>
      <c r="L212" s="59" t="n">
        <v>0.0261</v>
      </c>
      <c r="M212" s="59" t="n">
        <v>0.0367</v>
      </c>
      <c r="N212" s="59" t="n">
        <v>0.0506</v>
      </c>
      <c r="O212" s="59" t="n">
        <v>0.0761</v>
      </c>
    </row>
    <row r="213" hidden="1">
      <c r="A213" s="61" t="n">
        <v>0.0147</v>
      </c>
      <c r="B213" s="61" t="n">
        <v>0.0127</v>
      </c>
      <c r="C213" s="61" t="n">
        <v>0.0094</v>
      </c>
      <c r="D213" s="61" t="n">
        <v>0.0169</v>
      </c>
      <c r="E213" s="61" t="n">
        <v>7</v>
      </c>
      <c r="L213" s="59" t="n">
        <v>0.0259</v>
      </c>
      <c r="M213" s="59" t="n">
        <v>0.0334</v>
      </c>
      <c r="N213" s="59" t="n">
        <v>0.0645</v>
      </c>
      <c r="O213" s="59" t="n">
        <v>0.0401</v>
      </c>
    </row>
    <row r="214" hidden="1">
      <c r="A214" s="59" t="n">
        <v>0.0345</v>
      </c>
      <c r="B214" s="59" t="n">
        <v>0.0728</v>
      </c>
      <c r="C214" s="59" t="n">
        <v>0.0315</v>
      </c>
      <c r="D214" s="59" t="n">
        <v>0.0349</v>
      </c>
      <c r="E214" s="59" t="n">
        <v>1</v>
      </c>
      <c r="L214" s="59" t="n">
        <v>0.0226</v>
      </c>
      <c r="M214" s="59" t="n">
        <v>0.0207</v>
      </c>
      <c r="N214" s="59" t="n">
        <v>0.0293</v>
      </c>
      <c r="O214" s="59" t="n">
        <v>0.0365</v>
      </c>
    </row>
    <row r="215" hidden="1">
      <c r="A215" s="59" t="n">
        <v>0.0494</v>
      </c>
      <c r="B215" s="59" t="n">
        <v>0.0629</v>
      </c>
      <c r="C215" s="59" t="n">
        <v>0.0332</v>
      </c>
      <c r="D215" s="59" t="n">
        <v>0.0296</v>
      </c>
      <c r="E215" s="59" t="n">
        <v>2</v>
      </c>
      <c r="L215" s="59" t="n">
        <v>0.0209</v>
      </c>
      <c r="M215" s="59" t="n">
        <v>0.0302</v>
      </c>
      <c r="N215" s="59" t="n">
        <v>0.0306</v>
      </c>
      <c r="O215" s="59" t="n">
        <v>0.0217</v>
      </c>
    </row>
    <row r="216" hidden="1">
      <c r="A216" s="59" t="n">
        <v>0.0343</v>
      </c>
      <c r="B216" s="59" t="n">
        <v>0.0407</v>
      </c>
      <c r="C216" s="59" t="n">
        <v>0.021</v>
      </c>
      <c r="D216" s="59" t="n">
        <v>0.0513</v>
      </c>
      <c r="E216" s="59" t="n">
        <v>3</v>
      </c>
      <c r="L216" s="59" t="n">
        <v>0.0392</v>
      </c>
      <c r="M216" s="59" t="n">
        <v>0.0251</v>
      </c>
      <c r="N216" s="59" t="n">
        <v>0.0241</v>
      </c>
      <c r="O216" s="59" t="n">
        <v>0.0373</v>
      </c>
    </row>
    <row r="217" hidden="1">
      <c r="A217" s="59" t="n">
        <v>0.0354</v>
      </c>
      <c r="B217" s="59" t="n">
        <v>0.0398</v>
      </c>
      <c r="C217" s="59" t="n">
        <v>0.0205</v>
      </c>
      <c r="D217" s="59" t="n">
        <v>0.0252</v>
      </c>
      <c r="E217" s="59" t="n">
        <v>5</v>
      </c>
      <c r="L217" s="59" t="n">
        <v>0.0199</v>
      </c>
      <c r="M217" s="59" t="n">
        <v>0.02405</v>
      </c>
      <c r="N217" s="59" t="n">
        <v>0.0216</v>
      </c>
      <c r="O217" s="59" t="n">
        <v>0.0261</v>
      </c>
    </row>
    <row r="218" hidden="1">
      <c r="A218" s="59" t="n">
        <v>0.0409</v>
      </c>
      <c r="B218" s="59" t="n">
        <v>0.0297</v>
      </c>
      <c r="C218" s="59" t="n">
        <v>0.0264</v>
      </c>
      <c r="D218" s="59" t="n">
        <v>0.0335</v>
      </c>
      <c r="E218" s="59" t="n">
        <v>5</v>
      </c>
      <c r="L218" s="59" t="n">
        <v>0.0184</v>
      </c>
      <c r="M218" s="59" t="n">
        <v>0.023</v>
      </c>
      <c r="N218" s="59" t="n">
        <v>0.0346</v>
      </c>
      <c r="O218" s="59" t="n">
        <v>0.0436</v>
      </c>
    </row>
    <row r="219" hidden="1">
      <c r="A219" s="61" t="n">
        <v>0.0195</v>
      </c>
      <c r="B219" s="61" t="n">
        <v>0.0141</v>
      </c>
      <c r="C219" s="61" t="n">
        <v>0.0117</v>
      </c>
      <c r="D219" s="61" t="n">
        <v>0.0215</v>
      </c>
      <c r="E219" s="61" t="n">
        <v>6</v>
      </c>
      <c r="L219" s="59" t="n">
        <v>0.0413</v>
      </c>
      <c r="M219" s="59" t="n">
        <v>0.0303</v>
      </c>
      <c r="N219" s="59" t="n">
        <v>0.023</v>
      </c>
      <c r="O219" s="59" t="n">
        <v>0.0246</v>
      </c>
    </row>
    <row r="220" hidden="1">
      <c r="A220" s="61" t="n">
        <v>0.0113</v>
      </c>
      <c r="B220" s="61" t="n">
        <v>0.0179</v>
      </c>
      <c r="C220" s="61" t="n">
        <v>0.0294</v>
      </c>
      <c r="D220" s="61" t="n">
        <v>0.008800000000000001</v>
      </c>
      <c r="E220" s="61" t="n">
        <v>7</v>
      </c>
      <c r="L220" s="59" t="n">
        <v>0.0244</v>
      </c>
      <c r="M220" s="59" t="n">
        <v>0.0306</v>
      </c>
      <c r="N220" s="59" t="n">
        <v>0.0339</v>
      </c>
      <c r="O220" s="59" t="n">
        <v>0.044</v>
      </c>
    </row>
    <row r="221" hidden="1">
      <c r="A221" s="59" t="n">
        <v>0.0391</v>
      </c>
      <c r="B221" s="59" t="n">
        <v>0.0446</v>
      </c>
      <c r="C221" s="59" t="n">
        <v>0.031</v>
      </c>
      <c r="D221" s="59" t="n">
        <v>0.0299</v>
      </c>
      <c r="E221" s="59" t="n">
        <v>1</v>
      </c>
      <c r="L221" s="59" t="n">
        <v>0.0432</v>
      </c>
      <c r="M221" s="59" t="n">
        <v>0.04135</v>
      </c>
      <c r="N221" s="59" t="n">
        <v>0.0552</v>
      </c>
      <c r="O221" s="59" t="n">
        <v>0.0372</v>
      </c>
    </row>
    <row r="222" hidden="1">
      <c r="A222" s="59" t="n">
        <v>0.0456</v>
      </c>
      <c r="B222" s="59" t="n">
        <v>0.0785</v>
      </c>
      <c r="C222" s="59" t="n">
        <v>0.0268</v>
      </c>
      <c r="D222" s="59" t="n">
        <v>0.0586</v>
      </c>
      <c r="E222" s="59" t="n">
        <v>2</v>
      </c>
      <c r="L222" s="59" t="n">
        <v>0.0364</v>
      </c>
      <c r="M222" s="59" t="n">
        <v>0.0694</v>
      </c>
      <c r="N222" s="59" t="n">
        <v>0.0457</v>
      </c>
      <c r="O222" s="59" t="n">
        <v>0.0597</v>
      </c>
    </row>
    <row r="223" hidden="1">
      <c r="A223" s="59" t="n">
        <v>0.0383</v>
      </c>
      <c r="B223" s="59" t="n">
        <v>0.0261</v>
      </c>
      <c r="C223" s="59" t="n">
        <v>0.0143</v>
      </c>
      <c r="D223" s="59" t="n">
        <v>0.0422</v>
      </c>
      <c r="E223" s="59" t="n">
        <v>3</v>
      </c>
      <c r="L223" s="59" t="n">
        <v>0.0316</v>
      </c>
      <c r="M223" s="59" t="n">
        <v>0.0395</v>
      </c>
      <c r="N223" s="59" t="n">
        <v>0.0382</v>
      </c>
      <c r="O223" s="59" t="n">
        <v>0.0467</v>
      </c>
    </row>
    <row r="224" hidden="1">
      <c r="A224" s="59" t="n">
        <v>0.0346</v>
      </c>
      <c r="B224" s="59" t="n">
        <v>0.0348</v>
      </c>
      <c r="C224" s="59" t="n">
        <v>0.0242</v>
      </c>
      <c r="D224" s="59" t="n">
        <v>0.0458</v>
      </c>
      <c r="E224" s="59" t="n">
        <v>5</v>
      </c>
      <c r="L224" s="59" t="n">
        <v>0.0319</v>
      </c>
      <c r="M224" s="59" t="n">
        <v>0.0438</v>
      </c>
      <c r="N224" s="59" t="n">
        <v>0.0282</v>
      </c>
      <c r="O224" s="59" t="n">
        <v>0.0528</v>
      </c>
    </row>
    <row r="225" hidden="1">
      <c r="A225" s="59" t="n">
        <v>0.0514</v>
      </c>
      <c r="B225" s="59" t="n">
        <v>0.0386</v>
      </c>
      <c r="C225" s="59" t="n">
        <v>0.0208</v>
      </c>
      <c r="D225" s="59" t="n">
        <v>0.0623</v>
      </c>
      <c r="E225" s="59" t="n">
        <v>5</v>
      </c>
      <c r="L225" s="59" t="n">
        <v>0.0577</v>
      </c>
      <c r="M225" s="59" t="n">
        <v>0.05624999999999999</v>
      </c>
      <c r="N225" s="59" t="n">
        <v>0.0366</v>
      </c>
      <c r="O225" s="59" t="n">
        <v>0.0458</v>
      </c>
    </row>
    <row r="226" hidden="1">
      <c r="A226" s="61" t="n">
        <v>0.0233</v>
      </c>
      <c r="B226" s="61" t="n">
        <v>0.0223</v>
      </c>
      <c r="C226" s="61" t="n">
        <v>0.0132</v>
      </c>
      <c r="D226" s="61" t="n">
        <v>0.0517</v>
      </c>
      <c r="E226" s="61" t="n">
        <v>6</v>
      </c>
      <c r="L226" s="59" t="n">
        <v>0.037</v>
      </c>
      <c r="M226" s="59" t="n">
        <v>0.0674</v>
      </c>
      <c r="N226" s="59" t="n">
        <v>0.0502</v>
      </c>
      <c r="O226" s="59" t="n">
        <v>0.0537</v>
      </c>
    </row>
    <row r="227" hidden="1">
      <c r="A227" s="61" t="n">
        <v>0.0157</v>
      </c>
      <c r="B227" s="61" t="n">
        <v>0.0164</v>
      </c>
      <c r="C227" s="61" t="n">
        <v>0.00635</v>
      </c>
      <c r="D227" s="61" t="n">
        <v>0.0156</v>
      </c>
      <c r="E227" s="61" t="n">
        <v>7</v>
      </c>
      <c r="L227" s="59" t="n">
        <v>0.0598</v>
      </c>
      <c r="M227" s="59" t="n">
        <v>0.0482</v>
      </c>
      <c r="N227" s="59" t="n">
        <v>0.0365</v>
      </c>
      <c r="O227" s="59" t="n">
        <v>0.0519</v>
      </c>
    </row>
    <row r="228" hidden="1">
      <c r="A228" s="59" t="n">
        <v>0.0385</v>
      </c>
      <c r="B228" s="59" t="n">
        <v>0.0336</v>
      </c>
      <c r="C228" s="59" t="n">
        <v>0.0219</v>
      </c>
      <c r="D228" s="59" t="n">
        <v>0.0383</v>
      </c>
      <c r="E228" s="59" t="n">
        <v>1</v>
      </c>
      <c r="L228" s="59" t="n">
        <v>0.07000000000000001</v>
      </c>
      <c r="M228" s="59" t="n">
        <v>0.0483</v>
      </c>
      <c r="N228" s="59" t="n">
        <v>0.0442</v>
      </c>
    </row>
    <row r="229" hidden="1">
      <c r="A229" s="59" t="n">
        <v>0.0385</v>
      </c>
      <c r="B229" s="59" t="n">
        <v>0.04</v>
      </c>
      <c r="C229" s="59" t="n">
        <v>0.0204</v>
      </c>
      <c r="D229" s="59" t="n">
        <v>0.0251</v>
      </c>
      <c r="E229" s="59" t="n">
        <v>2</v>
      </c>
      <c r="L229" s="59" t="n">
        <v>0.0288</v>
      </c>
      <c r="M229" s="59" t="n">
        <v>0.03245</v>
      </c>
      <c r="N229" s="59" t="n">
        <v>0.0414</v>
      </c>
      <c r="O229" s="59" t="n">
        <v>0.0453</v>
      </c>
    </row>
    <row r="230" hidden="1">
      <c r="A230" s="59" t="n">
        <v>0.0421</v>
      </c>
      <c r="B230" s="59" t="n">
        <v>0.0519</v>
      </c>
      <c r="C230" s="59" t="n">
        <v>0.0234</v>
      </c>
      <c r="D230" s="59" t="n">
        <v>0.0485</v>
      </c>
      <c r="E230" s="59" t="n">
        <v>3</v>
      </c>
      <c r="L230" s="59" t="n">
        <v>0.0289</v>
      </c>
      <c r="M230" s="59" t="n">
        <v>0.0341</v>
      </c>
      <c r="N230" s="59" t="n">
        <v>0.0456</v>
      </c>
      <c r="O230" s="59" t="n">
        <v>0.0687</v>
      </c>
    </row>
    <row r="231" hidden="1">
      <c r="A231" s="59" t="n">
        <v>0.0571</v>
      </c>
      <c r="B231" s="59" t="n">
        <v>0.0269</v>
      </c>
      <c r="C231" s="59" t="n">
        <v>0.0189</v>
      </c>
      <c r="D231" s="59" t="n">
        <v>0.0348</v>
      </c>
      <c r="E231" s="59" t="n">
        <v>5</v>
      </c>
      <c r="L231" s="59" t="n">
        <v>0.0254</v>
      </c>
      <c r="M231" s="59" t="n">
        <v>0.0298</v>
      </c>
      <c r="N231" s="59" t="n">
        <v>0.0738</v>
      </c>
      <c r="O231" s="59" t="n">
        <v>0.0389</v>
      </c>
    </row>
    <row r="232" hidden="1">
      <c r="A232" s="59" t="n">
        <v>0.037</v>
      </c>
      <c r="B232" s="59" t="n">
        <v>0.0299</v>
      </c>
      <c r="C232" s="59" t="n">
        <v>0.0233</v>
      </c>
      <c r="D232" s="59" t="n">
        <v>0.0441</v>
      </c>
      <c r="E232" s="59" t="n">
        <v>5</v>
      </c>
      <c r="L232" s="59" t="n">
        <v>0.034</v>
      </c>
      <c r="M232" s="59" t="n">
        <v>0.0393</v>
      </c>
      <c r="N232" s="59" t="n">
        <v>0.0482</v>
      </c>
      <c r="O232" s="59" t="n">
        <v>0.064</v>
      </c>
    </row>
    <row r="233" hidden="1">
      <c r="A233" s="61" t="n">
        <v>0.0166</v>
      </c>
      <c r="B233" s="61" t="n">
        <v>0.009900000000000001</v>
      </c>
      <c r="C233" s="61" t="n">
        <v>0.0103</v>
      </c>
      <c r="D233" s="61" t="n">
        <v>0.0202</v>
      </c>
      <c r="E233" s="61" t="n">
        <v>6</v>
      </c>
      <c r="L233" s="59" t="n">
        <v>0.0245</v>
      </c>
      <c r="M233" s="59" t="n">
        <v>0.0268</v>
      </c>
      <c r="N233" s="59" t="n">
        <v>0.0479</v>
      </c>
      <c r="O233" s="59" t="n">
        <v>0.0421</v>
      </c>
    </row>
    <row r="234" hidden="1">
      <c r="A234" s="61" t="n">
        <v>0.0118</v>
      </c>
      <c r="B234" s="61" t="n">
        <v>0.008999999999999999</v>
      </c>
      <c r="C234" s="61" t="n">
        <v>0.009129999999999999</v>
      </c>
      <c r="D234" s="61" t="n">
        <v>0.0261</v>
      </c>
      <c r="E234" s="61" t="n">
        <v>7</v>
      </c>
      <c r="L234" s="59" t="n">
        <v>0.0362</v>
      </c>
      <c r="M234" s="59" t="n">
        <v>0.0364</v>
      </c>
      <c r="N234" s="59" t="n">
        <v>0.0379</v>
      </c>
      <c r="O234" s="59" t="n">
        <v>0.0457</v>
      </c>
    </row>
    <row r="235" hidden="1">
      <c r="A235" s="59" t="n">
        <v>0.0377</v>
      </c>
      <c r="B235" s="59" t="n">
        <v>0.01575</v>
      </c>
      <c r="C235" s="59" t="n">
        <v>0.0127</v>
      </c>
      <c r="D235" s="59" t="n">
        <v>0.0291</v>
      </c>
      <c r="E235" s="59" t="n">
        <v>1</v>
      </c>
      <c r="L235" s="59" t="n">
        <v>0.0307</v>
      </c>
      <c r="M235" s="59" t="n">
        <v>0.0408</v>
      </c>
      <c r="N235" s="59" t="n">
        <v>0.0428</v>
      </c>
      <c r="O235" s="59" t="n">
        <v>0.0485</v>
      </c>
    </row>
    <row r="236" hidden="1">
      <c r="A236" s="59" t="n">
        <v>0.0426</v>
      </c>
      <c r="B236" s="59" t="n">
        <v>0.0218</v>
      </c>
      <c r="C236" s="59" t="n">
        <v>0.0186</v>
      </c>
      <c r="D236" s="59" t="n">
        <v>0.0409</v>
      </c>
      <c r="E236" s="59" t="n">
        <v>2</v>
      </c>
      <c r="L236" s="59" t="n">
        <v>0.0293</v>
      </c>
      <c r="M236" s="59" t="n">
        <v>0.0214</v>
      </c>
      <c r="N236" s="59" t="n">
        <v>0.0264</v>
      </c>
      <c r="O236" s="59" t="n">
        <v>0.0394</v>
      </c>
    </row>
    <row r="237" hidden="1">
      <c r="A237" s="59" t="n">
        <v>0.0363</v>
      </c>
      <c r="B237" s="59" t="n">
        <v>0.0233</v>
      </c>
      <c r="C237" s="59" t="n">
        <v>0.0171</v>
      </c>
      <c r="D237" s="59" t="n">
        <v>0.0273</v>
      </c>
      <c r="E237" s="59" t="n">
        <v>3</v>
      </c>
      <c r="L237" s="59" t="n">
        <v>0.0222</v>
      </c>
      <c r="M237" s="59" t="n">
        <v>0.0103</v>
      </c>
      <c r="N237" s="59" t="n">
        <v>0.0074</v>
      </c>
      <c r="O237" s="59" t="n">
        <v>0.013</v>
      </c>
    </row>
    <row r="238" hidden="1">
      <c r="A238" s="59" t="n">
        <v>0.0304</v>
      </c>
      <c r="B238" s="59" t="n">
        <v>0.0362</v>
      </c>
      <c r="C238" s="59" t="n">
        <v>0.0341</v>
      </c>
      <c r="D238" s="59" t="n">
        <v>0.0406</v>
      </c>
      <c r="E238" s="59" t="n">
        <v>5</v>
      </c>
      <c r="L238" s="59" t="n">
        <v>0.0373</v>
      </c>
      <c r="M238" s="59" t="n">
        <v>0.007900000000000001</v>
      </c>
      <c r="N238" s="59" t="n">
        <v>0.008500000000000001</v>
      </c>
      <c r="O238" s="59" t="n">
        <v>0.0153</v>
      </c>
    </row>
    <row r="239" hidden="1">
      <c r="A239" s="59" t="n">
        <v>0.0392</v>
      </c>
      <c r="B239" s="59" t="n">
        <v>0.0273</v>
      </c>
      <c r="C239" s="59" t="n">
        <v>0.0166</v>
      </c>
      <c r="D239" s="59" t="n">
        <v>0.0245</v>
      </c>
      <c r="E239" s="59" t="n">
        <v>5</v>
      </c>
      <c r="L239" s="59" t="n">
        <v>0.0261</v>
      </c>
      <c r="M239" s="59" t="n">
        <v>0.0592</v>
      </c>
      <c r="N239" s="59" t="n">
        <v>0.0413</v>
      </c>
      <c r="O239" s="59" t="n">
        <v>0.0293</v>
      </c>
    </row>
    <row r="240" hidden="1">
      <c r="A240" s="61" t="n">
        <v>0.0149</v>
      </c>
      <c r="B240" s="61" t="n">
        <v>0.0148</v>
      </c>
      <c r="C240" s="61" t="n">
        <v>0.0101</v>
      </c>
      <c r="D240" s="61" t="n">
        <v>0.038</v>
      </c>
      <c r="E240" s="61" t="n">
        <v>6</v>
      </c>
      <c r="L240" s="59" t="n">
        <v>0.0372</v>
      </c>
      <c r="M240" s="59" t="n">
        <v>0.0277</v>
      </c>
      <c r="N240" s="59" t="n">
        <v>0.0265</v>
      </c>
      <c r="O240" s="59" t="n">
        <v>0.0457</v>
      </c>
    </row>
    <row r="241" hidden="1">
      <c r="A241" s="61" t="n">
        <v>0.0119</v>
      </c>
      <c r="B241" s="61" t="n">
        <v>0.0164</v>
      </c>
      <c r="C241" s="61" t="n">
        <v>0.0083</v>
      </c>
      <c r="D241" s="61" t="n">
        <v>0.0144</v>
      </c>
      <c r="E241" s="61" t="n">
        <v>7</v>
      </c>
      <c r="L241" s="59" t="n">
        <v>0.0256</v>
      </c>
      <c r="M241" s="59" t="n">
        <v>0.0198</v>
      </c>
      <c r="N241" s="59" t="n">
        <v>0.0896</v>
      </c>
      <c r="O241" s="59" t="n">
        <v>0.0346</v>
      </c>
    </row>
    <row r="242" hidden="1">
      <c r="A242" s="59" t="n">
        <v>0.0244</v>
      </c>
      <c r="B242" s="59" t="n">
        <v>0.0226</v>
      </c>
      <c r="C242" s="59" t="n">
        <v>0.0251</v>
      </c>
      <c r="D242" s="59" t="n">
        <v>0.0262</v>
      </c>
      <c r="E242" s="59" t="n">
        <v>1</v>
      </c>
      <c r="L242" s="59" t="n">
        <v>0.0178</v>
      </c>
      <c r="M242" s="59" t="n">
        <v>0.0163</v>
      </c>
      <c r="N242" s="59" t="n">
        <v>0.0102</v>
      </c>
      <c r="O242" s="59" t="n">
        <v>0.0224</v>
      </c>
    </row>
    <row r="243" hidden="1">
      <c r="A243" s="59" t="n">
        <v>0.033</v>
      </c>
      <c r="B243" s="59" t="n">
        <v>0.0263</v>
      </c>
      <c r="C243" s="59" t="n">
        <v>0.0238</v>
      </c>
      <c r="D243" s="59" t="n">
        <v>0.0217</v>
      </c>
      <c r="E243" s="59" t="n">
        <v>2</v>
      </c>
      <c r="L243" s="59" t="n">
        <v>0.0491</v>
      </c>
      <c r="M243" s="59" t="n">
        <v>0.0167</v>
      </c>
      <c r="N243" s="59" t="n">
        <v>0.0404</v>
      </c>
      <c r="O243" s="59" t="n">
        <v>0.0288</v>
      </c>
    </row>
    <row r="244" hidden="1">
      <c r="A244" s="59" t="n">
        <v>0.0369</v>
      </c>
      <c r="B244" s="59" t="n">
        <v>0.0568</v>
      </c>
      <c r="C244" s="59" t="n">
        <v>0.031</v>
      </c>
      <c r="D244" s="59" t="n">
        <v>0.0384</v>
      </c>
      <c r="E244" s="59" t="n">
        <v>3</v>
      </c>
      <c r="L244" s="59" t="n">
        <v>0.0247</v>
      </c>
      <c r="M244" s="59" t="n">
        <v>0.0208</v>
      </c>
      <c r="N244" s="59" t="n">
        <v>0.186</v>
      </c>
      <c r="O244" s="59" t="n">
        <v>0.0369</v>
      </c>
    </row>
    <row r="245" hidden="1">
      <c r="A245" s="59" t="n">
        <v>0.0383</v>
      </c>
      <c r="B245" s="59" t="n">
        <v>0.0239</v>
      </c>
      <c r="C245" s="59" t="n">
        <v>0.0226</v>
      </c>
      <c r="D245" s="59" t="n">
        <v>0.0283</v>
      </c>
      <c r="E245" s="59" t="n">
        <v>5</v>
      </c>
      <c r="L245" s="59" t="n">
        <v>0.0227</v>
      </c>
      <c r="M245" s="59" t="n">
        <v>0.027</v>
      </c>
      <c r="N245" s="59" t="n">
        <v>0.0593</v>
      </c>
      <c r="O245" s="59" t="n">
        <v>0.0356</v>
      </c>
    </row>
    <row r="246" hidden="1">
      <c r="A246" s="59" t="n">
        <v>0.0263</v>
      </c>
      <c r="B246" s="59" t="n">
        <v>0.026</v>
      </c>
      <c r="C246" s="59" t="n">
        <v>0.0171</v>
      </c>
      <c r="D246" s="59" t="n">
        <v>0.0385</v>
      </c>
      <c r="E246" s="59" t="n">
        <v>5</v>
      </c>
      <c r="L246" s="59" t="n">
        <v>0.01</v>
      </c>
      <c r="M246" s="59" t="n">
        <v>0.0098</v>
      </c>
      <c r="N246" s="59" t="n">
        <v>0.0236</v>
      </c>
      <c r="O246" s="59" t="n">
        <v>0.0381</v>
      </c>
    </row>
    <row r="247" hidden="1">
      <c r="A247" s="61" t="n">
        <v>0.0199</v>
      </c>
      <c r="B247" s="61" t="n">
        <v>0.0077</v>
      </c>
      <c r="C247" s="61" t="n">
        <v>0.0063</v>
      </c>
      <c r="D247" s="61" t="n">
        <v>0.0199</v>
      </c>
      <c r="E247" s="61" t="n">
        <v>6</v>
      </c>
      <c r="L247" s="59" t="n">
        <v>0.0046</v>
      </c>
      <c r="M247" s="59" t="n">
        <v>0.0034</v>
      </c>
      <c r="N247" s="59" t="n">
        <v>0.0036</v>
      </c>
      <c r="O247" s="59" t="n">
        <v>0.0086</v>
      </c>
    </row>
    <row r="248" hidden="1">
      <c r="A248" s="61" t="n">
        <v>0.008999999999999999</v>
      </c>
      <c r="B248" s="61" t="n">
        <v>0.0105</v>
      </c>
      <c r="C248" s="61" t="n">
        <v>0.00461</v>
      </c>
      <c r="D248" s="61" t="n">
        <v>0.0182</v>
      </c>
      <c r="E248" s="61" t="n">
        <v>7</v>
      </c>
      <c r="L248" s="59" t="n">
        <v>0.008800000000000001</v>
      </c>
      <c r="M248" s="59" t="n">
        <v>0.0102</v>
      </c>
      <c r="N248" s="59" t="n">
        <v>0.0471</v>
      </c>
      <c r="O248" s="59" t="n">
        <v>0.0183</v>
      </c>
    </row>
    <row r="249" hidden="1">
      <c r="A249" s="59" t="n">
        <v>0.0162</v>
      </c>
      <c r="B249" s="59" t="n">
        <v>0.0122</v>
      </c>
      <c r="C249" s="59" t="n">
        <v>0.00766</v>
      </c>
      <c r="D249" s="59" t="n">
        <v>0.0179</v>
      </c>
      <c r="E249" s="59" t="n">
        <v>1</v>
      </c>
      <c r="L249" s="59" t="n">
        <v>0.03</v>
      </c>
      <c r="M249" s="59" t="n">
        <v>0.0326</v>
      </c>
      <c r="N249" s="59" t="n">
        <v>0.0664</v>
      </c>
      <c r="O249" s="59" t="n">
        <v>0.036</v>
      </c>
    </row>
    <row r="250" hidden="1">
      <c r="A250" s="59" t="n">
        <v>0.0321</v>
      </c>
      <c r="B250" s="59" t="n">
        <v>0.025</v>
      </c>
      <c r="C250" s="59" t="n">
        <v>0.0301</v>
      </c>
      <c r="D250" s="59" t="n">
        <v>0.0358</v>
      </c>
      <c r="E250" s="59" t="n">
        <v>2</v>
      </c>
      <c r="L250" s="59" t="n">
        <v>0.022</v>
      </c>
      <c r="M250" s="59" t="n">
        <v>0.0287</v>
      </c>
      <c r="N250" s="59" t="n">
        <v>0.0547</v>
      </c>
      <c r="O250" s="59" t="n">
        <v>0.0317</v>
      </c>
    </row>
    <row r="251" hidden="1">
      <c r="A251" s="59" t="n">
        <v>0.0198</v>
      </c>
      <c r="B251" s="59" t="n">
        <v>0.0338</v>
      </c>
      <c r="C251" s="59" t="n">
        <v>0.0357</v>
      </c>
      <c r="D251" s="59" t="n">
        <v>0.0225</v>
      </c>
      <c r="E251" s="59" t="n">
        <v>3</v>
      </c>
      <c r="L251" s="59" t="n">
        <v>0.0207</v>
      </c>
      <c r="M251" s="59" t="n">
        <v>0.02585</v>
      </c>
      <c r="N251" s="59" t="n">
        <v>0.0589</v>
      </c>
      <c r="O251" s="59" t="n">
        <v>0.0291</v>
      </c>
    </row>
    <row r="252" hidden="1">
      <c r="A252" s="59" t="n">
        <v>0.0223</v>
      </c>
      <c r="B252" s="59" t="n">
        <v>0.0407</v>
      </c>
      <c r="C252" s="59" t="n">
        <v>0.0242</v>
      </c>
      <c r="D252" s="59" t="n">
        <v>0.0355</v>
      </c>
      <c r="E252" s="59" t="n">
        <v>5</v>
      </c>
      <c r="L252" s="59" t="n">
        <v>0.0162</v>
      </c>
      <c r="M252" s="59" t="n">
        <v>0.0321</v>
      </c>
      <c r="N252" s="59" t="n">
        <v>0.0365</v>
      </c>
      <c r="O252" s="59" t="n">
        <v>0.0416</v>
      </c>
    </row>
    <row r="253" hidden="1">
      <c r="A253" s="59" t="n">
        <v>0.0279</v>
      </c>
      <c r="B253" s="59" t="n">
        <v>0.03925</v>
      </c>
      <c r="C253" s="59" t="n">
        <v>0.0269</v>
      </c>
      <c r="D253" s="59" t="n">
        <v>0.0228</v>
      </c>
      <c r="E253" s="59" t="n">
        <v>5</v>
      </c>
      <c r="L253" s="59" t="n">
        <v>0.0412</v>
      </c>
      <c r="M253" s="59" t="n">
        <v>0.0284</v>
      </c>
      <c r="N253" s="59" t="n">
        <v>0.0376</v>
      </c>
      <c r="O253" s="59" t="n">
        <v>0.0438</v>
      </c>
    </row>
    <row r="254" hidden="1">
      <c r="A254" s="61" t="n">
        <v>0.0187</v>
      </c>
      <c r="B254" s="61" t="n">
        <v>0.0241</v>
      </c>
      <c r="C254" s="61" t="n">
        <v>0.0144</v>
      </c>
      <c r="D254" s="61" t="n">
        <v>0.029</v>
      </c>
      <c r="E254" s="61" t="n">
        <v>6</v>
      </c>
      <c r="L254" s="59" t="n">
        <v>0.0294</v>
      </c>
      <c r="M254" s="59" t="n">
        <v>0.0211</v>
      </c>
      <c r="N254" s="59" t="n">
        <v>0.0419</v>
      </c>
      <c r="O254" s="59" t="n">
        <v>0.0297</v>
      </c>
    </row>
    <row r="255" hidden="1">
      <c r="A255" s="61" t="n">
        <v>0.009299999999999999</v>
      </c>
      <c r="B255" s="61" t="n">
        <v>0.0233</v>
      </c>
      <c r="C255" s="61" t="n">
        <v>0.0165</v>
      </c>
      <c r="D255" s="61" t="n">
        <v>0.0161</v>
      </c>
      <c r="E255" s="61" t="n">
        <v>7</v>
      </c>
      <c r="L255" s="59" t="n">
        <v>0.0125</v>
      </c>
      <c r="M255" s="59" t="n">
        <v>0.0227</v>
      </c>
      <c r="N255" s="59" t="n">
        <v>0.0545</v>
      </c>
      <c r="O255" s="59" t="n">
        <v>0.0216</v>
      </c>
    </row>
    <row r="256" hidden="1">
      <c r="A256" s="59" t="n">
        <v>0.0264</v>
      </c>
      <c r="B256" s="59" t="n">
        <v>0.0174</v>
      </c>
      <c r="C256" s="59" t="n">
        <v>0.0241</v>
      </c>
      <c r="D256" s="59" t="n">
        <v>0.0367</v>
      </c>
      <c r="E256" s="59" t="n">
        <v>1</v>
      </c>
      <c r="L256" s="59" t="n">
        <v>0.0216</v>
      </c>
      <c r="M256" s="59" t="n">
        <v>0.0268</v>
      </c>
      <c r="N256" s="59" t="n">
        <v>0.0384</v>
      </c>
      <c r="O256" s="59" t="n">
        <v>0.036</v>
      </c>
    </row>
    <row r="257" hidden="1">
      <c r="A257" s="59" t="n">
        <v>0.0253</v>
      </c>
      <c r="B257" s="59" t="n">
        <v>0.0249</v>
      </c>
      <c r="C257" s="59" t="n">
        <v>0.0177</v>
      </c>
      <c r="D257" s="59" t="n">
        <v>0.0305</v>
      </c>
      <c r="E257" s="59" t="n">
        <v>2</v>
      </c>
      <c r="L257" s="59" t="n">
        <v>0.0195</v>
      </c>
      <c r="M257" s="59" t="n">
        <v>0.025</v>
      </c>
      <c r="N257" s="59" t="n">
        <v>0.0488</v>
      </c>
      <c r="O257" s="59" t="n">
        <v>0.041</v>
      </c>
    </row>
    <row r="258" hidden="1">
      <c r="A258" s="59" t="n">
        <v>0.025</v>
      </c>
      <c r="B258" s="59" t="n">
        <v>0.0239</v>
      </c>
      <c r="C258" s="59" t="n">
        <v>0.0238</v>
      </c>
      <c r="D258" s="59" t="n">
        <v>0.0334</v>
      </c>
      <c r="E258" s="59" t="n">
        <v>3</v>
      </c>
      <c r="L258" s="59" t="n">
        <v>0.0209</v>
      </c>
      <c r="M258" s="59" t="n">
        <v>0.0255</v>
      </c>
      <c r="N258" s="59" t="n">
        <v>0.0347</v>
      </c>
      <c r="O258" s="59" t="n">
        <v>0.0304</v>
      </c>
    </row>
    <row r="259" hidden="1">
      <c r="A259" s="59" t="n">
        <v>0.028</v>
      </c>
      <c r="B259" s="59" t="n">
        <v>0.02775</v>
      </c>
      <c r="C259" s="59" t="n">
        <v>0.0306</v>
      </c>
      <c r="D259" s="59" t="n">
        <v>0.0297</v>
      </c>
      <c r="E259" s="59" t="n">
        <v>5</v>
      </c>
      <c r="L259" s="59" t="n">
        <v>0.0092</v>
      </c>
      <c r="M259" s="59" t="n">
        <v>0.0106</v>
      </c>
      <c r="N259" s="59" t="n">
        <v>0.0086</v>
      </c>
      <c r="O259" s="59" t="n">
        <v>0.0126</v>
      </c>
    </row>
    <row r="260" hidden="1">
      <c r="A260" s="59" t="n">
        <v>0.0288</v>
      </c>
      <c r="B260" s="59" t="n">
        <v>0.0379</v>
      </c>
      <c r="C260" s="59" t="n">
        <v>0.0369</v>
      </c>
      <c r="D260" s="59" t="n">
        <v>0.0668</v>
      </c>
      <c r="E260" s="59" t="n">
        <v>5</v>
      </c>
      <c r="L260" s="59" t="n">
        <v>0.0034</v>
      </c>
      <c r="M260" s="59" t="n">
        <v>0.007900000000000001</v>
      </c>
      <c r="N260" s="59" t="n">
        <v>0.0046</v>
      </c>
      <c r="O260" s="59" t="n">
        <v>0.0072</v>
      </c>
    </row>
    <row r="261" hidden="1">
      <c r="A261" s="61" t="n">
        <v>0.0197</v>
      </c>
      <c r="B261" s="61" t="n">
        <v>0.0299</v>
      </c>
      <c r="C261" s="61" t="n">
        <v>0.0145</v>
      </c>
      <c r="D261" s="61" t="n">
        <v>0.0242</v>
      </c>
      <c r="E261" s="61" t="n">
        <v>6</v>
      </c>
      <c r="L261" s="59" t="n">
        <v>0.0164</v>
      </c>
      <c r="M261" s="59" t="n">
        <v>0.0117</v>
      </c>
      <c r="N261" s="59" t="n">
        <v>0.0165</v>
      </c>
      <c r="O261" s="59" t="n">
        <v>0.0193</v>
      </c>
    </row>
    <row r="262" hidden="1">
      <c r="A262" s="61" t="n">
        <v>0.0186</v>
      </c>
      <c r="B262" s="61" t="n">
        <v>0.0161</v>
      </c>
      <c r="C262" s="61" t="n">
        <v>0.0098</v>
      </c>
      <c r="D262" s="61" t="n">
        <v>0.0279</v>
      </c>
      <c r="E262" s="61" t="n">
        <v>7</v>
      </c>
      <c r="L262" s="59" t="n">
        <v>0.012</v>
      </c>
      <c r="M262" s="59" t="n">
        <v>0.0253</v>
      </c>
      <c r="N262" s="59" t="n">
        <v>0.0973</v>
      </c>
      <c r="O262" s="59" t="n">
        <v>0.0167</v>
      </c>
    </row>
    <row r="263" hidden="1">
      <c r="A263" s="59" t="n">
        <v>0.0635</v>
      </c>
      <c r="B263" s="59" t="n">
        <v>0.0368</v>
      </c>
      <c r="C263" s="59" t="n">
        <v>0.0405</v>
      </c>
      <c r="D263" s="59" t="n">
        <v>0.0525</v>
      </c>
      <c r="E263" s="59" t="n">
        <v>1</v>
      </c>
      <c r="L263" s="59" t="n">
        <v>0.0204</v>
      </c>
      <c r="M263" s="59" t="n">
        <v>0.0216</v>
      </c>
      <c r="N263" s="59" t="n">
        <v>0.0498</v>
      </c>
      <c r="O263" s="59" t="n">
        <v>0.0341</v>
      </c>
    </row>
    <row r="264" hidden="1">
      <c r="A264" s="59" t="n">
        <v>0.0437</v>
      </c>
      <c r="B264" s="59" t="n">
        <v>0.0365</v>
      </c>
      <c r="C264" s="59" t="n">
        <v>0.0297</v>
      </c>
      <c r="D264" s="59" t="n">
        <v>0.0528</v>
      </c>
      <c r="E264" s="59" t="n">
        <v>2</v>
      </c>
      <c r="L264" s="59" t="n">
        <v>0.0098</v>
      </c>
      <c r="M264" s="59" t="n">
        <v>0.0124</v>
      </c>
      <c r="N264" s="59" t="n">
        <v>0.0367</v>
      </c>
      <c r="O264" s="59" t="n">
        <v>0.0186</v>
      </c>
    </row>
    <row r="265" hidden="1">
      <c r="A265" s="59" t="n">
        <v>0.0284</v>
      </c>
      <c r="B265" s="59" t="n">
        <v>0.0288</v>
      </c>
      <c r="C265" s="59" t="n">
        <v>0.0323</v>
      </c>
      <c r="D265" s="59" t="n">
        <v>0.0366</v>
      </c>
      <c r="E265" s="59" t="n">
        <v>3</v>
      </c>
      <c r="L265" s="59" t="n">
        <v>0.0142</v>
      </c>
      <c r="M265" s="59" t="n">
        <v>0.0095</v>
      </c>
      <c r="N265" s="59" t="n">
        <v>0.008</v>
      </c>
      <c r="O265" s="59" t="n">
        <v>0.0322</v>
      </c>
    </row>
    <row r="266" hidden="1">
      <c r="A266" s="59" t="n">
        <v>0.0265</v>
      </c>
      <c r="B266" s="59" t="n">
        <v>0.0315</v>
      </c>
      <c r="C266" s="59" t="n">
        <v>0.0255</v>
      </c>
      <c r="D266" s="59" t="n">
        <v>0.0445</v>
      </c>
      <c r="E266" s="59" t="n">
        <v>5</v>
      </c>
      <c r="L266" s="59" t="n">
        <v>0.0227</v>
      </c>
      <c r="M266" s="59" t="n">
        <v>0.0292</v>
      </c>
      <c r="N266" s="59" t="n">
        <v>0.0386</v>
      </c>
      <c r="O266" s="59" t="n">
        <v>0.0392</v>
      </c>
    </row>
    <row r="267" hidden="1">
      <c r="A267" s="59" t="n">
        <v>0.0322</v>
      </c>
      <c r="B267" s="59" t="n">
        <v>0.0261</v>
      </c>
      <c r="C267" s="59" t="n">
        <v>0.0312</v>
      </c>
      <c r="D267" s="59" t="n">
        <v>0.021</v>
      </c>
      <c r="E267" s="59" t="n">
        <v>5</v>
      </c>
      <c r="L267" s="59" t="n">
        <v>0.0197</v>
      </c>
      <c r="M267" s="59" t="n">
        <v>0.0334</v>
      </c>
      <c r="N267" s="59" t="n">
        <v>0.0411</v>
      </c>
      <c r="O267" s="59" t="n">
        <v>0.0556</v>
      </c>
    </row>
    <row r="268" hidden="1">
      <c r="A268" s="61" t="n">
        <v>0.0165</v>
      </c>
      <c r="B268" s="61" t="n">
        <v>0.0176</v>
      </c>
      <c r="C268" s="61" t="n">
        <v>0.0138</v>
      </c>
      <c r="D268" s="61" t="n">
        <v>0.0266</v>
      </c>
      <c r="E268" s="61" t="n">
        <v>6</v>
      </c>
      <c r="L268" s="59" t="n">
        <v>0.0257</v>
      </c>
      <c r="M268" s="59" t="n">
        <v>0.0234</v>
      </c>
      <c r="N268" s="59" t="n">
        <v>0.0405</v>
      </c>
      <c r="O268" s="59" t="n">
        <v>0.0548</v>
      </c>
    </row>
    <row r="269" hidden="1">
      <c r="A269" s="61" t="n">
        <v>0.0197</v>
      </c>
      <c r="B269" s="61" t="n">
        <v>0.0167</v>
      </c>
      <c r="C269" s="61" t="n">
        <v>0.008529999999999999</v>
      </c>
      <c r="D269" s="61" t="n">
        <v>0.0123</v>
      </c>
      <c r="E269" s="61" t="n">
        <v>7</v>
      </c>
      <c r="L269" s="59" t="n">
        <v>0.0213</v>
      </c>
      <c r="M269" s="59" t="n">
        <v>0.0118</v>
      </c>
      <c r="N269" s="59" t="n">
        <v>0.0303</v>
      </c>
      <c r="O269" s="59" t="n">
        <v>0.0207</v>
      </c>
    </row>
    <row r="270" hidden="1">
      <c r="A270" s="59" t="n">
        <v>0.043</v>
      </c>
      <c r="B270" s="59" t="n">
        <v>0.0317</v>
      </c>
      <c r="C270" s="59" t="n">
        <v>0.0364</v>
      </c>
      <c r="D270" s="59" t="n">
        <v>0.0347</v>
      </c>
      <c r="E270" s="59" t="n">
        <v>1</v>
      </c>
      <c r="L270" s="59" t="n">
        <v>0.0308</v>
      </c>
      <c r="M270" s="59" t="n">
        <v>0.0179</v>
      </c>
      <c r="N270" s="59" t="n">
        <v>0.0434</v>
      </c>
      <c r="O270" s="59" t="n">
        <v>0.0363</v>
      </c>
    </row>
    <row r="271" hidden="1">
      <c r="A271" s="59" t="n">
        <v>0.0388</v>
      </c>
      <c r="B271" s="59" t="n">
        <v>0.04389999999999999</v>
      </c>
      <c r="C271" s="59" t="n">
        <v>0.0341</v>
      </c>
      <c r="D271" s="59" t="n">
        <v>0.0263</v>
      </c>
      <c r="E271" s="59" t="n">
        <v>2</v>
      </c>
      <c r="L271" s="59" t="n">
        <v>0.0186</v>
      </c>
      <c r="M271" s="59" t="n">
        <v>0.0276</v>
      </c>
      <c r="N271" s="59" t="n">
        <v>0.0382</v>
      </c>
      <c r="O271" s="59" t="n">
        <v>0.0475</v>
      </c>
    </row>
    <row r="272" hidden="1">
      <c r="A272" s="59" t="n">
        <v>0.027</v>
      </c>
      <c r="B272" s="59" t="n">
        <v>0.0381</v>
      </c>
      <c r="C272" s="59" t="n">
        <v>0.0349</v>
      </c>
      <c r="D272" s="59" t="n">
        <v>0.0504</v>
      </c>
      <c r="E272" s="59" t="n">
        <v>3</v>
      </c>
      <c r="L272" s="59" t="n">
        <v>0.0279</v>
      </c>
      <c r="M272" s="59" t="n">
        <v>0.0323</v>
      </c>
      <c r="N272" s="59" t="n">
        <v>0.0406</v>
      </c>
      <c r="O272" s="59" t="n">
        <v>0.0247</v>
      </c>
    </row>
    <row r="273" hidden="1">
      <c r="A273" s="59" t="n">
        <v>0.0209</v>
      </c>
      <c r="B273" s="59" t="n">
        <v>0.0343</v>
      </c>
      <c r="C273" s="59" t="n">
        <v>0.0338</v>
      </c>
      <c r="D273" s="59" t="n">
        <v>0.0336</v>
      </c>
      <c r="E273" s="59" t="n">
        <v>5</v>
      </c>
      <c r="L273" s="59" t="n">
        <v>0.0196</v>
      </c>
      <c r="M273" s="59" t="n">
        <v>0.02755</v>
      </c>
      <c r="N273" s="59" t="n">
        <v>0.0402</v>
      </c>
      <c r="O273" s="59" t="n">
        <v>0.0241</v>
      </c>
    </row>
    <row r="274" hidden="1">
      <c r="A274" s="59" t="n">
        <v>0.0252</v>
      </c>
      <c r="B274" s="59" t="n">
        <v>0.021</v>
      </c>
      <c r="C274" s="59" t="n">
        <v>0.0315</v>
      </c>
      <c r="D274" s="59" t="n">
        <v>0.0536</v>
      </c>
      <c r="E274" s="59" t="n">
        <v>5</v>
      </c>
      <c r="L274" s="59" t="n">
        <v>0.009599999999999999</v>
      </c>
      <c r="M274" s="59" t="n">
        <v>0.0115</v>
      </c>
      <c r="N274" s="59" t="n">
        <v>0.0193</v>
      </c>
      <c r="O274" s="59" t="n">
        <v>0.0295</v>
      </c>
    </row>
    <row r="275" hidden="1">
      <c r="A275" s="61" t="n">
        <v>0.0138</v>
      </c>
      <c r="B275" s="61" t="n">
        <v>0.011</v>
      </c>
      <c r="C275" s="61" t="n">
        <v>0.0077</v>
      </c>
      <c r="D275" s="61" t="n">
        <v>0.0225</v>
      </c>
      <c r="E275" s="61" t="n">
        <v>6</v>
      </c>
      <c r="L275" s="59" t="n">
        <v>0.0067</v>
      </c>
      <c r="M275" s="59" t="n">
        <v>0.0029</v>
      </c>
      <c r="N275" s="59" t="n">
        <v>0.008399999999999999</v>
      </c>
      <c r="O275" s="59" t="n">
        <v>0.0141</v>
      </c>
    </row>
    <row r="276" hidden="1">
      <c r="A276" s="61" t="n">
        <v>0.0202</v>
      </c>
      <c r="B276" s="61" t="n">
        <v>0.018</v>
      </c>
      <c r="C276" s="61" t="n">
        <v>0.012</v>
      </c>
      <c r="D276" s="61" t="n">
        <v>0.03</v>
      </c>
      <c r="E276" s="61" t="n">
        <v>7</v>
      </c>
      <c r="L276" s="59" t="n">
        <v>0.0069</v>
      </c>
      <c r="M276" s="59" t="n">
        <v>0.0015</v>
      </c>
      <c r="N276" s="59" t="n">
        <v>0.0019</v>
      </c>
      <c r="O276" s="59" t="n">
        <v>0.0066</v>
      </c>
    </row>
    <row r="277" hidden="1">
      <c r="A277" s="59" t="n">
        <v>0.0463</v>
      </c>
      <c r="B277" s="59" t="n">
        <v>0.02855</v>
      </c>
      <c r="C277" s="59" t="n">
        <v>0.0328</v>
      </c>
      <c r="D277" s="59" t="n">
        <v>0.0461</v>
      </c>
      <c r="E277" s="59" t="n">
        <v>1</v>
      </c>
      <c r="L277" s="59" t="n">
        <v>0.0122</v>
      </c>
      <c r="M277" s="59" t="n">
        <v>0.00305</v>
      </c>
      <c r="N277" s="59" t="n">
        <v>0.0029</v>
      </c>
      <c r="O277" s="59" t="n">
        <v>0.0115</v>
      </c>
    </row>
    <row r="278" hidden="1">
      <c r="A278" s="59" t="n">
        <v>0.0395</v>
      </c>
      <c r="B278" s="59" t="n">
        <v>0.0332</v>
      </c>
      <c r="C278" s="59" t="n">
        <v>0.0316</v>
      </c>
      <c r="D278" s="59" t="n">
        <v>0.0741</v>
      </c>
      <c r="E278" s="59" t="n">
        <v>2</v>
      </c>
      <c r="L278" s="59" t="n">
        <v>0.0223</v>
      </c>
      <c r="M278" s="59" t="n">
        <v>0.0203</v>
      </c>
      <c r="N278" s="59" t="n">
        <v>0.0314</v>
      </c>
      <c r="O278" s="59" t="n">
        <v>0.0272</v>
      </c>
    </row>
    <row r="279">
      <c r="A279" s="59" t="n">
        <v>0.0361</v>
      </c>
      <c r="B279" s="59" t="n">
        <v>0.0173</v>
      </c>
      <c r="C279" s="59" t="n">
        <v>0.0223</v>
      </c>
      <c r="D279" s="59" t="n">
        <v>0.0303</v>
      </c>
      <c r="E279" s="59" t="n">
        <v>3</v>
      </c>
      <c r="L279" s="59" t="n">
        <v>0.0435</v>
      </c>
      <c r="M279" s="59" t="n">
        <v>0.115</v>
      </c>
      <c r="N279" s="59" t="n">
        <v>0.0629</v>
      </c>
      <c r="O279" s="59" t="n">
        <v>0.0236</v>
      </c>
    </row>
    <row r="280" hidden="1">
      <c r="A280" s="59" t="n">
        <v>0.0455</v>
      </c>
      <c r="B280" s="59" t="n">
        <v>0.0342</v>
      </c>
      <c r="C280" s="59" t="n">
        <v>0.0301</v>
      </c>
      <c r="D280" s="59" t="n">
        <v>0.0294</v>
      </c>
      <c r="E280" s="59" t="n">
        <v>5</v>
      </c>
      <c r="L280" s="59" t="n">
        <v>0.0389</v>
      </c>
      <c r="M280" s="59" t="n">
        <v>0.0455</v>
      </c>
      <c r="N280" s="59" t="n">
        <v>0.055</v>
      </c>
      <c r="O280" s="59" t="n">
        <v>0.0545</v>
      </c>
    </row>
    <row r="281" hidden="1">
      <c r="A281" s="59" t="n">
        <v>0.0434</v>
      </c>
      <c r="B281" s="59" t="n">
        <v>0.0287</v>
      </c>
      <c r="C281" s="59" t="n">
        <v>0.0319</v>
      </c>
      <c r="D281" s="59" t="n">
        <v>0.024</v>
      </c>
      <c r="E281" s="59" t="n">
        <v>5</v>
      </c>
      <c r="L281" s="59" t="n">
        <v>0.0233</v>
      </c>
      <c r="M281" s="59" t="n">
        <v>0.03325</v>
      </c>
      <c r="N281" s="59" t="n">
        <v>0.0357</v>
      </c>
      <c r="O281" s="59" t="n">
        <v>0.0422</v>
      </c>
    </row>
    <row r="282" hidden="1">
      <c r="A282" s="61" t="n">
        <v>0.0152</v>
      </c>
      <c r="B282" s="61" t="n">
        <v>0.0251</v>
      </c>
      <c r="C282" s="61" t="n">
        <v>0.0142</v>
      </c>
      <c r="D282" s="61" t="n">
        <v>0.0203</v>
      </c>
      <c r="E282" s="61" t="n">
        <v>6</v>
      </c>
      <c r="L282" s="59" t="n">
        <v>0.0277</v>
      </c>
      <c r="M282" s="59" t="n">
        <v>0.04</v>
      </c>
      <c r="N282" s="59" t="n">
        <v>0.0488</v>
      </c>
      <c r="O282" s="59" t="n">
        <v>0.0443</v>
      </c>
    </row>
    <row r="283" hidden="1">
      <c r="A283" s="61" t="n">
        <v>0.0188</v>
      </c>
      <c r="B283" s="61" t="n">
        <v>0.00775</v>
      </c>
      <c r="C283" s="61" t="n">
        <v>0.0054</v>
      </c>
      <c r="D283" s="61" t="n">
        <v>0.0153</v>
      </c>
      <c r="E283" s="61" t="n">
        <v>7</v>
      </c>
      <c r="L283" s="59" t="n">
        <v>0.022</v>
      </c>
      <c r="M283" s="59" t="n">
        <v>0.0268</v>
      </c>
      <c r="N283" s="59" t="n">
        <v>0.0294</v>
      </c>
      <c r="O283" s="59" t="n">
        <v>0.04</v>
      </c>
    </row>
    <row r="284" hidden="1">
      <c r="A284" s="59" t="n">
        <v>0.0348</v>
      </c>
      <c r="B284" s="59" t="n">
        <v>0.0252</v>
      </c>
      <c r="C284" s="59" t="n">
        <v>0.0317</v>
      </c>
      <c r="D284" s="59" t="n">
        <v>0.0356</v>
      </c>
      <c r="E284" s="59" t="n">
        <v>1</v>
      </c>
      <c r="L284" s="59" t="n">
        <v>0.0344</v>
      </c>
      <c r="M284" s="59" t="n">
        <v>0.0374</v>
      </c>
      <c r="N284" s="59" t="n">
        <v>0.0388</v>
      </c>
      <c r="O284" s="59" t="n">
        <v>0.0478</v>
      </c>
    </row>
    <row r="285" hidden="1">
      <c r="A285" s="59" t="n">
        <v>0.0457</v>
      </c>
      <c r="B285" s="59" t="n">
        <v>0.0307</v>
      </c>
      <c r="C285" s="59" t="n">
        <v>0.0318</v>
      </c>
      <c r="D285" s="59" t="n">
        <v>0.0398</v>
      </c>
      <c r="E285" s="59" t="n">
        <v>2</v>
      </c>
      <c r="L285" s="59" t="n">
        <v>0.0489</v>
      </c>
      <c r="M285" s="59" t="n">
        <v>0.0475</v>
      </c>
      <c r="N285" s="59" t="n">
        <v>0.0476</v>
      </c>
      <c r="O285" s="59" t="n">
        <v>0.0569</v>
      </c>
    </row>
    <row r="286" hidden="1">
      <c r="A286" s="59" t="n">
        <v>0.0379</v>
      </c>
      <c r="B286" s="59" t="n">
        <v>0.0458</v>
      </c>
      <c r="C286" s="59" t="n">
        <v>0.0379</v>
      </c>
      <c r="D286" s="59" t="n">
        <v>0.0433</v>
      </c>
      <c r="E286" s="59" t="n">
        <v>3</v>
      </c>
      <c r="L286" s="59" t="n">
        <v>0.026</v>
      </c>
      <c r="M286" s="59" t="n">
        <v>0.0445</v>
      </c>
      <c r="N286" s="59" t="n">
        <v>0.0406</v>
      </c>
      <c r="O286" s="59" t="n">
        <v>0.0297</v>
      </c>
    </row>
    <row r="287" hidden="1">
      <c r="A287" s="59" t="n">
        <v>0.0388</v>
      </c>
      <c r="B287" s="59" t="n">
        <v>0.0476</v>
      </c>
      <c r="C287" s="59" t="n">
        <v>0.04</v>
      </c>
      <c r="D287" s="59" t="n">
        <v>0.0266</v>
      </c>
      <c r="E287" s="59" t="n">
        <v>5</v>
      </c>
      <c r="L287" s="59" t="n">
        <v>0.0095</v>
      </c>
      <c r="M287" s="59" t="n">
        <v>0.0129</v>
      </c>
      <c r="N287" s="59" t="n">
        <v>0.015</v>
      </c>
      <c r="O287" s="59" t="n">
        <v>0.0187</v>
      </c>
    </row>
    <row r="288" hidden="1">
      <c r="A288" s="59" t="n">
        <v>0.06619999999999999</v>
      </c>
      <c r="B288" s="59" t="n">
        <v>0.0379</v>
      </c>
      <c r="C288" s="59" t="n">
        <v>0.0375</v>
      </c>
      <c r="D288" s="59" t="n">
        <v>0.0519</v>
      </c>
      <c r="E288" s="59" t="n">
        <v>5</v>
      </c>
      <c r="L288" s="59" t="n">
        <v>0.0205</v>
      </c>
      <c r="M288" s="59" t="n">
        <v>0.0146</v>
      </c>
      <c r="N288" s="59" t="n">
        <v>0.0176</v>
      </c>
      <c r="O288" s="59" t="n">
        <v>0.0259</v>
      </c>
    </row>
    <row r="289" hidden="1">
      <c r="A289" s="61" t="n">
        <v>0.0115</v>
      </c>
      <c r="B289" s="61" t="n">
        <v>0.0097</v>
      </c>
      <c r="C289" s="61" t="n">
        <v>0.0053</v>
      </c>
      <c r="D289" s="61" t="n">
        <v>0.0167</v>
      </c>
      <c r="E289" s="61" t="n">
        <v>6</v>
      </c>
      <c r="L289" s="59" t="n">
        <v>0.0102</v>
      </c>
      <c r="M289" s="59" t="n">
        <v>0.00615</v>
      </c>
      <c r="N289" s="59" t="n">
        <v>0.0033</v>
      </c>
      <c r="O289" s="59" t="n">
        <v>0.0105</v>
      </c>
    </row>
    <row r="290" hidden="1">
      <c r="A290" s="61" t="n">
        <v>0.0157</v>
      </c>
      <c r="B290" s="61" t="n">
        <v>0.0171</v>
      </c>
      <c r="C290" s="61" t="n">
        <v>0.00936</v>
      </c>
      <c r="D290" s="61" t="n">
        <v>0.0156</v>
      </c>
      <c r="E290" s="61" t="n">
        <v>7</v>
      </c>
      <c r="M290" s="59" t="n">
        <v>0.0359</v>
      </c>
      <c r="N290" s="59" t="n">
        <v>0.0103</v>
      </c>
      <c r="O290" s="59" t="n">
        <v>0.0117</v>
      </c>
    </row>
    <row r="291" hidden="1">
      <c r="A291" s="59" t="n">
        <v>0.0387</v>
      </c>
      <c r="B291" s="59" t="n">
        <v>0.06759999999999999</v>
      </c>
      <c r="C291" s="59" t="n">
        <v>0.09080000000000001</v>
      </c>
      <c r="D291" s="59" t="n">
        <v>0.0684</v>
      </c>
      <c r="E291" s="59" t="n">
        <v>1</v>
      </c>
      <c r="L291" s="59" t="n">
        <v>0.0492</v>
      </c>
      <c r="M291" s="59" t="n">
        <v>0.0506</v>
      </c>
      <c r="N291" s="59" t="n">
        <v>0.0346</v>
      </c>
      <c r="O291" s="59" t="n">
        <v>0.0199</v>
      </c>
    </row>
    <row r="292" hidden="1">
      <c r="A292" s="59" t="n">
        <v>0.0337</v>
      </c>
      <c r="B292" s="59" t="n">
        <v>0.0266</v>
      </c>
      <c r="C292" s="59" t="n">
        <v>0.0303</v>
      </c>
      <c r="D292" s="59" t="n">
        <v>0.0796</v>
      </c>
      <c r="E292" s="59" t="n">
        <v>2</v>
      </c>
      <c r="L292" s="59" t="n">
        <v>0.0239</v>
      </c>
      <c r="M292" s="59" t="n">
        <v>0.0241</v>
      </c>
      <c r="N292" s="59" t="n">
        <v>0.0346</v>
      </c>
      <c r="O292" s="59" t="n">
        <v>0.0427</v>
      </c>
    </row>
    <row r="293" hidden="1">
      <c r="A293" s="59" t="n">
        <v>0.0295</v>
      </c>
      <c r="B293" s="59" t="n">
        <v>0.0343</v>
      </c>
      <c r="C293" s="59" t="n">
        <v>0.0407</v>
      </c>
      <c r="E293" s="59" t="n">
        <v>3</v>
      </c>
      <c r="L293" s="59" t="n">
        <v>0.0186</v>
      </c>
      <c r="M293" s="59" t="n">
        <v>0.0189</v>
      </c>
      <c r="N293" s="59" t="n">
        <v>0.0433</v>
      </c>
      <c r="O293" s="59" t="n">
        <v>0.0415</v>
      </c>
    </row>
    <row r="294" hidden="1">
      <c r="A294" s="59" t="n">
        <v>0.0261</v>
      </c>
      <c r="B294" s="59" t="n">
        <v>0.0367</v>
      </c>
      <c r="C294" s="59" t="n">
        <v>0.0506</v>
      </c>
      <c r="D294" s="59" t="n">
        <v>0.0761</v>
      </c>
      <c r="E294" s="59" t="n">
        <v>5</v>
      </c>
      <c r="L294" s="59" t="n">
        <v>0.0231</v>
      </c>
      <c r="M294" s="59" t="n">
        <v>0.0198</v>
      </c>
      <c r="N294" s="59" t="n">
        <v>0.0251</v>
      </c>
      <c r="O294" s="59" t="n">
        <v>0.0216</v>
      </c>
    </row>
    <row r="295" hidden="1">
      <c r="A295" s="59" t="n">
        <v>0.0259</v>
      </c>
      <c r="B295" s="59" t="n">
        <v>0.0334</v>
      </c>
      <c r="C295" s="59" t="n">
        <v>0.0645</v>
      </c>
      <c r="D295" s="59" t="n">
        <v>0.0401</v>
      </c>
      <c r="E295" s="59" t="n">
        <v>5</v>
      </c>
      <c r="L295" s="59" t="n">
        <v>0.0423</v>
      </c>
      <c r="M295" s="59" t="n">
        <v>0.0327</v>
      </c>
      <c r="N295" s="59" t="n">
        <v>0.0252</v>
      </c>
      <c r="O295" s="59" t="n">
        <v>0.0462</v>
      </c>
    </row>
    <row r="296" hidden="1">
      <c r="A296" s="61" t="n">
        <v>0.0183</v>
      </c>
      <c r="B296" s="61" t="n">
        <v>0.017</v>
      </c>
      <c r="C296" s="61" t="n">
        <v>0.0166</v>
      </c>
      <c r="D296" s="61" t="n">
        <v>0.0448</v>
      </c>
      <c r="E296" s="61" t="n">
        <v>6</v>
      </c>
      <c r="L296" s="59" t="n">
        <v>0.0189</v>
      </c>
      <c r="M296" s="59" t="n">
        <v>0.0251</v>
      </c>
      <c r="N296" s="59" t="n">
        <v>0.0366</v>
      </c>
      <c r="O296" s="59" t="n">
        <v>0.0331</v>
      </c>
    </row>
    <row r="297" hidden="1">
      <c r="A297" s="61" t="n">
        <v>0.0125</v>
      </c>
      <c r="B297" s="61" t="n">
        <v>0.0102</v>
      </c>
      <c r="C297" s="61" t="n">
        <v>0.0127</v>
      </c>
      <c r="D297" s="61" t="n">
        <v>0.0252</v>
      </c>
      <c r="E297" s="61" t="n">
        <v>7</v>
      </c>
      <c r="L297" s="59" t="n">
        <v>0.0091</v>
      </c>
      <c r="M297" s="59" t="n">
        <v>0.006</v>
      </c>
      <c r="N297" s="59" t="n">
        <v>0.0042</v>
      </c>
      <c r="O297" s="59" t="n">
        <v>0.0184</v>
      </c>
    </row>
    <row r="298" hidden="1">
      <c r="A298" s="59" t="n">
        <v>0.0226</v>
      </c>
      <c r="B298" s="59" t="n">
        <v>0.0207</v>
      </c>
      <c r="C298" s="59" t="n">
        <v>0.0293</v>
      </c>
      <c r="D298" s="59" t="n">
        <v>0.0365</v>
      </c>
      <c r="E298" s="59" t="n">
        <v>1</v>
      </c>
      <c r="L298" s="59" t="n">
        <v>0.0155</v>
      </c>
      <c r="M298" s="59" t="n">
        <v>0.0119</v>
      </c>
      <c r="N298" s="59" t="n">
        <v>0.0115</v>
      </c>
      <c r="O298" s="59" t="n">
        <v>0.0203</v>
      </c>
    </row>
    <row r="299" hidden="1">
      <c r="A299" s="59" t="n">
        <v>0.0209</v>
      </c>
      <c r="B299" s="59" t="n">
        <v>0.0302</v>
      </c>
      <c r="C299" s="59" t="n">
        <v>0.0306</v>
      </c>
      <c r="D299" s="59" t="n">
        <v>0.0217</v>
      </c>
      <c r="E299" s="59" t="n">
        <v>2</v>
      </c>
      <c r="L299" s="59" t="n">
        <v>0.0223</v>
      </c>
      <c r="M299" s="59" t="n">
        <v>0.0431</v>
      </c>
      <c r="N299" s="59" t="n">
        <v>0.0354</v>
      </c>
      <c r="O299" s="59" t="n">
        <v>0.0246</v>
      </c>
    </row>
    <row r="300" hidden="1">
      <c r="A300" s="59" t="n">
        <v>0.0392</v>
      </c>
      <c r="B300" s="59" t="n">
        <v>0.0251</v>
      </c>
      <c r="C300" s="59" t="n">
        <v>0.0241</v>
      </c>
      <c r="D300" s="59" t="n">
        <v>0.0373</v>
      </c>
      <c r="E300" s="59" t="n">
        <v>3</v>
      </c>
      <c r="L300" s="59" t="n">
        <v>0.034</v>
      </c>
      <c r="M300" s="59" t="n">
        <v>0.0292</v>
      </c>
      <c r="N300" s="59" t="n">
        <v>0.0458</v>
      </c>
      <c r="O300" s="59" t="n">
        <v>0.0368</v>
      </c>
    </row>
    <row r="301" hidden="1">
      <c r="A301" s="59" t="n">
        <v>0.0199</v>
      </c>
      <c r="B301" s="59" t="n">
        <v>0.02405</v>
      </c>
      <c r="C301" s="59" t="n">
        <v>0.0216</v>
      </c>
      <c r="D301" s="59" t="n">
        <v>0.0261</v>
      </c>
      <c r="E301" s="59" t="n">
        <v>5</v>
      </c>
      <c r="L301" s="59" t="n">
        <v>0.0137</v>
      </c>
      <c r="M301" s="59" t="n">
        <v>0.0324</v>
      </c>
      <c r="N301" s="59" t="n">
        <v>0.0262</v>
      </c>
      <c r="O301" s="59" t="n">
        <v>0.0282</v>
      </c>
    </row>
    <row r="302" hidden="1">
      <c r="A302" s="59" t="n">
        <v>0.0184</v>
      </c>
      <c r="B302" s="59" t="n">
        <v>0.023</v>
      </c>
      <c r="C302" s="59" t="n">
        <v>0.0346</v>
      </c>
      <c r="D302" s="59" t="n">
        <v>0.0436</v>
      </c>
      <c r="E302" s="59" t="n">
        <v>5</v>
      </c>
      <c r="L302" s="59" t="n">
        <v>0.0211</v>
      </c>
      <c r="M302" s="59" t="n">
        <v>0.0322</v>
      </c>
      <c r="N302" s="59" t="n">
        <v>0.0389</v>
      </c>
      <c r="O302" s="59" t="n">
        <v>0.0216</v>
      </c>
    </row>
    <row r="303" hidden="1">
      <c r="A303" s="61" t="n">
        <v>0.014</v>
      </c>
      <c r="B303" s="61" t="n">
        <v>0.0222</v>
      </c>
      <c r="C303" s="61" t="n">
        <v>0.019</v>
      </c>
      <c r="D303" s="61" t="n">
        <v>0.024</v>
      </c>
      <c r="E303" s="61" t="n">
        <v>6</v>
      </c>
      <c r="L303" s="59" t="n">
        <v>0.029</v>
      </c>
      <c r="M303" s="59" t="n">
        <v>0.055</v>
      </c>
      <c r="N303" s="59" t="n">
        <v>0.023</v>
      </c>
      <c r="O303" s="59" t="n">
        <v>0.033</v>
      </c>
    </row>
    <row r="304" hidden="1">
      <c r="A304" s="61" t="n">
        <v>0.0154</v>
      </c>
      <c r="B304" s="61" t="n">
        <v>0.0133</v>
      </c>
      <c r="C304" s="61" t="n">
        <v>0.0164</v>
      </c>
      <c r="D304" s="61" t="n">
        <v>0.0253</v>
      </c>
      <c r="E304" s="61" t="n">
        <v>7</v>
      </c>
      <c r="L304" s="59" t="n">
        <v>0.0225</v>
      </c>
      <c r="M304" s="59" t="n">
        <v>0.0267</v>
      </c>
      <c r="N304" s="59" t="n">
        <v>0.0324</v>
      </c>
      <c r="O304" s="59" t="n">
        <v>0.04</v>
      </c>
    </row>
    <row r="305" hidden="1">
      <c r="A305" s="59" t="n">
        <v>0.0413</v>
      </c>
      <c r="B305" s="59" t="n">
        <v>0.0303</v>
      </c>
      <c r="C305" s="59" t="n">
        <v>0.023</v>
      </c>
      <c r="D305" s="59" t="n">
        <v>0.0246</v>
      </c>
      <c r="E305" s="59" t="n">
        <v>1</v>
      </c>
      <c r="L305" s="59" t="n">
        <v>0.0252</v>
      </c>
      <c r="M305" s="59" t="n">
        <v>0.0271</v>
      </c>
      <c r="N305" s="59" t="n">
        <v>0.0293</v>
      </c>
      <c r="O305" s="59" t="n">
        <v>0.0368</v>
      </c>
    </row>
    <row r="306" hidden="1">
      <c r="A306" s="59" t="n">
        <v>0.0244</v>
      </c>
      <c r="B306" s="59" t="n">
        <v>0.0306</v>
      </c>
      <c r="C306" s="59" t="n">
        <v>0.0339</v>
      </c>
      <c r="D306" s="59" t="n">
        <v>0.044</v>
      </c>
      <c r="E306" s="59" t="n">
        <v>2</v>
      </c>
      <c r="L306" s="59" t="n">
        <v>0.0211</v>
      </c>
      <c r="M306" s="59" t="n">
        <v>0.0251</v>
      </c>
      <c r="N306" s="59" t="n">
        <v>0.0287</v>
      </c>
      <c r="O306" s="59" t="n">
        <v>0.0259</v>
      </c>
    </row>
    <row r="307" hidden="1">
      <c r="A307" s="59" t="n">
        <v>0.0432</v>
      </c>
      <c r="B307" s="59" t="n">
        <v>0.04135</v>
      </c>
      <c r="C307" s="59" t="n">
        <v>0.0552</v>
      </c>
      <c r="D307" s="59" t="n">
        <v>0.0372</v>
      </c>
      <c r="E307" s="59" t="n">
        <v>3</v>
      </c>
      <c r="L307" s="59" t="n">
        <v>0.0444</v>
      </c>
      <c r="M307" s="59" t="n">
        <v>0.03215</v>
      </c>
      <c r="N307" s="59" t="n">
        <v>0.0215</v>
      </c>
      <c r="O307" s="59" t="n">
        <v>0.0176</v>
      </c>
    </row>
    <row r="308" hidden="1">
      <c r="A308" s="59" t="n">
        <v>0.0364</v>
      </c>
      <c r="B308" s="59" t="n">
        <v>0.0694</v>
      </c>
      <c r="C308" s="59" t="n">
        <v>0.0457</v>
      </c>
      <c r="D308" s="59" t="n">
        <v>0.0597</v>
      </c>
      <c r="E308" s="59" t="n">
        <v>5</v>
      </c>
      <c r="L308" s="59" t="n">
        <v>0.0287</v>
      </c>
      <c r="M308" s="59" t="n">
        <v>0.0381</v>
      </c>
      <c r="N308" s="59" t="n">
        <v>0.0297</v>
      </c>
      <c r="O308" s="59" t="n">
        <v>0.0247</v>
      </c>
    </row>
    <row r="309" hidden="1">
      <c r="A309" s="59" t="n">
        <v>0.0316</v>
      </c>
      <c r="B309" s="59" t="n">
        <v>0.0395</v>
      </c>
      <c r="C309" s="59" t="n">
        <v>0.0382</v>
      </c>
      <c r="D309" s="59" t="n">
        <v>0.0467</v>
      </c>
      <c r="E309" s="59" t="n">
        <v>5</v>
      </c>
      <c r="L309" s="59" t="n">
        <v>0.0366</v>
      </c>
      <c r="M309" s="59" t="n">
        <v>0.0151</v>
      </c>
      <c r="N309" s="59" t="n">
        <v>0.0331</v>
      </c>
      <c r="O309" s="59" t="n">
        <v>0.0193</v>
      </c>
    </row>
    <row r="310" hidden="1">
      <c r="A310" s="61" t="n">
        <v>0.0208</v>
      </c>
      <c r="B310" s="61" t="n">
        <v>0.0274</v>
      </c>
      <c r="C310" s="61" t="n">
        <v>0.0183</v>
      </c>
      <c r="D310" s="61" t="n">
        <v>0.0294</v>
      </c>
      <c r="E310" s="61" t="n">
        <v>6</v>
      </c>
      <c r="L310" s="59" t="n">
        <v>0.0179</v>
      </c>
      <c r="M310" s="59" t="n">
        <v>0.0265</v>
      </c>
      <c r="N310" s="59" t="n">
        <v>0.0322</v>
      </c>
      <c r="O310" s="59" t="n">
        <v>0.0307</v>
      </c>
    </row>
    <row r="311" hidden="1">
      <c r="A311" s="61" t="n">
        <v>0.0445</v>
      </c>
      <c r="B311" s="61" t="n">
        <v>0.0292</v>
      </c>
      <c r="C311" s="61" t="n">
        <v>0.018</v>
      </c>
      <c r="D311" s="61" t="n">
        <v>0.0463</v>
      </c>
      <c r="E311" s="61" t="n">
        <v>7</v>
      </c>
      <c r="L311" s="59" t="n">
        <v>0.008</v>
      </c>
      <c r="M311" s="59" t="n">
        <v>0.007500000000000001</v>
      </c>
      <c r="N311" s="59" t="n">
        <v>0.0058</v>
      </c>
      <c r="O311" s="59" t="n">
        <v>0.0145</v>
      </c>
    </row>
    <row r="312" hidden="1">
      <c r="A312" s="59" t="n">
        <v>0.0319</v>
      </c>
      <c r="B312" s="59" t="n">
        <v>0.0438</v>
      </c>
      <c r="C312" s="59" t="n">
        <v>0.0282</v>
      </c>
      <c r="D312" s="59" t="n">
        <v>0.0528</v>
      </c>
      <c r="E312" s="59" t="n">
        <v>1</v>
      </c>
      <c r="L312" s="59" t="n">
        <v>0.097</v>
      </c>
      <c r="M312" s="59" t="n">
        <v>0.0286</v>
      </c>
      <c r="N312" s="59" t="n">
        <v>0.0191</v>
      </c>
      <c r="O312" s="59" t="n">
        <v>0.025</v>
      </c>
    </row>
    <row r="313" hidden="1">
      <c r="A313" s="59" t="n">
        <v>0.0577</v>
      </c>
      <c r="B313" s="59" t="n">
        <v>0.05624999999999999</v>
      </c>
      <c r="C313" s="59" t="n">
        <v>0.0366</v>
      </c>
      <c r="D313" s="59" t="n">
        <v>0.0458</v>
      </c>
      <c r="E313" s="59" t="n">
        <v>2</v>
      </c>
      <c r="L313" s="59" t="n">
        <v>0.0634</v>
      </c>
      <c r="M313" s="59" t="n">
        <v>0.0474</v>
      </c>
      <c r="N313" s="59" t="n">
        <v>0.0368</v>
      </c>
      <c r="O313" s="59" t="n">
        <v>0.026</v>
      </c>
    </row>
    <row r="314" hidden="1">
      <c r="A314" s="59" t="n">
        <v>0.037</v>
      </c>
      <c r="B314" s="59" t="n">
        <v>0.0674</v>
      </c>
      <c r="C314" s="59" t="n">
        <v>0.0502</v>
      </c>
      <c r="D314" s="59" t="n">
        <v>0.0537</v>
      </c>
      <c r="E314" s="59" t="n">
        <v>3</v>
      </c>
      <c r="L314" s="59" t="n">
        <v>0.0157</v>
      </c>
      <c r="M314" s="59" t="n">
        <v>0.0301</v>
      </c>
      <c r="N314" s="59" t="n">
        <v>0.07140000000000001</v>
      </c>
      <c r="O314" s="59" t="n">
        <v>0.0241</v>
      </c>
    </row>
    <row r="315" hidden="1">
      <c r="A315" s="59" t="n">
        <v>0.0598</v>
      </c>
      <c r="B315" s="59" t="n">
        <v>0.0482</v>
      </c>
      <c r="C315" s="59" t="n">
        <v>0.0365</v>
      </c>
      <c r="D315" s="59" t="n">
        <v>0.0519</v>
      </c>
      <c r="E315" s="59" t="n">
        <v>5</v>
      </c>
      <c r="L315" s="59" t="n">
        <v>0.0415</v>
      </c>
      <c r="M315" s="59" t="n">
        <v>0.02195</v>
      </c>
      <c r="N315" s="59" t="n">
        <v>0.0327</v>
      </c>
      <c r="O315" s="59" t="n">
        <v>0.0347</v>
      </c>
    </row>
    <row r="316" hidden="1">
      <c r="A316" s="59" t="n">
        <v>0.07000000000000001</v>
      </c>
      <c r="B316" s="59" t="n">
        <v>0.0483</v>
      </c>
      <c r="C316" s="59" t="n">
        <v>0.0442</v>
      </c>
      <c r="E316" s="59" t="n">
        <v>5</v>
      </c>
      <c r="L316" s="59" t="n">
        <v>0.0374</v>
      </c>
      <c r="M316" s="59" t="n">
        <v>0.0324</v>
      </c>
      <c r="N316" s="59" t="n">
        <v>0.0256</v>
      </c>
      <c r="O316" s="59" t="n">
        <v>0.0454</v>
      </c>
    </row>
    <row r="317" hidden="1">
      <c r="A317" s="61" t="n">
        <v>0.0427</v>
      </c>
      <c r="B317" s="61" t="n">
        <v>0.0322</v>
      </c>
      <c r="C317" s="61" t="n">
        <v>0.0373</v>
      </c>
      <c r="D317" s="61" t="n">
        <v>0.0557</v>
      </c>
      <c r="E317" s="61" t="n">
        <v>6</v>
      </c>
      <c r="L317" s="59" t="n">
        <v>0.038</v>
      </c>
      <c r="M317" s="59" t="n">
        <v>0.0297</v>
      </c>
      <c r="N317" s="59" t="n">
        <v>0.0264</v>
      </c>
      <c r="O317" s="59" t="n">
        <v>0.0369</v>
      </c>
    </row>
    <row r="318" hidden="1">
      <c r="A318" s="61" t="n">
        <v>0.0291</v>
      </c>
      <c r="B318" s="61" t="n">
        <v>0.027</v>
      </c>
      <c r="C318" s="61" t="n">
        <v>0.0261</v>
      </c>
      <c r="D318" s="61" t="n">
        <v>0.0443</v>
      </c>
      <c r="E318" s="61" t="n">
        <v>7</v>
      </c>
      <c r="L318" s="59" t="n">
        <v>0.026</v>
      </c>
      <c r="M318" s="59" t="n">
        <v>0.0278</v>
      </c>
      <c r="N318" s="59" t="n">
        <v>0.0389</v>
      </c>
      <c r="O318" s="59" t="n">
        <v>0.0355</v>
      </c>
    </row>
    <row r="319" hidden="1">
      <c r="A319" s="59" t="n">
        <v>0.0288</v>
      </c>
      <c r="B319" s="59" t="n">
        <v>0.03245</v>
      </c>
      <c r="C319" s="59" t="n">
        <v>0.0414</v>
      </c>
      <c r="D319" s="59" t="n">
        <v>0.0453</v>
      </c>
      <c r="E319" s="59" t="n">
        <v>1</v>
      </c>
      <c r="L319" s="59" t="n">
        <v>0.0404</v>
      </c>
      <c r="M319" s="59" t="n">
        <v>0.0277</v>
      </c>
      <c r="N319" s="59" t="n">
        <v>0.0309</v>
      </c>
      <c r="O319" s="59" t="n">
        <v>0.0333</v>
      </c>
    </row>
    <row r="320" hidden="1">
      <c r="A320" s="59" t="n">
        <v>0.0289</v>
      </c>
      <c r="B320" s="59" t="n">
        <v>0.0341</v>
      </c>
      <c r="C320" s="59" t="n">
        <v>0.0456</v>
      </c>
      <c r="D320" s="59" t="n">
        <v>0.0687</v>
      </c>
      <c r="E320" s="59" t="n">
        <v>2</v>
      </c>
      <c r="L320" s="59" t="n">
        <v>0.0284</v>
      </c>
      <c r="M320" s="59" t="n">
        <v>0.042</v>
      </c>
      <c r="N320" s="59" t="n">
        <v>0.0213</v>
      </c>
      <c r="O320" s="59" t="n">
        <v>0.0395</v>
      </c>
    </row>
    <row r="321" hidden="1">
      <c r="A321" s="59" t="n">
        <v>0.0254</v>
      </c>
      <c r="B321" s="59" t="n">
        <v>0.0298</v>
      </c>
      <c r="C321" s="59" t="n">
        <v>0.0738</v>
      </c>
      <c r="D321" s="59" t="n">
        <v>0.0389</v>
      </c>
      <c r="E321" s="59" t="n">
        <v>3</v>
      </c>
      <c r="L321" s="59" t="n">
        <v>0.0184</v>
      </c>
      <c r="M321" s="59" t="n">
        <v>0.0263</v>
      </c>
      <c r="N321" s="59" t="n">
        <v>0.0252</v>
      </c>
      <c r="O321" s="59" t="n">
        <v>0.019</v>
      </c>
    </row>
    <row r="322" hidden="1">
      <c r="A322" s="59" t="n">
        <v>0.034</v>
      </c>
      <c r="B322" s="59" t="n">
        <v>0.0393</v>
      </c>
      <c r="C322" s="59" t="n">
        <v>0.0482</v>
      </c>
      <c r="D322" s="59" t="n">
        <v>0.064</v>
      </c>
      <c r="E322" s="59" t="n">
        <v>5</v>
      </c>
      <c r="L322" s="59" t="n">
        <v>0.0225</v>
      </c>
      <c r="M322" s="59" t="n">
        <v>0.0201</v>
      </c>
      <c r="N322" s="59" t="n">
        <v>0.0301</v>
      </c>
      <c r="O322" s="59" t="n">
        <v>0.0244</v>
      </c>
    </row>
    <row r="323" hidden="1">
      <c r="A323" s="59" t="n">
        <v>0.0245</v>
      </c>
      <c r="B323" s="59" t="n">
        <v>0.0268</v>
      </c>
      <c r="C323" s="59" t="n">
        <v>0.0479</v>
      </c>
      <c r="D323" s="59" t="n">
        <v>0.0421</v>
      </c>
      <c r="E323" s="59" t="n">
        <v>5</v>
      </c>
      <c r="L323" s="59" t="n">
        <v>0.0265</v>
      </c>
      <c r="M323" s="59" t="n">
        <v>0.0214</v>
      </c>
      <c r="N323" s="59" t="n">
        <v>0.0348</v>
      </c>
      <c r="O323" s="59" t="n">
        <v>0.0226</v>
      </c>
    </row>
    <row r="324" hidden="1">
      <c r="A324" s="61" t="n">
        <v>0.0185</v>
      </c>
      <c r="B324" s="61" t="n">
        <v>0.0162</v>
      </c>
      <c r="C324" s="61" t="n">
        <v>0.0135</v>
      </c>
      <c r="D324" s="61" t="n">
        <v>0.0244</v>
      </c>
      <c r="E324" s="61" t="n">
        <v>6</v>
      </c>
      <c r="L324" s="59" t="n">
        <v>0.0433</v>
      </c>
      <c r="M324" s="59" t="n">
        <v>0.0385</v>
      </c>
      <c r="N324" s="59" t="n">
        <v>0.0376</v>
      </c>
      <c r="O324" s="59" t="n">
        <v>0.0426</v>
      </c>
    </row>
    <row r="325" hidden="1">
      <c r="A325" s="61" t="n">
        <v>0.0163</v>
      </c>
      <c r="B325" s="61" t="n">
        <v>0.0143</v>
      </c>
      <c r="C325" s="61" t="n">
        <v>0.0137</v>
      </c>
      <c r="D325" s="61" t="n">
        <v>0.0236</v>
      </c>
      <c r="E325" s="61" t="n">
        <v>7</v>
      </c>
      <c r="L325" s="59" t="n">
        <v>0.0328</v>
      </c>
      <c r="M325" s="59" t="n">
        <v>0.0347</v>
      </c>
      <c r="N325" s="59" t="n">
        <v>0.0497</v>
      </c>
      <c r="O325" s="59" t="n">
        <v>0.0307</v>
      </c>
    </row>
    <row r="326" hidden="1">
      <c r="A326" s="59" t="n">
        <v>0.0362</v>
      </c>
      <c r="B326" s="59" t="n">
        <v>0.0364</v>
      </c>
      <c r="C326" s="59" t="n">
        <v>0.0379</v>
      </c>
      <c r="D326" s="59" t="n">
        <v>0.0457</v>
      </c>
      <c r="E326" s="59" t="n">
        <v>1</v>
      </c>
      <c r="L326" s="59" t="n">
        <v>0.0239</v>
      </c>
      <c r="M326" s="59" t="n">
        <v>0.0369</v>
      </c>
      <c r="N326" s="59" t="n">
        <v>0.029</v>
      </c>
      <c r="O326" s="59" t="n">
        <v>0.0361</v>
      </c>
    </row>
    <row r="327" hidden="1">
      <c r="A327" s="59" t="n">
        <v>0.0307</v>
      </c>
      <c r="B327" s="59" t="n">
        <v>0.0408</v>
      </c>
      <c r="C327" s="59" t="n">
        <v>0.0428</v>
      </c>
      <c r="D327" s="59" t="n">
        <v>0.0485</v>
      </c>
      <c r="E327" s="59" t="n">
        <v>2</v>
      </c>
      <c r="L327" s="59" t="n">
        <v>0.0411</v>
      </c>
      <c r="M327" s="59" t="n">
        <v>0.039</v>
      </c>
      <c r="N327" s="59" t="n">
        <v>0.0254</v>
      </c>
      <c r="O327" s="59" t="n">
        <v>0.0274</v>
      </c>
    </row>
    <row r="328" hidden="1">
      <c r="A328" s="59" t="n">
        <v>0.0293</v>
      </c>
      <c r="B328" s="59" t="n">
        <v>0.0214</v>
      </c>
      <c r="C328" s="59" t="n">
        <v>0.0264</v>
      </c>
      <c r="D328" s="59" t="n">
        <v>0.0394</v>
      </c>
      <c r="E328" s="59" t="n">
        <v>3</v>
      </c>
      <c r="L328" s="59" t="n">
        <v>0.0311</v>
      </c>
      <c r="M328" s="59" t="n">
        <v>0.0293</v>
      </c>
      <c r="N328" s="59" t="n">
        <v>0.0231</v>
      </c>
      <c r="O328" s="59" t="n">
        <v>0.0377</v>
      </c>
    </row>
    <row r="329" hidden="1">
      <c r="A329" s="59" t="n">
        <v>0.0222</v>
      </c>
      <c r="B329" s="59" t="n">
        <v>0.0103</v>
      </c>
      <c r="C329" s="59" t="n">
        <v>0.0074</v>
      </c>
      <c r="D329" s="59" t="n">
        <v>0.013</v>
      </c>
      <c r="E329" s="59" t="n">
        <v>5</v>
      </c>
      <c r="L329" s="59" t="n">
        <v>0.0474</v>
      </c>
      <c r="M329" s="59" t="n">
        <v>0.0306</v>
      </c>
      <c r="N329" s="59" t="n">
        <v>0.0201</v>
      </c>
      <c r="O329" s="59" t="n">
        <v>0.0421</v>
      </c>
    </row>
    <row r="330" hidden="1">
      <c r="A330" s="59" t="n">
        <v>0.0373</v>
      </c>
      <c r="B330" s="59" t="n">
        <v>0.007900000000000001</v>
      </c>
      <c r="C330" s="59" t="n">
        <v>0.008500000000000001</v>
      </c>
      <c r="D330" s="59" t="n">
        <v>0.0153</v>
      </c>
      <c r="E330" s="59" t="n">
        <v>5</v>
      </c>
      <c r="L330" s="59" t="n">
        <v>0.0421</v>
      </c>
      <c r="M330" s="59" t="n">
        <v>0.0338</v>
      </c>
      <c r="N330" s="59" t="n">
        <v>0.0243</v>
      </c>
      <c r="O330" s="59" t="n">
        <v>0.0414</v>
      </c>
    </row>
    <row r="331" hidden="1">
      <c r="A331" s="61" t="n">
        <v>0.0123</v>
      </c>
      <c r="B331" s="61" t="n">
        <v>0.005350000000000001</v>
      </c>
      <c r="C331" s="61" t="n">
        <v>0.0053</v>
      </c>
      <c r="D331" s="61" t="n">
        <v>0.0168</v>
      </c>
      <c r="E331" s="61" t="n">
        <v>6</v>
      </c>
      <c r="L331" s="59" t="n">
        <v>0.0303</v>
      </c>
      <c r="M331" s="59" t="n">
        <v>0.0183</v>
      </c>
      <c r="N331" s="59" t="n">
        <v>0.0128</v>
      </c>
      <c r="O331" s="59" t="n">
        <v>0.0256</v>
      </c>
    </row>
    <row r="332" hidden="1">
      <c r="A332" s="61" t="n">
        <v>0.0122</v>
      </c>
      <c r="B332" s="61" t="n">
        <v>0.0259</v>
      </c>
      <c r="C332" s="61" t="n">
        <v>0.00814</v>
      </c>
      <c r="D332" s="61" t="n">
        <v>0.0155</v>
      </c>
      <c r="E332" s="61" t="n">
        <v>7</v>
      </c>
      <c r="L332" s="59" t="n">
        <v>0.0357</v>
      </c>
      <c r="M332" s="59" t="n">
        <v>0.0222</v>
      </c>
      <c r="N332" s="59" t="n">
        <v>0.0159</v>
      </c>
      <c r="O332" s="59" t="n">
        <v>0.0282</v>
      </c>
    </row>
    <row r="333" hidden="1">
      <c r="A333" s="59" t="n">
        <v>0.0261</v>
      </c>
      <c r="B333" s="59" t="n">
        <v>0.0592</v>
      </c>
      <c r="C333" s="59" t="n">
        <v>0.0413</v>
      </c>
      <c r="D333" s="59" t="n">
        <v>0.0293</v>
      </c>
      <c r="E333" s="59" t="n">
        <v>1</v>
      </c>
      <c r="L333" s="59" t="n">
        <v>0.034</v>
      </c>
      <c r="M333" s="59" t="n">
        <v>0.02995</v>
      </c>
      <c r="N333" s="59" t="n">
        <v>0.0221</v>
      </c>
      <c r="O333" s="59" t="n">
        <v>0.0259</v>
      </c>
    </row>
    <row r="334" hidden="1">
      <c r="A334" s="59" t="n">
        <v>0.0372</v>
      </c>
      <c r="B334" s="59" t="n">
        <v>0.0277</v>
      </c>
      <c r="C334" s="59" t="n">
        <v>0.0265</v>
      </c>
      <c r="D334" s="59" t="n">
        <v>0.0457</v>
      </c>
      <c r="E334" s="59" t="n">
        <v>2</v>
      </c>
      <c r="L334" s="59" t="n">
        <v>0.0299</v>
      </c>
      <c r="M334" s="59" t="n">
        <v>0.0297</v>
      </c>
      <c r="N334" s="59" t="n">
        <v>0.0414</v>
      </c>
      <c r="O334" s="59" t="n">
        <v>0.04</v>
      </c>
    </row>
    <row r="335" hidden="1">
      <c r="A335" s="59" t="n">
        <v>0.0256</v>
      </c>
      <c r="B335" s="59" t="n">
        <v>0.0198</v>
      </c>
      <c r="C335" s="59" t="n">
        <v>0.0896</v>
      </c>
      <c r="D335" s="59" t="n">
        <v>0.0346</v>
      </c>
      <c r="E335" s="59" t="n">
        <v>3</v>
      </c>
      <c r="L335" s="59" t="n">
        <v>0.0483</v>
      </c>
      <c r="M335" s="59" t="n">
        <v>0.09470000000000001</v>
      </c>
      <c r="N335" s="59" t="n">
        <v>0.0423</v>
      </c>
      <c r="O335" s="59" t="n">
        <v>0.0464</v>
      </c>
    </row>
    <row r="336" hidden="1">
      <c r="A336" s="59" t="n">
        <v>0.0178</v>
      </c>
      <c r="B336" s="59" t="n">
        <v>0.0163</v>
      </c>
      <c r="C336" s="59" t="n">
        <v>0.0102</v>
      </c>
      <c r="D336" s="59" t="n">
        <v>0.0224</v>
      </c>
      <c r="E336" s="59" t="n">
        <v>5</v>
      </c>
      <c r="L336" s="59" t="n">
        <v>0.0394</v>
      </c>
      <c r="M336" s="59" t="n">
        <v>0.0756</v>
      </c>
      <c r="N336" s="59" t="n">
        <v>0.0225</v>
      </c>
      <c r="O336" s="59" t="n">
        <v>0.0339</v>
      </c>
    </row>
    <row r="337" hidden="1">
      <c r="A337" s="59" t="n">
        <v>0.0491</v>
      </c>
      <c r="B337" s="59" t="n">
        <v>0.0167</v>
      </c>
      <c r="C337" s="59" t="n">
        <v>0.0404</v>
      </c>
      <c r="D337" s="59" t="n">
        <v>0.0288</v>
      </c>
      <c r="E337" s="59" t="n">
        <v>5</v>
      </c>
      <c r="L337" s="59" t="n">
        <v>0.0323</v>
      </c>
      <c r="M337" s="59" t="n">
        <v>0.0225</v>
      </c>
      <c r="N337" s="59" t="n">
        <v>0.0183</v>
      </c>
      <c r="O337" s="59" t="n">
        <v>0.0322</v>
      </c>
    </row>
    <row r="338" hidden="1">
      <c r="A338" s="61" t="n">
        <v>0.0144</v>
      </c>
      <c r="B338" s="61" t="n">
        <v>0.0148</v>
      </c>
      <c r="C338" s="61" t="n">
        <v>0.0089</v>
      </c>
      <c r="D338" s="61" t="n">
        <v>0.0137</v>
      </c>
      <c r="E338" s="61" t="n">
        <v>6</v>
      </c>
      <c r="L338" s="59" t="n">
        <v>0.0283</v>
      </c>
      <c r="M338" s="59" t="n">
        <v>0.0267</v>
      </c>
      <c r="N338" s="59" t="n">
        <v>0.0138</v>
      </c>
      <c r="O338" s="59" t="n">
        <v>0.0371</v>
      </c>
    </row>
    <row r="339" hidden="1">
      <c r="A339" s="61" t="n">
        <v>0.0091</v>
      </c>
      <c r="B339" s="61" t="n">
        <v>0.008699999999999999</v>
      </c>
      <c r="C339" s="61" t="n">
        <v>0.0071</v>
      </c>
      <c r="D339" s="61" t="n">
        <v>0.0136</v>
      </c>
      <c r="E339" s="61" t="n">
        <v>7</v>
      </c>
      <c r="L339" s="59" t="n">
        <v>0.0338</v>
      </c>
      <c r="M339" s="59" t="n">
        <v>0.0204</v>
      </c>
      <c r="O339" s="59" t="n">
        <v>0.031</v>
      </c>
    </row>
    <row r="340" hidden="1">
      <c r="A340" s="59" t="n">
        <v>0.0247</v>
      </c>
      <c r="B340" s="59" t="n">
        <v>0.0208</v>
      </c>
      <c r="C340" s="59" t="n">
        <v>0.186</v>
      </c>
      <c r="D340" s="59" t="n">
        <v>0.0369</v>
      </c>
      <c r="E340" s="59" t="n">
        <v>1</v>
      </c>
      <c r="M340" s="59" t="n">
        <v>0.0277</v>
      </c>
      <c r="O340" s="59" t="n">
        <v>0.0496</v>
      </c>
    </row>
    <row r="341" hidden="1">
      <c r="A341" s="59" t="n">
        <v>0.0227</v>
      </c>
      <c r="B341" s="59" t="n">
        <v>0.027</v>
      </c>
      <c r="C341" s="59" t="n">
        <v>0.0593</v>
      </c>
      <c r="D341" s="59" t="n">
        <v>0.0356</v>
      </c>
      <c r="E341" s="59" t="n">
        <v>2</v>
      </c>
      <c r="L341" s="59" t="n">
        <v>0.0247</v>
      </c>
      <c r="M341" s="59" t="n">
        <v>0.03185</v>
      </c>
      <c r="N341" s="59" t="n">
        <v>0.0395</v>
      </c>
      <c r="O341" s="59" t="n">
        <v>0.0277</v>
      </c>
    </row>
    <row r="342" hidden="1">
      <c r="A342" s="59" t="n">
        <v>0.01</v>
      </c>
      <c r="B342" s="59" t="n">
        <v>0.0098</v>
      </c>
      <c r="C342" s="59" t="n">
        <v>0.0236</v>
      </c>
      <c r="D342" s="59" t="n">
        <v>0.0381</v>
      </c>
      <c r="E342" s="59" t="n">
        <v>3</v>
      </c>
      <c r="L342" s="59" t="n">
        <v>0.0369</v>
      </c>
      <c r="M342" s="59" t="n">
        <v>0.0336</v>
      </c>
      <c r="N342" s="59" t="n">
        <v>0.0348</v>
      </c>
      <c r="O342" s="59" t="n">
        <v>0.04</v>
      </c>
    </row>
    <row r="343" hidden="1">
      <c r="A343" s="59" t="n">
        <v>0.0046</v>
      </c>
      <c r="B343" s="59" t="n">
        <v>0.0034</v>
      </c>
      <c r="C343" s="59" t="n">
        <v>0.0036</v>
      </c>
      <c r="D343" s="59" t="n">
        <v>0.0086</v>
      </c>
      <c r="E343" s="59" t="n">
        <v>5</v>
      </c>
      <c r="L343" s="59" t="n">
        <v>0.0253</v>
      </c>
      <c r="M343" s="59" t="n">
        <v>0.0352</v>
      </c>
      <c r="N343" s="59" t="n">
        <v>0.0338</v>
      </c>
      <c r="O343" s="59" t="n">
        <v>0.0185</v>
      </c>
    </row>
    <row r="344" hidden="1">
      <c r="A344" s="59" t="n">
        <v>0.008800000000000001</v>
      </c>
      <c r="B344" s="59" t="n">
        <v>0.0102</v>
      </c>
      <c r="C344" s="59" t="n">
        <v>0.0471</v>
      </c>
      <c r="D344" s="59" t="n">
        <v>0.0183</v>
      </c>
      <c r="E344" s="59" t="n">
        <v>5</v>
      </c>
      <c r="L344" s="59" t="n">
        <v>0.02</v>
      </c>
      <c r="M344" s="59" t="n">
        <v>0.0226</v>
      </c>
      <c r="N344" s="59" t="n">
        <v>0.0189</v>
      </c>
      <c r="O344" s="59" t="n">
        <v>0.0332</v>
      </c>
    </row>
    <row r="345" hidden="1">
      <c r="A345" s="61" t="n">
        <v>0.0141</v>
      </c>
      <c r="B345" s="61" t="n">
        <v>0.0123</v>
      </c>
      <c r="C345" s="61" t="n">
        <v>0.0115</v>
      </c>
      <c r="D345" s="61" t="n">
        <v>0.0179</v>
      </c>
      <c r="E345" s="61" t="n">
        <v>6</v>
      </c>
      <c r="L345" s="59" t="n">
        <v>0.0307</v>
      </c>
      <c r="M345" s="59" t="n">
        <v>0.02455</v>
      </c>
      <c r="N345" s="59" t="n">
        <v>0.023</v>
      </c>
      <c r="O345" s="59" t="n">
        <v>0.0274</v>
      </c>
    </row>
    <row r="346" hidden="1">
      <c r="A346" s="61" t="n">
        <v>0.0102</v>
      </c>
      <c r="B346" s="61" t="n">
        <v>0.0132</v>
      </c>
      <c r="C346" s="61" t="n">
        <v>0.0121</v>
      </c>
      <c r="D346" s="61" t="n">
        <v>0.0205</v>
      </c>
      <c r="E346" s="61" t="n">
        <v>7</v>
      </c>
      <c r="L346" s="59" t="n">
        <v>0.0243</v>
      </c>
      <c r="M346" s="59" t="n">
        <v>0.0221</v>
      </c>
      <c r="N346" s="59" t="n">
        <v>0.0203</v>
      </c>
      <c r="O346" s="59" t="n">
        <v>0.0248</v>
      </c>
    </row>
    <row r="347" hidden="1">
      <c r="A347" s="59" t="n">
        <v>0.03</v>
      </c>
      <c r="B347" s="59" t="n">
        <v>0.0326</v>
      </c>
      <c r="C347" s="59" t="n">
        <v>0.0664</v>
      </c>
      <c r="D347" s="59" t="n">
        <v>0.036</v>
      </c>
      <c r="E347" s="59" t="n">
        <v>1</v>
      </c>
      <c r="L347" s="59" t="n">
        <v>0.0296</v>
      </c>
      <c r="M347" s="59" t="n">
        <v>0.0281</v>
      </c>
      <c r="N347" s="59" t="n">
        <v>0.0199</v>
      </c>
      <c r="O347" s="59" t="n">
        <v>0.0197</v>
      </c>
    </row>
    <row r="348" hidden="1">
      <c r="A348" s="59" t="n">
        <v>0.022</v>
      </c>
      <c r="B348" s="59" t="n">
        <v>0.0287</v>
      </c>
      <c r="C348" s="59" t="n">
        <v>0.0547</v>
      </c>
      <c r="D348" s="59" t="n">
        <v>0.0317</v>
      </c>
      <c r="E348" s="59" t="n">
        <v>2</v>
      </c>
      <c r="L348" s="59" t="n">
        <v>0.0369</v>
      </c>
      <c r="M348" s="59" t="n">
        <v>0.0218</v>
      </c>
      <c r="N348" s="59" t="n">
        <v>0.0207</v>
      </c>
      <c r="O348" s="59" t="n">
        <v>0.0242</v>
      </c>
    </row>
    <row r="349" hidden="1">
      <c r="A349" s="59" t="n">
        <v>0.0207</v>
      </c>
      <c r="B349" s="59" t="n">
        <v>0.02585</v>
      </c>
      <c r="C349" s="59" t="n">
        <v>0.0589</v>
      </c>
      <c r="D349" s="59" t="n">
        <v>0.0291</v>
      </c>
      <c r="E349" s="59" t="n">
        <v>3</v>
      </c>
      <c r="L349" s="59" t="n">
        <v>0.0515</v>
      </c>
      <c r="M349" s="59" t="n">
        <v>0.01675</v>
      </c>
      <c r="N349" s="59" t="n">
        <v>0.0181</v>
      </c>
      <c r="O349" s="59" t="n">
        <v>0.0202</v>
      </c>
    </row>
    <row r="350" hidden="1">
      <c r="A350" s="59" t="n">
        <v>0.0162</v>
      </c>
      <c r="B350" s="59" t="n">
        <v>0.0321</v>
      </c>
      <c r="C350" s="59" t="n">
        <v>0.0365</v>
      </c>
      <c r="D350" s="59" t="n">
        <v>0.0416</v>
      </c>
      <c r="E350" s="59" t="n">
        <v>5</v>
      </c>
      <c r="L350" s="59" t="n">
        <v>0.038</v>
      </c>
      <c r="M350" s="59" t="n">
        <v>0.0308</v>
      </c>
      <c r="N350" s="59" t="n">
        <v>0.0196</v>
      </c>
      <c r="O350" s="59" t="n">
        <v>0.0262</v>
      </c>
    </row>
    <row r="351" hidden="1">
      <c r="A351" s="59" t="n">
        <v>0.0412</v>
      </c>
      <c r="B351" s="59" t="n">
        <v>0.0284</v>
      </c>
      <c r="C351" s="59" t="n">
        <v>0.0376</v>
      </c>
      <c r="D351" s="59" t="n">
        <v>0.0438</v>
      </c>
      <c r="E351" s="59" t="n">
        <v>5</v>
      </c>
      <c r="L351" s="59" t="n">
        <v>0.037</v>
      </c>
      <c r="M351" s="59" t="n">
        <v>0.0313</v>
      </c>
      <c r="N351" s="59" t="n">
        <v>0.0263</v>
      </c>
      <c r="O351" s="59" t="n">
        <v>0.025</v>
      </c>
    </row>
    <row r="352" hidden="1">
      <c r="A352" s="61" t="n">
        <v>0.013</v>
      </c>
      <c r="B352" s="61" t="n">
        <v>0.0198</v>
      </c>
      <c r="C352" s="61" t="n">
        <v>0.0192</v>
      </c>
      <c r="D352" s="61" t="n">
        <v>0.0276</v>
      </c>
      <c r="E352" s="61" t="n">
        <v>6</v>
      </c>
      <c r="L352" s="59" t="n">
        <v>0.0418</v>
      </c>
      <c r="M352" s="59" t="n">
        <v>0.0332</v>
      </c>
      <c r="N352" s="59" t="n">
        <v>0.0244</v>
      </c>
      <c r="O352" s="59" t="n">
        <v>0.043</v>
      </c>
    </row>
    <row r="353" hidden="1">
      <c r="A353" s="61" t="n">
        <v>0.0227</v>
      </c>
      <c r="B353" s="61" t="n">
        <v>0.0156</v>
      </c>
      <c r="C353" s="61" t="n">
        <v>0.012</v>
      </c>
      <c r="D353" s="61" t="n">
        <v>0.0281</v>
      </c>
      <c r="E353" s="61" t="n">
        <v>7</v>
      </c>
      <c r="L353" s="59" t="n">
        <v>0.0343</v>
      </c>
      <c r="M353" s="59" t="n">
        <v>0.0248</v>
      </c>
      <c r="N353" s="59" t="n">
        <v>0.0175</v>
      </c>
      <c r="O353" s="59" t="n">
        <v>0.0287</v>
      </c>
    </row>
    <row r="354" hidden="1">
      <c r="A354" s="59" t="n">
        <v>0.0294</v>
      </c>
      <c r="B354" s="59" t="n">
        <v>0.0211</v>
      </c>
      <c r="C354" s="59" t="n">
        <v>0.0419</v>
      </c>
      <c r="D354" s="59" t="n">
        <v>0.0297</v>
      </c>
      <c r="E354" s="59" t="n">
        <v>1</v>
      </c>
      <c r="L354" s="59" t="n">
        <v>0.0327</v>
      </c>
      <c r="M354" s="59" t="n">
        <v>0.0251</v>
      </c>
      <c r="N354" s="59" t="n">
        <v>0.0176</v>
      </c>
      <c r="O354" s="59" t="n">
        <v>0.0352</v>
      </c>
    </row>
    <row r="355" hidden="1">
      <c r="A355" s="59" t="n">
        <v>0.0125</v>
      </c>
      <c r="B355" s="59" t="n">
        <v>0.0227</v>
      </c>
      <c r="C355" s="59" t="n">
        <v>0.0545</v>
      </c>
      <c r="D355" s="59" t="n">
        <v>0.0216</v>
      </c>
      <c r="E355" s="59" t="n">
        <v>2</v>
      </c>
      <c r="L355" s="59" t="n">
        <v>0.0422</v>
      </c>
      <c r="M355" s="59" t="n">
        <v>0.0197</v>
      </c>
      <c r="N355" s="59" t="n">
        <v>0.0191</v>
      </c>
    </row>
    <row r="356" hidden="1">
      <c r="A356" s="59" t="n">
        <v>0.0216</v>
      </c>
      <c r="B356" s="59" t="n">
        <v>0.0268</v>
      </c>
      <c r="C356" s="59" t="n">
        <v>0.0384</v>
      </c>
      <c r="D356" s="59" t="n">
        <v>0.036</v>
      </c>
      <c r="E356" s="59" t="n">
        <v>3</v>
      </c>
      <c r="L356" s="59" t="n">
        <v>0.0523</v>
      </c>
      <c r="M356" s="59" t="n">
        <v>0.0329</v>
      </c>
      <c r="N356" s="59" t="n">
        <v>0.0192</v>
      </c>
      <c r="O356" s="59" t="n">
        <v>0.0384</v>
      </c>
    </row>
    <row r="357" hidden="1">
      <c r="A357" s="59" t="n">
        <v>0.0195</v>
      </c>
      <c r="B357" s="59" t="n">
        <v>0.025</v>
      </c>
      <c r="C357" s="59" t="n">
        <v>0.0488</v>
      </c>
      <c r="D357" s="59" t="n">
        <v>0.041</v>
      </c>
      <c r="E357" s="59" t="n">
        <v>5</v>
      </c>
      <c r="L357" s="59" t="n">
        <v>0.0434</v>
      </c>
      <c r="M357" s="59" t="n">
        <v>0.0219</v>
      </c>
      <c r="N357" s="59" t="n">
        <v>0.0194</v>
      </c>
      <c r="O357" s="59" t="n">
        <v>0.0363</v>
      </c>
    </row>
    <row r="358" hidden="1">
      <c r="A358" s="59" t="n">
        <v>0.0209</v>
      </c>
      <c r="B358" s="59" t="n">
        <v>0.0255</v>
      </c>
      <c r="C358" s="59" t="n">
        <v>0.0347</v>
      </c>
      <c r="D358" s="59" t="n">
        <v>0.0304</v>
      </c>
      <c r="E358" s="59" t="n">
        <v>5</v>
      </c>
      <c r="L358" s="59" t="n">
        <v>0.0402</v>
      </c>
      <c r="M358" s="59" t="n">
        <v>0.0298</v>
      </c>
      <c r="N358" s="59" t="n">
        <v>0.0138</v>
      </c>
      <c r="O358" s="59" t="n">
        <v>0.0323</v>
      </c>
    </row>
    <row r="359" hidden="1">
      <c r="A359" s="61" t="n">
        <v>0.0108</v>
      </c>
      <c r="B359" s="61" t="n">
        <v>0.0128</v>
      </c>
      <c r="C359" s="61" t="n">
        <v>0.0125</v>
      </c>
      <c r="D359" s="61" t="n">
        <v>0.0201</v>
      </c>
      <c r="E359" s="61" t="n">
        <v>6</v>
      </c>
      <c r="L359" s="59" t="n">
        <v>0.0462</v>
      </c>
      <c r="M359" s="59" t="n">
        <v>0.018</v>
      </c>
      <c r="N359" s="59" t="n">
        <v>0.0192</v>
      </c>
      <c r="O359" s="59" t="n">
        <v>0.0279</v>
      </c>
    </row>
    <row r="360" hidden="1">
      <c r="A360" s="61" t="n">
        <v>0.0119</v>
      </c>
      <c r="B360" s="61" t="n">
        <v>0.0121</v>
      </c>
      <c r="C360" s="61" t="n">
        <v>0.0137</v>
      </c>
      <c r="D360" s="61" t="n">
        <v>0.0162</v>
      </c>
      <c r="E360" s="61" t="n">
        <v>7</v>
      </c>
      <c r="L360" s="59" t="n">
        <v>0.0404</v>
      </c>
      <c r="M360" s="59" t="n">
        <v>0.049</v>
      </c>
      <c r="O360" s="59" t="n">
        <v>0.0469</v>
      </c>
    </row>
    <row r="361" hidden="1">
      <c r="A361" s="59" t="n">
        <v>0.0092</v>
      </c>
      <c r="B361" s="59" t="n">
        <v>0.0106</v>
      </c>
      <c r="C361" s="59" t="n">
        <v>0.0086</v>
      </c>
      <c r="D361" s="59" t="n">
        <v>0.0126</v>
      </c>
      <c r="E361" s="59" t="n">
        <v>1</v>
      </c>
      <c r="L361" s="59" t="n">
        <v>0.0325</v>
      </c>
      <c r="M361" s="59" t="n">
        <v>0.0257</v>
      </c>
      <c r="N361" s="59" t="n">
        <v>0.0179</v>
      </c>
      <c r="O361" s="59" t="n">
        <v>0.0292</v>
      </c>
    </row>
    <row r="362" hidden="1">
      <c r="A362" s="59" t="n">
        <v>0.0034</v>
      </c>
      <c r="B362" s="59" t="n">
        <v>0.007900000000000001</v>
      </c>
      <c r="C362" s="59" t="n">
        <v>0.0046</v>
      </c>
      <c r="D362" s="59" t="n">
        <v>0.0072</v>
      </c>
      <c r="E362" s="59" t="n">
        <v>2</v>
      </c>
      <c r="L362" s="59" t="n">
        <v>0.0224</v>
      </c>
      <c r="M362" s="59" t="n">
        <v>0.0256</v>
      </c>
      <c r="N362" s="59" t="n">
        <v>0.0115</v>
      </c>
      <c r="O362" s="59" t="n">
        <v>0.0228</v>
      </c>
    </row>
    <row r="363" hidden="1">
      <c r="A363" s="59" t="n">
        <v>0.0164</v>
      </c>
      <c r="B363" s="59" t="n">
        <v>0.0117</v>
      </c>
      <c r="C363" s="59" t="n">
        <v>0.0165</v>
      </c>
      <c r="D363" s="59" t="n">
        <v>0.0193</v>
      </c>
      <c r="E363" s="59" t="n">
        <v>3</v>
      </c>
      <c r="L363" s="59" t="n">
        <v>0.0297</v>
      </c>
      <c r="M363" s="59" t="n">
        <v>0.02665</v>
      </c>
      <c r="N363" s="59" t="n">
        <v>0.0285</v>
      </c>
      <c r="O363" s="59" t="n">
        <v>0.0275</v>
      </c>
    </row>
    <row r="364" hidden="1">
      <c r="A364" s="59" t="n">
        <v>0.012</v>
      </c>
      <c r="B364" s="59" t="n">
        <v>0.0253</v>
      </c>
      <c r="C364" s="59" t="n">
        <v>0.0973</v>
      </c>
      <c r="D364" s="59" t="n">
        <v>0.0167</v>
      </c>
      <c r="E364" s="59" t="n">
        <v>5</v>
      </c>
      <c r="L364" s="59" t="n">
        <v>0.0256</v>
      </c>
      <c r="M364" s="59" t="n">
        <v>0.0253</v>
      </c>
      <c r="N364" s="59" t="n">
        <v>0.0175</v>
      </c>
      <c r="O364" s="59" t="n">
        <v>0.0196</v>
      </c>
    </row>
    <row r="365" hidden="1">
      <c r="A365" s="59" t="n">
        <v>0.0204</v>
      </c>
      <c r="B365" s="59" t="n">
        <v>0.0216</v>
      </c>
      <c r="C365" s="59" t="n">
        <v>0.0498</v>
      </c>
      <c r="D365" s="59" t="n">
        <v>0.0341</v>
      </c>
      <c r="E365" s="59" t="n">
        <v>5</v>
      </c>
      <c r="L365" s="59" t="n">
        <v>0.0455</v>
      </c>
      <c r="M365" s="59" t="n">
        <v>0.0255</v>
      </c>
      <c r="N365" s="59" t="n">
        <v>0.0163</v>
      </c>
      <c r="O365" s="59" t="n">
        <v>0.0505</v>
      </c>
    </row>
    <row r="366" hidden="1">
      <c r="A366" s="61" t="n">
        <v>0.0111</v>
      </c>
      <c r="B366" s="61" t="n">
        <v>0.01</v>
      </c>
      <c r="C366" s="61" t="n">
        <v>0.0136</v>
      </c>
      <c r="D366" s="61" t="n">
        <v>0.0215</v>
      </c>
      <c r="E366" s="61" t="n">
        <v>6</v>
      </c>
      <c r="L366" s="59" t="n">
        <v>0.0189</v>
      </c>
      <c r="M366" s="59" t="n">
        <v>0.015</v>
      </c>
      <c r="N366" s="59" t="n">
        <v>0.02</v>
      </c>
      <c r="O366" s="59" t="n">
        <v>0.0236</v>
      </c>
    </row>
    <row r="367" hidden="1">
      <c r="A367" s="61" t="n">
        <v>0.0105</v>
      </c>
      <c r="B367" s="61" t="n">
        <v>0.00745</v>
      </c>
      <c r="C367" s="61" t="n">
        <v>0.009299999999999999</v>
      </c>
      <c r="D367" s="61" t="n">
        <v>0.0169</v>
      </c>
      <c r="E367" s="61" t="n">
        <v>7</v>
      </c>
      <c r="L367" s="59" t="n">
        <v>0.013</v>
      </c>
      <c r="M367" s="59" t="n">
        <v>0.005549999999999999</v>
      </c>
      <c r="N367" s="59" t="n">
        <v>0.019</v>
      </c>
      <c r="O367" s="59" t="n">
        <v>0.0346</v>
      </c>
    </row>
    <row r="368" hidden="1">
      <c r="A368" s="59" t="n">
        <v>0.0098</v>
      </c>
      <c r="B368" s="59" t="n">
        <v>0.0124</v>
      </c>
      <c r="C368" s="59" t="n">
        <v>0.0367</v>
      </c>
      <c r="D368" s="59" t="n">
        <v>0.0186</v>
      </c>
      <c r="E368" s="59" t="n">
        <v>1</v>
      </c>
      <c r="L368" s="59" t="n">
        <v>0.0251</v>
      </c>
      <c r="M368" s="59" t="n">
        <v>0.0201</v>
      </c>
      <c r="N368" s="59" t="n">
        <v>0.0349</v>
      </c>
      <c r="O368" s="59" t="n">
        <v>0.0262</v>
      </c>
    </row>
    <row r="369" hidden="1">
      <c r="A369" s="59" t="n">
        <v>0.0142</v>
      </c>
      <c r="B369" s="59" t="n">
        <v>0.0095</v>
      </c>
      <c r="C369" s="59" t="n">
        <v>0.008</v>
      </c>
      <c r="D369" s="59" t="n">
        <v>0.0322</v>
      </c>
      <c r="E369" s="59" t="n">
        <v>2</v>
      </c>
      <c r="L369" s="59" t="n">
        <v>0.0098</v>
      </c>
      <c r="M369" s="59" t="n">
        <v>0.0059</v>
      </c>
      <c r="N369" s="59" t="n">
        <v>0.0148</v>
      </c>
      <c r="O369" s="59" t="n">
        <v>0.0198</v>
      </c>
    </row>
    <row r="370">
      <c r="A370" s="59" t="n">
        <v>0.0227</v>
      </c>
      <c r="B370" s="59" t="n">
        <v>0.0292</v>
      </c>
      <c r="C370" s="59" t="n">
        <v>0.0386</v>
      </c>
      <c r="D370" s="59" t="n">
        <v>0.0392</v>
      </c>
      <c r="E370" s="59" t="n">
        <v>3</v>
      </c>
    </row>
    <row r="371">
      <c r="A371" s="59" t="n">
        <v>0.0197</v>
      </c>
      <c r="B371" s="59" t="n">
        <v>0.0334</v>
      </c>
      <c r="C371" s="59" t="n">
        <v>0.0411</v>
      </c>
      <c r="D371" s="59" t="n">
        <v>0.0556</v>
      </c>
      <c r="E371" s="59" t="n">
        <v>5</v>
      </c>
    </row>
    <row r="372">
      <c r="A372" s="59" t="n">
        <v>0.0257</v>
      </c>
      <c r="B372" s="59" t="n">
        <v>0.0234</v>
      </c>
      <c r="C372" s="59" t="n">
        <v>0.0405</v>
      </c>
      <c r="D372" s="59" t="n">
        <v>0.0548</v>
      </c>
      <c r="E372" s="59" t="n">
        <v>5</v>
      </c>
    </row>
    <row r="373">
      <c r="A373" s="61" t="n">
        <v>0.0122</v>
      </c>
      <c r="B373" s="61" t="n">
        <v>0.01145</v>
      </c>
      <c r="C373" s="61" t="n">
        <v>0.0156</v>
      </c>
      <c r="D373" s="61" t="n">
        <v>0.0194</v>
      </c>
      <c r="E373" s="61" t="n">
        <v>6</v>
      </c>
    </row>
    <row r="374">
      <c r="A374" s="61" t="n">
        <v>0.0066</v>
      </c>
      <c r="B374" s="61" t="n">
        <v>0.0075</v>
      </c>
      <c r="C374" s="61" t="n">
        <v>0.00541</v>
      </c>
      <c r="D374" s="61" t="n">
        <v>0.0116</v>
      </c>
      <c r="E374" s="61" t="n">
        <v>7</v>
      </c>
    </row>
    <row r="375">
      <c r="A375" s="59" t="n">
        <v>0.0213</v>
      </c>
      <c r="B375" s="59" t="n">
        <v>0.0118</v>
      </c>
      <c r="C375" s="59" t="n">
        <v>0.0303</v>
      </c>
      <c r="D375" s="59" t="n">
        <v>0.0207</v>
      </c>
      <c r="E375" s="59" t="n">
        <v>1</v>
      </c>
    </row>
    <row r="376">
      <c r="A376" s="59" t="n">
        <v>0.0308</v>
      </c>
      <c r="B376" s="59" t="n">
        <v>0.0179</v>
      </c>
      <c r="C376" s="59" t="n">
        <v>0.0434</v>
      </c>
      <c r="D376" s="59" t="n">
        <v>0.0363</v>
      </c>
      <c r="E376" s="59" t="n">
        <v>2</v>
      </c>
    </row>
    <row r="377">
      <c r="A377" s="59" t="n">
        <v>0.0186</v>
      </c>
      <c r="B377" s="59" t="n">
        <v>0.0276</v>
      </c>
      <c r="C377" s="59" t="n">
        <v>0.0382</v>
      </c>
      <c r="D377" s="59" t="n">
        <v>0.0475</v>
      </c>
      <c r="E377" s="59" t="n">
        <v>3</v>
      </c>
    </row>
    <row r="378">
      <c r="A378" s="59" t="n">
        <v>0.0279</v>
      </c>
      <c r="B378" s="59" t="n">
        <v>0.0323</v>
      </c>
      <c r="C378" s="59" t="n">
        <v>0.0406</v>
      </c>
      <c r="D378" s="59" t="n">
        <v>0.0247</v>
      </c>
      <c r="E378" s="59" t="n">
        <v>5</v>
      </c>
    </row>
    <row r="379">
      <c r="A379" s="59" t="n">
        <v>0.0196</v>
      </c>
      <c r="B379" s="59" t="n">
        <v>0.02755</v>
      </c>
      <c r="C379" s="59" t="n">
        <v>0.0402</v>
      </c>
      <c r="D379" s="59" t="n">
        <v>0.0241</v>
      </c>
      <c r="E379" s="59" t="n">
        <v>5</v>
      </c>
    </row>
    <row r="380">
      <c r="A380" s="61" t="n">
        <v>0.009599999999999999</v>
      </c>
      <c r="B380" s="61" t="n">
        <v>0.0092</v>
      </c>
      <c r="C380" s="61" t="n">
        <v>0.0064</v>
      </c>
      <c r="D380" s="61" t="n">
        <v>0.0143</v>
      </c>
      <c r="E380" s="61" t="n">
        <v>6</v>
      </c>
    </row>
    <row r="381">
      <c r="A381" s="61" t="n">
        <v>0.008399999999999999</v>
      </c>
      <c r="B381" s="61" t="n">
        <v>0.0059</v>
      </c>
      <c r="C381" s="61" t="n">
        <v>0.0061</v>
      </c>
      <c r="D381" s="61" t="n">
        <v>0.009599999999999999</v>
      </c>
      <c r="E381" s="61" t="n">
        <v>7</v>
      </c>
    </row>
    <row r="382">
      <c r="A382" s="59" t="n">
        <v>0.009599999999999999</v>
      </c>
      <c r="B382" s="59" t="n">
        <v>0.0115</v>
      </c>
      <c r="C382" s="59" t="n">
        <v>0.0193</v>
      </c>
      <c r="D382" s="59" t="n">
        <v>0.0295</v>
      </c>
      <c r="E382" s="59" t="n">
        <v>1</v>
      </c>
    </row>
    <row r="383">
      <c r="A383" s="59" t="n">
        <v>0.0067</v>
      </c>
      <c r="B383" s="59" t="n">
        <v>0.0029</v>
      </c>
      <c r="C383" s="59" t="n">
        <v>0.008399999999999999</v>
      </c>
      <c r="D383" s="59" t="n">
        <v>0.0141</v>
      </c>
      <c r="E383" s="59" t="n">
        <v>2</v>
      </c>
    </row>
    <row r="384">
      <c r="A384" s="59" t="n">
        <v>0.0069</v>
      </c>
      <c r="B384" s="59" t="n">
        <v>0.0015</v>
      </c>
      <c r="C384" s="59" t="n">
        <v>0.0019</v>
      </c>
      <c r="D384" s="59" t="n">
        <v>0.0066</v>
      </c>
      <c r="E384" s="59" t="n">
        <v>3</v>
      </c>
    </row>
    <row r="385">
      <c r="A385" s="59" t="n">
        <v>0.0122</v>
      </c>
      <c r="B385" s="59" t="n">
        <v>0.00305</v>
      </c>
      <c r="C385" s="59" t="n">
        <v>0.0029</v>
      </c>
      <c r="D385" s="59" t="n">
        <v>0.0115</v>
      </c>
      <c r="E385" s="59" t="n">
        <v>5</v>
      </c>
    </row>
    <row r="386">
      <c r="A386" s="59" t="n">
        <v>0.0223</v>
      </c>
      <c r="B386" s="59" t="n">
        <v>0.0203</v>
      </c>
      <c r="C386" s="59" t="n">
        <v>0.0314</v>
      </c>
      <c r="D386" s="59" t="n">
        <v>0.0272</v>
      </c>
      <c r="E386" s="59" t="n">
        <v>5</v>
      </c>
    </row>
    <row r="387">
      <c r="A387" s="61" t="n">
        <v>0.0135</v>
      </c>
      <c r="B387" s="61" t="n">
        <v>0.008399999999999999</v>
      </c>
      <c r="C387" s="61" t="n">
        <v>0.0132</v>
      </c>
      <c r="D387" s="61" t="n">
        <v>0.0469</v>
      </c>
      <c r="E387" s="61" t="n">
        <v>6</v>
      </c>
    </row>
    <row r="388">
      <c r="A388" s="61" t="n">
        <v>0.0158</v>
      </c>
      <c r="B388" s="61" t="n">
        <v>0.0161</v>
      </c>
      <c r="C388" s="61" t="n">
        <v>0.00775</v>
      </c>
      <c r="D388" s="61" t="n">
        <v>0.0203</v>
      </c>
      <c r="E388" s="61" t="n">
        <v>7</v>
      </c>
    </row>
    <row r="389">
      <c r="A389" s="59" t="n">
        <v>0.0435</v>
      </c>
      <c r="B389" s="59" t="n">
        <v>0.115</v>
      </c>
      <c r="C389" s="59" t="n">
        <v>0.0629</v>
      </c>
      <c r="D389" s="59" t="n">
        <v>0.0236</v>
      </c>
      <c r="E389" s="59" t="n">
        <v>1</v>
      </c>
    </row>
    <row r="390">
      <c r="A390" s="59" t="n">
        <v>0.0389</v>
      </c>
      <c r="B390" s="59" t="n">
        <v>0.0455</v>
      </c>
      <c r="C390" s="59" t="n">
        <v>0.055</v>
      </c>
      <c r="D390" s="59" t="n">
        <v>0.0545</v>
      </c>
      <c r="E390" s="59" t="n">
        <v>2</v>
      </c>
    </row>
    <row r="391">
      <c r="A391" s="59" t="n">
        <v>0.0233</v>
      </c>
      <c r="B391" s="59" t="n">
        <v>0.03325</v>
      </c>
      <c r="C391" s="59" t="n">
        <v>0.0357</v>
      </c>
      <c r="D391" s="59" t="n">
        <v>0.0422</v>
      </c>
      <c r="E391" s="59" t="n">
        <v>3</v>
      </c>
    </row>
    <row r="392">
      <c r="A392" s="59" t="n">
        <v>0.0277</v>
      </c>
      <c r="B392" s="59" t="n">
        <v>0.04</v>
      </c>
      <c r="C392" s="59" t="n">
        <v>0.0488</v>
      </c>
      <c r="D392" s="59" t="n">
        <v>0.0443</v>
      </c>
      <c r="E392" s="59" t="n">
        <v>5</v>
      </c>
    </row>
    <row r="393">
      <c r="A393" s="59" t="n">
        <v>0.022</v>
      </c>
      <c r="B393" s="59" t="n">
        <v>0.0268</v>
      </c>
      <c r="C393" s="59" t="n">
        <v>0.0294</v>
      </c>
      <c r="D393" s="59" t="n">
        <v>0.04</v>
      </c>
      <c r="E393" s="59" t="n">
        <v>5</v>
      </c>
    </row>
    <row r="394">
      <c r="A394" s="61" t="n">
        <v>0.0151</v>
      </c>
      <c r="B394" s="61" t="n">
        <v>0.016</v>
      </c>
      <c r="C394" s="61" t="n">
        <v>0.027</v>
      </c>
      <c r="D394" s="61" t="n">
        <v>0.0248</v>
      </c>
      <c r="E394" s="61" t="n">
        <v>6</v>
      </c>
    </row>
    <row r="395">
      <c r="A395" s="61" t="n">
        <v>0.0134</v>
      </c>
      <c r="B395" s="61" t="n">
        <v>0.0103</v>
      </c>
      <c r="C395" s="61" t="n">
        <v>0.00747</v>
      </c>
      <c r="D395" s="61" t="n">
        <v>0.0247</v>
      </c>
      <c r="E395" s="61" t="n">
        <v>7</v>
      </c>
    </row>
    <row r="396">
      <c r="A396" s="59" t="n">
        <v>0.0344</v>
      </c>
      <c r="B396" s="59" t="n">
        <v>0.0374</v>
      </c>
      <c r="C396" s="59" t="n">
        <v>0.0388</v>
      </c>
      <c r="D396" s="59" t="n">
        <v>0.0478</v>
      </c>
      <c r="E396" s="59" t="n">
        <v>1</v>
      </c>
    </row>
    <row r="397">
      <c r="A397" s="59" t="n">
        <v>0.0489</v>
      </c>
      <c r="B397" s="59" t="n">
        <v>0.0475</v>
      </c>
      <c r="C397" s="59" t="n">
        <v>0.0476</v>
      </c>
      <c r="D397" s="59" t="n">
        <v>0.0569</v>
      </c>
      <c r="E397" s="59" t="n">
        <v>2</v>
      </c>
    </row>
    <row r="398">
      <c r="A398" s="59" t="n">
        <v>0.026</v>
      </c>
      <c r="B398" s="59" t="n">
        <v>0.0445</v>
      </c>
      <c r="C398" s="59" t="n">
        <v>0.0406</v>
      </c>
      <c r="D398" s="59" t="n">
        <v>0.0297</v>
      </c>
      <c r="E398" s="59" t="n">
        <v>3</v>
      </c>
    </row>
    <row r="399">
      <c r="A399" s="59" t="n">
        <v>0.0095</v>
      </c>
      <c r="B399" s="59" t="n">
        <v>0.0129</v>
      </c>
      <c r="C399" s="59" t="n">
        <v>0.015</v>
      </c>
      <c r="D399" s="59" t="n">
        <v>0.0187</v>
      </c>
      <c r="E399" s="59" t="n">
        <v>5</v>
      </c>
    </row>
    <row r="400">
      <c r="A400" s="59" t="n">
        <v>0.0205</v>
      </c>
      <c r="B400" s="59" t="n">
        <v>0.0146</v>
      </c>
      <c r="C400" s="59" t="n">
        <v>0.0176</v>
      </c>
      <c r="D400" s="59" t="n">
        <v>0.0259</v>
      </c>
      <c r="E400" s="59" t="n">
        <v>5</v>
      </c>
    </row>
    <row r="401">
      <c r="A401" s="61" t="n">
        <v>0.008</v>
      </c>
      <c r="B401" s="61" t="n">
        <v>0.0043</v>
      </c>
      <c r="C401" s="61" t="n">
        <v>0.0036</v>
      </c>
      <c r="D401" s="61" t="n">
        <v>0.008399999999999999</v>
      </c>
      <c r="E401" s="61" t="n">
        <v>6</v>
      </c>
    </row>
    <row r="402">
      <c r="A402" s="61" t="n">
        <v>0.0035</v>
      </c>
      <c r="B402" s="61" t="n">
        <v>0.0029</v>
      </c>
      <c r="C402" s="61" t="n">
        <v>0.0022</v>
      </c>
      <c r="D402" s="61" t="n">
        <v>0.0054</v>
      </c>
      <c r="E402" s="61" t="n">
        <v>7</v>
      </c>
    </row>
    <row r="403">
      <c r="A403" s="59" t="n">
        <v>0.0102</v>
      </c>
      <c r="B403" s="59" t="n">
        <v>0.00615</v>
      </c>
      <c r="C403" s="59" t="n">
        <v>0.0033</v>
      </c>
      <c r="D403" s="59" t="n">
        <v>0.0105</v>
      </c>
      <c r="E403" s="59" t="n">
        <v>1</v>
      </c>
    </row>
    <row r="404">
      <c r="B404" s="59" t="n">
        <v>0.0359</v>
      </c>
      <c r="C404" s="59" t="n">
        <v>0.0103</v>
      </c>
      <c r="D404" s="59" t="n">
        <v>0.0117</v>
      </c>
      <c r="E404" s="59" t="n">
        <v>2</v>
      </c>
    </row>
    <row r="405">
      <c r="A405" s="59" t="n">
        <v>0.0492</v>
      </c>
      <c r="B405" s="59" t="n">
        <v>0.0506</v>
      </c>
      <c r="C405" s="59" t="n">
        <v>0.0346</v>
      </c>
      <c r="D405" s="59" t="n">
        <v>0.0199</v>
      </c>
      <c r="E405" s="59" t="n">
        <v>3</v>
      </c>
    </row>
    <row r="406">
      <c r="A406" s="59" t="n">
        <v>0.0239</v>
      </c>
      <c r="B406" s="59" t="n">
        <v>0.0241</v>
      </c>
      <c r="C406" s="59" t="n">
        <v>0.0346</v>
      </c>
      <c r="D406" s="59" t="n">
        <v>0.0427</v>
      </c>
      <c r="E406" s="59" t="n">
        <v>5</v>
      </c>
    </row>
    <row r="407">
      <c r="A407" s="59" t="n">
        <v>0.0186</v>
      </c>
      <c r="B407" s="59" t="n">
        <v>0.0189</v>
      </c>
      <c r="C407" s="59" t="n">
        <v>0.0433</v>
      </c>
      <c r="D407" s="59" t="n">
        <v>0.0415</v>
      </c>
      <c r="E407" s="59" t="n">
        <v>5</v>
      </c>
    </row>
    <row r="408">
      <c r="A408" s="61" t="n">
        <v>0.0121</v>
      </c>
      <c r="B408" s="61" t="n">
        <v>0.0135</v>
      </c>
      <c r="C408" s="61" t="n">
        <v>0.0073</v>
      </c>
      <c r="D408" s="61" t="n">
        <v>0.0144</v>
      </c>
      <c r="E408" s="61" t="n">
        <v>6</v>
      </c>
    </row>
    <row r="409">
      <c r="A409" s="61" t="n">
        <v>0.0098</v>
      </c>
      <c r="B409" s="61" t="n">
        <v>0.0089</v>
      </c>
      <c r="C409" s="61" t="n">
        <v>0.0031</v>
      </c>
      <c r="D409" s="61" t="n">
        <v>0.0141</v>
      </c>
      <c r="E409" s="61" t="n">
        <v>7</v>
      </c>
    </row>
    <row r="410">
      <c r="A410" s="59" t="n">
        <v>0.0231</v>
      </c>
      <c r="B410" s="59" t="n">
        <v>0.0198</v>
      </c>
      <c r="C410" s="59" t="n">
        <v>0.0251</v>
      </c>
      <c r="D410" s="59" t="n">
        <v>0.0216</v>
      </c>
      <c r="E410" s="59" t="n">
        <v>1</v>
      </c>
    </row>
    <row r="411">
      <c r="A411" s="59" t="n">
        <v>0.0423</v>
      </c>
      <c r="B411" s="59" t="n">
        <v>0.0327</v>
      </c>
      <c r="C411" s="59" t="n">
        <v>0.0252</v>
      </c>
      <c r="D411" s="59" t="n">
        <v>0.0462</v>
      </c>
      <c r="E411" s="59" t="n">
        <v>2</v>
      </c>
    </row>
    <row r="412">
      <c r="A412" s="59" t="n">
        <v>0.0189</v>
      </c>
      <c r="B412" s="59" t="n">
        <v>0.0251</v>
      </c>
      <c r="C412" s="59" t="n">
        <v>0.0366</v>
      </c>
      <c r="D412" s="59" t="n">
        <v>0.0331</v>
      </c>
      <c r="E412" s="59" t="n">
        <v>3</v>
      </c>
    </row>
    <row r="413">
      <c r="A413" s="59" t="n">
        <v>0.0091</v>
      </c>
      <c r="B413" s="59" t="n">
        <v>0.006</v>
      </c>
      <c r="C413" s="59" t="n">
        <v>0.0042</v>
      </c>
      <c r="D413" s="59" t="n">
        <v>0.0184</v>
      </c>
      <c r="E413" s="59" t="n">
        <v>5</v>
      </c>
    </row>
    <row r="414">
      <c r="A414" s="59" t="n">
        <v>0.0155</v>
      </c>
      <c r="B414" s="59" t="n">
        <v>0.0119</v>
      </c>
      <c r="C414" s="59" t="n">
        <v>0.0115</v>
      </c>
      <c r="D414" s="59" t="n">
        <v>0.0203</v>
      </c>
      <c r="E414" s="59" t="n">
        <v>5</v>
      </c>
    </row>
    <row r="415">
      <c r="A415" s="61" t="n">
        <v>0.0236</v>
      </c>
      <c r="B415" s="61" t="n">
        <v>0.01895</v>
      </c>
      <c r="C415" s="61" t="n">
        <v>0.0066</v>
      </c>
      <c r="D415" s="61" t="n">
        <v>0.0191</v>
      </c>
      <c r="E415" s="61" t="n">
        <v>6</v>
      </c>
    </row>
    <row r="416">
      <c r="A416" s="61" t="n">
        <v>0.0179</v>
      </c>
      <c r="B416" s="61" t="n">
        <v>0.0263</v>
      </c>
      <c r="C416" s="61" t="n">
        <v>0.008200000000000001</v>
      </c>
      <c r="D416" s="61" t="n">
        <v>0.0361</v>
      </c>
      <c r="E416" s="61" t="n">
        <v>7</v>
      </c>
    </row>
    <row r="417">
      <c r="A417" s="59" t="n">
        <v>0.0223</v>
      </c>
      <c r="B417" s="59" t="n">
        <v>0.0431</v>
      </c>
      <c r="C417" s="59" t="n">
        <v>0.0354</v>
      </c>
      <c r="D417" s="59" t="n">
        <v>0.0246</v>
      </c>
      <c r="E417" s="59" t="n">
        <v>1</v>
      </c>
    </row>
    <row r="418">
      <c r="A418" s="59" t="n">
        <v>0.034</v>
      </c>
      <c r="B418" s="59" t="n">
        <v>0.0292</v>
      </c>
      <c r="C418" s="59" t="n">
        <v>0.0458</v>
      </c>
      <c r="D418" s="59" t="n">
        <v>0.0368</v>
      </c>
      <c r="E418" s="59" t="n">
        <v>2</v>
      </c>
    </row>
    <row r="419">
      <c r="A419" s="59" t="n">
        <v>0.0137</v>
      </c>
      <c r="B419" s="59" t="n">
        <v>0.0324</v>
      </c>
      <c r="C419" s="59" t="n">
        <v>0.0262</v>
      </c>
      <c r="D419" s="59" t="n">
        <v>0.0282</v>
      </c>
      <c r="E419" s="59" t="n">
        <v>3</v>
      </c>
    </row>
    <row r="420">
      <c r="A420" s="59" t="n">
        <v>0.0211</v>
      </c>
      <c r="B420" s="59" t="n">
        <v>0.0322</v>
      </c>
      <c r="C420" s="59" t="n">
        <v>0.0389</v>
      </c>
      <c r="D420" s="59" t="n">
        <v>0.0216</v>
      </c>
      <c r="E420" s="59" t="n">
        <v>5</v>
      </c>
    </row>
    <row r="421">
      <c r="A421" s="59" t="n">
        <v>0.029</v>
      </c>
      <c r="B421" s="59" t="n">
        <v>0.055</v>
      </c>
      <c r="C421" s="59" t="n">
        <v>0.023</v>
      </c>
      <c r="D421" s="59" t="n">
        <v>0.033</v>
      </c>
      <c r="E421" s="59" t="n">
        <v>5</v>
      </c>
    </row>
    <row r="422">
      <c r="A422" s="61" t="n">
        <v>0.0126</v>
      </c>
      <c r="B422" s="61" t="n">
        <v>0.00997</v>
      </c>
      <c r="C422" s="61" t="n">
        <v>0.0071</v>
      </c>
      <c r="D422" s="61" t="n">
        <v>0.0163</v>
      </c>
      <c r="E422" s="61" t="n">
        <v>6</v>
      </c>
    </row>
    <row r="423">
      <c r="A423" s="61" t="n">
        <v>0.0076</v>
      </c>
      <c r="B423" s="61" t="n">
        <v>0.0103</v>
      </c>
      <c r="C423" s="61" t="n">
        <v>0.0072</v>
      </c>
      <c r="D423" s="61" t="n">
        <v>0.0141</v>
      </c>
      <c r="E423" s="61" t="n">
        <v>7</v>
      </c>
    </row>
    <row r="424">
      <c r="A424" s="59" t="n">
        <v>0.0225</v>
      </c>
      <c r="B424" s="59" t="n">
        <v>0.0267</v>
      </c>
      <c r="C424" s="59" t="n">
        <v>0.0324</v>
      </c>
      <c r="D424" s="59" t="n">
        <v>0.04</v>
      </c>
      <c r="E424" s="59" t="n">
        <v>1</v>
      </c>
    </row>
    <row r="425">
      <c r="A425" s="59" t="n">
        <v>0.0252</v>
      </c>
      <c r="B425" s="59" t="n">
        <v>0.0271</v>
      </c>
      <c r="C425" s="59" t="n">
        <v>0.0293</v>
      </c>
      <c r="D425" s="59" t="n">
        <v>0.0368</v>
      </c>
      <c r="E425" s="59" t="n">
        <v>2</v>
      </c>
    </row>
    <row r="426">
      <c r="A426" s="59" t="n">
        <v>0.0211</v>
      </c>
      <c r="B426" s="59" t="n">
        <v>0.0251</v>
      </c>
      <c r="C426" s="59" t="n">
        <v>0.0287</v>
      </c>
      <c r="D426" s="59" t="n">
        <v>0.0259</v>
      </c>
      <c r="E426" s="59" t="n">
        <v>3</v>
      </c>
    </row>
    <row r="427">
      <c r="A427" s="59" t="n">
        <v>0.0444</v>
      </c>
      <c r="B427" s="59" t="n">
        <v>0.03215</v>
      </c>
      <c r="C427" s="59" t="n">
        <v>0.0215</v>
      </c>
      <c r="D427" s="59" t="n">
        <v>0.0176</v>
      </c>
      <c r="E427" s="59" t="n">
        <v>5</v>
      </c>
    </row>
    <row r="428">
      <c r="A428" s="59" t="n">
        <v>0.0287</v>
      </c>
      <c r="B428" s="59" t="n">
        <v>0.0381</v>
      </c>
      <c r="C428" s="59" t="n">
        <v>0.0297</v>
      </c>
      <c r="D428" s="59" t="n">
        <v>0.0247</v>
      </c>
      <c r="E428" s="59" t="n">
        <v>5</v>
      </c>
    </row>
    <row r="429">
      <c r="A429" s="61" t="n">
        <v>0.0054</v>
      </c>
      <c r="B429" s="61" t="n">
        <v>0.0179</v>
      </c>
      <c r="C429" s="61" t="n">
        <v>0.00265</v>
      </c>
      <c r="D429" s="61" t="n">
        <v>0.0056</v>
      </c>
      <c r="E429" s="61" t="n">
        <v>6</v>
      </c>
    </row>
    <row r="430">
      <c r="A430" s="61" t="n">
        <v>0.016</v>
      </c>
      <c r="B430" s="61" t="n">
        <v>0.00737</v>
      </c>
      <c r="C430" s="61" t="n">
        <v>0.00244</v>
      </c>
      <c r="D430" s="61" t="n">
        <v>0.0078</v>
      </c>
      <c r="E430" s="61" t="n">
        <v>7</v>
      </c>
    </row>
    <row r="431">
      <c r="A431" s="59" t="n">
        <v>0.0366</v>
      </c>
      <c r="B431" s="59" t="n">
        <v>0.0151</v>
      </c>
      <c r="C431" s="59" t="n">
        <v>0.0331</v>
      </c>
      <c r="D431" s="59" t="n">
        <v>0.0193</v>
      </c>
      <c r="E431" s="59" t="n">
        <v>1</v>
      </c>
    </row>
    <row r="432">
      <c r="A432" s="59" t="n">
        <v>0.0179</v>
      </c>
      <c r="B432" s="59" t="n">
        <v>0.0265</v>
      </c>
      <c r="C432" s="59" t="n">
        <v>0.0322</v>
      </c>
      <c r="D432" s="59" t="n">
        <v>0.0307</v>
      </c>
      <c r="E432" s="59" t="n">
        <v>2</v>
      </c>
    </row>
    <row r="433">
      <c r="A433" s="59" t="n">
        <v>0.008</v>
      </c>
      <c r="B433" s="59" t="n">
        <v>0.007500000000000001</v>
      </c>
      <c r="C433" s="59" t="n">
        <v>0.0058</v>
      </c>
      <c r="D433" s="59" t="n">
        <v>0.0145</v>
      </c>
      <c r="E433" s="59" t="n">
        <v>3</v>
      </c>
    </row>
    <row r="434">
      <c r="A434" s="59" t="n">
        <v>0.097</v>
      </c>
      <c r="B434" s="59" t="n">
        <v>0.0286</v>
      </c>
      <c r="C434" s="59" t="n">
        <v>0.0191</v>
      </c>
      <c r="D434" s="59" t="n">
        <v>0.025</v>
      </c>
      <c r="E434" s="59" t="n">
        <v>5</v>
      </c>
    </row>
    <row r="435">
      <c r="A435" s="59" t="n">
        <v>0.0634</v>
      </c>
      <c r="B435" s="59" t="n">
        <v>0.0474</v>
      </c>
      <c r="C435" s="59" t="n">
        <v>0.0368</v>
      </c>
      <c r="D435" s="59" t="n">
        <v>0.026</v>
      </c>
      <c r="E435" s="59" t="n">
        <v>5</v>
      </c>
    </row>
    <row r="436">
      <c r="A436" s="61" t="n">
        <v>0.0111</v>
      </c>
      <c r="B436" s="61" t="n">
        <v>0.0103</v>
      </c>
      <c r="C436" s="61" t="n">
        <v>0.007900000000000001</v>
      </c>
      <c r="D436" s="61" t="n">
        <v>0.0163</v>
      </c>
      <c r="E436" s="61" t="n">
        <v>6</v>
      </c>
    </row>
    <row r="437">
      <c r="A437" s="61" t="n">
        <v>0.0118</v>
      </c>
      <c r="B437" s="61" t="n">
        <v>0.0118</v>
      </c>
      <c r="C437" s="61" t="n">
        <v>0.00506</v>
      </c>
      <c r="D437" s="61" t="n">
        <v>0.0098</v>
      </c>
      <c r="E437" s="61" t="n">
        <v>7</v>
      </c>
    </row>
    <row r="438">
      <c r="A438" s="59" t="n">
        <v>0.0157</v>
      </c>
      <c r="B438" s="59" t="n">
        <v>0.0301</v>
      </c>
      <c r="C438" s="59" t="n">
        <v>0.07140000000000001</v>
      </c>
      <c r="D438" s="59" t="n">
        <v>0.0241</v>
      </c>
      <c r="E438" s="59" t="n">
        <v>1</v>
      </c>
    </row>
    <row r="439">
      <c r="A439" s="59" t="n">
        <v>0.0415</v>
      </c>
      <c r="B439" s="59" t="n">
        <v>0.02195</v>
      </c>
      <c r="C439" s="59" t="n">
        <v>0.0327</v>
      </c>
      <c r="D439" s="59" t="n">
        <v>0.0347</v>
      </c>
      <c r="E439" s="59" t="n">
        <v>2</v>
      </c>
    </row>
    <row r="440">
      <c r="A440" s="59" t="n">
        <v>0.0374</v>
      </c>
      <c r="B440" s="59" t="n">
        <v>0.0324</v>
      </c>
      <c r="C440" s="59" t="n">
        <v>0.0256</v>
      </c>
      <c r="D440" s="59" t="n">
        <v>0.0454</v>
      </c>
      <c r="E440" s="59" t="n">
        <v>3</v>
      </c>
    </row>
    <row r="441">
      <c r="A441" s="59" t="n">
        <v>0.038</v>
      </c>
      <c r="B441" s="59" t="n">
        <v>0.0297</v>
      </c>
      <c r="C441" s="59" t="n">
        <v>0.0264</v>
      </c>
      <c r="D441" s="59" t="n">
        <v>0.0369</v>
      </c>
      <c r="E441" s="59" t="n">
        <v>5</v>
      </c>
    </row>
    <row r="442">
      <c r="A442" s="59" t="n">
        <v>0.026</v>
      </c>
      <c r="B442" s="59" t="n">
        <v>0.0278</v>
      </c>
      <c r="C442" s="59" t="n">
        <v>0.0389</v>
      </c>
      <c r="D442" s="59" t="n">
        <v>0.0355</v>
      </c>
      <c r="E442" s="59" t="n">
        <v>5</v>
      </c>
    </row>
    <row r="443">
      <c r="A443" s="61" t="n">
        <v>0.0168</v>
      </c>
      <c r="B443" s="61" t="n">
        <v>0.0158</v>
      </c>
      <c r="C443" s="61" t="n">
        <v>0.0139</v>
      </c>
      <c r="D443" s="61" t="n">
        <v>0.0294</v>
      </c>
      <c r="E443" s="61" t="n">
        <v>6</v>
      </c>
    </row>
    <row r="444">
      <c r="A444" s="61" t="n">
        <v>0.013</v>
      </c>
      <c r="B444" s="61" t="n">
        <v>0.0111</v>
      </c>
      <c r="C444" s="61" t="n">
        <v>0.00889</v>
      </c>
      <c r="D444" s="61" t="n">
        <v>0.0173</v>
      </c>
      <c r="E444" s="61" t="n">
        <v>7</v>
      </c>
    </row>
    <row r="445">
      <c r="A445" s="59" t="n">
        <v>0.0404</v>
      </c>
      <c r="B445" s="59" t="n">
        <v>0.0277</v>
      </c>
      <c r="C445" s="59" t="n">
        <v>0.0309</v>
      </c>
      <c r="D445" s="59" t="n">
        <v>0.0333</v>
      </c>
      <c r="E445" s="59" t="n">
        <v>1</v>
      </c>
    </row>
    <row r="446">
      <c r="A446" s="59" t="n">
        <v>0.0284</v>
      </c>
      <c r="B446" s="59" t="n">
        <v>0.042</v>
      </c>
      <c r="C446" s="59" t="n">
        <v>0.0213</v>
      </c>
      <c r="D446" s="59" t="n">
        <v>0.0395</v>
      </c>
      <c r="E446" s="59" t="n">
        <v>2</v>
      </c>
    </row>
    <row r="447">
      <c r="A447" s="59" t="n">
        <v>0.0184</v>
      </c>
      <c r="B447" s="59" t="n">
        <v>0.0263</v>
      </c>
      <c r="C447" s="59" t="n">
        <v>0.0252</v>
      </c>
      <c r="D447" s="59" t="n">
        <v>0.019</v>
      </c>
      <c r="E447" s="59" t="n">
        <v>3</v>
      </c>
    </row>
    <row r="448">
      <c r="A448" s="59" t="n">
        <v>0.0225</v>
      </c>
      <c r="B448" s="59" t="n">
        <v>0.0201</v>
      </c>
      <c r="C448" s="59" t="n">
        <v>0.0301</v>
      </c>
      <c r="D448" s="59" t="n">
        <v>0.0244</v>
      </c>
      <c r="E448" s="59" t="n">
        <v>5</v>
      </c>
    </row>
    <row r="449">
      <c r="A449" s="59" t="n">
        <v>0.0265</v>
      </c>
      <c r="B449" s="59" t="n">
        <v>0.0214</v>
      </c>
      <c r="C449" s="59" t="n">
        <v>0.0348</v>
      </c>
      <c r="D449" s="59" t="n">
        <v>0.0226</v>
      </c>
      <c r="E449" s="59" t="n">
        <v>5</v>
      </c>
    </row>
    <row r="450">
      <c r="A450" s="61" t="n">
        <v>0.0109</v>
      </c>
      <c r="B450" s="61" t="n">
        <v>0.032</v>
      </c>
      <c r="C450" s="61" t="n">
        <v>0.0162</v>
      </c>
      <c r="D450" s="61" t="n">
        <v>0.0128</v>
      </c>
      <c r="E450" s="61" t="n">
        <v>6</v>
      </c>
    </row>
    <row r="451">
      <c r="A451" s="61" t="n">
        <v>0.0102</v>
      </c>
      <c r="B451" s="61" t="n">
        <v>0.01085</v>
      </c>
      <c r="C451" s="61" t="n">
        <v>0.0054</v>
      </c>
      <c r="D451" s="61" t="n">
        <v>0.0112</v>
      </c>
      <c r="E451" s="61" t="n">
        <v>7</v>
      </c>
    </row>
    <row r="452">
      <c r="A452" s="59" t="n">
        <v>0.0433</v>
      </c>
      <c r="B452" s="59" t="n">
        <v>0.0385</v>
      </c>
      <c r="C452" s="59" t="n">
        <v>0.0376</v>
      </c>
      <c r="D452" s="59" t="n">
        <v>0.0426</v>
      </c>
      <c r="E452" s="59" t="n">
        <v>1</v>
      </c>
    </row>
    <row r="453">
      <c r="A453" s="59" t="n">
        <v>0.0328</v>
      </c>
      <c r="B453" s="59" t="n">
        <v>0.0347</v>
      </c>
      <c r="C453" s="59" t="n">
        <v>0.0497</v>
      </c>
      <c r="D453" s="59" t="n">
        <v>0.0307</v>
      </c>
      <c r="E453" s="59" t="n">
        <v>2</v>
      </c>
    </row>
    <row r="454">
      <c r="A454" s="59" t="n">
        <v>0.0239</v>
      </c>
      <c r="B454" s="59" t="n">
        <v>0.0369</v>
      </c>
      <c r="C454" s="59" t="n">
        <v>0.029</v>
      </c>
      <c r="D454" s="59" t="n">
        <v>0.0361</v>
      </c>
      <c r="E454" s="59" t="n">
        <v>3</v>
      </c>
    </row>
    <row r="455">
      <c r="A455" s="59" t="n">
        <v>0.0411</v>
      </c>
      <c r="B455" s="59" t="n">
        <v>0.039</v>
      </c>
      <c r="C455" s="59" t="n">
        <v>0.0254</v>
      </c>
      <c r="D455" s="59" t="n">
        <v>0.0274</v>
      </c>
      <c r="E455" s="59" t="n">
        <v>5</v>
      </c>
    </row>
    <row r="456">
      <c r="A456" s="59" t="n">
        <v>0.0311</v>
      </c>
      <c r="B456" s="59" t="n">
        <v>0.0293</v>
      </c>
      <c r="C456" s="59" t="n">
        <v>0.0231</v>
      </c>
      <c r="D456" s="59" t="n">
        <v>0.0377</v>
      </c>
      <c r="E456" s="59" t="n">
        <v>5</v>
      </c>
    </row>
    <row r="457">
      <c r="A457" s="61" t="n">
        <v>0.0206</v>
      </c>
      <c r="B457" s="61" t="n">
        <v>0.0189</v>
      </c>
      <c r="C457" s="61" t="n">
        <v>0.0122</v>
      </c>
      <c r="D457" s="61" t="n">
        <v>0.0232</v>
      </c>
      <c r="E457" s="61" t="n">
        <v>6</v>
      </c>
    </row>
    <row r="458">
      <c r="A458" s="61" t="n">
        <v>0.012</v>
      </c>
      <c r="B458" s="61" t="n">
        <v>0.0125</v>
      </c>
      <c r="C458" s="61" t="n">
        <v>0.00979</v>
      </c>
      <c r="D458" s="61" t="n">
        <v>0.0232</v>
      </c>
      <c r="E458" s="61" t="n">
        <v>7</v>
      </c>
    </row>
    <row r="459">
      <c r="A459" s="59" t="n">
        <v>0.0474</v>
      </c>
      <c r="B459" s="59" t="n">
        <v>0.0306</v>
      </c>
      <c r="C459" s="59" t="n">
        <v>0.0201</v>
      </c>
      <c r="D459" s="59" t="n">
        <v>0.0421</v>
      </c>
      <c r="E459" s="59" t="n">
        <v>1</v>
      </c>
    </row>
    <row r="460">
      <c r="A460" s="59" t="n">
        <v>0.0421</v>
      </c>
      <c r="B460" s="59" t="n">
        <v>0.0338</v>
      </c>
      <c r="C460" s="59" t="n">
        <v>0.0243</v>
      </c>
      <c r="D460" s="59" t="n">
        <v>0.0414</v>
      </c>
      <c r="E460" s="59" t="n">
        <v>2</v>
      </c>
    </row>
    <row r="461">
      <c r="A461" s="59" t="n">
        <v>0.0303</v>
      </c>
      <c r="B461" s="59" t="n">
        <v>0.0183</v>
      </c>
      <c r="C461" s="59" t="n">
        <v>0.0128</v>
      </c>
      <c r="D461" s="59" t="n">
        <v>0.0256</v>
      </c>
      <c r="E461" s="59" t="n">
        <v>3</v>
      </c>
    </row>
    <row r="462">
      <c r="A462" s="59" t="n">
        <v>0.0357</v>
      </c>
      <c r="B462" s="59" t="n">
        <v>0.0222</v>
      </c>
      <c r="C462" s="59" t="n">
        <v>0.0159</v>
      </c>
      <c r="D462" s="59" t="n">
        <v>0.0282</v>
      </c>
      <c r="E462" s="59" t="n">
        <v>5</v>
      </c>
    </row>
    <row r="463">
      <c r="A463" s="59" t="n">
        <v>0.034</v>
      </c>
      <c r="B463" s="59" t="n">
        <v>0.02995</v>
      </c>
      <c r="C463" s="59" t="n">
        <v>0.0221</v>
      </c>
      <c r="D463" s="59" t="n">
        <v>0.0259</v>
      </c>
      <c r="E463" s="59" t="n">
        <v>5</v>
      </c>
    </row>
    <row r="464">
      <c r="A464" s="61" t="n">
        <v>0.0206</v>
      </c>
      <c r="B464" s="61" t="n">
        <v>0.011</v>
      </c>
      <c r="C464" s="61" t="n">
        <v>0.0097</v>
      </c>
      <c r="D464" s="61" t="n">
        <v>0.0205</v>
      </c>
      <c r="E464" s="61" t="n">
        <v>6</v>
      </c>
    </row>
    <row r="465">
      <c r="A465" s="61" t="n">
        <v>0.0116</v>
      </c>
      <c r="B465" s="61" t="n">
        <v>0.0114</v>
      </c>
      <c r="C465" s="61" t="n">
        <v>0.0103</v>
      </c>
      <c r="D465" s="61" t="n">
        <v>0.0133</v>
      </c>
      <c r="E465" s="61" t="n">
        <v>7</v>
      </c>
    </row>
    <row r="466">
      <c r="A466" s="59" t="n">
        <v>0.0299</v>
      </c>
      <c r="B466" s="59" t="n">
        <v>0.0297</v>
      </c>
      <c r="C466" s="59" t="n">
        <v>0.0414</v>
      </c>
      <c r="D466" s="59" t="n">
        <v>0.04</v>
      </c>
      <c r="E466" s="59" t="n">
        <v>1</v>
      </c>
    </row>
    <row r="467">
      <c r="A467" s="59" t="n">
        <v>0.0483</v>
      </c>
      <c r="B467" s="59" t="n">
        <v>0.09470000000000001</v>
      </c>
      <c r="C467" s="59" t="n">
        <v>0.0423</v>
      </c>
      <c r="D467" s="59" t="n">
        <v>0.0464</v>
      </c>
      <c r="E467" s="59" t="n">
        <v>2</v>
      </c>
    </row>
    <row r="468">
      <c r="A468" s="59" t="n">
        <v>0.0394</v>
      </c>
      <c r="B468" s="59" t="n">
        <v>0.0756</v>
      </c>
      <c r="C468" s="59" t="n">
        <v>0.0225</v>
      </c>
      <c r="D468" s="59" t="n">
        <v>0.0339</v>
      </c>
      <c r="E468" s="59" t="n">
        <v>3</v>
      </c>
    </row>
    <row r="469">
      <c r="A469" s="59" t="n">
        <v>0.0323</v>
      </c>
      <c r="B469" s="59" t="n">
        <v>0.0225</v>
      </c>
      <c r="C469" s="59" t="n">
        <v>0.0183</v>
      </c>
      <c r="D469" s="59" t="n">
        <v>0.0322</v>
      </c>
      <c r="E469" s="59" t="n">
        <v>5</v>
      </c>
    </row>
    <row r="470">
      <c r="A470" s="59" t="n">
        <v>0.0283</v>
      </c>
      <c r="B470" s="59" t="n">
        <v>0.0267</v>
      </c>
      <c r="C470" s="59" t="n">
        <v>0.0138</v>
      </c>
      <c r="D470" s="59" t="n">
        <v>0.0371</v>
      </c>
      <c r="E470" s="59" t="n">
        <v>5</v>
      </c>
    </row>
    <row r="471">
      <c r="A471" s="61" t="n">
        <v>0.021</v>
      </c>
      <c r="B471" s="61" t="n">
        <v>0.0179</v>
      </c>
      <c r="C471" s="61" t="n">
        <v>0.00944</v>
      </c>
      <c r="D471" s="61" t="n">
        <v>0.0233</v>
      </c>
      <c r="E471" s="61" t="n">
        <v>6</v>
      </c>
    </row>
    <row r="472">
      <c r="A472" s="61" t="n">
        <v>0.0162</v>
      </c>
      <c r="B472" s="61" t="n">
        <v>0.0134</v>
      </c>
      <c r="C472" s="61" t="n">
        <v>0.00878</v>
      </c>
      <c r="D472" s="61" t="n">
        <v>0.0248</v>
      </c>
      <c r="E472" s="61" t="n">
        <v>7</v>
      </c>
    </row>
    <row r="473">
      <c r="A473" s="59" t="n">
        <v>0.0338</v>
      </c>
      <c r="B473" s="59" t="n">
        <v>0.0204</v>
      </c>
      <c r="D473" s="59" t="n">
        <v>0.031</v>
      </c>
      <c r="E473" s="59" t="n">
        <v>1</v>
      </c>
    </row>
    <row r="474">
      <c r="B474" s="59" t="n">
        <v>0.0277</v>
      </c>
      <c r="D474" s="59" t="n">
        <v>0.0496</v>
      </c>
      <c r="E474" s="59" t="n">
        <v>2</v>
      </c>
    </row>
    <row r="475">
      <c r="A475" s="59" t="n">
        <v>0.0247</v>
      </c>
      <c r="B475" s="59" t="n">
        <v>0.03185</v>
      </c>
      <c r="C475" s="59" t="n">
        <v>0.0395</v>
      </c>
      <c r="D475" s="59" t="n">
        <v>0.0277</v>
      </c>
      <c r="E475" s="59" t="n">
        <v>3</v>
      </c>
    </row>
    <row r="476">
      <c r="A476" s="59" t="n">
        <v>0.0369</v>
      </c>
      <c r="B476" s="59" t="n">
        <v>0.0336</v>
      </c>
      <c r="C476" s="59" t="n">
        <v>0.0348</v>
      </c>
      <c r="D476" s="59" t="n">
        <v>0.04</v>
      </c>
      <c r="E476" s="59" t="n">
        <v>5</v>
      </c>
    </row>
    <row r="477">
      <c r="A477" s="59" t="n">
        <v>0.0253</v>
      </c>
      <c r="B477" s="59" t="n">
        <v>0.0352</v>
      </c>
      <c r="C477" s="59" t="n">
        <v>0.0338</v>
      </c>
      <c r="D477" s="59" t="n">
        <v>0.0185</v>
      </c>
      <c r="E477" s="59" t="n">
        <v>5</v>
      </c>
    </row>
    <row r="478">
      <c r="A478" s="61" t="n">
        <v>0.0128</v>
      </c>
      <c r="B478" s="61" t="n">
        <v>0.008699999999999999</v>
      </c>
      <c r="C478" s="61" t="n">
        <v>0.00455</v>
      </c>
      <c r="D478" s="61" t="n">
        <v>0.0129</v>
      </c>
      <c r="E478" s="61" t="n">
        <v>6</v>
      </c>
    </row>
    <row r="479">
      <c r="A479" s="61" t="n">
        <v>0.0116</v>
      </c>
      <c r="B479" s="61" t="n">
        <v>0.0083</v>
      </c>
      <c r="C479" s="61" t="n">
        <v>0.00626</v>
      </c>
      <c r="D479" s="61" t="n">
        <v>0.0083</v>
      </c>
      <c r="E479" s="61" t="n">
        <v>7</v>
      </c>
    </row>
    <row r="480">
      <c r="A480" s="59" t="n">
        <v>0.02</v>
      </c>
      <c r="B480" s="59" t="n">
        <v>0.0226</v>
      </c>
      <c r="C480" s="59" t="n">
        <v>0.0189</v>
      </c>
      <c r="D480" s="59" t="n">
        <v>0.0332</v>
      </c>
      <c r="E480" s="59" t="n">
        <v>1</v>
      </c>
    </row>
    <row r="481">
      <c r="A481" s="59" t="n">
        <v>0.0307</v>
      </c>
      <c r="B481" s="59" t="n">
        <v>0.02455</v>
      </c>
      <c r="C481" s="59" t="n">
        <v>0.023</v>
      </c>
      <c r="D481" s="59" t="n">
        <v>0.0274</v>
      </c>
      <c r="E481" s="59" t="n">
        <v>2</v>
      </c>
    </row>
    <row r="482">
      <c r="A482" s="59" t="n">
        <v>0.0243</v>
      </c>
      <c r="B482" s="59" t="n">
        <v>0.0221</v>
      </c>
      <c r="C482" s="59" t="n">
        <v>0.0203</v>
      </c>
      <c r="D482" s="59" t="n">
        <v>0.0248</v>
      </c>
      <c r="E482" s="59" t="n">
        <v>3</v>
      </c>
    </row>
    <row r="483">
      <c r="A483" s="59" t="n">
        <v>0.0296</v>
      </c>
      <c r="B483" s="59" t="n">
        <v>0.0281</v>
      </c>
      <c r="C483" s="59" t="n">
        <v>0.0199</v>
      </c>
      <c r="D483" s="59" t="n">
        <v>0.0197</v>
      </c>
      <c r="E483" s="59" t="n">
        <v>5</v>
      </c>
    </row>
    <row r="484">
      <c r="A484" s="59" t="n">
        <v>0.0369</v>
      </c>
      <c r="B484" s="59" t="n">
        <v>0.0218</v>
      </c>
      <c r="C484" s="59" t="n">
        <v>0.0207</v>
      </c>
      <c r="D484" s="59" t="n">
        <v>0.0242</v>
      </c>
      <c r="E484" s="59" t="n">
        <v>5</v>
      </c>
    </row>
    <row r="485">
      <c r="A485" s="61" t="n">
        <v>0.0107</v>
      </c>
      <c r="B485" s="61" t="n">
        <v>0.0116</v>
      </c>
      <c r="C485" s="61" t="n">
        <v>0.0089</v>
      </c>
      <c r="D485" s="61" t="n">
        <v>0.0136</v>
      </c>
      <c r="E485" s="61" t="n">
        <v>6</v>
      </c>
    </row>
    <row r="486">
      <c r="A486" s="61" t="n">
        <v>0.0097</v>
      </c>
      <c r="B486" s="61" t="n">
        <v>0.0119</v>
      </c>
      <c r="C486" s="61" t="n">
        <v>0.00592</v>
      </c>
      <c r="D486" s="61" t="n">
        <v>0.019</v>
      </c>
      <c r="E486" s="61" t="n">
        <v>7</v>
      </c>
    </row>
    <row r="487">
      <c r="A487" s="59" t="n">
        <v>0.0515</v>
      </c>
      <c r="B487" s="59" t="n">
        <v>0.01675</v>
      </c>
      <c r="C487" s="59" t="n">
        <v>0.0181</v>
      </c>
      <c r="D487" s="59" t="n">
        <v>0.0202</v>
      </c>
      <c r="E487" s="59" t="n">
        <v>1</v>
      </c>
    </row>
    <row r="488">
      <c r="A488" s="59" t="n">
        <v>0.038</v>
      </c>
      <c r="B488" s="59" t="n">
        <v>0.0308</v>
      </c>
      <c r="C488" s="59" t="n">
        <v>0.0196</v>
      </c>
      <c r="D488" s="59" t="n">
        <v>0.0262</v>
      </c>
      <c r="E488" s="59" t="n">
        <v>2</v>
      </c>
    </row>
    <row r="489">
      <c r="A489" s="59" t="n">
        <v>0.037</v>
      </c>
      <c r="B489" s="59" t="n">
        <v>0.0313</v>
      </c>
      <c r="C489" s="59" t="n">
        <v>0.0263</v>
      </c>
      <c r="D489" s="59" t="n">
        <v>0.025</v>
      </c>
      <c r="E489" s="59" t="n">
        <v>3</v>
      </c>
    </row>
    <row r="490">
      <c r="A490" s="59" t="n">
        <v>0.0418</v>
      </c>
      <c r="B490" s="59" t="n">
        <v>0.0332</v>
      </c>
      <c r="C490" s="59" t="n">
        <v>0.0244</v>
      </c>
      <c r="D490" s="59" t="n">
        <v>0.043</v>
      </c>
      <c r="E490" s="59" t="n">
        <v>5</v>
      </c>
    </row>
    <row r="491">
      <c r="A491" s="59" t="n">
        <v>0.0343</v>
      </c>
      <c r="B491" s="59" t="n">
        <v>0.0248</v>
      </c>
      <c r="C491" s="59" t="n">
        <v>0.0175</v>
      </c>
      <c r="D491" s="59" t="n">
        <v>0.0287</v>
      </c>
      <c r="E491" s="59" t="n">
        <v>5</v>
      </c>
    </row>
    <row r="492">
      <c r="A492" s="61" t="n">
        <v>0.0175</v>
      </c>
      <c r="B492" s="61" t="n">
        <v>0.0128</v>
      </c>
      <c r="C492" s="61" t="n">
        <v>0.009299999999999999</v>
      </c>
      <c r="D492" s="61" t="n">
        <v>0.0153</v>
      </c>
      <c r="E492" s="61" t="n">
        <v>6</v>
      </c>
    </row>
    <row r="493">
      <c r="A493" s="61" t="n">
        <v>0.0106</v>
      </c>
      <c r="B493" s="61" t="n">
        <v>0.01165</v>
      </c>
      <c r="C493" s="61" t="n">
        <v>0.0062</v>
      </c>
      <c r="D493" s="61" t="n">
        <v>0.0135</v>
      </c>
      <c r="E493" s="61" t="n">
        <v>7</v>
      </c>
    </row>
    <row r="494">
      <c r="A494" s="59" t="n">
        <v>0.0327</v>
      </c>
      <c r="B494" s="59" t="n">
        <v>0.0251</v>
      </c>
      <c r="C494" s="59" t="n">
        <v>0.0176</v>
      </c>
      <c r="D494" s="59" t="n">
        <v>0.0352</v>
      </c>
      <c r="E494" s="59" t="n">
        <v>1</v>
      </c>
    </row>
    <row r="495">
      <c r="A495" s="59" t="n">
        <v>0.0422</v>
      </c>
      <c r="B495" s="59" t="n">
        <v>0.0197</v>
      </c>
      <c r="C495" s="59" t="n">
        <v>0.0191</v>
      </c>
      <c r="E495" s="59" t="n">
        <v>2</v>
      </c>
    </row>
    <row r="496">
      <c r="A496" s="59" t="n">
        <v>0.0523</v>
      </c>
      <c r="B496" s="59" t="n">
        <v>0.0329</v>
      </c>
      <c r="C496" s="59" t="n">
        <v>0.0192</v>
      </c>
      <c r="D496" s="59" t="n">
        <v>0.0384</v>
      </c>
      <c r="E496" s="59" t="n">
        <v>3</v>
      </c>
    </row>
    <row r="497">
      <c r="A497" s="59" t="n">
        <v>0.0434</v>
      </c>
      <c r="B497" s="59" t="n">
        <v>0.0219</v>
      </c>
      <c r="C497" s="59" t="n">
        <v>0.0194</v>
      </c>
      <c r="D497" s="59" t="n">
        <v>0.0363</v>
      </c>
      <c r="E497" s="59" t="n">
        <v>5</v>
      </c>
    </row>
    <row r="498">
      <c r="A498" s="59" t="n">
        <v>0.0402</v>
      </c>
      <c r="B498" s="59" t="n">
        <v>0.0298</v>
      </c>
      <c r="C498" s="59" t="n">
        <v>0.0138</v>
      </c>
      <c r="D498" s="59" t="n">
        <v>0.0323</v>
      </c>
      <c r="E498" s="59" t="n">
        <v>5</v>
      </c>
    </row>
    <row r="499">
      <c r="A499" s="61" t="n">
        <v>0.0271</v>
      </c>
      <c r="B499" s="61" t="n">
        <v>0.02245</v>
      </c>
      <c r="C499" s="61" t="n">
        <v>0.0151</v>
      </c>
      <c r="D499" s="61" t="n">
        <v>0.0281</v>
      </c>
      <c r="E499" s="61" t="n">
        <v>6</v>
      </c>
    </row>
    <row r="500">
      <c r="A500" s="61" t="n">
        <v>0.014</v>
      </c>
      <c r="B500" s="61" t="n">
        <v>0.0107</v>
      </c>
      <c r="C500" s="61" t="n">
        <v>0.00585</v>
      </c>
      <c r="D500" s="61" t="n">
        <v>0.0208</v>
      </c>
      <c r="E500" s="61" t="n">
        <v>7</v>
      </c>
    </row>
    <row r="501">
      <c r="A501" s="59" t="n">
        <v>0.0462</v>
      </c>
      <c r="B501" s="59" t="n">
        <v>0.018</v>
      </c>
      <c r="C501" s="59" t="n">
        <v>0.0192</v>
      </c>
      <c r="D501" s="59" t="n">
        <v>0.0279</v>
      </c>
      <c r="E501" s="59" t="n">
        <v>1</v>
      </c>
    </row>
    <row r="502">
      <c r="A502" s="59" t="n">
        <v>0.0404</v>
      </c>
      <c r="B502" s="59" t="n">
        <v>0.049</v>
      </c>
      <c r="D502" s="59" t="n">
        <v>0.0469</v>
      </c>
      <c r="E502" s="59" t="n">
        <v>2</v>
      </c>
    </row>
    <row r="503">
      <c r="A503" s="59" t="n">
        <v>0.0325</v>
      </c>
      <c r="B503" s="59" t="n">
        <v>0.0257</v>
      </c>
      <c r="C503" s="59" t="n">
        <v>0.0179</v>
      </c>
      <c r="D503" s="59" t="n">
        <v>0.0292</v>
      </c>
      <c r="E503" s="59" t="n">
        <v>3</v>
      </c>
    </row>
    <row r="504">
      <c r="A504" s="59" t="n">
        <v>0.0224</v>
      </c>
      <c r="B504" s="59" t="n">
        <v>0.0256</v>
      </c>
      <c r="C504" s="59" t="n">
        <v>0.0115</v>
      </c>
      <c r="D504" s="59" t="n">
        <v>0.0228</v>
      </c>
      <c r="E504" s="59" t="n">
        <v>5</v>
      </c>
    </row>
    <row r="505">
      <c r="A505" s="59" t="n">
        <v>0.0297</v>
      </c>
      <c r="B505" s="59" t="n">
        <v>0.02665</v>
      </c>
      <c r="C505" s="59" t="n">
        <v>0.0285</v>
      </c>
      <c r="D505" s="59" t="n">
        <v>0.0275</v>
      </c>
      <c r="E505" s="59" t="n">
        <v>5</v>
      </c>
    </row>
    <row r="506">
      <c r="A506" s="61" t="n">
        <v>0.0103</v>
      </c>
      <c r="B506" s="61" t="n">
        <v>0.0081</v>
      </c>
      <c r="C506" s="61" t="n">
        <v>0.00753</v>
      </c>
      <c r="D506" s="61" t="n">
        <v>0.023</v>
      </c>
      <c r="E506" s="61" t="n">
        <v>6</v>
      </c>
    </row>
    <row r="507">
      <c r="A507" s="61" t="n">
        <v>0.0142</v>
      </c>
      <c r="B507" s="61" t="n">
        <v>0.0306</v>
      </c>
      <c r="C507" s="61" t="n">
        <v>0.00408</v>
      </c>
      <c r="D507" s="61" t="n">
        <v>0.0106</v>
      </c>
      <c r="E507" s="61" t="n">
        <v>7</v>
      </c>
    </row>
    <row r="508">
      <c r="A508" s="59" t="n">
        <v>0.0256</v>
      </c>
      <c r="B508" s="59" t="n">
        <v>0.0253</v>
      </c>
      <c r="C508" s="59" t="n">
        <v>0.0175</v>
      </c>
      <c r="D508" s="59" t="n">
        <v>0.0196</v>
      </c>
      <c r="E508" s="59" t="n">
        <v>1</v>
      </c>
    </row>
    <row r="509">
      <c r="A509" s="59" t="n">
        <v>0.0455</v>
      </c>
      <c r="B509" s="59" t="n">
        <v>0.0255</v>
      </c>
      <c r="C509" s="59" t="n">
        <v>0.0163</v>
      </c>
      <c r="D509" s="59" t="n">
        <v>0.0505</v>
      </c>
      <c r="E509" s="59" t="n">
        <v>2</v>
      </c>
    </row>
    <row r="510">
      <c r="A510" s="59" t="n">
        <v>0.0189</v>
      </c>
      <c r="B510" s="59" t="n">
        <v>0.015</v>
      </c>
      <c r="C510" s="59" t="n">
        <v>0.02</v>
      </c>
      <c r="D510" s="59" t="n">
        <v>0.0236</v>
      </c>
      <c r="E510" s="59" t="n">
        <v>3</v>
      </c>
    </row>
    <row r="511">
      <c r="A511" s="59" t="n">
        <v>0.013</v>
      </c>
      <c r="B511" s="59" t="n">
        <v>0.005549999999999999</v>
      </c>
      <c r="C511" s="59" t="n">
        <v>0.019</v>
      </c>
      <c r="D511" s="59" t="n">
        <v>0.0346</v>
      </c>
      <c r="E511" s="59" t="n">
        <v>5</v>
      </c>
    </row>
    <row r="512">
      <c r="A512" s="59" t="n">
        <v>0.0251</v>
      </c>
      <c r="B512" s="59" t="n">
        <v>0.0201</v>
      </c>
      <c r="C512" s="59" t="n">
        <v>0.0349</v>
      </c>
      <c r="D512" s="59" t="n">
        <v>0.0262</v>
      </c>
      <c r="E512" s="59" t="n">
        <v>5</v>
      </c>
    </row>
    <row r="513">
      <c r="A513" s="61" t="n">
        <v>0.0147</v>
      </c>
      <c r="B513" s="61" t="n">
        <v>0.0077</v>
      </c>
      <c r="C513" s="61" t="n">
        <v>0.009299999999999999</v>
      </c>
      <c r="D513" s="61" t="n">
        <v>0.0159</v>
      </c>
      <c r="E513" s="61" t="n">
        <v>6</v>
      </c>
    </row>
    <row r="514">
      <c r="A514" s="61" t="n">
        <v>0.0078</v>
      </c>
      <c r="B514" s="61" t="n">
        <v>0.0046</v>
      </c>
      <c r="C514" s="61" t="n">
        <v>0.0019</v>
      </c>
      <c r="D514" s="61" t="n">
        <v>0.0198</v>
      </c>
      <c r="E514" s="61" t="n">
        <v>7</v>
      </c>
    </row>
    <row r="515">
      <c r="A515" s="59" t="n">
        <v>0.0098</v>
      </c>
      <c r="B515" s="59" t="n">
        <v>0.0059</v>
      </c>
      <c r="C515" s="59" t="n">
        <v>0.0148</v>
      </c>
      <c r="D515" s="59" t="n">
        <v>0.0198</v>
      </c>
      <c r="E515" s="59" t="n">
        <v>1</v>
      </c>
    </row>
  </sheetData>
  <autoFilter ref="L3:O369">
    <filterColumn colId="1" hiddenButton="0" showButton="1">
      <filters>
        <filter val="0.115"/>
      </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4" customWidth="1" min="3" max="3"/>
    <col width="72" customWidth="1" min="4" max="4"/>
  </cols>
  <sheetData>
    <row r="1">
      <c r="A1" s="1130" t="inlineStr">
        <is>
          <t>Item</t>
        </is>
      </c>
      <c r="B1" s="1130" t="inlineStr">
        <is>
          <t>Value</t>
        </is>
      </c>
      <c r="C1" s="1130" t="inlineStr">
        <is>
          <t>Permit Reference</t>
        </is>
      </c>
      <c r="D1" s="1130" t="inlineStr">
        <is>
          <t>Screening Result</t>
        </is>
      </c>
    </row>
    <row r="2">
      <c r="A2" s="1131" t="inlineStr">
        <is>
          <t>Source workbook</t>
        </is>
      </c>
      <c r="B2" s="1132" t="inlineStr">
        <is>
          <t>Gecko_54_Ecobat Resources California Ambient Fenceline Monitoring Results-2018 to Current.xlsx</t>
        </is>
      </c>
      <c r="C2" s="1132" t="inlineStr"/>
      <c r="D2" s="1132" t="inlineStr">
        <is>
          <t>Copied unchanged; analysis added in new sheets only</t>
        </is>
      </c>
    </row>
    <row r="3">
      <c r="A3" s="1131" t="inlineStr">
        <is>
          <t>Screened period</t>
        </is>
      </c>
      <c r="B3" s="1132" t="inlineStr">
        <is>
          <t>Calendar year 2025</t>
        </is>
      </c>
      <c r="C3" s="1132" t="inlineStr"/>
      <c r="D3" s="1132" t="inlineStr">
        <is>
          <t>Workbook rows with 2025 dates only</t>
        </is>
      </c>
    </row>
    <row r="4">
      <c r="A4" s="1131" t="inlineStr">
        <is>
          <t>Lead permit trigger</t>
        </is>
      </c>
      <c r="B4" s="1132" t="inlineStr">
        <is>
          <t>0.100 ug/m3</t>
        </is>
      </c>
      <c r="C4" s="1132" t="inlineStr">
        <is>
          <t>Permit pages 224-225</t>
        </is>
      </c>
      <c r="D4" s="1132" t="inlineStr">
        <is>
          <t>Screened against rolling 30-day average values in Lead (30-Day_Avg) columns M:P</t>
        </is>
      </c>
    </row>
    <row r="5">
      <c r="A5" s="1131" t="inlineStr">
        <is>
          <t>Lead investigation trigger</t>
        </is>
      </c>
      <c r="B5" s="1132" t="inlineStr">
        <is>
          <t>1.0 ug/m3</t>
        </is>
      </c>
      <c r="C5" s="1132" t="inlineStr">
        <is>
          <t>Permit page 217</t>
        </is>
      </c>
      <c r="D5" s="1132" t="inlineStr">
        <is>
          <t>Screened against monitoring-cycle results in Lead (30-Day_Avg) columns Q:T</t>
        </is>
      </c>
    </row>
    <row r="6">
      <c r="A6" s="1131" t="inlineStr">
        <is>
          <t>Arsenic permit trigger</t>
        </is>
      </c>
      <c r="B6" s="1132" t="inlineStr">
        <is>
          <t>10.0 ng/m3</t>
        </is>
      </c>
      <c r="C6" s="1132" t="inlineStr">
        <is>
          <t>Permit pages 224-225</t>
        </is>
      </c>
      <c r="D6" s="1132" t="inlineStr">
        <is>
          <t>Screened against 24-hour average values in Arsenic (Daily) columns M:P</t>
        </is>
      </c>
    </row>
    <row r="7">
      <c r="A7" s="1131" t="inlineStr">
        <is>
          <t>Maintenance / wastewater linkage</t>
        </is>
      </c>
      <c r="B7" s="1132" t="inlineStr">
        <is>
          <t>Not assessed in this workbook</t>
        </is>
      </c>
      <c r="C7" s="1132" t="inlineStr">
        <is>
          <t>Permit pages 224-225</t>
        </is>
      </c>
      <c r="D7" s="1132" t="inlineStr">
        <is>
          <t>A numeric hit is a potential permit trigger, not a final violation conclusion, unless linked to qualifying activity</t>
        </is>
      </c>
    </row>
    <row r="8">
      <c r="A8" s="1131" t="inlineStr">
        <is>
          <t>2025 lead permit hits</t>
        </is>
      </c>
      <c r="B8" s="1132" t="n">
        <v>0</v>
      </c>
      <c r="C8" s="1132" t="inlineStr"/>
      <c r="D8" s="1132" t="inlineStr">
        <is>
          <t>No 2025 rows exceeded 0.100 ug/m3 rolling 30-day average</t>
        </is>
      </c>
    </row>
    <row r="9">
      <c r="A9" s="1131" t="inlineStr">
        <is>
          <t>2025 lead investigation hits</t>
        </is>
      </c>
      <c r="B9" s="1132" t="n">
        <v>0</v>
      </c>
      <c r="C9" s="1132" t="inlineStr"/>
      <c r="D9" s="1132" t="inlineStr">
        <is>
          <t>No 2025 monitoring-cycle result exceeded 1.0 ug/m3</t>
        </is>
      </c>
    </row>
    <row r="10">
      <c r="A10" s="1131" t="inlineStr">
        <is>
          <t>2025 arsenic permit hits</t>
        </is>
      </c>
      <c r="B10" s="1132" t="n">
        <v>1</v>
      </c>
      <c r="C10" s="1132" t="inlineStr"/>
      <c r="D10" s="1132" t="inlineStr">
        <is>
          <t>One 2025 row exceeded 10.0 ng/m3 on a 24-hour average</t>
        </is>
      </c>
    </row>
    <row r="11">
      <c r="A11" s="1131" t="inlineStr">
        <is>
          <t>Existing violation summary context</t>
        </is>
      </c>
      <c r="B11" s="1132" t="inlineStr">
        <is>
          <t>Ambient monitoring already appears, but only as operational / notice items</t>
        </is>
      </c>
      <c r="C11" s="1132" t="inlineStr"/>
      <c r="D11" s="1132" t="inlineStr">
        <is>
          <t>Current violation timeline covers P79157 missed-invalid 24-hour samples and notes the Feb. 19, 2025 Monitor 5 lead exceedance in the P69321 row</t>
        </is>
      </c>
    </row>
    <row r="12">
      <c r="A12" s="1131" t="inlineStr">
        <is>
          <t>Workbook benchmark note</t>
        </is>
      </c>
      <c r="B12" s="1132" t="inlineStr">
        <is>
          <t>0.075 lead and 2.5 arsenic lines were not used as permit thresholds</t>
        </is>
      </c>
      <c r="C12" s="1132" t="inlineStr"/>
      <c r="D12" s="1132" t="inlineStr">
        <is>
          <t>Those values appear in the workbook, but were not treated here as operative permit thresholds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0" customWidth="1" min="15" max="15"/>
    <col width="34" customWidth="1" min="16" max="16"/>
  </cols>
  <sheetData>
    <row r="1">
      <c r="A1" s="1130" t="inlineStr">
        <is>
          <t>Date</t>
        </is>
      </c>
      <c r="B1" s="1130" t="inlineStr">
        <is>
          <t>Rolling 30-Day Avg S1</t>
        </is>
      </c>
      <c r="C1" s="1130" t="inlineStr">
        <is>
          <t>Rolling 30-Day Avg S2</t>
        </is>
      </c>
      <c r="D1" s="1130" t="inlineStr">
        <is>
          <t>Rolling 30-Day Avg S4</t>
        </is>
      </c>
      <c r="E1" s="1130" t="inlineStr">
        <is>
          <t>Rolling 30-Day Avg S5</t>
        </is>
      </c>
      <c r="F1" s="1130" t="inlineStr">
        <is>
          <t>Max Rolling 30-Day Avg</t>
        </is>
      </c>
      <c r="G1" s="1130" t="inlineStr">
        <is>
          <t>&gt;= 0.100 ug/m3 Trigger?</t>
        </is>
      </c>
      <c r="H1" s="1130" t="inlineStr">
        <is>
          <t>Trigger Station(s)</t>
        </is>
      </c>
      <c r="I1" s="1130" t="inlineStr">
        <is>
          <t>Monitoring-Cycle Result S1</t>
        </is>
      </c>
      <c r="J1" s="1130" t="inlineStr">
        <is>
          <t>Monitoring-Cycle Result S2</t>
        </is>
      </c>
      <c r="K1" s="1130" t="inlineStr">
        <is>
          <t>Monitoring-Cycle Result S4</t>
        </is>
      </c>
      <c r="L1" s="1130" t="inlineStr">
        <is>
          <t>Monitoring-Cycle Result S5</t>
        </is>
      </c>
      <c r="M1" s="1130" t="inlineStr">
        <is>
          <t>Max Monitoring-Cycle Result</t>
        </is>
      </c>
      <c r="N1" s="1130" t="inlineStr">
        <is>
          <t>&gt;= 1.0 ug/m3 Investigation Trigger?</t>
        </is>
      </c>
      <c r="O1" s="1130" t="inlineStr">
        <is>
          <t>Investigation Station(s)</t>
        </is>
      </c>
      <c r="P1" s="1130" t="inlineStr">
        <is>
          <t>Notes</t>
        </is>
      </c>
    </row>
    <row r="2">
      <c r="A2" s="1142" t="n">
        <v>45658</v>
      </c>
      <c r="B2" s="1143" t="n">
        <v>0.02494266666666667</v>
      </c>
      <c r="C2" s="1143" t="n">
        <v>0.03392457142857144</v>
      </c>
      <c r="D2" s="1143" t="n">
        <v>0.034828</v>
      </c>
      <c r="E2" s="1143" t="n">
        <v>0.03869000000000001</v>
      </c>
      <c r="F2" s="1143" t="n">
        <v>0.03869000000000001</v>
      </c>
      <c r="G2" s="1143" t="inlineStr">
        <is>
          <t>NO</t>
        </is>
      </c>
      <c r="H2" s="1143" t="inlineStr"/>
      <c r="I2" s="1143" t="n">
        <v>0.0138</v>
      </c>
      <c r="J2" s="1143" t="n">
        <v>0.0134</v>
      </c>
      <c r="K2" s="1143" t="n">
        <v>0.00992</v>
      </c>
      <c r="L2" s="1143" t="n">
        <v>0.0214</v>
      </c>
      <c r="M2" s="1143" t="n">
        <v>0.0214</v>
      </c>
      <c r="N2" s="1135" t="inlineStr">
        <is>
          <t>NO</t>
        </is>
      </c>
      <c r="O2" s="1135" t="inlineStr"/>
      <c r="P2" s="1135" t="inlineStr">
        <is>
          <t>No lead permit threshold hit on this date.</t>
        </is>
      </c>
    </row>
    <row r="3">
      <c r="A3" s="1142" t="n">
        <v>45659</v>
      </c>
      <c r="B3" s="1143" t="n">
        <v>0.02478933333333333</v>
      </c>
      <c r="C3" s="1143" t="n">
        <v>0.03328171428571428</v>
      </c>
      <c r="D3" s="1143" t="n">
        <v>0.03400466666666667</v>
      </c>
      <c r="E3" s="1143" t="n">
        <v>0.03866000000000001</v>
      </c>
      <c r="F3" s="1143" t="n">
        <v>0.03866000000000001</v>
      </c>
      <c r="G3" s="1143" t="inlineStr">
        <is>
          <t>NO</t>
        </is>
      </c>
      <c r="H3" s="1143" t="inlineStr"/>
      <c r="I3" s="1143" t="n">
        <v>0.0234</v>
      </c>
      <c r="J3" s="1143" t="n">
        <v>0.0345</v>
      </c>
      <c r="K3" s="1143" t="n">
        <v>0.0323</v>
      </c>
      <c r="L3" s="1143" t="n">
        <v>0.0601</v>
      </c>
      <c r="M3" s="1143" t="n">
        <v>0.0601</v>
      </c>
      <c r="N3" s="1135" t="inlineStr">
        <is>
          <t>NO</t>
        </is>
      </c>
      <c r="O3" s="1135" t="inlineStr"/>
      <c r="P3" s="1135" t="inlineStr">
        <is>
          <t>No lead permit threshold hit on this date.</t>
        </is>
      </c>
    </row>
    <row r="4">
      <c r="A4" s="1142" t="n">
        <v>45660</v>
      </c>
      <c r="B4" s="1143" t="n">
        <v>0.02461933333333333</v>
      </c>
      <c r="C4" s="1143" t="n">
        <v>0.03325028571428572</v>
      </c>
      <c r="D4" s="1143" t="n">
        <v>0.03391466666666666</v>
      </c>
      <c r="E4" s="1143" t="n">
        <v>0.03951000000000002</v>
      </c>
      <c r="F4" s="1143" t="n">
        <v>0.03951000000000002</v>
      </c>
      <c r="G4" s="1143" t="inlineStr">
        <is>
          <t>NO</t>
        </is>
      </c>
      <c r="H4" s="1143" t="inlineStr"/>
      <c r="I4" s="1143" t="n">
        <v>0.0204</v>
      </c>
      <c r="J4" s="1143" t="n">
        <v>0.03</v>
      </c>
      <c r="K4" s="1143" t="n">
        <v>0.0378</v>
      </c>
      <c r="L4" s="1143" t="n">
        <v>0.0544</v>
      </c>
      <c r="M4" s="1143" t="n">
        <v>0.0544</v>
      </c>
      <c r="N4" s="1135" t="inlineStr">
        <is>
          <t>NO</t>
        </is>
      </c>
      <c r="O4" s="1135" t="inlineStr"/>
      <c r="P4" s="1135" t="inlineStr">
        <is>
          <t>No lead permit threshold hit on this date.</t>
        </is>
      </c>
    </row>
    <row r="5">
      <c r="A5" s="1142" t="n">
        <v>45661</v>
      </c>
      <c r="B5" s="1143" t="n">
        <v>0.02394266666666666</v>
      </c>
      <c r="C5" s="1143" t="n">
        <v>0.03267028571428572</v>
      </c>
      <c r="D5" s="1143" t="n">
        <v>0.03277133333333333</v>
      </c>
      <c r="E5" s="1143" t="n">
        <v>0.03890333333333334</v>
      </c>
      <c r="F5" s="1143" t="n">
        <v>0.03890333333333334</v>
      </c>
      <c r="G5" s="1143" t="inlineStr">
        <is>
          <t>NO</t>
        </is>
      </c>
      <c r="H5" s="1143" t="inlineStr"/>
      <c r="I5" s="1143" t="n">
        <v>0.0111</v>
      </c>
      <c r="J5" s="1143" t="n">
        <v>0.012</v>
      </c>
      <c r="K5" s="1143" t="n">
        <v>0.0125</v>
      </c>
      <c r="L5" s="1143" t="n">
        <v>0.0234</v>
      </c>
      <c r="M5" s="1143" t="n">
        <v>0.0234</v>
      </c>
      <c r="N5" s="1135" t="inlineStr">
        <is>
          <t>NO</t>
        </is>
      </c>
      <c r="O5" s="1135" t="inlineStr"/>
      <c r="P5" s="1135" t="inlineStr">
        <is>
          <t>No lead permit threshold hit on this date.</t>
        </is>
      </c>
    </row>
    <row r="6">
      <c r="A6" s="1142" t="n">
        <v>45662</v>
      </c>
      <c r="B6" s="1143" t="n">
        <v>0.02351933333333333</v>
      </c>
      <c r="C6" s="1143" t="n">
        <v>0.03155600000000001</v>
      </c>
      <c r="D6" s="1143" t="n">
        <v>0.03127466666666667</v>
      </c>
      <c r="E6" s="1143" t="n">
        <v>0.03797666666666667</v>
      </c>
      <c r="F6" s="1143" t="n">
        <v>0.03797666666666667</v>
      </c>
      <c r="G6" s="1143" t="inlineStr">
        <is>
          <t>NO</t>
        </is>
      </c>
      <c r="H6" s="1143" t="inlineStr"/>
      <c r="I6" s="1143" t="n">
        <v>0.0189</v>
      </c>
      <c r="J6" s="1143" t="n">
        <v>0.0115</v>
      </c>
      <c r="K6" s="1143" t="n">
        <v>0.0101</v>
      </c>
      <c r="L6" s="1143" t="n">
        <v>0.0215</v>
      </c>
      <c r="M6" s="1143" t="n">
        <v>0.0215</v>
      </c>
      <c r="N6" s="1135" t="inlineStr">
        <is>
          <t>NO</t>
        </is>
      </c>
      <c r="O6" s="1135" t="inlineStr"/>
      <c r="P6" s="1135" t="inlineStr">
        <is>
          <t>No lead permit threshold hit on this date.</t>
        </is>
      </c>
    </row>
    <row r="7">
      <c r="A7" s="1142" t="n">
        <v>45663</v>
      </c>
      <c r="B7" s="1143" t="n">
        <v>0.02366933333333333</v>
      </c>
      <c r="C7" s="1143" t="n">
        <v>0.03170171428571429</v>
      </c>
      <c r="D7" s="1143" t="n">
        <v>0.03188466666666667</v>
      </c>
      <c r="E7" s="1143" t="n">
        <v>0.03805666666666667</v>
      </c>
      <c r="F7" s="1143" t="n">
        <v>0.03805666666666667</v>
      </c>
      <c r="G7" s="1143" t="inlineStr">
        <is>
          <t>NO</t>
        </is>
      </c>
      <c r="H7" s="1143" t="inlineStr"/>
      <c r="I7" s="1143" t="n">
        <v>0.0292</v>
      </c>
      <c r="J7" s="1143" t="n">
        <v>0.0325</v>
      </c>
      <c r="K7" s="1143" t="n">
        <v>0.035</v>
      </c>
      <c r="L7" s="1143" t="n">
        <v>0.0416</v>
      </c>
      <c r="M7" s="1143" t="n">
        <v>0.0416</v>
      </c>
      <c r="N7" s="1135" t="inlineStr">
        <is>
          <t>NO</t>
        </is>
      </c>
      <c r="O7" s="1135" t="inlineStr"/>
      <c r="P7" s="1135" t="inlineStr">
        <is>
          <t>No lead permit threshold hit on this date.</t>
        </is>
      </c>
    </row>
    <row r="8">
      <c r="A8" s="1144" t="n">
        <v>45664</v>
      </c>
      <c r="B8" s="1145" t="n">
        <v>0.02469933333333333</v>
      </c>
      <c r="C8" s="1145" t="n">
        <v>0.03615885714285715</v>
      </c>
      <c r="D8" s="1145" t="n">
        <v>0.036988</v>
      </c>
      <c r="E8" s="1145" t="n">
        <v>0.03943666666666668</v>
      </c>
      <c r="F8" s="1145" t="n">
        <v>0.03943666666666668</v>
      </c>
      <c r="G8" s="1145" t="inlineStr">
        <is>
          <t>NO</t>
        </is>
      </c>
      <c r="H8" s="1145" t="inlineStr"/>
      <c r="I8" s="1145" t="n">
        <v>0.0522</v>
      </c>
      <c r="J8" s="1145" t="n">
        <v>0.172</v>
      </c>
      <c r="K8" s="1145" t="n">
        <v>0.187</v>
      </c>
      <c r="L8" s="1145" t="n">
        <v>0.0746</v>
      </c>
      <c r="M8" s="1145" t="n">
        <v>0.187</v>
      </c>
      <c r="N8" s="1138" t="inlineStr">
        <is>
          <t>NO</t>
        </is>
      </c>
      <c r="O8" s="1138" t="inlineStr"/>
      <c r="P8" s="1138" t="inlineStr">
        <is>
          <t>No lead permit threshold hit on this date.</t>
        </is>
      </c>
    </row>
    <row r="9">
      <c r="A9" s="1144" t="n">
        <v>45665</v>
      </c>
      <c r="B9" s="1145" t="n">
        <v>0.02520266666666666</v>
      </c>
      <c r="C9" s="1145" t="n">
        <v>0.037016</v>
      </c>
      <c r="D9" s="1145" t="n">
        <v>0.03809466666666667</v>
      </c>
      <c r="E9" s="1145" t="n">
        <v>0.04069666666666668</v>
      </c>
      <c r="F9" s="1145" t="n">
        <v>0.04069666666666668</v>
      </c>
      <c r="G9" s="1145" t="inlineStr">
        <is>
          <t>NO</t>
        </is>
      </c>
      <c r="H9" s="1145" t="inlineStr"/>
      <c r="I9" s="1145" t="n">
        <v>0.0449</v>
      </c>
      <c r="J9" s="1145" t="n">
        <v>0.0701</v>
      </c>
      <c r="K9" s="1145" t="n">
        <v>0.0919</v>
      </c>
      <c r="L9" s="1145" t="n">
        <v>0.09</v>
      </c>
      <c r="M9" s="1145" t="n">
        <v>0.0919</v>
      </c>
      <c r="N9" s="1138" t="inlineStr">
        <is>
          <t>NO</t>
        </is>
      </c>
      <c r="O9" s="1138" t="inlineStr"/>
      <c r="P9" s="1138" t="inlineStr">
        <is>
          <t>No lead permit threshold hit on this date.</t>
        </is>
      </c>
    </row>
    <row r="10">
      <c r="A10" s="1144" t="n">
        <v>45666</v>
      </c>
      <c r="B10" s="1145" t="n">
        <v>0.026026</v>
      </c>
      <c r="C10" s="1145" t="n">
        <v>0.03679028571428571</v>
      </c>
      <c r="D10" s="1145" t="n">
        <v>0.03875133333333333</v>
      </c>
      <c r="E10" s="1145" t="n">
        <v>0.04118999999999999</v>
      </c>
      <c r="F10" s="1145" t="n">
        <v>0.04118999999999999</v>
      </c>
      <c r="G10" s="1145" t="inlineStr">
        <is>
          <t>NO</t>
        </is>
      </c>
      <c r="H10" s="1145" t="inlineStr"/>
      <c r="I10" s="1145" t="n">
        <v>0.0737</v>
      </c>
      <c r="J10" s="1145" t="n">
        <v>0.0784</v>
      </c>
      <c r="K10" s="1145" t="n">
        <v>0.0868</v>
      </c>
      <c r="L10" s="1145" t="n">
        <v>0.0814</v>
      </c>
      <c r="M10" s="1145" t="n">
        <v>0.0868</v>
      </c>
      <c r="N10" s="1138" t="inlineStr">
        <is>
          <t>NO</t>
        </is>
      </c>
      <c r="O10" s="1138" t="inlineStr"/>
      <c r="P10" s="1138" t="inlineStr">
        <is>
          <t>No lead permit threshold hit on this date.</t>
        </is>
      </c>
    </row>
    <row r="11">
      <c r="A11" s="1144" t="n">
        <v>45667</v>
      </c>
      <c r="B11" s="1145" t="n">
        <v>0.02673266666666666</v>
      </c>
      <c r="C11" s="1145" t="n">
        <v>0.03727599999999998</v>
      </c>
      <c r="D11" s="1145" t="n">
        <v>0.03941466666666667</v>
      </c>
      <c r="E11" s="1145" t="n">
        <v>0.04125666666666666</v>
      </c>
      <c r="F11" s="1145" t="n">
        <v>0.04125666666666666</v>
      </c>
      <c r="G11" s="1145" t="inlineStr">
        <is>
          <t>NO</t>
        </is>
      </c>
      <c r="H11" s="1145" t="inlineStr"/>
      <c r="I11" s="1145" t="n">
        <v>0.0538</v>
      </c>
      <c r="J11" s="1145" t="n">
        <v>0.0751</v>
      </c>
      <c r="K11" s="1145" t="n">
        <v>0.0794</v>
      </c>
      <c r="L11" s="1145" t="n">
        <v>0.0683</v>
      </c>
      <c r="M11" s="1145" t="n">
        <v>0.0794</v>
      </c>
      <c r="N11" s="1138" t="inlineStr">
        <is>
          <t>NO</t>
        </is>
      </c>
      <c r="O11" s="1138" t="inlineStr"/>
      <c r="P11" s="1138" t="inlineStr">
        <is>
          <t>No lead permit threshold hit on this date.</t>
        </is>
      </c>
    </row>
    <row r="12">
      <c r="A12" s="1142" t="n">
        <v>45668</v>
      </c>
      <c r="B12" s="1143" t="n">
        <v>0.02628933333333333</v>
      </c>
      <c r="C12" s="1143" t="n">
        <v>0.03741599999999999</v>
      </c>
      <c r="D12" s="1143" t="n">
        <v>0.03888466666666666</v>
      </c>
      <c r="E12" s="1143" t="n">
        <v>0.04066666666666666</v>
      </c>
      <c r="F12" s="1143" t="n">
        <v>0.04066666666666666</v>
      </c>
      <c r="G12" s="1143" t="inlineStr">
        <is>
          <t>NO</t>
        </is>
      </c>
      <c r="H12" s="1143" t="inlineStr"/>
      <c r="I12" s="1143" t="n">
        <v>0.0223</v>
      </c>
      <c r="J12" s="1143" t="n">
        <v>0.0467</v>
      </c>
      <c r="K12" s="1143" t="n">
        <v>0.0236</v>
      </c>
      <c r="L12" s="1143" t="n">
        <v>0.0471</v>
      </c>
      <c r="M12" s="1143" t="n">
        <v>0.0471</v>
      </c>
      <c r="N12" s="1135" t="inlineStr">
        <is>
          <t>NO</t>
        </is>
      </c>
      <c r="O12" s="1135" t="inlineStr"/>
      <c r="P12" s="1135" t="inlineStr">
        <is>
          <t>No lead permit threshold hit on this date.</t>
        </is>
      </c>
    </row>
    <row r="13">
      <c r="A13" s="1142" t="n">
        <v>45669</v>
      </c>
      <c r="B13" s="1143" t="n">
        <v>0.026136</v>
      </c>
      <c r="C13" s="1143" t="n">
        <v>0.03691028571428571</v>
      </c>
      <c r="D13" s="1143" t="n">
        <v>0.03855466666666666</v>
      </c>
      <c r="E13" s="1143" t="n">
        <v>0.04010333333333333</v>
      </c>
      <c r="F13" s="1143" t="n">
        <v>0.04010333333333333</v>
      </c>
      <c r="G13" s="1143" t="inlineStr">
        <is>
          <t>NO</t>
        </is>
      </c>
      <c r="H13" s="1143" t="inlineStr"/>
      <c r="I13" s="1143" t="n">
        <v>0.0192</v>
      </c>
      <c r="J13" s="1143" t="n">
        <v>0.022</v>
      </c>
      <c r="K13" s="1143" t="n">
        <v>0.0185</v>
      </c>
      <c r="L13" s="1143" t="n">
        <v>0.0306</v>
      </c>
      <c r="M13" s="1143" t="n">
        <v>0.0306</v>
      </c>
      <c r="N13" s="1135" t="inlineStr">
        <is>
          <t>NO</t>
        </is>
      </c>
      <c r="O13" s="1135" t="inlineStr"/>
      <c r="P13" s="1135" t="inlineStr">
        <is>
          <t>No lead permit threshold hit on this date.</t>
        </is>
      </c>
    </row>
    <row r="14">
      <c r="A14" s="1144" t="n">
        <v>45670</v>
      </c>
      <c r="B14" s="1145" t="n">
        <v>0.02648266666666666</v>
      </c>
      <c r="C14" s="1145" t="n">
        <v>0.03741028571428571</v>
      </c>
      <c r="D14" s="1145" t="n">
        <v>0.03970133333333333</v>
      </c>
      <c r="E14" s="1145" t="n">
        <v>0.04607333333333333</v>
      </c>
      <c r="F14" s="1145" t="n">
        <v>0.04607333333333333</v>
      </c>
      <c r="G14" s="1145" t="inlineStr">
        <is>
          <t>NO</t>
        </is>
      </c>
      <c r="H14" s="1145" t="inlineStr"/>
      <c r="I14" s="1145" t="n">
        <v>0.0263</v>
      </c>
      <c r="J14" s="1145" t="n">
        <v>0.0452</v>
      </c>
      <c r="K14" s="1145" t="n">
        <v>0.0486</v>
      </c>
      <c r="L14" s="1145" t="n">
        <v>0.207</v>
      </c>
      <c r="M14" s="1145" t="n">
        <v>0.207</v>
      </c>
      <c r="N14" s="1138" t="inlineStr">
        <is>
          <t>NO</t>
        </is>
      </c>
      <c r="O14" s="1138" t="inlineStr"/>
      <c r="P14" s="1138" t="inlineStr">
        <is>
          <t>No lead permit threshold hit on this date.</t>
        </is>
      </c>
    </row>
    <row r="15">
      <c r="A15" s="1142" t="n">
        <v>45671</v>
      </c>
      <c r="B15" s="1143" t="n">
        <v>0.02690733333333333</v>
      </c>
      <c r="C15" s="1143" t="n">
        <v>0.03827885714285714</v>
      </c>
      <c r="D15" s="1143" t="n">
        <v>0.041888</v>
      </c>
      <c r="E15" s="1143" t="n">
        <v>0.04677</v>
      </c>
      <c r="F15" s="1143" t="n">
        <v>0.04677</v>
      </c>
      <c r="G15" s="1143" t="inlineStr">
        <is>
          <t>NO</t>
        </is>
      </c>
      <c r="H15" s="1143" t="inlineStr"/>
      <c r="I15" s="1143" t="n">
        <v>0.0222</v>
      </c>
      <c r="J15" s="1143" t="n">
        <v>0.043</v>
      </c>
      <c r="K15" s="1143" t="n">
        <v>0.07439999999999999</v>
      </c>
      <c r="L15" s="1143" t="n">
        <v>0.0394</v>
      </c>
      <c r="M15" s="1143" t="n">
        <v>0.07439999999999999</v>
      </c>
      <c r="N15" s="1135" t="inlineStr">
        <is>
          <t>NO</t>
        </is>
      </c>
      <c r="O15" s="1135" t="inlineStr"/>
      <c r="P15" s="1135" t="inlineStr">
        <is>
          <t>No lead permit threshold hit on this date.</t>
        </is>
      </c>
    </row>
    <row r="16">
      <c r="A16" s="1142" t="n">
        <v>45672</v>
      </c>
      <c r="B16" s="1143" t="n">
        <v>0.026534</v>
      </c>
      <c r="C16" s="1143" t="n">
        <v>0.03794742857142856</v>
      </c>
      <c r="D16" s="1143" t="n">
        <v>0.04189133333333333</v>
      </c>
      <c r="E16" s="1143" t="n">
        <v>0.04712000000000001</v>
      </c>
      <c r="F16" s="1143" t="n">
        <v>0.04712000000000001</v>
      </c>
      <c r="G16" s="1143" t="inlineStr">
        <is>
          <t>NO</t>
        </is>
      </c>
      <c r="H16" s="1143" t="inlineStr"/>
      <c r="I16" s="1143" t="n">
        <v>0.0358</v>
      </c>
      <c r="J16" s="1143" t="n">
        <v>0.03265</v>
      </c>
      <c r="K16" s="1143" t="n">
        <v>0.0503</v>
      </c>
      <c r="L16" s="1143" t="n">
        <v>0.0597</v>
      </c>
      <c r="M16" s="1143" t="n">
        <v>0.0597</v>
      </c>
      <c r="N16" s="1135" t="inlineStr">
        <is>
          <t>NO</t>
        </is>
      </c>
      <c r="O16" s="1135" t="inlineStr"/>
      <c r="P16" s="1135" t="inlineStr">
        <is>
          <t>No lead permit threshold hit on this date.</t>
        </is>
      </c>
    </row>
    <row r="17">
      <c r="A17" s="1144" t="n">
        <v>45673</v>
      </c>
      <c r="B17" s="1145" t="n">
        <v>0.02622733333333334</v>
      </c>
      <c r="C17" s="1145" t="n">
        <v>0.03580171428571428</v>
      </c>
      <c r="D17" s="1145" t="n">
        <v>0.041308</v>
      </c>
      <c r="E17" s="1145" t="n">
        <v>0.04759333333333334</v>
      </c>
      <c r="F17" s="1145" t="n">
        <v>0.04759333333333334</v>
      </c>
      <c r="G17" s="1145" t="inlineStr">
        <is>
          <t>NO</t>
        </is>
      </c>
      <c r="H17" s="1145" t="inlineStr"/>
      <c r="I17" s="1145" t="n">
        <v>0.0279</v>
      </c>
      <c r="J17" s="1145" t="n">
        <v>0.0359</v>
      </c>
      <c r="K17" s="1145" t="n">
        <v>0.0485</v>
      </c>
      <c r="L17" s="1145" t="n">
        <v>0.0755</v>
      </c>
      <c r="M17" s="1145" t="n">
        <v>0.0755</v>
      </c>
      <c r="N17" s="1138" t="inlineStr">
        <is>
          <t>NO</t>
        </is>
      </c>
      <c r="O17" s="1138" t="inlineStr"/>
      <c r="P17" s="1138" t="inlineStr">
        <is>
          <t>No lead permit threshold hit on this date.</t>
        </is>
      </c>
    </row>
    <row r="18">
      <c r="A18" s="1142" t="n">
        <v>45674</v>
      </c>
      <c r="B18" s="1143" t="n">
        <v>0.02551066666666667</v>
      </c>
      <c r="C18" s="1143" t="n">
        <v>0.03519885714285714</v>
      </c>
      <c r="D18" s="1143" t="n">
        <v>0.04119466666666666</v>
      </c>
      <c r="E18" s="1143" t="n">
        <v>0.04620666666666667</v>
      </c>
      <c r="F18" s="1143" t="n">
        <v>0.04620666666666667</v>
      </c>
      <c r="G18" s="1143" t="inlineStr">
        <is>
          <t>NO</t>
        </is>
      </c>
      <c r="H18" s="1143" t="inlineStr"/>
      <c r="I18" s="1143" t="n">
        <v>0.0204</v>
      </c>
      <c r="J18" s="1143" t="n">
        <v>0.0208</v>
      </c>
      <c r="K18" s="1143" t="n">
        <v>0.0451</v>
      </c>
      <c r="L18" s="1143" t="n">
        <v>0.0335</v>
      </c>
      <c r="M18" s="1143" t="n">
        <v>0.0451</v>
      </c>
      <c r="N18" s="1135" t="inlineStr">
        <is>
          <t>NO</t>
        </is>
      </c>
      <c r="O18" s="1135" t="inlineStr"/>
      <c r="P18" s="1135" t="inlineStr">
        <is>
          <t>No lead permit threshold hit on this date.</t>
        </is>
      </c>
    </row>
    <row r="19">
      <c r="A19" s="1142" t="n">
        <v>45675</v>
      </c>
      <c r="B19" s="1143" t="n">
        <v>0.02466066666666667</v>
      </c>
      <c r="C19" s="1143" t="n">
        <v>0.03412457142857142</v>
      </c>
      <c r="D19" s="1143" t="n">
        <v>0.03928133333333332</v>
      </c>
      <c r="E19" s="1143" t="n">
        <v>0.04470333333333334</v>
      </c>
      <c r="F19" s="1143" t="n">
        <v>0.04470333333333334</v>
      </c>
      <c r="G19" s="1143" t="inlineStr">
        <is>
          <t>NO</t>
        </is>
      </c>
      <c r="H19" s="1143" t="inlineStr"/>
      <c r="I19" s="1143" t="n">
        <v>0.0139</v>
      </c>
      <c r="J19" s="1143" t="n">
        <v>0.0106</v>
      </c>
      <c r="K19" s="1143" t="n">
        <v>0.0125</v>
      </c>
      <c r="L19" s="1143" t="n">
        <v>0.0205</v>
      </c>
      <c r="M19" s="1143" t="n">
        <v>0.0205</v>
      </c>
      <c r="N19" s="1135" t="inlineStr">
        <is>
          <t>NO</t>
        </is>
      </c>
      <c r="O19" s="1135" t="inlineStr"/>
      <c r="P19" s="1135" t="inlineStr">
        <is>
          <t>No lead permit threshold hit on this date.</t>
        </is>
      </c>
    </row>
    <row r="20">
      <c r="A20" s="1142" t="n">
        <v>45676</v>
      </c>
      <c r="B20" s="1143" t="n">
        <v>0.02392733333333334</v>
      </c>
      <c r="C20" s="1143" t="n">
        <v>0.03294457142857143</v>
      </c>
      <c r="D20" s="1143" t="n">
        <v>0.03739133333333333</v>
      </c>
      <c r="E20" s="1143" t="n">
        <v>0.04345333333333334</v>
      </c>
      <c r="F20" s="1143" t="n">
        <v>0.04345333333333334</v>
      </c>
      <c r="G20" s="1143" t="inlineStr">
        <is>
          <t>NO</t>
        </is>
      </c>
      <c r="H20" s="1143" t="inlineStr"/>
      <c r="I20" s="1143" t="n">
        <v>0.0135</v>
      </c>
      <c r="J20" s="1143" t="n">
        <v>0.0152</v>
      </c>
      <c r="K20" s="1143" t="n">
        <v>0.0115</v>
      </c>
      <c r="L20" s="1143" t="n">
        <v>0.0165</v>
      </c>
      <c r="M20" s="1143" t="n">
        <v>0.0165</v>
      </c>
      <c r="N20" s="1135" t="inlineStr">
        <is>
          <t>NO</t>
        </is>
      </c>
      <c r="O20" s="1135" t="inlineStr"/>
      <c r="P20" s="1135" t="inlineStr">
        <is>
          <t>No lead permit threshold hit on this date.</t>
        </is>
      </c>
    </row>
    <row r="21">
      <c r="A21" s="1142" t="n">
        <v>45677</v>
      </c>
      <c r="B21" s="1143" t="n">
        <v>0.02384066666666667</v>
      </c>
      <c r="C21" s="1143" t="n">
        <v>0.03365028571428572</v>
      </c>
      <c r="D21" s="1143" t="n">
        <v>0.03812133333333333</v>
      </c>
      <c r="E21" s="1143" t="n">
        <v>0.04449333333333334</v>
      </c>
      <c r="F21" s="1143" t="n">
        <v>0.04449333333333334</v>
      </c>
      <c r="G21" s="1143" t="inlineStr">
        <is>
          <t>NO</t>
        </is>
      </c>
      <c r="H21" s="1143" t="inlineStr"/>
      <c r="I21" s="1143" t="n">
        <v>0.0162</v>
      </c>
      <c r="J21" s="1143" t="n">
        <v>0.0474</v>
      </c>
      <c r="K21" s="1143" t="n">
        <v>0.0426</v>
      </c>
      <c r="L21" s="1143" t="n">
        <v>0.058</v>
      </c>
      <c r="M21" s="1143" t="n">
        <v>0.058</v>
      </c>
      <c r="N21" s="1135" t="inlineStr">
        <is>
          <t>NO</t>
        </is>
      </c>
      <c r="O21" s="1135" t="inlineStr"/>
      <c r="P21" s="1135" t="inlineStr">
        <is>
          <t>No lead permit threshold hit on this date.</t>
        </is>
      </c>
    </row>
    <row r="22">
      <c r="A22" s="1142" t="n">
        <v>45678</v>
      </c>
      <c r="B22" s="1143" t="n">
        <v>0.02423733333333333</v>
      </c>
      <c r="C22" s="1143" t="n">
        <v>0.03665314285714286</v>
      </c>
      <c r="D22" s="1143" t="n">
        <v>0.03947466666666666</v>
      </c>
      <c r="E22" s="1143" t="n">
        <v>0.04549000000000001</v>
      </c>
      <c r="F22" s="1143" t="n">
        <v>0.04549000000000001</v>
      </c>
      <c r="G22" s="1143" t="inlineStr">
        <is>
          <t>NO</t>
        </is>
      </c>
      <c r="H22" s="1143" t="inlineStr"/>
      <c r="I22" s="1143" t="n">
        <v>0.0271</v>
      </c>
      <c r="J22" s="1143" t="n">
        <v>0.0663</v>
      </c>
      <c r="K22" s="1143" t="n">
        <v>0.0533</v>
      </c>
      <c r="L22" s="1143" t="n">
        <v>0.05</v>
      </c>
      <c r="M22" s="1143" t="n">
        <v>0.0663</v>
      </c>
      <c r="N22" s="1135" t="inlineStr">
        <is>
          <t>NO</t>
        </is>
      </c>
      <c r="O22" s="1135" t="inlineStr"/>
      <c r="P22" s="1135" t="inlineStr">
        <is>
          <t>No lead permit threshold hit on this date.</t>
        </is>
      </c>
    </row>
    <row r="23">
      <c r="A23" s="1144" t="n">
        <v>45679</v>
      </c>
      <c r="B23" s="1145" t="n">
        <v>0.02435066666666667</v>
      </c>
      <c r="C23" s="1145" t="n">
        <v>0.03710171428571429</v>
      </c>
      <c r="D23" s="1145" t="n">
        <v>0.039918</v>
      </c>
      <c r="E23" s="1145" t="n">
        <v>0.04723333333333334</v>
      </c>
      <c r="F23" s="1145" t="n">
        <v>0.04723333333333334</v>
      </c>
      <c r="G23" s="1145" t="inlineStr">
        <is>
          <t>NO</t>
        </is>
      </c>
      <c r="H23" s="1145" t="inlineStr"/>
      <c r="I23" s="1145" t="n">
        <v>0.024</v>
      </c>
      <c r="J23" s="1145" t="n">
        <v>0.0392</v>
      </c>
      <c r="K23" s="1145" t="n">
        <v>0.0496</v>
      </c>
      <c r="L23" s="1145" t="n">
        <v>0.0798</v>
      </c>
      <c r="M23" s="1145" t="n">
        <v>0.0798</v>
      </c>
      <c r="N23" s="1138" t="inlineStr">
        <is>
          <t>NO</t>
        </is>
      </c>
      <c r="O23" s="1138" t="inlineStr"/>
      <c r="P23" s="1138" t="inlineStr">
        <is>
          <t>No lead permit threshold hit on this date.</t>
        </is>
      </c>
    </row>
    <row r="24">
      <c r="A24" s="1142" t="n">
        <v>45680</v>
      </c>
      <c r="B24" s="1143" t="n">
        <v>0.02588733333333333</v>
      </c>
      <c r="C24" s="1143" t="n">
        <v>0.03854457142857143</v>
      </c>
      <c r="D24" s="1143" t="n">
        <v>0.04131133333333333</v>
      </c>
      <c r="E24" s="1143" t="n">
        <v>0.04862333333333334</v>
      </c>
      <c r="F24" s="1143" t="n">
        <v>0.04862333333333334</v>
      </c>
      <c r="G24" s="1143" t="inlineStr">
        <is>
          <t>NO</t>
        </is>
      </c>
      <c r="H24" s="1143" t="inlineStr"/>
      <c r="I24" s="1143" t="n">
        <v>0.0572</v>
      </c>
      <c r="J24" s="1143" t="n">
        <v>0.062</v>
      </c>
      <c r="K24" s="1143" t="n">
        <v>0.0543</v>
      </c>
      <c r="L24" s="1143" t="n">
        <v>0.0552</v>
      </c>
      <c r="M24" s="1143" t="n">
        <v>0.062</v>
      </c>
      <c r="N24" s="1135" t="inlineStr">
        <is>
          <t>NO</t>
        </is>
      </c>
      <c r="O24" s="1135" t="inlineStr"/>
      <c r="P24" s="1135" t="inlineStr">
        <is>
          <t>No lead permit threshold hit on this date.</t>
        </is>
      </c>
    </row>
    <row r="25">
      <c r="A25" s="1142" t="n">
        <v>45681</v>
      </c>
      <c r="B25" s="1143" t="n">
        <v>0.02636733333333334</v>
      </c>
      <c r="C25" s="1143" t="n">
        <v>0.03988914285714286</v>
      </c>
      <c r="D25" s="1143" t="n">
        <v>0.04283066666666667</v>
      </c>
      <c r="E25" s="1143" t="n">
        <v>0.04974666666666667</v>
      </c>
      <c r="F25" s="1143" t="n">
        <v>0.04974666666666667</v>
      </c>
      <c r="G25" s="1143" t="inlineStr">
        <is>
          <t>NO</t>
        </is>
      </c>
      <c r="H25" s="1143" t="inlineStr"/>
      <c r="I25" s="1143" t="n">
        <v>0.0297</v>
      </c>
      <c r="J25" s="1143" t="n">
        <v>0.0548</v>
      </c>
      <c r="K25" s="1143" t="n">
        <v>0.0497</v>
      </c>
      <c r="L25" s="1143" t="n">
        <v>0.0492</v>
      </c>
      <c r="M25" s="1143" t="n">
        <v>0.0548</v>
      </c>
      <c r="N25" s="1135" t="inlineStr">
        <is>
          <t>NO</t>
        </is>
      </c>
      <c r="O25" s="1135" t="inlineStr"/>
      <c r="P25" s="1135" t="inlineStr">
        <is>
          <t>No lead permit threshold hit on this date.</t>
        </is>
      </c>
    </row>
    <row r="26">
      <c r="A26" s="1142" t="n">
        <v>45682</v>
      </c>
      <c r="B26" s="1143" t="n">
        <v>0.025924</v>
      </c>
      <c r="C26" s="1143" t="n">
        <v>0.03990914285714287</v>
      </c>
      <c r="D26" s="1143" t="n">
        <v>0.042444</v>
      </c>
      <c r="E26" s="1143" t="n">
        <v>0.04998333333333333</v>
      </c>
      <c r="F26" s="1143" t="n">
        <v>0.04998333333333333</v>
      </c>
      <c r="G26" s="1143" t="inlineStr">
        <is>
          <t>NO</t>
        </is>
      </c>
      <c r="H26" s="1143" t="inlineStr"/>
      <c r="I26" s="1143" t="n">
        <v>0.0146</v>
      </c>
      <c r="J26" s="1143" t="n">
        <v>0.0187</v>
      </c>
      <c r="K26" s="1143" t="n">
        <v>0.0167</v>
      </c>
      <c r="L26" s="1143" t="n">
        <v>0.0411</v>
      </c>
      <c r="M26" s="1143" t="n">
        <v>0.0411</v>
      </c>
      <c r="N26" s="1135" t="inlineStr">
        <is>
          <t>NO</t>
        </is>
      </c>
      <c r="O26" s="1135" t="inlineStr"/>
      <c r="P26" s="1135" t="inlineStr">
        <is>
          <t>No lead permit threshold hit on this date.</t>
        </is>
      </c>
    </row>
    <row r="27">
      <c r="A27" s="1142" t="n">
        <v>45683</v>
      </c>
      <c r="B27" s="1143" t="n">
        <v>0.025765</v>
      </c>
      <c r="C27" s="1143" t="n">
        <v>0.03969800000000001</v>
      </c>
      <c r="D27" s="1143" t="n">
        <v>0.04178099999999999</v>
      </c>
      <c r="E27" s="1143" t="n">
        <v>0.04959666666666666</v>
      </c>
      <c r="F27" s="1143" t="n">
        <v>0.04959666666666666</v>
      </c>
      <c r="G27" s="1143" t="inlineStr">
        <is>
          <t>NO</t>
        </is>
      </c>
      <c r="H27" s="1143" t="inlineStr"/>
      <c r="I27" s="1143" t="n">
        <v>0.00445</v>
      </c>
      <c r="J27" s="1143" t="n">
        <v>0.00601</v>
      </c>
      <c r="K27" s="1143" t="n">
        <v>0.00491</v>
      </c>
      <c r="L27" s="1143" t="n">
        <v>0.0117</v>
      </c>
      <c r="M27" s="1143" t="n">
        <v>0.0117</v>
      </c>
      <c r="N27" s="1135" t="inlineStr">
        <is>
          <t>NO</t>
        </is>
      </c>
      <c r="O27" s="1135" t="inlineStr"/>
      <c r="P27" s="1135" t="inlineStr">
        <is>
          <t>No lead permit threshold hit on this date.</t>
        </is>
      </c>
    </row>
    <row r="28">
      <c r="A28" s="1142" t="n">
        <v>45684</v>
      </c>
      <c r="B28" s="1143" t="n">
        <v>0.02656499999999999</v>
      </c>
      <c r="C28" s="1143" t="n">
        <v>0.03986314285714287</v>
      </c>
      <c r="D28" s="1143" t="n">
        <v>0.04210433333333333</v>
      </c>
      <c r="E28" s="1143" t="n">
        <v>0.04979666666666666</v>
      </c>
      <c r="F28" s="1143" t="n">
        <v>0.04979666666666666</v>
      </c>
      <c r="G28" s="1143" t="inlineStr">
        <is>
          <t>NO</t>
        </is>
      </c>
      <c r="H28" s="1143" t="inlineStr"/>
      <c r="I28" s="1143" t="n">
        <v>0.0371</v>
      </c>
      <c r="J28" s="1143" t="n">
        <v>0.01225</v>
      </c>
      <c r="K28" s="1143" t="n">
        <v>0.0233</v>
      </c>
      <c r="L28" s="1143" t="n">
        <v>0.0227</v>
      </c>
      <c r="M28" s="1143" t="n">
        <v>0.0371</v>
      </c>
      <c r="N28" s="1135" t="inlineStr">
        <is>
          <t>NO</t>
        </is>
      </c>
      <c r="O28" s="1135" t="inlineStr"/>
      <c r="P28" s="1135" t="inlineStr">
        <is>
          <t>No lead permit threshold hit on this date.</t>
        </is>
      </c>
    </row>
    <row r="29">
      <c r="A29" s="1144" t="n">
        <v>45685</v>
      </c>
      <c r="B29" s="1145" t="n">
        <v>0.02675499999999999</v>
      </c>
      <c r="C29" s="1145" t="n">
        <v>0.03962885714285715</v>
      </c>
      <c r="D29" s="1145" t="n">
        <v>0.04259433333333333</v>
      </c>
      <c r="E29" s="1145" t="n">
        <v>0.05378333333333332</v>
      </c>
      <c r="F29" s="1145" t="n">
        <v>0.05378333333333332</v>
      </c>
      <c r="G29" s="1145" t="inlineStr">
        <is>
          <t>NO</t>
        </is>
      </c>
      <c r="H29" s="1145" t="inlineStr"/>
      <c r="I29" s="1145" t="n">
        <v>0.0229</v>
      </c>
      <c r="J29" s="1145" t="n">
        <v>0.0242</v>
      </c>
      <c r="K29" s="1145" t="n">
        <v>0.0254</v>
      </c>
      <c r="L29" s="1145" t="n">
        <v>0.132</v>
      </c>
      <c r="M29" s="1145" t="n">
        <v>0.132</v>
      </c>
      <c r="N29" s="1138" t="inlineStr">
        <is>
          <t>NO</t>
        </is>
      </c>
      <c r="O29" s="1138" t="inlineStr"/>
      <c r="P29" s="1138" t="inlineStr">
        <is>
          <t>No lead permit threshold hit on this date.</t>
        </is>
      </c>
    </row>
    <row r="30">
      <c r="A30" s="1142" t="n">
        <v>45686</v>
      </c>
      <c r="B30" s="1143" t="n">
        <v>0.02669166666666666</v>
      </c>
      <c r="C30" s="1143" t="n">
        <v>0.03947542857142858</v>
      </c>
      <c r="D30" s="1143" t="n">
        <v>0.04204666666666667</v>
      </c>
      <c r="E30" s="1143" t="n">
        <v>0.05416333333333332</v>
      </c>
      <c r="F30" s="1143" t="n">
        <v>0.05416333333333332</v>
      </c>
      <c r="G30" s="1143" t="inlineStr">
        <is>
          <t>NO</t>
        </is>
      </c>
      <c r="H30" s="1143" t="inlineStr"/>
      <c r="I30" s="1143" t="n">
        <v>0.011</v>
      </c>
      <c r="J30" s="1143" t="n">
        <v>0.00773</v>
      </c>
      <c r="K30" s="1143" t="n">
        <v>0.00727</v>
      </c>
      <c r="L30" s="1143" t="n">
        <v>0.0352</v>
      </c>
      <c r="M30" s="1143" t="n">
        <v>0.0352</v>
      </c>
      <c r="N30" s="1135" t="inlineStr">
        <is>
          <t>NO</t>
        </is>
      </c>
      <c r="O30" s="1135" t="inlineStr"/>
      <c r="P30" s="1135" t="inlineStr">
        <is>
          <t>No lead permit threshold hit on this date.</t>
        </is>
      </c>
    </row>
    <row r="31">
      <c r="A31" s="1142" t="n">
        <v>45687</v>
      </c>
      <c r="B31" s="1143" t="n">
        <v>0.02685166666666666</v>
      </c>
      <c r="C31" s="1143" t="n">
        <v>0.03961828571428572</v>
      </c>
      <c r="D31" s="1143" t="n">
        <v>0.04271666666666667</v>
      </c>
      <c r="E31" s="1143" t="n">
        <v>0.05455666666666666</v>
      </c>
      <c r="F31" s="1143" t="n">
        <v>0.05455666666666666</v>
      </c>
      <c r="G31" s="1143" t="inlineStr">
        <is>
          <t>NO</t>
        </is>
      </c>
      <c r="H31" s="1143" t="inlineStr"/>
      <c r="I31" s="1143" t="n">
        <v>0.0184</v>
      </c>
      <c r="J31" s="1143" t="n">
        <v>0.0269</v>
      </c>
      <c r="K31" s="1143" t="n">
        <v>0.0387</v>
      </c>
      <c r="L31" s="1143" t="n">
        <v>0.0353</v>
      </c>
      <c r="M31" s="1143" t="n">
        <v>0.0387</v>
      </c>
      <c r="N31" s="1135" t="inlineStr">
        <is>
          <t>NO</t>
        </is>
      </c>
      <c r="O31" s="1135" t="inlineStr"/>
      <c r="P31" s="1135" t="inlineStr">
        <is>
          <t>No lead permit threshold hit on this date.</t>
        </is>
      </c>
    </row>
    <row r="32">
      <c r="A32" s="1144" t="n">
        <v>45688</v>
      </c>
      <c r="B32" s="1145" t="n">
        <v>0.02784166666666666</v>
      </c>
      <c r="C32" s="1145" t="n">
        <v>0.04432114285714286</v>
      </c>
      <c r="D32" s="1145" t="n">
        <v>0.04373933333333334</v>
      </c>
      <c r="E32" s="1145" t="n">
        <v>0.05464</v>
      </c>
      <c r="F32" s="1145" t="n">
        <v>0.05464</v>
      </c>
      <c r="G32" s="1145" t="inlineStr">
        <is>
          <t>NO</t>
        </is>
      </c>
      <c r="H32" s="1145" t="inlineStr"/>
      <c r="I32" s="1145" t="n">
        <v>0.0435</v>
      </c>
      <c r="J32" s="1145" t="n">
        <v>0.178</v>
      </c>
      <c r="K32" s="1145" t="n">
        <v>0.0406</v>
      </c>
      <c r="L32" s="1145" t="n">
        <v>0.0239</v>
      </c>
      <c r="M32" s="1145" t="n">
        <v>0.178</v>
      </c>
      <c r="N32" s="1138" t="inlineStr">
        <is>
          <t>NO</t>
        </is>
      </c>
      <c r="O32" s="1138" t="inlineStr"/>
      <c r="P32" s="1138" t="inlineStr">
        <is>
          <t>No lead permit threshold hit on this date.</t>
        </is>
      </c>
    </row>
    <row r="33">
      <c r="A33" s="1142" t="n">
        <v>45689</v>
      </c>
      <c r="B33" s="1143" t="n">
        <v>0.02787166666666666</v>
      </c>
      <c r="C33" s="1143" t="n">
        <v>0.043764</v>
      </c>
      <c r="D33" s="1143" t="n">
        <v>0.04320933333333334</v>
      </c>
      <c r="E33" s="1143" t="n">
        <v>0.05346333333333332</v>
      </c>
      <c r="F33" s="1143" t="n">
        <v>0.05346333333333332</v>
      </c>
      <c r="G33" s="1143" t="inlineStr">
        <is>
          <t>NO</t>
        </is>
      </c>
      <c r="H33" s="1143" t="inlineStr"/>
      <c r="I33" s="1143" t="n">
        <v>0.0243</v>
      </c>
      <c r="J33" s="1143" t="n">
        <v>0.015</v>
      </c>
      <c r="K33" s="1143" t="n">
        <v>0.0164</v>
      </c>
      <c r="L33" s="1143" t="n">
        <v>0.0248</v>
      </c>
      <c r="M33" s="1143" t="n">
        <v>0.0248</v>
      </c>
      <c r="N33" s="1135" t="inlineStr">
        <is>
          <t>NO</t>
        </is>
      </c>
      <c r="O33" s="1135" t="inlineStr"/>
      <c r="P33" s="1135" t="inlineStr">
        <is>
          <t>No lead permit threshold hit on this date.</t>
        </is>
      </c>
    </row>
    <row r="34">
      <c r="A34" s="1142" t="n">
        <v>45690</v>
      </c>
      <c r="B34" s="1143" t="n">
        <v>0.02763166666666667</v>
      </c>
      <c r="C34" s="1143" t="n">
        <v>0.0428982857142857</v>
      </c>
      <c r="D34" s="1143" t="n">
        <v>0.04232266666666667</v>
      </c>
      <c r="E34" s="1143" t="n">
        <v>0.05216</v>
      </c>
      <c r="F34" s="1143" t="n">
        <v>0.05216</v>
      </c>
      <c r="G34" s="1143" t="inlineStr">
        <is>
          <t>NO</t>
        </is>
      </c>
      <c r="H34" s="1143" t="inlineStr"/>
      <c r="I34" s="1143" t="n">
        <v>0.0132</v>
      </c>
      <c r="J34" s="1143" t="n">
        <v>0.01485</v>
      </c>
      <c r="K34" s="1143" t="n">
        <v>0.0112</v>
      </c>
      <c r="L34" s="1143" t="n">
        <v>0.0153</v>
      </c>
      <c r="M34" s="1143" t="n">
        <v>0.0153</v>
      </c>
      <c r="N34" s="1135" t="inlineStr">
        <is>
          <t>NO</t>
        </is>
      </c>
      <c r="O34" s="1135" t="inlineStr"/>
      <c r="P34" s="1135" t="inlineStr">
        <is>
          <t>No lead permit threshold hit on this date.</t>
        </is>
      </c>
    </row>
    <row r="35">
      <c r="A35" s="1142" t="n">
        <v>45691</v>
      </c>
      <c r="B35" s="1143" t="n">
        <v>0.02769833333333333</v>
      </c>
      <c r="C35" s="1143" t="n">
        <v>0.04329828571428571</v>
      </c>
      <c r="D35" s="1143" t="n">
        <v>0.04317266666666666</v>
      </c>
      <c r="E35" s="1143" t="n">
        <v>0.05218999999999999</v>
      </c>
      <c r="F35" s="1143" t="n">
        <v>0.05218999999999999</v>
      </c>
      <c r="G35" s="1143" t="inlineStr">
        <is>
          <t>NO</t>
        </is>
      </c>
      <c r="H35" s="1143" t="inlineStr"/>
      <c r="I35" s="1143" t="n">
        <v>0.0131</v>
      </c>
      <c r="J35" s="1143" t="n">
        <v>0.026</v>
      </c>
      <c r="K35" s="1143" t="n">
        <v>0.038</v>
      </c>
      <c r="L35" s="1143" t="n">
        <v>0.0243</v>
      </c>
      <c r="M35" s="1143" t="n">
        <v>0.038</v>
      </c>
      <c r="N35" s="1135" t="inlineStr">
        <is>
          <t>NO</t>
        </is>
      </c>
      <c r="O35" s="1135" t="inlineStr"/>
      <c r="P35" s="1135" t="inlineStr">
        <is>
          <t>No lead permit threshold hit on this date.</t>
        </is>
      </c>
    </row>
    <row r="36">
      <c r="A36" s="1142" t="n">
        <v>45692</v>
      </c>
      <c r="B36" s="1143" t="n">
        <v>0.028335</v>
      </c>
      <c r="C36" s="1143" t="n">
        <v>0.0437382857142857</v>
      </c>
      <c r="D36" s="1143" t="n">
        <v>0.04366266666666666</v>
      </c>
      <c r="E36" s="1143" t="n">
        <v>0.05267999999999999</v>
      </c>
      <c r="F36" s="1143" t="n">
        <v>0.05267999999999999</v>
      </c>
      <c r="G36" s="1143" t="inlineStr">
        <is>
          <t>NO</t>
        </is>
      </c>
      <c r="H36" s="1143" t="inlineStr"/>
      <c r="I36" s="1143" t="n">
        <v>0.038</v>
      </c>
      <c r="J36" s="1143" t="n">
        <v>0.0269</v>
      </c>
      <c r="K36" s="1143" t="n">
        <v>0.0248</v>
      </c>
      <c r="L36" s="1143" t="n">
        <v>0.0362</v>
      </c>
      <c r="M36" s="1143" t="n">
        <v>0.038</v>
      </c>
      <c r="N36" s="1135" t="inlineStr">
        <is>
          <t>NO</t>
        </is>
      </c>
      <c r="O36" s="1135" t="inlineStr"/>
      <c r="P36" s="1135" t="inlineStr">
        <is>
          <t>No lead permit threshold hit on this date.</t>
        </is>
      </c>
    </row>
    <row r="37">
      <c r="A37" s="1142" t="n">
        <v>45693</v>
      </c>
      <c r="B37" s="1143" t="n">
        <v>0.02871499999999999</v>
      </c>
      <c r="C37" s="1143" t="n">
        <v>0.04342114285714285</v>
      </c>
      <c r="D37" s="1143" t="n">
        <v>0.04331933333333333</v>
      </c>
      <c r="E37" s="1143" t="n">
        <v>0.05241666666666667</v>
      </c>
      <c r="F37" s="1143" t="n">
        <v>0.05241666666666667</v>
      </c>
      <c r="G37" s="1143" t="inlineStr">
        <is>
          <t>NO</t>
        </is>
      </c>
      <c r="H37" s="1143" t="inlineStr"/>
      <c r="I37" s="1143" t="n">
        <v>0.0406</v>
      </c>
      <c r="J37" s="1143" t="n">
        <v>0.0214</v>
      </c>
      <c r="K37" s="1143" t="n">
        <v>0.0247</v>
      </c>
      <c r="L37" s="1143" t="n">
        <v>0.0337</v>
      </c>
      <c r="M37" s="1143" t="n">
        <v>0.0406</v>
      </c>
      <c r="N37" s="1135" t="inlineStr">
        <is>
          <t>NO</t>
        </is>
      </c>
      <c r="O37" s="1135" t="inlineStr"/>
      <c r="P37" s="1135" t="inlineStr">
        <is>
          <t>No lead permit threshold hit on this date.</t>
        </is>
      </c>
    </row>
    <row r="38">
      <c r="A38" s="1142" t="n">
        <v>45694</v>
      </c>
      <c r="B38" s="1143" t="n">
        <v>0.02829166666666666</v>
      </c>
      <c r="C38" s="1143" t="n">
        <v>0.03878314285714285</v>
      </c>
      <c r="D38" s="1143" t="n">
        <v>0.03778266666666666</v>
      </c>
      <c r="E38" s="1143" t="n">
        <v>0.05098999999999999</v>
      </c>
      <c r="F38" s="1143" t="n">
        <v>0.05098999999999999</v>
      </c>
      <c r="G38" s="1143" t="inlineStr">
        <is>
          <t>NO</t>
        </is>
      </c>
      <c r="H38" s="1143" t="inlineStr"/>
      <c r="I38" s="1143" t="n">
        <v>0.0395</v>
      </c>
      <c r="J38" s="1143" t="n">
        <v>0.00967</v>
      </c>
      <c r="K38" s="1143" t="n">
        <v>0.0209</v>
      </c>
      <c r="L38" s="1143" t="n">
        <v>0.0318</v>
      </c>
      <c r="M38" s="1143" t="n">
        <v>0.0395</v>
      </c>
      <c r="N38" s="1135" t="inlineStr">
        <is>
          <t>NO</t>
        </is>
      </c>
      <c r="O38" s="1135" t="inlineStr"/>
      <c r="P38" s="1135" t="inlineStr">
        <is>
          <t>No lead permit threshold hit on this date.</t>
        </is>
      </c>
    </row>
    <row r="39">
      <c r="A39" s="1142" t="n">
        <v>45695</v>
      </c>
      <c r="B39" s="1143" t="n">
        <v>0.027685</v>
      </c>
      <c r="C39" s="1143" t="n">
        <v>0.03719457142857142</v>
      </c>
      <c r="D39" s="1143" t="n">
        <v>0.03573266666666666</v>
      </c>
      <c r="E39" s="1143" t="n">
        <v>0.04873666666666666</v>
      </c>
      <c r="F39" s="1143" t="n">
        <v>0.04873666666666666</v>
      </c>
      <c r="G39" s="1143" t="inlineStr">
        <is>
          <t>NO</t>
        </is>
      </c>
      <c r="H39" s="1143" t="inlineStr"/>
      <c r="I39" s="1143" t="n">
        <v>0.0267</v>
      </c>
      <c r="J39" s="1143" t="n">
        <v>0.0145</v>
      </c>
      <c r="K39" s="1143" t="n">
        <v>0.0304</v>
      </c>
      <c r="L39" s="1143" t="n">
        <v>0.0224</v>
      </c>
      <c r="M39" s="1143" t="n">
        <v>0.0304</v>
      </c>
      <c r="N39" s="1135" t="inlineStr">
        <is>
          <t>NO</t>
        </is>
      </c>
      <c r="O39" s="1135" t="inlineStr"/>
      <c r="P39" s="1135" t="inlineStr">
        <is>
          <t>No lead permit threshold hit on this date.</t>
        </is>
      </c>
    </row>
    <row r="40">
      <c r="A40" s="1142" t="n">
        <v>45696</v>
      </c>
      <c r="B40" s="1143" t="n">
        <v>0.02590833333333333</v>
      </c>
      <c r="C40" s="1143" t="n">
        <v>0.03350314285714286</v>
      </c>
      <c r="D40" s="1143" t="n">
        <v>0.033456</v>
      </c>
      <c r="E40" s="1143" t="n">
        <v>0.04657666666666667</v>
      </c>
      <c r="F40" s="1143" t="n">
        <v>0.04657666666666667</v>
      </c>
      <c r="G40" s="1143" t="inlineStr">
        <is>
          <t>NO</t>
        </is>
      </c>
      <c r="H40" s="1143" t="inlineStr"/>
      <c r="I40" s="1143" t="n">
        <v>0.0204</v>
      </c>
      <c r="J40" s="1143" t="n">
        <v>0.0138</v>
      </c>
      <c r="K40" s="1143" t="n">
        <v>0.0185</v>
      </c>
      <c r="L40" s="1143" t="n">
        <v>0.0166</v>
      </c>
      <c r="M40" s="1143" t="n">
        <v>0.0204</v>
      </c>
      <c r="N40" s="1135" t="inlineStr">
        <is>
          <t>NO</t>
        </is>
      </c>
      <c r="O40" s="1135" t="inlineStr"/>
      <c r="P40" s="1135" t="inlineStr">
        <is>
          <t>No lead permit threshold hit on this date.</t>
        </is>
      </c>
    </row>
    <row r="41">
      <c r="A41" s="1142" t="n">
        <v>45697</v>
      </c>
      <c r="B41" s="1143" t="n">
        <v>0.02454166666666667</v>
      </c>
      <c r="C41" s="1143" t="n">
        <v>0.03157828571428572</v>
      </c>
      <c r="D41" s="1143" t="n">
        <v>0.03119933333333333</v>
      </c>
      <c r="E41" s="1143" t="n">
        <v>0.04489000000000001</v>
      </c>
      <c r="F41" s="1143" t="n">
        <v>0.04489000000000001</v>
      </c>
      <c r="G41" s="1143" t="inlineStr">
        <is>
          <t>NO</t>
        </is>
      </c>
      <c r="H41" s="1143" t="inlineStr"/>
      <c r="I41" s="1143" t="n">
        <v>0.0128</v>
      </c>
      <c r="J41" s="1143" t="n">
        <v>0.00773</v>
      </c>
      <c r="K41" s="1143" t="n">
        <v>0.0117</v>
      </c>
      <c r="L41" s="1143" t="n">
        <v>0.0177</v>
      </c>
      <c r="M41" s="1143" t="n">
        <v>0.0177</v>
      </c>
      <c r="N41" s="1135" t="inlineStr">
        <is>
          <t>NO</t>
        </is>
      </c>
      <c r="O41" s="1135" t="inlineStr"/>
      <c r="P41" s="1135" t="inlineStr">
        <is>
          <t>No lead permit threshold hit on this date.</t>
        </is>
      </c>
    </row>
    <row r="42">
      <c r="A42" s="1142" t="n">
        <v>45698</v>
      </c>
      <c r="B42" s="1143" t="n">
        <v>0.02446833333333333</v>
      </c>
      <c r="C42" s="1143" t="n">
        <v>0.03077542857142857</v>
      </c>
      <c r="D42" s="1143" t="n">
        <v>0.03195933333333333</v>
      </c>
      <c r="E42" s="1143" t="n">
        <v>0.04462000000000001</v>
      </c>
      <c r="F42" s="1143" t="n">
        <v>0.04462000000000001</v>
      </c>
      <c r="G42" s="1143" t="inlineStr">
        <is>
          <t>NO</t>
        </is>
      </c>
      <c r="H42" s="1143" t="inlineStr"/>
      <c r="I42" s="1143" t="n">
        <v>0.0201</v>
      </c>
      <c r="J42" s="1143" t="n">
        <v>0.0186</v>
      </c>
      <c r="K42" s="1143" t="n">
        <v>0.0464</v>
      </c>
      <c r="L42" s="1143" t="n">
        <v>0.039</v>
      </c>
      <c r="M42" s="1143" t="n">
        <v>0.0464</v>
      </c>
      <c r="N42" s="1135" t="inlineStr">
        <is>
          <t>NO</t>
        </is>
      </c>
      <c r="O42" s="1135" t="inlineStr"/>
      <c r="P42" s="1135" t="inlineStr">
        <is>
          <t>No lead permit threshold hit on this date.</t>
        </is>
      </c>
    </row>
    <row r="43">
      <c r="A43" s="1142" t="n">
        <v>45699</v>
      </c>
      <c r="B43" s="1143" t="n">
        <v>0.02486499999999999</v>
      </c>
      <c r="C43" s="1143" t="n">
        <v>0.030944</v>
      </c>
      <c r="D43" s="1143" t="n">
        <v>0.03302266666666667</v>
      </c>
      <c r="E43" s="1143" t="n">
        <v>0.04522333333333335</v>
      </c>
      <c r="F43" s="1143" t="n">
        <v>0.04522333333333335</v>
      </c>
      <c r="G43" s="1143" t="inlineStr">
        <is>
          <t>NO</t>
        </is>
      </c>
      <c r="H43" s="1143" t="inlineStr"/>
      <c r="I43" s="1143" t="n">
        <v>0.0311</v>
      </c>
      <c r="J43" s="1143" t="n">
        <v>0.0279</v>
      </c>
      <c r="K43" s="1143" t="n">
        <v>0.0504</v>
      </c>
      <c r="L43" s="1143" t="n">
        <v>0.0487</v>
      </c>
      <c r="M43" s="1143" t="n">
        <v>0.0504</v>
      </c>
      <c r="N43" s="1135" t="inlineStr">
        <is>
          <t>NO</t>
        </is>
      </c>
      <c r="O43" s="1135" t="inlineStr"/>
      <c r="P43" s="1135" t="inlineStr">
        <is>
          <t>No lead permit threshold hit on this date.</t>
        </is>
      </c>
    </row>
    <row r="44">
      <c r="A44" s="1142" t="n">
        <v>45700</v>
      </c>
      <c r="B44" s="1143" t="n">
        <v>0.02432166666666667</v>
      </c>
      <c r="C44" s="1143" t="n">
        <v>0.02993828571428572</v>
      </c>
      <c r="D44" s="1143" t="n">
        <v>0.03210266666666666</v>
      </c>
      <c r="E44" s="1143" t="n">
        <v>0.03908999999999999</v>
      </c>
      <c r="F44" s="1143" t="n">
        <v>0.03908999999999999</v>
      </c>
      <c r="G44" s="1143" t="inlineStr">
        <is>
          <t>NO</t>
        </is>
      </c>
      <c r="H44" s="1143" t="inlineStr"/>
      <c r="I44" s="1143" t="n">
        <v>0.01</v>
      </c>
      <c r="J44" s="1143" t="n">
        <v>0.01</v>
      </c>
      <c r="K44" s="1143" t="n">
        <v>0.021</v>
      </c>
      <c r="L44" s="1143" t="n">
        <v>0.023</v>
      </c>
      <c r="M44" s="1143" t="n">
        <v>0.023</v>
      </c>
      <c r="N44" s="1135" t="inlineStr">
        <is>
          <t>NO</t>
        </is>
      </c>
      <c r="O44" s="1135" t="inlineStr"/>
      <c r="P44" s="1135" t="inlineStr">
        <is>
          <t>No lead permit threshold hit on this date.</t>
        </is>
      </c>
    </row>
    <row r="45">
      <c r="A45" s="1142" t="n">
        <v>45701</v>
      </c>
      <c r="B45" s="1143" t="n">
        <v>0.02377966666666666</v>
      </c>
      <c r="C45" s="1143" t="n">
        <v>0.02882542857142857</v>
      </c>
      <c r="D45" s="1143" t="n">
        <v>0.02973066666666667</v>
      </c>
      <c r="E45" s="1143" t="n">
        <v>0.03864333333333334</v>
      </c>
      <c r="F45" s="1143" t="n">
        <v>0.03864333333333334</v>
      </c>
      <c r="G45" s="1143" t="inlineStr">
        <is>
          <t>NO</t>
        </is>
      </c>
      <c r="H45" s="1143" t="inlineStr"/>
      <c r="I45" s="1143" t="n">
        <v>0.00594</v>
      </c>
      <c r="J45" s="1143" t="n">
        <v>0.00405</v>
      </c>
      <c r="K45" s="1143" t="n">
        <v>0.00324</v>
      </c>
      <c r="L45" s="1143" t="n">
        <v>0.026</v>
      </c>
      <c r="M45" s="1143" t="n">
        <v>0.026</v>
      </c>
      <c r="N45" s="1135" t="inlineStr">
        <is>
          <t>NO</t>
        </is>
      </c>
      <c r="O45" s="1135" t="inlineStr"/>
      <c r="P45" s="1135" t="inlineStr">
        <is>
          <t>No lead permit threshold hit on this date.</t>
        </is>
      </c>
    </row>
    <row r="46">
      <c r="A46" s="1142" t="n">
        <v>45702</v>
      </c>
      <c r="B46" s="1143" t="n">
        <v>0.02473966666666667</v>
      </c>
      <c r="C46" s="1143" t="n">
        <v>0.02835114285714286</v>
      </c>
      <c r="D46" s="1143" t="n">
        <v>0.02871400000000001</v>
      </c>
      <c r="E46" s="1143" t="n">
        <v>0.03729666666666667</v>
      </c>
      <c r="F46" s="1143" t="n">
        <v>0.03729666666666667</v>
      </c>
      <c r="G46" s="1143" t="inlineStr">
        <is>
          <t>NO</t>
        </is>
      </c>
      <c r="H46" s="1143" t="inlineStr"/>
      <c r="I46" s="1143" t="n">
        <v>0.0646</v>
      </c>
      <c r="J46" s="1143" t="n">
        <v>0.02435</v>
      </c>
      <c r="K46" s="1143" t="n">
        <v>0.0198</v>
      </c>
      <c r="L46" s="1143" t="n">
        <v>0.0193</v>
      </c>
      <c r="M46" s="1143" t="n">
        <v>0.0646</v>
      </c>
      <c r="N46" s="1135" t="inlineStr">
        <is>
          <t>NO</t>
        </is>
      </c>
      <c r="O46" s="1135" t="inlineStr"/>
      <c r="P46" s="1135" t="inlineStr">
        <is>
          <t>No lead permit threshold hit on this date.</t>
        </is>
      </c>
    </row>
    <row r="47">
      <c r="A47" s="1142" t="n">
        <v>45703</v>
      </c>
      <c r="B47" s="1143" t="n">
        <v>0.02455633333333333</v>
      </c>
      <c r="C47" s="1143" t="n">
        <v>0.02809685714285714</v>
      </c>
      <c r="D47" s="1143" t="n">
        <v>0.02768733333333334</v>
      </c>
      <c r="E47" s="1143" t="n">
        <v>0.03538</v>
      </c>
      <c r="F47" s="1143" t="n">
        <v>0.03538</v>
      </c>
      <c r="G47" s="1143" t="inlineStr">
        <is>
          <t>NO</t>
        </is>
      </c>
      <c r="H47" s="1143" t="inlineStr"/>
      <c r="I47" s="1143" t="n">
        <v>0.0224</v>
      </c>
      <c r="J47" s="1143" t="n">
        <v>0.027</v>
      </c>
      <c r="K47" s="1143" t="n">
        <v>0.0177</v>
      </c>
      <c r="L47" s="1143" t="n">
        <v>0.018</v>
      </c>
      <c r="M47" s="1143" t="n">
        <v>0.027</v>
      </c>
      <c r="N47" s="1135" t="inlineStr">
        <is>
          <t>NO</t>
        </is>
      </c>
      <c r="O47" s="1135" t="inlineStr"/>
      <c r="P47" s="1135" t="inlineStr">
        <is>
          <t>No lead permit threshold hit on this date.</t>
        </is>
      </c>
    </row>
    <row r="48">
      <c r="A48" s="1142" t="n">
        <v>45704</v>
      </c>
      <c r="B48" s="1143" t="n">
        <v>0.024673</v>
      </c>
      <c r="C48" s="1143" t="n">
        <v>0.02869114285714286</v>
      </c>
      <c r="D48" s="1143" t="n">
        <v>0.02644466666666667</v>
      </c>
      <c r="E48" s="1143" t="n">
        <v>0.03485666666666667</v>
      </c>
      <c r="F48" s="1143" t="n">
        <v>0.03485666666666667</v>
      </c>
      <c r="G48" s="1143" t="inlineStr">
        <is>
          <t>NO</t>
        </is>
      </c>
      <c r="H48" s="1143" t="inlineStr"/>
      <c r="I48" s="1143" t="n">
        <v>0.0239</v>
      </c>
      <c r="J48" s="1143" t="n">
        <v>0.0416</v>
      </c>
      <c r="K48" s="1143" t="n">
        <v>0.007820000000000001</v>
      </c>
      <c r="L48" s="1143" t="n">
        <v>0.0178</v>
      </c>
      <c r="M48" s="1143" t="n">
        <v>0.0416</v>
      </c>
      <c r="N48" s="1135" t="inlineStr">
        <is>
          <t>NO</t>
        </is>
      </c>
      <c r="O48" s="1135" t="inlineStr"/>
      <c r="P48" s="1135" t="inlineStr">
        <is>
          <t>No lead permit threshold hit on this date.</t>
        </is>
      </c>
    </row>
    <row r="49">
      <c r="A49" s="1142" t="n">
        <v>45705</v>
      </c>
      <c r="B49" s="1143" t="n">
        <v>0.025493</v>
      </c>
      <c r="C49" s="1143" t="n">
        <v>0.02954542857142857</v>
      </c>
      <c r="D49" s="1143" t="n">
        <v>0.02711800000000001</v>
      </c>
      <c r="E49" s="1143" t="n">
        <v>0.03616</v>
      </c>
      <c r="F49" s="1143" t="n">
        <v>0.03616</v>
      </c>
      <c r="G49" s="1143" t="inlineStr">
        <is>
          <t>NO</t>
        </is>
      </c>
      <c r="H49" s="1143" t="inlineStr"/>
      <c r="I49" s="1143" t="n">
        <v>0.0385</v>
      </c>
      <c r="J49" s="1143" t="n">
        <v>0.0405</v>
      </c>
      <c r="K49" s="1143" t="n">
        <v>0.0327</v>
      </c>
      <c r="L49" s="1143" t="n">
        <v>0.0596</v>
      </c>
      <c r="M49" s="1143" t="n">
        <v>0.0596</v>
      </c>
      <c r="N49" s="1135" t="inlineStr">
        <is>
          <t>NO</t>
        </is>
      </c>
      <c r="O49" s="1135" t="inlineStr"/>
      <c r="P49" s="1135" t="inlineStr">
        <is>
          <t>No lead permit threshold hit on this date.</t>
        </is>
      </c>
    </row>
    <row r="50">
      <c r="A50" s="1144" t="n">
        <v>45706</v>
      </c>
      <c r="B50" s="1145" t="n">
        <v>0.026243</v>
      </c>
      <c r="C50" s="1145" t="n">
        <v>0.03171971428571429</v>
      </c>
      <c r="D50" s="1145" t="n">
        <v>0.02835133333333334</v>
      </c>
      <c r="E50" s="1145" t="n">
        <v>0.03744000000000001</v>
      </c>
      <c r="F50" s="1145" t="n">
        <v>0.03744000000000001</v>
      </c>
      <c r="G50" s="1145" t="inlineStr">
        <is>
          <t>NO</t>
        </is>
      </c>
      <c r="H50" s="1145" t="inlineStr"/>
      <c r="I50" s="1145" t="n">
        <v>0.036</v>
      </c>
      <c r="J50" s="1145" t="n">
        <v>0.09130000000000001</v>
      </c>
      <c r="K50" s="1145" t="n">
        <v>0.0485</v>
      </c>
      <c r="L50" s="1145" t="n">
        <v>0.0549</v>
      </c>
      <c r="M50" s="1145" t="n">
        <v>0.09130000000000001</v>
      </c>
      <c r="N50" s="1138" t="inlineStr">
        <is>
          <t>NO</t>
        </is>
      </c>
      <c r="O50" s="1138" t="inlineStr"/>
      <c r="P50" s="1138" t="inlineStr">
        <is>
          <t>No lead permit threshold hit on this date.</t>
        </is>
      </c>
    </row>
    <row r="51">
      <c r="A51" s="1144" t="n">
        <v>45707</v>
      </c>
      <c r="B51" s="1145" t="n">
        <v>0.027703</v>
      </c>
      <c r="C51" s="1145" t="n">
        <v>0.03373685714285714</v>
      </c>
      <c r="D51" s="1145" t="n">
        <v>0.029058</v>
      </c>
      <c r="E51" s="1145" t="n">
        <v>0.04660666666666667</v>
      </c>
      <c r="F51" s="1145" t="n">
        <v>0.04660666666666667</v>
      </c>
      <c r="G51" s="1145" t="inlineStr">
        <is>
          <t>NO</t>
        </is>
      </c>
      <c r="H51" s="1145" t="inlineStr"/>
      <c r="I51" s="1145" t="n">
        <v>0.06</v>
      </c>
      <c r="J51" s="1145" t="n">
        <v>0.118</v>
      </c>
      <c r="K51" s="1145" t="n">
        <v>0.0638</v>
      </c>
      <c r="L51" s="1145" t="n">
        <v>0.333</v>
      </c>
      <c r="M51" s="1145" t="n">
        <v>0.333</v>
      </c>
      <c r="N51" s="1138" t="inlineStr">
        <is>
          <t>NO</t>
        </is>
      </c>
      <c r="O51" s="1138" t="inlineStr"/>
      <c r="P51" s="1138" t="inlineStr">
        <is>
          <t>No lead permit threshold hit on this date.</t>
        </is>
      </c>
    </row>
    <row r="52">
      <c r="A52" s="1144" t="n">
        <v>45708</v>
      </c>
      <c r="B52" s="1145" t="n">
        <v>0.02957633333333333</v>
      </c>
      <c r="C52" s="1145" t="n">
        <v>0.03345685714285714</v>
      </c>
      <c r="D52" s="1145" t="n">
        <v>0.02932133333333333</v>
      </c>
      <c r="E52" s="1145" t="n">
        <v>0.04731333333333333</v>
      </c>
      <c r="F52" s="1145" t="n">
        <v>0.04731333333333333</v>
      </c>
      <c r="G52" s="1145" t="inlineStr">
        <is>
          <t>NO</t>
        </is>
      </c>
      <c r="H52" s="1145" t="inlineStr"/>
      <c r="I52" s="1145" t="n">
        <v>0.0833</v>
      </c>
      <c r="J52" s="1145" t="n">
        <v>0.0614</v>
      </c>
      <c r="K52" s="1145" t="n">
        <v>0.0612</v>
      </c>
      <c r="L52" s="1145" t="n">
        <v>0.0712</v>
      </c>
      <c r="M52" s="1145" t="n">
        <v>0.0833</v>
      </c>
      <c r="N52" s="1138" t="inlineStr">
        <is>
          <t>NO</t>
        </is>
      </c>
      <c r="O52" s="1138" t="inlineStr"/>
      <c r="P52" s="1138" t="inlineStr">
        <is>
          <t>No lead permit threshold hit on this date.</t>
        </is>
      </c>
    </row>
    <row r="53">
      <c r="A53" s="1144" t="n">
        <v>45709</v>
      </c>
      <c r="B53" s="1145" t="n">
        <v>0.031373</v>
      </c>
      <c r="C53" s="1145" t="n">
        <v>0.03468542857142856</v>
      </c>
      <c r="D53" s="1145" t="n">
        <v>0.02907133333333333</v>
      </c>
      <c r="E53" s="1145" t="n">
        <v>0.04758</v>
      </c>
      <c r="F53" s="1145" t="n">
        <v>0.04758</v>
      </c>
      <c r="G53" s="1145" t="inlineStr">
        <is>
          <t>NO</t>
        </is>
      </c>
      <c r="H53" s="1145" t="inlineStr"/>
      <c r="I53" s="1145" t="n">
        <v>0.0779</v>
      </c>
      <c r="J53" s="1145" t="n">
        <v>0.0822</v>
      </c>
      <c r="K53" s="1145" t="n">
        <v>0.0421</v>
      </c>
      <c r="L53" s="1145" t="n">
        <v>0.0878</v>
      </c>
      <c r="M53" s="1145" t="n">
        <v>0.0878</v>
      </c>
      <c r="N53" s="1138" t="inlineStr">
        <is>
          <t>NO</t>
        </is>
      </c>
      <c r="O53" s="1138" t="inlineStr"/>
      <c r="P53" s="1138" t="inlineStr">
        <is>
          <t>No lead permit threshold hit on this date.</t>
        </is>
      </c>
    </row>
    <row r="54">
      <c r="A54" s="1144" t="n">
        <v>45710</v>
      </c>
      <c r="B54" s="1145" t="n">
        <v>0.03326633333333334</v>
      </c>
      <c r="C54" s="1145" t="n">
        <v>0.03991399999999999</v>
      </c>
      <c r="D54" s="1145" t="n">
        <v>0.028578</v>
      </c>
      <c r="E54" s="1145" t="n">
        <v>0.04723</v>
      </c>
      <c r="F54" s="1145" t="n">
        <v>0.04723</v>
      </c>
      <c r="G54" s="1145" t="inlineStr">
        <is>
          <t>NO</t>
        </is>
      </c>
      <c r="H54" s="1145" t="inlineStr"/>
      <c r="I54" s="1145" t="n">
        <v>0.114</v>
      </c>
      <c r="J54" s="1145" t="n">
        <v>0.245</v>
      </c>
      <c r="K54" s="1145" t="n">
        <v>0.0395</v>
      </c>
      <c r="L54" s="1145" t="n">
        <v>0.0447</v>
      </c>
      <c r="M54" s="1145" t="n">
        <v>0.245</v>
      </c>
      <c r="N54" s="1138" t="inlineStr">
        <is>
          <t>NO</t>
        </is>
      </c>
      <c r="O54" s="1138" t="inlineStr"/>
      <c r="P54" s="1138" t="inlineStr">
        <is>
          <t>No lead permit threshold hit on this date.</t>
        </is>
      </c>
    </row>
    <row r="55">
      <c r="A55" s="1142" t="n">
        <v>45711</v>
      </c>
      <c r="B55" s="1143" t="n">
        <v>0.034743</v>
      </c>
      <c r="C55" s="1143" t="n">
        <v>0.03951971428571428</v>
      </c>
      <c r="D55" s="1143" t="n">
        <v>0.027588</v>
      </c>
      <c r="E55" s="1143" t="n">
        <v>0.04777333333333333</v>
      </c>
      <c r="F55" s="1143" t="n">
        <v>0.04777333333333333</v>
      </c>
      <c r="G55" s="1143" t="inlineStr">
        <is>
          <t>NO</t>
        </is>
      </c>
      <c r="H55" s="1143" t="inlineStr"/>
      <c r="I55" s="1143" t="n">
        <v>0.074</v>
      </c>
      <c r="J55" s="1143" t="n">
        <v>0.041</v>
      </c>
      <c r="K55" s="1143" t="n">
        <v>0.02</v>
      </c>
      <c r="L55" s="1143" t="n">
        <v>0.0655</v>
      </c>
      <c r="M55" s="1143" t="n">
        <v>0.074</v>
      </c>
      <c r="N55" s="1135" t="inlineStr">
        <is>
          <t>NO</t>
        </is>
      </c>
      <c r="O55" s="1135" t="inlineStr"/>
      <c r="P55" s="1135" t="inlineStr">
        <is>
          <t>No lead permit threshold hit on this date.</t>
        </is>
      </c>
    </row>
    <row r="56">
      <c r="A56" s="1142" t="n">
        <v>45712</v>
      </c>
      <c r="B56" s="1143" t="n">
        <v>0.03609966666666666</v>
      </c>
      <c r="C56" s="1143" t="n">
        <v>0.040754</v>
      </c>
      <c r="D56" s="1143" t="n">
        <v>0.029078</v>
      </c>
      <c r="E56" s="1143" t="n">
        <v>0.04757333333333334</v>
      </c>
      <c r="F56" s="1143" t="n">
        <v>0.04757333333333334</v>
      </c>
      <c r="G56" s="1143" t="inlineStr">
        <is>
          <t>NO</t>
        </is>
      </c>
      <c r="H56" s="1143" t="inlineStr"/>
      <c r="I56" s="1143" t="n">
        <v>0.0553</v>
      </c>
      <c r="J56" s="1143" t="n">
        <v>0.0619</v>
      </c>
      <c r="K56" s="1143" t="n">
        <v>0.0614</v>
      </c>
      <c r="L56" s="1143" t="n">
        <v>0.0351</v>
      </c>
      <c r="M56" s="1143" t="n">
        <v>0.0619</v>
      </c>
      <c r="N56" s="1135" t="inlineStr">
        <is>
          <t>NO</t>
        </is>
      </c>
      <c r="O56" s="1135" t="inlineStr"/>
      <c r="P56" s="1135" t="inlineStr">
        <is>
          <t>No lead permit threshold hit on this date.</t>
        </is>
      </c>
    </row>
    <row r="57">
      <c r="A57" s="1144" t="n">
        <v>45713</v>
      </c>
      <c r="B57" s="1145" t="n">
        <v>0.037938</v>
      </c>
      <c r="C57" s="1145" t="n">
        <v>0.04287657142857144</v>
      </c>
      <c r="D57" s="1145" t="n">
        <v>0.03127766666666666</v>
      </c>
      <c r="E57" s="1145" t="n">
        <v>0.04944</v>
      </c>
      <c r="F57" s="1145" t="n">
        <v>0.04944</v>
      </c>
      <c r="G57" s="1145" t="inlineStr">
        <is>
          <t>NO</t>
        </is>
      </c>
      <c r="H57" s="1145" t="inlineStr"/>
      <c r="I57" s="1145" t="n">
        <v>0.0596</v>
      </c>
      <c r="J57" s="1145" t="n">
        <v>0.0803</v>
      </c>
      <c r="K57" s="1145" t="n">
        <v>0.0709</v>
      </c>
      <c r="L57" s="1145" t="n">
        <v>0.0677</v>
      </c>
      <c r="M57" s="1145" t="n">
        <v>0.0803</v>
      </c>
      <c r="N57" s="1138" t="inlineStr">
        <is>
          <t>NO</t>
        </is>
      </c>
      <c r="O57" s="1138" t="inlineStr"/>
      <c r="P57" s="1138" t="inlineStr">
        <is>
          <t>No lead permit threshold hit on this date.</t>
        </is>
      </c>
    </row>
    <row r="58">
      <c r="A58" s="1144" t="n">
        <v>45714</v>
      </c>
      <c r="B58" s="1145" t="n">
        <v>0.03922133333333333</v>
      </c>
      <c r="C58" s="1145" t="n">
        <v>0.047308</v>
      </c>
      <c r="D58" s="1145" t="n">
        <v>0.032761</v>
      </c>
      <c r="E58" s="1145" t="n">
        <v>0.05021666666666667</v>
      </c>
      <c r="F58" s="1145" t="n">
        <v>0.05021666666666667</v>
      </c>
      <c r="G58" s="1145" t="inlineStr">
        <is>
          <t>NO</t>
        </is>
      </c>
      <c r="H58" s="1145" t="inlineStr"/>
      <c r="I58" s="1145" t="n">
        <v>0.0756</v>
      </c>
      <c r="J58" s="1145" t="n">
        <v>0.0898</v>
      </c>
      <c r="K58" s="1145" t="n">
        <v>0.0678</v>
      </c>
      <c r="L58" s="1145" t="n">
        <v>0.046</v>
      </c>
      <c r="M58" s="1145" t="n">
        <v>0.0898</v>
      </c>
      <c r="N58" s="1138" t="inlineStr">
        <is>
          <t>NO</t>
        </is>
      </c>
      <c r="O58" s="1138" t="inlineStr"/>
      <c r="P58" s="1138" t="inlineStr">
        <is>
          <t>No lead permit threshold hit on this date.</t>
        </is>
      </c>
    </row>
    <row r="59">
      <c r="A59" s="1142" t="n">
        <v>45715</v>
      </c>
      <c r="B59" s="1143" t="n">
        <v>0.04005466666666667</v>
      </c>
      <c r="C59" s="1143" t="n">
        <v>0.048348</v>
      </c>
      <c r="D59" s="1143" t="n">
        <v>0.03362766666666667</v>
      </c>
      <c r="E59" s="1143" t="n">
        <v>0.04823999999999999</v>
      </c>
      <c r="F59" s="1143" t="n">
        <v>0.048348</v>
      </c>
      <c r="G59" s="1143" t="inlineStr">
        <is>
          <t>NO</t>
        </is>
      </c>
      <c r="H59" s="1143" t="inlineStr"/>
      <c r="I59" s="1143" t="n">
        <v>0.0479</v>
      </c>
      <c r="J59" s="1143" t="n">
        <v>0.0606</v>
      </c>
      <c r="K59" s="1143" t="n">
        <v>0.0514</v>
      </c>
      <c r="L59" s="1143" t="n">
        <v>0.0727</v>
      </c>
      <c r="M59" s="1143" t="n">
        <v>0.0727</v>
      </c>
      <c r="N59" s="1135" t="inlineStr">
        <is>
          <t>NO</t>
        </is>
      </c>
      <c r="O59" s="1135" t="inlineStr"/>
      <c r="P59" s="1135" t="inlineStr">
        <is>
          <t>No lead permit threshold hit on this date.</t>
        </is>
      </c>
    </row>
    <row r="60">
      <c r="A60" s="1142" t="n">
        <v>45716</v>
      </c>
      <c r="B60" s="1143" t="n">
        <v>0.04172133333333333</v>
      </c>
      <c r="C60" s="1143" t="n">
        <v>0.04898714285714286</v>
      </c>
      <c r="D60" s="1143" t="n">
        <v>0.034892</v>
      </c>
      <c r="E60" s="1143" t="n">
        <v>0.04954333333333334</v>
      </c>
      <c r="F60" s="1143" t="n">
        <v>0.04954333333333334</v>
      </c>
      <c r="G60" s="1143" t="inlineStr">
        <is>
          <t>NO</t>
        </is>
      </c>
      <c r="H60" s="1143" t="inlineStr"/>
      <c r="I60" s="1143" t="n">
        <v>0.061</v>
      </c>
      <c r="J60" s="1143" t="n">
        <v>0.0301</v>
      </c>
      <c r="K60" s="1143" t="n">
        <v>0.0452</v>
      </c>
      <c r="L60" s="1143" t="n">
        <v>0.0743</v>
      </c>
      <c r="M60" s="1143" t="n">
        <v>0.0743</v>
      </c>
      <c r="N60" s="1135" t="inlineStr">
        <is>
          <t>NO</t>
        </is>
      </c>
      <c r="O60" s="1135" t="inlineStr"/>
      <c r="P60" s="1135" t="inlineStr">
        <is>
          <t>No lead permit threshold hit on this date.</t>
        </is>
      </c>
    </row>
    <row r="61">
      <c r="A61" s="1142" t="n">
        <v>45717</v>
      </c>
      <c r="B61" s="1143" t="n">
        <v>0.04166133333333332</v>
      </c>
      <c r="C61" s="1143" t="n">
        <v>0.04857285714285715</v>
      </c>
      <c r="D61" s="1143" t="n">
        <v>0.03398866666666667</v>
      </c>
      <c r="E61" s="1143" t="n">
        <v>0.04946666666666667</v>
      </c>
      <c r="F61" s="1143" t="n">
        <v>0.04946666666666667</v>
      </c>
      <c r="G61" s="1143" t="inlineStr">
        <is>
          <t>NO</t>
        </is>
      </c>
      <c r="H61" s="1143" t="inlineStr"/>
      <c r="I61" s="1143" t="n">
        <v>0.0166</v>
      </c>
      <c r="J61" s="1143" t="n">
        <v>0.0124</v>
      </c>
      <c r="K61" s="1143" t="n">
        <v>0.0116</v>
      </c>
      <c r="L61" s="1143" t="n">
        <v>0.033</v>
      </c>
      <c r="M61" s="1143" t="n">
        <v>0.033</v>
      </c>
      <c r="N61" s="1135" t="inlineStr">
        <is>
          <t>NO</t>
        </is>
      </c>
      <c r="O61" s="1135" t="inlineStr"/>
      <c r="P61" s="1135" t="inlineStr">
        <is>
          <t>No lead permit threshold hit on this date.</t>
        </is>
      </c>
    </row>
    <row r="62">
      <c r="A62" s="1144" t="n">
        <v>45718</v>
      </c>
      <c r="B62" s="1145" t="n">
        <v>0.04327133333333333</v>
      </c>
      <c r="C62" s="1145" t="n">
        <v>0.04443857142857144</v>
      </c>
      <c r="D62" s="1145" t="n">
        <v>0.03330866666666667</v>
      </c>
      <c r="E62" s="1145" t="n">
        <v>0.04970333333333333</v>
      </c>
      <c r="F62" s="1145" t="n">
        <v>0.04970333333333333</v>
      </c>
      <c r="G62" s="1145" t="inlineStr">
        <is>
          <t>NO</t>
        </is>
      </c>
      <c r="H62" s="1145" t="inlineStr"/>
      <c r="I62" s="1145" t="n">
        <v>0.09180000000000001</v>
      </c>
      <c r="J62" s="1145" t="n">
        <v>0.0333</v>
      </c>
      <c r="K62" s="1145" t="n">
        <v>0.0202</v>
      </c>
      <c r="L62" s="1145" t="n">
        <v>0.031</v>
      </c>
      <c r="M62" s="1145" t="n">
        <v>0.09180000000000001</v>
      </c>
      <c r="N62" s="1138" t="inlineStr">
        <is>
          <t>NO</t>
        </is>
      </c>
      <c r="O62" s="1138" t="inlineStr"/>
      <c r="P62" s="1138" t="inlineStr">
        <is>
          <t>No lead permit threshold hit on this date.</t>
        </is>
      </c>
    </row>
    <row r="63">
      <c r="A63" s="1144" t="n">
        <v>45719</v>
      </c>
      <c r="B63" s="1145" t="n">
        <v>0.04656133333333334</v>
      </c>
      <c r="C63" s="1145" t="n">
        <v>0.04563</v>
      </c>
      <c r="D63" s="1145" t="n">
        <v>0.03469200000000001</v>
      </c>
      <c r="E63" s="1145" t="n">
        <v>0.05007333333333333</v>
      </c>
      <c r="F63" s="1145" t="n">
        <v>0.05007333333333333</v>
      </c>
      <c r="G63" s="1145" t="inlineStr">
        <is>
          <t>NO</t>
        </is>
      </c>
      <c r="H63" s="1145" t="inlineStr"/>
      <c r="I63" s="1145" t="n">
        <v>0.123</v>
      </c>
      <c r="J63" s="1145" t="n">
        <v>0.0567</v>
      </c>
      <c r="K63" s="1145" t="n">
        <v>0.0579</v>
      </c>
      <c r="L63" s="1145" t="n">
        <v>0.0359</v>
      </c>
      <c r="M63" s="1145" t="n">
        <v>0.123</v>
      </c>
      <c r="N63" s="1138" t="inlineStr">
        <is>
          <t>NO</t>
        </is>
      </c>
      <c r="O63" s="1138" t="inlineStr"/>
      <c r="P63" s="1138" t="inlineStr">
        <is>
          <t>No lead permit threshold hit on this date.</t>
        </is>
      </c>
    </row>
    <row r="64">
      <c r="A64" s="1144" t="n">
        <v>45720</v>
      </c>
      <c r="B64" s="1145" t="n">
        <v>0.04681799999999999</v>
      </c>
      <c r="C64" s="1145" t="n">
        <v>0.04751285714285714</v>
      </c>
      <c r="D64" s="1145" t="n">
        <v>0.03701866666666666</v>
      </c>
      <c r="E64" s="1145" t="n">
        <v>0.05048333333333334</v>
      </c>
      <c r="F64" s="1145" t="n">
        <v>0.05048333333333334</v>
      </c>
      <c r="G64" s="1145" t="inlineStr">
        <is>
          <t>NO</t>
        </is>
      </c>
      <c r="H64" s="1145" t="inlineStr"/>
      <c r="I64" s="1145" t="n">
        <v>0.0209</v>
      </c>
      <c r="J64" s="1145" t="n">
        <v>0.0478</v>
      </c>
      <c r="K64" s="1145" t="n">
        <v>0.081</v>
      </c>
      <c r="L64" s="1145" t="n">
        <v>0.0276</v>
      </c>
      <c r="M64" s="1145" t="n">
        <v>0.081</v>
      </c>
      <c r="N64" s="1138" t="inlineStr">
        <is>
          <t>NO</t>
        </is>
      </c>
      <c r="O64" s="1138" t="inlineStr"/>
      <c r="P64" s="1138" t="inlineStr">
        <is>
          <t>No lead permit threshold hit on this date.</t>
        </is>
      </c>
    </row>
    <row r="65">
      <c r="A65" s="1142" t="n">
        <v>45721</v>
      </c>
      <c r="B65" s="1143" t="n">
        <v>0.04691799999999999</v>
      </c>
      <c r="C65" s="1143" t="n">
        <v>0.04750714285714286</v>
      </c>
      <c r="D65" s="1143" t="n">
        <v>0.03679533333333333</v>
      </c>
      <c r="E65" s="1143" t="n">
        <v>0.05092</v>
      </c>
      <c r="F65" s="1143" t="n">
        <v>0.05092</v>
      </c>
      <c r="G65" s="1143" t="inlineStr">
        <is>
          <t>NO</t>
        </is>
      </c>
      <c r="H65" s="1143" t="inlineStr"/>
      <c r="I65" s="1143" t="n">
        <v>0.0161</v>
      </c>
      <c r="J65" s="1143" t="n">
        <v>0.0258</v>
      </c>
      <c r="K65" s="1143" t="n">
        <v>0.0313</v>
      </c>
      <c r="L65" s="1143" t="n">
        <v>0.0374</v>
      </c>
      <c r="M65" s="1143" t="n">
        <v>0.0374</v>
      </c>
      <c r="N65" s="1135" t="inlineStr">
        <is>
          <t>NO</t>
        </is>
      </c>
      <c r="O65" s="1135" t="inlineStr"/>
      <c r="P65" s="1135" t="inlineStr">
        <is>
          <t>No lead permit threshold hit on this date.</t>
        </is>
      </c>
    </row>
    <row r="66">
      <c r="A66" s="1142" t="n">
        <v>45722</v>
      </c>
      <c r="B66" s="1143" t="n">
        <v>0.04758799999999999</v>
      </c>
      <c r="C66" s="1143" t="n">
        <v>0.04789285714285715</v>
      </c>
      <c r="D66" s="1143" t="n">
        <v>0.03669200000000001</v>
      </c>
      <c r="E66" s="1143" t="n">
        <v>0.05025333333333334</v>
      </c>
      <c r="F66" s="1143" t="n">
        <v>0.05025333333333334</v>
      </c>
      <c r="G66" s="1143" t="inlineStr">
        <is>
          <t>NO</t>
        </is>
      </c>
      <c r="H66" s="1143" t="inlineStr"/>
      <c r="I66" s="1143" t="n">
        <v>0.0581</v>
      </c>
      <c r="J66" s="1143" t="n">
        <v>0.0404</v>
      </c>
      <c r="K66" s="1143" t="n">
        <v>0.0217</v>
      </c>
      <c r="L66" s="1143" t="n">
        <v>0.0162</v>
      </c>
      <c r="M66" s="1143" t="n">
        <v>0.0581</v>
      </c>
      <c r="N66" s="1135" t="inlineStr">
        <is>
          <t>NO</t>
        </is>
      </c>
      <c r="O66" s="1135" t="inlineStr"/>
      <c r="P66" s="1135" t="inlineStr">
        <is>
          <t>No lead permit threshold hit on this date.</t>
        </is>
      </c>
    </row>
    <row r="67">
      <c r="A67" s="1142" t="n">
        <v>45723</v>
      </c>
      <c r="B67" s="1143" t="n">
        <v>0.04710133333333333</v>
      </c>
      <c r="C67" s="1143" t="n">
        <v>0.04797571428571429</v>
      </c>
      <c r="D67" s="1143" t="n">
        <v>0.03680866666666667</v>
      </c>
      <c r="E67" s="1143" t="n">
        <v>0.05044333333333335</v>
      </c>
      <c r="F67" s="1143" t="n">
        <v>0.05044333333333335</v>
      </c>
      <c r="G67" s="1143" t="inlineStr">
        <is>
          <t>NO</t>
        </is>
      </c>
      <c r="H67" s="1143" t="inlineStr"/>
      <c r="I67" s="1143" t="n">
        <v>0.026</v>
      </c>
      <c r="J67" s="1143" t="n">
        <v>0.0243</v>
      </c>
      <c r="K67" s="1143" t="n">
        <v>0.0282</v>
      </c>
      <c r="L67" s="1143" t="n">
        <v>0.0394</v>
      </c>
      <c r="M67" s="1143" t="n">
        <v>0.0394</v>
      </c>
      <c r="N67" s="1135" t="inlineStr">
        <is>
          <t>NO</t>
        </is>
      </c>
      <c r="O67" s="1135" t="inlineStr"/>
      <c r="P67" s="1135" t="inlineStr">
        <is>
          <t>No lead permit threshold hit on this date.</t>
        </is>
      </c>
    </row>
    <row r="68">
      <c r="A68" s="1142" t="n">
        <v>45724</v>
      </c>
      <c r="B68" s="1143" t="n">
        <v>0.04616466666666666</v>
      </c>
      <c r="C68" s="1143" t="n">
        <v>0.04807371428571429</v>
      </c>
      <c r="D68" s="1143" t="n">
        <v>0.03648533333333334</v>
      </c>
      <c r="E68" s="1143" t="n">
        <v>0.04993333333333334</v>
      </c>
      <c r="F68" s="1143" t="n">
        <v>0.04993333333333334</v>
      </c>
      <c r="G68" s="1143" t="inlineStr">
        <is>
          <t>NO</t>
        </is>
      </c>
      <c r="H68" s="1143" t="inlineStr"/>
      <c r="I68" s="1143" t="n">
        <v>0.0114</v>
      </c>
      <c r="J68" s="1143" t="n">
        <v>0.0131</v>
      </c>
      <c r="K68" s="1143" t="n">
        <v>0.0112</v>
      </c>
      <c r="L68" s="1143" t="n">
        <v>0.0165</v>
      </c>
      <c r="M68" s="1143" t="n">
        <v>0.0165</v>
      </c>
      <c r="N68" s="1135" t="inlineStr">
        <is>
          <t>NO</t>
        </is>
      </c>
      <c r="O68" s="1135" t="inlineStr"/>
      <c r="P68" s="1135" t="inlineStr">
        <is>
          <t>No lead permit threshold hit on this date.</t>
        </is>
      </c>
    </row>
    <row r="69">
      <c r="A69" s="1142" t="n">
        <v>45725</v>
      </c>
      <c r="B69" s="1143" t="n">
        <v>0.04584133333333332</v>
      </c>
      <c r="C69" s="1143" t="n">
        <v>0.04793000000000001</v>
      </c>
      <c r="D69" s="1143" t="n">
        <v>0.035678</v>
      </c>
      <c r="E69" s="1143" t="n">
        <v>0.05035666666666667</v>
      </c>
      <c r="F69" s="1143" t="n">
        <v>0.05035666666666667</v>
      </c>
      <c r="G69" s="1143" t="inlineStr">
        <is>
          <t>NO</t>
        </is>
      </c>
      <c r="H69" s="1143" t="inlineStr"/>
      <c r="I69" s="1143" t="n">
        <v>0.017</v>
      </c>
      <c r="J69" s="1143" t="n">
        <v>0.009469999999999999</v>
      </c>
      <c r="K69" s="1143" t="n">
        <v>0.00618</v>
      </c>
      <c r="L69" s="1143" t="n">
        <v>0.0351</v>
      </c>
      <c r="M69" s="1143" t="n">
        <v>0.0351</v>
      </c>
      <c r="N69" s="1135" t="inlineStr">
        <is>
          <t>NO</t>
        </is>
      </c>
      <c r="O69" s="1135" t="inlineStr"/>
      <c r="P69" s="1135" t="inlineStr">
        <is>
          <t>No lead permit threshold hit on this date.</t>
        </is>
      </c>
    </row>
    <row r="70">
      <c r="A70" s="1142" t="n">
        <v>45726</v>
      </c>
      <c r="B70" s="1143" t="n">
        <v>0.04657799999999999</v>
      </c>
      <c r="C70" s="1143" t="n">
        <v>0.04881571428571428</v>
      </c>
      <c r="D70" s="1143" t="n">
        <v>0.036228</v>
      </c>
      <c r="E70" s="1143" t="n">
        <v>0.05224666666666667</v>
      </c>
      <c r="F70" s="1143" t="n">
        <v>0.05224666666666667</v>
      </c>
      <c r="G70" s="1143" t="inlineStr">
        <is>
          <t>NO</t>
        </is>
      </c>
      <c r="H70" s="1143" t="inlineStr"/>
      <c r="I70" s="1143" t="n">
        <v>0.0425</v>
      </c>
      <c r="J70" s="1143" t="n">
        <v>0.0293</v>
      </c>
      <c r="K70" s="1143" t="n">
        <v>0.035</v>
      </c>
      <c r="L70" s="1143" t="n">
        <v>0.0733</v>
      </c>
      <c r="M70" s="1143" t="n">
        <v>0.0733</v>
      </c>
      <c r="N70" s="1135" t="inlineStr">
        <is>
          <t>NO</t>
        </is>
      </c>
      <c r="O70" s="1135" t="inlineStr"/>
      <c r="P70" s="1135" t="inlineStr">
        <is>
          <t>No lead permit threshold hit on this date.</t>
        </is>
      </c>
    </row>
    <row r="71">
      <c r="A71" s="1142" t="n">
        <v>45727</v>
      </c>
      <c r="B71" s="1143" t="n">
        <v>0.046838</v>
      </c>
      <c r="C71" s="1143" t="n">
        <v>0.04934628571428571</v>
      </c>
      <c r="D71" s="1143" t="n">
        <v>0.03739133333333333</v>
      </c>
      <c r="E71" s="1143" t="n">
        <v>0.05279333333333334</v>
      </c>
      <c r="F71" s="1143" t="n">
        <v>0.05279333333333334</v>
      </c>
      <c r="G71" s="1143" t="inlineStr">
        <is>
          <t>NO</t>
        </is>
      </c>
      <c r="H71" s="1143" t="inlineStr"/>
      <c r="I71" s="1143" t="n">
        <v>0.0206</v>
      </c>
      <c r="J71" s="1143" t="n">
        <v>0.0263</v>
      </c>
      <c r="K71" s="1143" t="n">
        <v>0.0466</v>
      </c>
      <c r="L71" s="1143" t="n">
        <v>0.0341</v>
      </c>
      <c r="M71" s="1143" t="n">
        <v>0.0466</v>
      </c>
      <c r="N71" s="1135" t="inlineStr">
        <is>
          <t>NO</t>
        </is>
      </c>
      <c r="O71" s="1135" t="inlineStr"/>
      <c r="P71" s="1135" t="inlineStr">
        <is>
          <t>No lead permit threshold hit on this date.</t>
        </is>
      </c>
    </row>
    <row r="72">
      <c r="A72" s="1142" t="n">
        <v>45728</v>
      </c>
      <c r="B72" s="1143" t="n">
        <v>0.047088</v>
      </c>
      <c r="C72" s="1143" t="n">
        <v>0.04926342857142858</v>
      </c>
      <c r="D72" s="1143" t="n">
        <v>0.03647133333333332</v>
      </c>
      <c r="E72" s="1143" t="n">
        <v>0.05272333333333333</v>
      </c>
      <c r="F72" s="1143" t="n">
        <v>0.05272333333333333</v>
      </c>
      <c r="G72" s="1143" t="inlineStr">
        <is>
          <t>NO</t>
        </is>
      </c>
      <c r="H72" s="1143" t="inlineStr"/>
      <c r="I72" s="1143" t="n">
        <v>0.0276</v>
      </c>
      <c r="J72" s="1143" t="n">
        <v>0.0157</v>
      </c>
      <c r="K72" s="1143" t="n">
        <v>0.0188</v>
      </c>
      <c r="L72" s="1143" t="n">
        <v>0.0369</v>
      </c>
      <c r="M72" s="1143" t="n">
        <v>0.0369</v>
      </c>
      <c r="N72" s="1135" t="inlineStr">
        <is>
          <t>NO</t>
        </is>
      </c>
      <c r="O72" s="1135" t="inlineStr"/>
      <c r="P72" s="1135" t="inlineStr">
        <is>
          <t>No lead permit threshold hit on this date.</t>
        </is>
      </c>
    </row>
    <row r="73">
      <c r="A73" s="1144" t="n">
        <v>45729</v>
      </c>
      <c r="B73" s="1145" t="n">
        <v>0.04856466666666667</v>
      </c>
      <c r="C73" s="1145" t="n">
        <v>0.05012342857142857</v>
      </c>
      <c r="D73" s="1145" t="n">
        <v>0.03558799999999999</v>
      </c>
      <c r="E73" s="1145" t="n">
        <v>0.05314666666666667</v>
      </c>
      <c r="F73" s="1145" t="n">
        <v>0.05314666666666667</v>
      </c>
      <c r="G73" s="1145" t="inlineStr">
        <is>
          <t>NO</t>
        </is>
      </c>
      <c r="H73" s="1145" t="inlineStr"/>
      <c r="I73" s="1145" t="n">
        <v>0.07539999999999999</v>
      </c>
      <c r="J73" s="1145" t="n">
        <v>0.058</v>
      </c>
      <c r="K73" s="1145" t="n">
        <v>0.0239</v>
      </c>
      <c r="L73" s="1145" t="n">
        <v>0.0614</v>
      </c>
      <c r="M73" s="1145" t="n">
        <v>0.07539999999999999</v>
      </c>
      <c r="N73" s="1138" t="inlineStr">
        <is>
          <t>NO</t>
        </is>
      </c>
      <c r="O73" s="1138" t="inlineStr"/>
      <c r="P73" s="1138" t="inlineStr">
        <is>
          <t>No lead permit threshold hit on this date.</t>
        </is>
      </c>
    </row>
    <row r="74">
      <c r="A74" s="1142" t="n">
        <v>45730</v>
      </c>
      <c r="B74" s="1143" t="n">
        <v>0.04883466666666667</v>
      </c>
      <c r="C74" s="1143" t="n">
        <v>0.05026628571428571</v>
      </c>
      <c r="D74" s="1143" t="n">
        <v>0.03539466666666667</v>
      </c>
      <c r="E74" s="1143" t="n">
        <v>0.05306999999999999</v>
      </c>
      <c r="F74" s="1143" t="n">
        <v>0.05306999999999999</v>
      </c>
      <c r="G74" s="1143" t="inlineStr">
        <is>
          <t>NO</t>
        </is>
      </c>
      <c r="H74" s="1143" t="inlineStr"/>
      <c r="I74" s="1143" t="n">
        <v>0.0181</v>
      </c>
      <c r="J74" s="1143" t="n">
        <v>0.015</v>
      </c>
      <c r="K74" s="1143" t="n">
        <v>0.0152</v>
      </c>
      <c r="L74" s="1143" t="n">
        <v>0.0207</v>
      </c>
      <c r="M74" s="1143" t="n">
        <v>0.0207</v>
      </c>
      <c r="N74" s="1135" t="inlineStr">
        <is>
          <t>NO</t>
        </is>
      </c>
      <c r="O74" s="1135" t="inlineStr"/>
      <c r="P74" s="1135" t="inlineStr">
        <is>
          <t>No lead permit threshold hit on this date.</t>
        </is>
      </c>
    </row>
    <row r="75">
      <c r="A75" s="1142" t="n">
        <v>45731</v>
      </c>
      <c r="B75" s="1143" t="n">
        <v>0.04899333333333333</v>
      </c>
      <c r="C75" s="1143" t="n">
        <v>0.050462</v>
      </c>
      <c r="D75" s="1143" t="n">
        <v>0.03572</v>
      </c>
      <c r="E75" s="1143" t="n">
        <v>0.05269666666666666</v>
      </c>
      <c r="F75" s="1143" t="n">
        <v>0.05269666666666666</v>
      </c>
      <c r="G75" s="1143" t="inlineStr">
        <is>
          <t>NO</t>
        </is>
      </c>
      <c r="H75" s="1143" t="inlineStr"/>
      <c r="I75" s="1143" t="n">
        <v>0.0107</v>
      </c>
      <c r="J75" s="1143" t="n">
        <v>0.0109</v>
      </c>
      <c r="K75" s="1143" t="n">
        <v>0.013</v>
      </c>
      <c r="L75" s="1143" t="n">
        <v>0.0148</v>
      </c>
      <c r="M75" s="1143" t="n">
        <v>0.0148</v>
      </c>
      <c r="N75" s="1135" t="inlineStr">
        <is>
          <t>NO</t>
        </is>
      </c>
      <c r="O75" s="1135" t="inlineStr"/>
      <c r="P75" s="1135" t="inlineStr">
        <is>
          <t>No lead permit threshold hit on this date.</t>
        </is>
      </c>
    </row>
    <row r="76">
      <c r="A76" s="1142" t="n">
        <v>45732</v>
      </c>
      <c r="B76" s="1143" t="n">
        <v>0.04743333333333333</v>
      </c>
      <c r="C76" s="1143" t="n">
        <v>0.04974485714285715</v>
      </c>
      <c r="D76" s="1143" t="n">
        <v>0.035258</v>
      </c>
      <c r="E76" s="1143" t="n">
        <v>0.05252666666666665</v>
      </c>
      <c r="F76" s="1143" t="n">
        <v>0.05252666666666665</v>
      </c>
      <c r="G76" s="1143" t="inlineStr">
        <is>
          <t>NO</t>
        </is>
      </c>
      <c r="H76" s="1143" t="inlineStr"/>
      <c r="I76" s="1143" t="n">
        <v>0.0178</v>
      </c>
      <c r="J76" s="1143" t="n">
        <v>0.0118</v>
      </c>
      <c r="K76" s="1143" t="n">
        <v>0.00594</v>
      </c>
      <c r="L76" s="1143" t="n">
        <v>0.0142</v>
      </c>
      <c r="M76" s="1143" t="n">
        <v>0.0178</v>
      </c>
      <c r="N76" s="1135" t="inlineStr">
        <is>
          <t>NO</t>
        </is>
      </c>
      <c r="O76" s="1135" t="inlineStr"/>
      <c r="P76" s="1135" t="inlineStr">
        <is>
          <t>No lead permit threshold hit on this date.</t>
        </is>
      </c>
    </row>
    <row r="77">
      <c r="A77" s="1142" t="n">
        <v>45733</v>
      </c>
      <c r="B77" s="1143" t="n">
        <v>0.04838666666666665</v>
      </c>
      <c r="C77" s="1143" t="n">
        <v>0.05001628571428572</v>
      </c>
      <c r="D77" s="1143" t="n">
        <v>0.03574133333333333</v>
      </c>
      <c r="E77" s="1143" t="n">
        <v>0.05283666666666666</v>
      </c>
      <c r="F77" s="1143" t="n">
        <v>0.05283666666666666</v>
      </c>
      <c r="G77" s="1143" t="inlineStr">
        <is>
          <t>NO</t>
        </is>
      </c>
      <c r="H77" s="1143" t="inlineStr"/>
      <c r="I77" s="1143" t="n">
        <v>0.051</v>
      </c>
      <c r="J77" s="1143" t="n">
        <v>0.0365</v>
      </c>
      <c r="K77" s="1143" t="n">
        <v>0.0322</v>
      </c>
      <c r="L77" s="1143" t="n">
        <v>0.0273</v>
      </c>
      <c r="M77" s="1143" t="n">
        <v>0.051</v>
      </c>
      <c r="N77" s="1135" t="inlineStr">
        <is>
          <t>NO</t>
        </is>
      </c>
      <c r="O77" s="1135" t="inlineStr"/>
      <c r="P77" s="1135" t="inlineStr">
        <is>
          <t>No lead permit threshold hit on this date.</t>
        </is>
      </c>
    </row>
    <row r="78">
      <c r="A78" s="1142" t="n">
        <v>45734</v>
      </c>
      <c r="B78" s="1143" t="n">
        <v>0.04898</v>
      </c>
      <c r="C78" s="1143" t="n">
        <v>0.04993914285714285</v>
      </c>
      <c r="D78" s="1143" t="n">
        <v>0.03720400000000001</v>
      </c>
      <c r="E78" s="1143" t="n">
        <v>0.05363666666666666</v>
      </c>
      <c r="F78" s="1143" t="n">
        <v>0.05363666666666666</v>
      </c>
      <c r="G78" s="1143" t="inlineStr">
        <is>
          <t>NO</t>
        </is>
      </c>
      <c r="H78" s="1143" t="inlineStr"/>
      <c r="I78" s="1143" t="n">
        <v>0.0417</v>
      </c>
      <c r="J78" s="1143" t="n">
        <v>0.0389</v>
      </c>
      <c r="K78" s="1143" t="n">
        <v>0.0517</v>
      </c>
      <c r="L78" s="1143" t="n">
        <v>0.0418</v>
      </c>
      <c r="M78" s="1143" t="n">
        <v>0.0517</v>
      </c>
      <c r="N78" s="1135" t="inlineStr">
        <is>
          <t>NO</t>
        </is>
      </c>
      <c r="O78" s="1135" t="inlineStr"/>
      <c r="P78" s="1135" t="inlineStr">
        <is>
          <t>No lead permit threshold hit on this date.</t>
        </is>
      </c>
    </row>
    <row r="79">
      <c r="A79" s="1142" t="n">
        <v>45735</v>
      </c>
      <c r="B79" s="1143" t="n">
        <v>0.04858666666666666</v>
      </c>
      <c r="C79" s="1143" t="n">
        <v>0.04975914285714286</v>
      </c>
      <c r="D79" s="1143" t="n">
        <v>0.03749066666666667</v>
      </c>
      <c r="E79" s="1143" t="n">
        <v>0.05292333333333334</v>
      </c>
      <c r="F79" s="1143" t="n">
        <v>0.05292333333333334</v>
      </c>
      <c r="G79" s="1143" t="inlineStr">
        <is>
          <t>NO</t>
        </is>
      </c>
      <c r="H79" s="1143" t="inlineStr"/>
      <c r="I79" s="1143" t="n">
        <v>0.0267</v>
      </c>
      <c r="J79" s="1143" t="n">
        <v>0.0342</v>
      </c>
      <c r="K79" s="1143" t="n">
        <v>0.0413</v>
      </c>
      <c r="L79" s="1143" t="n">
        <v>0.0382</v>
      </c>
      <c r="M79" s="1143" t="n">
        <v>0.0413</v>
      </c>
      <c r="N79" s="1135" t="inlineStr">
        <is>
          <t>NO</t>
        </is>
      </c>
      <c r="O79" s="1135" t="inlineStr"/>
      <c r="P79" s="1135" t="inlineStr">
        <is>
          <t>No lead permit threshold hit on this date.</t>
        </is>
      </c>
    </row>
    <row r="80">
      <c r="A80" s="1144" t="n">
        <v>45736</v>
      </c>
      <c r="B80" s="1145" t="n">
        <v>0.04866666666666666</v>
      </c>
      <c r="C80" s="1145" t="n">
        <v>0.05217914285714286</v>
      </c>
      <c r="D80" s="1145" t="n">
        <v>0.03743733333333332</v>
      </c>
      <c r="E80" s="1145" t="n">
        <v>0.05298</v>
      </c>
      <c r="F80" s="1145" t="n">
        <v>0.05298</v>
      </c>
      <c r="G80" s="1145" t="inlineStr">
        <is>
          <t>NO</t>
        </is>
      </c>
      <c r="H80" s="1145" t="inlineStr"/>
      <c r="I80" s="1145" t="n">
        <v>0.0384</v>
      </c>
      <c r="J80" s="1145" t="n">
        <v>0.176</v>
      </c>
      <c r="K80" s="1145" t="n">
        <v>0.0469</v>
      </c>
      <c r="L80" s="1145" t="n">
        <v>0.0566</v>
      </c>
      <c r="M80" s="1145" t="n">
        <v>0.176</v>
      </c>
      <c r="N80" s="1138" t="inlineStr">
        <is>
          <t>NO</t>
        </is>
      </c>
      <c r="O80" s="1138" t="inlineStr"/>
      <c r="P80" s="1138" t="inlineStr">
        <is>
          <t>No lead permit threshold hit on this date.</t>
        </is>
      </c>
    </row>
    <row r="81">
      <c r="A81" s="1142" t="n">
        <v>45737</v>
      </c>
      <c r="B81" s="1143" t="n">
        <v>0.04769</v>
      </c>
      <c r="C81" s="1143" t="n">
        <v>0.05081342857142856</v>
      </c>
      <c r="D81" s="1143" t="n">
        <v>0.036654</v>
      </c>
      <c r="E81" s="1143" t="n">
        <v>0.04357666666666667</v>
      </c>
      <c r="F81" s="1143" t="n">
        <v>0.05081342857142856</v>
      </c>
      <c r="G81" s="1143" t="inlineStr">
        <is>
          <t>NO</t>
        </is>
      </c>
      <c r="H81" s="1143" t="inlineStr"/>
      <c r="I81" s="1143" t="n">
        <v>0.0307</v>
      </c>
      <c r="J81" s="1143" t="n">
        <v>0.0702</v>
      </c>
      <c r="K81" s="1143" t="n">
        <v>0.0403</v>
      </c>
      <c r="L81" s="1143" t="n">
        <v>0.0509</v>
      </c>
      <c r="M81" s="1143" t="n">
        <v>0.0702</v>
      </c>
      <c r="N81" s="1135" t="inlineStr">
        <is>
          <t>NO</t>
        </is>
      </c>
      <c r="O81" s="1135" t="inlineStr"/>
      <c r="P81" s="1135" t="inlineStr">
        <is>
          <t>No lead permit threshold hit on this date.</t>
        </is>
      </c>
    </row>
    <row r="82">
      <c r="A82" s="1142" t="n">
        <v>45738</v>
      </c>
      <c r="B82" s="1143" t="n">
        <v>0.04529999999999999</v>
      </c>
      <c r="C82" s="1143" t="n">
        <v>0.04785542857142856</v>
      </c>
      <c r="D82" s="1143" t="n">
        <v>0.03498733333333334</v>
      </c>
      <c r="E82" s="1143" t="n">
        <v>0.04192666666666667</v>
      </c>
      <c r="F82" s="1143" t="n">
        <v>0.04785542857142856</v>
      </c>
      <c r="G82" s="1143" t="inlineStr">
        <is>
          <t>NO</t>
        </is>
      </c>
      <c r="H82" s="1143" t="inlineStr"/>
      <c r="I82" s="1143" t="n">
        <v>0.0116</v>
      </c>
      <c r="J82" s="1143" t="n">
        <v>0.009634999999999999</v>
      </c>
      <c r="K82" s="1143" t="n">
        <v>0.0112</v>
      </c>
      <c r="L82" s="1143" t="n">
        <v>0.0217</v>
      </c>
      <c r="M82" s="1143" t="n">
        <v>0.0217</v>
      </c>
      <c r="N82" s="1135" t="inlineStr">
        <is>
          <t>NO</t>
        </is>
      </c>
      <c r="O82" s="1135" t="inlineStr"/>
      <c r="P82" s="1135" t="inlineStr">
        <is>
          <t>No lead permit threshold hit on this date.</t>
        </is>
      </c>
    </row>
    <row r="83">
      <c r="A83" s="1142" t="n">
        <v>45739</v>
      </c>
      <c r="B83" s="1143" t="n">
        <v>0.04388333333333334</v>
      </c>
      <c r="C83" s="1143" t="n">
        <v>0.0461582857142857</v>
      </c>
      <c r="D83" s="1143" t="n">
        <v>0.03454733333333334</v>
      </c>
      <c r="E83" s="1143" t="n">
        <v>0.04025666666666668</v>
      </c>
      <c r="F83" s="1143" t="n">
        <v>0.0461582857142857</v>
      </c>
      <c r="G83" s="1143" t="inlineStr">
        <is>
          <t>NO</t>
        </is>
      </c>
      <c r="H83" s="1143" t="inlineStr"/>
      <c r="I83" s="1143" t="n">
        <v>0.0354</v>
      </c>
      <c r="J83" s="1143" t="n">
        <v>0.0228</v>
      </c>
      <c r="K83" s="1143" t="n">
        <v>0.0289</v>
      </c>
      <c r="L83" s="1143" t="n">
        <v>0.0377</v>
      </c>
      <c r="M83" s="1143" t="n">
        <v>0.0377</v>
      </c>
      <c r="N83" s="1135" t="inlineStr">
        <is>
          <t>NO</t>
        </is>
      </c>
      <c r="O83" s="1135" t="inlineStr"/>
      <c r="P83" s="1135" t="inlineStr">
        <is>
          <t>No lead permit threshold hit on this date.</t>
        </is>
      </c>
    </row>
    <row r="84">
      <c r="A84" s="1144" t="n">
        <v>45740</v>
      </c>
      <c r="B84" s="1145" t="n">
        <v>0.04189666666666667</v>
      </c>
      <c r="C84" s="1145" t="n">
        <v>0.04030685714285714</v>
      </c>
      <c r="D84" s="1145" t="n">
        <v>0.034604</v>
      </c>
      <c r="E84" s="1145" t="n">
        <v>0.04343333333333334</v>
      </c>
      <c r="F84" s="1145" t="n">
        <v>0.04343333333333334</v>
      </c>
      <c r="G84" s="1145" t="inlineStr">
        <is>
          <t>NO</t>
        </is>
      </c>
      <c r="H84" s="1145" t="inlineStr"/>
      <c r="I84" s="1145" t="n">
        <v>0.0544</v>
      </c>
      <c r="J84" s="1145" t="n">
        <v>0.0402</v>
      </c>
      <c r="K84" s="1145" t="n">
        <v>0.0412</v>
      </c>
      <c r="L84" s="1145" t="n">
        <v>0.14</v>
      </c>
      <c r="M84" s="1145" t="n">
        <v>0.14</v>
      </c>
      <c r="N84" s="1138" t="inlineStr">
        <is>
          <t>NO</t>
        </is>
      </c>
      <c r="O84" s="1138" t="inlineStr"/>
      <c r="P84" s="1138" t="inlineStr">
        <is>
          <t>No lead permit threshold hit on this date.</t>
        </is>
      </c>
    </row>
    <row r="85">
      <c r="A85" s="1142" t="n">
        <v>45741</v>
      </c>
      <c r="B85" s="1143" t="n">
        <v>0.04038333333333333</v>
      </c>
      <c r="C85" s="1143" t="n">
        <v>0.04010971428571428</v>
      </c>
      <c r="D85" s="1143" t="n">
        <v>0.03578066666666666</v>
      </c>
      <c r="E85" s="1143" t="n">
        <v>0.04265333333333334</v>
      </c>
      <c r="F85" s="1143" t="n">
        <v>0.04265333333333334</v>
      </c>
      <c r="G85" s="1143" t="inlineStr">
        <is>
          <t>NO</t>
        </is>
      </c>
      <c r="H85" s="1143" t="inlineStr"/>
      <c r="I85" s="1143" t="n">
        <v>0.0286</v>
      </c>
      <c r="J85" s="1143" t="n">
        <v>0.0341</v>
      </c>
      <c r="K85" s="1143" t="n">
        <v>0.0553</v>
      </c>
      <c r="L85" s="1143" t="n">
        <v>0.0421</v>
      </c>
      <c r="M85" s="1143" t="n">
        <v>0.0553</v>
      </c>
      <c r="N85" s="1135" t="inlineStr">
        <is>
          <t>NO</t>
        </is>
      </c>
      <c r="O85" s="1135" t="inlineStr"/>
      <c r="P85" s="1135" t="inlineStr">
        <is>
          <t>No lead permit threshold hit on this date.</t>
        </is>
      </c>
    </row>
    <row r="86">
      <c r="A86" s="1142" t="n">
        <v>45742</v>
      </c>
      <c r="B86" s="1143" t="n">
        <v>0.03967666666666667</v>
      </c>
      <c r="C86" s="1143" t="n">
        <v>0.03934685714285713</v>
      </c>
      <c r="D86" s="1143" t="n">
        <v>0.035164</v>
      </c>
      <c r="E86" s="1143" t="n">
        <v>0.04258666666666668</v>
      </c>
      <c r="F86" s="1143" t="n">
        <v>0.04258666666666668</v>
      </c>
      <c r="G86" s="1143" t="inlineStr">
        <is>
          <t>NO</t>
        </is>
      </c>
      <c r="H86" s="1143" t="inlineStr"/>
      <c r="I86" s="1143" t="n">
        <v>0.0341</v>
      </c>
      <c r="J86" s="1143" t="n">
        <v>0.0352</v>
      </c>
      <c r="K86" s="1143" t="n">
        <v>0.0429</v>
      </c>
      <c r="L86" s="1143" t="n">
        <v>0.0331</v>
      </c>
      <c r="M86" s="1143" t="n">
        <v>0.0429</v>
      </c>
      <c r="N86" s="1135" t="inlineStr">
        <is>
          <t>NO</t>
        </is>
      </c>
      <c r="O86" s="1135" t="inlineStr"/>
      <c r="P86" s="1135" t="inlineStr">
        <is>
          <t>No lead permit threshold hit on this date.</t>
        </is>
      </c>
    </row>
    <row r="87">
      <c r="A87" s="1142" t="n">
        <v>45743</v>
      </c>
      <c r="B87" s="1143" t="n">
        <v>0.03878333333333333</v>
      </c>
      <c r="C87" s="1143" t="n">
        <v>0.038224</v>
      </c>
      <c r="D87" s="1143" t="n">
        <v>0.034044</v>
      </c>
      <c r="E87" s="1143" t="n">
        <v>0.04164333333333334</v>
      </c>
      <c r="F87" s="1143" t="n">
        <v>0.04164333333333334</v>
      </c>
      <c r="G87" s="1143" t="inlineStr">
        <is>
          <t>NO</t>
        </is>
      </c>
      <c r="H87" s="1143" t="inlineStr"/>
      <c r="I87" s="1143" t="n">
        <v>0.0328</v>
      </c>
      <c r="J87" s="1143" t="n">
        <v>0.041</v>
      </c>
      <c r="K87" s="1143" t="n">
        <v>0.0373</v>
      </c>
      <c r="L87" s="1143" t="n">
        <v>0.0394</v>
      </c>
      <c r="M87" s="1143" t="n">
        <v>0.041</v>
      </c>
      <c r="N87" s="1135" t="inlineStr">
        <is>
          <t>NO</t>
        </is>
      </c>
      <c r="O87" s="1135" t="inlineStr"/>
      <c r="P87" s="1135" t="inlineStr">
        <is>
          <t>No lead permit threshold hit on this date.</t>
        </is>
      </c>
    </row>
    <row r="88">
      <c r="A88" s="1142" t="n">
        <v>45744</v>
      </c>
      <c r="B88" s="1143" t="n">
        <v>0.03740333333333334</v>
      </c>
      <c r="C88" s="1143" t="n">
        <v>0.03455257142857143</v>
      </c>
      <c r="D88" s="1143" t="n">
        <v>0.032894</v>
      </c>
      <c r="E88" s="1143" t="n">
        <v>0.04101333333333334</v>
      </c>
      <c r="F88" s="1143" t="n">
        <v>0.04101333333333334</v>
      </c>
      <c r="G88" s="1143" t="inlineStr">
        <is>
          <t>NO</t>
        </is>
      </c>
      <c r="H88" s="1143" t="inlineStr"/>
      <c r="I88" s="1143" t="n">
        <v>0.0342</v>
      </c>
      <c r="J88" s="1143" t="n">
        <v>0.02555</v>
      </c>
      <c r="K88" s="1143" t="n">
        <v>0.0333</v>
      </c>
      <c r="L88" s="1143" t="n">
        <v>0.0271</v>
      </c>
      <c r="M88" s="1143" t="n">
        <v>0.0342</v>
      </c>
      <c r="N88" s="1135" t="inlineStr">
        <is>
          <t>NO</t>
        </is>
      </c>
      <c r="O88" s="1135" t="inlineStr"/>
      <c r="P88" s="1135" t="inlineStr">
        <is>
          <t>No lead permit threshold hit on this date.</t>
        </is>
      </c>
    </row>
    <row r="89">
      <c r="A89" s="1142" t="n">
        <v>45745</v>
      </c>
      <c r="B89" s="1143" t="n">
        <v>0.03634999999999999</v>
      </c>
      <c r="C89" s="1143" t="n">
        <v>0.03321828571428571</v>
      </c>
      <c r="D89" s="1143" t="n">
        <v>0.03166066666666666</v>
      </c>
      <c r="E89" s="1143" t="n">
        <v>0.03941333333333333</v>
      </c>
      <c r="F89" s="1143" t="n">
        <v>0.03941333333333333</v>
      </c>
      <c r="G89" s="1143" t="inlineStr">
        <is>
          <t>NO</t>
        </is>
      </c>
      <c r="H89" s="1143" t="inlineStr"/>
      <c r="I89" s="1143" t="n">
        <v>0.0163</v>
      </c>
      <c r="J89" s="1143" t="n">
        <v>0.0139</v>
      </c>
      <c r="K89" s="1143" t="n">
        <v>0.0144</v>
      </c>
      <c r="L89" s="1143" t="n">
        <v>0.0247</v>
      </c>
      <c r="M89" s="1143" t="n">
        <v>0.0247</v>
      </c>
      <c r="N89" s="1135" t="inlineStr">
        <is>
          <t>NO</t>
        </is>
      </c>
      <c r="O89" s="1135" t="inlineStr"/>
      <c r="P89" s="1135" t="inlineStr">
        <is>
          <t>No lead permit threshold hit on this date.</t>
        </is>
      </c>
    </row>
    <row r="90">
      <c r="A90" s="1142" t="n">
        <v>45746</v>
      </c>
      <c r="B90" s="1143" t="n">
        <v>0.03527</v>
      </c>
      <c r="C90" s="1143" t="n">
        <v>0.03263942857142857</v>
      </c>
      <c r="D90" s="1143" t="n">
        <v>0.03030933333333334</v>
      </c>
      <c r="E90" s="1143" t="n">
        <v>0.03735999999999999</v>
      </c>
      <c r="F90" s="1143" t="n">
        <v>0.03735999999999999</v>
      </c>
      <c r="G90" s="1143" t="inlineStr">
        <is>
          <t>NO</t>
        </is>
      </c>
      <c r="H90" s="1143" t="inlineStr"/>
      <c r="I90" s="1143" t="n">
        <v>0.0286</v>
      </c>
      <c r="J90" s="1143" t="n">
        <v>0.00984</v>
      </c>
      <c r="K90" s="1143" t="n">
        <v>0.00466</v>
      </c>
      <c r="L90" s="1143" t="n">
        <v>0.0127</v>
      </c>
      <c r="M90" s="1143" t="n">
        <v>0.0286</v>
      </c>
      <c r="N90" s="1135" t="inlineStr">
        <is>
          <t>NO</t>
        </is>
      </c>
      <c r="O90" s="1135" t="inlineStr"/>
      <c r="P90" s="1135" t="inlineStr">
        <is>
          <t>No lead permit threshold hit on this date.</t>
        </is>
      </c>
    </row>
    <row r="91">
      <c r="A91" s="1142" t="n">
        <v>45747</v>
      </c>
      <c r="B91" s="1143" t="n">
        <v>0.03559</v>
      </c>
      <c r="C91" s="1143" t="n">
        <v>0.033048</v>
      </c>
      <c r="D91" s="1143" t="n">
        <v>0.03042933333333333</v>
      </c>
      <c r="E91" s="1143" t="n">
        <v>0.03697666666666666</v>
      </c>
      <c r="F91" s="1143" t="n">
        <v>0.03697666666666666</v>
      </c>
      <c r="G91" s="1143" t="inlineStr">
        <is>
          <t>NO</t>
        </is>
      </c>
      <c r="H91" s="1143" t="inlineStr"/>
      <c r="I91" s="1143" t="n">
        <v>0.0262</v>
      </c>
      <c r="J91" s="1143" t="n">
        <v>0.0267</v>
      </c>
      <c r="K91" s="1143" t="n">
        <v>0.0152</v>
      </c>
      <c r="L91" s="1143" t="n">
        <v>0.0215</v>
      </c>
      <c r="M91" s="1143" t="n">
        <v>0.0267</v>
      </c>
      <c r="N91" s="1135" t="inlineStr">
        <is>
          <t>NO</t>
        </is>
      </c>
      <c r="O91" s="1135" t="inlineStr"/>
      <c r="P91" s="1135" t="inlineStr">
        <is>
          <t>No lead permit threshold hit on this date.</t>
        </is>
      </c>
    </row>
    <row r="92">
      <c r="A92" s="1142" t="n">
        <v>45748</v>
      </c>
      <c r="B92" s="1143" t="n">
        <v>0.034595</v>
      </c>
      <c r="C92" s="1143" t="n">
        <v>0.03373942857142857</v>
      </c>
      <c r="D92" s="1143" t="n">
        <v>0.03084433333333333</v>
      </c>
      <c r="E92" s="1143" t="n">
        <v>0.03741733333333332</v>
      </c>
      <c r="F92" s="1143" t="n">
        <v>0.03741733333333332</v>
      </c>
      <c r="G92" s="1143" t="inlineStr">
        <is>
          <t>NO</t>
        </is>
      </c>
      <c r="H92" s="1143" t="inlineStr"/>
      <c r="I92" s="1143" t="n">
        <v>0.06195</v>
      </c>
      <c r="J92" s="1143" t="n">
        <v>0.0575</v>
      </c>
      <c r="K92" s="1143" t="n">
        <v>0.03265</v>
      </c>
      <c r="L92" s="1143" t="n">
        <v>0.04422</v>
      </c>
      <c r="M92" s="1143" t="n">
        <v>0.06195</v>
      </c>
      <c r="N92" s="1135" t="inlineStr">
        <is>
          <t>NO</t>
        </is>
      </c>
      <c r="O92" s="1135" t="inlineStr"/>
      <c r="P92" s="1135" t="inlineStr">
        <is>
          <t>No lead permit threshold hit on this date.</t>
        </is>
      </c>
    </row>
    <row r="93">
      <c r="A93" s="1144" t="n">
        <v>45749</v>
      </c>
      <c r="B93" s="1145" t="n">
        <v>0.03338066666666666</v>
      </c>
      <c r="C93" s="1145" t="n">
        <v>0.03426085714285716</v>
      </c>
      <c r="D93" s="1145" t="n">
        <v>0.03002066666666666</v>
      </c>
      <c r="E93" s="1145" t="n">
        <v>0.03927633333333333</v>
      </c>
      <c r="F93" s="1145" t="n">
        <v>0.03927633333333333</v>
      </c>
      <c r="G93" s="1145" t="inlineStr">
        <is>
          <t>NO</t>
        </is>
      </c>
      <c r="H93" s="1145" t="inlineStr"/>
      <c r="I93" s="1145" t="n">
        <v>0.08656999999999999</v>
      </c>
      <c r="J93" s="1145" t="n">
        <v>0.07495</v>
      </c>
      <c r="K93" s="1145" t="n">
        <v>0.03319</v>
      </c>
      <c r="L93" s="1145" t="n">
        <v>0.09167</v>
      </c>
      <c r="M93" s="1145" t="n">
        <v>0.09167</v>
      </c>
      <c r="N93" s="1138" t="inlineStr">
        <is>
          <t>NO</t>
        </is>
      </c>
      <c r="O93" s="1138" t="inlineStr"/>
      <c r="P93" s="1138" t="inlineStr">
        <is>
          <t>No lead permit threshold hit on this date.</t>
        </is>
      </c>
    </row>
    <row r="94">
      <c r="A94" s="1142" t="n">
        <v>45750</v>
      </c>
      <c r="B94" s="1143" t="n">
        <v>0.033437</v>
      </c>
      <c r="C94" s="1143" t="n">
        <v>0.03311200000000001</v>
      </c>
      <c r="D94" s="1143" t="n">
        <v>0.02817966666666667</v>
      </c>
      <c r="E94" s="1143" t="n">
        <v>0.03924133333333334</v>
      </c>
      <c r="F94" s="1143" t="n">
        <v>0.03924133333333334</v>
      </c>
      <c r="G94" s="1143" t="inlineStr">
        <is>
          <t>NO</t>
        </is>
      </c>
      <c r="H94" s="1143" t="inlineStr"/>
      <c r="I94" s="1143" t="n">
        <v>0.02259</v>
      </c>
      <c r="J94" s="1143" t="n">
        <v>0.027695</v>
      </c>
      <c r="K94" s="1143" t="n">
        <v>0.02577</v>
      </c>
      <c r="L94" s="1143" t="n">
        <v>0.02655</v>
      </c>
      <c r="M94" s="1143" t="n">
        <v>0.027695</v>
      </c>
      <c r="N94" s="1135" t="inlineStr">
        <is>
          <t>NO</t>
        </is>
      </c>
      <c r="O94" s="1135" t="inlineStr"/>
      <c r="P94" s="1135" t="inlineStr">
        <is>
          <t>No lead permit threshold hit on this date.</t>
        </is>
      </c>
    </row>
    <row r="95">
      <c r="A95" s="1142" t="n">
        <v>45751</v>
      </c>
      <c r="B95" s="1143" t="n">
        <v>0.03401733333333333</v>
      </c>
      <c r="C95" s="1143" t="n">
        <v>0.03337142857142858</v>
      </c>
      <c r="D95" s="1143" t="n">
        <v>0.028416</v>
      </c>
      <c r="E95" s="1143" t="n">
        <v>0.03937333333333334</v>
      </c>
      <c r="F95" s="1143" t="n">
        <v>0.03937333333333334</v>
      </c>
      <c r="G95" s="1143" t="inlineStr">
        <is>
          <t>NO</t>
        </is>
      </c>
      <c r="H95" s="1143" t="inlineStr"/>
      <c r="I95" s="1143" t="n">
        <v>0.03351</v>
      </c>
      <c r="J95" s="1143" t="n">
        <v>0.03488</v>
      </c>
      <c r="K95" s="1143" t="n">
        <v>0.03839</v>
      </c>
      <c r="L95" s="1143" t="n">
        <v>0.04136</v>
      </c>
      <c r="M95" s="1143" t="n">
        <v>0.04136</v>
      </c>
      <c r="N95" s="1135" t="inlineStr">
        <is>
          <t>NO</t>
        </is>
      </c>
      <c r="O95" s="1135" t="inlineStr"/>
      <c r="P95" s="1135" t="inlineStr">
        <is>
          <t>No lead permit threshold hit on this date.</t>
        </is>
      </c>
    </row>
    <row r="96">
      <c r="A96" s="1142" t="n">
        <v>45752</v>
      </c>
      <c r="B96" s="1143" t="n">
        <v>0.033662</v>
      </c>
      <c r="C96" s="1143" t="n">
        <v>0.03277228571428572</v>
      </c>
      <c r="D96" s="1143" t="n">
        <v>0.02813133333333333</v>
      </c>
      <c r="E96" s="1143" t="n">
        <v>0.04017333333333333</v>
      </c>
      <c r="F96" s="1143" t="n">
        <v>0.04017333333333333</v>
      </c>
      <c r="G96" s="1143" t="inlineStr">
        <is>
          <t>NO</t>
        </is>
      </c>
      <c r="H96" s="1143" t="inlineStr"/>
      <c r="I96" s="1143" t="n">
        <v>0.04744</v>
      </c>
      <c r="J96" s="1143" t="n">
        <v>0.01943</v>
      </c>
      <c r="K96" s="1143" t="n">
        <v>0.01316</v>
      </c>
      <c r="L96" s="1143" t="n">
        <v>0.0402</v>
      </c>
      <c r="M96" s="1143" t="n">
        <v>0.04744</v>
      </c>
      <c r="N96" s="1135" t="inlineStr">
        <is>
          <t>NO</t>
        </is>
      </c>
      <c r="O96" s="1135" t="inlineStr"/>
      <c r="P96" s="1135" t="inlineStr">
        <is>
          <t>No lead permit threshold hit on this date.</t>
        </is>
      </c>
    </row>
    <row r="97">
      <c r="A97" s="1144" t="n">
        <v>45753</v>
      </c>
      <c r="B97" s="1145" t="n">
        <v>0.03729066666666667</v>
      </c>
      <c r="C97" s="1145" t="n">
        <v>0.03261457142857144</v>
      </c>
      <c r="D97" s="1145" t="n">
        <v>0.02753366666666666</v>
      </c>
      <c r="E97" s="1145" t="n">
        <v>0.04042933333333334</v>
      </c>
      <c r="F97" s="1145" t="n">
        <v>0.04042933333333334</v>
      </c>
      <c r="G97" s="1145" t="inlineStr">
        <is>
          <t>NO</t>
        </is>
      </c>
      <c r="H97" s="1145" t="inlineStr"/>
      <c r="I97" s="1145" t="n">
        <v>0.13486</v>
      </c>
      <c r="J97" s="1145" t="n">
        <v>0.01878</v>
      </c>
      <c r="K97" s="1145" t="n">
        <v>0.01027</v>
      </c>
      <c r="L97" s="1145" t="n">
        <v>0.04708</v>
      </c>
      <c r="M97" s="1145" t="n">
        <v>0.13486</v>
      </c>
      <c r="N97" s="1138" t="inlineStr">
        <is>
          <t>NO</t>
        </is>
      </c>
      <c r="O97" s="1138" t="inlineStr"/>
      <c r="P97" s="1138" t="inlineStr">
        <is>
          <t>No lead permit threshold hit on this date.</t>
        </is>
      </c>
    </row>
    <row r="98">
      <c r="A98" s="1144" t="n">
        <v>45754</v>
      </c>
      <c r="B98" s="1145" t="n">
        <v>0.03919733333333333</v>
      </c>
      <c r="C98" s="1145" t="n">
        <v>0.03394800000000001</v>
      </c>
      <c r="D98" s="1145" t="n">
        <v>0.02864033333333333</v>
      </c>
      <c r="E98" s="1145" t="n">
        <v>0.04593666666666667</v>
      </c>
      <c r="F98" s="1145" t="n">
        <v>0.04593666666666667</v>
      </c>
      <c r="G98" s="1145" t="inlineStr">
        <is>
          <t>NO</t>
        </is>
      </c>
      <c r="H98" s="1145" t="inlineStr"/>
      <c r="I98" s="1145" t="n">
        <v>0.06859999999999999</v>
      </c>
      <c r="J98" s="1145" t="n">
        <v>0.05977</v>
      </c>
      <c r="K98" s="1145" t="n">
        <v>0.0444</v>
      </c>
      <c r="L98" s="1145" t="n">
        <v>0.18172</v>
      </c>
      <c r="M98" s="1145" t="n">
        <v>0.18172</v>
      </c>
      <c r="N98" s="1138" t="inlineStr">
        <is>
          <t>NO</t>
        </is>
      </c>
      <c r="O98" s="1138" t="inlineStr"/>
      <c r="P98" s="1138" t="inlineStr">
        <is>
          <t>No lead permit threshold hit on this date.</t>
        </is>
      </c>
    </row>
    <row r="99">
      <c r="A99" s="1142" t="n">
        <v>45755</v>
      </c>
      <c r="B99" s="1143" t="n">
        <v>0.040089</v>
      </c>
      <c r="C99" s="1143" t="n">
        <v>0.03536800000000001</v>
      </c>
      <c r="D99" s="1143" t="n">
        <v>0.02995433333333333</v>
      </c>
      <c r="E99" s="1143" t="n">
        <v>0.04663666666666668</v>
      </c>
      <c r="F99" s="1143" t="n">
        <v>0.04663666666666668</v>
      </c>
      <c r="G99" s="1143" t="inlineStr">
        <is>
          <t>NO</t>
        </is>
      </c>
      <c r="H99" s="1143" t="inlineStr"/>
      <c r="I99" s="1143" t="n">
        <v>0.04375</v>
      </c>
      <c r="J99" s="1143" t="n">
        <v>0.05917</v>
      </c>
      <c r="K99" s="1143" t="n">
        <v>0.0456</v>
      </c>
      <c r="L99" s="1143" t="n">
        <v>0.0561</v>
      </c>
      <c r="M99" s="1143" t="n">
        <v>0.05917</v>
      </c>
      <c r="N99" s="1135" t="inlineStr">
        <is>
          <t>NO</t>
        </is>
      </c>
      <c r="O99" s="1135" t="inlineStr"/>
      <c r="P99" s="1135" t="inlineStr">
        <is>
          <t>No lead permit threshold hit on this date.</t>
        </is>
      </c>
    </row>
    <row r="100">
      <c r="A100" s="1142" t="n">
        <v>45756</v>
      </c>
      <c r="B100" s="1143" t="n">
        <v>0.040453</v>
      </c>
      <c r="C100" s="1143" t="n">
        <v>0.03675657142857143</v>
      </c>
      <c r="D100" s="1143" t="n">
        <v>0.03070466666666666</v>
      </c>
      <c r="E100" s="1143" t="n">
        <v>0.04565233333333334</v>
      </c>
      <c r="F100" s="1143" t="n">
        <v>0.04565233333333334</v>
      </c>
      <c r="G100" s="1143" t="inlineStr">
        <is>
          <t>NO</t>
        </is>
      </c>
      <c r="H100" s="1143" t="inlineStr"/>
      <c r="I100" s="1143" t="n">
        <v>0.05342</v>
      </c>
      <c r="J100" s="1143" t="n">
        <v>0.0536</v>
      </c>
      <c r="K100" s="1143" t="n">
        <v>0.05751</v>
      </c>
      <c r="L100" s="1143" t="n">
        <v>0.04377</v>
      </c>
      <c r="M100" s="1143" t="n">
        <v>0.05751</v>
      </c>
      <c r="N100" s="1135" t="inlineStr">
        <is>
          <t>NO</t>
        </is>
      </c>
      <c r="O100" s="1135" t="inlineStr"/>
      <c r="P100" s="1135" t="inlineStr">
        <is>
          <t>No lead permit threshold hit on this date.</t>
        </is>
      </c>
    </row>
    <row r="101">
      <c r="A101" s="1142" t="n">
        <v>45757</v>
      </c>
      <c r="B101" s="1143" t="n">
        <v>0.04175133333333333</v>
      </c>
      <c r="C101" s="1143" t="n">
        <v>0.03780171428571429</v>
      </c>
      <c r="D101" s="1143" t="n">
        <v>0.03061666666666666</v>
      </c>
      <c r="E101" s="1143" t="n">
        <v>0.04636766666666668</v>
      </c>
      <c r="F101" s="1143" t="n">
        <v>0.04636766666666668</v>
      </c>
      <c r="G101" s="1143" t="inlineStr">
        <is>
          <t>NO</t>
        </is>
      </c>
      <c r="H101" s="1143" t="inlineStr"/>
      <c r="I101" s="1143" t="n">
        <v>0.05955</v>
      </c>
      <c r="J101" s="1143" t="n">
        <v>0.06288000000000001</v>
      </c>
      <c r="K101" s="1143" t="n">
        <v>0.04396</v>
      </c>
      <c r="L101" s="1143" t="n">
        <v>0.05556</v>
      </c>
      <c r="M101" s="1143" t="n">
        <v>0.06288000000000001</v>
      </c>
      <c r="N101" s="1135" t="inlineStr">
        <is>
          <t>NO</t>
        </is>
      </c>
      <c r="O101" s="1135" t="inlineStr"/>
      <c r="P101" s="1135" t="inlineStr">
        <is>
          <t>No lead permit threshold hit on this date.</t>
        </is>
      </c>
    </row>
    <row r="102">
      <c r="A102" s="1142" t="n">
        <v>45758</v>
      </c>
      <c r="B102" s="1143" t="n">
        <v>0.04314033333333334</v>
      </c>
      <c r="C102" s="1143" t="n">
        <v>0.03844828571428571</v>
      </c>
      <c r="D102" s="1143" t="n">
        <v>0.03162566666666666</v>
      </c>
      <c r="E102" s="1143" t="n">
        <v>0.04638300000000001</v>
      </c>
      <c r="F102" s="1143" t="n">
        <v>0.04638300000000001</v>
      </c>
      <c r="G102" s="1143" t="inlineStr">
        <is>
          <t>NO</t>
        </is>
      </c>
      <c r="H102" s="1143" t="inlineStr"/>
      <c r="I102" s="1143" t="n">
        <v>0.06927</v>
      </c>
      <c r="J102" s="1143" t="n">
        <v>0.03833</v>
      </c>
      <c r="K102" s="1143" t="n">
        <v>0.04907</v>
      </c>
      <c r="L102" s="1143" t="n">
        <v>0.03736</v>
      </c>
      <c r="M102" s="1143" t="n">
        <v>0.06927</v>
      </c>
      <c r="N102" s="1135" t="inlineStr">
        <is>
          <t>NO</t>
        </is>
      </c>
      <c r="O102" s="1135" t="inlineStr"/>
      <c r="P102" s="1135" t="inlineStr">
        <is>
          <t>No lead permit threshold hit on this date.</t>
        </is>
      </c>
    </row>
    <row r="103">
      <c r="A103" s="1142" t="n">
        <v>45759</v>
      </c>
      <c r="B103" s="1143" t="n">
        <v>0.04123433333333333</v>
      </c>
      <c r="C103" s="1143" t="n">
        <v>0.03753171428571429</v>
      </c>
      <c r="D103" s="1143" t="n">
        <v>0.03129999999999999</v>
      </c>
      <c r="E103" s="1143" t="n">
        <v>0.04517333333333335</v>
      </c>
      <c r="F103" s="1143" t="n">
        <v>0.04517333333333335</v>
      </c>
      <c r="G103" s="1143" t="inlineStr">
        <is>
          <t>NO</t>
        </is>
      </c>
      <c r="H103" s="1143" t="inlineStr"/>
      <c r="I103" s="1143" t="n">
        <v>0.01822</v>
      </c>
      <c r="J103" s="1143" t="n">
        <v>0.02592</v>
      </c>
      <c r="K103" s="1143" t="n">
        <v>0.01413</v>
      </c>
      <c r="L103" s="1143" t="n">
        <v>0.02511</v>
      </c>
      <c r="M103" s="1143" t="n">
        <v>0.02592</v>
      </c>
      <c r="N103" s="1135" t="inlineStr">
        <is>
          <t>NO</t>
        </is>
      </c>
      <c r="O103" s="1135" t="inlineStr"/>
      <c r="P103" s="1135" t="inlineStr">
        <is>
          <t>No lead permit threshold hit on this date.</t>
        </is>
      </c>
    </row>
    <row r="104">
      <c r="A104" s="1142" t="n">
        <v>45760</v>
      </c>
      <c r="B104" s="1143" t="n">
        <v>0.04104266666666666</v>
      </c>
      <c r="C104" s="1143" t="n">
        <v>0.03730685714285714</v>
      </c>
      <c r="D104" s="1143" t="n">
        <v>0.03117066666666666</v>
      </c>
      <c r="E104" s="1143" t="n">
        <v>0.04506433333333335</v>
      </c>
      <c r="F104" s="1143" t="n">
        <v>0.04506433333333335</v>
      </c>
      <c r="G104" s="1143" t="inlineStr">
        <is>
          <t>NO</t>
        </is>
      </c>
      <c r="H104" s="1143" t="inlineStr"/>
      <c r="I104" s="1143" t="n">
        <v>0.01235</v>
      </c>
      <c r="J104" s="1143" t="n">
        <v>0.00713</v>
      </c>
      <c r="K104" s="1143" t="n">
        <v>0.01132</v>
      </c>
      <c r="L104" s="1143" t="n">
        <v>0.01743</v>
      </c>
      <c r="M104" s="1143" t="n">
        <v>0.01743</v>
      </c>
      <c r="N104" s="1135" t="inlineStr">
        <is>
          <t>NO</t>
        </is>
      </c>
      <c r="O104" s="1135" t="inlineStr"/>
      <c r="P104" s="1135" t="inlineStr">
        <is>
          <t>No lead permit threshold hit on this date.</t>
        </is>
      </c>
    </row>
    <row r="105">
      <c r="A105" s="1142" t="n">
        <v>45761</v>
      </c>
      <c r="B105" s="1143" t="n">
        <v>0.04195466666666667</v>
      </c>
      <c r="C105" s="1143" t="n">
        <v>0.03818885714285714</v>
      </c>
      <c r="D105" s="1143" t="n">
        <v>0.03201733333333333</v>
      </c>
      <c r="E105" s="1143" t="n">
        <v>0.04595033333333334</v>
      </c>
      <c r="F105" s="1143" t="n">
        <v>0.04595033333333334</v>
      </c>
      <c r="G105" s="1143" t="inlineStr">
        <is>
          <t>NO</t>
        </is>
      </c>
      <c r="H105" s="1143" t="inlineStr"/>
      <c r="I105" s="1143" t="n">
        <v>0.03806</v>
      </c>
      <c r="J105" s="1143" t="n">
        <v>0.04177</v>
      </c>
      <c r="K105" s="1143" t="n">
        <v>0.0384</v>
      </c>
      <c r="L105" s="1143" t="n">
        <v>0.04138</v>
      </c>
      <c r="M105" s="1143" t="n">
        <v>0.04177</v>
      </c>
      <c r="N105" s="1135" t="inlineStr">
        <is>
          <t>NO</t>
        </is>
      </c>
      <c r="O105" s="1135" t="inlineStr"/>
      <c r="P105" s="1135" t="inlineStr">
        <is>
          <t>No lead permit threshold hit on this date.</t>
        </is>
      </c>
    </row>
    <row r="106">
      <c r="A106" s="1142" t="n">
        <v>45762</v>
      </c>
      <c r="B106" s="1143" t="n">
        <v>0.042552</v>
      </c>
      <c r="C106" s="1143" t="n">
        <v>0.03932971428571429</v>
      </c>
      <c r="D106" s="1143" t="n">
        <v>0.03375366666666666</v>
      </c>
      <c r="E106" s="1143" t="n">
        <v>0.04628600000000001</v>
      </c>
      <c r="F106" s="1143" t="n">
        <v>0.04628600000000001</v>
      </c>
      <c r="G106" s="1143" t="inlineStr">
        <is>
          <t>NO</t>
        </is>
      </c>
      <c r="H106" s="1143" t="inlineStr"/>
      <c r="I106" s="1143" t="n">
        <v>0.03572</v>
      </c>
      <c r="J106" s="1143" t="n">
        <v>0.031765</v>
      </c>
      <c r="K106" s="1143" t="n">
        <v>0.05803</v>
      </c>
      <c r="L106" s="1143" t="n">
        <v>0.02427</v>
      </c>
      <c r="M106" s="1143" t="n">
        <v>0.05803</v>
      </c>
      <c r="N106" s="1135" t="inlineStr">
        <is>
          <t>NO</t>
        </is>
      </c>
      <c r="O106" s="1135" t="inlineStr"/>
      <c r="P106" s="1135" t="inlineStr">
        <is>
          <t>No lead permit threshold hit on this date.</t>
        </is>
      </c>
    </row>
    <row r="107">
      <c r="A107" s="1142" t="n">
        <v>45763</v>
      </c>
      <c r="B107" s="1143" t="n">
        <v>0.04234866666666667</v>
      </c>
      <c r="C107" s="1143" t="n">
        <v>0.03989228571428571</v>
      </c>
      <c r="D107" s="1143" t="n">
        <v>0.03453399999999999</v>
      </c>
      <c r="E107" s="1143" t="n">
        <v>0.04644533333333335</v>
      </c>
      <c r="F107" s="1143" t="n">
        <v>0.04644533333333335</v>
      </c>
      <c r="G107" s="1143" t="inlineStr">
        <is>
          <t>NO</t>
        </is>
      </c>
      <c r="H107" s="1143" t="inlineStr"/>
      <c r="I107" s="1143" t="n">
        <v>0.0449</v>
      </c>
      <c r="J107" s="1143" t="n">
        <v>0.05619</v>
      </c>
      <c r="K107" s="1143" t="n">
        <v>0.05561</v>
      </c>
      <c r="L107" s="1143" t="n">
        <v>0.03208</v>
      </c>
      <c r="M107" s="1143" t="n">
        <v>0.05619</v>
      </c>
      <c r="N107" s="1135" t="inlineStr">
        <is>
          <t>NO</t>
        </is>
      </c>
      <c r="O107" s="1135" t="inlineStr"/>
      <c r="P107" s="1135" t="inlineStr">
        <is>
          <t>No lead permit threshold hit on this date.</t>
        </is>
      </c>
    </row>
    <row r="108">
      <c r="A108" s="1142" t="n">
        <v>45764</v>
      </c>
      <c r="B108" s="1143" t="n">
        <v>0.04215233333333333</v>
      </c>
      <c r="C108" s="1143" t="n">
        <v>0.03978771428571429</v>
      </c>
      <c r="D108" s="1143" t="n">
        <v>0.03460266666666666</v>
      </c>
      <c r="E108" s="1143" t="n">
        <v>0.045774</v>
      </c>
      <c r="F108" s="1143" t="n">
        <v>0.045774</v>
      </c>
      <c r="G108" s="1143" t="inlineStr">
        <is>
          <t>NO</t>
        </is>
      </c>
      <c r="H108" s="1143" t="inlineStr"/>
      <c r="I108" s="1143" t="n">
        <v>0.03581</v>
      </c>
      <c r="J108" s="1143" t="n">
        <v>0.03524</v>
      </c>
      <c r="K108" s="1143" t="n">
        <v>0.05376</v>
      </c>
      <c r="L108" s="1143" t="n">
        <v>0.02166</v>
      </c>
      <c r="M108" s="1143" t="n">
        <v>0.05376</v>
      </c>
      <c r="N108" s="1135" t="inlineStr">
        <is>
          <t>NO</t>
        </is>
      </c>
      <c r="O108" s="1135" t="inlineStr"/>
      <c r="P108" s="1135" t="inlineStr">
        <is>
          <t>No lead permit threshold hit on this date.</t>
        </is>
      </c>
    </row>
    <row r="109">
      <c r="A109" s="1142" t="n">
        <v>45765</v>
      </c>
      <c r="B109" s="1143" t="n">
        <v>0.04182333333333332</v>
      </c>
      <c r="C109" s="1143" t="n">
        <v>0.03932685714285714</v>
      </c>
      <c r="D109" s="1143" t="n">
        <v>0.03369</v>
      </c>
      <c r="E109" s="1143" t="n">
        <v>0.04529800000000001</v>
      </c>
      <c r="F109" s="1143" t="n">
        <v>0.04529800000000001</v>
      </c>
      <c r="G109" s="1143" t="inlineStr">
        <is>
          <t>NO</t>
        </is>
      </c>
      <c r="H109" s="1143" t="inlineStr"/>
      <c r="I109" s="1143" t="n">
        <v>0.01683</v>
      </c>
      <c r="J109" s="1143" t="n">
        <v>0.01807</v>
      </c>
      <c r="K109" s="1143" t="n">
        <v>0.01392</v>
      </c>
      <c r="L109" s="1143" t="n">
        <v>0.02392</v>
      </c>
      <c r="M109" s="1143" t="n">
        <v>0.02392</v>
      </c>
      <c r="N109" s="1135" t="inlineStr">
        <is>
          <t>NO</t>
        </is>
      </c>
      <c r="O109" s="1135" t="inlineStr"/>
      <c r="P109" s="1135" t="inlineStr">
        <is>
          <t>No lead permit threshold hit on this date.</t>
        </is>
      </c>
    </row>
    <row r="110">
      <c r="A110" s="1142" t="n">
        <v>45766</v>
      </c>
      <c r="B110" s="1143" t="n">
        <v>0.04097033333333332</v>
      </c>
      <c r="C110" s="1143" t="n">
        <v>0.03475542857142858</v>
      </c>
      <c r="D110" s="1143" t="n">
        <v>0.03259</v>
      </c>
      <c r="E110" s="1143" t="n">
        <v>0.04389800000000001</v>
      </c>
      <c r="F110" s="1143" t="n">
        <v>0.04389800000000001</v>
      </c>
      <c r="G110" s="1143" t="inlineStr">
        <is>
          <t>NO</t>
        </is>
      </c>
      <c r="H110" s="1143" t="inlineStr"/>
      <c r="I110" s="1143" t="n">
        <v>0.01281</v>
      </c>
      <c r="J110" s="1143" t="n">
        <v>0.016</v>
      </c>
      <c r="K110" s="1143" t="n">
        <v>0.0139</v>
      </c>
      <c r="L110" s="1143" t="n">
        <v>0.0146</v>
      </c>
      <c r="M110" s="1143" t="n">
        <v>0.016</v>
      </c>
      <c r="N110" s="1135" t="inlineStr">
        <is>
          <t>NO</t>
        </is>
      </c>
      <c r="O110" s="1135" t="inlineStr"/>
      <c r="P110" s="1135" t="inlineStr">
        <is>
          <t>No lead permit threshold hit on this date.</t>
        </is>
      </c>
    </row>
    <row r="111">
      <c r="A111" s="1142" t="n">
        <v>45767</v>
      </c>
      <c r="B111" s="1143" t="n">
        <v>0.04054299999999999</v>
      </c>
      <c r="C111" s="1143" t="n">
        <v>0.03305314285714286</v>
      </c>
      <c r="D111" s="1143" t="n">
        <v>0.03190633333333334</v>
      </c>
      <c r="E111" s="1143" t="n">
        <v>0.04262799999999999</v>
      </c>
      <c r="F111" s="1143" t="n">
        <v>0.04262799999999999</v>
      </c>
      <c r="G111" s="1143" t="inlineStr">
        <is>
          <t>NO</t>
        </is>
      </c>
      <c r="H111" s="1143" t="inlineStr"/>
      <c r="I111" s="1143" t="n">
        <v>0.01788</v>
      </c>
      <c r="J111" s="1143" t="n">
        <v>0.01062</v>
      </c>
      <c r="K111" s="1143" t="n">
        <v>0.01979</v>
      </c>
      <c r="L111" s="1143" t="n">
        <v>0.0128</v>
      </c>
      <c r="M111" s="1143" t="n">
        <v>0.01979</v>
      </c>
      <c r="N111" s="1135" t="inlineStr">
        <is>
          <t>NO</t>
        </is>
      </c>
      <c r="O111" s="1135" t="inlineStr"/>
      <c r="P111" s="1135" t="inlineStr">
        <is>
          <t>No lead permit threshold hit on this date.</t>
        </is>
      </c>
    </row>
    <row r="112">
      <c r="A112" s="1142" t="n">
        <v>45768</v>
      </c>
      <c r="B112" s="1143" t="n">
        <v>0.04158699999999999</v>
      </c>
      <c r="C112" s="1143" t="n">
        <v>0.035858</v>
      </c>
      <c r="D112" s="1143" t="n">
        <v>0.03312533333333333</v>
      </c>
      <c r="E112" s="1143" t="n">
        <v>0.04268266666666665</v>
      </c>
      <c r="F112" s="1143" t="n">
        <v>0.04268266666666665</v>
      </c>
      <c r="G112" s="1143" t="inlineStr">
        <is>
          <t>NO</t>
        </is>
      </c>
      <c r="H112" s="1143" t="inlineStr"/>
      <c r="I112" s="1143" t="n">
        <v>0.04292</v>
      </c>
      <c r="J112" s="1143" t="n">
        <v>0.05871999999999999</v>
      </c>
      <c r="K112" s="1143" t="n">
        <v>0.04777</v>
      </c>
      <c r="L112" s="1143" t="n">
        <v>0.02334</v>
      </c>
      <c r="M112" s="1143" t="n">
        <v>0.05871999999999999</v>
      </c>
      <c r="N112" s="1135" t="inlineStr">
        <is>
          <t>NO</t>
        </is>
      </c>
      <c r="O112" s="1135" t="inlineStr"/>
      <c r="P112" s="1135" t="inlineStr">
        <is>
          <t>No lead permit threshold hit on this date.</t>
        </is>
      </c>
    </row>
    <row r="113">
      <c r="A113" s="1142" t="n">
        <v>45769</v>
      </c>
      <c r="B113" s="1143" t="n">
        <v>0.04242266666666665</v>
      </c>
      <c r="C113" s="1143" t="n">
        <v>0.03638457142857143</v>
      </c>
      <c r="D113" s="1143" t="n">
        <v>0.033299</v>
      </c>
      <c r="E113" s="1143" t="n">
        <v>0.04285433333333332</v>
      </c>
      <c r="F113" s="1143" t="n">
        <v>0.04285433333333332</v>
      </c>
      <c r="G113" s="1143" t="inlineStr">
        <is>
          <t>NO</t>
        </is>
      </c>
      <c r="H113" s="1143" t="inlineStr"/>
      <c r="I113" s="1143" t="n">
        <v>0.06047</v>
      </c>
      <c r="J113" s="1143" t="n">
        <v>0.04123</v>
      </c>
      <c r="K113" s="1143" t="n">
        <v>0.03411</v>
      </c>
      <c r="L113" s="1143" t="n">
        <v>0.04285</v>
      </c>
      <c r="M113" s="1143" t="n">
        <v>0.06047</v>
      </c>
      <c r="N113" s="1135" t="inlineStr">
        <is>
          <t>NO</t>
        </is>
      </c>
      <c r="O113" s="1135" t="inlineStr"/>
      <c r="P113" s="1135" t="inlineStr">
        <is>
          <t>No lead permit threshold hit on this date.</t>
        </is>
      </c>
    </row>
    <row r="114">
      <c r="A114" s="1142" t="n">
        <v>45770</v>
      </c>
      <c r="B114" s="1143" t="n">
        <v>0.04219733333333332</v>
      </c>
      <c r="C114" s="1143" t="n">
        <v>0.03616057142857144</v>
      </c>
      <c r="D114" s="1143" t="n">
        <v>0.03311733333333333</v>
      </c>
      <c r="E114" s="1143" t="n">
        <v>0.03912566666666665</v>
      </c>
      <c r="F114" s="1143" t="n">
        <v>0.04219733333333332</v>
      </c>
      <c r="G114" s="1143" t="inlineStr">
        <is>
          <t>NO</t>
        </is>
      </c>
      <c r="H114" s="1143" t="inlineStr"/>
      <c r="I114" s="1143" t="n">
        <v>0.04764</v>
      </c>
      <c r="J114" s="1143" t="n">
        <v>0.03236</v>
      </c>
      <c r="K114" s="1143" t="n">
        <v>0.03575</v>
      </c>
      <c r="L114" s="1143" t="n">
        <v>0.02814</v>
      </c>
      <c r="M114" s="1143" t="n">
        <v>0.04764</v>
      </c>
      <c r="N114" s="1135" t="inlineStr">
        <is>
          <t>NO</t>
        </is>
      </c>
      <c r="O114" s="1135" t="inlineStr"/>
      <c r="P114" s="1135" t="inlineStr">
        <is>
          <t>No lead permit threshold hit on this date.</t>
        </is>
      </c>
    </row>
    <row r="115">
      <c r="A115" s="1142" t="n">
        <v>45771</v>
      </c>
      <c r="B115" s="1143" t="n">
        <v>0.04262966666666666</v>
      </c>
      <c r="C115" s="1143" t="n">
        <v>0.03632685714285715</v>
      </c>
      <c r="D115" s="1143" t="n">
        <v>0.03249133333333333</v>
      </c>
      <c r="E115" s="1143" t="n">
        <v>0.03881566666666666</v>
      </c>
      <c r="F115" s="1143" t="n">
        <v>0.04262966666666666</v>
      </c>
      <c r="G115" s="1143" t="inlineStr">
        <is>
          <t>NO</t>
        </is>
      </c>
      <c r="H115" s="1143" t="inlineStr"/>
      <c r="I115" s="1143" t="n">
        <v>0.04157</v>
      </c>
      <c r="J115" s="1143" t="n">
        <v>0.03992</v>
      </c>
      <c r="K115" s="1143" t="n">
        <v>0.03652</v>
      </c>
      <c r="L115" s="1143" t="n">
        <v>0.0328</v>
      </c>
      <c r="M115" s="1143" t="n">
        <v>0.04157</v>
      </c>
      <c r="N115" s="1135" t="inlineStr">
        <is>
          <t>NO</t>
        </is>
      </c>
      <c r="O115" s="1135" t="inlineStr"/>
      <c r="P115" s="1135" t="inlineStr">
        <is>
          <t>No lead permit threshold hit on this date.</t>
        </is>
      </c>
    </row>
    <row r="116">
      <c r="A116" s="1144" t="n">
        <v>45772</v>
      </c>
      <c r="B116" s="1145" t="n">
        <v>0.04453166666666666</v>
      </c>
      <c r="C116" s="1145" t="n">
        <v>0.03637314285714287</v>
      </c>
      <c r="D116" s="1145" t="n">
        <v>0.032057</v>
      </c>
      <c r="E116" s="1145" t="n">
        <v>0.04270566666666666</v>
      </c>
      <c r="F116" s="1145" t="n">
        <v>0.04453166666666666</v>
      </c>
      <c r="G116" s="1145" t="inlineStr">
        <is>
          <t>NO</t>
        </is>
      </c>
      <c r="H116" s="1145" t="inlineStr"/>
      <c r="I116" s="1145" t="n">
        <v>0.09116</v>
      </c>
      <c r="J116" s="1145" t="n">
        <v>0.03682</v>
      </c>
      <c r="K116" s="1145" t="n">
        <v>0.02987</v>
      </c>
      <c r="L116" s="1145" t="n">
        <v>0.1498</v>
      </c>
      <c r="M116" s="1145" t="n">
        <v>0.1498</v>
      </c>
      <c r="N116" s="1138" t="inlineStr">
        <is>
          <t>NO</t>
        </is>
      </c>
      <c r="O116" s="1138" t="inlineStr"/>
      <c r="P116" s="1138" t="inlineStr">
        <is>
          <t>No lead permit threshold hit on this date.</t>
        </is>
      </c>
    </row>
    <row r="117">
      <c r="A117" s="1142" t="n">
        <v>45773</v>
      </c>
      <c r="B117" s="1143" t="n">
        <v>0.04411900000000001</v>
      </c>
      <c r="C117" s="1143" t="n">
        <v>0.03565571428571429</v>
      </c>
      <c r="D117" s="1143" t="n">
        <v>0.03108766666666667</v>
      </c>
      <c r="E117" s="1143" t="n">
        <v>0.04220266666666666</v>
      </c>
      <c r="F117" s="1143" t="n">
        <v>0.04411900000000001</v>
      </c>
      <c r="G117" s="1143" t="inlineStr">
        <is>
          <t>NO</t>
        </is>
      </c>
      <c r="H117" s="1143" t="inlineStr"/>
      <c r="I117" s="1143" t="n">
        <v>0.02042</v>
      </c>
      <c r="J117" s="1143" t="n">
        <v>0.01589</v>
      </c>
      <c r="K117" s="1143" t="n">
        <v>0.00822</v>
      </c>
      <c r="L117" s="1143" t="n">
        <v>0.02431</v>
      </c>
      <c r="M117" s="1143" t="n">
        <v>0.02431</v>
      </c>
      <c r="N117" s="1135" t="inlineStr">
        <is>
          <t>NO</t>
        </is>
      </c>
      <c r="O117" s="1135" t="inlineStr"/>
      <c r="P117" s="1135" t="inlineStr">
        <is>
          <t>No lead permit threshold hit on this date.</t>
        </is>
      </c>
    </row>
    <row r="118">
      <c r="A118" s="1142" t="n">
        <v>45774</v>
      </c>
      <c r="B118" s="1143" t="n">
        <v>0.04330733333333334</v>
      </c>
      <c r="C118" s="1143" t="n">
        <v>0.03494742857142858</v>
      </c>
      <c r="D118" s="1143" t="n">
        <v>0.030138</v>
      </c>
      <c r="E118" s="1143" t="n">
        <v>0.04184533333333333</v>
      </c>
      <c r="F118" s="1143" t="n">
        <v>0.04330733333333334</v>
      </c>
      <c r="G118" s="1143" t="inlineStr">
        <is>
          <t>NO</t>
        </is>
      </c>
      <c r="H118" s="1143" t="inlineStr"/>
      <c r="I118" s="1143" t="n">
        <v>0.009849999999999999</v>
      </c>
      <c r="J118" s="1143" t="n">
        <v>0.013155</v>
      </c>
      <c r="K118" s="1143" t="n">
        <v>0.00481</v>
      </c>
      <c r="L118" s="1143" t="n">
        <v>0.01638</v>
      </c>
      <c r="M118" s="1143" t="n">
        <v>0.01638</v>
      </c>
      <c r="N118" s="1135" t="inlineStr">
        <is>
          <t>NO</t>
        </is>
      </c>
      <c r="O118" s="1135" t="inlineStr"/>
      <c r="P118" s="1135" t="inlineStr">
        <is>
          <t>No lead permit threshold hit on this date.</t>
        </is>
      </c>
    </row>
    <row r="119">
      <c r="A119" s="1142" t="n">
        <v>45775</v>
      </c>
      <c r="B119" s="1143" t="n">
        <v>0.04397666666666667</v>
      </c>
      <c r="C119" s="1143" t="n">
        <v>0.03542571428571429</v>
      </c>
      <c r="D119" s="1143" t="n">
        <v>0.03083533333333333</v>
      </c>
      <c r="E119" s="1143" t="n">
        <v>0.04194233333333333</v>
      </c>
      <c r="F119" s="1143" t="n">
        <v>0.04397666666666667</v>
      </c>
      <c r="G119" s="1143" t="inlineStr">
        <is>
          <t>NO</t>
        </is>
      </c>
      <c r="H119" s="1143" t="inlineStr"/>
      <c r="I119" s="1143" t="n">
        <v>0.03638</v>
      </c>
      <c r="J119" s="1143" t="n">
        <v>0.03064</v>
      </c>
      <c r="K119" s="1143" t="n">
        <v>0.03532</v>
      </c>
      <c r="L119" s="1143" t="n">
        <v>0.02761</v>
      </c>
      <c r="M119" s="1143" t="n">
        <v>0.03638</v>
      </c>
      <c r="N119" s="1135" t="inlineStr">
        <is>
          <t>NO</t>
        </is>
      </c>
      <c r="O119" s="1135" t="inlineStr"/>
      <c r="P119" s="1135" t="inlineStr">
        <is>
          <t>No lead permit threshold hit on this date.</t>
        </is>
      </c>
    </row>
    <row r="120">
      <c r="A120" s="1142" t="n">
        <v>45776</v>
      </c>
      <c r="B120" s="1143" t="n">
        <v>0.04528799999999999</v>
      </c>
      <c r="C120" s="1143" t="n">
        <v>0.03671114285714286</v>
      </c>
      <c r="D120" s="1143" t="n">
        <v>0.03304433333333334</v>
      </c>
      <c r="E120" s="1143" t="n">
        <v>0.04241333333333332</v>
      </c>
      <c r="F120" s="1143" t="n">
        <v>0.04528799999999999</v>
      </c>
      <c r="G120" s="1143" t="inlineStr">
        <is>
          <t>NO</t>
        </is>
      </c>
      <c r="H120" s="1143" t="inlineStr"/>
      <c r="I120" s="1143" t="n">
        <v>0.06794</v>
      </c>
      <c r="J120" s="1143" t="n">
        <v>0.05483</v>
      </c>
      <c r="K120" s="1143" t="n">
        <v>0.07093000000000001</v>
      </c>
      <c r="L120" s="1143" t="n">
        <v>0.02683</v>
      </c>
      <c r="M120" s="1143" t="n">
        <v>0.07093000000000001</v>
      </c>
      <c r="N120" s="1135" t="inlineStr">
        <is>
          <t>NO</t>
        </is>
      </c>
      <c r="O120" s="1135" t="inlineStr"/>
      <c r="P120" s="1135" t="inlineStr">
        <is>
          <t>No lead permit threshold hit on this date.</t>
        </is>
      </c>
    </row>
    <row r="121">
      <c r="A121" s="1144" t="n">
        <v>45777</v>
      </c>
      <c r="B121" s="1145" t="n">
        <v>0.04706866666666665</v>
      </c>
      <c r="C121" s="1145" t="n">
        <v>0.03702428571428571</v>
      </c>
      <c r="D121" s="1145" t="n">
        <v>0.034037</v>
      </c>
      <c r="E121" s="1145" t="n">
        <v>0.042973</v>
      </c>
      <c r="F121" s="1145" t="n">
        <v>0.04706866666666665</v>
      </c>
      <c r="G121" s="1145" t="inlineStr">
        <is>
          <t>NO</t>
        </is>
      </c>
      <c r="H121" s="1145" t="inlineStr"/>
      <c r="I121" s="1145" t="n">
        <v>0.07962</v>
      </c>
      <c r="J121" s="1145" t="n">
        <v>0.03766</v>
      </c>
      <c r="K121" s="1145" t="n">
        <v>0.04498</v>
      </c>
      <c r="L121" s="1145" t="n">
        <v>0.03829</v>
      </c>
      <c r="M121" s="1145" t="n">
        <v>0.07962</v>
      </c>
      <c r="N121" s="1138" t="inlineStr">
        <is>
          <t>NO</t>
        </is>
      </c>
      <c r="O121" s="1138" t="inlineStr"/>
      <c r="P121" s="1138" t="inlineStr">
        <is>
          <t>No lead permit threshold hit on this date.</t>
        </is>
      </c>
    </row>
    <row r="122">
      <c r="A122" s="1144" t="n">
        <v>45778</v>
      </c>
      <c r="B122" s="1145" t="n">
        <v>0.04782433333333334</v>
      </c>
      <c r="C122" s="1145" t="n">
        <v>0.036784</v>
      </c>
      <c r="D122" s="1145" t="n">
        <v>0.034549</v>
      </c>
      <c r="E122" s="1145" t="n">
        <v>0.04247166666666666</v>
      </c>
      <c r="F122" s="1145" t="n">
        <v>0.04782433333333334</v>
      </c>
      <c r="G122" s="1145" t="inlineStr">
        <is>
          <t>NO</t>
        </is>
      </c>
      <c r="H122" s="1145" t="inlineStr"/>
      <c r="I122" s="1145" t="n">
        <v>0.08462</v>
      </c>
      <c r="J122" s="1145" t="n">
        <v>0.04909</v>
      </c>
      <c r="K122" s="1145" t="n">
        <v>0.04801</v>
      </c>
      <c r="L122" s="1145" t="n">
        <v>0.02918</v>
      </c>
      <c r="M122" s="1145" t="n">
        <v>0.08462</v>
      </c>
      <c r="N122" s="1138" t="inlineStr">
        <is>
          <t>NO</t>
        </is>
      </c>
      <c r="O122" s="1138" t="inlineStr"/>
      <c r="P122" s="1138" t="inlineStr">
        <is>
          <t>No lead permit threshold hit on this date.</t>
        </is>
      </c>
    </row>
    <row r="123">
      <c r="A123" s="1142" t="n">
        <v>45779</v>
      </c>
      <c r="B123" s="1143" t="n">
        <v>0.04617418220567569</v>
      </c>
      <c r="C123" s="1143" t="n">
        <v>0.03594327589610716</v>
      </c>
      <c r="D123" s="1143" t="n">
        <v>0.03479327115298693</v>
      </c>
      <c r="E123" s="1143" t="n">
        <v>0.04045070582538056</v>
      </c>
      <c r="F123" s="1143" t="n">
        <v>0.04617418220567569</v>
      </c>
      <c r="G123" s="1143" t="inlineStr">
        <is>
          <t>NO</t>
        </is>
      </c>
      <c r="H123" s="1143" t="inlineStr"/>
      <c r="I123" s="1143" t="n">
        <v>0.03706546617027077</v>
      </c>
      <c r="J123" s="1143" t="n">
        <v>0.04552465636375082</v>
      </c>
      <c r="K123" s="1143" t="n">
        <v>0.04051813458960786</v>
      </c>
      <c r="L123" s="1143" t="n">
        <v>0.03104117476141685</v>
      </c>
      <c r="M123" s="1143" t="n">
        <v>0.04552465636375082</v>
      </c>
      <c r="N123" s="1135" t="inlineStr">
        <is>
          <t>NO</t>
        </is>
      </c>
      <c r="O123" s="1135" t="inlineStr"/>
      <c r="P123" s="1135" t="inlineStr">
        <is>
          <t>No lead permit threshold hit on this date.</t>
        </is>
      </c>
    </row>
    <row r="124">
      <c r="A124" s="1142" t="n">
        <v>45780</v>
      </c>
      <c r="B124" s="1143" t="n">
        <v>0.04584616390232967</v>
      </c>
      <c r="C124" s="1143" t="n">
        <v>0.03489664719674728</v>
      </c>
      <c r="D124" s="1143" t="n">
        <v>0.03427665276088487</v>
      </c>
      <c r="E124" s="1143" t="n">
        <v>0.03997336669948662</v>
      </c>
      <c r="F124" s="1143" t="n">
        <v>0.04584616390232967</v>
      </c>
      <c r="G124" s="1143" t="inlineStr">
        <is>
          <t>NO</t>
        </is>
      </c>
      <c r="H124" s="1143" t="inlineStr"/>
      <c r="I124" s="1143" t="n">
        <v>0.01274945089961962</v>
      </c>
      <c r="J124" s="1143" t="n">
        <v>0.009378997761202086</v>
      </c>
      <c r="K124" s="1143" t="n">
        <v>0.01027144823693835</v>
      </c>
      <c r="L124" s="1143" t="n">
        <v>0.01222982622318173</v>
      </c>
      <c r="M124" s="1143" t="n">
        <v>0.01274945089961962</v>
      </c>
      <c r="N124" s="1135" t="inlineStr">
        <is>
          <t>NO</t>
        </is>
      </c>
      <c r="O124" s="1135" t="inlineStr"/>
      <c r="P124" s="1135" t="inlineStr">
        <is>
          <t>No lead permit threshold hit on this date.</t>
        </is>
      </c>
    </row>
    <row r="125">
      <c r="A125" s="1142" t="n">
        <v>45781</v>
      </c>
      <c r="B125" s="1143" t="n">
        <v>0.04549084304087964</v>
      </c>
      <c r="C125" s="1143" t="n">
        <v>0.03408614459880229</v>
      </c>
      <c r="D125" s="1143" t="n">
        <v>0.0331312542126194</v>
      </c>
      <c r="E125" s="1143" t="n">
        <v>0.03915083424614926</v>
      </c>
      <c r="F125" s="1143" t="n">
        <v>0.04549084304087964</v>
      </c>
      <c r="G125" s="1143" t="inlineStr">
        <is>
          <t>NO</t>
        </is>
      </c>
      <c r="H125" s="1143" t="inlineStr"/>
      <c r="I125" s="1143" t="n">
        <v>0.02285037415649869</v>
      </c>
      <c r="J125" s="1143" t="n">
        <v>0.006512409071925406</v>
      </c>
      <c r="K125" s="1143" t="n">
        <v>0.00402804355203577</v>
      </c>
      <c r="L125" s="1143" t="n">
        <v>0.01668402639987899</v>
      </c>
      <c r="M125" s="1143" t="n">
        <v>0.02285037415649869</v>
      </c>
      <c r="N125" s="1135" t="inlineStr">
        <is>
          <t>NO</t>
        </is>
      </c>
      <c r="O125" s="1135" t="inlineStr"/>
      <c r="P125" s="1135" t="inlineStr">
        <is>
          <t>No lead permit threshold hit on this date.</t>
        </is>
      </c>
    </row>
    <row r="126">
      <c r="A126" s="1142" t="n">
        <v>45782</v>
      </c>
      <c r="B126" s="1143" t="n">
        <v>0.04516010853091466</v>
      </c>
      <c r="C126" s="1143" t="n">
        <v>0.03438625153390388</v>
      </c>
      <c r="D126" s="1143" t="n">
        <v>0.03339860467749676</v>
      </c>
      <c r="E126" s="1143" t="n">
        <v>0.03857834540133227</v>
      </c>
      <c r="F126" s="1143" t="n">
        <v>0.04516010853091466</v>
      </c>
      <c r="G126" s="1143" t="inlineStr">
        <is>
          <t>NO</t>
        </is>
      </c>
      <c r="H126" s="1143" t="inlineStr"/>
      <c r="I126" s="1143" t="n">
        <v>0.03751796470105075</v>
      </c>
      <c r="J126" s="1143" t="n">
        <v>0.02993374272855523</v>
      </c>
      <c r="K126" s="1143" t="n">
        <v>0.02118051394632083</v>
      </c>
      <c r="L126" s="1143" t="n">
        <v>0.02302533465549019</v>
      </c>
      <c r="M126" s="1143" t="n">
        <v>0.03751796470105075</v>
      </c>
      <c r="N126" s="1135" t="inlineStr">
        <is>
          <t>NO</t>
        </is>
      </c>
      <c r="O126" s="1135" t="inlineStr"/>
      <c r="P126" s="1135" t="inlineStr">
        <is>
          <t>No lead permit threshold hit on this date.</t>
        </is>
      </c>
    </row>
    <row r="127">
      <c r="A127" s="1142" t="n">
        <v>45783</v>
      </c>
      <c r="B127" s="1143" t="n">
        <v>0.04119216879155545</v>
      </c>
      <c r="C127" s="1143" t="n">
        <v>0.03488785934420101</v>
      </c>
      <c r="D127" s="1143" t="n">
        <v>0.03415011327312586</v>
      </c>
      <c r="E127" s="1143" t="n">
        <v>0.03769935433265575</v>
      </c>
      <c r="F127" s="1143" t="n">
        <v>0.04119216879155545</v>
      </c>
      <c r="G127" s="1143" t="inlineStr">
        <is>
          <t>NO</t>
        </is>
      </c>
      <c r="H127" s="1143" t="inlineStr"/>
      <c r="I127" s="1143" t="n">
        <v>0.01582180781922414</v>
      </c>
      <c r="J127" s="1143" t="n">
        <v>0.03633627336039952</v>
      </c>
      <c r="K127" s="1143" t="n">
        <v>0.03281525786887295</v>
      </c>
      <c r="L127" s="1143" t="n">
        <v>0.02071026793970453</v>
      </c>
      <c r="M127" s="1143" t="n">
        <v>0.03633627336039952</v>
      </c>
      <c r="N127" s="1135" t="inlineStr">
        <is>
          <t>NO</t>
        </is>
      </c>
      <c r="O127" s="1135" t="inlineStr"/>
      <c r="P127" s="1135" t="inlineStr">
        <is>
          <t>No lead permit threshold hit on this date.</t>
        </is>
      </c>
    </row>
    <row r="128">
      <c r="A128" s="1144" t="n">
        <v>45784</v>
      </c>
      <c r="B128" s="1145" t="n">
        <v>0.04008699874416572</v>
      </c>
      <c r="C128" s="1145" t="n">
        <v>0.03558552835623723</v>
      </c>
      <c r="D128" s="1145" t="n">
        <v>0.03433208615872309</v>
      </c>
      <c r="E128" s="1145" t="n">
        <v>0.03247574666505955</v>
      </c>
      <c r="F128" s="1145" t="n">
        <v>0.04008699874416572</v>
      </c>
      <c r="G128" s="1145" t="inlineStr">
        <is>
          <t>NO</t>
        </is>
      </c>
      <c r="H128" s="1145" t="inlineStr"/>
      <c r="I128" s="1145" t="n">
        <v>0.03544489857830768</v>
      </c>
      <c r="J128" s="1145" t="n">
        <v>0.0841884154212679</v>
      </c>
      <c r="K128" s="1145" t="n">
        <v>0.04985918656791705</v>
      </c>
      <c r="L128" s="1145" t="n">
        <v>0.02501176997211402</v>
      </c>
      <c r="M128" s="1145" t="n">
        <v>0.0841884154212679</v>
      </c>
      <c r="N128" s="1138" t="inlineStr">
        <is>
          <t>NO</t>
        </is>
      </c>
      <c r="O128" s="1138" t="inlineStr"/>
      <c r="P128" s="1138" t="inlineStr">
        <is>
          <t>No lead permit threshold hit on this date.</t>
        </is>
      </c>
    </row>
    <row r="129">
      <c r="A129" s="1142" t="n">
        <v>45785</v>
      </c>
      <c r="B129" s="1143" t="n">
        <v>0.04022190008704992</v>
      </c>
      <c r="C129" s="1143" t="n">
        <v>0.03586954619273121</v>
      </c>
      <c r="D129" s="1143" t="n">
        <v>0.03432281570740531</v>
      </c>
      <c r="E129" s="1143" t="n">
        <v>0.0322745113943184</v>
      </c>
      <c r="F129" s="1143" t="n">
        <v>0.04022190008704992</v>
      </c>
      <c r="G129" s="1143" t="inlineStr">
        <is>
          <t>NO</t>
        </is>
      </c>
      <c r="H129" s="1143" t="inlineStr"/>
      <c r="I129" s="1143" t="n">
        <v>0.04779704028652585</v>
      </c>
      <c r="J129" s="1143" t="n">
        <v>0.06911062427728928</v>
      </c>
      <c r="K129" s="1143" t="n">
        <v>0.04532188646046657</v>
      </c>
      <c r="L129" s="1143" t="n">
        <v>0.05006294187776597</v>
      </c>
      <c r="M129" s="1143" t="n">
        <v>0.06911062427728928</v>
      </c>
      <c r="N129" s="1135" t="inlineStr">
        <is>
          <t>NO</t>
        </is>
      </c>
      <c r="O129" s="1135" t="inlineStr"/>
      <c r="P129" s="1135" t="inlineStr">
        <is>
          <t>No lead permit threshold hit on this date.</t>
        </is>
      </c>
    </row>
    <row r="130">
      <c r="A130" s="1142" t="n">
        <v>45786</v>
      </c>
      <c r="B130" s="1143" t="n">
        <v>0.03959583553955966</v>
      </c>
      <c r="C130" s="1143" t="n">
        <v>0.03693359071716335</v>
      </c>
      <c r="D130" s="1143" t="n">
        <v>0.03429984275534396</v>
      </c>
      <c r="E130" s="1143" t="n">
        <v>0.0322266899223749</v>
      </c>
      <c r="F130" s="1143" t="n">
        <v>0.03959583553955966</v>
      </c>
      <c r="G130" s="1143" t="inlineStr">
        <is>
          <t>NO</t>
        </is>
      </c>
      <c r="H130" s="1143" t="inlineStr"/>
      <c r="I130" s="1143" t="n">
        <v>0.03463806357529209</v>
      </c>
      <c r="J130" s="1143" t="n">
        <v>0.07222077917756253</v>
      </c>
      <c r="K130" s="1143" t="n">
        <v>0.0568208114381594</v>
      </c>
      <c r="L130" s="1143" t="n">
        <v>0.04233535584169467</v>
      </c>
      <c r="M130" s="1143" t="n">
        <v>0.07222077917756253</v>
      </c>
      <c r="N130" s="1135" t="inlineStr">
        <is>
          <t>NO</t>
        </is>
      </c>
      <c r="O130" s="1135" t="inlineStr"/>
      <c r="P130" s="1135" t="inlineStr">
        <is>
          <t>No lead permit threshold hit on this date.</t>
        </is>
      </c>
    </row>
    <row r="131">
      <c r="A131" s="1142" t="n">
        <v>45787</v>
      </c>
      <c r="B131" s="1143" t="n">
        <v>0.03828477203516514</v>
      </c>
      <c r="C131" s="1143" t="n">
        <v>0.03597841085426177</v>
      </c>
      <c r="D131" s="1143" t="n">
        <v>0.03338282863926748</v>
      </c>
      <c r="E131" s="1143" t="n">
        <v>0.03119066669972461</v>
      </c>
      <c r="F131" s="1143" t="n">
        <v>0.03828477203516514</v>
      </c>
      <c r="G131" s="1143" t="inlineStr">
        <is>
          <t>NO</t>
        </is>
      </c>
      <c r="H131" s="1143" t="inlineStr"/>
      <c r="I131" s="1143" t="n">
        <v>0.02021809486816493</v>
      </c>
      <c r="J131" s="1143" t="n">
        <v>0.02944870479844488</v>
      </c>
      <c r="K131" s="1143" t="n">
        <v>0.01644957651770541</v>
      </c>
      <c r="L131" s="1143" t="n">
        <v>0.02447930332049152</v>
      </c>
      <c r="M131" s="1143" t="n">
        <v>0.02944870479844488</v>
      </c>
      <c r="N131" s="1135" t="inlineStr">
        <is>
          <t>NO</t>
        </is>
      </c>
      <c r="O131" s="1135" t="inlineStr"/>
      <c r="P131" s="1135" t="inlineStr">
        <is>
          <t>No lead permit threshold hit on this date.</t>
        </is>
      </c>
    </row>
    <row r="132">
      <c r="A132" s="1142" t="n">
        <v>45788</v>
      </c>
      <c r="B132" s="1143" t="n">
        <v>0.03635845230434146</v>
      </c>
      <c r="C132" s="1143" t="n">
        <v>0.03535258692226391</v>
      </c>
      <c r="D132" s="1143" t="n">
        <v>0.03195623439366032</v>
      </c>
      <c r="E132" s="1143" t="n">
        <v>0.03068207524590382</v>
      </c>
      <c r="F132" s="1143" t="n">
        <v>0.03635845230434146</v>
      </c>
      <c r="G132" s="1143" t="inlineStr">
        <is>
          <t>NO</t>
        </is>
      </c>
      <c r="H132" s="1143" t="inlineStr"/>
      <c r="I132" s="1143" t="n">
        <v>0.01148040807528921</v>
      </c>
      <c r="J132" s="1143" t="n">
        <v>0.01642616238007456</v>
      </c>
      <c r="K132" s="1143" t="n">
        <v>0.00627217263178536</v>
      </c>
      <c r="L132" s="1143" t="n">
        <v>0.02210225638537611</v>
      </c>
      <c r="M132" s="1143" t="n">
        <v>0.02210225638537611</v>
      </c>
      <c r="N132" s="1135" t="inlineStr">
        <is>
          <t>NO</t>
        </is>
      </c>
      <c r="O132" s="1135" t="inlineStr"/>
      <c r="P132" s="1135" t="inlineStr">
        <is>
          <t>No lead permit threshold hit on this date.</t>
        </is>
      </c>
    </row>
    <row r="133">
      <c r="A133" s="1142" t="n">
        <v>45789</v>
      </c>
      <c r="B133" s="1143" t="n">
        <v>0.03664959892532985</v>
      </c>
      <c r="C133" s="1143" t="n">
        <v>0.03534501565582928</v>
      </c>
      <c r="D133" s="1143" t="n">
        <v>0.03199590139158739</v>
      </c>
      <c r="E133" s="1143" t="n">
        <v>0.03080530914496977</v>
      </c>
      <c r="F133" s="1143" t="n">
        <v>0.03664959892532985</v>
      </c>
      <c r="G133" s="1143" t="inlineStr">
        <is>
          <t>NO</t>
        </is>
      </c>
      <c r="H133" s="1143" t="inlineStr"/>
      <c r="I133" s="1143" t="n">
        <v>0.0269543986296517</v>
      </c>
      <c r="J133" s="1143" t="n">
        <v>0.02565500567478799</v>
      </c>
      <c r="K133" s="1143" t="n">
        <v>0.01532000993781228</v>
      </c>
      <c r="L133" s="1143" t="n">
        <v>0.02880701697197835</v>
      </c>
      <c r="M133" s="1143" t="n">
        <v>0.02880701697197835</v>
      </c>
      <c r="N133" s="1135" t="inlineStr">
        <is>
          <t>NO</t>
        </is>
      </c>
      <c r="O133" s="1135" t="inlineStr"/>
      <c r="P133" s="1135" t="inlineStr">
        <is>
          <t>No lead permit threshold hit on this date.</t>
        </is>
      </c>
    </row>
    <row r="134">
      <c r="A134" s="1142" t="n">
        <v>45790</v>
      </c>
      <c r="B134" s="1143" t="n">
        <v>0.03757684969235691</v>
      </c>
      <c r="C134" s="1143" t="n">
        <v>0.03592983380580701</v>
      </c>
      <c r="D134" s="1143" t="n">
        <v>0.03233262036777408</v>
      </c>
      <c r="E134" s="1143" t="n">
        <v>0.03151411525410222</v>
      </c>
      <c r="F134" s="1143" t="n">
        <v>0.03757684969235691</v>
      </c>
      <c r="G134" s="1143" t="inlineStr">
        <is>
          <t>NO</t>
        </is>
      </c>
      <c r="H134" s="1143" t="inlineStr"/>
      <c r="I134" s="1143" t="n">
        <v>0.04016752301081184</v>
      </c>
      <c r="J134" s="1143" t="n">
        <v>0.02759863524922059</v>
      </c>
      <c r="K134" s="1143" t="n">
        <v>0.02142156928560051</v>
      </c>
      <c r="L134" s="1143" t="n">
        <v>0.03869418327397366</v>
      </c>
      <c r="M134" s="1143" t="n">
        <v>0.04016752301081184</v>
      </c>
      <c r="N134" s="1135" t="inlineStr">
        <is>
          <t>NO</t>
        </is>
      </c>
      <c r="O134" s="1135" t="inlineStr"/>
      <c r="P134" s="1135" t="inlineStr">
        <is>
          <t>No lead permit threshold hit on this date.</t>
        </is>
      </c>
    </row>
    <row r="135">
      <c r="A135" s="1142" t="n">
        <v>45791</v>
      </c>
      <c r="B135" s="1143" t="n">
        <v>0.03776484224552108</v>
      </c>
      <c r="C135" s="1143" t="n">
        <v>0.03636395968954705</v>
      </c>
      <c r="D135" s="1143" t="n">
        <v>0.03221726186796021</v>
      </c>
      <c r="E135" s="1143" t="n">
        <v>0.03165621082509459</v>
      </c>
      <c r="F135" s="1143" t="n">
        <v>0.03776484224552108</v>
      </c>
      <c r="G135" s="1143" t="inlineStr">
        <is>
          <t>NO</t>
        </is>
      </c>
      <c r="H135" s="1143" t="inlineStr"/>
      <c r="I135" s="1143" t="n">
        <v>0.04369977659492497</v>
      </c>
      <c r="J135" s="1143" t="n">
        <v>0.0569644059309014</v>
      </c>
      <c r="K135" s="1143" t="n">
        <v>0.034939245005584</v>
      </c>
      <c r="L135" s="1143" t="n">
        <v>0.04564286712977088</v>
      </c>
      <c r="M135" s="1143" t="n">
        <v>0.0569644059309014</v>
      </c>
      <c r="N135" s="1135" t="inlineStr">
        <is>
          <t>NO</t>
        </is>
      </c>
      <c r="O135" s="1135" t="inlineStr"/>
      <c r="P135" s="1135" t="inlineStr">
        <is>
          <t>No lead permit threshold hit on this date.</t>
        </is>
      </c>
    </row>
    <row r="136">
      <c r="A136" s="1142" t="n">
        <v>45792</v>
      </c>
      <c r="B136" s="1143" t="n">
        <v>0.037656333006948</v>
      </c>
      <c r="C136" s="1143" t="n">
        <v>0.03697535525903996</v>
      </c>
      <c r="D136" s="1143" t="n">
        <v>0.0312407384500797</v>
      </c>
      <c r="E136" s="1143" t="n">
        <v>0.03181303143711398</v>
      </c>
      <c r="F136" s="1143" t="n">
        <v>0.037656333006948</v>
      </c>
      <c r="G136" s="1143" t="inlineStr">
        <is>
          <t>NO</t>
        </is>
      </c>
      <c r="H136" s="1143" t="inlineStr"/>
      <c r="I136" s="1143" t="n">
        <v>0.03246472284280763</v>
      </c>
      <c r="J136" s="1143" t="n">
        <v>0.04246442246612589</v>
      </c>
      <c r="K136" s="1143" t="n">
        <v>0.02873429746358483</v>
      </c>
      <c r="L136" s="1143" t="n">
        <v>0.02897461836058169</v>
      </c>
      <c r="M136" s="1143" t="n">
        <v>0.04246442246612589</v>
      </c>
      <c r="N136" s="1135" t="inlineStr">
        <is>
          <t>NO</t>
        </is>
      </c>
      <c r="O136" s="1135" t="inlineStr"/>
      <c r="P136" s="1135" t="inlineStr">
        <is>
          <t>No lead permit threshold hit on this date.</t>
        </is>
      </c>
    </row>
    <row r="137">
      <c r="A137" s="1142" t="n">
        <v>45793</v>
      </c>
      <c r="B137" s="1143" t="n">
        <v>0.03736408552364621</v>
      </c>
      <c r="C137" s="1143" t="n">
        <v>0.03626590408557384</v>
      </c>
      <c r="D137" s="1143" t="n">
        <v>0.03032727705312372</v>
      </c>
      <c r="E137" s="1143" t="n">
        <v>0.0319493808125793</v>
      </c>
      <c r="F137" s="1143" t="n">
        <v>0.03736408552364621</v>
      </c>
      <c r="G137" s="1143" t="inlineStr">
        <is>
          <t>NO</t>
        </is>
      </c>
      <c r="H137" s="1143" t="inlineStr"/>
      <c r="I137" s="1143" t="n">
        <v>0.03613257550094614</v>
      </c>
      <c r="J137" s="1143" t="n">
        <v>0.03135920892868602</v>
      </c>
      <c r="K137" s="1143" t="n">
        <v>0.02820615809132061</v>
      </c>
      <c r="L137" s="1143" t="n">
        <v>0.03617048126395998</v>
      </c>
      <c r="M137" s="1143" t="n">
        <v>0.03617048126395998</v>
      </c>
      <c r="N137" s="1135" t="inlineStr">
        <is>
          <t>NO</t>
        </is>
      </c>
      <c r="O137" s="1135" t="inlineStr"/>
      <c r="P137" s="1135" t="inlineStr">
        <is>
          <t>No lead permit threshold hit on this date.</t>
        </is>
      </c>
    </row>
    <row r="138">
      <c r="A138" s="1142" t="n">
        <v>45794</v>
      </c>
      <c r="B138" s="1143" t="n">
        <v>0.0369038935913667</v>
      </c>
      <c r="C138" s="1143" t="n">
        <v>0.03553295927265449</v>
      </c>
      <c r="D138" s="1143" t="n">
        <v>0.02878273653659007</v>
      </c>
      <c r="E138" s="1143" t="n">
        <v>0.03200032266474005</v>
      </c>
      <c r="F138" s="1143" t="n">
        <v>0.0369038935913667</v>
      </c>
      <c r="G138" s="1143" t="inlineStr">
        <is>
          <t>NO</t>
        </is>
      </c>
      <c r="H138" s="1143" t="inlineStr"/>
      <c r="I138" s="1143" t="n">
        <v>0.0220042420316148</v>
      </c>
      <c r="J138" s="1143" t="n">
        <v>0.0095869315478223</v>
      </c>
      <c r="K138" s="1143" t="n">
        <v>0.007423784503990428</v>
      </c>
      <c r="L138" s="1143" t="n">
        <v>0.02318825556482223</v>
      </c>
      <c r="M138" s="1143" t="n">
        <v>0.02318825556482223</v>
      </c>
      <c r="N138" s="1135" t="inlineStr">
        <is>
          <t>NO</t>
        </is>
      </c>
      <c r="O138" s="1135" t="inlineStr"/>
      <c r="P138" s="1135" t="inlineStr">
        <is>
          <t>No lead permit threshold hit on this date.</t>
        </is>
      </c>
    </row>
    <row r="139">
      <c r="A139" s="1142" t="n">
        <v>45795</v>
      </c>
      <c r="B139" s="1143" t="n">
        <v>0.03689602519871576</v>
      </c>
      <c r="C139" s="1143" t="n">
        <v>0.0353359187949877</v>
      </c>
      <c r="D139" s="1143" t="n">
        <v>0.02854476997750875</v>
      </c>
      <c r="E139" s="1143" t="n">
        <v>0.03201265659930672</v>
      </c>
      <c r="F139" s="1143" t="n">
        <v>0.03689602519871576</v>
      </c>
      <c r="G139" s="1143" t="inlineStr">
        <is>
          <t>NO</t>
        </is>
      </c>
      <c r="H139" s="1143" t="inlineStr"/>
      <c r="I139" s="1143" t="n">
        <v>0.01659394822047191</v>
      </c>
      <c r="J139" s="1143" t="n">
        <v>0.01117358328166258</v>
      </c>
      <c r="K139" s="1143" t="n">
        <v>0.006781003227560482</v>
      </c>
      <c r="L139" s="1143" t="n">
        <v>0.02429001803700039</v>
      </c>
      <c r="M139" s="1143" t="n">
        <v>0.02429001803700039</v>
      </c>
      <c r="N139" s="1135" t="inlineStr">
        <is>
          <t>NO</t>
        </is>
      </c>
      <c r="O139" s="1135" t="inlineStr"/>
      <c r="P139" s="1135" t="inlineStr">
        <is>
          <t>No lead permit threshold hit on this date.</t>
        </is>
      </c>
    </row>
    <row r="140">
      <c r="A140" s="1142" t="n">
        <v>45796</v>
      </c>
      <c r="B140" s="1143" t="n">
        <v>0.03782620030418234</v>
      </c>
      <c r="C140" s="1143" t="n">
        <v>0.03651095190732064</v>
      </c>
      <c r="D140" s="1143" t="n">
        <v>0.0294029440847775</v>
      </c>
      <c r="E140" s="1143" t="n">
        <v>0.03330564521364458</v>
      </c>
      <c r="F140" s="1143" t="n">
        <v>0.03782620030418234</v>
      </c>
      <c r="G140" s="1143" t="inlineStr">
        <is>
          <t>NO</t>
        </is>
      </c>
      <c r="H140" s="1143" t="inlineStr"/>
      <c r="I140" s="1143" t="n">
        <v>0.04071525316399745</v>
      </c>
      <c r="J140" s="1143" t="n">
        <v>0.05712615893165258</v>
      </c>
      <c r="K140" s="1143" t="n">
        <v>0.03964522321806253</v>
      </c>
      <c r="L140" s="1143" t="n">
        <v>0.0533896584301357</v>
      </c>
      <c r="M140" s="1143" t="n">
        <v>0.05712615893165258</v>
      </c>
      <c r="N140" s="1135" t="inlineStr">
        <is>
          <t>NO</t>
        </is>
      </c>
      <c r="O140" s="1135" t="inlineStr"/>
      <c r="P140" s="1135" t="inlineStr">
        <is>
          <t>No lead permit threshold hit on this date.</t>
        </is>
      </c>
    </row>
    <row r="141">
      <c r="A141" s="1142" t="n">
        <v>45797</v>
      </c>
      <c r="B141" s="1143" t="n">
        <v>0.0388350869649464</v>
      </c>
      <c r="C141" s="1143" t="n">
        <v>0.03763801083454169</v>
      </c>
      <c r="D141" s="1143" t="n">
        <v>0.03016350067325795</v>
      </c>
      <c r="E141" s="1143" t="n">
        <v>0.03444623668326678</v>
      </c>
      <c r="F141" s="1143" t="n">
        <v>0.0388350869649464</v>
      </c>
      <c r="G141" s="1143" t="inlineStr">
        <is>
          <t>NO</t>
        </is>
      </c>
      <c r="H141" s="1143" t="inlineStr"/>
      <c r="I141" s="1143" t="n">
        <v>0.04814659982292177</v>
      </c>
      <c r="J141" s="1143" t="n">
        <v>0.05006706245273696</v>
      </c>
      <c r="K141" s="1143" t="n">
        <v>0.04260669765441353</v>
      </c>
      <c r="L141" s="1143" t="n">
        <v>0.04701774408866621</v>
      </c>
      <c r="M141" s="1143" t="n">
        <v>0.05006706245273696</v>
      </c>
      <c r="N141" s="1135" t="inlineStr">
        <is>
          <t>NO</t>
        </is>
      </c>
      <c r="O141" s="1135" t="inlineStr"/>
      <c r="P141" s="1135" t="inlineStr">
        <is>
          <t>No lead permit threshold hit on this date.</t>
        </is>
      </c>
    </row>
    <row r="142">
      <c r="A142" s="1142" t="n">
        <v>45798</v>
      </c>
      <c r="B142" s="1143" t="n">
        <v>0.03923085757103523</v>
      </c>
      <c r="C142" s="1143" t="n">
        <v>0.03742318687312684</v>
      </c>
      <c r="D142" s="1143" t="n">
        <v>0.0301494386285162</v>
      </c>
      <c r="E142" s="1143" t="n">
        <v>0.03496721462757429</v>
      </c>
      <c r="F142" s="1143" t="n">
        <v>0.03923085757103523</v>
      </c>
      <c r="G142" s="1143" t="inlineStr">
        <is>
          <t>NO</t>
        </is>
      </c>
      <c r="H142" s="1143" t="inlineStr"/>
      <c r="I142" s="1143" t="n">
        <v>0.05479311818266485</v>
      </c>
      <c r="J142" s="1143" t="n">
        <v>0.05496058067524012</v>
      </c>
      <c r="K142" s="1143" t="n">
        <v>0.04734813865774729</v>
      </c>
      <c r="L142" s="1143" t="n">
        <v>0.03896933832922528</v>
      </c>
      <c r="M142" s="1143" t="n">
        <v>0.05496058067524012</v>
      </c>
      <c r="N142" s="1135" t="inlineStr">
        <is>
          <t>NO</t>
        </is>
      </c>
      <c r="O142" s="1135" t="inlineStr"/>
      <c r="P142" s="1135" t="inlineStr">
        <is>
          <t>No lead permit threshold hit on this date.</t>
        </is>
      </c>
    </row>
    <row r="143">
      <c r="A143" s="1142" t="n">
        <v>45799</v>
      </c>
      <c r="B143" s="1143" t="n">
        <v>0.03884632033261788</v>
      </c>
      <c r="C143" s="1143" t="n">
        <v>0.03808267301918139</v>
      </c>
      <c r="D143" s="1143" t="n">
        <v>0.03043200949474297</v>
      </c>
      <c r="E143" s="1143" t="n">
        <v>0.03539247905728451</v>
      </c>
      <c r="F143" s="1143" t="n">
        <v>0.03884632033261788</v>
      </c>
      <c r="G143" s="1143" t="inlineStr">
        <is>
          <t>NO</t>
        </is>
      </c>
      <c r="H143" s="1143" t="inlineStr"/>
      <c r="I143" s="1143" t="n">
        <v>0.04893388284747953</v>
      </c>
      <c r="J143" s="1143" t="n">
        <v>0.06431201511190941</v>
      </c>
      <c r="K143" s="1143" t="n">
        <v>0.04258712598680318</v>
      </c>
      <c r="L143" s="1143" t="n">
        <v>0.05560793289130636</v>
      </c>
      <c r="M143" s="1143" t="n">
        <v>0.06431201511190941</v>
      </c>
      <c r="N143" s="1135" t="inlineStr">
        <is>
          <t>NO</t>
        </is>
      </c>
      <c r="O143" s="1135" t="inlineStr"/>
      <c r="P143" s="1135" t="inlineStr">
        <is>
          <t>No lead permit threshold hit on this date.</t>
        </is>
      </c>
    </row>
    <row r="144">
      <c r="A144" s="1142" t="n">
        <v>45800</v>
      </c>
      <c r="B144" s="1143" t="n">
        <v>0.03907729704597978</v>
      </c>
      <c r="C144" s="1143" t="n">
        <v>0.03807586298900412</v>
      </c>
      <c r="D144" s="1143" t="n">
        <v>0.03000756323443067</v>
      </c>
      <c r="E144" s="1143" t="n">
        <v>0.03578272266116817</v>
      </c>
      <c r="F144" s="1143" t="n">
        <v>0.03907729704597978</v>
      </c>
      <c r="G144" s="1143" t="inlineStr">
        <is>
          <t>NO</t>
        </is>
      </c>
      <c r="H144" s="1143" t="inlineStr"/>
      <c r="I144" s="1143" t="n">
        <v>0.05456930140085719</v>
      </c>
      <c r="J144" s="1143" t="n">
        <v>0.03212164894379537</v>
      </c>
      <c r="K144" s="1143" t="n">
        <v>0.02301661219063084</v>
      </c>
      <c r="L144" s="1143" t="n">
        <v>0.03984730811650982</v>
      </c>
      <c r="M144" s="1143" t="n">
        <v>0.05456930140085719</v>
      </c>
      <c r="N144" s="1135" t="inlineStr">
        <is>
          <t>NO</t>
        </is>
      </c>
      <c r="O144" s="1135" t="inlineStr"/>
      <c r="P144" s="1135" t="inlineStr">
        <is>
          <t>No lead permit threshold hit on this date.</t>
        </is>
      </c>
    </row>
    <row r="145">
      <c r="A145" s="1142" t="n">
        <v>45801</v>
      </c>
      <c r="B145" s="1143" t="n">
        <v>0.03831981543541219</v>
      </c>
      <c r="C145" s="1143" t="n">
        <v>0.0373245459957999</v>
      </c>
      <c r="D145" s="1143" t="n">
        <v>0.02906394869868952</v>
      </c>
      <c r="E145" s="1143" t="n">
        <v>0.0357277397435436</v>
      </c>
      <c r="F145" s="1143" t="n">
        <v>0.03831981543541219</v>
      </c>
      <c r="G145" s="1143" t="inlineStr">
        <is>
          <t>NO</t>
        </is>
      </c>
      <c r="H145" s="1143" t="inlineStr"/>
      <c r="I145" s="1143" t="n">
        <v>0.01884555168297195</v>
      </c>
      <c r="J145" s="1143" t="n">
        <v>0.01362390523785226</v>
      </c>
      <c r="K145" s="1143" t="n">
        <v>0.008211563927765703</v>
      </c>
      <c r="L145" s="1143" t="n">
        <v>0.03115051247126296</v>
      </c>
      <c r="M145" s="1143" t="n">
        <v>0.03115051247126296</v>
      </c>
      <c r="N145" s="1135" t="inlineStr">
        <is>
          <t>NO</t>
        </is>
      </c>
      <c r="O145" s="1135" t="inlineStr"/>
      <c r="P145" s="1135" t="inlineStr">
        <is>
          <t>No lead permit threshold hit on this date.</t>
        </is>
      </c>
    </row>
    <row r="146">
      <c r="A146" s="1142" t="n">
        <v>45802</v>
      </c>
      <c r="B146" s="1143" t="n">
        <v>0.03630065292978711</v>
      </c>
      <c r="C146" s="1143" t="n">
        <v>0.03655931431155268</v>
      </c>
      <c r="D146" s="1143" t="n">
        <v>0.02823924426395848</v>
      </c>
      <c r="E146" s="1143" t="n">
        <v>0.03146211688530254</v>
      </c>
      <c r="F146" s="1143" t="n">
        <v>0.03655931431155268</v>
      </c>
      <c r="G146" s="1143" t="inlineStr">
        <is>
          <t>NO</t>
        </is>
      </c>
      <c r="H146" s="1143" t="inlineStr"/>
      <c r="I146" s="1143" t="n">
        <v>0.03058512483124794</v>
      </c>
      <c r="J146" s="1143" t="n">
        <v>0.01003689105134715</v>
      </c>
      <c r="K146" s="1143" t="n">
        <v>0.005128866958068946</v>
      </c>
      <c r="L146" s="1143" t="n">
        <v>0.0218313142527684</v>
      </c>
      <c r="M146" s="1143" t="n">
        <v>0.03058512483124794</v>
      </c>
      <c r="N146" s="1135" t="inlineStr">
        <is>
          <t>NO</t>
        </is>
      </c>
      <c r="O146" s="1135" t="inlineStr"/>
      <c r="P146" s="1135" t="inlineStr">
        <is>
          <t>No lead permit threshold hit on this date.</t>
        </is>
      </c>
    </row>
    <row r="147">
      <c r="A147" s="1142" t="n">
        <v>45803</v>
      </c>
      <c r="B147" s="1143" t="n">
        <v>0.03615077640816958</v>
      </c>
      <c r="C147" s="1143" t="n">
        <v>0.03668584713947359</v>
      </c>
      <c r="D147" s="1143" t="n">
        <v>0.02826394057550525</v>
      </c>
      <c r="E147" s="1143" t="n">
        <v>0.03129174494929633</v>
      </c>
      <c r="F147" s="1143" t="n">
        <v>0.03668584713947359</v>
      </c>
      <c r="G147" s="1143" t="inlineStr">
        <is>
          <t>NO</t>
        </is>
      </c>
      <c r="H147" s="1143" t="inlineStr"/>
      <c r="I147" s="1143" t="n">
        <v>0.01592370435147407</v>
      </c>
      <c r="J147" s="1143" t="n">
        <v>0.02031864897723232</v>
      </c>
      <c r="K147" s="1143" t="n">
        <v>0.008960889346402932</v>
      </c>
      <c r="L147" s="1143" t="n">
        <v>0.01919884191981346</v>
      </c>
      <c r="M147" s="1143" t="n">
        <v>0.02031864897723232</v>
      </c>
      <c r="N147" s="1135" t="inlineStr">
        <is>
          <t>NO</t>
        </is>
      </c>
      <c r="O147" s="1135" t="inlineStr"/>
      <c r="P147" s="1135" t="inlineStr">
        <is>
          <t>No lead permit threshold hit on this date.</t>
        </is>
      </c>
    </row>
    <row r="148">
      <c r="A148" s="1142" t="n">
        <v>45804</v>
      </c>
      <c r="B148" s="1143" t="n">
        <v>0.03718879815558737</v>
      </c>
      <c r="C148" s="1143" t="n">
        <v>0.03735665480736099</v>
      </c>
      <c r="D148" s="1143" t="n">
        <v>0.02901591189738438</v>
      </c>
      <c r="E148" s="1143" t="n">
        <v>0.03202248030332532</v>
      </c>
      <c r="F148" s="1143" t="n">
        <v>0.03735665480736099</v>
      </c>
      <c r="G148" s="1143" t="inlineStr">
        <is>
          <t>NO</t>
        </is>
      </c>
      <c r="H148" s="1143" t="inlineStr"/>
      <c r="I148" s="1143" t="n">
        <v>0.04099065242253343</v>
      </c>
      <c r="J148" s="1143" t="n">
        <v>0.02489413418802956</v>
      </c>
      <c r="K148" s="1143" t="n">
        <v>0.02736913965637372</v>
      </c>
      <c r="L148" s="1143" t="n">
        <v>0.0383020606208698</v>
      </c>
      <c r="M148" s="1143" t="n">
        <v>0.04099065242253343</v>
      </c>
      <c r="N148" s="1135" t="inlineStr">
        <is>
          <t>NO</t>
        </is>
      </c>
      <c r="O148" s="1135" t="inlineStr"/>
      <c r="P148" s="1135" t="inlineStr">
        <is>
          <t>No lead permit threshold hit on this date.</t>
        </is>
      </c>
    </row>
    <row r="149">
      <c r="A149" s="1142" t="n">
        <v>45805</v>
      </c>
      <c r="B149" s="1143" t="n">
        <v>0.03842921451218852</v>
      </c>
      <c r="C149" s="1143" t="n">
        <v>0.03801491869687415</v>
      </c>
      <c r="D149" s="1143" t="n">
        <v>0.02905024021686399</v>
      </c>
      <c r="E149" s="1143" t="n">
        <v>0.0323414249664645</v>
      </c>
      <c r="F149" s="1143" t="n">
        <v>0.03842921451218852</v>
      </c>
      <c r="G149" s="1143" t="inlineStr">
        <is>
          <t>NO</t>
        </is>
      </c>
      <c r="H149" s="1143" t="inlineStr"/>
      <c r="I149" s="1143" t="n">
        <v>0.07359249069803464</v>
      </c>
      <c r="J149" s="1143" t="n">
        <v>0.05367923613296036</v>
      </c>
      <c r="K149" s="1143" t="n">
        <v>0.03634984958438851</v>
      </c>
      <c r="L149" s="1143" t="n">
        <v>0.03717833989417505</v>
      </c>
      <c r="M149" s="1143" t="n">
        <v>0.07359249069803464</v>
      </c>
      <c r="N149" s="1135" t="inlineStr">
        <is>
          <t>NO</t>
        </is>
      </c>
      <c r="O149" s="1135" t="inlineStr"/>
      <c r="P149" s="1135" t="inlineStr">
        <is>
          <t>No lead permit threshold hit on this date.</t>
        </is>
      </c>
    </row>
    <row r="150">
      <c r="A150" s="1142" t="n">
        <v>45806</v>
      </c>
      <c r="B150" s="1143" t="n">
        <v>0.03811462844010409</v>
      </c>
      <c r="C150" s="1143" t="n">
        <v>0.03772318501098692</v>
      </c>
      <c r="D150" s="1143" t="n">
        <v>0.02806585059107297</v>
      </c>
      <c r="E150" s="1143" t="n">
        <v>0.03237405145099643</v>
      </c>
      <c r="F150" s="1143" t="n">
        <v>0.03811462844010409</v>
      </c>
      <c r="G150" s="1143" t="inlineStr">
        <is>
          <t>NO</t>
        </is>
      </c>
      <c r="H150" s="1143" t="inlineStr"/>
      <c r="I150" s="1143" t="n">
        <v>0.05850241783746685</v>
      </c>
      <c r="J150" s="1143" t="n">
        <v>0.04461932099394715</v>
      </c>
      <c r="K150" s="1143" t="n">
        <v>0.04139831122626927</v>
      </c>
      <c r="L150" s="1143" t="n">
        <v>0.02780879453595791</v>
      </c>
      <c r="M150" s="1143" t="n">
        <v>0.05850241783746685</v>
      </c>
      <c r="N150" s="1135" t="inlineStr">
        <is>
          <t>NO</t>
        </is>
      </c>
      <c r="O150" s="1135" t="inlineStr"/>
      <c r="P150" s="1135" t="inlineStr">
        <is>
          <t>No lead permit threshold hit on this date.</t>
        </is>
      </c>
    </row>
    <row r="151">
      <c r="A151" s="1142" t="n">
        <v>45807</v>
      </c>
      <c r="B151" s="1143" t="n">
        <v>0.03650950856353088</v>
      </c>
      <c r="C151" s="1143" t="n">
        <v>0.03777711634703967</v>
      </c>
      <c r="D151" s="1143" t="n">
        <v>0.02801113812685449</v>
      </c>
      <c r="E151" s="1143" t="n">
        <v>0.03291423902369543</v>
      </c>
      <c r="F151" s="1143" t="n">
        <v>0.03777711634703967</v>
      </c>
      <c r="G151" s="1143" t="inlineStr">
        <is>
          <t>NO</t>
        </is>
      </c>
      <c r="H151" s="1143" t="inlineStr"/>
      <c r="I151" s="1143" t="n">
        <v>0.03146640370280399</v>
      </c>
      <c r="J151" s="1143" t="n">
        <v>0.03954759676184634</v>
      </c>
      <c r="K151" s="1143" t="n">
        <v>0.04333862607344568</v>
      </c>
      <c r="L151" s="1143" t="n">
        <v>0.05449562718096998</v>
      </c>
      <c r="M151" s="1143" t="n">
        <v>0.05449562718096998</v>
      </c>
      <c r="N151" s="1135" t="inlineStr">
        <is>
          <t>NO</t>
        </is>
      </c>
      <c r="O151" s="1135" t="inlineStr"/>
      <c r="P151" s="1135" t="inlineStr">
        <is>
          <t>No lead permit threshold hit on this date.</t>
        </is>
      </c>
    </row>
    <row r="152">
      <c r="A152" s="1142" t="n">
        <v>45808</v>
      </c>
      <c r="B152" s="1143" t="n">
        <v>0.03484522662427984</v>
      </c>
      <c r="C152" s="1143" t="n">
        <v>0.03786661552048305</v>
      </c>
      <c r="D152" s="1143" t="n">
        <v>0.02685917406438788</v>
      </c>
      <c r="E152" s="1143" t="n">
        <v>0.03275937814602818</v>
      </c>
      <c r="F152" s="1143" t="n">
        <v>0.03786661552048305</v>
      </c>
      <c r="G152" s="1143" t="inlineStr">
        <is>
          <t>NO</t>
        </is>
      </c>
      <c r="H152" s="1143" t="inlineStr"/>
      <c r="I152" s="1143" t="n">
        <v>0.03469154182246875</v>
      </c>
      <c r="J152" s="1143" t="n">
        <v>0.05222247107051835</v>
      </c>
      <c r="K152" s="1143" t="n">
        <v>0.01345107812600174</v>
      </c>
      <c r="L152" s="1143" t="n">
        <v>0.02453417366998263</v>
      </c>
      <c r="M152" s="1143" t="n">
        <v>0.05222247107051835</v>
      </c>
      <c r="N152" s="1135" t="inlineStr">
        <is>
          <t>NO</t>
        </is>
      </c>
      <c r="O152" s="1135" t="inlineStr"/>
      <c r="P152" s="1135" t="inlineStr">
        <is>
          <t>No lead permit threshold hit on this date.</t>
        </is>
      </c>
    </row>
    <row r="153">
      <c r="A153" s="1142" t="n">
        <v>45809</v>
      </c>
      <c r="B153" s="1143" t="n">
        <v>0.03404107290124845</v>
      </c>
      <c r="C153" s="1143" t="n">
        <v>0.03730216723476746</v>
      </c>
      <c r="D153" s="1143" t="n">
        <v>0.02578789973794712</v>
      </c>
      <c r="E153" s="1143" t="n">
        <v>0.03235672288989116</v>
      </c>
      <c r="F153" s="1143" t="n">
        <v>0.03730216723476746</v>
      </c>
      <c r="G153" s="1143" t="inlineStr">
        <is>
          <t>NO</t>
        </is>
      </c>
      <c r="H153" s="1143" t="inlineStr"/>
      <c r="I153" s="1143" t="n">
        <v>0.01294085447932892</v>
      </c>
      <c r="J153" s="1143" t="n">
        <v>0.02576896636370511</v>
      </c>
      <c r="K153" s="1143" t="n">
        <v>0.008379904796384939</v>
      </c>
      <c r="L153" s="1143" t="n">
        <v>0.0189615170773061</v>
      </c>
      <c r="M153" s="1143" t="n">
        <v>0.02576896636370511</v>
      </c>
      <c r="N153" s="1135" t="inlineStr">
        <is>
          <t>NO</t>
        </is>
      </c>
      <c r="O153" s="1135" t="inlineStr"/>
      <c r="P153" s="1135" t="inlineStr">
        <is>
          <t>No lead permit threshold hit on this date.</t>
        </is>
      </c>
    </row>
    <row r="154">
      <c r="A154" s="1142" t="n">
        <v>45810</v>
      </c>
      <c r="B154" s="1143" t="n">
        <v>0.03517048052955694</v>
      </c>
      <c r="C154" s="1143" t="n">
        <v>0.03911767013209392</v>
      </c>
      <c r="D154" s="1143" t="n">
        <v>0.02637490005023257</v>
      </c>
      <c r="E154" s="1143" t="n">
        <v>0.03271100255710308</v>
      </c>
      <c r="F154" s="1143" t="n">
        <v>0.03911767013209392</v>
      </c>
      <c r="G154" s="1143" t="inlineStr">
        <is>
          <t>NO</t>
        </is>
      </c>
      <c r="H154" s="1143" t="inlineStr"/>
      <c r="I154" s="1143" t="n">
        <v>0.04663167974887444</v>
      </c>
      <c r="J154" s="1143" t="n">
        <v>0.04115029846441493</v>
      </c>
      <c r="K154" s="1143" t="n">
        <v>0.02788145760550196</v>
      </c>
      <c r="L154" s="1143" t="n">
        <v>0.02285821623953927</v>
      </c>
      <c r="M154" s="1143" t="n">
        <v>0.04663167974887444</v>
      </c>
      <c r="N154" s="1135" t="inlineStr">
        <is>
          <t>NO</t>
        </is>
      </c>
      <c r="O154" s="1135" t="inlineStr"/>
      <c r="P154" s="1135" t="inlineStr">
        <is>
          <t>No lead permit threshold hit on this date.</t>
        </is>
      </c>
    </row>
    <row r="155">
      <c r="A155" s="1142" t="n">
        <v>45811</v>
      </c>
      <c r="B155" s="1143" t="n">
        <v>0.03572049749513918</v>
      </c>
      <c r="C155" s="1143" t="n">
        <v>0.04032447073151443</v>
      </c>
      <c r="D155" s="1143" t="n">
        <v>0.02723985927287668</v>
      </c>
      <c r="E155" s="1143" t="n">
        <v>0.03329702518036758</v>
      </c>
      <c r="F155" s="1143" t="n">
        <v>0.04032447073151443</v>
      </c>
      <c r="G155" s="1143" t="inlineStr">
        <is>
          <t>NO</t>
        </is>
      </c>
      <c r="H155" s="1143" t="inlineStr"/>
      <c r="I155" s="1143" t="n">
        <v>0.03935088312396626</v>
      </c>
      <c r="J155" s="1143" t="n">
        <v>0.04875043005164347</v>
      </c>
      <c r="K155" s="1143" t="n">
        <v>0.02997682023135901</v>
      </c>
      <c r="L155" s="1143" t="n">
        <v>0.03426470509781415</v>
      </c>
      <c r="M155" s="1143" t="n">
        <v>0.04875043005164347</v>
      </c>
      <c r="N155" s="1135" t="inlineStr">
        <is>
          <t>NO</t>
        </is>
      </c>
      <c r="O155" s="1135" t="inlineStr"/>
      <c r="P155" s="1135" t="inlineStr">
        <is>
          <t>No lead permit threshold hit on this date.</t>
        </is>
      </c>
    </row>
    <row r="156">
      <c r="A156" s="1142" t="n">
        <v>45812</v>
      </c>
      <c r="B156" s="1143" t="n">
        <v>0.03601868097282888</v>
      </c>
      <c r="C156" s="1143" t="n">
        <v>0.0401440999400749</v>
      </c>
      <c r="D156" s="1143" t="n">
        <v>0.02765082917323236</v>
      </c>
      <c r="E156" s="1143" t="n">
        <v>0.03357918936383197</v>
      </c>
      <c r="F156" s="1143" t="n">
        <v>0.0401440999400749</v>
      </c>
      <c r="G156" s="1143" t="inlineStr">
        <is>
          <t>NO</t>
        </is>
      </c>
      <c r="H156" s="1143" t="inlineStr"/>
      <c r="I156" s="1143" t="n">
        <v>0.04646346903174128</v>
      </c>
      <c r="J156" s="1143" t="n">
        <v>0.02362076502817148</v>
      </c>
      <c r="K156" s="1143" t="n">
        <v>0.03350961095699125</v>
      </c>
      <c r="L156" s="1143" t="n">
        <v>0.03149026015942177</v>
      </c>
      <c r="M156" s="1143" t="n">
        <v>0.04646346903174128</v>
      </c>
      <c r="N156" s="1135" t="inlineStr">
        <is>
          <t>NO</t>
        </is>
      </c>
      <c r="O156" s="1135" t="inlineStr"/>
      <c r="P156" s="1135" t="inlineStr">
        <is>
          <t>No lead permit threshold hit on this date.</t>
        </is>
      </c>
    </row>
    <row r="157">
      <c r="A157" s="1142" t="n">
        <v>45813</v>
      </c>
      <c r="B157" s="1143" t="n">
        <v>0.03653524532377293</v>
      </c>
      <c r="C157" s="1143" t="n">
        <v>0.03987564422193282</v>
      </c>
      <c r="D157" s="1143" t="n">
        <v>0.02763609241996872</v>
      </c>
      <c r="E157" s="1143" t="n">
        <v>0.03409979091595372</v>
      </c>
      <c r="F157" s="1143" t="n">
        <v>0.03987564422193282</v>
      </c>
      <c r="G157" s="1143" t="inlineStr">
        <is>
          <t>NO</t>
        </is>
      </c>
      <c r="H157" s="1143" t="inlineStr"/>
      <c r="I157" s="1143" t="n">
        <v>0.03131873834754578</v>
      </c>
      <c r="J157" s="1143" t="n">
        <v>0.02694032322542662</v>
      </c>
      <c r="K157" s="1143" t="n">
        <v>0.03237315527096366</v>
      </c>
      <c r="L157" s="1143" t="n">
        <v>0.03632831450335702</v>
      </c>
      <c r="M157" s="1143" t="n">
        <v>0.03632831450335702</v>
      </c>
      <c r="N157" s="1135" t="inlineStr">
        <is>
          <t>NO</t>
        </is>
      </c>
      <c r="O157" s="1135" t="inlineStr"/>
      <c r="P157" s="1135" t="inlineStr">
        <is>
          <t>No lead permit threshold hit on this date.</t>
        </is>
      </c>
    </row>
    <row r="158">
      <c r="A158" s="1142" t="n">
        <v>45814</v>
      </c>
      <c r="B158" s="1143" t="n">
        <v>0.03710219052605759</v>
      </c>
      <c r="C158" s="1143" t="n">
        <v>0.0382542026499549</v>
      </c>
      <c r="D158" s="1143" t="n">
        <v>0.02707788649939646</v>
      </c>
      <c r="E158" s="1143" t="n">
        <v>0.03386113863147629</v>
      </c>
      <c r="F158" s="1143" t="n">
        <v>0.0382542026499549</v>
      </c>
      <c r="G158" s="1143" t="inlineStr">
        <is>
          <t>NO</t>
        </is>
      </c>
      <c r="H158" s="1143" t="inlineStr"/>
      <c r="I158" s="1143" t="n">
        <v>0.05245325464684767</v>
      </c>
      <c r="J158" s="1143" t="n">
        <v>0.0274379604020412</v>
      </c>
      <c r="K158" s="1143" t="n">
        <v>0.03311300895074931</v>
      </c>
      <c r="L158" s="1143" t="n">
        <v>0.01785220143779093</v>
      </c>
      <c r="M158" s="1143" t="n">
        <v>0.05245325464684767</v>
      </c>
      <c r="N158" s="1135" t="inlineStr">
        <is>
          <t>NO</t>
        </is>
      </c>
      <c r="O158" s="1135" t="inlineStr"/>
      <c r="P158" s="1135" t="inlineStr">
        <is>
          <t>No lead permit threshold hit on this date.</t>
        </is>
      </c>
    </row>
    <row r="159">
      <c r="A159" s="1142" t="n">
        <v>45815</v>
      </c>
      <c r="B159" s="1143" t="n">
        <v>0.03619633255921793</v>
      </c>
      <c r="C159" s="1143" t="n">
        <v>0.03683748575637562</v>
      </c>
      <c r="D159" s="1143" t="n">
        <v>0.02584316795710837</v>
      </c>
      <c r="E159" s="1143" t="n">
        <v>0.03285719008927233</v>
      </c>
      <c r="F159" s="1143" t="n">
        <v>0.03683748575637562</v>
      </c>
      <c r="G159" s="1143" t="inlineStr">
        <is>
          <t>NO</t>
        </is>
      </c>
      <c r="H159" s="1143" t="inlineStr"/>
      <c r="I159" s="1143" t="n">
        <v>0.0206213012813358</v>
      </c>
      <c r="J159" s="1143" t="n">
        <v>0.01952553300201433</v>
      </c>
      <c r="K159" s="1143" t="n">
        <v>0.008280330191823603</v>
      </c>
      <c r="L159" s="1143" t="n">
        <v>0.01994448561164737</v>
      </c>
      <c r="M159" s="1143" t="n">
        <v>0.0206213012813358</v>
      </c>
      <c r="N159" s="1135" t="inlineStr">
        <is>
          <t>NO</t>
        </is>
      </c>
      <c r="O159" s="1135" t="inlineStr"/>
      <c r="P159" s="1135" t="inlineStr">
        <is>
          <t>No lead permit threshold hit on this date.</t>
        </is>
      </c>
    </row>
    <row r="160">
      <c r="A160" s="1142" t="n">
        <v>45816</v>
      </c>
      <c r="B160" s="1143" t="n">
        <v>0.03558514893694497</v>
      </c>
      <c r="C160" s="1143" t="n">
        <v>0.03348249857132007</v>
      </c>
      <c r="D160" s="1143" t="n">
        <v>0.02414168190796619</v>
      </c>
      <c r="E160" s="1143" t="n">
        <v>0.03183763317184018</v>
      </c>
      <c r="F160" s="1143" t="n">
        <v>0.03558514893694497</v>
      </c>
      <c r="G160" s="1143" t="inlineStr">
        <is>
          <t>NO</t>
        </is>
      </c>
      <c r="H160" s="1143" t="inlineStr"/>
      <c r="I160" s="1143" t="n">
        <v>0.01630255490710314</v>
      </c>
      <c r="J160" s="1143" t="n">
        <v>0.01350850343909038</v>
      </c>
      <c r="K160" s="1143" t="n">
        <v>0.005776229963893972</v>
      </c>
      <c r="L160" s="1143" t="n">
        <v>0.01174864831873008</v>
      </c>
      <c r="M160" s="1143" t="n">
        <v>0.01630255490710314</v>
      </c>
      <c r="N160" s="1135" t="inlineStr">
        <is>
          <t>NO</t>
        </is>
      </c>
      <c r="O160" s="1135" t="inlineStr"/>
      <c r="P160" s="1135" t="inlineStr">
        <is>
          <t>No lead permit threshold hit on this date.</t>
        </is>
      </c>
    </row>
    <row r="161">
      <c r="A161" s="1142" t="n">
        <v>45817</v>
      </c>
      <c r="B161" s="1143" t="n">
        <v>0.03703831345135422</v>
      </c>
      <c r="C161" s="1143" t="n">
        <v>0.03330019765907725</v>
      </c>
      <c r="D161" s="1143" t="n">
        <v>0.02445304594250403</v>
      </c>
      <c r="E161" s="1143" t="n">
        <v>0.03231976860721775</v>
      </c>
      <c r="F161" s="1143" t="n">
        <v>0.03703831345135422</v>
      </c>
      <c r="G161" s="1143" t="inlineStr">
        <is>
          <t>NO</t>
        </is>
      </c>
      <c r="H161" s="1143" t="inlineStr"/>
      <c r="I161" s="1143" t="n">
        <v>0.06381303030044257</v>
      </c>
      <c r="J161" s="1143" t="n">
        <v>0.0230681728699462</v>
      </c>
      <c r="K161" s="1143" t="n">
        <v>0.02579049755384068</v>
      </c>
      <c r="L161" s="1143" t="n">
        <v>0.03894336638181849</v>
      </c>
      <c r="M161" s="1143" t="n">
        <v>0.06381303030044257</v>
      </c>
      <c r="N161" s="1135" t="inlineStr">
        <is>
          <t>NO</t>
        </is>
      </c>
      <c r="O161" s="1135" t="inlineStr"/>
      <c r="P161" s="1135" t="inlineStr">
        <is>
          <t>No lead permit threshold hit on this date.</t>
        </is>
      </c>
    </row>
    <row r="162">
      <c r="A162" s="1142" t="n">
        <v>45818</v>
      </c>
      <c r="B162" s="1143" t="n">
        <v>0.03836699714553017</v>
      </c>
      <c r="C162" s="1143" t="n">
        <v>0.03355298326403341</v>
      </c>
      <c r="D162" s="1143" t="n">
        <v>0.02516822549900199</v>
      </c>
      <c r="E162" s="1143" t="n">
        <v>0.03258317781952889</v>
      </c>
      <c r="F162" s="1143" t="n">
        <v>0.03836699714553017</v>
      </c>
      <c r="G162" s="1143" t="inlineStr">
        <is>
          <t>NO</t>
        </is>
      </c>
      <c r="H162" s="1143" t="inlineStr"/>
      <c r="I162" s="1143" t="n">
        <v>0.05134091890056786</v>
      </c>
      <c r="J162" s="1143" t="n">
        <v>0.02527365855354023</v>
      </c>
      <c r="K162" s="1143" t="n">
        <v>0.02772755932672436</v>
      </c>
      <c r="L162" s="1143" t="n">
        <v>0.03000453275471076</v>
      </c>
      <c r="M162" s="1143" t="n">
        <v>0.05134091890056786</v>
      </c>
      <c r="N162" s="1135" t="inlineStr">
        <is>
          <t>NO</t>
        </is>
      </c>
      <c r="O162" s="1135" t="inlineStr"/>
      <c r="P162" s="1135" t="inlineStr">
        <is>
          <t>No lead permit threshold hit on this date.</t>
        </is>
      </c>
    </row>
    <row r="163">
      <c r="A163" s="1142" t="n">
        <v>45819</v>
      </c>
      <c r="B163" s="1143" t="n">
        <v>0.03990831778949628</v>
      </c>
      <c r="C163" s="1143" t="n">
        <v>0.03402644357468774</v>
      </c>
      <c r="D163" s="1143" t="n">
        <v>0.02595277997941881</v>
      </c>
      <c r="E163" s="1143" t="n">
        <v>0.03348140302548753</v>
      </c>
      <c r="F163" s="1143" t="n">
        <v>0.03990831778949628</v>
      </c>
      <c r="G163" s="1143" t="inlineStr">
        <is>
          <t>NO</t>
        </is>
      </c>
      <c r="H163" s="1143" t="inlineStr"/>
      <c r="I163" s="1143" t="n">
        <v>0.07319401794863509</v>
      </c>
      <c r="J163" s="1143" t="n">
        <v>0.04222611654768929</v>
      </c>
      <c r="K163" s="1143" t="n">
        <v>0.03885664435031678</v>
      </c>
      <c r="L163" s="1143" t="n">
        <v>0.05575377315073746</v>
      </c>
      <c r="M163" s="1143" t="n">
        <v>0.07319401794863509</v>
      </c>
      <c r="N163" s="1135" t="inlineStr">
        <is>
          <t>NO</t>
        </is>
      </c>
      <c r="O163" s="1135" t="inlineStr"/>
      <c r="P163" s="1135" t="inlineStr">
        <is>
          <t>No lead permit threshold hit on this date.</t>
        </is>
      </c>
    </row>
    <row r="164">
      <c r="A164" s="1142" t="n">
        <v>45820</v>
      </c>
      <c r="B164" s="1143" t="n">
        <v>0.04071754050479268</v>
      </c>
      <c r="C164" s="1143" t="n">
        <v>0.03483606756869445</v>
      </c>
      <c r="D164" s="1143" t="n">
        <v>0.0264042023397325</v>
      </c>
      <c r="E164" s="1143" t="n">
        <v>0.03360368456504867</v>
      </c>
      <c r="F164" s="1143" t="n">
        <v>0.04071754050479268</v>
      </c>
      <c r="G164" s="1143" t="inlineStr">
        <is>
          <t>NO</t>
        </is>
      </c>
      <c r="H164" s="1143" t="inlineStr"/>
      <c r="I164" s="1143" t="n">
        <v>0.064444204469704</v>
      </c>
      <c r="J164" s="1143" t="n">
        <v>0.05593547503945538</v>
      </c>
      <c r="K164" s="1143" t="n">
        <v>0.03496424009501135</v>
      </c>
      <c r="L164" s="1143" t="n">
        <v>0.04236262946080791</v>
      </c>
      <c r="M164" s="1143" t="n">
        <v>0.064444204469704</v>
      </c>
      <c r="N164" s="1135" t="inlineStr">
        <is>
          <t>NO</t>
        </is>
      </c>
      <c r="O164" s="1135" t="inlineStr"/>
      <c r="P164" s="1135" t="inlineStr">
        <is>
          <t>No lead permit threshold hit on this date.</t>
        </is>
      </c>
    </row>
    <row r="165">
      <c r="A165" s="1142" t="n">
        <v>45821</v>
      </c>
      <c r="B165" s="1143" t="n">
        <v>0.04088162732290371</v>
      </c>
      <c r="C165" s="1143" t="n">
        <v>0.03450805630516506</v>
      </c>
      <c r="D165" s="1143" t="n">
        <v>0.02626533976783559</v>
      </c>
      <c r="E165" s="1143" t="n">
        <v>0.03353636528936899</v>
      </c>
      <c r="F165" s="1143" t="n">
        <v>0.04088162732290371</v>
      </c>
      <c r="G165" s="1143" t="inlineStr">
        <is>
          <t>NO</t>
        </is>
      </c>
      <c r="H165" s="1143" t="inlineStr"/>
      <c r="I165" s="1143" t="n">
        <v>0.04862238113825561</v>
      </c>
      <c r="J165" s="1143" t="n">
        <v>0.04548401170737268</v>
      </c>
      <c r="K165" s="1143" t="n">
        <v>0.03077336784867664</v>
      </c>
      <c r="L165" s="1143" t="n">
        <v>0.04362328885938017</v>
      </c>
      <c r="M165" s="1143" t="n">
        <v>0.04862238113825561</v>
      </c>
      <c r="N165" s="1135" t="inlineStr">
        <is>
          <t>NO</t>
        </is>
      </c>
      <c r="O165" s="1135" t="inlineStr"/>
      <c r="P165" s="1135" t="inlineStr">
        <is>
          <t>No lead permit threshold hit on this date.</t>
        </is>
      </c>
    </row>
    <row r="166">
      <c r="A166" s="1142" t="n">
        <v>45822</v>
      </c>
      <c r="B166" s="1143" t="n">
        <v>0.04060375483528347</v>
      </c>
      <c r="C166" s="1143" t="n">
        <v>0.03530535783700418</v>
      </c>
      <c r="D166" s="1143" t="n">
        <v>0.02560486123342754</v>
      </c>
      <c r="E166" s="1143" t="n">
        <v>0.03330816060196561</v>
      </c>
      <c r="F166" s="1143" t="n">
        <v>0.04060375483528347</v>
      </c>
      <c r="G166" s="1143" t="inlineStr">
        <is>
          <t>NO</t>
        </is>
      </c>
      <c r="H166" s="1143" t="inlineStr"/>
      <c r="I166" s="1143" t="n">
        <v>0.02412854821420067</v>
      </c>
      <c r="J166" s="1143" t="n">
        <v>0.0564171992733105</v>
      </c>
      <c r="K166" s="1143" t="n">
        <v>0.008919941431343406</v>
      </c>
      <c r="L166" s="1143" t="n">
        <v>0.02212847773848072</v>
      </c>
      <c r="M166" s="1143" t="n">
        <v>0.0564171992733105</v>
      </c>
      <c r="N166" s="1135" t="inlineStr">
        <is>
          <t>NO</t>
        </is>
      </c>
      <c r="O166" s="1135" t="inlineStr"/>
      <c r="P166" s="1135" t="inlineStr">
        <is>
          <t>No lead permit threshold hit on this date.</t>
        </is>
      </c>
    </row>
    <row r="167">
      <c r="A167" s="1142" t="n">
        <v>45823</v>
      </c>
      <c r="B167" s="1143" t="n">
        <v>0.03986362268908965</v>
      </c>
      <c r="C167" s="1143" t="n">
        <v>0.03503800752603562</v>
      </c>
      <c r="D167" s="1143" t="n">
        <v>0.02495699877385494</v>
      </c>
      <c r="E167" s="1143" t="n">
        <v>0.03276935626987957</v>
      </c>
      <c r="F167" s="1143" t="n">
        <v>0.03986362268908965</v>
      </c>
      <c r="G167" s="1143" t="inlineStr">
        <is>
          <t>NO</t>
        </is>
      </c>
      <c r="H167" s="1143" t="inlineStr"/>
      <c r="I167" s="1143" t="n">
        <v>0.01392861111513186</v>
      </c>
      <c r="J167" s="1143" t="n">
        <v>0.02200194804478674</v>
      </c>
      <c r="K167" s="1143" t="n">
        <v>0.008770284304142622</v>
      </c>
      <c r="L167" s="1143" t="n">
        <v>0.02000635130137869</v>
      </c>
      <c r="M167" s="1143" t="n">
        <v>0.02200194804478674</v>
      </c>
      <c r="N167" s="1135" t="inlineStr">
        <is>
          <t>NO</t>
        </is>
      </c>
      <c r="O167" s="1135" t="inlineStr"/>
      <c r="P167" s="1135" t="inlineStr">
        <is>
          <t>No lead permit threshold hit on this date.</t>
        </is>
      </c>
    </row>
    <row r="168">
      <c r="A168" s="1144" t="n">
        <v>45824</v>
      </c>
      <c r="B168" s="1145" t="n">
        <v>0.04130847727365519</v>
      </c>
      <c r="C168" s="1145" t="n">
        <v>0.03650374741106423</v>
      </c>
      <c r="D168" s="1145" t="n">
        <v>0.02626601202770734</v>
      </c>
      <c r="E168" s="1145" t="n">
        <v>0.03482640266248831</v>
      </c>
      <c r="F168" s="1145" t="n">
        <v>0.04130847727365519</v>
      </c>
      <c r="G168" s="1145" t="inlineStr">
        <is>
          <t>NO</t>
        </is>
      </c>
      <c r="H168" s="1145" t="inlineStr"/>
      <c r="I168" s="1145" t="n">
        <v>0.06534987956858047</v>
      </c>
      <c r="J168" s="1145" t="n">
        <v>0.06088782752382393</v>
      </c>
      <c r="K168" s="1145" t="n">
        <v>0.04669418211956217</v>
      </c>
      <c r="L168" s="1145" t="n">
        <v>0.08489964734308453</v>
      </c>
      <c r="M168" s="1145" t="n">
        <v>0.08489964734308453</v>
      </c>
      <c r="N168" s="1138" t="inlineStr">
        <is>
          <t>NO</t>
        </is>
      </c>
      <c r="O168" s="1138" t="inlineStr"/>
      <c r="P168" s="1138" t="inlineStr">
        <is>
          <t>No lead permit threshold hit on this date.</t>
        </is>
      </c>
    </row>
    <row r="169">
      <c r="A169" s="1142" t="n">
        <v>45825</v>
      </c>
      <c r="B169" s="1143" t="n">
        <v>0.04268097644285147</v>
      </c>
      <c r="C169" s="1143" t="n">
        <v>0.03778147409363902</v>
      </c>
      <c r="D169" s="1143" t="n">
        <v>0.02746711872382757</v>
      </c>
      <c r="E169" s="1143" t="n">
        <v>0.03577457006137942</v>
      </c>
      <c r="F169" s="1143" t="n">
        <v>0.04268097644285147</v>
      </c>
      <c r="G169" s="1143" t="inlineStr">
        <is>
          <t>NO</t>
        </is>
      </c>
      <c r="H169" s="1143" t="inlineStr"/>
      <c r="I169" s="1143" t="n">
        <v>0.05776892329636051</v>
      </c>
      <c r="J169" s="1143" t="n">
        <v>0.05589401717177991</v>
      </c>
      <c r="K169" s="1143" t="n">
        <v>0.04281420411116745</v>
      </c>
      <c r="L169" s="1143" t="n">
        <v>0.05273504000373347</v>
      </c>
      <c r="M169" s="1143" t="n">
        <v>0.05776892329636051</v>
      </c>
      <c r="N169" s="1135" t="inlineStr">
        <is>
          <t>NO</t>
        </is>
      </c>
      <c r="O169" s="1135" t="inlineStr"/>
      <c r="P169" s="1135" t="inlineStr">
        <is>
          <t>No lead permit threshold hit on this date.</t>
        </is>
      </c>
    </row>
    <row r="170">
      <c r="A170" s="1142" t="n">
        <v>45826</v>
      </c>
      <c r="B170" s="1143" t="n">
        <v>0.0433193254505916</v>
      </c>
      <c r="C170" s="1143" t="n">
        <v>0.0381214568045215</v>
      </c>
      <c r="D170" s="1143" t="n">
        <v>0.02744749499825772</v>
      </c>
      <c r="E170" s="1143" t="n">
        <v>0.03530391072328367</v>
      </c>
      <c r="F170" s="1143" t="n">
        <v>0.0433193254505916</v>
      </c>
      <c r="G170" s="1143" t="inlineStr">
        <is>
          <t>NO</t>
        </is>
      </c>
      <c r="H170" s="1143" t="inlineStr"/>
      <c r="I170" s="1143" t="n">
        <v>0.05986572339620129</v>
      </c>
      <c r="J170" s="1143" t="n">
        <v>0.06902555381253951</v>
      </c>
      <c r="K170" s="1143" t="n">
        <v>0.03905651145096716</v>
      </c>
      <c r="L170" s="1143" t="n">
        <v>0.03926987828726344</v>
      </c>
      <c r="M170" s="1143" t="n">
        <v>0.06902555381253951</v>
      </c>
      <c r="N170" s="1135" t="inlineStr">
        <is>
          <t>NO</t>
        </is>
      </c>
      <c r="O170" s="1135" t="inlineStr"/>
      <c r="P170" s="1135" t="inlineStr">
        <is>
          <t>No lead permit threshold hit on this date.</t>
        </is>
      </c>
    </row>
    <row r="171">
      <c r="A171" s="1144" t="n">
        <v>45827</v>
      </c>
      <c r="B171" s="1145" t="n">
        <v>0.04551395873224215</v>
      </c>
      <c r="C171" s="1145" t="n">
        <v>0.03835169401930626</v>
      </c>
      <c r="D171" s="1145" t="n">
        <v>0.0271763206028283</v>
      </c>
      <c r="E171" s="1145" t="n">
        <v>0.03533051752628857</v>
      </c>
      <c r="F171" s="1145" t="n">
        <v>0.04551395873224215</v>
      </c>
      <c r="G171" s="1145" t="inlineStr">
        <is>
          <t>NO</t>
        </is>
      </c>
      <c r="H171" s="1145" t="inlineStr"/>
      <c r="I171" s="1145" t="n">
        <v>0.113985598272438</v>
      </c>
      <c r="J171" s="1145" t="n">
        <v>0.0581253649702034</v>
      </c>
      <c r="K171" s="1145" t="n">
        <v>0.03447146579153097</v>
      </c>
      <c r="L171" s="1145" t="n">
        <v>0.04781594817881289</v>
      </c>
      <c r="M171" s="1145" t="n">
        <v>0.113985598272438</v>
      </c>
      <c r="N171" s="1138" t="inlineStr">
        <is>
          <t>NO</t>
        </is>
      </c>
      <c r="O171" s="1138" t="inlineStr"/>
      <c r="P171" s="1138" t="inlineStr">
        <is>
          <t>No lead permit threshold hit on this date.</t>
        </is>
      </c>
    </row>
    <row r="172">
      <c r="A172" s="1142" t="n">
        <v>45828</v>
      </c>
      <c r="B172" s="1143" t="n">
        <v>0.04593697329472789</v>
      </c>
      <c r="C172" s="1143" t="n">
        <v>0.03763472859947104</v>
      </c>
      <c r="D172" s="1143" t="n">
        <v>0.02634196899849153</v>
      </c>
      <c r="E172" s="1143" t="n">
        <v>0.03525522896834348</v>
      </c>
      <c r="F172" s="1143" t="n">
        <v>0.04593697329472789</v>
      </c>
      <c r="G172" s="1143" t="inlineStr">
        <is>
          <t>NO</t>
        </is>
      </c>
      <c r="H172" s="1143" t="inlineStr"/>
      <c r="I172" s="1143" t="n">
        <v>0.06748355505723699</v>
      </c>
      <c r="J172" s="1143" t="n">
        <v>0.04241368582812391</v>
      </c>
      <c r="K172" s="1143" t="n">
        <v>0.02231759052764391</v>
      </c>
      <c r="L172" s="1143" t="n">
        <v>0.03671068159087294</v>
      </c>
      <c r="M172" s="1143" t="n">
        <v>0.06748355505723699</v>
      </c>
      <c r="N172" s="1135" t="inlineStr">
        <is>
          <t>NO</t>
        </is>
      </c>
      <c r="O172" s="1135" t="inlineStr"/>
      <c r="P172" s="1135" t="inlineStr">
        <is>
          <t>No lead permit threshold hit on this date.</t>
        </is>
      </c>
    </row>
    <row r="173">
      <c r="A173" s="1142" t="n">
        <v>45829</v>
      </c>
      <c r="B173" s="1143" t="n">
        <v>0.0450069075302768</v>
      </c>
      <c r="C173" s="1143" t="n">
        <v>0.0361757080353305</v>
      </c>
      <c r="D173" s="1143" t="n">
        <v>0.02522564961369179</v>
      </c>
      <c r="E173" s="1143" t="n">
        <v>0.03459028685138497</v>
      </c>
      <c r="F173" s="1143" t="n">
        <v>0.0450069075302768</v>
      </c>
      <c r="G173" s="1143" t="inlineStr">
        <is>
          <t>NO</t>
        </is>
      </c>
      <c r="H173" s="1143" t="inlineStr"/>
      <c r="I173" s="1143" t="n">
        <v>0.02103190991394698</v>
      </c>
      <c r="J173" s="1143" t="n">
        <v>0.01324629536699004</v>
      </c>
      <c r="K173" s="1143" t="n">
        <v>0.009097544442810917</v>
      </c>
      <c r="L173" s="1143" t="n">
        <v>0.03565966938255115</v>
      </c>
      <c r="M173" s="1143" t="n">
        <v>0.03565966938255115</v>
      </c>
      <c r="N173" s="1135" t="inlineStr">
        <is>
          <t>NO</t>
        </is>
      </c>
      <c r="O173" s="1135" t="inlineStr"/>
      <c r="P173" s="1135" t="inlineStr">
        <is>
          <t>No lead permit threshold hit on this date.</t>
        </is>
      </c>
    </row>
    <row r="174">
      <c r="A174" s="1142" t="n">
        <v>45830</v>
      </c>
      <c r="B174" s="1143" t="n">
        <v>0.04382922927299337</v>
      </c>
      <c r="C174" s="1143" t="n">
        <v>0.03606165569489198</v>
      </c>
      <c r="D174" s="1143" t="n">
        <v>0.0248366096444206</v>
      </c>
      <c r="E174" s="1143" t="n">
        <v>0.03420855908526575</v>
      </c>
      <c r="F174" s="1143" t="n">
        <v>0.04382922927299337</v>
      </c>
      <c r="G174" s="1143" t="inlineStr">
        <is>
          <t>NO</t>
        </is>
      </c>
      <c r="H174" s="1143" t="inlineStr"/>
      <c r="I174" s="1143" t="n">
        <v>0.01923895368235424</v>
      </c>
      <c r="J174" s="1143" t="n">
        <v>0.02812981702844747</v>
      </c>
      <c r="K174" s="1143" t="n">
        <v>0.0113454131124954</v>
      </c>
      <c r="L174" s="1143" t="n">
        <v>0.02839547513293271</v>
      </c>
      <c r="M174" s="1143" t="n">
        <v>0.02839547513293271</v>
      </c>
      <c r="N174" s="1135" t="inlineStr">
        <is>
          <t>NO</t>
        </is>
      </c>
      <c r="O174" s="1135" t="inlineStr"/>
      <c r="P174" s="1135" t="inlineStr">
        <is>
          <t>No lead permit threshold hit on this date.</t>
        </is>
      </c>
    </row>
    <row r="175">
      <c r="A175" s="1144" t="n">
        <v>45831</v>
      </c>
      <c r="B175" s="1145" t="n">
        <v>0.04480517030781724</v>
      </c>
      <c r="C175" s="1145" t="n">
        <v>0.03776475686789219</v>
      </c>
      <c r="D175" s="1145" t="n">
        <v>0.02519584923484876</v>
      </c>
      <c r="E175" s="1145" t="n">
        <v>0.03593392527288399</v>
      </c>
      <c r="F175" s="1145" t="n">
        <v>0.04480517030781724</v>
      </c>
      <c r="G175" s="1145" t="inlineStr">
        <is>
          <t>NO</t>
        </is>
      </c>
      <c r="H175" s="1145" t="inlineStr"/>
      <c r="I175" s="1145" t="n">
        <v>0.04812378272768784</v>
      </c>
      <c r="J175" s="1145" t="n">
        <v>0.07323244629285927</v>
      </c>
      <c r="K175" s="1145" t="n">
        <v>0.01898875164061049</v>
      </c>
      <c r="L175" s="1145" t="n">
        <v>0.08291149809981041</v>
      </c>
      <c r="M175" s="1145" t="n">
        <v>0.08291149809981041</v>
      </c>
      <c r="N175" s="1138" t="inlineStr">
        <is>
          <t>NO</t>
        </is>
      </c>
      <c r="O175" s="1138" t="inlineStr"/>
      <c r="P175" s="1138" t="inlineStr">
        <is>
          <t>No lead permit threshold hit on this date.</t>
        </is>
      </c>
    </row>
    <row r="176">
      <c r="A176" s="1144" t="n">
        <v>45832</v>
      </c>
      <c r="B176" s="1145" t="n">
        <v>0.04562927064411652</v>
      </c>
      <c r="C176" s="1145" t="n">
        <v>0.03968511053792031</v>
      </c>
      <c r="D176" s="1145" t="n">
        <v>0.02589643637800566</v>
      </c>
      <c r="E176" s="1145" t="n">
        <v>0.03655472993770951</v>
      </c>
      <c r="F176" s="1145" t="n">
        <v>0.04562927064411652</v>
      </c>
      <c r="G176" s="1145" t="inlineStr">
        <is>
          <t>NO</t>
        </is>
      </c>
      <c r="H176" s="1145" t="inlineStr"/>
      <c r="I176" s="1145" t="n">
        <v>0.05530813492022651</v>
      </c>
      <c r="J176" s="1145" t="n">
        <v>0.07724926950233139</v>
      </c>
      <c r="K176" s="1145" t="n">
        <v>0.02614648125277608</v>
      </c>
      <c r="L176" s="1145" t="n">
        <v>0.04045545419753401</v>
      </c>
      <c r="M176" s="1145" t="n">
        <v>0.07724926950233139</v>
      </c>
      <c r="N176" s="1138" t="inlineStr">
        <is>
          <t>NO</t>
        </is>
      </c>
      <c r="O176" s="1138" t="inlineStr"/>
      <c r="P176" s="1138" t="inlineStr">
        <is>
          <t>No lead permit threshold hit on this date.</t>
        </is>
      </c>
    </row>
    <row r="177">
      <c r="A177" s="1142" t="n">
        <v>45833</v>
      </c>
      <c r="B177" s="1143" t="n">
        <v>0.04641475110738989</v>
      </c>
      <c r="C177" s="1143" t="n">
        <v>0.04117714487778049</v>
      </c>
      <c r="D177" s="1143" t="n">
        <v>0.02703654248067825</v>
      </c>
      <c r="E177" s="1143" t="n">
        <v>0.03756506428369964</v>
      </c>
      <c r="F177" s="1143" t="n">
        <v>0.04641475110738989</v>
      </c>
      <c r="G177" s="1143" t="inlineStr">
        <is>
          <t>NO</t>
        </is>
      </c>
      <c r="H177" s="1143" t="inlineStr"/>
      <c r="I177" s="1143" t="n">
        <v>0.03948811824967498</v>
      </c>
      <c r="J177" s="1143" t="n">
        <v>0.07253985087233898</v>
      </c>
      <c r="K177" s="1143" t="n">
        <v>0.04316407242658032</v>
      </c>
      <c r="L177" s="1143" t="n">
        <v>0.04950887229951706</v>
      </c>
      <c r="M177" s="1143" t="n">
        <v>0.07253985087233898</v>
      </c>
      <c r="N177" s="1135" t="inlineStr">
        <is>
          <t>NO</t>
        </is>
      </c>
      <c r="O177" s="1135" t="inlineStr"/>
      <c r="P177" s="1135" t="inlineStr">
        <is>
          <t>No lead permit threshold hit on this date.</t>
        </is>
      </c>
    </row>
    <row r="178">
      <c r="A178" s="1144" t="n">
        <v>45834</v>
      </c>
      <c r="B178" s="1145" t="n">
        <v>0.04909127937456657</v>
      </c>
      <c r="C178" s="1145" t="n">
        <v>0.04445590281807167</v>
      </c>
      <c r="D178" s="1145" t="n">
        <v>0.02752939496226585</v>
      </c>
      <c r="E178" s="1145" t="n">
        <v>0.03711344446931766</v>
      </c>
      <c r="F178" s="1145" t="n">
        <v>0.04909127937456657</v>
      </c>
      <c r="G178" s="1145" t="inlineStr">
        <is>
          <t>NO</t>
        </is>
      </c>
      <c r="H178" s="1145" t="inlineStr"/>
      <c r="I178" s="1145" t="n">
        <v>0.1212865004378344</v>
      </c>
      <c r="J178" s="1145" t="n">
        <v>0.08227239814312516</v>
      </c>
      <c r="K178" s="1145" t="n">
        <v>0.04215471410400178</v>
      </c>
      <c r="L178" s="1145" t="n">
        <v>0.02475346618941073</v>
      </c>
      <c r="M178" s="1145" t="n">
        <v>0.1212865004378344</v>
      </c>
      <c r="N178" s="1138" t="inlineStr">
        <is>
          <t>NO</t>
        </is>
      </c>
      <c r="O178" s="1138" t="inlineStr"/>
      <c r="P178" s="1138" t="inlineStr">
        <is>
          <t>No lead permit threshold hit on this date.</t>
        </is>
      </c>
    </row>
    <row r="179">
      <c r="A179" s="1144" t="n">
        <v>45835</v>
      </c>
      <c r="B179" s="1145" t="n">
        <v>0.04939954641133886</v>
      </c>
      <c r="C179" s="1145" t="n">
        <v>0.04494634564028052</v>
      </c>
      <c r="D179" s="1145" t="n">
        <v>0.02776650922664803</v>
      </c>
      <c r="E179" s="1145" t="n">
        <v>0.03782134552228221</v>
      </c>
      <c r="F179" s="1145" t="n">
        <v>0.04939954641133886</v>
      </c>
      <c r="G179" s="1145" t="inlineStr">
        <is>
          <t>NO</t>
        </is>
      </c>
      <c r="H179" s="1145" t="inlineStr"/>
      <c r="I179" s="1145" t="n">
        <v>0.08284050180120332</v>
      </c>
      <c r="J179" s="1145" t="n">
        <v>0.0708447349102701</v>
      </c>
      <c r="K179" s="1145" t="n">
        <v>0.04346327751585413</v>
      </c>
      <c r="L179" s="1145" t="n">
        <v>0.05841537148311142</v>
      </c>
      <c r="M179" s="1145" t="n">
        <v>0.08284050180120332</v>
      </c>
      <c r="N179" s="1138" t="inlineStr">
        <is>
          <t>NO</t>
        </is>
      </c>
      <c r="O179" s="1138" t="inlineStr"/>
      <c r="P179" s="1138" t="inlineStr">
        <is>
          <t>No lead permit threshold hit on this date.</t>
        </is>
      </c>
    </row>
    <row r="180">
      <c r="A180" s="1142" t="n">
        <v>45836</v>
      </c>
      <c r="B180" s="1143" t="n">
        <v>0.04837643898943091</v>
      </c>
      <c r="C180" s="1143" t="n">
        <v>0.04433470648256769</v>
      </c>
      <c r="D180" s="1143" t="n">
        <v>0.02679722881943077</v>
      </c>
      <c r="E180" s="1143" t="n">
        <v>0.03736412276257049</v>
      </c>
      <c r="F180" s="1143" t="n">
        <v>0.04837643898943091</v>
      </c>
      <c r="G180" s="1143" t="inlineStr">
        <is>
          <t>NO</t>
        </is>
      </c>
      <c r="H180" s="1143" t="inlineStr"/>
      <c r="I180" s="1143" t="n">
        <v>0.02780919518022845</v>
      </c>
      <c r="J180" s="1143" t="n">
        <v>0.02321195047399804</v>
      </c>
      <c r="K180" s="1143" t="n">
        <v>0.0123198990097514</v>
      </c>
      <c r="L180" s="1143" t="n">
        <v>0.01409211174460616</v>
      </c>
      <c r="M180" s="1143" t="n">
        <v>0.02780919518022845</v>
      </c>
      <c r="N180" s="1135" t="inlineStr">
        <is>
          <t>NO</t>
        </is>
      </c>
      <c r="O180" s="1135" t="inlineStr"/>
      <c r="P180" s="1135" t="inlineStr">
        <is>
          <t>No lead permit threshold hit on this date.</t>
        </is>
      </c>
    </row>
    <row r="181">
      <c r="A181" s="1142" t="n">
        <v>45837</v>
      </c>
      <c r="B181" s="1143" t="n">
        <v>0.04808610410601151</v>
      </c>
      <c r="C181" s="1143" t="n">
        <v>0.04393265819260921</v>
      </c>
      <c r="D181" s="1143" t="n">
        <v>0.02566601686696921</v>
      </c>
      <c r="E181" s="1143" t="n">
        <v>0.0361615541899408</v>
      </c>
      <c r="F181" s="1143" t="n">
        <v>0.04808610410601151</v>
      </c>
      <c r="G181" s="1143" t="inlineStr">
        <is>
          <t>NO</t>
        </is>
      </c>
      <c r="H181" s="1143" t="inlineStr"/>
      <c r="I181" s="1143" t="n">
        <v>0.0227563572002219</v>
      </c>
      <c r="J181" s="1143" t="n">
        <v>0.0254759066132997</v>
      </c>
      <c r="K181" s="1143" t="n">
        <v>0.009402267499599071</v>
      </c>
      <c r="L181" s="1143" t="n">
        <v>0.01841857000207956</v>
      </c>
      <c r="M181" s="1143" t="n">
        <v>0.0254759066132997</v>
      </c>
      <c r="N181" s="1135" t="inlineStr">
        <is>
          <t>NO</t>
        </is>
      </c>
      <c r="O181" s="1135" t="inlineStr"/>
      <c r="P181" s="1135" t="inlineStr">
        <is>
          <t>No lead permit threshold hit on this date.</t>
        </is>
      </c>
    </row>
    <row r="182">
      <c r="A182" s="1144" t="n">
        <v>45838</v>
      </c>
      <c r="B182" s="1145" t="n">
        <v>0.04881028363045607</v>
      </c>
      <c r="C182" s="1145" t="n">
        <v>0.04548335995934358</v>
      </c>
      <c r="D182" s="1145" t="n">
        <v>0.02785114229580787</v>
      </c>
      <c r="E182" s="1145" t="n">
        <v>0.03622381147244474</v>
      </c>
      <c r="F182" s="1145" t="n">
        <v>0.04881028363045607</v>
      </c>
      <c r="G182" s="1145" t="inlineStr">
        <is>
          <t>NO</t>
        </is>
      </c>
      <c r="H182" s="1145" t="inlineStr"/>
      <c r="I182" s="1145" t="n">
        <v>0.05641692755580552</v>
      </c>
      <c r="J182" s="1145" t="n">
        <v>0.1064970329062212</v>
      </c>
      <c r="K182" s="1145" t="n">
        <v>0.07900484099116138</v>
      </c>
      <c r="L182" s="1145" t="n">
        <v>0.02640189214510087</v>
      </c>
      <c r="M182" s="1145" t="n">
        <v>0.1064970329062212</v>
      </c>
      <c r="N182" s="1138" t="inlineStr">
        <is>
          <t>NO</t>
        </is>
      </c>
      <c r="O182" s="1138" t="inlineStr"/>
      <c r="P182" s="1138" t="inlineStr">
        <is>
          <t>No lead permit threshold hit on this date.</t>
        </is>
      </c>
    </row>
    <row r="183">
      <c r="A183" s="1144" t="n">
        <v>45839</v>
      </c>
      <c r="B183" s="1145" t="n">
        <v>0.05068342467340806</v>
      </c>
      <c r="C183" s="1145" t="n">
        <v>0.04700616022891882</v>
      </c>
      <c r="D183" s="1145" t="n">
        <v>0.02991024597392061</v>
      </c>
      <c r="E183" s="1145" t="n">
        <v>0.03701437229851576</v>
      </c>
      <c r="F183" s="1145" t="n">
        <v>0.05068342467340806</v>
      </c>
      <c r="G183" s="1145" t="inlineStr">
        <is>
          <t>NO</t>
        </is>
      </c>
      <c r="H183" s="1145" t="inlineStr"/>
      <c r="I183" s="1145" t="n">
        <v>0.069135085767889</v>
      </c>
      <c r="J183" s="1145" t="n">
        <v>0.07906697579883828</v>
      </c>
      <c r="K183" s="1145" t="n">
        <v>0.07015301513976728</v>
      </c>
      <c r="L183" s="1145" t="n">
        <v>0.04267834185943652</v>
      </c>
      <c r="M183" s="1145" t="n">
        <v>0.07906697579883828</v>
      </c>
      <c r="N183" s="1138" t="inlineStr">
        <is>
          <t>NO</t>
        </is>
      </c>
      <c r="O183" s="1138" t="inlineStr"/>
      <c r="P183" s="1138" t="inlineStr">
        <is>
          <t>No lead permit threshold hit on this date.</t>
        </is>
      </c>
    </row>
    <row r="184">
      <c r="A184" s="1144" t="n">
        <v>45840</v>
      </c>
      <c r="B184" s="1145" t="n">
        <v>0.05220065316800201</v>
      </c>
      <c r="C184" s="1145" t="n">
        <v>0.04923699697433593</v>
      </c>
      <c r="D184" s="1145" t="n">
        <v>0.03063691061412758</v>
      </c>
      <c r="E184" s="1145" t="n">
        <v>0.03843219785431921</v>
      </c>
      <c r="F184" s="1145" t="n">
        <v>0.05220065316800201</v>
      </c>
      <c r="G184" s="1145" t="inlineStr">
        <is>
          <t>NO</t>
        </is>
      </c>
      <c r="H184" s="1145" t="inlineStr"/>
      <c r="I184" s="1145" t="n">
        <v>0.09214853458669249</v>
      </c>
      <c r="J184" s="1145" t="n">
        <v>0.08018994150921444</v>
      </c>
      <c r="K184" s="1145" t="n">
        <v>0.04968139681171097</v>
      </c>
      <c r="L184" s="1145" t="n">
        <v>0.06539298291364314</v>
      </c>
      <c r="M184" s="1145" t="n">
        <v>0.09214853458669249</v>
      </c>
      <c r="N184" s="1138" t="inlineStr">
        <is>
          <t>NO</t>
        </is>
      </c>
      <c r="O184" s="1138" t="inlineStr"/>
      <c r="P184" s="1138" t="inlineStr">
        <is>
          <t>No lead permit threshold hit on this date.</t>
        </is>
      </c>
    </row>
    <row r="185">
      <c r="A185" s="1144" t="n">
        <v>45841</v>
      </c>
      <c r="B185" s="1145" t="n">
        <v>0.05346022601224255</v>
      </c>
      <c r="C185" s="1145" t="n">
        <v>0.0505208810284382</v>
      </c>
      <c r="D185" s="1145" t="n">
        <v>0.03092596655917323</v>
      </c>
      <c r="E185" s="1145" t="n">
        <v>0.03928295261197761</v>
      </c>
      <c r="F185" s="1145" t="n">
        <v>0.05346022601224255</v>
      </c>
      <c r="G185" s="1145" t="inlineStr">
        <is>
          <t>NO</t>
        </is>
      </c>
      <c r="H185" s="1145" t="inlineStr"/>
      <c r="I185" s="1145" t="n">
        <v>0.07713806845118273</v>
      </c>
      <c r="J185" s="1145" t="n">
        <v>0.09368637194522272</v>
      </c>
      <c r="K185" s="1145" t="n">
        <v>0.03864849858272842</v>
      </c>
      <c r="L185" s="1145" t="n">
        <v>0.05978734782756603</v>
      </c>
      <c r="M185" s="1145" t="n">
        <v>0.09368637194522272</v>
      </c>
      <c r="N185" s="1138" t="inlineStr">
        <is>
          <t>NO</t>
        </is>
      </c>
      <c r="O185" s="1138" t="inlineStr"/>
      <c r="P185" s="1138" t="inlineStr">
        <is>
          <t>No lead permit threshold hit on this date.</t>
        </is>
      </c>
    </row>
    <row r="186">
      <c r="A186" s="1142" t="n">
        <v>45842</v>
      </c>
      <c r="B186" s="1143" t="n">
        <v>0.05300726438034989</v>
      </c>
      <c r="C186" s="1143" t="n">
        <v>0.05126934399527264</v>
      </c>
      <c r="D186" s="1143" t="n">
        <v>0.03052961040597083</v>
      </c>
      <c r="E186" s="1143" t="n">
        <v>0.03909955272592505</v>
      </c>
      <c r="F186" s="1143" t="n">
        <v>0.05300726438034989</v>
      </c>
      <c r="G186" s="1143" t="inlineStr">
        <is>
          <t>NO</t>
        </is>
      </c>
      <c r="H186" s="1143" t="inlineStr"/>
      <c r="I186" s="1143" t="n">
        <v>0.03287462007496121</v>
      </c>
      <c r="J186" s="1143" t="n">
        <v>0.04981696886737705</v>
      </c>
      <c r="K186" s="1143" t="n">
        <v>0.02161892636091925</v>
      </c>
      <c r="L186" s="1143" t="n">
        <v>0.02598826357784501</v>
      </c>
      <c r="M186" s="1143" t="n">
        <v>0.04981696886737705</v>
      </c>
      <c r="N186" s="1135" t="inlineStr">
        <is>
          <t>NO</t>
        </is>
      </c>
      <c r="O186" s="1135" t="inlineStr"/>
      <c r="P186" s="1135" t="inlineStr">
        <is>
          <t>No lead permit threshold hit on this date.</t>
        </is>
      </c>
    </row>
    <row r="187">
      <c r="A187" s="1142" t="n">
        <v>45843</v>
      </c>
      <c r="B187" s="1143" t="n">
        <v>0.05299667169634348</v>
      </c>
      <c r="C187" s="1143" t="n">
        <v>0.05143381789353251</v>
      </c>
      <c r="D187" s="1143" t="n">
        <v>0.03006124930055189</v>
      </c>
      <c r="E187" s="1143" t="n">
        <v>0.03879243827799089</v>
      </c>
      <c r="F187" s="1143" t="n">
        <v>0.05299667169634348</v>
      </c>
      <c r="G187" s="1143" t="inlineStr">
        <is>
          <t>NO</t>
        </is>
      </c>
      <c r="H187" s="1143" t="inlineStr"/>
      <c r="I187" s="1143" t="n">
        <v>0.03100095782735332</v>
      </c>
      <c r="J187" s="1143" t="n">
        <v>0.03269690966452223</v>
      </c>
      <c r="K187" s="1143" t="n">
        <v>0.01832232210839583</v>
      </c>
      <c r="L187" s="1143" t="n">
        <v>0.0271148810653321</v>
      </c>
      <c r="M187" s="1143" t="n">
        <v>0.03269690966452223</v>
      </c>
      <c r="N187" s="1135" t="inlineStr">
        <is>
          <t>NO</t>
        </is>
      </c>
      <c r="O187" s="1135" t="inlineStr"/>
      <c r="P187" s="1135" t="inlineStr">
        <is>
          <t>No lead permit threshold hit on this date.</t>
        </is>
      </c>
    </row>
    <row r="188">
      <c r="A188" s="1142" t="n">
        <v>45844</v>
      </c>
      <c r="B188" s="1143" t="n">
        <v>0.05200440747271087</v>
      </c>
      <c r="C188" s="1143" t="n">
        <v>0.0514477056515687</v>
      </c>
      <c r="D188" s="1143" t="n">
        <v>0.02929636080153582</v>
      </c>
      <c r="E188" s="1143" t="n">
        <v>0.03864560171632487</v>
      </c>
      <c r="F188" s="1143" t="n">
        <v>0.05200440747271087</v>
      </c>
      <c r="G188" s="1143" t="inlineStr">
        <is>
          <t>NO</t>
        </is>
      </c>
      <c r="H188" s="1143" t="inlineStr"/>
      <c r="I188" s="1143" t="n">
        <v>0.02268532793786933</v>
      </c>
      <c r="J188" s="1143" t="n">
        <v>0.02792403193330753</v>
      </c>
      <c r="K188" s="1143" t="n">
        <v>0.01016635398026708</v>
      </c>
      <c r="L188" s="1143" t="n">
        <v>0.01344710458781023</v>
      </c>
      <c r="M188" s="1143" t="n">
        <v>0.02792403193330753</v>
      </c>
      <c r="N188" s="1135" t="inlineStr">
        <is>
          <t>NO</t>
        </is>
      </c>
      <c r="O188" s="1135" t="inlineStr"/>
      <c r="P188" s="1135" t="inlineStr">
        <is>
          <t>No lead permit threshold hit on this date.</t>
        </is>
      </c>
    </row>
    <row r="189">
      <c r="A189" s="1142" t="n">
        <v>45845</v>
      </c>
      <c r="B189" s="1143" t="n">
        <v>0.05312037526723038</v>
      </c>
      <c r="C189" s="1143" t="n">
        <v>0.05258030384514676</v>
      </c>
      <c r="D189" s="1143" t="n">
        <v>0.03051741286387349</v>
      </c>
      <c r="E189" s="1143" t="n">
        <v>0.03904476134776073</v>
      </c>
      <c r="F189" s="1143" t="n">
        <v>0.05312037526723038</v>
      </c>
      <c r="G189" s="1143" t="inlineStr">
        <is>
          <t>NO</t>
        </is>
      </c>
      <c r="H189" s="1143" t="inlineStr"/>
      <c r="I189" s="1143" t="n">
        <v>0.05410033511692136</v>
      </c>
      <c r="J189" s="1143" t="n">
        <v>0.05916646977724644</v>
      </c>
      <c r="K189" s="1143" t="n">
        <v>0.04491189206195355</v>
      </c>
      <c r="L189" s="1143" t="n">
        <v>0.03191927455472334</v>
      </c>
      <c r="M189" s="1143" t="n">
        <v>0.05916646977724644</v>
      </c>
      <c r="N189" s="1135" t="inlineStr">
        <is>
          <t>NO</t>
        </is>
      </c>
      <c r="O189" s="1135" t="inlineStr"/>
      <c r="P189" s="1135" t="inlineStr">
        <is>
          <t>No lead permit threshold hit on this date.</t>
        </is>
      </c>
    </row>
    <row r="190">
      <c r="A190" s="1144" t="n">
        <v>45846</v>
      </c>
      <c r="B190" s="1145" t="n">
        <v>0.05439948651873757</v>
      </c>
      <c r="C190" s="1145" t="n">
        <v>0.05709348269132293</v>
      </c>
      <c r="D190" s="1145" t="n">
        <v>0.03254249096301369</v>
      </c>
      <c r="E190" s="1145" t="n">
        <v>0.03990898329300729</v>
      </c>
      <c r="F190" s="1145" t="n">
        <v>0.05709348269132293</v>
      </c>
      <c r="G190" s="1145" t="inlineStr">
        <is>
          <t>NO</t>
        </is>
      </c>
      <c r="H190" s="1145" t="inlineStr"/>
      <c r="I190" s="1145" t="n">
        <v>0.05467589245231848</v>
      </c>
      <c r="J190" s="1145" t="n">
        <v>0.09248913324717328</v>
      </c>
      <c r="K190" s="1145" t="n">
        <v>0.06652857293810016</v>
      </c>
      <c r="L190" s="1145" t="n">
        <v>0.0376753066761266</v>
      </c>
      <c r="M190" s="1145" t="n">
        <v>0.09248913324717328</v>
      </c>
      <c r="N190" s="1138" t="inlineStr">
        <is>
          <t>NO</t>
        </is>
      </c>
      <c r="O190" s="1138" t="inlineStr"/>
      <c r="P190" s="1138" t="inlineStr">
        <is>
          <t>No lead permit threshold hit on this date.</t>
        </is>
      </c>
    </row>
    <row r="191">
      <c r="A191" s="1144" t="n">
        <v>45847</v>
      </c>
      <c r="B191" s="1145" t="n">
        <v>0.05435004851873749</v>
      </c>
      <c r="C191" s="1145" t="n">
        <v>0.05869257105178451</v>
      </c>
      <c r="D191" s="1145" t="n">
        <v>0.03321811237210805</v>
      </c>
      <c r="E191" s="1145" t="n">
        <v>0.03991729961540759</v>
      </c>
      <c r="F191" s="1145" t="n">
        <v>0.05869257105178451</v>
      </c>
      <c r="G191" s="1145" t="inlineStr">
        <is>
          <t>NO</t>
        </is>
      </c>
      <c r="H191" s="1145" t="inlineStr"/>
      <c r="I191" s="1145" t="n">
        <v>0.06232989030044042</v>
      </c>
      <c r="J191" s="1145" t="n">
        <v>0.07903626548610183</v>
      </c>
      <c r="K191" s="1145" t="n">
        <v>0.04605913982667123</v>
      </c>
      <c r="L191" s="1145" t="n">
        <v>0.03919285605382759</v>
      </c>
      <c r="M191" s="1145" t="n">
        <v>0.07903626548610183</v>
      </c>
      <c r="N191" s="1138" t="inlineStr">
        <is>
          <t>NO</t>
        </is>
      </c>
      <c r="O191" s="1138" t="inlineStr"/>
      <c r="P191" s="1138" t="inlineStr">
        <is>
          <t>No lead permit threshold hit on this date.</t>
        </is>
      </c>
    </row>
    <row r="192">
      <c r="A192" s="1144" t="n">
        <v>45848</v>
      </c>
      <c r="B192" s="1145" t="n">
        <v>0.05485659376002797</v>
      </c>
      <c r="C192" s="1145" t="n">
        <v>0.06036692303601709</v>
      </c>
      <c r="D192" s="1145" t="n">
        <v>0.03464768094478857</v>
      </c>
      <c r="E192" s="1145" t="n">
        <v>0.04020110017477049</v>
      </c>
      <c r="F192" s="1145" t="n">
        <v>0.06036692303601709</v>
      </c>
      <c r="G192" s="1145" t="inlineStr">
        <is>
          <t>NO</t>
        </is>
      </c>
      <c r="H192" s="1145" t="inlineStr"/>
      <c r="I192" s="1145" t="n">
        <v>0.06653727613928215</v>
      </c>
      <c r="J192" s="1145" t="n">
        <v>0.08387597800168058</v>
      </c>
      <c r="K192" s="1145" t="n">
        <v>0.07061461650714008</v>
      </c>
      <c r="L192" s="1145" t="n">
        <v>0.03851854953559742</v>
      </c>
      <c r="M192" s="1145" t="n">
        <v>0.08387597800168058</v>
      </c>
      <c r="N192" s="1138" t="inlineStr">
        <is>
          <t>NO</t>
        </is>
      </c>
      <c r="O192" s="1138" t="inlineStr"/>
      <c r="P192" s="1138" t="inlineStr">
        <is>
          <t>No lead permit threshold hit on this date.</t>
        </is>
      </c>
    </row>
    <row r="193">
      <c r="A193" s="1142" t="n">
        <v>45849</v>
      </c>
      <c r="B193" s="1143" t="n">
        <v>0.05474782888958506</v>
      </c>
      <c r="C193" s="1143" t="n">
        <v>0.06046020194456981</v>
      </c>
      <c r="D193" s="1143" t="n">
        <v>0.0343760074525099</v>
      </c>
      <c r="E193" s="1143" t="n">
        <v>0.03995833038971131</v>
      </c>
      <c r="F193" s="1143" t="n">
        <v>0.06046020194456981</v>
      </c>
      <c r="G193" s="1143" t="inlineStr">
        <is>
          <t>NO</t>
        </is>
      </c>
      <c r="H193" s="1143" t="inlineStr"/>
      <c r="I193" s="1143" t="n">
        <v>0.06993107183534771</v>
      </c>
      <c r="J193" s="1143" t="n">
        <v>0.04549087834703446</v>
      </c>
      <c r="K193" s="1143" t="n">
        <v>0.0307064395819565</v>
      </c>
      <c r="L193" s="1143" t="n">
        <v>0.04847067959896226</v>
      </c>
      <c r="M193" s="1143" t="n">
        <v>0.06993107183534771</v>
      </c>
      <c r="N193" s="1135" t="inlineStr">
        <is>
          <t>NO</t>
        </is>
      </c>
      <c r="O193" s="1135" t="inlineStr"/>
      <c r="P193" s="1135" t="inlineStr">
        <is>
          <t>No lead permit threshold hit on this date.</t>
        </is>
      </c>
    </row>
    <row r="194">
      <c r="A194" s="1142" t="n">
        <v>45850</v>
      </c>
      <c r="B194" s="1143" t="n">
        <v>0.0535582809362035</v>
      </c>
      <c r="C194" s="1143" t="n">
        <v>0.05938399548120812</v>
      </c>
      <c r="D194" s="1143" t="n">
        <v>0.03362229989266587</v>
      </c>
      <c r="E194" s="1143" t="n">
        <v>0.03945555192414572</v>
      </c>
      <c r="F194" s="1143" t="n">
        <v>0.05938399548120812</v>
      </c>
      <c r="G194" s="1143" t="inlineStr">
        <is>
          <t>NO</t>
        </is>
      </c>
      <c r="H194" s="1143" t="inlineStr"/>
      <c r="I194" s="1143" t="n">
        <v>0.02875776586825692</v>
      </c>
      <c r="J194" s="1143" t="n">
        <v>0.01826824882179621</v>
      </c>
      <c r="K194" s="1143" t="n">
        <v>0.01235301329969038</v>
      </c>
      <c r="L194" s="1143" t="n">
        <v>0.02727927549384054</v>
      </c>
      <c r="M194" s="1143" t="n">
        <v>0.02875776586825692</v>
      </c>
      <c r="N194" s="1135" t="inlineStr">
        <is>
          <t>NO</t>
        </is>
      </c>
      <c r="O194" s="1135" t="inlineStr"/>
      <c r="P194" s="1135" t="inlineStr">
        <is>
          <t>No lead permit threshold hit on this date.</t>
        </is>
      </c>
    </row>
    <row r="195">
      <c r="A195" s="1142" t="n">
        <v>45851</v>
      </c>
      <c r="B195" s="1143" t="n">
        <v>0.05255113379705938</v>
      </c>
      <c r="C195" s="1143" t="n">
        <v>0.05860953928118335</v>
      </c>
      <c r="D195" s="1143" t="n">
        <v>0.03283718054274727</v>
      </c>
      <c r="E195" s="1143" t="n">
        <v>0.03866045549860339</v>
      </c>
      <c r="F195" s="1143" t="n">
        <v>0.05860953928118335</v>
      </c>
      <c r="G195" s="1143" t="inlineStr">
        <is>
          <t>NO</t>
        </is>
      </c>
      <c r="H195" s="1143" t="inlineStr"/>
      <c r="I195" s="1143" t="n">
        <v>0.01840796696393241</v>
      </c>
      <c r="J195" s="1143" t="n">
        <v>0.01837804470650518</v>
      </c>
      <c r="K195" s="1143" t="n">
        <v>0.007219787351118659</v>
      </c>
      <c r="L195" s="1143" t="n">
        <v>0.01977039609311025</v>
      </c>
      <c r="M195" s="1143" t="n">
        <v>0.01977039609311025</v>
      </c>
      <c r="N195" s="1135" t="inlineStr">
        <is>
          <t>NO</t>
        </is>
      </c>
      <c r="O195" s="1135" t="inlineStr"/>
      <c r="P195" s="1135" t="inlineStr">
        <is>
          <t>No lead permit threshold hit on this date.</t>
        </is>
      </c>
    </row>
    <row r="196">
      <c r="A196" s="1142" t="n">
        <v>45852</v>
      </c>
      <c r="B196" s="1143" t="n">
        <v>0.0541214073029643</v>
      </c>
      <c r="C196" s="1143" t="n">
        <v>0.05778893120086138</v>
      </c>
      <c r="D196" s="1143" t="n">
        <v>0.03350657973824286</v>
      </c>
      <c r="E196" s="1143" t="n">
        <v>0.03877630060185872</v>
      </c>
      <c r="F196" s="1143" t="n">
        <v>0.05778893120086138</v>
      </c>
      <c r="G196" s="1143" t="inlineStr">
        <is>
          <t>NO</t>
        </is>
      </c>
      <c r="H196" s="1143" t="inlineStr"/>
      <c r="I196" s="1143" t="n">
        <v>0.07123675339134834</v>
      </c>
      <c r="J196" s="1143" t="n">
        <v>0.04205655786767641</v>
      </c>
      <c r="K196" s="1143" t="n">
        <v>0.02900191729621115</v>
      </c>
      <c r="L196" s="1143" t="n">
        <v>0.02560383083614066</v>
      </c>
      <c r="M196" s="1143" t="n">
        <v>0.07123675339134834</v>
      </c>
      <c r="N196" s="1135" t="inlineStr">
        <is>
          <t>NO</t>
        </is>
      </c>
      <c r="O196" s="1135" t="inlineStr"/>
      <c r="P196" s="1135" t="inlineStr">
        <is>
          <t>No lead permit threshold hit on this date.</t>
        </is>
      </c>
    </row>
    <row r="197">
      <c r="A197" s="1144" t="n">
        <v>45853</v>
      </c>
      <c r="B197" s="1145" t="n">
        <v>0.05647751640368719</v>
      </c>
      <c r="C197" s="1145" t="n">
        <v>0.05842710372212423</v>
      </c>
      <c r="D197" s="1145" t="n">
        <v>0.03437753500715585</v>
      </c>
      <c r="E197" s="1145" t="n">
        <v>0.03977506575532475</v>
      </c>
      <c r="F197" s="1145" t="n">
        <v>0.05842710372212423</v>
      </c>
      <c r="G197" s="1145" t="inlineStr">
        <is>
          <t>NO</t>
        </is>
      </c>
      <c r="H197" s="1145" t="inlineStr"/>
      <c r="I197" s="1145" t="n">
        <v>0.08461188413681855</v>
      </c>
      <c r="J197" s="1145" t="n">
        <v>0.04433798628898627</v>
      </c>
      <c r="K197" s="1145" t="n">
        <v>0.03489894237153232</v>
      </c>
      <c r="L197" s="1145" t="n">
        <v>0.04996930590535943</v>
      </c>
      <c r="M197" s="1145" t="n">
        <v>0.08461188413681855</v>
      </c>
      <c r="N197" s="1138" t="inlineStr">
        <is>
          <t>NO</t>
        </is>
      </c>
      <c r="O197" s="1138" t="inlineStr"/>
      <c r="P197" s="1138" t="inlineStr">
        <is>
          <t>No lead permit threshold hit on this date.</t>
        </is>
      </c>
    </row>
    <row r="198">
      <c r="A198" s="1144" t="n">
        <v>45854</v>
      </c>
      <c r="B198" s="1145" t="n">
        <v>0.0570275876832336</v>
      </c>
      <c r="C198" s="1145" t="n">
        <v>0.05846703733111799</v>
      </c>
      <c r="D198" s="1145" t="n">
        <v>0.03423684739380479</v>
      </c>
      <c r="E198" s="1145" t="n">
        <v>0.03817861397042879</v>
      </c>
      <c r="F198" s="1145" t="n">
        <v>0.05846703733111799</v>
      </c>
      <c r="G198" s="1145" t="inlineStr">
        <is>
          <t>NO</t>
        </is>
      </c>
      <c r="H198" s="1145" t="inlineStr"/>
      <c r="I198" s="1145" t="n">
        <v>0.08185201795497296</v>
      </c>
      <c r="J198" s="1145" t="n">
        <v>0.06228550383860501</v>
      </c>
      <c r="K198" s="1145" t="n">
        <v>0.04247355371903026</v>
      </c>
      <c r="L198" s="1145" t="n">
        <v>0.03700609379620574</v>
      </c>
      <c r="M198" s="1145" t="n">
        <v>0.08185201795497296</v>
      </c>
      <c r="N198" s="1138" t="inlineStr">
        <is>
          <t>NO</t>
        </is>
      </c>
      <c r="O198" s="1138" t="inlineStr"/>
      <c r="P198" s="1138" t="inlineStr">
        <is>
          <t>No lead permit threshold hit on this date.</t>
        </is>
      </c>
    </row>
    <row r="199">
      <c r="A199" s="1144" t="n">
        <v>45855</v>
      </c>
      <c r="B199" s="1145" t="n">
        <v>0.05738784993700142</v>
      </c>
      <c r="C199" s="1145" t="n">
        <v>0.05949226789566093</v>
      </c>
      <c r="D199" s="1145" t="n">
        <v>0.03490056807314553</v>
      </c>
      <c r="E199" s="1145" t="n">
        <v>0.03773366501022191</v>
      </c>
      <c r="F199" s="1145" t="n">
        <v>0.05949226789566093</v>
      </c>
      <c r="G199" s="1145" t="inlineStr">
        <is>
          <t>NO</t>
        </is>
      </c>
      <c r="H199" s="1145" t="inlineStr"/>
      <c r="I199" s="1145" t="n">
        <v>0.06857679090939499</v>
      </c>
      <c r="J199" s="1145" t="n">
        <v>0.09177708693078282</v>
      </c>
      <c r="K199" s="1145" t="n">
        <v>0.06272582449138966</v>
      </c>
      <c r="L199" s="1145" t="n">
        <v>0.03938657119752667</v>
      </c>
      <c r="M199" s="1145" t="n">
        <v>0.09177708693078282</v>
      </c>
      <c r="N199" s="1138" t="inlineStr">
        <is>
          <t>NO</t>
        </is>
      </c>
      <c r="O199" s="1138" t="inlineStr"/>
      <c r="P199" s="1138" t="inlineStr">
        <is>
          <t>No lead permit threshold hit on this date.</t>
        </is>
      </c>
    </row>
    <row r="200">
      <c r="A200" s="1142" t="n">
        <v>45856</v>
      </c>
      <c r="B200" s="1143" t="n">
        <v>0.05762653582445786</v>
      </c>
      <c r="C200" s="1143" t="n">
        <v>0.05871250611470702</v>
      </c>
      <c r="D200" s="1143" t="n">
        <v>0.0351002662845165</v>
      </c>
      <c r="E200" s="1143" t="n">
        <v>0.03789363596140281</v>
      </c>
      <c r="F200" s="1143" t="n">
        <v>0.05871250611470702</v>
      </c>
      <c r="G200" s="1143" t="inlineStr">
        <is>
          <t>NO</t>
        </is>
      </c>
      <c r="H200" s="1143" t="inlineStr"/>
      <c r="I200" s="1143" t="n">
        <v>0.06702630001989446</v>
      </c>
      <c r="J200" s="1143" t="n">
        <v>0.04173389147915253</v>
      </c>
      <c r="K200" s="1143" t="n">
        <v>0.04504745779209653</v>
      </c>
      <c r="L200" s="1143" t="n">
        <v>0.04406900682269079</v>
      </c>
      <c r="M200" s="1143" t="n">
        <v>0.06702630001989446</v>
      </c>
      <c r="N200" s="1135" t="inlineStr">
        <is>
          <t>NO</t>
        </is>
      </c>
      <c r="O200" s="1135" t="inlineStr"/>
      <c r="P200" s="1135" t="inlineStr">
        <is>
          <t>No lead permit threshold hit on this date.</t>
        </is>
      </c>
    </row>
    <row r="201">
      <c r="A201" s="1142" t="n">
        <v>45857</v>
      </c>
      <c r="B201" s="1143" t="n">
        <v>0.05460122672293748</v>
      </c>
      <c r="C201" s="1143" t="n">
        <v>0.05774471525564708</v>
      </c>
      <c r="D201" s="1143" t="n">
        <v>0.034275160892433</v>
      </c>
      <c r="E201" s="1143" t="n">
        <v>0.03767467114124926</v>
      </c>
      <c r="F201" s="1143" t="n">
        <v>0.05774471525564708</v>
      </c>
      <c r="G201" s="1143" t="inlineStr">
        <is>
          <t>NO</t>
        </is>
      </c>
      <c r="H201" s="1143" t="inlineStr"/>
      <c r="I201" s="1143" t="n">
        <v>0.0232263252268265</v>
      </c>
      <c r="J201" s="1143" t="n">
        <v>0.02425268490310556</v>
      </c>
      <c r="K201" s="1143" t="n">
        <v>0.0097183040290259</v>
      </c>
      <c r="L201" s="1143" t="n">
        <v>0.04124700357420603</v>
      </c>
      <c r="M201" s="1143" t="n">
        <v>0.04124700357420603</v>
      </c>
      <c r="N201" s="1135" t="inlineStr">
        <is>
          <t>NO</t>
        </is>
      </c>
      <c r="O201" s="1135" t="inlineStr"/>
      <c r="P201" s="1135" t="inlineStr">
        <is>
          <t>No lead permit threshold hit on this date.</t>
        </is>
      </c>
    </row>
    <row r="202">
      <c r="A202" s="1142" t="n">
        <v>45858</v>
      </c>
      <c r="B202" s="1143" t="n">
        <v>0.05290684942786035</v>
      </c>
      <c r="C202" s="1143" t="n">
        <v>0.05582589914356091</v>
      </c>
      <c r="D202" s="1143" t="n">
        <v>0.03376441377785167</v>
      </c>
      <c r="E202" s="1143" t="n">
        <v>0.03724136418094882</v>
      </c>
      <c r="F202" s="1143" t="n">
        <v>0.05582589914356091</v>
      </c>
      <c r="G202" s="1143" t="inlineStr">
        <is>
          <t>NO</t>
        </is>
      </c>
      <c r="H202" s="1143" t="inlineStr"/>
      <c r="I202" s="1143" t="n">
        <v>0.01665223620492289</v>
      </c>
      <c r="J202" s="1143" t="n">
        <v>0.00883440386661603</v>
      </c>
      <c r="K202" s="1143" t="n">
        <v>0.006995177090204077</v>
      </c>
      <c r="L202" s="1143" t="n">
        <v>0.02371147278186014</v>
      </c>
      <c r="M202" s="1143" t="n">
        <v>0.02371147278186014</v>
      </c>
      <c r="N202" s="1135" t="inlineStr">
        <is>
          <t>NO</t>
        </is>
      </c>
      <c r="O202" s="1135" t="inlineStr"/>
      <c r="P202" s="1135" t="inlineStr">
        <is>
          <t>No lead permit threshold hit on this date.</t>
        </is>
      </c>
    </row>
    <row r="203">
      <c r="A203" s="1142" t="n">
        <v>45859</v>
      </c>
      <c r="B203" s="1143" t="n">
        <v>0.05402557156194429</v>
      </c>
      <c r="C203" s="1143" t="n">
        <v>0.05696327171758426</v>
      </c>
      <c r="D203" s="1143" t="n">
        <v>0.034658070105096</v>
      </c>
      <c r="E203" s="1143" t="n">
        <v>0.0375829680501329</v>
      </c>
      <c r="F203" s="1143" t="n">
        <v>0.05696327171758426</v>
      </c>
      <c r="G203" s="1143" t="inlineStr">
        <is>
          <t>NO</t>
        </is>
      </c>
      <c r="H203" s="1143" t="inlineStr"/>
      <c r="I203" s="1143" t="n">
        <v>0.05459357393646546</v>
      </c>
      <c r="J203" s="1143" t="n">
        <v>0.05305433545780718</v>
      </c>
      <c r="K203" s="1143" t="n">
        <v>0.03590723426014066</v>
      </c>
      <c r="L203" s="1143" t="n">
        <v>0.0459077854580732</v>
      </c>
      <c r="M203" s="1143" t="n">
        <v>0.05459357393646546</v>
      </c>
      <c r="N203" s="1135" t="inlineStr">
        <is>
          <t>NO</t>
        </is>
      </c>
      <c r="O203" s="1135" t="inlineStr"/>
      <c r="P203" s="1135" t="inlineStr">
        <is>
          <t>No lead permit threshold hit on this date.</t>
        </is>
      </c>
    </row>
    <row r="204">
      <c r="A204" s="1142" t="n">
        <v>45860</v>
      </c>
      <c r="B204" s="1143" t="n">
        <v>0.05488154682740923</v>
      </c>
      <c r="C204" s="1143" t="n">
        <v>0.05787872689425687</v>
      </c>
      <c r="D204" s="1143" t="n">
        <v>0.03563216296636216</v>
      </c>
      <c r="E204" s="1143" t="n">
        <v>0.03755592708888986</v>
      </c>
      <c r="F204" s="1143" t="n">
        <v>0.05787872689425687</v>
      </c>
      <c r="G204" s="1143" t="inlineStr">
        <is>
          <t>NO</t>
        </is>
      </c>
      <c r="H204" s="1143" t="inlineStr"/>
      <c r="I204" s="1143" t="n">
        <v>0.04491821164630221</v>
      </c>
      <c r="J204" s="1143" t="n">
        <v>0.06017074821198877</v>
      </c>
      <c r="K204" s="1143" t="n">
        <v>0.04056819895048016</v>
      </c>
      <c r="L204" s="1143" t="n">
        <v>0.02758424629564197</v>
      </c>
      <c r="M204" s="1143" t="n">
        <v>0.06017074821198877</v>
      </c>
      <c r="N204" s="1135" t="inlineStr">
        <is>
          <t>NO</t>
        </is>
      </c>
      <c r="O204" s="1135" t="inlineStr"/>
      <c r="P204" s="1135" t="inlineStr">
        <is>
          <t>No lead permit threshold hit on this date.</t>
        </is>
      </c>
    </row>
    <row r="205">
      <c r="A205" s="1142" t="n">
        <v>45861</v>
      </c>
      <c r="B205" s="1143" t="n">
        <v>0.05438307116639128</v>
      </c>
      <c r="C205" s="1143" t="n">
        <v>0.0575274295220392</v>
      </c>
      <c r="D205" s="1143" t="n">
        <v>0.03661829771132818</v>
      </c>
      <c r="E205" s="1143" t="n">
        <v>0.03588242503580209</v>
      </c>
      <c r="F205" s="1143" t="n">
        <v>0.0575274295220392</v>
      </c>
      <c r="G205" s="1143" t="inlineStr">
        <is>
          <t>NO</t>
        </is>
      </c>
      <c r="H205" s="1143" t="inlineStr"/>
      <c r="I205" s="1143" t="n">
        <v>0.03316951289714909</v>
      </c>
      <c r="J205" s="1143" t="n">
        <v>0.06093703826524127</v>
      </c>
      <c r="K205" s="1143" t="n">
        <v>0.04857279398959122</v>
      </c>
      <c r="L205" s="1143" t="n">
        <v>0.03270643650717702</v>
      </c>
      <c r="M205" s="1143" t="n">
        <v>0.06093703826524127</v>
      </c>
      <c r="N205" s="1135" t="inlineStr">
        <is>
          <t>NO</t>
        </is>
      </c>
      <c r="O205" s="1135" t="inlineStr"/>
      <c r="P205" s="1135" t="inlineStr">
        <is>
          <t>No lead permit threshold hit on this date.</t>
        </is>
      </c>
    </row>
    <row r="206">
      <c r="A206" s="1144" t="n">
        <v>45862</v>
      </c>
      <c r="B206" s="1145" t="n">
        <v>0.05472503312500852</v>
      </c>
      <c r="C206" s="1145" t="n">
        <v>0.06517636543100153</v>
      </c>
      <c r="D206" s="1145" t="n">
        <v>0.0373445768031763</v>
      </c>
      <c r="E206" s="1145" t="n">
        <v>0.03581511576687504</v>
      </c>
      <c r="F206" s="1145" t="n">
        <v>0.06517636543100153</v>
      </c>
      <c r="G206" s="1145" t="inlineStr">
        <is>
          <t>NO</t>
        </is>
      </c>
      <c r="H206" s="1145" t="inlineStr"/>
      <c r="I206" s="1145" t="n">
        <v>0.0655669936787439</v>
      </c>
      <c r="J206" s="1145" t="n">
        <v>0.3449620263160126</v>
      </c>
      <c r="K206" s="1145" t="n">
        <v>0.04793485400821959</v>
      </c>
      <c r="L206" s="1145" t="n">
        <v>0.03843617612972292</v>
      </c>
      <c r="M206" s="1145" t="n">
        <v>0.3449620263160126</v>
      </c>
      <c r="N206" s="1138" t="inlineStr">
        <is>
          <t>NO</t>
        </is>
      </c>
      <c r="O206" s="1138" t="inlineStr"/>
      <c r="P206" s="1138" t="inlineStr">
        <is>
          <t>No lead permit threshold hit on this date.</t>
        </is>
      </c>
    </row>
    <row r="207">
      <c r="A207" s="1144" t="n">
        <v>45863</v>
      </c>
      <c r="B207" s="1145" t="n">
        <v>0.05526671054349178</v>
      </c>
      <c r="C207" s="1145" t="n">
        <v>0.06531953472654566</v>
      </c>
      <c r="D207" s="1145" t="n">
        <v>0.03708386139464906</v>
      </c>
      <c r="E207" s="1145" t="n">
        <v>0.03624337632300176</v>
      </c>
      <c r="F207" s="1145" t="n">
        <v>0.06531953472654566</v>
      </c>
      <c r="G207" s="1145" t="inlineStr">
        <is>
          <t>NO</t>
        </is>
      </c>
      <c r="H207" s="1145" t="inlineStr"/>
      <c r="I207" s="1145" t="n">
        <v>0.05573844080417285</v>
      </c>
      <c r="J207" s="1145" t="n">
        <v>0.07755077621638345</v>
      </c>
      <c r="K207" s="1145" t="n">
        <v>0.03534261017076324</v>
      </c>
      <c r="L207" s="1145" t="n">
        <v>0.06235668898331836</v>
      </c>
      <c r="M207" s="1145" t="n">
        <v>0.07755077621638345</v>
      </c>
      <c r="N207" s="1138" t="inlineStr">
        <is>
          <t>NO</t>
        </is>
      </c>
      <c r="O207" s="1138" t="inlineStr"/>
      <c r="P207" s="1138" t="inlineStr">
        <is>
          <t>No lead permit threshold hit on this date.</t>
        </is>
      </c>
    </row>
    <row r="208">
      <c r="A208" s="1142" t="n">
        <v>45864</v>
      </c>
      <c r="B208" s="1143" t="n">
        <v>0.05181777627017622</v>
      </c>
      <c r="C208" s="1143" t="n">
        <v>0.06217159529359609</v>
      </c>
      <c r="D208" s="1143" t="n">
        <v>0.03619546422274549</v>
      </c>
      <c r="E208" s="1143" t="n">
        <v>0.03587524369513624</v>
      </c>
      <c r="F208" s="1143" t="n">
        <v>0.06217159529359609</v>
      </c>
      <c r="G208" s="1143" t="inlineStr">
        <is>
          <t>NO</t>
        </is>
      </c>
      <c r="H208" s="1143" t="inlineStr"/>
      <c r="I208" s="1143" t="n">
        <v>0.01781847223836741</v>
      </c>
      <c r="J208" s="1143" t="n">
        <v>0.02718345806650779</v>
      </c>
      <c r="K208" s="1143" t="n">
        <v>0.01550279894689457</v>
      </c>
      <c r="L208" s="1143" t="n">
        <v>0.01370948735344533</v>
      </c>
      <c r="M208" s="1143" t="n">
        <v>0.02718345806650779</v>
      </c>
      <c r="N208" s="1135" t="inlineStr">
        <is>
          <t>NO</t>
        </is>
      </c>
      <c r="O208" s="1135" t="inlineStr"/>
      <c r="P208" s="1135" t="inlineStr">
        <is>
          <t>No lead permit threshold hit on this date.</t>
        </is>
      </c>
    </row>
    <row r="209">
      <c r="A209" s="1142" t="n">
        <v>45865</v>
      </c>
      <c r="B209" s="1143" t="n">
        <v>0.04987899370301006</v>
      </c>
      <c r="C209" s="1143" t="n">
        <v>0.06070859052433514</v>
      </c>
      <c r="D209" s="1143" t="n">
        <v>0.03502439962551461</v>
      </c>
      <c r="E209" s="1143" t="n">
        <v>0.03457340704168497</v>
      </c>
      <c r="F209" s="1143" t="n">
        <v>0.06070859052433514</v>
      </c>
      <c r="G209" s="1143" t="inlineStr">
        <is>
          <t>NO</t>
        </is>
      </c>
      <c r="H209" s="1143" t="inlineStr"/>
      <c r="I209" s="1143" t="n">
        <v>0.02467702478621848</v>
      </c>
      <c r="J209" s="1143" t="n">
        <v>0.01963956798613684</v>
      </c>
      <c r="K209" s="1143" t="n">
        <v>0.008331339598927684</v>
      </c>
      <c r="L209" s="1143" t="n">
        <v>0.01936027187957313</v>
      </c>
      <c r="M209" s="1143" t="n">
        <v>0.02467702478621848</v>
      </c>
      <c r="N209" s="1135" t="inlineStr">
        <is>
          <t>NO</t>
        </is>
      </c>
      <c r="O209" s="1135" t="inlineStr"/>
      <c r="P209" s="1135" t="inlineStr">
        <is>
          <t>No lead permit threshold hit on this date.</t>
        </is>
      </c>
    </row>
    <row r="210">
      <c r="A210" s="1142" t="n">
        <v>45866</v>
      </c>
      <c r="B210" s="1143" t="n">
        <v>0.05129865064308285</v>
      </c>
      <c r="C210" s="1143" t="n">
        <v>0.0616434530259195</v>
      </c>
      <c r="D210" s="1143" t="n">
        <v>0.03614861886951244</v>
      </c>
      <c r="E210" s="1143" t="n">
        <v>0.03518476457528626</v>
      </c>
      <c r="F210" s="1143" t="n">
        <v>0.0616434530259195</v>
      </c>
      <c r="G210" s="1143" t="inlineStr">
        <is>
          <t>NO</t>
        </is>
      </c>
      <c r="H210" s="1143" t="inlineStr"/>
      <c r="I210" s="1143" t="n">
        <v>0.07039890338241225</v>
      </c>
      <c r="J210" s="1143" t="n">
        <v>0.0559321380294506</v>
      </c>
      <c r="K210" s="1143" t="n">
        <v>0.0460464763296862</v>
      </c>
      <c r="L210" s="1143" t="n">
        <v>0.03243283775264472</v>
      </c>
      <c r="M210" s="1143" t="n">
        <v>0.07039890338241225</v>
      </c>
      <c r="N210" s="1135" t="inlineStr">
        <is>
          <t>NO</t>
        </is>
      </c>
      <c r="O210" s="1135" t="inlineStr"/>
      <c r="P210" s="1135" t="inlineStr">
        <is>
          <t>No lead permit threshold hit on this date.</t>
        </is>
      </c>
    </row>
    <row r="211">
      <c r="A211" s="1142" t="n">
        <v>45867</v>
      </c>
      <c r="B211" s="1143" t="n">
        <v>0.05220681779441729</v>
      </c>
      <c r="C211" s="1143" t="n">
        <v>0.06293628105218893</v>
      </c>
      <c r="D211" s="1143" t="n">
        <v>0.03778800279026447</v>
      </c>
      <c r="E211" s="1143" t="n">
        <v>0.03589626027773611</v>
      </c>
      <c r="F211" s="1143" t="n">
        <v>0.06293628105218893</v>
      </c>
      <c r="G211" s="1143" t="inlineStr">
        <is>
          <t>NO</t>
        </is>
      </c>
      <c r="H211" s="1143" t="inlineStr"/>
      <c r="I211" s="1143" t="n">
        <v>0.0500013717402551</v>
      </c>
      <c r="J211" s="1143" t="n">
        <v>0.07072488753272989</v>
      </c>
      <c r="K211" s="1143" t="n">
        <v>0.05858378512216025</v>
      </c>
      <c r="L211" s="1143" t="n">
        <v>0.03976344107557516</v>
      </c>
      <c r="M211" s="1143" t="n">
        <v>0.07072488753272989</v>
      </c>
      <c r="N211" s="1135" t="inlineStr">
        <is>
          <t>NO</t>
        </is>
      </c>
      <c r="O211" s="1135" t="inlineStr"/>
      <c r="P211" s="1135" t="inlineStr">
        <is>
          <t>No lead permit threshold hit on this date.</t>
        </is>
      </c>
    </row>
    <row r="212">
      <c r="A212" s="1144" t="n">
        <v>45868</v>
      </c>
      <c r="B212" s="1145" t="n">
        <v>0.05181022737715911</v>
      </c>
      <c r="C212" s="1145" t="n">
        <v>0.06231047046010361</v>
      </c>
      <c r="D212" s="1145" t="n">
        <v>0.0367515888156688</v>
      </c>
      <c r="E212" s="1145" t="n">
        <v>0.03615311761464604</v>
      </c>
      <c r="F212" s="1145" t="n">
        <v>0.06231047046010361</v>
      </c>
      <c r="G212" s="1145" t="inlineStr">
        <is>
          <t>NO</t>
        </is>
      </c>
      <c r="H212" s="1145" t="inlineStr"/>
      <c r="I212" s="1145" t="n">
        <v>0.04451921503805999</v>
      </c>
      <c r="J212" s="1145" t="n">
        <v>0.08459366218323516</v>
      </c>
      <c r="K212" s="1145" t="n">
        <v>0.04791242175329103</v>
      </c>
      <c r="L212" s="1145" t="n">
        <v>0.03410761225239888</v>
      </c>
      <c r="M212" s="1145" t="n">
        <v>0.08459366218323516</v>
      </c>
      <c r="N212" s="1138" t="inlineStr">
        <is>
          <t>NO</t>
        </is>
      </c>
      <c r="O212" s="1138" t="inlineStr"/>
      <c r="P212" s="1138" t="inlineStr">
        <is>
          <t>No lead permit threshold hit on this date.</t>
        </is>
      </c>
    </row>
    <row r="213">
      <c r="A213" s="1142" t="n">
        <v>45869</v>
      </c>
      <c r="B213" s="1143" t="n">
        <v>0.05126444686830692</v>
      </c>
      <c r="C213" s="1143" t="n">
        <v>0.06170079695500921</v>
      </c>
      <c r="D213" s="1143" t="n">
        <v>0.0357323542067275</v>
      </c>
      <c r="E213" s="1143" t="n">
        <v>0.03668882425838767</v>
      </c>
      <c r="F213" s="1143" t="n">
        <v>0.06170079695500921</v>
      </c>
      <c r="G213" s="1143" t="inlineStr">
        <is>
          <t>NO</t>
        </is>
      </c>
      <c r="H213" s="1143" t="inlineStr"/>
      <c r="I213" s="1143" t="n">
        <v>0.05276167050232321</v>
      </c>
      <c r="J213" s="1143" t="n">
        <v>0.05772840312053448</v>
      </c>
      <c r="K213" s="1143" t="n">
        <v>0.03957597687152873</v>
      </c>
      <c r="L213" s="1143" t="n">
        <v>0.05874954117168536</v>
      </c>
      <c r="M213" s="1143" t="n">
        <v>0.05874954117168536</v>
      </c>
      <c r="N213" s="1135" t="inlineStr">
        <is>
          <t>NO</t>
        </is>
      </c>
      <c r="O213" s="1135" t="inlineStr"/>
      <c r="P213" s="1135" t="inlineStr">
        <is>
          <t>No lead permit threshold hit on this date.</t>
        </is>
      </c>
    </row>
    <row r="214">
      <c r="A214" s="1142" t="n">
        <v>45870</v>
      </c>
      <c r="B214" s="1143" t="n">
        <v>0.04937328824392061</v>
      </c>
      <c r="C214" s="1143" t="n">
        <v>0.0596412276656689</v>
      </c>
      <c r="D214" s="1143" t="n">
        <v>0.03513734487800243</v>
      </c>
      <c r="E214" s="1143" t="n">
        <v>0.03526299394931694</v>
      </c>
      <c r="F214" s="1143" t="n">
        <v>0.0596412276656689</v>
      </c>
      <c r="G214" s="1143" t="inlineStr">
        <is>
          <t>NO</t>
        </is>
      </c>
      <c r="H214" s="1143" t="inlineStr"/>
      <c r="I214" s="1143" t="n">
        <v>0.03541377585510323</v>
      </c>
      <c r="J214" s="1143" t="n">
        <v>0.04414747894575873</v>
      </c>
      <c r="K214" s="1143" t="n">
        <v>0.03183111694995863</v>
      </c>
      <c r="L214" s="1143" t="n">
        <v>0.0226180736415214</v>
      </c>
      <c r="M214" s="1143" t="n">
        <v>0.04414747894575873</v>
      </c>
      <c r="N214" s="1135" t="inlineStr">
        <is>
          <t>NO</t>
        </is>
      </c>
      <c r="O214" s="1135" t="inlineStr"/>
      <c r="P214" s="1135" t="inlineStr">
        <is>
          <t>No lead permit threshold hit on this date.</t>
        </is>
      </c>
    </row>
    <row r="215">
      <c r="A215" s="1142" t="n">
        <v>45871</v>
      </c>
      <c r="B215" s="1143" t="n">
        <v>0.04767907870509631</v>
      </c>
      <c r="C215" s="1143" t="n">
        <v>0.05784137599660953</v>
      </c>
      <c r="D215" s="1143" t="n">
        <v>0.03431643641113205</v>
      </c>
      <c r="E215" s="1143" t="n">
        <v>0.0340014737820284</v>
      </c>
      <c r="F215" s="1143" t="n">
        <v>0.05784137599660953</v>
      </c>
      <c r="G215" s="1143" t="inlineStr">
        <is>
          <t>NO</t>
        </is>
      </c>
      <c r="H215" s="1143" t="inlineStr"/>
      <c r="I215" s="1143" t="n">
        <v>0.02631178228645425</v>
      </c>
      <c r="J215" s="1143" t="n">
        <v>0.03069156352814485</v>
      </c>
      <c r="K215" s="1143" t="n">
        <v>0.01402124457661721</v>
      </c>
      <c r="L215" s="1143" t="n">
        <v>0.02194174280890951</v>
      </c>
      <c r="M215" s="1143" t="n">
        <v>0.03069156352814485</v>
      </c>
      <c r="N215" s="1135" t="inlineStr">
        <is>
          <t>NO</t>
        </is>
      </c>
      <c r="O215" s="1135" t="inlineStr"/>
      <c r="P215" s="1135" t="inlineStr">
        <is>
          <t>No lead permit threshold hit on this date.</t>
        </is>
      </c>
    </row>
    <row r="216">
      <c r="A216" s="1142" t="n">
        <v>45872</v>
      </c>
      <c r="B216" s="1143" t="n">
        <v>0.04704962572042529</v>
      </c>
      <c r="C216" s="1143" t="n">
        <v>0.05716912582750189</v>
      </c>
      <c r="D216" s="1143" t="n">
        <v>0.03399667527417889</v>
      </c>
      <c r="E216" s="1143" t="n">
        <v>0.03348638049993861</v>
      </c>
      <c r="F216" s="1143" t="n">
        <v>0.05716912582750189</v>
      </c>
      <c r="G216" s="1143" t="inlineStr">
        <is>
          <t>NO</t>
        </is>
      </c>
      <c r="H216" s="1143" t="inlineStr"/>
      <c r="I216" s="1143" t="n">
        <v>0.01399103053483059</v>
      </c>
      <c r="J216" s="1143" t="n">
        <v>0.02628821294860987</v>
      </c>
      <c r="K216" s="1143" t="n">
        <v>0.01202609225232425</v>
      </c>
      <c r="L216" s="1143" t="n">
        <v>0.01053546511515164</v>
      </c>
      <c r="M216" s="1143" t="n">
        <v>0.02628821294860987</v>
      </c>
      <c r="N216" s="1135" t="inlineStr">
        <is>
          <t>NO</t>
        </is>
      </c>
      <c r="O216" s="1135" t="inlineStr"/>
      <c r="P216" s="1135" t="inlineStr">
        <is>
          <t>No lead permit threshold hit on this date.</t>
        </is>
      </c>
    </row>
    <row r="217">
      <c r="A217" s="1142" t="n">
        <v>45873</v>
      </c>
      <c r="B217" s="1143" t="n">
        <v>0.04764941388517168</v>
      </c>
      <c r="C217" s="1143" t="n">
        <v>0.05770746862831239</v>
      </c>
      <c r="D217" s="1143" t="n">
        <v>0.03468434533811694</v>
      </c>
      <c r="E217" s="1143" t="n">
        <v>0.03386941828357705</v>
      </c>
      <c r="F217" s="1143" t="n">
        <v>0.05770746862831239</v>
      </c>
      <c r="G217" s="1143" t="inlineStr">
        <is>
          <t>NO</t>
        </is>
      </c>
      <c r="H217" s="1143" t="inlineStr"/>
      <c r="I217" s="1143" t="n">
        <v>0.04899460276974531</v>
      </c>
      <c r="J217" s="1143" t="n">
        <v>0.0515389076928898</v>
      </c>
      <c r="K217" s="1143" t="n">
        <v>0.03895242402653725</v>
      </c>
      <c r="L217" s="1143" t="n">
        <v>0.0386060145744852</v>
      </c>
      <c r="M217" s="1143" t="n">
        <v>0.0515389076928898</v>
      </c>
      <c r="N217" s="1135" t="inlineStr">
        <is>
          <t>NO</t>
        </is>
      </c>
      <c r="O217" s="1135" t="inlineStr"/>
      <c r="P217" s="1135" t="inlineStr">
        <is>
          <t>No lead permit threshold hit on this date.</t>
        </is>
      </c>
    </row>
    <row r="218">
      <c r="A218" s="1142" t="n">
        <v>45874</v>
      </c>
      <c r="B218" s="1143" t="n">
        <v>0.04910836876930509</v>
      </c>
      <c r="C218" s="1143" t="n">
        <v>0.05830087719783606</v>
      </c>
      <c r="D218" s="1143" t="n">
        <v>0.03577118898137339</v>
      </c>
      <c r="E218" s="1143" t="n">
        <v>0.03555919875076856</v>
      </c>
      <c r="F218" s="1143" t="n">
        <v>0.05830087719783606</v>
      </c>
      <c r="G218" s="1143" t="inlineStr">
        <is>
          <t>NO</t>
        </is>
      </c>
      <c r="H218" s="1143" t="inlineStr"/>
      <c r="I218" s="1143" t="n">
        <v>0.06645397446187148</v>
      </c>
      <c r="J218" s="1143" t="n">
        <v>0.04869333186663605</v>
      </c>
      <c r="K218" s="1143" t="n">
        <v>0.04277166327796041</v>
      </c>
      <c r="L218" s="1143" t="n">
        <v>0.06414051860355582</v>
      </c>
      <c r="M218" s="1143" t="n">
        <v>0.06645397446187148</v>
      </c>
      <c r="N218" s="1135" t="inlineStr">
        <is>
          <t>NO</t>
        </is>
      </c>
      <c r="O218" s="1135" t="inlineStr"/>
      <c r="P218" s="1135" t="inlineStr">
        <is>
          <t>No lead permit threshold hit on this date.</t>
        </is>
      </c>
    </row>
    <row r="219">
      <c r="A219" s="1144" t="n">
        <v>45875</v>
      </c>
      <c r="B219" s="1145" t="n">
        <v>0.04900693819538363</v>
      </c>
      <c r="C219" s="1145" t="n">
        <v>0.05903938991469383</v>
      </c>
      <c r="D219" s="1145" t="n">
        <v>0.03588263262473747</v>
      </c>
      <c r="E219" s="1145" t="n">
        <v>0.03601297223843349</v>
      </c>
      <c r="F219" s="1145" t="n">
        <v>0.05903938991469383</v>
      </c>
      <c r="G219" s="1145" t="inlineStr">
        <is>
          <t>NO</t>
        </is>
      </c>
      <c r="H219" s="1145" t="inlineStr"/>
      <c r="I219" s="1145" t="n">
        <v>0.05105741789927736</v>
      </c>
      <c r="J219" s="1145" t="n">
        <v>0.08501441486726838</v>
      </c>
      <c r="K219" s="1145" t="n">
        <v>0.04825520136287612</v>
      </c>
      <c r="L219" s="1145" t="n">
        <v>0.0455324791846712</v>
      </c>
      <c r="M219" s="1145" t="n">
        <v>0.08501441486726838</v>
      </c>
      <c r="N219" s="1138" t="inlineStr">
        <is>
          <t>NO</t>
        </is>
      </c>
      <c r="O219" s="1138" t="inlineStr"/>
      <c r="P219" s="1138" t="inlineStr">
        <is>
          <t>No lead permit threshold hit on this date.</t>
        </is>
      </c>
    </row>
    <row r="220">
      <c r="A220" s="1144" t="n">
        <v>45876</v>
      </c>
      <c r="B220" s="1145" t="n">
        <v>0.04878333779300929</v>
      </c>
      <c r="C220" s="1145" t="n">
        <v>0.05856947592240107</v>
      </c>
      <c r="D220" s="1145" t="n">
        <v>0.03552009162955762</v>
      </c>
      <c r="E220" s="1145" t="n">
        <v>0.03605009990209382</v>
      </c>
      <c r="F220" s="1145" t="n">
        <v>0.05856947592240107</v>
      </c>
      <c r="G220" s="1145" t="inlineStr">
        <is>
          <t>NO</t>
        </is>
      </c>
      <c r="H220" s="1145" t="inlineStr"/>
      <c r="I220" s="1145" t="n">
        <v>0.04796788038108828</v>
      </c>
      <c r="J220" s="1145" t="n">
        <v>0.08426563838204987</v>
      </c>
      <c r="K220" s="1145" t="n">
        <v>0.05565234308270493</v>
      </c>
      <c r="L220" s="1145" t="n">
        <v>0.03878913658593597</v>
      </c>
      <c r="M220" s="1145" t="n">
        <v>0.08426563838204987</v>
      </c>
      <c r="N220" s="1138" t="inlineStr">
        <is>
          <t>NO</t>
        </is>
      </c>
      <c r="O220" s="1138" t="inlineStr"/>
      <c r="P220" s="1138" t="inlineStr">
        <is>
          <t>No lead permit threshold hit on this date.</t>
        </is>
      </c>
    </row>
    <row r="221">
      <c r="A221" s="1142" t="n">
        <v>45877</v>
      </c>
      <c r="B221" s="1143" t="n">
        <v>0.04807913211985763</v>
      </c>
      <c r="C221" s="1143" t="n">
        <v>0.05792400940397614</v>
      </c>
      <c r="D221" s="1143" t="n">
        <v>0.03537122649416725</v>
      </c>
      <c r="E221" s="1143" t="n">
        <v>0.03609188180909933</v>
      </c>
      <c r="F221" s="1143" t="n">
        <v>0.05792400940397614</v>
      </c>
      <c r="G221" s="1143" t="inlineStr">
        <is>
          <t>NO</t>
        </is>
      </c>
      <c r="H221" s="1143" t="inlineStr"/>
      <c r="I221" s="1143" t="n">
        <v>0.04120372010589048</v>
      </c>
      <c r="J221" s="1143" t="n">
        <v>0.05644493734122917</v>
      </c>
      <c r="K221" s="1143" t="n">
        <v>0.0415931857649599</v>
      </c>
      <c r="L221" s="1143" t="n">
        <v>0.04044631326399323</v>
      </c>
      <c r="M221" s="1143" t="n">
        <v>0.05644493734122917</v>
      </c>
      <c r="N221" s="1135" t="inlineStr">
        <is>
          <t>NO</t>
        </is>
      </c>
      <c r="O221" s="1135" t="inlineStr"/>
      <c r="P221" s="1135" t="inlineStr">
        <is>
          <t>No lead permit threshold hit on this date.</t>
        </is>
      </c>
    </row>
    <row r="222">
      <c r="A222" s="1142" t="n">
        <v>45878</v>
      </c>
      <c r="B222" s="1143" t="n">
        <v>0.04677390856489742</v>
      </c>
      <c r="C222" s="1143" t="n">
        <v>0.05674951493711344</v>
      </c>
      <c r="D222" s="1143" t="n">
        <v>0.0336926985654175</v>
      </c>
      <c r="E222" s="1143" t="n">
        <v>0.03546035795771201</v>
      </c>
      <c r="F222" s="1143" t="n">
        <v>0.05674951493711344</v>
      </c>
      <c r="G222" s="1143" t="inlineStr">
        <is>
          <t>NO</t>
        </is>
      </c>
      <c r="H222" s="1143" t="inlineStr"/>
      <c r="I222" s="1143" t="n">
        <v>0.02738056949047592</v>
      </c>
      <c r="J222" s="1143" t="n">
        <v>0.04276867166148642</v>
      </c>
      <c r="K222" s="1143" t="n">
        <v>0.02025877864464782</v>
      </c>
      <c r="L222" s="1143" t="n">
        <v>0.01957283399397779</v>
      </c>
      <c r="M222" s="1143" t="n">
        <v>0.04276867166148642</v>
      </c>
      <c r="N222" s="1135" t="inlineStr">
        <is>
          <t>NO</t>
        </is>
      </c>
      <c r="O222" s="1135" t="inlineStr"/>
      <c r="P222" s="1135" t="inlineStr">
        <is>
          <t>No lead permit threshold hit on this date.</t>
        </is>
      </c>
    </row>
    <row r="223">
      <c r="A223" s="1144" t="n">
        <v>45879</v>
      </c>
      <c r="B223" s="1145" t="n">
        <v>0.04493857840021198</v>
      </c>
      <c r="C223" s="1145" t="n">
        <v>0.05834492959481619</v>
      </c>
      <c r="D223" s="1145" t="n">
        <v>0.03299750139723766</v>
      </c>
      <c r="E223" s="1145" t="n">
        <v>0.03449158062818738</v>
      </c>
      <c r="F223" s="1145" t="n">
        <v>0.05834492959481619</v>
      </c>
      <c r="G223" s="1145" t="inlineStr">
        <is>
          <t>NO</t>
        </is>
      </c>
      <c r="H223" s="1145" t="inlineStr"/>
      <c r="I223" s="1145" t="n">
        <v>0.01487116689478468</v>
      </c>
      <c r="J223" s="1145" t="n">
        <v>0.1013303913666304</v>
      </c>
      <c r="K223" s="1145" t="n">
        <v>0.009850524536561022</v>
      </c>
      <c r="L223" s="1145" t="n">
        <v>0.01940735971322323</v>
      </c>
      <c r="M223" s="1145" t="n">
        <v>0.1013303913666304</v>
      </c>
      <c r="N223" s="1138" t="inlineStr">
        <is>
          <t>NO</t>
        </is>
      </c>
      <c r="O223" s="1138" t="inlineStr"/>
      <c r="P223" s="1138" t="inlineStr">
        <is>
          <t>No lead permit threshold hit on this date.</t>
        </is>
      </c>
    </row>
    <row r="224">
      <c r="A224" s="1142" t="n">
        <v>45880</v>
      </c>
      <c r="B224" s="1143" t="n">
        <v>0.04565560046178319</v>
      </c>
      <c r="C224" s="1143" t="n">
        <v>0.05935890332778438</v>
      </c>
      <c r="D224" s="1143" t="n">
        <v>0.03422110921842245</v>
      </c>
      <c r="E224" s="1143" t="n">
        <v>0.03525809773514612</v>
      </c>
      <c r="F224" s="1143" t="n">
        <v>0.05935890332778438</v>
      </c>
      <c r="G224" s="1143" t="inlineStr">
        <is>
          <t>NO</t>
        </is>
      </c>
      <c r="H224" s="1143" t="inlineStr"/>
      <c r="I224" s="1143" t="n">
        <v>0.05026842771539335</v>
      </c>
      <c r="J224" s="1143" t="n">
        <v>0.05375732947568298</v>
      </c>
      <c r="K224" s="1143" t="n">
        <v>0.04906124793523409</v>
      </c>
      <c r="L224" s="1143" t="n">
        <v>0.0502747887026028</v>
      </c>
      <c r="M224" s="1143" t="n">
        <v>0.05375732947568298</v>
      </c>
      <c r="N224" s="1135" t="inlineStr">
        <is>
          <t>NO</t>
        </is>
      </c>
      <c r="O224" s="1135" t="inlineStr"/>
      <c r="P224" s="1135" t="inlineStr">
        <is>
          <t>No lead permit threshold hit on this date.</t>
        </is>
      </c>
    </row>
    <row r="225">
      <c r="A225" s="1142" t="n">
        <v>45881</v>
      </c>
      <c r="B225" s="1143" t="n">
        <v>0.04663535619505331</v>
      </c>
      <c r="C225" s="1143" t="n">
        <v>0.06040392363643009</v>
      </c>
      <c r="D225" s="1143" t="n">
        <v>0.03532936279805057</v>
      </c>
      <c r="E225" s="1143" t="n">
        <v>0.03618676944928239</v>
      </c>
      <c r="F225" s="1143" t="n">
        <v>0.06040392363643009</v>
      </c>
      <c r="G225" s="1143" t="inlineStr">
        <is>
          <t>NO</t>
        </is>
      </c>
      <c r="H225" s="1143" t="inlineStr"/>
      <c r="I225" s="1143" t="n">
        <v>0.04780063896203576</v>
      </c>
      <c r="J225" s="1143" t="n">
        <v>0.05495375550910517</v>
      </c>
      <c r="K225" s="1143" t="n">
        <v>0.04046739473996221</v>
      </c>
      <c r="L225" s="1143" t="n">
        <v>0.0476305475171982</v>
      </c>
      <c r="M225" s="1143" t="n">
        <v>0.05495375550910517</v>
      </c>
      <c r="N225" s="1135" t="inlineStr">
        <is>
          <t>NO</t>
        </is>
      </c>
      <c r="O225" s="1135" t="inlineStr"/>
      <c r="P225" s="1135" t="inlineStr">
        <is>
          <t>No lead permit threshold hit on this date.</t>
        </is>
      </c>
    </row>
    <row r="226">
      <c r="A226" s="1142" t="n">
        <v>45882</v>
      </c>
      <c r="B226" s="1143" t="n">
        <v>0.04630955250135115</v>
      </c>
      <c r="C226" s="1143" t="n">
        <v>0.06134071536177567</v>
      </c>
      <c r="D226" s="1143" t="n">
        <v>0.0357791235813102</v>
      </c>
      <c r="E226" s="1143" t="n">
        <v>0.03651422375050507</v>
      </c>
      <c r="F226" s="1143" t="n">
        <v>0.06134071536177567</v>
      </c>
      <c r="G226" s="1143" t="inlineStr">
        <is>
          <t>NO</t>
        </is>
      </c>
      <c r="H226" s="1143" t="inlineStr"/>
      <c r="I226" s="1143" t="n">
        <v>0.06146264258028334</v>
      </c>
      <c r="J226" s="1143" t="n">
        <v>0.05845041306122407</v>
      </c>
      <c r="K226" s="1143" t="n">
        <v>0.04249474079399984</v>
      </c>
      <c r="L226" s="1143" t="n">
        <v>0.03542745987282075</v>
      </c>
      <c r="M226" s="1143" t="n">
        <v>0.06146264258028334</v>
      </c>
      <c r="N226" s="1135" t="inlineStr">
        <is>
          <t>NO</t>
        </is>
      </c>
      <c r="O226" s="1135" t="inlineStr"/>
      <c r="P226" s="1135" t="inlineStr">
        <is>
          <t>No lead permit threshold hit on this date.</t>
        </is>
      </c>
    </row>
    <row r="227">
      <c r="A227" s="1144" t="n">
        <v>45883</v>
      </c>
      <c r="B227" s="1145" t="n">
        <v>0.04609202263981019</v>
      </c>
      <c r="C227" s="1145" t="n">
        <v>0.06156928206036143</v>
      </c>
      <c r="D227" s="1145" t="n">
        <v>0.03606283932344624</v>
      </c>
      <c r="E227" s="1145" t="n">
        <v>0.03642359784246572</v>
      </c>
      <c r="F227" s="1145" t="n">
        <v>0.06156928206036143</v>
      </c>
      <c r="G227" s="1145" t="inlineStr">
        <is>
          <t>NO</t>
        </is>
      </c>
      <c r="H227" s="1145" t="inlineStr"/>
      <c r="I227" s="1145" t="n">
        <v>0.07808598829058992</v>
      </c>
      <c r="J227" s="1145" t="n">
        <v>0.05233782073948753</v>
      </c>
      <c r="K227" s="1145" t="n">
        <v>0.04341041463561377</v>
      </c>
      <c r="L227" s="1145" t="n">
        <v>0.0472505286641793</v>
      </c>
      <c r="M227" s="1145" t="n">
        <v>0.07808598829058992</v>
      </c>
      <c r="N227" s="1138" t="inlineStr">
        <is>
          <t>NO</t>
        </is>
      </c>
      <c r="O227" s="1138" t="inlineStr"/>
      <c r="P227" s="1138" t="inlineStr">
        <is>
          <t>No lead permit threshold hit on this date.</t>
        </is>
      </c>
    </row>
    <row r="228">
      <c r="A228" s="1142" t="n">
        <v>45884</v>
      </c>
      <c r="B228" s="1143" t="n">
        <v>0.04480884006000808</v>
      </c>
      <c r="C228" s="1143" t="n">
        <v>0.06070889412570849</v>
      </c>
      <c r="D228" s="1143" t="n">
        <v>0.03567610495377324</v>
      </c>
      <c r="E228" s="1143" t="n">
        <v>0.03719470373142217</v>
      </c>
      <c r="F228" s="1143" t="n">
        <v>0.06070889412570849</v>
      </c>
      <c r="G228" s="1143" t="inlineStr">
        <is>
          <t>NO</t>
        </is>
      </c>
      <c r="H228" s="1143" t="inlineStr"/>
      <c r="I228" s="1143" t="n">
        <v>0.04335654056090974</v>
      </c>
      <c r="J228" s="1143" t="n">
        <v>0.03217192612575239</v>
      </c>
      <c r="K228" s="1143" t="n">
        <v>0.03087152262884021</v>
      </c>
      <c r="L228" s="1143" t="n">
        <v>0.0601392704648991</v>
      </c>
      <c r="M228" s="1143" t="n">
        <v>0.0601392704648991</v>
      </c>
      <c r="N228" s="1135" t="inlineStr">
        <is>
          <t>NO</t>
        </is>
      </c>
      <c r="O228" s="1135" t="inlineStr"/>
      <c r="P228" s="1135" t="inlineStr">
        <is>
          <t>No lead permit threshold hit on this date.</t>
        </is>
      </c>
    </row>
    <row r="229">
      <c r="A229" s="1142" t="n">
        <v>45885</v>
      </c>
      <c r="B229" s="1143" t="n">
        <v>0.04355557551257192</v>
      </c>
      <c r="C229" s="1143" t="n">
        <v>0.05880575514937231</v>
      </c>
      <c r="D229" s="1143" t="n">
        <v>0.03389492699741195</v>
      </c>
      <c r="E229" s="1143" t="n">
        <v>0.03706405889061142</v>
      </c>
      <c r="F229" s="1143" t="n">
        <v>0.05880575514937231</v>
      </c>
      <c r="G229" s="1143" t="inlineStr">
        <is>
          <t>NO</t>
        </is>
      </c>
      <c r="H229" s="1143" t="inlineStr"/>
      <c r="I229" s="1143" t="n">
        <v>0.03097885448631003</v>
      </c>
      <c r="J229" s="1143" t="n">
        <v>0.02516722275901678</v>
      </c>
      <c r="K229" s="1143" t="n">
        <v>0.00929048580055113</v>
      </c>
      <c r="L229" s="1143" t="n">
        <v>0.03546722597320445</v>
      </c>
      <c r="M229" s="1143" t="n">
        <v>0.03546722597320445</v>
      </c>
      <c r="N229" s="1135" t="inlineStr">
        <is>
          <t>NO</t>
        </is>
      </c>
      <c r="O229" s="1135" t="inlineStr"/>
      <c r="P229" s="1135" t="inlineStr">
        <is>
          <t>No lead permit threshold hit on this date.</t>
        </is>
      </c>
    </row>
    <row r="230">
      <c r="A230" s="1144" t="n">
        <v>45886</v>
      </c>
      <c r="B230" s="1145" t="n">
        <v>0.04185669005354498</v>
      </c>
      <c r="C230" s="1145" t="n">
        <v>0.0598426229942786</v>
      </c>
      <c r="D230" s="1145" t="n">
        <v>0.03271076751548851</v>
      </c>
      <c r="E230" s="1145" t="n">
        <v>0.03603523817963634</v>
      </c>
      <c r="F230" s="1145" t="n">
        <v>0.0598426229942786</v>
      </c>
      <c r="G230" s="1145" t="inlineStr">
        <is>
          <t>NO</t>
        </is>
      </c>
      <c r="H230" s="1145" t="inlineStr"/>
      <c r="I230" s="1145" t="n">
        <v>0.01605973624908644</v>
      </c>
      <c r="J230" s="1145" t="n">
        <v>0.07802426605087197</v>
      </c>
      <c r="K230" s="1145" t="n">
        <v>0.009522673334393106</v>
      </c>
      <c r="L230" s="1145" t="n">
        <v>0.01320438549343825</v>
      </c>
      <c r="M230" s="1145" t="n">
        <v>0.07802426605087197</v>
      </c>
      <c r="N230" s="1138" t="inlineStr">
        <is>
          <t>NO</t>
        </is>
      </c>
      <c r="O230" s="1138" t="inlineStr"/>
      <c r="P230" s="1138" t="inlineStr">
        <is>
          <t>No lead permit threshold hit on this date.</t>
        </is>
      </c>
    </row>
    <row r="231">
      <c r="A231" s="1142" t="n">
        <v>45887</v>
      </c>
      <c r="B231" s="1143" t="n">
        <v>0.04241665716871576</v>
      </c>
      <c r="C231" s="1143" t="n">
        <v>0.0604786701739006</v>
      </c>
      <c r="D231" s="1143" t="n">
        <v>0.03368679041972659</v>
      </c>
      <c r="E231" s="1143" t="n">
        <v>0.03611912689911204</v>
      </c>
      <c r="F231" s="1143" t="n">
        <v>0.0604786701739006</v>
      </c>
      <c r="G231" s="1143" t="inlineStr">
        <is>
          <t>NO</t>
        </is>
      </c>
      <c r="H231" s="1143" t="inlineStr"/>
      <c r="I231" s="1143" t="n">
        <v>0.0400253386819497</v>
      </c>
      <c r="J231" s="1143" t="n">
        <v>0.04651433618987616</v>
      </c>
      <c r="K231" s="1143" t="n">
        <v>0.03899899115616866</v>
      </c>
      <c r="L231" s="1143" t="n">
        <v>0.043763665158477</v>
      </c>
      <c r="M231" s="1143" t="n">
        <v>0.04651433618987616</v>
      </c>
      <c r="N231" s="1135" t="inlineStr">
        <is>
          <t>NO</t>
        </is>
      </c>
      <c r="O231" s="1135" t="inlineStr"/>
      <c r="P231" s="1135" t="inlineStr">
        <is>
          <t>No lead permit threshold hit on this date.</t>
        </is>
      </c>
    </row>
    <row r="232">
      <c r="A232" s="1142" t="n">
        <v>45888</v>
      </c>
      <c r="B232" s="1143" t="n">
        <v>0.04354597567114846</v>
      </c>
      <c r="C232" s="1143" t="n">
        <v>0.06404290631117017</v>
      </c>
      <c r="D232" s="1143" t="n">
        <v>0.03546036333262708</v>
      </c>
      <c r="E232" s="1143" t="n">
        <v>0.03638465287502611</v>
      </c>
      <c r="F232" s="1143" t="n">
        <v>0.06404290631117017</v>
      </c>
      <c r="G232" s="1143" t="inlineStr">
        <is>
          <t>NO</t>
        </is>
      </c>
      <c r="H232" s="1143" t="inlineStr"/>
      <c r="I232" s="1143" t="n">
        <v>0.05053179127790359</v>
      </c>
      <c r="J232" s="1143" t="n">
        <v>0.07120853626883342</v>
      </c>
      <c r="K232" s="1143" t="n">
        <v>0.06020236447721874</v>
      </c>
      <c r="L232" s="1143" t="n">
        <v>0.03167725205928228</v>
      </c>
      <c r="M232" s="1143" t="n">
        <v>0.07120853626883342</v>
      </c>
      <c r="N232" s="1135" t="inlineStr">
        <is>
          <t>NO</t>
        </is>
      </c>
      <c r="O232" s="1135" t="inlineStr"/>
      <c r="P232" s="1135" t="inlineStr">
        <is>
          <t>No lead permit threshold hit on this date.</t>
        </is>
      </c>
    </row>
    <row r="233">
      <c r="A233" s="1142" t="n">
        <v>45889</v>
      </c>
      <c r="B233" s="1143" t="n">
        <v>0.04407314853365824</v>
      </c>
      <c r="C233" s="1143" t="n">
        <v>0.0642102231864107</v>
      </c>
      <c r="D233" s="1143" t="n">
        <v>0.03594460050617103</v>
      </c>
      <c r="E233" s="1143" t="n">
        <v>0.03661847263770284</v>
      </c>
      <c r="F233" s="1143" t="n">
        <v>0.0642102231864107</v>
      </c>
      <c r="G233" s="1143" t="inlineStr">
        <is>
          <t>NO</t>
        </is>
      </c>
      <c r="H233" s="1143" t="inlineStr"/>
      <c r="I233" s="1143" t="n">
        <v>0.07040875981175912</v>
      </c>
      <c r="J233" s="1143" t="n">
        <v>0.05891042609122586</v>
      </c>
      <c r="K233" s="1143" t="n">
        <v>0.05043434946645868</v>
      </c>
      <c r="L233" s="1143" t="n">
        <v>0.05292237833837517</v>
      </c>
      <c r="M233" s="1143" t="n">
        <v>0.07040875981175912</v>
      </c>
      <c r="N233" s="1135" t="inlineStr">
        <is>
          <t>NO</t>
        </is>
      </c>
      <c r="O233" s="1135" t="inlineStr"/>
      <c r="P233" s="1135" t="inlineStr">
        <is>
          <t>No lead permit threshold hit on this date.</t>
        </is>
      </c>
    </row>
    <row r="234">
      <c r="A234" s="1142" t="n">
        <v>45890</v>
      </c>
      <c r="B234" s="1143" t="n">
        <v>0.04433495199573553</v>
      </c>
      <c r="C234" s="1143" t="n">
        <v>0.06421806921426818</v>
      </c>
      <c r="D234" s="1143" t="n">
        <v>0.03637714702889215</v>
      </c>
      <c r="E234" s="1143" t="n">
        <v>0.03743571173195197</v>
      </c>
      <c r="F234" s="1143" t="n">
        <v>0.06421806921426818</v>
      </c>
      <c r="G234" s="1143" t="inlineStr">
        <is>
          <t>NO</t>
        </is>
      </c>
      <c r="H234" s="1143" t="inlineStr"/>
      <c r="I234" s="1143" t="n">
        <v>0.05277231550862092</v>
      </c>
      <c r="J234" s="1143" t="n">
        <v>0.06044535918700057</v>
      </c>
      <c r="K234" s="1143" t="n">
        <v>0.05354459463211399</v>
      </c>
      <c r="L234" s="1143" t="n">
        <v>0.05210141912311601</v>
      </c>
      <c r="M234" s="1143" t="n">
        <v>0.06044535918700057</v>
      </c>
      <c r="N234" s="1135" t="inlineStr">
        <is>
          <t>NO</t>
        </is>
      </c>
      <c r="O234" s="1135" t="inlineStr"/>
      <c r="P234" s="1135" t="inlineStr">
        <is>
          <t>No lead permit threshold hit on this date.</t>
        </is>
      </c>
    </row>
    <row r="235">
      <c r="A235" s="1142" t="n">
        <v>45891</v>
      </c>
      <c r="B235" s="1143" t="n">
        <v>0.04561010257465708</v>
      </c>
      <c r="C235" s="1143" t="n">
        <v>0.06419243893513049</v>
      </c>
      <c r="D235" s="1143" t="n">
        <v>0.0362675298334709</v>
      </c>
      <c r="E235" s="1143" t="n">
        <v>0.03783537595758735</v>
      </c>
      <c r="F235" s="1143" t="n">
        <v>0.06419243893513049</v>
      </c>
      <c r="G235" s="1143" t="inlineStr">
        <is>
          <t>NO</t>
        </is>
      </c>
      <c r="H235" s="1143" t="inlineStr"/>
      <c r="I235" s="1143" t="n">
        <v>0.07142403026479603</v>
      </c>
      <c r="J235" s="1143" t="n">
        <v>0.06003997849542213</v>
      </c>
      <c r="K235" s="1143" t="n">
        <v>0.04528427812695379</v>
      </c>
      <c r="L235" s="1143" t="n">
        <v>0.04469636327623812</v>
      </c>
      <c r="M235" s="1143" t="n">
        <v>0.07142403026479603</v>
      </c>
      <c r="N235" s="1135" t="inlineStr">
        <is>
          <t>NO</t>
        </is>
      </c>
      <c r="O235" s="1135" t="inlineStr"/>
      <c r="P235" s="1135" t="inlineStr">
        <is>
          <t>No lead permit threshold hit on this date.</t>
        </is>
      </c>
    </row>
    <row r="236">
      <c r="A236" s="1144" t="n">
        <v>45892</v>
      </c>
      <c r="B236" s="1145" t="n">
        <v>0.04462587637618008</v>
      </c>
      <c r="C236" s="1145" t="n">
        <v>0.05649954350632717</v>
      </c>
      <c r="D236" s="1145" t="n">
        <v>0.03535671319063391</v>
      </c>
      <c r="E236" s="1145" t="n">
        <v>0.0376813830992077</v>
      </c>
      <c r="F236" s="1145" t="n">
        <v>0.05649954350632717</v>
      </c>
      <c r="G236" s="1145" t="inlineStr">
        <is>
          <t>NO</t>
        </is>
      </c>
      <c r="H236" s="1145" t="inlineStr"/>
      <c r="I236" s="1145" t="n">
        <v>0.03604020772443374</v>
      </c>
      <c r="J236" s="1145" t="n">
        <v>0.07571068630789632</v>
      </c>
      <c r="K236" s="1145" t="n">
        <v>0.02061035472310987</v>
      </c>
      <c r="L236" s="1145" t="n">
        <v>0.03381639037833378</v>
      </c>
      <c r="M236" s="1145" t="n">
        <v>0.07571068630789632</v>
      </c>
      <c r="N236" s="1138" t="inlineStr">
        <is>
          <t>NO</t>
        </is>
      </c>
      <c r="O236" s="1138" t="inlineStr"/>
      <c r="P236" s="1138" t="inlineStr">
        <is>
          <t>No lead permit threshold hit on this date.</t>
        </is>
      </c>
    </row>
    <row r="237">
      <c r="A237" s="1142" t="n">
        <v>45893</v>
      </c>
      <c r="B237" s="1143" t="n">
        <v>0.04376334237646305</v>
      </c>
      <c r="C237" s="1143" t="n">
        <v>0.05546010092059956</v>
      </c>
      <c r="D237" s="1143" t="n">
        <v>0.03451366845284584</v>
      </c>
      <c r="E237" s="1143" t="n">
        <v>0.03639599073375511</v>
      </c>
      <c r="F237" s="1143" t="n">
        <v>0.05546010092059956</v>
      </c>
      <c r="G237" s="1143" t="inlineStr">
        <is>
          <t>NO</t>
        </is>
      </c>
      <c r="H237" s="1143" t="inlineStr"/>
      <c r="I237" s="1143" t="n">
        <v>0.02986242081266208</v>
      </c>
      <c r="J237" s="1143" t="n">
        <v>0.04117028571591718</v>
      </c>
      <c r="K237" s="1143" t="n">
        <v>0.01005126803712119</v>
      </c>
      <c r="L237" s="1143" t="n">
        <v>0.02379491801974032</v>
      </c>
      <c r="M237" s="1143" t="n">
        <v>0.04117028571591718</v>
      </c>
      <c r="N237" s="1135" t="inlineStr">
        <is>
          <t>NO</t>
        </is>
      </c>
      <c r="O237" s="1135" t="inlineStr"/>
      <c r="P237" s="1135" t="inlineStr">
        <is>
          <t>No lead permit threshold hit on this date.</t>
        </is>
      </c>
    </row>
    <row r="238">
      <c r="A238" s="1142" t="n">
        <v>45894</v>
      </c>
      <c r="B238" s="1143" t="n">
        <v>0.0447657562835412</v>
      </c>
      <c r="C238" s="1143" t="n">
        <v>0.05673676725638398</v>
      </c>
      <c r="D238" s="1143" t="n">
        <v>0.03554150250941304</v>
      </c>
      <c r="E238" s="1143" t="n">
        <v>0.03711948735108148</v>
      </c>
      <c r="F238" s="1143" t="n">
        <v>0.05673676725638398</v>
      </c>
      <c r="G238" s="1143" t="inlineStr">
        <is>
          <t>NO</t>
        </is>
      </c>
      <c r="H238" s="1143" t="inlineStr"/>
      <c r="I238" s="1143" t="n">
        <v>0.04789088945071186</v>
      </c>
      <c r="J238" s="1143" t="n">
        <v>0.04952511894273517</v>
      </c>
      <c r="K238" s="1143" t="n">
        <v>0.04633782064391056</v>
      </c>
      <c r="L238" s="1143" t="n">
        <v>0.03541438587323659</v>
      </c>
      <c r="M238" s="1143" t="n">
        <v>0.04952511894273517</v>
      </c>
      <c r="N238" s="1135" t="inlineStr">
        <is>
          <t>NO</t>
        </is>
      </c>
      <c r="O238" s="1135" t="inlineStr"/>
      <c r="P238" s="1135" t="inlineStr">
        <is>
          <t>No lead permit threshold hit on this date.</t>
        </is>
      </c>
    </row>
    <row r="239">
      <c r="A239" s="1142" t="n">
        <v>45895</v>
      </c>
      <c r="B239" s="1143" t="n">
        <v>0.04509661932042496</v>
      </c>
      <c r="C239" s="1143" t="n">
        <v>0.05784171147866562</v>
      </c>
      <c r="D239" s="1143" t="n">
        <v>0.03669791865767118</v>
      </c>
      <c r="E239" s="1143" t="n">
        <v>0.03840951757093401</v>
      </c>
      <c r="F239" s="1143" t="n">
        <v>0.05784171147866562</v>
      </c>
      <c r="G239" s="1143" t="inlineStr">
        <is>
          <t>NO</t>
        </is>
      </c>
      <c r="H239" s="1143" t="inlineStr"/>
      <c r="I239" s="1143" t="n">
        <v>0.0346029158927312</v>
      </c>
      <c r="J239" s="1143" t="n">
        <v>0.05831261576599414</v>
      </c>
      <c r="K239" s="1143" t="n">
        <v>0.04302382404667218</v>
      </c>
      <c r="L239" s="1143" t="n">
        <v>0.05806117847514912</v>
      </c>
      <c r="M239" s="1143" t="n">
        <v>0.05831261576599414</v>
      </c>
      <c r="N239" s="1135" t="inlineStr">
        <is>
          <t>NO</t>
        </is>
      </c>
      <c r="O239" s="1135" t="inlineStr"/>
      <c r="P239" s="1135" t="inlineStr">
        <is>
          <t>No lead permit threshold hit on this date.</t>
        </is>
      </c>
    </row>
    <row r="240">
      <c r="A240" s="1142" t="n">
        <v>45896</v>
      </c>
      <c r="B240" s="1143" t="n">
        <v>0.0442240003274321</v>
      </c>
      <c r="C240" s="1143" t="n">
        <v>0.05741364860061536</v>
      </c>
      <c r="D240" s="1143" t="n">
        <v>0.03629712189199216</v>
      </c>
      <c r="E240" s="1143" t="n">
        <v>0.0386850055139646</v>
      </c>
      <c r="F240" s="1143" t="n">
        <v>0.05741364860061536</v>
      </c>
      <c r="G240" s="1143" t="inlineStr">
        <is>
          <t>NO</t>
        </is>
      </c>
      <c r="H240" s="1143" t="inlineStr"/>
      <c r="I240" s="1143" t="n">
        <v>0.04422033359262624</v>
      </c>
      <c r="J240" s="1143" t="n">
        <v>0.04094993729769131</v>
      </c>
      <c r="K240" s="1143" t="n">
        <v>0.03402257335931516</v>
      </c>
      <c r="L240" s="1143" t="n">
        <v>0.04069747604356265</v>
      </c>
      <c r="M240" s="1143" t="n">
        <v>0.04422033359262624</v>
      </c>
      <c r="N240" s="1135" t="inlineStr">
        <is>
          <t>NO</t>
        </is>
      </c>
      <c r="O240" s="1135" t="inlineStr"/>
      <c r="P240" s="1135" t="inlineStr">
        <is>
          <t>No lead permit threshold hit on this date.</t>
        </is>
      </c>
    </row>
    <row r="241">
      <c r="A241" s="1142" t="n">
        <v>45897</v>
      </c>
      <c r="B241" s="1143" t="n">
        <v>0.04419666307480916</v>
      </c>
      <c r="C241" s="1143" t="n">
        <v>0.05700908483688145</v>
      </c>
      <c r="D241" s="1143" t="n">
        <v>0.0355831443405928</v>
      </c>
      <c r="E241" s="1143" t="n">
        <v>0.03965037945609671</v>
      </c>
      <c r="F241" s="1143" t="n">
        <v>0.05700908483688145</v>
      </c>
      <c r="G241" s="1143" t="inlineStr">
        <is>
          <t>NO</t>
        </is>
      </c>
      <c r="H241" s="1143" t="inlineStr"/>
      <c r="I241" s="1143" t="n">
        <v>0.04918125416156707</v>
      </c>
      <c r="J241" s="1143" t="n">
        <v>0.05656515580204308</v>
      </c>
      <c r="K241" s="1143" t="n">
        <v>0.0371644585801793</v>
      </c>
      <c r="L241" s="1143" t="n">
        <v>0.0687246593395381</v>
      </c>
      <c r="M241" s="1143" t="n">
        <v>0.0687246593395381</v>
      </c>
      <c r="N241" s="1135" t="inlineStr">
        <is>
          <t>NO</t>
        </is>
      </c>
      <c r="O241" s="1135" t="inlineStr"/>
      <c r="P241" s="1135" t="inlineStr">
        <is>
          <t>No lead permit threshold hit on this date.</t>
        </is>
      </c>
    </row>
    <row r="242">
      <c r="A242" s="1142" t="n">
        <v>45898</v>
      </c>
      <c r="B242" s="1143" t="n">
        <v>0.04480120383127269</v>
      </c>
      <c r="C242" s="1143" t="n">
        <v>0.05580057301353519</v>
      </c>
      <c r="D242" s="1143" t="n">
        <v>0.03534409060705054</v>
      </c>
      <c r="E242" s="1143" t="n">
        <v>0.04002618566969375</v>
      </c>
      <c r="F242" s="1143" t="n">
        <v>0.05580057301353519</v>
      </c>
      <c r="G242" s="1143" t="inlineStr">
        <is>
          <t>NO</t>
        </is>
      </c>
      <c r="H242" s="1143" t="inlineStr"/>
      <c r="I242" s="1143" t="n">
        <v>0.0626554377319654</v>
      </c>
      <c r="J242" s="1143" t="n">
        <v>0.04229574836611608</v>
      </c>
      <c r="K242" s="1143" t="n">
        <v>0.0407408097470237</v>
      </c>
      <c r="L242" s="1143" t="n">
        <v>0.04538179866031024</v>
      </c>
      <c r="M242" s="1143" t="n">
        <v>0.0626554377319654</v>
      </c>
      <c r="N242" s="1135" t="inlineStr">
        <is>
          <t>NO</t>
        </is>
      </c>
      <c r="O242" s="1135" t="inlineStr"/>
      <c r="P242" s="1135" t="inlineStr">
        <is>
          <t>No lead permit threshold hit on this date.</t>
        </is>
      </c>
    </row>
    <row r="243">
      <c r="A243" s="1142" t="n">
        <v>45899</v>
      </c>
      <c r="B243" s="1143" t="n">
        <v>0.04443184376097187</v>
      </c>
      <c r="C243" s="1143" t="n">
        <v>0.0553143596060007</v>
      </c>
      <c r="D243" s="1143" t="n">
        <v>0.0345331849702557</v>
      </c>
      <c r="E243" s="1143" t="n">
        <v>0.03976878293869856</v>
      </c>
      <c r="F243" s="1143" t="n">
        <v>0.0553143596060007</v>
      </c>
      <c r="G243" s="1143" t="inlineStr">
        <is>
          <t>NO</t>
        </is>
      </c>
      <c r="H243" s="1143" t="inlineStr"/>
      <c r="I243" s="1143" t="n">
        <v>0.04168086839329881</v>
      </c>
      <c r="J243" s="1143" t="n">
        <v>0.04071093385682734</v>
      </c>
      <c r="K243" s="1143" t="n">
        <v>0.01524880776768332</v>
      </c>
      <c r="L243" s="1143" t="n">
        <v>0.05102745924182951</v>
      </c>
      <c r="M243" s="1143" t="n">
        <v>0.05102745924182951</v>
      </c>
      <c r="N243" s="1135" t="inlineStr">
        <is>
          <t>NO</t>
        </is>
      </c>
      <c r="O243" s="1135" t="inlineStr"/>
      <c r="P243" s="1135" t="inlineStr">
        <is>
          <t>No lead permit threshold hit on this date.</t>
        </is>
      </c>
    </row>
    <row r="244">
      <c r="A244" s="1142" t="n">
        <v>45900</v>
      </c>
      <c r="B244" s="1143" t="n">
        <v>0.04394864644178093</v>
      </c>
      <c r="C244" s="1143" t="n">
        <v>0.05437239327524345</v>
      </c>
      <c r="D244" s="1143" t="n">
        <v>0.0338447919837211</v>
      </c>
      <c r="E244" s="1143" t="n">
        <v>0.03971417131378713</v>
      </c>
      <c r="F244" s="1143" t="n">
        <v>0.05437239327524345</v>
      </c>
      <c r="G244" s="1143" t="inlineStr">
        <is>
          <t>NO</t>
        </is>
      </c>
      <c r="H244" s="1143" t="inlineStr"/>
      <c r="I244" s="1143" t="n">
        <v>0.02091785627937495</v>
      </c>
      <c r="J244" s="1143" t="n">
        <v>0.02766306815750674</v>
      </c>
      <c r="K244" s="1143" t="n">
        <v>0.01117932735392046</v>
      </c>
      <c r="L244" s="1143" t="n">
        <v>0.02097972489417845</v>
      </c>
      <c r="M244" s="1143" t="n">
        <v>0.02766306815750674</v>
      </c>
      <c r="N244" s="1135" t="inlineStr">
        <is>
          <t>NO</t>
        </is>
      </c>
      <c r="O244" s="1135" t="inlineStr"/>
      <c r="P244" s="1135" t="inlineStr">
        <is>
          <t>No lead permit threshold hit on this date.</t>
        </is>
      </c>
    </row>
    <row r="245">
      <c r="A245" s="1142" t="n">
        <v>45901</v>
      </c>
      <c r="B245" s="1143" t="n">
        <v>0.04380866654861879</v>
      </c>
      <c r="C245" s="1143" t="n">
        <v>0.0545731663560293</v>
      </c>
      <c r="D245" s="1143" t="n">
        <v>0.03374552194251641</v>
      </c>
      <c r="E245" s="1143" t="n">
        <v>0.03968461076098895</v>
      </c>
      <c r="F245" s="1143" t="n">
        <v>0.0545731663560293</v>
      </c>
      <c r="G245" s="1143" t="inlineStr">
        <is>
          <t>NO</t>
        </is>
      </c>
      <c r="H245" s="1143" t="inlineStr"/>
      <c r="I245" s="1143" t="n">
        <v>0.0221123854915899</v>
      </c>
      <c r="J245" s="1143" t="n">
        <v>0.03771862135564956</v>
      </c>
      <c r="K245" s="1143" t="n">
        <v>0.01104314334047669</v>
      </c>
      <c r="L245" s="1143" t="n">
        <v>0.02105492622496405</v>
      </c>
      <c r="M245" s="1143" t="n">
        <v>0.03771862135564956</v>
      </c>
      <c r="N245" s="1135" t="inlineStr">
        <is>
          <t>NO</t>
        </is>
      </c>
      <c r="O245" s="1135" t="inlineStr"/>
      <c r="P245" s="1135" t="inlineStr">
        <is>
          <t>No lead permit threshold hit on this date.</t>
        </is>
      </c>
    </row>
    <row r="246">
      <c r="A246" s="1144" t="n">
        <v>45902</v>
      </c>
      <c r="B246" s="1145" t="n">
        <v>0.0458722260260236</v>
      </c>
      <c r="C246" s="1145" t="n">
        <v>0.05830406953437391</v>
      </c>
      <c r="D246" s="1145" t="n">
        <v>0.0351866365713834</v>
      </c>
      <c r="E246" s="1145" t="n">
        <v>0.04116150459626231</v>
      </c>
      <c r="F246" s="1145" t="n">
        <v>0.05830406953437391</v>
      </c>
      <c r="G246" s="1145" t="inlineStr">
        <is>
          <t>NO</t>
        </is>
      </c>
      <c r="H246" s="1145" t="inlineStr"/>
      <c r="I246" s="1145" t="n">
        <v>0.07589781485697515</v>
      </c>
      <c r="J246" s="1145" t="n">
        <v>0.1568698241906716</v>
      </c>
      <c r="K246" s="1145" t="n">
        <v>0.05525953111833379</v>
      </c>
      <c r="L246" s="1145" t="n">
        <v>0.05484228017335227</v>
      </c>
      <c r="M246" s="1145" t="n">
        <v>0.1568698241906716</v>
      </c>
      <c r="N246" s="1138" t="inlineStr">
        <is>
          <t>NO</t>
        </is>
      </c>
      <c r="O246" s="1138" t="inlineStr"/>
      <c r="P246" s="1138" t="inlineStr">
        <is>
          <t>No lead permit threshold hit on this date.</t>
        </is>
      </c>
    </row>
    <row r="247">
      <c r="A247" s="1144" t="n">
        <v>45903</v>
      </c>
      <c r="B247" s="1145" t="n">
        <v>0.0456243183518734</v>
      </c>
      <c r="C247" s="1145" t="n">
        <v>0.05941709456777476</v>
      </c>
      <c r="D247" s="1145" t="n">
        <v>0.0357359003243112</v>
      </c>
      <c r="E247" s="1145" t="n">
        <v>0.04148800590970004</v>
      </c>
      <c r="F247" s="1145" t="n">
        <v>0.05941709456777476</v>
      </c>
      <c r="G247" s="1145" t="inlineStr">
        <is>
          <t>NO</t>
        </is>
      </c>
      <c r="H247" s="1145" t="inlineStr"/>
      <c r="I247" s="1145" t="n">
        <v>0.04155737254523914</v>
      </c>
      <c r="J247" s="1145" t="n">
        <v>0.09049478386191957</v>
      </c>
      <c r="K247" s="1145" t="n">
        <v>0.05543033661437143</v>
      </c>
      <c r="L247" s="1145" t="n">
        <v>0.04840105397761688</v>
      </c>
      <c r="M247" s="1145" t="n">
        <v>0.09049478386191957</v>
      </c>
      <c r="N247" s="1138" t="inlineStr">
        <is>
          <t>NO</t>
        </is>
      </c>
      <c r="O247" s="1138" t="inlineStr"/>
      <c r="P247" s="1138" t="inlineStr">
        <is>
          <t>No lead permit threshold hit on this date.</t>
        </is>
      </c>
    </row>
    <row r="248">
      <c r="A248" s="1142" t="n">
        <v>45904</v>
      </c>
      <c r="B248" s="1143" t="n">
        <v>0.04496304167578707</v>
      </c>
      <c r="C248" s="1143" t="n">
        <v>0.05975870445634462</v>
      </c>
      <c r="D248" s="1143" t="n">
        <v>0.03595500435486289</v>
      </c>
      <c r="E248" s="1143" t="n">
        <v>0.0402582596237093</v>
      </c>
      <c r="F248" s="1143" t="n">
        <v>0.05975870445634462</v>
      </c>
      <c r="G248" s="1143" t="inlineStr">
        <is>
          <t>NO</t>
        </is>
      </c>
      <c r="H248" s="1143" t="inlineStr"/>
      <c r="I248" s="1143" t="n">
        <v>0.04661567417928188</v>
      </c>
      <c r="J248" s="1143" t="n">
        <v>0.06064967796658105</v>
      </c>
      <c r="K248" s="1143" t="n">
        <v>0.04934478419451097</v>
      </c>
      <c r="L248" s="1143" t="n">
        <v>0.02724813002383376</v>
      </c>
      <c r="M248" s="1143" t="n">
        <v>0.06064967796658105</v>
      </c>
      <c r="N248" s="1135" t="inlineStr">
        <is>
          <t>NO</t>
        </is>
      </c>
      <c r="O248" s="1135" t="inlineStr"/>
      <c r="P248" s="1135" t="inlineStr">
        <is>
          <t>No lead permit threshold hit on this date.</t>
        </is>
      </c>
    </row>
    <row r="249">
      <c r="A249" s="1142" t="n">
        <v>45905</v>
      </c>
      <c r="B249" s="1143" t="n">
        <v>0.04446318153046818</v>
      </c>
      <c r="C249" s="1143" t="n">
        <v>0.05853968497992122</v>
      </c>
      <c r="D249" s="1143" t="n">
        <v>0.03567585905772885</v>
      </c>
      <c r="E249" s="1143" t="n">
        <v>0.03981145512750121</v>
      </c>
      <c r="F249" s="1143" t="n">
        <v>0.05853968497992122</v>
      </c>
      <c r="G249" s="1143" t="inlineStr">
        <is>
          <t>NO</t>
        </is>
      </c>
      <c r="H249" s="1143" t="inlineStr"/>
      <c r="I249" s="1143" t="n">
        <v>0.0360616135397108</v>
      </c>
      <c r="J249" s="1143" t="n">
        <v>0.04234873319244963</v>
      </c>
      <c r="K249" s="1143" t="n">
        <v>0.03988084244885477</v>
      </c>
      <c r="L249" s="1143" t="n">
        <v>0.03212834429842879</v>
      </c>
      <c r="M249" s="1143" t="n">
        <v>0.04234873319244963</v>
      </c>
      <c r="N249" s="1135" t="inlineStr">
        <is>
          <t>NO</t>
        </is>
      </c>
      <c r="O249" s="1135" t="inlineStr"/>
      <c r="P249" s="1135" t="inlineStr">
        <is>
          <t>No lead permit threshold hit on this date.</t>
        </is>
      </c>
    </row>
    <row r="250">
      <c r="A250" s="1142" t="n">
        <v>45906</v>
      </c>
      <c r="B250" s="1143" t="n">
        <v>0.04341586327629167</v>
      </c>
      <c r="C250" s="1143" t="n">
        <v>0.055281956597451</v>
      </c>
      <c r="D250" s="1143" t="n">
        <v>0.03415480136208372</v>
      </c>
      <c r="E250" s="1143" t="n">
        <v>0.03904054892389582</v>
      </c>
      <c r="F250" s="1143" t="n">
        <v>0.055281956597451</v>
      </c>
      <c r="G250" s="1143" t="inlineStr">
        <is>
          <t>NO</t>
        </is>
      </c>
      <c r="H250" s="1143" t="inlineStr"/>
      <c r="I250" s="1143" t="n">
        <v>0.01654833275579288</v>
      </c>
      <c r="J250" s="1143" t="n">
        <v>0.02725539168882075</v>
      </c>
      <c r="K250" s="1143" t="n">
        <v>0.01002061221335106</v>
      </c>
      <c r="L250" s="1143" t="n">
        <v>0.01566195047777427</v>
      </c>
      <c r="M250" s="1143" t="n">
        <v>0.02725539168882075</v>
      </c>
      <c r="N250" s="1135" t="inlineStr">
        <is>
          <t>NO</t>
        </is>
      </c>
      <c r="O250" s="1135" t="inlineStr"/>
      <c r="P250" s="1135" t="inlineStr">
        <is>
          <t>No lead permit threshold hit on this date.</t>
        </is>
      </c>
    </row>
    <row r="251">
      <c r="A251" s="1142" t="n">
        <v>45907</v>
      </c>
      <c r="B251" s="1143" t="n">
        <v>0.04264250112397388</v>
      </c>
      <c r="C251" s="1143" t="n">
        <v>0.05436211305231207</v>
      </c>
      <c r="D251" s="1143" t="n">
        <v>0.03313064129590182</v>
      </c>
      <c r="E251" s="1143" t="n">
        <v>0.03857203753246667</v>
      </c>
      <c r="F251" s="1143" t="n">
        <v>0.05436211305231207</v>
      </c>
      <c r="G251" s="1143" t="inlineStr">
        <is>
          <t>NO</t>
        </is>
      </c>
      <c r="H251" s="1143" t="inlineStr"/>
      <c r="I251" s="1143" t="n">
        <v>0.01800285553635698</v>
      </c>
      <c r="J251" s="1143" t="n">
        <v>0.02425041326136655</v>
      </c>
      <c r="K251" s="1143" t="n">
        <v>0.01086838377950289</v>
      </c>
      <c r="L251" s="1143" t="n">
        <v>0.02639097152111872</v>
      </c>
      <c r="M251" s="1143" t="n">
        <v>0.02639097152111872</v>
      </c>
      <c r="N251" s="1135" t="inlineStr">
        <is>
          <t>NO</t>
        </is>
      </c>
      <c r="O251" s="1135" t="inlineStr"/>
      <c r="P251" s="1135" t="inlineStr">
        <is>
          <t>No lead permit threshold hit on this date.</t>
        </is>
      </c>
    </row>
    <row r="252">
      <c r="A252" s="1142" t="n">
        <v>45908</v>
      </c>
      <c r="B252" s="1143" t="n">
        <v>0.04327518214948787</v>
      </c>
      <c r="C252" s="1143" t="n">
        <v>0.05406892475775896</v>
      </c>
      <c r="D252" s="1143" t="n">
        <v>0.03306403591549222</v>
      </c>
      <c r="E252" s="1143" t="n">
        <v>0.03943120118982194</v>
      </c>
      <c r="F252" s="1143" t="n">
        <v>0.05406892475775896</v>
      </c>
      <c r="G252" s="1143" t="inlineStr">
        <is>
          <t>NO</t>
        </is>
      </c>
      <c r="H252" s="1143" t="inlineStr"/>
      <c r="I252" s="1143" t="n">
        <v>0.04636100025589537</v>
      </c>
      <c r="J252" s="1143" t="n">
        <v>0.03250708135212743</v>
      </c>
      <c r="K252" s="1143" t="n">
        <v>0.01826061723235992</v>
      </c>
      <c r="L252" s="1143" t="n">
        <v>0.04534774371463621</v>
      </c>
      <c r="M252" s="1143" t="n">
        <v>0.04636100025589537</v>
      </c>
      <c r="N252" s="1135" t="inlineStr">
        <is>
          <t>NO</t>
        </is>
      </c>
      <c r="O252" s="1135" t="inlineStr"/>
      <c r="P252" s="1135" t="inlineStr">
        <is>
          <t>No lead permit threshold hit on this date.</t>
        </is>
      </c>
    </row>
    <row r="253">
      <c r="A253" s="1142" t="n">
        <v>45909</v>
      </c>
      <c r="B253" s="1143" t="n">
        <v>0.04474306316329452</v>
      </c>
      <c r="C253" s="1143" t="n">
        <v>0.05235127950586999</v>
      </c>
      <c r="D253" s="1143" t="n">
        <v>0.03424992583611464</v>
      </c>
      <c r="E253" s="1143" t="n">
        <v>0.04044903725939844</v>
      </c>
      <c r="F253" s="1143" t="n">
        <v>0.05235127950586999</v>
      </c>
      <c r="G253" s="1143" t="inlineStr">
        <is>
          <t>NO</t>
        </is>
      </c>
      <c r="H253" s="1143" t="inlineStr"/>
      <c r="I253" s="1143" t="n">
        <v>0.05890759730898441</v>
      </c>
      <c r="J253" s="1143" t="n">
        <v>0.04121280755051673</v>
      </c>
      <c r="K253" s="1143" t="n">
        <v>0.04542722215523366</v>
      </c>
      <c r="L253" s="1143" t="n">
        <v>0.04994244180051818</v>
      </c>
      <c r="M253" s="1143" t="n">
        <v>0.05890759730898441</v>
      </c>
      <c r="N253" s="1135" t="inlineStr">
        <is>
          <t>NO</t>
        </is>
      </c>
      <c r="O253" s="1135" t="inlineStr"/>
      <c r="P253" s="1135" t="inlineStr">
        <is>
          <t>No lead permit threshold hit on this date.</t>
        </is>
      </c>
    </row>
    <row r="254">
      <c r="A254" s="1142" t="n">
        <v>45910</v>
      </c>
      <c r="B254" s="1143" t="n">
        <v>0.04487659463701159</v>
      </c>
      <c r="C254" s="1143" t="n">
        <v>0.05193083166370348</v>
      </c>
      <c r="D254" s="1143" t="n">
        <v>0.03349808960085716</v>
      </c>
      <c r="E254" s="1143" t="n">
        <v>0.04058103611480732</v>
      </c>
      <c r="F254" s="1143" t="n">
        <v>0.05193083166370348</v>
      </c>
      <c r="G254" s="1143" t="inlineStr">
        <is>
          <t>NO</t>
        </is>
      </c>
      <c r="H254" s="1143" t="inlineStr"/>
      <c r="I254" s="1143" t="n">
        <v>0.0542743719269056</v>
      </c>
      <c r="J254" s="1143" t="n">
        <v>0.03904165499985499</v>
      </c>
      <c r="K254" s="1143" t="n">
        <v>0.02650616087750949</v>
      </c>
      <c r="L254" s="1143" t="n">
        <v>0.05423475436486914</v>
      </c>
      <c r="M254" s="1143" t="n">
        <v>0.0542743719269056</v>
      </c>
      <c r="N254" s="1135" t="inlineStr">
        <is>
          <t>NO</t>
        </is>
      </c>
      <c r="O254" s="1135" t="inlineStr"/>
      <c r="P254" s="1135" t="inlineStr">
        <is>
          <t>No lead permit threshold hit on this date.</t>
        </is>
      </c>
    </row>
    <row r="255">
      <c r="A255" s="1142" t="n">
        <v>45911</v>
      </c>
      <c r="B255" s="1143" t="n">
        <v>0.04456991108630756</v>
      </c>
      <c r="C255" s="1143" t="n">
        <v>0.05147673480758814</v>
      </c>
      <c r="D255" s="1143" t="n">
        <v>0.03347466115621778</v>
      </c>
      <c r="E255" s="1143" t="n">
        <v>0.0406590869535696</v>
      </c>
      <c r="F255" s="1143" t="n">
        <v>0.05147673480758814</v>
      </c>
      <c r="G255" s="1143" t="inlineStr">
        <is>
          <t>NO</t>
        </is>
      </c>
      <c r="H255" s="1143" t="inlineStr"/>
      <c r="I255" s="1143" t="n">
        <v>0.03860013244091477</v>
      </c>
      <c r="J255" s="1143" t="n">
        <v>0.0390603655450683</v>
      </c>
      <c r="K255" s="1143" t="n">
        <v>0.0397645414007809</v>
      </c>
      <c r="L255" s="1143" t="n">
        <v>0.04997207268006669</v>
      </c>
      <c r="M255" s="1143" t="n">
        <v>0.04997207268006669</v>
      </c>
      <c r="N255" s="1135" t="inlineStr">
        <is>
          <t>NO</t>
        </is>
      </c>
      <c r="O255" s="1135" t="inlineStr"/>
      <c r="P255" s="1135" t="inlineStr">
        <is>
          <t>No lead permit threshold hit on this date.</t>
        </is>
      </c>
    </row>
    <row r="256">
      <c r="A256" s="1142" t="n">
        <v>45912</v>
      </c>
      <c r="B256" s="1143" t="n">
        <v>0.04390215928428779</v>
      </c>
      <c r="C256" s="1143" t="n">
        <v>0.05043841801833242</v>
      </c>
      <c r="D256" s="1143" t="n">
        <v>0.03349332847417997</v>
      </c>
      <c r="E256" s="1143" t="n">
        <v>0.04082950640593334</v>
      </c>
      <c r="F256" s="1143" t="n">
        <v>0.05043841801833242</v>
      </c>
      <c r="G256" s="1143" t="inlineStr">
        <is>
          <t>NO</t>
        </is>
      </c>
      <c r="H256" s="1143" t="inlineStr"/>
      <c r="I256" s="1143" t="n">
        <v>0.04143008851969015</v>
      </c>
      <c r="J256" s="1143" t="n">
        <v>0.04027986924924931</v>
      </c>
      <c r="K256" s="1143" t="n">
        <v>0.04305476033286572</v>
      </c>
      <c r="L256" s="1143" t="n">
        <v>0.04054004344373317</v>
      </c>
      <c r="M256" s="1143" t="n">
        <v>0.04305476033286572</v>
      </c>
      <c r="N256" s="1135" t="inlineStr">
        <is>
          <t>NO</t>
        </is>
      </c>
      <c r="O256" s="1135" t="inlineStr"/>
      <c r="P256" s="1135" t="inlineStr">
        <is>
          <t>No lead permit threshold hit on this date.</t>
        </is>
      </c>
    </row>
    <row r="257">
      <c r="A257" s="1142" t="n">
        <v>45913</v>
      </c>
      <c r="B257" s="1143" t="n">
        <v>0.04197241960781168</v>
      </c>
      <c r="C257" s="1143" t="n">
        <v>0.04971518954648835</v>
      </c>
      <c r="D257" s="1143" t="n">
        <v>0.03248901329989101</v>
      </c>
      <c r="E257" s="1143" t="n">
        <v>0.04040428383324039</v>
      </c>
      <c r="F257" s="1143" t="n">
        <v>0.04971518954648835</v>
      </c>
      <c r="G257" s="1143" t="inlineStr">
        <is>
          <t>NO</t>
        </is>
      </c>
      <c r="H257" s="1143" t="inlineStr"/>
      <c r="I257" s="1143" t="n">
        <v>0.0201937979963065</v>
      </c>
      <c r="J257" s="1143" t="n">
        <v>0.02702482422494516</v>
      </c>
      <c r="K257" s="1143" t="n">
        <v>0.01328095940694487</v>
      </c>
      <c r="L257" s="1143" t="n">
        <v>0.03449385148339089</v>
      </c>
      <c r="M257" s="1143" t="n">
        <v>0.03449385148339089</v>
      </c>
      <c r="N257" s="1135" t="inlineStr">
        <is>
          <t>NO</t>
        </is>
      </c>
      <c r="O257" s="1135" t="inlineStr"/>
      <c r="P257" s="1135" t="inlineStr">
        <is>
          <t>No lead permit threshold hit on this date.</t>
        </is>
      </c>
    </row>
    <row r="258">
      <c r="A258" s="1142" t="n">
        <v>45914</v>
      </c>
      <c r="B258" s="1143" t="n">
        <v>0.04133951642495938</v>
      </c>
      <c r="C258" s="1143" t="n">
        <v>0.04921542169439256</v>
      </c>
      <c r="D258" s="1143" t="n">
        <v>0.03168937868572028</v>
      </c>
      <c r="E258" s="1143" t="n">
        <v>0.03885513846723555</v>
      </c>
      <c r="F258" s="1143" t="n">
        <v>0.04921542169439256</v>
      </c>
      <c r="G258" s="1143" t="inlineStr">
        <is>
          <t>NO</t>
        </is>
      </c>
      <c r="H258" s="1143" t="inlineStr"/>
      <c r="I258" s="1143" t="n">
        <v>0.02436944507534085</v>
      </c>
      <c r="J258" s="1143" t="n">
        <v>0.01468005130239967</v>
      </c>
      <c r="K258" s="1143" t="n">
        <v>0.006882484203718233</v>
      </c>
      <c r="L258" s="1143" t="n">
        <v>0.01366490948475354</v>
      </c>
      <c r="M258" s="1143" t="n">
        <v>0.02436944507534085</v>
      </c>
      <c r="N258" s="1135" t="inlineStr">
        <is>
          <t>NO</t>
        </is>
      </c>
      <c r="O258" s="1135" t="inlineStr"/>
      <c r="P258" s="1135" t="inlineStr">
        <is>
          <t>No lead permit threshold hit on this date.</t>
        </is>
      </c>
    </row>
    <row r="259">
      <c r="A259" s="1142" t="n">
        <v>45915</v>
      </c>
      <c r="B259" s="1143" t="n">
        <v>0.04187349679212752</v>
      </c>
      <c r="C259" s="1143" t="n">
        <v>0.04968561482000501</v>
      </c>
      <c r="D259" s="1143" t="n">
        <v>0.03313212366413648</v>
      </c>
      <c r="E259" s="1143" t="n">
        <v>0.03907243230716826</v>
      </c>
      <c r="F259" s="1143" t="n">
        <v>0.04968561482000501</v>
      </c>
      <c r="G259" s="1143" t="inlineStr">
        <is>
          <t>NO</t>
        </is>
      </c>
      <c r="H259" s="1143" t="inlineStr"/>
      <c r="I259" s="1143" t="n">
        <v>0.04699826550135414</v>
      </c>
      <c r="J259" s="1143" t="n">
        <v>0.04162398215545256</v>
      </c>
      <c r="K259" s="1143" t="n">
        <v>0.05257283515303721</v>
      </c>
      <c r="L259" s="1143" t="n">
        <v>0.04198604117118561</v>
      </c>
      <c r="M259" s="1143" t="n">
        <v>0.05257283515303721</v>
      </c>
      <c r="N259" s="1135" t="inlineStr">
        <is>
          <t>NO</t>
        </is>
      </c>
      <c r="O259" s="1135" t="inlineStr"/>
      <c r="P259" s="1135" t="inlineStr">
        <is>
          <t>No lead permit threshold hit on this date.</t>
        </is>
      </c>
    </row>
    <row r="260">
      <c r="A260" s="1144" t="n">
        <v>45916</v>
      </c>
      <c r="B260" s="1145" t="n">
        <v>0.0433764416335039</v>
      </c>
      <c r="C260" s="1145" t="n">
        <v>0.04972887646334546</v>
      </c>
      <c r="D260" s="1145" t="n">
        <v>0.03449987417274652</v>
      </c>
      <c r="E260" s="1145" t="n">
        <v>0.03978033756051045</v>
      </c>
      <c r="F260" s="1145" t="n">
        <v>0.04972887646334546</v>
      </c>
      <c r="G260" s="1145" t="inlineStr">
        <is>
          <t>NO</t>
        </is>
      </c>
      <c r="H260" s="1145" t="inlineStr"/>
      <c r="I260" s="1145" t="n">
        <v>0.06114808149037766</v>
      </c>
      <c r="J260" s="1145" t="n">
        <v>0.07953842356778779</v>
      </c>
      <c r="K260" s="1145" t="n">
        <v>0.05055518859269435</v>
      </c>
      <c r="L260" s="1145" t="n">
        <v>0.03444154309370405</v>
      </c>
      <c r="M260" s="1145" t="n">
        <v>0.07953842356778779</v>
      </c>
      <c r="N260" s="1138" t="inlineStr">
        <is>
          <t>NO</t>
        </is>
      </c>
      <c r="O260" s="1138" t="inlineStr"/>
      <c r="P260" s="1138" t="inlineStr">
        <is>
          <t>No lead permit threshold hit on this date.</t>
        </is>
      </c>
    </row>
    <row r="261">
      <c r="A261" s="1144" t="n">
        <v>45917</v>
      </c>
      <c r="B261" s="1145" t="n">
        <v>0.04329156297251245</v>
      </c>
      <c r="C261" s="1145" t="n">
        <v>0.05125626815137862</v>
      </c>
      <c r="D261" s="1145" t="n">
        <v>0.03492298760412627</v>
      </c>
      <c r="E261" s="1145" t="n">
        <v>0.04026587561810467</v>
      </c>
      <c r="F261" s="1145" t="n">
        <v>0.05125626815137862</v>
      </c>
      <c r="G261" s="1145" t="inlineStr">
        <is>
          <t>NO</t>
        </is>
      </c>
      <c r="H261" s="1145" t="inlineStr"/>
      <c r="I261" s="1145" t="n">
        <v>0.03747897885220636</v>
      </c>
      <c r="J261" s="1145" t="n">
        <v>0.0999730452710365</v>
      </c>
      <c r="K261" s="1145" t="n">
        <v>0.051692394097561</v>
      </c>
      <c r="L261" s="1145" t="n">
        <v>0.0583298068863037</v>
      </c>
      <c r="M261" s="1145" t="n">
        <v>0.0999730452710365</v>
      </c>
      <c r="N261" s="1138" t="inlineStr">
        <is>
          <t>NO</t>
        </is>
      </c>
      <c r="O261" s="1138" t="inlineStr"/>
      <c r="P261" s="1138" t="inlineStr">
        <is>
          <t>No lead permit threshold hit on this date.</t>
        </is>
      </c>
    </row>
    <row r="262">
      <c r="A262" s="1144" t="n">
        <v>45918</v>
      </c>
      <c r="B262" s="1145" t="n">
        <v>0.04345120726177642</v>
      </c>
      <c r="C262" s="1145" t="n">
        <v>0.04986758113724323</v>
      </c>
      <c r="D262" s="1145" t="n">
        <v>0.0336862846768935</v>
      </c>
      <c r="E262" s="1145" t="n">
        <v>0.04546842052090665</v>
      </c>
      <c r="F262" s="1145" t="n">
        <v>0.04986758113724323</v>
      </c>
      <c r="G262" s="1145" t="inlineStr">
        <is>
          <t>NO</t>
        </is>
      </c>
      <c r="H262" s="1145" t="inlineStr"/>
      <c r="I262" s="1145" t="n">
        <v>0.05532111995582252</v>
      </c>
      <c r="J262" s="1145" t="n">
        <v>0.0469065135214641</v>
      </c>
      <c r="K262" s="1145" t="n">
        <v>0.02310127666023591</v>
      </c>
      <c r="L262" s="1145" t="n">
        <v>0.1877535991433417</v>
      </c>
      <c r="M262" s="1145" t="n">
        <v>0.1877535991433417</v>
      </c>
      <c r="N262" s="1138" t="inlineStr">
        <is>
          <t>NO</t>
        </is>
      </c>
      <c r="O262" s="1138" t="inlineStr"/>
      <c r="P262" s="1138" t="inlineStr">
        <is>
          <t>No lead permit threshold hit on this date.</t>
        </is>
      </c>
    </row>
    <row r="263">
      <c r="A263" s="1142" t="n">
        <v>45919</v>
      </c>
      <c r="B263" s="1143" t="n">
        <v>0.04224057460386418</v>
      </c>
      <c r="C263" s="1143" t="n">
        <v>0.04928552880783602</v>
      </c>
      <c r="D263" s="1143" t="n">
        <v>0.03303538642430309</v>
      </c>
      <c r="E263" s="1143" t="n">
        <v>0.04499221681856581</v>
      </c>
      <c r="F263" s="1143" t="n">
        <v>0.04928552880783602</v>
      </c>
      <c r="G263" s="1143" t="inlineStr">
        <is>
          <t>NO</t>
        </is>
      </c>
      <c r="H263" s="1143" t="inlineStr"/>
      <c r="I263" s="1143" t="n">
        <v>0.03408978007439174</v>
      </c>
      <c r="J263" s="1143" t="n">
        <v>0.03853859456197352</v>
      </c>
      <c r="K263" s="1143" t="n">
        <v>0.03090740188874633</v>
      </c>
      <c r="L263" s="1143" t="n">
        <v>0.03863626726815015</v>
      </c>
      <c r="M263" s="1143" t="n">
        <v>0.03863626726815015</v>
      </c>
      <c r="N263" s="1135" t="inlineStr">
        <is>
          <t>NO</t>
        </is>
      </c>
      <c r="O263" s="1135" t="inlineStr"/>
      <c r="P263" s="1135" t="inlineStr">
        <is>
          <t>No lead permit threshold hit on this date.</t>
        </is>
      </c>
    </row>
    <row r="264">
      <c r="A264" s="1142" t="n">
        <v>45920</v>
      </c>
      <c r="B264" s="1143" t="n">
        <v>0.04125691761454422</v>
      </c>
      <c r="C264" s="1143" t="n">
        <v>0.04944049351168936</v>
      </c>
      <c r="D264" s="1143" t="n">
        <v>0.03178560266065664</v>
      </c>
      <c r="E264" s="1143" t="n">
        <v>0.04375229312337502</v>
      </c>
      <c r="F264" s="1143" t="n">
        <v>0.04944049351168936</v>
      </c>
      <c r="G264" s="1143" t="inlineStr">
        <is>
          <t>NO</t>
        </is>
      </c>
      <c r="H264" s="1143" t="inlineStr"/>
      <c r="I264" s="1143" t="n">
        <v>0.02326260582902211</v>
      </c>
      <c r="J264" s="1143" t="n">
        <v>0.06586912382186738</v>
      </c>
      <c r="K264" s="1143" t="n">
        <v>0.01605108172272037</v>
      </c>
      <c r="L264" s="1143" t="n">
        <v>0.01490370826739204</v>
      </c>
      <c r="M264" s="1143" t="n">
        <v>0.06586912382186738</v>
      </c>
      <c r="N264" s="1135" t="inlineStr">
        <is>
          <t>NO</t>
        </is>
      </c>
      <c r="O264" s="1135" t="inlineStr"/>
      <c r="P264" s="1135" t="inlineStr">
        <is>
          <t>No lead permit threshold hit on this date.</t>
        </is>
      </c>
    </row>
    <row r="265">
      <c r="A265" s="1142" t="n">
        <v>45921</v>
      </c>
      <c r="B265" s="1143" t="n">
        <v>0.03980270129791644</v>
      </c>
      <c r="C265" s="1143" t="n">
        <v>0.048634517139232</v>
      </c>
      <c r="D265" s="1143" t="n">
        <v>0.03049873699889504</v>
      </c>
      <c r="E265" s="1143" t="n">
        <v>0.04278311363208878</v>
      </c>
      <c r="F265" s="1143" t="n">
        <v>0.048634517139232</v>
      </c>
      <c r="G265" s="1143" t="inlineStr">
        <is>
          <t>NO</t>
        </is>
      </c>
      <c r="H265" s="1143" t="inlineStr"/>
      <c r="I265" s="1143" t="n">
        <v>0.02779754076596264</v>
      </c>
      <c r="J265" s="1143" t="n">
        <v>0.03183080545941454</v>
      </c>
      <c r="K265" s="1143" t="n">
        <v>0.006678308274105919</v>
      </c>
      <c r="L265" s="1143" t="n">
        <v>0.01562097853765104</v>
      </c>
      <c r="M265" s="1143" t="n">
        <v>0.03183080545941454</v>
      </c>
      <c r="N265" s="1135" t="inlineStr">
        <is>
          <t>NO</t>
        </is>
      </c>
      <c r="O265" s="1135" t="inlineStr"/>
      <c r="P265" s="1135" t="inlineStr">
        <is>
          <t>No lead permit threshold hit on this date.</t>
        </is>
      </c>
    </row>
    <row r="266">
      <c r="A266" s="1144" t="n">
        <v>45922</v>
      </c>
      <c r="B266" s="1145" t="n">
        <v>0.04152434518268638</v>
      </c>
      <c r="C266" s="1145" t="n">
        <v>0.04872977306504463</v>
      </c>
      <c r="D266" s="1145" t="n">
        <v>0.03177874888274818</v>
      </c>
      <c r="E266" s="1145" t="n">
        <v>0.04264044217395489</v>
      </c>
      <c r="F266" s="1145" t="n">
        <v>0.04872977306504463</v>
      </c>
      <c r="G266" s="1145" t="inlineStr">
        <is>
          <t>NO</t>
        </is>
      </c>
      <c r="H266" s="1145" t="inlineStr"/>
      <c r="I266" s="1145" t="n">
        <v>0.08768952426753196</v>
      </c>
      <c r="J266" s="1145" t="n">
        <v>0.07904464371133829</v>
      </c>
      <c r="K266" s="1145" t="n">
        <v>0.05901071123870421</v>
      </c>
      <c r="L266" s="1145" t="n">
        <v>0.02953624663431697</v>
      </c>
      <c r="M266" s="1145" t="n">
        <v>0.08768952426753196</v>
      </c>
      <c r="N266" s="1138" t="inlineStr">
        <is>
          <t>NO</t>
        </is>
      </c>
      <c r="O266" s="1138" t="inlineStr"/>
      <c r="P266" s="1138" t="inlineStr">
        <is>
          <t>No lead permit threshold hit on this date.</t>
        </is>
      </c>
    </row>
    <row r="267">
      <c r="A267" s="1144" t="n">
        <v>45923</v>
      </c>
      <c r="B267" s="1145" t="n">
        <v>0.04217105426495912</v>
      </c>
      <c r="C267" s="1145" t="n">
        <v>0.05009258508557941</v>
      </c>
      <c r="D267" s="1145" t="n">
        <v>0.0339019691519414</v>
      </c>
      <c r="E267" s="1145" t="n">
        <v>0.04343899106927507</v>
      </c>
      <c r="F267" s="1145" t="n">
        <v>0.05009258508557941</v>
      </c>
      <c r="G267" s="1145" t="inlineStr">
        <is>
          <t>NO</t>
        </is>
      </c>
      <c r="H267" s="1145" t="inlineStr"/>
      <c r="I267" s="1145" t="n">
        <v>0.04926369328084443</v>
      </c>
      <c r="J267" s="1145" t="n">
        <v>0.08886870643463422</v>
      </c>
      <c r="K267" s="1145" t="n">
        <v>0.07374787611291761</v>
      </c>
      <c r="L267" s="1145" t="n">
        <v>0.04775138487934574</v>
      </c>
      <c r="M267" s="1145" t="n">
        <v>0.08886870643463422</v>
      </c>
      <c r="N267" s="1138" t="inlineStr">
        <is>
          <t>NO</t>
        </is>
      </c>
      <c r="O267" s="1138" t="inlineStr"/>
      <c r="P267" s="1138" t="inlineStr">
        <is>
          <t>No lead permit threshold hit on this date.</t>
        </is>
      </c>
    </row>
    <row r="268">
      <c r="A268" s="1144" t="n">
        <v>45924</v>
      </c>
      <c r="B268" s="1145" t="n">
        <v>0.04239605078341799</v>
      </c>
      <c r="C268" s="1145" t="n">
        <v>0.05395193202304864</v>
      </c>
      <c r="D268" s="1145" t="n">
        <v>0.03460950067875415</v>
      </c>
      <c r="E268" s="1145" t="n">
        <v>0.04321923689774176</v>
      </c>
      <c r="F268" s="1145" t="n">
        <v>0.05395193202304864</v>
      </c>
      <c r="G268" s="1145" t="inlineStr">
        <is>
          <t>NO</t>
        </is>
      </c>
      <c r="H268" s="1145" t="inlineStr"/>
      <c r="I268" s="1145" t="n">
        <v>0.05464078500447787</v>
      </c>
      <c r="J268" s="1145" t="n">
        <v>0.1170636903484468</v>
      </c>
      <c r="K268" s="1145" t="n">
        <v>0.06756376644829337</v>
      </c>
      <c r="L268" s="1145" t="n">
        <v>0.0288217607272373</v>
      </c>
      <c r="M268" s="1145" t="n">
        <v>0.1170636903484468</v>
      </c>
      <c r="N268" s="1138" t="inlineStr">
        <is>
          <t>NO</t>
        </is>
      </c>
      <c r="O268" s="1138" t="inlineStr"/>
      <c r="P268" s="1138" t="inlineStr">
        <is>
          <t>No lead permit threshold hit on this date.</t>
        </is>
      </c>
    </row>
    <row r="269">
      <c r="A269" s="1142" t="n">
        <v>45925</v>
      </c>
      <c r="B269" s="1143" t="n">
        <v>0.04317928400639277</v>
      </c>
      <c r="C269" s="1143" t="n">
        <v>0.05382345707821112</v>
      </c>
      <c r="D269" s="1143" t="n">
        <v>0.03460658078313505</v>
      </c>
      <c r="E269" s="1143" t="n">
        <v>0.04276157324047695</v>
      </c>
      <c r="F269" s="1143" t="n">
        <v>0.05382345707821112</v>
      </c>
      <c r="G269" s="1143" t="inlineStr">
        <is>
          <t>NO</t>
        </is>
      </c>
      <c r="H269" s="1143" t="inlineStr"/>
      <c r="I269" s="1143" t="n">
        <v>0.05809991258197465</v>
      </c>
      <c r="J269" s="1143" t="n">
        <v>0.05381599269668075</v>
      </c>
      <c r="K269" s="1143" t="n">
        <v>0.04293622717809899</v>
      </c>
      <c r="L269" s="1143" t="n">
        <v>0.04433126875720477</v>
      </c>
      <c r="M269" s="1143" t="n">
        <v>0.05809991258197465</v>
      </c>
      <c r="N269" s="1135" t="inlineStr">
        <is>
          <t>NO</t>
        </is>
      </c>
      <c r="O269" s="1135" t="inlineStr"/>
      <c r="P269" s="1135" t="inlineStr">
        <is>
          <t>No lead permit threshold hit on this date.</t>
        </is>
      </c>
    </row>
    <row r="270">
      <c r="A270" s="1142" t="n">
        <v>45926</v>
      </c>
      <c r="B270" s="1143" t="n">
        <v>0.04306027015129319</v>
      </c>
      <c r="C270" s="1143" t="n">
        <v>0.05361718437527882</v>
      </c>
      <c r="D270" s="1143" t="n">
        <v>0.03415034419919602</v>
      </c>
      <c r="E270" s="1143" t="n">
        <v>0.04258429638876807</v>
      </c>
      <c r="F270" s="1143" t="n">
        <v>0.05361718437527882</v>
      </c>
      <c r="G270" s="1143" t="inlineStr">
        <is>
          <t>NO</t>
        </is>
      </c>
      <c r="H270" s="1143" t="inlineStr"/>
      <c r="I270" s="1143" t="n">
        <v>0.04064991793963931</v>
      </c>
      <c r="J270" s="1143" t="n">
        <v>0.0337303926950609</v>
      </c>
      <c r="K270" s="1143" t="n">
        <v>0.02033547584114393</v>
      </c>
      <c r="L270" s="1143" t="n">
        <v>0.03537917049229625</v>
      </c>
      <c r="M270" s="1143" t="n">
        <v>0.04064991793963931</v>
      </c>
      <c r="N270" s="1135" t="inlineStr">
        <is>
          <t>NO</t>
        </is>
      </c>
      <c r="O270" s="1135" t="inlineStr"/>
      <c r="P270" s="1135" t="inlineStr">
        <is>
          <t>No lead permit threshold hit on this date.</t>
        </is>
      </c>
    </row>
    <row r="271">
      <c r="A271" s="1142" t="n">
        <v>45927</v>
      </c>
      <c r="B271" s="1143" t="n">
        <v>0.04225784797265012</v>
      </c>
      <c r="C271" s="1143" t="n">
        <v>0.05272902081365432</v>
      </c>
      <c r="D271" s="1143" t="n">
        <v>0.0331946514802462</v>
      </c>
      <c r="E271" s="1143" t="n">
        <v>0.0412185173285039</v>
      </c>
      <c r="F271" s="1143" t="n">
        <v>0.05272902081365432</v>
      </c>
      <c r="G271" s="1143" t="inlineStr">
        <is>
          <t>NO</t>
        </is>
      </c>
      <c r="H271" s="1143" t="inlineStr"/>
      <c r="I271" s="1143" t="n">
        <v>0.02510858880227512</v>
      </c>
      <c r="J271" s="1143" t="n">
        <v>0.02547943114518534</v>
      </c>
      <c r="K271" s="1143" t="n">
        <v>0.008493677011685328</v>
      </c>
      <c r="L271" s="1143" t="n">
        <v>0.02775128753161285</v>
      </c>
      <c r="M271" s="1143" t="n">
        <v>0.02775128753161285</v>
      </c>
      <c r="N271" s="1135" t="inlineStr">
        <is>
          <t>NO</t>
        </is>
      </c>
      <c r="O271" s="1135" t="inlineStr"/>
      <c r="P271" s="1135" t="inlineStr">
        <is>
          <t>No lead permit threshold hit on this date.</t>
        </is>
      </c>
    </row>
    <row r="272">
      <c r="A272" s="1142" t="n">
        <v>45928</v>
      </c>
      <c r="B272" s="1143" t="n">
        <v>0.04093700729489383</v>
      </c>
      <c r="C272" s="1143" t="n">
        <v>0.05205104773884533</v>
      </c>
      <c r="D272" s="1143" t="n">
        <v>0.03200618547117683</v>
      </c>
      <c r="E272" s="1143" t="n">
        <v>0.04023182379472585</v>
      </c>
      <c r="F272" s="1143" t="n">
        <v>0.05205104773884533</v>
      </c>
      <c r="G272" s="1143" t="inlineStr">
        <is>
          <t>NO</t>
        </is>
      </c>
      <c r="H272" s="1143" t="inlineStr"/>
      <c r="I272" s="1143" t="n">
        <v>0.02303021739927649</v>
      </c>
      <c r="J272" s="1143" t="n">
        <v>0.01856669074780141</v>
      </c>
      <c r="K272" s="1143" t="n">
        <v>0.005086829474942449</v>
      </c>
      <c r="L272" s="1143" t="n">
        <v>0.01578099264696847</v>
      </c>
      <c r="M272" s="1143" t="n">
        <v>0.02303021739927649</v>
      </c>
      <c r="N272" s="1135" t="inlineStr">
        <is>
          <t>NO</t>
        </is>
      </c>
      <c r="O272" s="1135" t="inlineStr"/>
      <c r="P272" s="1135" t="inlineStr">
        <is>
          <t>No lead permit threshold hit on this date.</t>
        </is>
      </c>
    </row>
    <row r="273">
      <c r="A273" s="1142" t="n">
        <v>45929</v>
      </c>
      <c r="B273" s="1143" t="n">
        <v>0.04095057635863241</v>
      </c>
      <c r="C273" s="1143" t="n">
        <v>0.05213619534685379</v>
      </c>
      <c r="D273" s="1143" t="n">
        <v>0.03268161255660688</v>
      </c>
      <c r="E273" s="1143" t="n">
        <v>0.03996432033206196</v>
      </c>
      <c r="F273" s="1143" t="n">
        <v>0.05213619534685379</v>
      </c>
      <c r="G273" s="1143" t="inlineStr">
        <is>
          <t>NO</t>
        </is>
      </c>
      <c r="H273" s="1143" t="inlineStr"/>
      <c r="I273" s="1143" t="n">
        <v>0.04208794030545616</v>
      </c>
      <c r="J273" s="1143" t="n">
        <v>0.04369110013712346</v>
      </c>
      <c r="K273" s="1143" t="n">
        <v>0.03551162033058473</v>
      </c>
      <c r="L273" s="1143" t="n">
        <v>0.04300235536191271</v>
      </c>
      <c r="M273" s="1143" t="n">
        <v>0.04369110013712346</v>
      </c>
      <c r="N273" s="1135" t="inlineStr">
        <is>
          <t>NO</t>
        </is>
      </c>
      <c r="O273" s="1135" t="inlineStr"/>
      <c r="P273" s="1135" t="inlineStr">
        <is>
          <t>No lead permit threshold hit on this date.</t>
        </is>
      </c>
    </row>
    <row r="274">
      <c r="A274" s="1142" t="n">
        <v>45930</v>
      </c>
      <c r="B274" s="1143" t="n">
        <v>0.04203879913704431</v>
      </c>
      <c r="C274" s="1143" t="n">
        <v>0.0533724387733131</v>
      </c>
      <c r="D274" s="1143" t="n">
        <v>0.0339350673078011</v>
      </c>
      <c r="E274" s="1143" t="n">
        <v>0.04020144392151102</v>
      </c>
      <c r="F274" s="1143" t="n">
        <v>0.0533724387733131</v>
      </c>
      <c r="G274" s="1143" t="inlineStr">
        <is>
          <t>NO</t>
        </is>
      </c>
      <c r="H274" s="1143" t="inlineStr"/>
      <c r="I274" s="1143" t="n">
        <v>0.0535645396317318</v>
      </c>
      <c r="J274" s="1143" t="n">
        <v>0.04929732812054466</v>
      </c>
      <c r="K274" s="1143" t="n">
        <v>0.04878296988974725</v>
      </c>
      <c r="L274" s="1143" t="n">
        <v>0.02809343257765046</v>
      </c>
      <c r="M274" s="1143" t="n">
        <v>0.0535645396317318</v>
      </c>
      <c r="N274" s="1135" t="inlineStr">
        <is>
          <t>NO</t>
        </is>
      </c>
      <c r="O274" s="1135" t="inlineStr"/>
      <c r="P274" s="1135" t="inlineStr">
        <is>
          <t>No lead permit threshold hit on this date.</t>
        </is>
      </c>
    </row>
    <row r="275">
      <c r="A275" s="1142" t="n">
        <v>45931</v>
      </c>
      <c r="B275" s="1143" t="n">
        <v>0.04252168286844698</v>
      </c>
      <c r="C275" s="1143" t="n">
        <v>0.05411787639219063</v>
      </c>
      <c r="D275" s="1143" t="n">
        <v>0.03585292952182881</v>
      </c>
      <c r="E275" s="1143" t="n">
        <v>0.04110732700747061</v>
      </c>
      <c r="F275" s="1143" t="n">
        <v>0.05411787639219063</v>
      </c>
      <c r="G275" s="1143" t="inlineStr">
        <is>
          <t>NO</t>
        </is>
      </c>
      <c r="H275" s="1143" t="inlineStr"/>
      <c r="I275" s="1143" t="n">
        <v>0.03659889743366999</v>
      </c>
      <c r="J275" s="1143" t="n">
        <v>0.06380893801636307</v>
      </c>
      <c r="K275" s="1143" t="n">
        <v>0.06857900976130771</v>
      </c>
      <c r="L275" s="1143" t="n">
        <v>0.04823141880375185</v>
      </c>
      <c r="M275" s="1143" t="n">
        <v>0.06857900976130771</v>
      </c>
      <c r="N275" s="1135" t="inlineStr">
        <is>
          <t>NO</t>
        </is>
      </c>
      <c r="O275" s="1135" t="inlineStr"/>
      <c r="P275" s="1135" t="inlineStr">
        <is>
          <t>No lead permit threshold hit on this date.</t>
        </is>
      </c>
    </row>
    <row r="276">
      <c r="A276" s="1142" t="n">
        <v>45932</v>
      </c>
      <c r="B276" s="1143" t="n">
        <v>0.04128150750704587</v>
      </c>
      <c r="C276" s="1143" t="n">
        <v>0.05106583700664938</v>
      </c>
      <c r="D276" s="1143" t="n">
        <v>0.03547651835012475</v>
      </c>
      <c r="E276" s="1143" t="n">
        <v>0.04036278699449344</v>
      </c>
      <c r="F276" s="1143" t="n">
        <v>0.05106583700664938</v>
      </c>
      <c r="G276" s="1143" t="inlineStr">
        <is>
          <t>NO</t>
        </is>
      </c>
      <c r="H276" s="1143" t="inlineStr"/>
      <c r="I276" s="1143" t="n">
        <v>0.03869255401494192</v>
      </c>
      <c r="J276" s="1143" t="n">
        <v>0.05004844569672775</v>
      </c>
      <c r="K276" s="1143" t="n">
        <v>0.04396719596721221</v>
      </c>
      <c r="L276" s="1143" t="n">
        <v>0.03250607978403727</v>
      </c>
      <c r="M276" s="1143" t="n">
        <v>0.05004844569672775</v>
      </c>
      <c r="N276" s="1135" t="inlineStr">
        <is>
          <t>NO</t>
        </is>
      </c>
      <c r="O276" s="1135" t="inlineStr"/>
      <c r="P276" s="1135" t="inlineStr">
        <is>
          <t>No lead permit threshold hit on this date.</t>
        </is>
      </c>
    </row>
    <row r="277">
      <c r="A277" s="1142" t="n">
        <v>45933</v>
      </c>
      <c r="B277" s="1143" t="n">
        <v>0.04206474343323105</v>
      </c>
      <c r="C277" s="1143" t="n">
        <v>0.04960083090395229</v>
      </c>
      <c r="D277" s="1143" t="n">
        <v>0.03476364283752136</v>
      </c>
      <c r="E277" s="1143" t="n">
        <v>0.04000069404479244</v>
      </c>
      <c r="F277" s="1143" t="n">
        <v>0.04960083090395229</v>
      </c>
      <c r="G277" s="1143" t="inlineStr">
        <is>
          <t>NO</t>
        </is>
      </c>
      <c r="H277" s="1143" t="inlineStr"/>
      <c r="I277" s="1143" t="n">
        <v>0.06505445033079431</v>
      </c>
      <c r="J277" s="1143" t="n">
        <v>0.03921957026752163</v>
      </c>
      <c r="K277" s="1143" t="n">
        <v>0.03404407123626955</v>
      </c>
      <c r="L277" s="1143" t="n">
        <v>0.0375382654865871</v>
      </c>
      <c r="M277" s="1143" t="n">
        <v>0.06505445033079431</v>
      </c>
      <c r="N277" s="1135" t="inlineStr">
        <is>
          <t>NO</t>
        </is>
      </c>
      <c r="O277" s="1135" t="inlineStr"/>
      <c r="P277" s="1135" t="inlineStr">
        <is>
          <t>No lead permit threshold hit on this date.</t>
        </is>
      </c>
    </row>
    <row r="278">
      <c r="A278" s="1142" t="n">
        <v>45934</v>
      </c>
      <c r="B278" s="1143" t="n">
        <v>0.04138361150891866</v>
      </c>
      <c r="C278" s="1143" t="n">
        <v>0.04852610782732525</v>
      </c>
      <c r="D278" s="1143" t="n">
        <v>0.03381452386555426</v>
      </c>
      <c r="E278" s="1143" t="n">
        <v>0.03988123739100053</v>
      </c>
      <c r="F278" s="1143" t="n">
        <v>0.04852610782732525</v>
      </c>
      <c r="G278" s="1143" t="inlineStr">
        <is>
          <t>NO</t>
        </is>
      </c>
      <c r="H278" s="1143" t="inlineStr"/>
      <c r="I278" s="1143" t="n">
        <v>0.02618171644991015</v>
      </c>
      <c r="J278" s="1143" t="n">
        <v>0.02303437028463452</v>
      </c>
      <c r="K278" s="1143" t="n">
        <v>0.0208712150354978</v>
      </c>
      <c r="L278" s="1143" t="n">
        <v>0.02366443041007632</v>
      </c>
      <c r="M278" s="1143" t="n">
        <v>0.02618171644991015</v>
      </c>
      <c r="N278" s="1135" t="inlineStr">
        <is>
          <t>NO</t>
        </is>
      </c>
      <c r="O278" s="1135" t="inlineStr"/>
      <c r="P278" s="1135" t="inlineStr">
        <is>
          <t>No lead permit threshold hit on this date.</t>
        </is>
      </c>
    </row>
    <row r="279">
      <c r="A279" s="1142" t="n">
        <v>45935</v>
      </c>
      <c r="B279" s="1143" t="n">
        <v>0.04110435626725554</v>
      </c>
      <c r="C279" s="1143" t="n">
        <v>0.04802362882978285</v>
      </c>
      <c r="D279" s="1143" t="n">
        <v>0.03285407425179488</v>
      </c>
      <c r="E279" s="1143" t="n">
        <v>0.03965270990912821</v>
      </c>
      <c r="F279" s="1143" t="n">
        <v>0.04802362882978285</v>
      </c>
      <c r="G279" s="1143" t="inlineStr">
        <is>
          <t>NO</t>
        </is>
      </c>
      <c r="H279" s="1143" t="inlineStr"/>
      <c r="I279" s="1143" t="n">
        <v>0.02768395628981777</v>
      </c>
      <c r="J279" s="1143" t="n">
        <v>0.0247619682784658</v>
      </c>
      <c r="K279" s="1143" t="n">
        <v>0.01106735403607336</v>
      </c>
      <c r="L279" s="1143" t="n">
        <v>0.02527251984225965</v>
      </c>
      <c r="M279" s="1143" t="n">
        <v>0.02768395628981777</v>
      </c>
      <c r="N279" s="1135" t="inlineStr">
        <is>
          <t>NO</t>
        </is>
      </c>
      <c r="O279" s="1135" t="inlineStr"/>
      <c r="P279" s="1135" t="inlineStr">
        <is>
          <t>No lead permit threshold hit on this date.</t>
        </is>
      </c>
    </row>
    <row r="280">
      <c r="A280" s="1142" t="n">
        <v>45936</v>
      </c>
      <c r="B280" s="1143" t="n">
        <v>0.04142999411431363</v>
      </c>
      <c r="C280" s="1143" t="n">
        <v>0.04910916622168778</v>
      </c>
      <c r="D280" s="1143" t="n">
        <v>0.03406726245866711</v>
      </c>
      <c r="E280" s="1143" t="n">
        <v>0.03979022169451578</v>
      </c>
      <c r="F280" s="1143" t="n">
        <v>0.04910916622168778</v>
      </c>
      <c r="G280" s="1143" t="inlineStr">
        <is>
          <t>NO</t>
        </is>
      </c>
      <c r="H280" s="1143" t="inlineStr"/>
      <c r="I280" s="1143" t="n">
        <v>0.0263174681675357</v>
      </c>
      <c r="J280" s="1143" t="n">
        <v>0.04625229604715708</v>
      </c>
      <c r="K280" s="1143" t="n">
        <v>0.04641625841951796</v>
      </c>
      <c r="L280" s="1143" t="n">
        <v>0.01978730403940114</v>
      </c>
      <c r="M280" s="1143" t="n">
        <v>0.04641625841951796</v>
      </c>
      <c r="N280" s="1135" t="inlineStr">
        <is>
          <t>NO</t>
        </is>
      </c>
      <c r="O280" s="1135" t="inlineStr"/>
      <c r="P280" s="1135" t="inlineStr">
        <is>
          <t>No lead permit threshold hit on this date.</t>
        </is>
      </c>
    </row>
    <row r="281">
      <c r="A281" s="1142" t="n">
        <v>45937</v>
      </c>
      <c r="B281" s="1143" t="n">
        <v>0.04207791163943526</v>
      </c>
      <c r="C281" s="1143" t="n">
        <v>0.04978594113875588</v>
      </c>
      <c r="D281" s="1143" t="n">
        <v>0.0348566815286098</v>
      </c>
      <c r="E281" s="1143" t="n">
        <v>0.04028469130481099</v>
      </c>
      <c r="F281" s="1143" t="n">
        <v>0.04978594113875588</v>
      </c>
      <c r="G281" s="1143" t="inlineStr">
        <is>
          <t>NO</t>
        </is>
      </c>
      <c r="H281" s="1143" t="inlineStr"/>
      <c r="I281" s="1143" t="n">
        <v>0.0374403812900056</v>
      </c>
      <c r="J281" s="1143" t="n">
        <v>0.04793753535874998</v>
      </c>
      <c r="K281" s="1143" t="n">
        <v>0.03455095587778342</v>
      </c>
      <c r="L281" s="1143" t="n">
        <v>0.04122505982997508</v>
      </c>
      <c r="M281" s="1143" t="n">
        <v>0.04793753535874998</v>
      </c>
      <c r="N281" s="1135" t="inlineStr">
        <is>
          <t>NO</t>
        </is>
      </c>
      <c r="O281" s="1135" t="inlineStr"/>
      <c r="P281" s="1135" t="inlineStr">
        <is>
          <t>No lead permit threshold hit on this date.</t>
        </is>
      </c>
    </row>
    <row r="282">
      <c r="A282" s="1142" t="n">
        <v>45938</v>
      </c>
      <c r="B282" s="1143" t="n">
        <v>0.04151421899093542</v>
      </c>
      <c r="C282" s="1143" t="n">
        <v>0.050573849999677</v>
      </c>
      <c r="D282" s="1143" t="n">
        <v>0.03634615700190307</v>
      </c>
      <c r="E282" s="1143" t="n">
        <v>0.03958671410446968</v>
      </c>
      <c r="F282" s="1143" t="n">
        <v>0.050573849999677</v>
      </c>
      <c r="G282" s="1143" t="inlineStr">
        <is>
          <t>NO</t>
        </is>
      </c>
      <c r="H282" s="1143" t="inlineStr"/>
      <c r="I282" s="1143" t="n">
        <v>0.02945022080089969</v>
      </c>
      <c r="J282" s="1143" t="n">
        <v>0.06008389148436694</v>
      </c>
      <c r="K282" s="1143" t="n">
        <v>0.06294488143115846</v>
      </c>
      <c r="L282" s="1143" t="n">
        <v>0.02440842770439671</v>
      </c>
      <c r="M282" s="1143" t="n">
        <v>0.06294488143115846</v>
      </c>
      <c r="N282" s="1135" t="inlineStr">
        <is>
          <t>NO</t>
        </is>
      </c>
      <c r="O282" s="1135" t="inlineStr"/>
      <c r="P282" s="1135" t="inlineStr">
        <is>
          <t>No lead permit threshold hit on this date.</t>
        </is>
      </c>
    </row>
    <row r="283">
      <c r="A283" s="1144" t="n">
        <v>45939</v>
      </c>
      <c r="B283" s="1145" t="n">
        <v>0.04080628971109386</v>
      </c>
      <c r="C283" s="1145" t="n">
        <v>0.05217078945826446</v>
      </c>
      <c r="D283" s="1145" t="n">
        <v>0.03639421088179185</v>
      </c>
      <c r="E283" s="1145" t="n">
        <v>0.03926021976493956</v>
      </c>
      <c r="F283" s="1145" t="n">
        <v>0.05217078945826446</v>
      </c>
      <c r="G283" s="1145" t="inlineStr">
        <is>
          <t>NO</t>
        </is>
      </c>
      <c r="H283" s="1145" t="inlineStr"/>
      <c r="I283" s="1145" t="n">
        <v>0.03766971891373787</v>
      </c>
      <c r="J283" s="1145" t="n">
        <v>0.09710568860107748</v>
      </c>
      <c r="K283" s="1145" t="n">
        <v>0.04686883855189675</v>
      </c>
      <c r="L283" s="1145" t="n">
        <v>0.04014761161461467</v>
      </c>
      <c r="M283" s="1145" t="n">
        <v>0.09710568860107748</v>
      </c>
      <c r="N283" s="1138" t="inlineStr">
        <is>
          <t>NO</t>
        </is>
      </c>
      <c r="O283" s="1138" t="inlineStr"/>
      <c r="P283" s="1138" t="inlineStr">
        <is>
          <t>No lead permit threshold hit on this date.</t>
        </is>
      </c>
    </row>
    <row r="284">
      <c r="A284" s="1142" t="n">
        <v>45940</v>
      </c>
      <c r="B284" s="1143" t="n">
        <v>0.04008321921517496</v>
      </c>
      <c r="C284" s="1143" t="n">
        <v>0.05317489909203479</v>
      </c>
      <c r="D284" s="1143" t="n">
        <v>0.03700899111456272</v>
      </c>
      <c r="E284" s="1143" t="n">
        <v>0.03861589515823231</v>
      </c>
      <c r="F284" s="1143" t="n">
        <v>0.05317489909203479</v>
      </c>
      <c r="G284" s="1143" t="inlineStr">
        <is>
          <t>NO</t>
        </is>
      </c>
      <c r="H284" s="1143" t="inlineStr"/>
      <c r="I284" s="1143" t="n">
        <v>0.03258225704933863</v>
      </c>
      <c r="J284" s="1143" t="n">
        <v>0.07418549218181647</v>
      </c>
      <c r="K284" s="1143" t="n">
        <v>0.04494956786063575</v>
      </c>
      <c r="L284" s="1143" t="n">
        <v>0.03490501616365185</v>
      </c>
      <c r="M284" s="1143" t="n">
        <v>0.07418549218181647</v>
      </c>
      <c r="N284" s="1135" t="inlineStr">
        <is>
          <t>NO</t>
        </is>
      </c>
      <c r="O284" s="1135" t="inlineStr"/>
      <c r="P284" s="1135" t="inlineStr">
        <is>
          <t>No lead permit threshold hit on this date.</t>
        </is>
      </c>
    </row>
    <row r="285">
      <c r="A285" s="1142" t="n">
        <v>45941</v>
      </c>
      <c r="B285" s="1143" t="n">
        <v>0.0397327830664044</v>
      </c>
      <c r="C285" s="1143" t="n">
        <v>0.05281098927992852</v>
      </c>
      <c r="D285" s="1143" t="n">
        <v>0.03607420247975944</v>
      </c>
      <c r="E285" s="1143" t="n">
        <v>0.03812419612568255</v>
      </c>
      <c r="F285" s="1143" t="n">
        <v>0.05281098927992852</v>
      </c>
      <c r="G285" s="1143" t="inlineStr">
        <is>
          <t>NO</t>
        </is>
      </c>
      <c r="H285" s="1143" t="inlineStr"/>
      <c r="I285" s="1143" t="n">
        <v>0.02808704797779797</v>
      </c>
      <c r="J285" s="1143" t="n">
        <v>0.02632352212134906</v>
      </c>
      <c r="K285" s="1143" t="n">
        <v>0.01172088235668243</v>
      </c>
      <c r="L285" s="1143" t="n">
        <v>0.03522110170357347</v>
      </c>
      <c r="M285" s="1143" t="n">
        <v>0.03522110170357347</v>
      </c>
      <c r="N285" s="1135" t="inlineStr">
        <is>
          <t>NO</t>
        </is>
      </c>
      <c r="O285" s="1135" t="inlineStr"/>
      <c r="P285" s="1135" t="inlineStr">
        <is>
          <t>No lead permit threshold hit on this date.</t>
        </is>
      </c>
    </row>
    <row r="286">
      <c r="A286" s="1142" t="n">
        <v>45942</v>
      </c>
      <c r="B286" s="1143" t="n">
        <v>0.03935714530266542</v>
      </c>
      <c r="C286" s="1143" t="n">
        <v>0.0518106884648183</v>
      </c>
      <c r="D286" s="1143" t="n">
        <v>0.03504791107899312</v>
      </c>
      <c r="E286" s="1143" t="n">
        <v>0.03738351267851045</v>
      </c>
      <c r="F286" s="1143" t="n">
        <v>0.0518106884648183</v>
      </c>
      <c r="G286" s="1143" t="inlineStr">
        <is>
          <t>NO</t>
        </is>
      </c>
      <c r="H286" s="1143" t="inlineStr"/>
      <c r="I286" s="1143" t="n">
        <v>0.03016095560752061</v>
      </c>
      <c r="J286" s="1143" t="n">
        <v>0.02277460498482034</v>
      </c>
      <c r="K286" s="1143" t="n">
        <v>0.01226601830987622</v>
      </c>
      <c r="L286" s="1143" t="n">
        <v>0.01831954002857017</v>
      </c>
      <c r="M286" s="1143" t="n">
        <v>0.03016095560752061</v>
      </c>
      <c r="N286" s="1135" t="inlineStr">
        <is>
          <t>NO</t>
        </is>
      </c>
      <c r="O286" s="1135" t="inlineStr"/>
      <c r="P286" s="1135" t="inlineStr">
        <is>
          <t>No lead permit threshold hit on this date.</t>
        </is>
      </c>
    </row>
    <row r="287">
      <c r="A287" s="1144" t="n">
        <v>45943</v>
      </c>
      <c r="B287" s="1145" t="n">
        <v>0.04043027768159003</v>
      </c>
      <c r="C287" s="1145" t="n">
        <v>0.0531035592758081</v>
      </c>
      <c r="D287" s="1145" t="n">
        <v>0.03553143469205843</v>
      </c>
      <c r="E287" s="1145" t="n">
        <v>0.04063790246728927</v>
      </c>
      <c r="F287" s="1145" t="n">
        <v>0.0531035592758081</v>
      </c>
      <c r="G287" s="1145" t="inlineStr">
        <is>
          <t>NO</t>
        </is>
      </c>
      <c r="H287" s="1145" t="inlineStr"/>
      <c r="I287" s="1145" t="n">
        <v>0.05238776936404502</v>
      </c>
      <c r="J287" s="1145" t="n">
        <v>0.07227530260958819</v>
      </c>
      <c r="K287" s="1145" t="n">
        <v>0.02778666779890393</v>
      </c>
      <c r="L287" s="1145" t="n">
        <v>0.1321255451467555</v>
      </c>
      <c r="M287" s="1145" t="n">
        <v>0.1321255451467555</v>
      </c>
      <c r="N287" s="1138" t="inlineStr">
        <is>
          <t>NO</t>
        </is>
      </c>
      <c r="O287" s="1138" t="inlineStr"/>
      <c r="P287" s="1138" t="inlineStr">
        <is>
          <t>No lead permit threshold hit on this date.</t>
        </is>
      </c>
    </row>
    <row r="288">
      <c r="A288" s="1142" t="n">
        <v>45944</v>
      </c>
      <c r="B288" s="1143" t="n">
        <v>0.04050382564127352</v>
      </c>
      <c r="C288" s="1143" t="n">
        <v>0.05334107623718237</v>
      </c>
      <c r="D288" s="1143" t="n">
        <v>0.03565632493771263</v>
      </c>
      <c r="E288" s="1143" t="n">
        <v>0.04121357384837353</v>
      </c>
      <c r="F288" s="1143" t="n">
        <v>0.05334107623718237</v>
      </c>
      <c r="G288" s="1143" t="inlineStr">
        <is>
          <t>NO</t>
        </is>
      </c>
      <c r="H288" s="1143" t="inlineStr"/>
      <c r="I288" s="1143" t="n">
        <v>0.0265758838658457</v>
      </c>
      <c r="J288" s="1143" t="n">
        <v>0.02299314495049922</v>
      </c>
      <c r="K288" s="1143" t="n">
        <v>0.01062919157334471</v>
      </c>
      <c r="L288" s="1143" t="n">
        <v>0.03093505091728177</v>
      </c>
      <c r="M288" s="1143" t="n">
        <v>0.03093505091728177</v>
      </c>
      <c r="N288" s="1135" t="inlineStr">
        <is>
          <t>NO</t>
        </is>
      </c>
      <c r="O288" s="1135" t="inlineStr"/>
      <c r="P288" s="1135" t="inlineStr">
        <is>
          <t>No lead permit threshold hit on this date.</t>
        </is>
      </c>
    </row>
    <row r="289">
      <c r="A289" s="1142" t="n">
        <v>45945</v>
      </c>
      <c r="B289" s="1143" t="n">
        <v>0.04060399774646015</v>
      </c>
      <c r="C289" s="1143" t="n">
        <v>0.05360822184197533</v>
      </c>
      <c r="D289" s="1143" t="n">
        <v>0.03635726879181889</v>
      </c>
      <c r="E289" s="1143" t="n">
        <v>0.04111203790817212</v>
      </c>
      <c r="F289" s="1143" t="n">
        <v>0.05360822184197533</v>
      </c>
      <c r="G289" s="1143" t="inlineStr">
        <is>
          <t>NO</t>
        </is>
      </c>
      <c r="H289" s="1143" t="inlineStr"/>
      <c r="I289" s="1143" t="n">
        <v>0.05000342865695317</v>
      </c>
      <c r="J289" s="1143" t="n">
        <v>0.05097407832320617</v>
      </c>
      <c r="K289" s="1143" t="n">
        <v>0.07360115077622496</v>
      </c>
      <c r="L289" s="1143" t="n">
        <v>0.03893996296514299</v>
      </c>
      <c r="M289" s="1143" t="n">
        <v>0.07360115077622496</v>
      </c>
      <c r="N289" s="1135" t="inlineStr">
        <is>
          <t>NO</t>
        </is>
      </c>
      <c r="O289" s="1135" t="inlineStr"/>
      <c r="P289" s="1135" t="inlineStr">
        <is>
          <t>No lead permit threshold hit on this date.</t>
        </is>
      </c>
    </row>
    <row r="290">
      <c r="A290" s="1142" t="n">
        <v>45946</v>
      </c>
      <c r="B290" s="1143" t="n">
        <v>0.04025758256663037</v>
      </c>
      <c r="C290" s="1143" t="n">
        <v>0.05307770330537263</v>
      </c>
      <c r="D290" s="1143" t="n">
        <v>0.0362051118533502</v>
      </c>
      <c r="E290" s="1143" t="n">
        <v>0.04153911586810722</v>
      </c>
      <c r="F290" s="1143" t="n">
        <v>0.05307770330537263</v>
      </c>
      <c r="G290" s="1143" t="inlineStr">
        <is>
          <t>NO</t>
        </is>
      </c>
      <c r="H290" s="1143" t="inlineStr"/>
      <c r="I290" s="1143" t="n">
        <v>0.05075562609548443</v>
      </c>
      <c r="J290" s="1143" t="n">
        <v>0.06097027478669344</v>
      </c>
      <c r="K290" s="1143" t="n">
        <v>0.04599048043863362</v>
      </c>
      <c r="L290" s="1143" t="n">
        <v>0.04725388189175716</v>
      </c>
      <c r="M290" s="1143" t="n">
        <v>0.06097027478669344</v>
      </c>
      <c r="N290" s="1135" t="inlineStr">
        <is>
          <t>NO</t>
        </is>
      </c>
      <c r="O290" s="1135" t="inlineStr"/>
      <c r="P290" s="1135" t="inlineStr">
        <is>
          <t>No lead permit threshold hit on this date.</t>
        </is>
      </c>
    </row>
    <row r="291">
      <c r="A291" s="1144" t="n">
        <v>45947</v>
      </c>
      <c r="B291" s="1145" t="n">
        <v>0.04080372487000409</v>
      </c>
      <c r="C291" s="1145" t="n">
        <v>0.05317984082172955</v>
      </c>
      <c r="D291" s="1145" t="n">
        <v>0.0364139630622408</v>
      </c>
      <c r="E291" s="1145" t="n">
        <v>0.04132692814750148</v>
      </c>
      <c r="F291" s="1145" t="n">
        <v>0.05317984082172955</v>
      </c>
      <c r="G291" s="1145" t="inlineStr">
        <is>
          <t>NO</t>
        </is>
      </c>
      <c r="H291" s="1145" t="inlineStr"/>
      <c r="I291" s="1145" t="n">
        <v>0.05386324795341759</v>
      </c>
      <c r="J291" s="1145" t="n">
        <v>0.1035478583435287</v>
      </c>
      <c r="K291" s="1145" t="n">
        <v>0.05795793036427904</v>
      </c>
      <c r="L291" s="1145" t="n">
        <v>0.05196417526813154</v>
      </c>
      <c r="M291" s="1145" t="n">
        <v>0.1035478583435287</v>
      </c>
      <c r="N291" s="1138" t="inlineStr">
        <is>
          <t>NO</t>
        </is>
      </c>
      <c r="O291" s="1138" t="inlineStr"/>
      <c r="P291" s="1138" t="inlineStr">
        <is>
          <t>No lead permit threshold hit on this date.</t>
        </is>
      </c>
    </row>
    <row r="292">
      <c r="A292" s="1142" t="n">
        <v>45948</v>
      </c>
      <c r="B292" s="1143" t="n">
        <v>0.04024355788199477</v>
      </c>
      <c r="C292" s="1143" t="n">
        <v>0.05225155942249782</v>
      </c>
      <c r="D292" s="1143" t="n">
        <v>0.036220431543305</v>
      </c>
      <c r="E292" s="1143" t="n">
        <v>0.03633916167584496</v>
      </c>
      <c r="F292" s="1143" t="n">
        <v>0.05225155942249782</v>
      </c>
      <c r="G292" s="1143" t="inlineStr">
        <is>
          <t>NO</t>
        </is>
      </c>
      <c r="H292" s="1143" t="inlineStr"/>
      <c r="I292" s="1143" t="n">
        <v>0.0385161103155432</v>
      </c>
      <c r="J292" s="1143" t="n">
        <v>0.03066158903490883</v>
      </c>
      <c r="K292" s="1143" t="n">
        <v>0.01729533109216145</v>
      </c>
      <c r="L292" s="1143" t="n">
        <v>0.03812060499364597</v>
      </c>
      <c r="M292" s="1143" t="n">
        <v>0.0385161103155432</v>
      </c>
      <c r="N292" s="1135" t="inlineStr">
        <is>
          <t>NO</t>
        </is>
      </c>
      <c r="O292" s="1135" t="inlineStr"/>
      <c r="P292" s="1135" t="inlineStr">
        <is>
          <t>No lead permit threshold hit on this date.</t>
        </is>
      </c>
    </row>
    <row r="293">
      <c r="A293" s="1142" t="n">
        <v>45949</v>
      </c>
      <c r="B293" s="1143" t="n">
        <v>0.04042944309056042</v>
      </c>
      <c r="C293" s="1143" t="n">
        <v>0.05182570310639636</v>
      </c>
      <c r="D293" s="1143" t="n">
        <v>0.03554129719033159</v>
      </c>
      <c r="E293" s="1143" t="n">
        <v>0.03585035198151246</v>
      </c>
      <c r="F293" s="1143" t="n">
        <v>0.05182570310639636</v>
      </c>
      <c r="G293" s="1143" t="inlineStr">
        <is>
          <t>NO</t>
        </is>
      </c>
      <c r="H293" s="1143" t="inlineStr"/>
      <c r="I293" s="1143" t="n">
        <v>0.03966633633136122</v>
      </c>
      <c r="J293" s="1143" t="n">
        <v>0.023633623498423</v>
      </c>
      <c r="K293" s="1143" t="n">
        <v>0.01053337129954414</v>
      </c>
      <c r="L293" s="1143" t="n">
        <v>0.02397197643817514</v>
      </c>
      <c r="M293" s="1143" t="n">
        <v>0.03966633633136122</v>
      </c>
      <c r="N293" s="1135" t="inlineStr">
        <is>
          <t>NO</t>
        </is>
      </c>
      <c r="O293" s="1135" t="inlineStr"/>
      <c r="P293" s="1135" t="inlineStr">
        <is>
          <t>No lead permit threshold hit on this date.</t>
        </is>
      </c>
    </row>
    <row r="294">
      <c r="A294" s="1142" t="n">
        <v>45950</v>
      </c>
      <c r="B294" s="1143" t="n">
        <v>0.04077349222248677</v>
      </c>
      <c r="C294" s="1143" t="n">
        <v>0.05137857158915866</v>
      </c>
      <c r="D294" s="1143" t="n">
        <v>0.03664668873698937</v>
      </c>
      <c r="E294" s="1143" t="n">
        <v>0.03709073725084137</v>
      </c>
      <c r="F294" s="1143" t="n">
        <v>0.05137857158915866</v>
      </c>
      <c r="G294" s="1143" t="inlineStr">
        <is>
          <t>NO</t>
        </is>
      </c>
      <c r="H294" s="1143" t="inlineStr"/>
      <c r="I294" s="1143" t="n">
        <v>0.03358407978681224</v>
      </c>
      <c r="J294" s="1143" t="n">
        <v>0.05021952071854763</v>
      </c>
      <c r="K294" s="1143" t="n">
        <v>0.0492128281224535</v>
      </c>
      <c r="L294" s="1143" t="n">
        <v>0.05211526634725923</v>
      </c>
      <c r="M294" s="1143" t="n">
        <v>0.05211526634725923</v>
      </c>
      <c r="N294" s="1135" t="inlineStr">
        <is>
          <t>NO</t>
        </is>
      </c>
      <c r="O294" s="1135" t="inlineStr"/>
      <c r="P294" s="1135" t="inlineStr">
        <is>
          <t>No lead permit threshold hit on this date.</t>
        </is>
      </c>
    </row>
    <row r="295">
      <c r="A295" s="1144" t="n">
        <v>45951</v>
      </c>
      <c r="B295" s="1145" t="n">
        <v>0.04149065778104113</v>
      </c>
      <c r="C295" s="1145" t="n">
        <v>0.05305483097675567</v>
      </c>
      <c r="D295" s="1145" t="n">
        <v>0.03898327480581551</v>
      </c>
      <c r="E295" s="1145" t="n">
        <v>0.03843279736442026</v>
      </c>
      <c r="F295" s="1145" t="n">
        <v>0.05305483097675567</v>
      </c>
      <c r="G295" s="1145" t="inlineStr">
        <is>
          <t>NO</t>
        </is>
      </c>
      <c r="H295" s="1145" t="inlineStr"/>
      <c r="I295" s="1145" t="n">
        <v>0.049312507522594</v>
      </c>
      <c r="J295" s="1145" t="n">
        <v>0.09049988402530984</v>
      </c>
      <c r="K295" s="1145" t="n">
        <v>0.07677589033889026</v>
      </c>
      <c r="L295" s="1145" t="n">
        <v>0.05588278194501772</v>
      </c>
      <c r="M295" s="1145" t="n">
        <v>0.09049988402530984</v>
      </c>
      <c r="N295" s="1138" t="inlineStr">
        <is>
          <t>NO</t>
        </is>
      </c>
      <c r="O295" s="1138" t="inlineStr"/>
      <c r="P295" s="1138" t="inlineStr">
        <is>
          <t>No lead permit threshold hit on this date.</t>
        </is>
      </c>
    </row>
    <row r="296">
      <c r="A296" s="1144" t="n">
        <v>45952</v>
      </c>
      <c r="B296" s="1145" t="n">
        <v>0.04116760048225482</v>
      </c>
      <c r="C296" s="1145" t="n">
        <v>0.05305948159082306</v>
      </c>
      <c r="D296" s="1145" t="n">
        <v>0.03898518963310304</v>
      </c>
      <c r="E296" s="1145" t="n">
        <v>0.03899797053736738</v>
      </c>
      <c r="F296" s="1145" t="n">
        <v>0.05305948159082306</v>
      </c>
      <c r="G296" s="1145" t="inlineStr">
        <is>
          <t>NO</t>
        </is>
      </c>
      <c r="H296" s="1145" t="inlineStr"/>
      <c r="I296" s="1145" t="n">
        <v>0.07799780530394201</v>
      </c>
      <c r="J296" s="1145" t="n">
        <v>0.07920741520369676</v>
      </c>
      <c r="K296" s="1145" t="n">
        <v>0.05906815605733038</v>
      </c>
      <c r="L296" s="1145" t="n">
        <v>0.04649144182273044</v>
      </c>
      <c r="M296" s="1145" t="n">
        <v>0.07920741520369676</v>
      </c>
      <c r="N296" s="1138" t="inlineStr">
        <is>
          <t>NO</t>
        </is>
      </c>
      <c r="O296" s="1138" t="inlineStr"/>
      <c r="P296" s="1138" t="inlineStr">
        <is>
          <t>No lead permit threshold hit on this date.</t>
        </is>
      </c>
    </row>
    <row r="297">
      <c r="A297" s="1142" t="n">
        <v>45953</v>
      </c>
      <c r="B297" s="1143" t="n">
        <v>0.04069340701446083</v>
      </c>
      <c r="C297" s="1143" t="n">
        <v>0.0520714022870646</v>
      </c>
      <c r="D297" s="1143" t="n">
        <v>0.03820452840637208</v>
      </c>
      <c r="E297" s="1143" t="n">
        <v>0.03885826503837549</v>
      </c>
      <c r="F297" s="1143" t="n">
        <v>0.0520714022870646</v>
      </c>
      <c r="G297" s="1143" t="inlineStr">
        <is>
          <t>NO</t>
        </is>
      </c>
      <c r="H297" s="1143" t="inlineStr"/>
      <c r="I297" s="1143" t="n">
        <v>0.03503788924702484</v>
      </c>
      <c r="J297" s="1143" t="n">
        <v>0.05428593080308815</v>
      </c>
      <c r="K297" s="1143" t="n">
        <v>0.05032803931098882</v>
      </c>
      <c r="L297" s="1143" t="n">
        <v>0.04356021990958871</v>
      </c>
      <c r="M297" s="1143" t="n">
        <v>0.05428593080308815</v>
      </c>
      <c r="N297" s="1135" t="inlineStr">
        <is>
          <t>NO</t>
        </is>
      </c>
      <c r="O297" s="1135" t="inlineStr"/>
      <c r="P297" s="1135" t="inlineStr">
        <is>
          <t>No lead permit threshold hit on this date.</t>
        </is>
      </c>
    </row>
    <row r="298">
      <c r="A298" s="1142" t="n">
        <v>45954</v>
      </c>
      <c r="B298" s="1143" t="n">
        <v>0.04076992280389466</v>
      </c>
      <c r="C298" s="1143" t="n">
        <v>0.04868908867433835</v>
      </c>
      <c r="D298" s="1143" t="n">
        <v>0.03746737279753935</v>
      </c>
      <c r="E298" s="1143" t="n">
        <v>0.03894633934321551</v>
      </c>
      <c r="F298" s="1143" t="n">
        <v>0.04868908867433835</v>
      </c>
      <c r="G298" s="1143" t="inlineStr">
        <is>
          <t>NO</t>
        </is>
      </c>
      <c r="H298" s="1143" t="inlineStr"/>
      <c r="I298" s="1143" t="n">
        <v>0.05693625868749234</v>
      </c>
      <c r="J298" s="1143" t="n">
        <v>0.0578732021257375</v>
      </c>
      <c r="K298" s="1143" t="n">
        <v>0.04544909818331158</v>
      </c>
      <c r="L298" s="1143" t="n">
        <v>0.03146398987243805</v>
      </c>
      <c r="M298" s="1143" t="n">
        <v>0.0578732021257375</v>
      </c>
      <c r="N298" s="1135" t="inlineStr">
        <is>
          <t>NO</t>
        </is>
      </c>
      <c r="O298" s="1135" t="inlineStr"/>
      <c r="P298" s="1135" t="inlineStr">
        <is>
          <t>No lead permit threshold hit on this date.</t>
        </is>
      </c>
    </row>
    <row r="299">
      <c r="A299" s="1142" t="n">
        <v>45955</v>
      </c>
      <c r="B299" s="1143" t="n">
        <v>0.03925385754499699</v>
      </c>
      <c r="C299" s="1143" t="n">
        <v>0.04821478753968019</v>
      </c>
      <c r="D299" s="1143" t="n">
        <v>0.03655351368247645</v>
      </c>
      <c r="E299" s="1143" t="n">
        <v>0.03808576789996312</v>
      </c>
      <c r="F299" s="1143" t="n">
        <v>0.04821478753968019</v>
      </c>
      <c r="G299" s="1143" t="inlineStr">
        <is>
          <t>NO</t>
        </is>
      </c>
      <c r="H299" s="1143" t="inlineStr"/>
      <c r="I299" s="1143" t="n">
        <v>0.01261795481504483</v>
      </c>
      <c r="J299" s="1143" t="n">
        <v>0.03721545298364529</v>
      </c>
      <c r="K299" s="1143" t="n">
        <v>0.0155204537262119</v>
      </c>
      <c r="L299" s="1143" t="n">
        <v>0.01851412545963305</v>
      </c>
      <c r="M299" s="1143" t="n">
        <v>0.03721545298364529</v>
      </c>
      <c r="N299" s="1135" t="inlineStr">
        <is>
          <t>NO</t>
        </is>
      </c>
      <c r="O299" s="1135" t="inlineStr"/>
      <c r="P299" s="1135" t="inlineStr">
        <is>
          <t>No lead permit threshold hit on this date.</t>
        </is>
      </c>
    </row>
    <row r="300">
      <c r="A300" s="1142" t="n">
        <v>45956</v>
      </c>
      <c r="B300" s="1143" t="n">
        <v>0.03870899574414852</v>
      </c>
      <c r="C300" s="1143" t="n">
        <v>0.04820921326235846</v>
      </c>
      <c r="D300" s="1143" t="n">
        <v>0.03612373231367692</v>
      </c>
      <c r="E300" s="1143" t="n">
        <v>0.03740525437769556</v>
      </c>
      <c r="F300" s="1143" t="n">
        <v>0.04820921326235846</v>
      </c>
      <c r="G300" s="1143" t="inlineStr">
        <is>
          <t>NO</t>
        </is>
      </c>
      <c r="H300" s="1143" t="inlineStr"/>
      <c r="I300" s="1143" t="n">
        <v>0.02430406391418486</v>
      </c>
      <c r="J300" s="1143" t="n">
        <v>0.03353529298880024</v>
      </c>
      <c r="K300" s="1143" t="n">
        <v>0.007442034777157689</v>
      </c>
      <c r="L300" s="1143" t="n">
        <v>0.01496376482426945</v>
      </c>
      <c r="M300" s="1143" t="n">
        <v>0.03353529298880024</v>
      </c>
      <c r="N300" s="1135" t="inlineStr">
        <is>
          <t>NO</t>
        </is>
      </c>
      <c r="O300" s="1135" t="inlineStr"/>
      <c r="P300" s="1135" t="inlineStr">
        <is>
          <t>No lead permit threshold hit on this date.</t>
        </is>
      </c>
    </row>
    <row r="301">
      <c r="A301" s="1142" t="n">
        <v>45957</v>
      </c>
      <c r="B301" s="1143" t="n">
        <v>0.03896120221534572</v>
      </c>
      <c r="C301" s="1143" t="n">
        <v>0.04897184273560022</v>
      </c>
      <c r="D301" s="1143" t="n">
        <v>0.0376982671327496</v>
      </c>
      <c r="E301" s="1143" t="n">
        <v>0.03763723865826932</v>
      </c>
      <c r="F301" s="1143" t="n">
        <v>0.04897184273560022</v>
      </c>
      <c r="G301" s="1143" t="inlineStr">
        <is>
          <t>NO</t>
        </is>
      </c>
      <c r="H301" s="1143" t="inlineStr"/>
      <c r="I301" s="1143" t="n">
        <v>0.03267478293819127</v>
      </c>
      <c r="J301" s="1143" t="n">
        <v>0.05217146270864659</v>
      </c>
      <c r="K301" s="1143" t="n">
        <v>0.05572972158386619</v>
      </c>
      <c r="L301" s="1143" t="n">
        <v>0.03471081594882564</v>
      </c>
      <c r="M301" s="1143" t="n">
        <v>0.05572972158386619</v>
      </c>
      <c r="N301" s="1135" t="inlineStr">
        <is>
          <t>NO</t>
        </is>
      </c>
      <c r="O301" s="1135" t="inlineStr"/>
      <c r="P301" s="1135" t="inlineStr">
        <is>
          <t>No lead permit threshold hit on this date.</t>
        </is>
      </c>
    </row>
    <row r="302">
      <c r="A302" s="1144" t="n">
        <v>45958</v>
      </c>
      <c r="B302" s="1145" t="n">
        <v>0.04002747713448353</v>
      </c>
      <c r="C302" s="1145" t="n">
        <v>0.05180058268862718</v>
      </c>
      <c r="D302" s="1145" t="n">
        <v>0.03943012487315947</v>
      </c>
      <c r="E302" s="1145" t="n">
        <v>0.03860928451886881</v>
      </c>
      <c r="F302" s="1145" t="n">
        <v>0.05180058268862718</v>
      </c>
      <c r="G302" s="1145" t="inlineStr">
        <is>
          <t>NO</t>
        </is>
      </c>
      <c r="H302" s="1145" t="inlineStr"/>
      <c r="I302" s="1145" t="n">
        <v>0.05501846497341089</v>
      </c>
      <c r="J302" s="1145" t="n">
        <v>0.1175725891037451</v>
      </c>
      <c r="K302" s="1145" t="n">
        <v>0.05704256168723823</v>
      </c>
      <c r="L302" s="1145" t="n">
        <v>0.04494236846495328</v>
      </c>
      <c r="M302" s="1145" t="n">
        <v>0.1175725891037451</v>
      </c>
      <c r="N302" s="1138" t="inlineStr">
        <is>
          <t>NO</t>
        </is>
      </c>
      <c r="O302" s="1138" t="inlineStr"/>
      <c r="P302" s="1138" t="inlineStr">
        <is>
          <t>No lead permit threshold hit on this date.</t>
        </is>
      </c>
    </row>
    <row r="303">
      <c r="A303" s="1144" t="n">
        <v>45959</v>
      </c>
      <c r="B303" s="1145" t="n">
        <v>0.04199944552224862</v>
      </c>
      <c r="C303" s="1145" t="n">
        <v>0.05370660869221732</v>
      </c>
      <c r="D303" s="1145" t="n">
        <v>0.04085605590957338</v>
      </c>
      <c r="E303" s="1145" t="n">
        <v>0.04022481332618769</v>
      </c>
      <c r="F303" s="1145" t="n">
        <v>0.05370660869221732</v>
      </c>
      <c r="G303" s="1145" t="inlineStr">
        <is>
          <t>NO</t>
        </is>
      </c>
      <c r="H303" s="1145" t="inlineStr"/>
      <c r="I303" s="1145" t="n">
        <v>0.1012469919384086</v>
      </c>
      <c r="J303" s="1145" t="n">
        <v>0.1104020102627787</v>
      </c>
      <c r="K303" s="1145" t="n">
        <v>0.07828955142300187</v>
      </c>
      <c r="L303" s="1145" t="n">
        <v>0.09146821958147927</v>
      </c>
      <c r="M303" s="1145" t="n">
        <v>0.1104020102627787</v>
      </c>
      <c r="N303" s="1138" t="inlineStr">
        <is>
          <t>NO</t>
        </is>
      </c>
      <c r="O303" s="1138" t="inlineStr"/>
      <c r="P303" s="1138" t="inlineStr">
        <is>
          <t>No lead permit threshold hit on this date.</t>
        </is>
      </c>
    </row>
    <row r="304">
      <c r="A304" s="1144" t="n">
        <v>45960</v>
      </c>
      <c r="B304" s="1145" t="n">
        <v>0.0439052199588465</v>
      </c>
      <c r="C304" s="1145" t="n">
        <v>0.05417944838711529</v>
      </c>
      <c r="D304" s="1145" t="n">
        <v>0.04082236084669703</v>
      </c>
      <c r="E304" s="1145" t="n">
        <v>0.04151653822297614</v>
      </c>
      <c r="F304" s="1145" t="n">
        <v>0.05417944838711529</v>
      </c>
      <c r="G304" s="1145" t="inlineStr">
        <is>
          <t>NO</t>
        </is>
      </c>
      <c r="H304" s="1145" t="inlineStr"/>
      <c r="I304" s="1145" t="n">
        <v>0.1107377727296687</v>
      </c>
      <c r="J304" s="1145" t="n">
        <v>0.057572022781259</v>
      </c>
      <c r="K304" s="1145" t="n">
        <v>0.04777211800345686</v>
      </c>
      <c r="L304" s="1145" t="n">
        <v>0.06684517948130354</v>
      </c>
      <c r="M304" s="1145" t="n">
        <v>0.1107377727296687</v>
      </c>
      <c r="N304" s="1138" t="inlineStr">
        <is>
          <t>NO</t>
        </is>
      </c>
      <c r="O304" s="1138" t="inlineStr"/>
      <c r="P304" s="1138" t="inlineStr">
        <is>
          <t>No lead permit threshold hit on this date.</t>
        </is>
      </c>
    </row>
    <row r="305">
      <c r="A305" s="1142" t="n">
        <v>45961</v>
      </c>
      <c r="B305" s="1143" t="n">
        <v>0.0436917494962056</v>
      </c>
      <c r="C305" s="1143" t="n">
        <v>0.05351366280779989</v>
      </c>
      <c r="D305" s="1143" t="n">
        <v>0.03995427747331293</v>
      </c>
      <c r="E305" s="1143" t="n">
        <v>0.0410997144079229</v>
      </c>
      <c r="F305" s="1143" t="n">
        <v>0.05351366280779989</v>
      </c>
      <c r="G305" s="1143" t="inlineStr">
        <is>
          <t>NO</t>
        </is>
      </c>
      <c r="H305" s="1143" t="inlineStr"/>
      <c r="I305" s="1143" t="n">
        <v>0.03019478355444305</v>
      </c>
      <c r="J305" s="1143" t="n">
        <v>0.04050644274032372</v>
      </c>
      <c r="K305" s="1143" t="n">
        <v>0.04253650855978445</v>
      </c>
      <c r="L305" s="1143" t="n">
        <v>0.03572670435215481</v>
      </c>
      <c r="M305" s="1143" t="n">
        <v>0.04253650855978445</v>
      </c>
      <c r="N305" s="1135" t="inlineStr">
        <is>
          <t>NO</t>
        </is>
      </c>
      <c r="O305" s="1135" t="inlineStr"/>
      <c r="P305" s="1135" t="inlineStr">
        <is>
          <t>No lead permit threshold hit on this date.</t>
        </is>
      </c>
    </row>
    <row r="306">
      <c r="A306" s="1142" t="n">
        <v>45962</v>
      </c>
      <c r="B306" s="1143" t="n">
        <v>0.04308027910339999</v>
      </c>
      <c r="C306" s="1143" t="n">
        <v>0.0533530901714791</v>
      </c>
      <c r="D306" s="1143" t="n">
        <v>0.03900682161484425</v>
      </c>
      <c r="E306" s="1143" t="n">
        <v>0.04054526186681308</v>
      </c>
      <c r="F306" s="1143" t="n">
        <v>0.0533530901714791</v>
      </c>
      <c r="G306" s="1143" t="inlineStr">
        <is>
          <t>NO</t>
        </is>
      </c>
      <c r="H306" s="1143" t="inlineStr"/>
      <c r="I306" s="1143" t="n">
        <v>0.02034844223077385</v>
      </c>
      <c r="J306" s="1143" t="n">
        <v>0.04442840342550016</v>
      </c>
      <c r="K306" s="1143" t="n">
        <v>0.01554352021315224</v>
      </c>
      <c r="L306" s="1143" t="n">
        <v>0.01587250355074275</v>
      </c>
      <c r="M306" s="1143" t="n">
        <v>0.04442840342550016</v>
      </c>
      <c r="N306" s="1135" t="inlineStr">
        <is>
          <t>NO</t>
        </is>
      </c>
      <c r="O306" s="1135" t="inlineStr"/>
      <c r="P306" s="1135" t="inlineStr">
        <is>
          <t>No lead permit threshold hit on this date.</t>
        </is>
      </c>
    </row>
    <row r="307">
      <c r="A307" s="1142" t="n">
        <v>45963</v>
      </c>
      <c r="B307" s="1143" t="n">
        <v>0.04160614992047789</v>
      </c>
      <c r="C307" s="1143" t="n">
        <v>0.0530789126406743</v>
      </c>
      <c r="D307" s="1143" t="n">
        <v>0.03824069949294095</v>
      </c>
      <c r="E307" s="1143" t="n">
        <v>0.03996608323642867</v>
      </c>
      <c r="F307" s="1143" t="n">
        <v>0.0530789126406743</v>
      </c>
      <c r="G307" s="1143" t="inlineStr">
        <is>
          <t>NO</t>
        </is>
      </c>
      <c r="H307" s="1143" t="inlineStr"/>
      <c r="I307" s="1143" t="n">
        <v>0.02083057484313131</v>
      </c>
      <c r="J307" s="1143" t="n">
        <v>0.02962335668935349</v>
      </c>
      <c r="K307" s="1143" t="n">
        <v>0.01106040757917073</v>
      </c>
      <c r="L307" s="1143" t="n">
        <v>0.02016290657505501</v>
      </c>
      <c r="M307" s="1143" t="n">
        <v>0.02962335668935349</v>
      </c>
      <c r="N307" s="1135" t="inlineStr">
        <is>
          <t>NO</t>
        </is>
      </c>
      <c r="O307" s="1135" t="inlineStr"/>
      <c r="P307" s="1135" t="inlineStr">
        <is>
          <t>No lead permit threshold hit on this date.</t>
        </is>
      </c>
    </row>
    <row r="308">
      <c r="A308" s="1142" t="n">
        <v>45964</v>
      </c>
      <c r="B308" s="1143" t="n">
        <v>0.04175202548689622</v>
      </c>
      <c r="C308" s="1143" t="n">
        <v>0.05386892442120018</v>
      </c>
      <c r="D308" s="1143" t="n">
        <v>0.03931441789812317</v>
      </c>
      <c r="E308" s="1143" t="n">
        <v>0.04010609906384023</v>
      </c>
      <c r="F308" s="1143" t="n">
        <v>0.05386892442120018</v>
      </c>
      <c r="G308" s="1143" t="inlineStr">
        <is>
          <t>NO</t>
        </is>
      </c>
      <c r="H308" s="1143" t="inlineStr"/>
      <c r="I308" s="1143" t="n">
        <v>0.03055798344245977</v>
      </c>
      <c r="J308" s="1143" t="n">
        <v>0.05068478260304058</v>
      </c>
      <c r="K308" s="1143" t="n">
        <v>0.05308276719096449</v>
      </c>
      <c r="L308" s="1143" t="n">
        <v>0.02786490523242319</v>
      </c>
      <c r="M308" s="1143" t="n">
        <v>0.05308276719096449</v>
      </c>
      <c r="N308" s="1135" t="inlineStr">
        <is>
          <t>NO</t>
        </is>
      </c>
      <c r="O308" s="1135" t="inlineStr"/>
      <c r="P308" s="1135" t="inlineStr">
        <is>
          <t>No lead permit threshold hit on this date.</t>
        </is>
      </c>
    </row>
    <row r="309">
      <c r="A309" s="1142" t="n">
        <v>45965</v>
      </c>
      <c r="B309" s="1143" t="n">
        <v>0.04189953109134674</v>
      </c>
      <c r="C309" s="1143" t="n">
        <v>0.05447456141490033</v>
      </c>
      <c r="D309" s="1143" t="n">
        <v>0.04082925571185312</v>
      </c>
      <c r="E309" s="1143" t="n">
        <v>0.04036177247765772</v>
      </c>
      <c r="F309" s="1143" t="n">
        <v>0.05447456141490033</v>
      </c>
      <c r="G309" s="1143" t="inlineStr">
        <is>
          <t>NO</t>
        </is>
      </c>
      <c r="H309" s="1143" t="inlineStr"/>
      <c r="I309" s="1143" t="n">
        <v>0.03210912442333363</v>
      </c>
      <c r="J309" s="1143" t="n">
        <v>0.0459592630579711</v>
      </c>
      <c r="K309" s="1143" t="n">
        <v>0.05651248844797168</v>
      </c>
      <c r="L309" s="1143" t="n">
        <v>0.03294272225678451</v>
      </c>
      <c r="M309" s="1143" t="n">
        <v>0.05651248844797168</v>
      </c>
      <c r="N309" s="1135" t="inlineStr">
        <is>
          <t>NO</t>
        </is>
      </c>
      <c r="O309" s="1135" t="inlineStr"/>
      <c r="P309" s="1135" t="inlineStr">
        <is>
          <t>No lead permit threshold hit on this date.</t>
        </is>
      </c>
    </row>
    <row r="310">
      <c r="A310" s="1142" t="n">
        <v>45966</v>
      </c>
      <c r="B310" s="1143" t="n">
        <v>0.04234482080330255</v>
      </c>
      <c r="C310" s="1143" t="n">
        <v>0.05527116825582779</v>
      </c>
      <c r="D310" s="1143" t="n">
        <v>0.04147844986593856</v>
      </c>
      <c r="E310" s="1143" t="n">
        <v>0.04071581782912496</v>
      </c>
      <c r="F310" s="1143" t="n">
        <v>0.05527116825582779</v>
      </c>
      <c r="G310" s="1143" t="inlineStr">
        <is>
          <t>NO</t>
        </is>
      </c>
      <c r="H310" s="1143" t="inlineStr"/>
      <c r="I310" s="1143" t="n">
        <v>0.03967615952620978</v>
      </c>
      <c r="J310" s="1143" t="n">
        <v>0.06019291576338752</v>
      </c>
      <c r="K310" s="1143" t="n">
        <v>0.06589208304208133</v>
      </c>
      <c r="L310" s="1143" t="n">
        <v>0.03040866458341849</v>
      </c>
      <c r="M310" s="1143" t="n">
        <v>0.06589208304208133</v>
      </c>
      <c r="N310" s="1135" t="inlineStr">
        <is>
          <t>NO</t>
        </is>
      </c>
      <c r="O310" s="1135" t="inlineStr"/>
      <c r="P310" s="1135" t="inlineStr">
        <is>
          <t>No lead permit threshold hit on this date.</t>
        </is>
      </c>
    </row>
    <row r="311">
      <c r="A311" s="1144" t="n">
        <v>45967</v>
      </c>
      <c r="B311" s="1145" t="n">
        <v>0.04255675272821151</v>
      </c>
      <c r="C311" s="1145" t="n">
        <v>0.05622060425343735</v>
      </c>
      <c r="D311" s="1145" t="n">
        <v>0.04240056094180742</v>
      </c>
      <c r="E311" s="1145" t="n">
        <v>0.04117794801887282</v>
      </c>
      <c r="F311" s="1145" t="n">
        <v>0.05622060425343735</v>
      </c>
      <c r="G311" s="1145" t="inlineStr">
        <is>
          <t>NO</t>
        </is>
      </c>
      <c r="H311" s="1145" t="inlineStr"/>
      <c r="I311" s="1145" t="n">
        <v>0.04379833903727455</v>
      </c>
      <c r="J311" s="1145" t="n">
        <v>0.08116779527508489</v>
      </c>
      <c r="K311" s="1145" t="n">
        <v>0.06221428815384906</v>
      </c>
      <c r="L311" s="1145" t="n">
        <v>0.0550889655224106</v>
      </c>
      <c r="M311" s="1145" t="n">
        <v>0.08116779527508489</v>
      </c>
      <c r="N311" s="1138" t="inlineStr">
        <is>
          <t>NO</t>
        </is>
      </c>
      <c r="O311" s="1138" t="inlineStr"/>
      <c r="P311" s="1138" t="inlineStr">
        <is>
          <t>No lead permit threshold hit on this date.</t>
        </is>
      </c>
    </row>
    <row r="312">
      <c r="A312" s="1142" t="n">
        <v>45968</v>
      </c>
      <c r="B312" s="1143" t="n">
        <v>0.04253837521490958</v>
      </c>
      <c r="C312" s="1143" t="n">
        <v>0.05584101396602787</v>
      </c>
      <c r="D312" s="1143" t="n">
        <v>0.04159510958209777</v>
      </c>
      <c r="E312" s="1143" t="n">
        <v>0.04136295828891844</v>
      </c>
      <c r="F312" s="1143" t="n">
        <v>0.05584101396602787</v>
      </c>
      <c r="G312" s="1143" t="inlineStr">
        <is>
          <t>NO</t>
        </is>
      </c>
      <c r="H312" s="1143" t="inlineStr"/>
      <c r="I312" s="1143" t="n">
        <v>0.02889889540184173</v>
      </c>
      <c r="J312" s="1143" t="n">
        <v>0.04679823142503492</v>
      </c>
      <c r="K312" s="1143" t="n">
        <v>0.03878134063986924</v>
      </c>
      <c r="L312" s="1143" t="n">
        <v>0.02995873580576553</v>
      </c>
      <c r="M312" s="1143" t="n">
        <v>0.04679823142503492</v>
      </c>
      <c r="N312" s="1135" t="inlineStr">
        <is>
          <t>NO</t>
        </is>
      </c>
      <c r="O312" s="1135" t="inlineStr"/>
      <c r="P312" s="1135" t="inlineStr">
        <is>
          <t>No lead permit threshold hit on this date.</t>
        </is>
      </c>
    </row>
    <row r="313">
      <c r="A313" s="1142" t="n">
        <v>45969</v>
      </c>
      <c r="B313" s="1143" t="n">
        <v>0.04344415520579128</v>
      </c>
      <c r="C313" s="1143" t="n">
        <v>0.05476991071222337</v>
      </c>
      <c r="D313" s="1143" t="n">
        <v>0.04046492396995909</v>
      </c>
      <c r="E313" s="1143" t="n">
        <v>0.04107264548682677</v>
      </c>
      <c r="F313" s="1143" t="n">
        <v>0.05476991071222337</v>
      </c>
      <c r="G313" s="1143" t="inlineStr">
        <is>
          <t>NO</t>
        </is>
      </c>
      <c r="H313" s="1143" t="inlineStr"/>
      <c r="I313" s="1143" t="n">
        <v>0.06484311864018907</v>
      </c>
      <c r="J313" s="1143" t="n">
        <v>0.0596170747179197</v>
      </c>
      <c r="K313" s="1143" t="n">
        <v>0.01296327018773657</v>
      </c>
      <c r="L313" s="1143" t="n">
        <v>0.03143822755186465</v>
      </c>
      <c r="M313" s="1143" t="n">
        <v>0.06484311864018907</v>
      </c>
      <c r="N313" s="1135" t="inlineStr">
        <is>
          <t>NO</t>
        </is>
      </c>
      <c r="O313" s="1135" t="inlineStr"/>
      <c r="P313" s="1135" t="inlineStr">
        <is>
          <t>No lead permit threshold hit on this date.</t>
        </is>
      </c>
    </row>
    <row r="314">
      <c r="A314" s="1144" t="n">
        <v>45970</v>
      </c>
      <c r="B314" s="1145" t="n">
        <v>0.04588554717840562</v>
      </c>
      <c r="C314" s="1145" t="n">
        <v>0.05360353617923244</v>
      </c>
      <c r="D314" s="1145" t="n">
        <v>0.03940383722001455</v>
      </c>
      <c r="E314" s="1145" t="n">
        <v>0.04059193052003714</v>
      </c>
      <c r="F314" s="1145" t="n">
        <v>0.05360353617923244</v>
      </c>
      <c r="G314" s="1145" t="inlineStr">
        <is>
          <t>NO</t>
        </is>
      </c>
      <c r="H314" s="1145" t="inlineStr"/>
      <c r="I314" s="1145" t="n">
        <v>0.1058240162277685</v>
      </c>
      <c r="J314" s="1145" t="n">
        <v>0.03336238352713401</v>
      </c>
      <c r="K314" s="1145" t="n">
        <v>0.01311696536229949</v>
      </c>
      <c r="L314" s="1145" t="n">
        <v>0.02048356715996281</v>
      </c>
      <c r="M314" s="1145" t="n">
        <v>0.1058240162277685</v>
      </c>
      <c r="N314" s="1138" t="inlineStr">
        <is>
          <t>NO</t>
        </is>
      </c>
      <c r="O314" s="1138" t="inlineStr"/>
      <c r="P314" s="1138" t="inlineStr">
        <is>
          <t>No lead permit threshold hit on this date.</t>
        </is>
      </c>
    </row>
    <row r="315">
      <c r="A315" s="1144" t="n">
        <v>45971</v>
      </c>
      <c r="B315" s="1145" t="n">
        <v>0.04706113475578898</v>
      </c>
      <c r="C315" s="1145" t="n">
        <v>0.05540990663653148</v>
      </c>
      <c r="D315" s="1145" t="n">
        <v>0.04142806342796056</v>
      </c>
      <c r="E315" s="1145" t="n">
        <v>0.04197785290790918</v>
      </c>
      <c r="F315" s="1145" t="n">
        <v>0.05540990663653148</v>
      </c>
      <c r="G315" s="1145" t="inlineStr">
        <is>
          <t>NO</t>
        </is>
      </c>
      <c r="H315" s="1145" t="inlineStr"/>
      <c r="I315" s="1145" t="n">
        <v>0.06335467529929886</v>
      </c>
      <c r="J315" s="1145" t="n">
        <v>0.08954648812681557</v>
      </c>
      <c r="K315" s="1145" t="n">
        <v>0.07244766859506231</v>
      </c>
      <c r="L315" s="1145" t="n">
        <v>0.07679877333973439</v>
      </c>
      <c r="M315" s="1145" t="n">
        <v>0.08954648812681557</v>
      </c>
      <c r="N315" s="1138" t="inlineStr">
        <is>
          <t>NO</t>
        </is>
      </c>
      <c r="O315" s="1138" t="inlineStr"/>
      <c r="P315" s="1138" t="inlineStr">
        <is>
          <t>No lead permit threshold hit on this date.</t>
        </is>
      </c>
    </row>
    <row r="316">
      <c r="A316" s="1144" t="n">
        <v>45972</v>
      </c>
      <c r="B316" s="1145" t="n">
        <v>0.0481532404693216</v>
      </c>
      <c r="C316" s="1145" t="n">
        <v>0.06381649391098439</v>
      </c>
      <c r="D316" s="1145" t="n">
        <v>0.04256158957648248</v>
      </c>
      <c r="E316" s="1145" t="n">
        <v>0.04356344474042632</v>
      </c>
      <c r="F316" s="1145" t="n">
        <v>0.06381649391098439</v>
      </c>
      <c r="G316" s="1145" t="inlineStr">
        <is>
          <t>NO</t>
        </is>
      </c>
      <c r="H316" s="1145" t="inlineStr"/>
      <c r="I316" s="1145" t="n">
        <v>0.06292412701349943</v>
      </c>
      <c r="J316" s="1145" t="n">
        <v>0.1698898822877462</v>
      </c>
      <c r="K316" s="1145" t="n">
        <v>0.04627180276553408</v>
      </c>
      <c r="L316" s="1145" t="n">
        <v>0.06588729500408458</v>
      </c>
      <c r="M316" s="1145" t="n">
        <v>0.1698898822877462</v>
      </c>
      <c r="N316" s="1138" t="inlineStr">
        <is>
          <t>NO</t>
        </is>
      </c>
      <c r="O316" s="1138" t="inlineStr"/>
      <c r="P316" s="1138" t="inlineStr">
        <is>
          <t>No lead permit threshold hit on this date.</t>
        </is>
      </c>
    </row>
    <row r="317">
      <c r="A317" s="1144" t="n">
        <v>45973</v>
      </c>
      <c r="B317" s="1145" t="n">
        <v>0.04979249232337674</v>
      </c>
      <c r="C317" s="1145" t="n">
        <v>0.06451257356692137</v>
      </c>
      <c r="D317" s="1145" t="n">
        <v>0.04333172545578635</v>
      </c>
      <c r="E317" s="1145" t="n">
        <v>0.04127543207181497</v>
      </c>
      <c r="F317" s="1145" t="n">
        <v>0.06451257356692137</v>
      </c>
      <c r="G317" s="1145" t="inlineStr">
        <is>
          <t>NO</t>
        </is>
      </c>
      <c r="H317" s="1145" t="inlineStr"/>
      <c r="I317" s="1145" t="n">
        <v>0.1015653249856992</v>
      </c>
      <c r="J317" s="1145" t="n">
        <v>0.09663809056738284</v>
      </c>
      <c r="K317" s="1145" t="n">
        <v>0.05089074417801995</v>
      </c>
      <c r="L317" s="1145" t="n">
        <v>0.06348516508841467</v>
      </c>
      <c r="M317" s="1145" t="n">
        <v>0.1015653249856992</v>
      </c>
      <c r="N317" s="1138" t="inlineStr">
        <is>
          <t>NO</t>
        </is>
      </c>
      <c r="O317" s="1138" t="inlineStr"/>
      <c r="P317" s="1138" t="inlineStr">
        <is>
          <t>No lead permit threshold hit on this date.</t>
        </is>
      </c>
    </row>
    <row r="318">
      <c r="A318" s="1144" t="n">
        <v>45974</v>
      </c>
      <c r="B318" s="1145" t="n">
        <v>0.0526044566027686</v>
      </c>
      <c r="C318" s="1145" t="n">
        <v>0.06673434537396129</v>
      </c>
      <c r="D318" s="1145" t="n">
        <v>0.04522302369928937</v>
      </c>
      <c r="E318" s="1145" t="n">
        <v>0.0434312957067434</v>
      </c>
      <c r="F318" s="1145" t="n">
        <v>0.06673434537396129</v>
      </c>
      <c r="G318" s="1145" t="inlineStr">
        <is>
          <t>NO</t>
        </is>
      </c>
      <c r="H318" s="1145" t="inlineStr"/>
      <c r="I318" s="1145" t="n">
        <v>0.1109348122476015</v>
      </c>
      <c r="J318" s="1145" t="n">
        <v>0.1007551581968963</v>
      </c>
      <c r="K318" s="1145" t="n">
        <v>0.06736813887843562</v>
      </c>
      <c r="L318" s="1145" t="n">
        <v>0.09561095996513458</v>
      </c>
      <c r="M318" s="1145" t="n">
        <v>0.1109348122476015</v>
      </c>
      <c r="N318" s="1138" t="inlineStr">
        <is>
          <t>NO</t>
        </is>
      </c>
      <c r="O318" s="1138" t="inlineStr"/>
      <c r="P318" s="1138" t="inlineStr">
        <is>
          <t>No lead permit threshold hit on this date.</t>
        </is>
      </c>
    </row>
    <row r="319">
      <c r="A319" s="1142" t="n">
        <v>45975</v>
      </c>
      <c r="B319" s="1143" t="n">
        <v>0.05152259076334764</v>
      </c>
      <c r="C319" s="1143" t="n">
        <v>0.06573640552376372</v>
      </c>
      <c r="D319" s="1143" t="n">
        <v>0.04312342870405794</v>
      </c>
      <c r="E319" s="1143" t="n">
        <v>0.04305780444260292</v>
      </c>
      <c r="F319" s="1143" t="n">
        <v>0.06573640552376372</v>
      </c>
      <c r="G319" s="1143" t="inlineStr">
        <is>
          <t>NO</t>
        </is>
      </c>
      <c r="H319" s="1143" t="inlineStr"/>
      <c r="I319" s="1143" t="n">
        <v>0.01754745347432391</v>
      </c>
      <c r="J319" s="1143" t="n">
        <v>0.01604618356629147</v>
      </c>
      <c r="K319" s="1143" t="n">
        <v>0.0106133009192814</v>
      </c>
      <c r="L319" s="1143" t="n">
        <v>0.02773522504092884</v>
      </c>
      <c r="M319" s="1143" t="n">
        <v>0.02773522504092884</v>
      </c>
      <c r="N319" s="1135" t="inlineStr">
        <is>
          <t>NO</t>
        </is>
      </c>
      <c r="O319" s="1135" t="inlineStr"/>
      <c r="P319" s="1135" t="inlineStr">
        <is>
          <t>No lead permit threshold hit on this date.</t>
        </is>
      </c>
    </row>
    <row r="320">
      <c r="A320" s="1142" t="n">
        <v>45976</v>
      </c>
      <c r="B320" s="1143" t="n">
        <v>0.05020549697997711</v>
      </c>
      <c r="C320" s="1143" t="n">
        <v>0.06429051777170486</v>
      </c>
      <c r="D320" s="1143" t="n">
        <v>0.04179669047706065</v>
      </c>
      <c r="E320" s="1143" t="n">
        <v>0.04187853050849347</v>
      </c>
      <c r="F320" s="1143" t="n">
        <v>0.06429051777170486</v>
      </c>
      <c r="G320" s="1143" t="inlineStr">
        <is>
          <t>NO</t>
        </is>
      </c>
      <c r="H320" s="1143" t="inlineStr"/>
      <c r="I320" s="1143" t="n">
        <v>0.0112428125943686</v>
      </c>
      <c r="J320" s="1143" t="n">
        <v>0.01036420346463312</v>
      </c>
      <c r="K320" s="1143" t="n">
        <v>0.006188333628714855</v>
      </c>
      <c r="L320" s="1143" t="n">
        <v>0.01187566386847338</v>
      </c>
      <c r="M320" s="1143" t="n">
        <v>0.01187566386847338</v>
      </c>
      <c r="N320" s="1135" t="inlineStr">
        <is>
          <t>NO</t>
        </is>
      </c>
      <c r="O320" s="1135" t="inlineStr"/>
      <c r="P320" s="1135" t="inlineStr">
        <is>
          <t>No lead permit threshold hit on this date.</t>
        </is>
      </c>
    </row>
    <row r="321">
      <c r="A321" s="1142" t="n">
        <v>45977</v>
      </c>
      <c r="B321" s="1143" t="n">
        <v>0.04870103614622437</v>
      </c>
      <c r="C321" s="1143" t="n">
        <v>0.0615555086295759</v>
      </c>
      <c r="D321" s="1143" t="n">
        <v>0.04015175799918311</v>
      </c>
      <c r="E321" s="1143" t="n">
        <v>0.04038061547007703</v>
      </c>
      <c r="F321" s="1143" t="n">
        <v>0.0615555086295759</v>
      </c>
      <c r="G321" s="1143" t="inlineStr">
        <is>
          <t>NO</t>
        </is>
      </c>
      <c r="H321" s="1143" t="inlineStr"/>
      <c r="I321" s="1143" t="n">
        <v>0.008729422940835433</v>
      </c>
      <c r="J321" s="1143" t="n">
        <v>0.007822538369015326</v>
      </c>
      <c r="K321" s="1143" t="n">
        <v>0.008609956027953218</v>
      </c>
      <c r="L321" s="1143" t="n">
        <v>0.007026724115638422</v>
      </c>
      <c r="M321" s="1143" t="n">
        <v>0.008729422940835433</v>
      </c>
      <c r="N321" s="1135" t="inlineStr">
        <is>
          <t>NO</t>
        </is>
      </c>
      <c r="O321" s="1135" t="inlineStr"/>
      <c r="P321" s="1135" t="inlineStr">
        <is>
          <t>No lead permit threshold hit on this date.</t>
        </is>
      </c>
    </row>
    <row r="322">
      <c r="A322" s="1142" t="n">
        <v>45978</v>
      </c>
      <c r="B322" s="1143" t="n">
        <v>0.04906084215387106</v>
      </c>
      <c r="C322" s="1143" t="n">
        <v>0.06110726403008419</v>
      </c>
      <c r="D322" s="1143" t="n">
        <v>0.03999266751025018</v>
      </c>
      <c r="E322" s="1143" t="n">
        <v>0.04115109897759413</v>
      </c>
      <c r="F322" s="1143" t="n">
        <v>0.06110726403008419</v>
      </c>
      <c r="G322" s="1143" t="inlineStr">
        <is>
          <t>NO</t>
        </is>
      </c>
      <c r="H322" s="1143" t="inlineStr"/>
      <c r="I322" s="1143" t="n">
        <v>0.04931029054494353</v>
      </c>
      <c r="J322" s="1143" t="n">
        <v>0.0228173085438039</v>
      </c>
      <c r="K322" s="1143" t="n">
        <v>0.01252261642417345</v>
      </c>
      <c r="L322" s="1143" t="n">
        <v>0.06123511021915894</v>
      </c>
      <c r="M322" s="1143" t="n">
        <v>0.06123511021915894</v>
      </c>
      <c r="N322" s="1135" t="inlineStr">
        <is>
          <t>NO</t>
        </is>
      </c>
      <c r="O322" s="1135" t="inlineStr"/>
      <c r="P322" s="1135" t="inlineStr">
        <is>
          <t>No lead permit threshold hit on this date.</t>
        </is>
      </c>
    </row>
    <row r="323">
      <c r="A323" s="1142" t="n">
        <v>45979</v>
      </c>
      <c r="B323" s="1143" t="n">
        <v>0.05003907683771484</v>
      </c>
      <c r="C323" s="1143" t="n">
        <v>0.06182714308057576</v>
      </c>
      <c r="D323" s="1143" t="n">
        <v>0.04113230068134685</v>
      </c>
      <c r="E323" s="1143" t="n">
        <v>0.04272449085683812</v>
      </c>
      <c r="F323" s="1143" t="n">
        <v>0.06182714308057576</v>
      </c>
      <c r="G323" s="1143" t="inlineStr">
        <is>
          <t>NO</t>
        </is>
      </c>
      <c r="H323" s="1143" t="inlineStr"/>
      <c r="I323" s="1143" t="n">
        <v>0.06901337684667491</v>
      </c>
      <c r="J323" s="1143" t="n">
        <v>0.04882939026562795</v>
      </c>
      <c r="K323" s="1143" t="n">
        <v>0.04472236643244436</v>
      </c>
      <c r="L323" s="1143" t="n">
        <v>0.07117373281549487</v>
      </c>
      <c r="M323" s="1143" t="n">
        <v>0.07117373281549487</v>
      </c>
      <c r="N323" s="1135" t="inlineStr">
        <is>
          <t>NO</t>
        </is>
      </c>
      <c r="O323" s="1135" t="inlineStr"/>
      <c r="P323" s="1135" t="inlineStr">
        <is>
          <t>No lead permit threshold hit on this date.</t>
        </is>
      </c>
    </row>
    <row r="324">
      <c r="A324" s="1144" t="n">
        <v>45980</v>
      </c>
      <c r="B324" s="1145" t="n">
        <v>0.05283419753998909</v>
      </c>
      <c r="C324" s="1145" t="n">
        <v>0.06228210940569227</v>
      </c>
      <c r="D324" s="1145" t="n">
        <v>0.04221408890890307</v>
      </c>
      <c r="E324" s="1145" t="n">
        <v>0.042497932283309</v>
      </c>
      <c r="F324" s="1145" t="n">
        <v>0.06228210940569227</v>
      </c>
      <c r="G324" s="1145" t="inlineStr">
        <is>
          <t>NO</t>
        </is>
      </c>
      <c r="H324" s="1145" t="inlineStr"/>
      <c r="I324" s="1145" t="n">
        <v>0.1174377008550396</v>
      </c>
      <c r="J324" s="1145" t="n">
        <v>0.06614334209762543</v>
      </c>
      <c r="K324" s="1145" t="n">
        <v>0.08166647494913967</v>
      </c>
      <c r="L324" s="1145" t="n">
        <v>0.04531850914138612</v>
      </c>
      <c r="M324" s="1145" t="n">
        <v>0.1174377008550396</v>
      </c>
      <c r="N324" s="1138" t="inlineStr">
        <is>
          <t>NO</t>
        </is>
      </c>
      <c r="O324" s="1138" t="inlineStr"/>
      <c r="P324" s="1138" t="inlineStr">
        <is>
          <t>No lead permit threshold hit on this date.</t>
        </is>
      </c>
    </row>
    <row r="325">
      <c r="A325" s="1142" t="n">
        <v>45981</v>
      </c>
      <c r="B325" s="1143" t="n">
        <v>0.05291558775072738</v>
      </c>
      <c r="C325" s="1143" t="n">
        <v>0.06092770330656819</v>
      </c>
      <c r="D325" s="1143" t="n">
        <v>0.04073279908425896</v>
      </c>
      <c r="E325" s="1143" t="n">
        <v>0.0415434394923891</v>
      </c>
      <c r="F325" s="1143" t="n">
        <v>0.06092770330656819</v>
      </c>
      <c r="G325" s="1143" t="inlineStr">
        <is>
          <t>NO</t>
        </is>
      </c>
      <c r="H325" s="1143" t="inlineStr"/>
      <c r="I325" s="1143" t="n">
        <v>0.05175421384474282</v>
      </c>
      <c r="J325" s="1143" t="n">
        <v>0.04309567055596688</v>
      </c>
      <c r="K325" s="1143" t="n">
        <v>0.03233719559956699</v>
      </c>
      <c r="L325" s="1143" t="n">
        <v>0.02724799821742068</v>
      </c>
      <c r="M325" s="1143" t="n">
        <v>0.05175421384474282</v>
      </c>
      <c r="N325" s="1135" t="inlineStr">
        <is>
          <t>NO</t>
        </is>
      </c>
      <c r="O325" s="1135" t="inlineStr"/>
      <c r="P325" s="1135" t="inlineStr">
        <is>
          <t>No lead permit threshold hit on this date.</t>
        </is>
      </c>
    </row>
    <row r="326">
      <c r="A326" s="1142" t="n">
        <v>45982</v>
      </c>
      <c r="B326" s="1143" t="n">
        <v>0.05094662266816918</v>
      </c>
      <c r="C326" s="1143" t="n">
        <v>0.05895759249318941</v>
      </c>
      <c r="D326" s="1143" t="n">
        <v>0.03928915367394407</v>
      </c>
      <c r="E326" s="1143" t="n">
        <v>0.04098500469864953</v>
      </c>
      <c r="F326" s="1143" t="n">
        <v>0.05895759249318941</v>
      </c>
      <c r="G326" s="1143" t="inlineStr">
        <is>
          <t>NO</t>
        </is>
      </c>
      <c r="H326" s="1143" t="inlineStr"/>
      <c r="I326" s="1143" t="n">
        <v>0.01892885282719604</v>
      </c>
      <c r="J326" s="1143" t="n">
        <v>0.01025353673543921</v>
      </c>
      <c r="K326" s="1143" t="n">
        <v>0.01575879374788383</v>
      </c>
      <c r="L326" s="1143" t="n">
        <v>0.02973839801054317</v>
      </c>
      <c r="M326" s="1143" t="n">
        <v>0.02973839801054317</v>
      </c>
      <c r="N326" s="1135" t="inlineStr">
        <is>
          <t>NO</t>
        </is>
      </c>
      <c r="O326" s="1135" t="inlineStr"/>
      <c r="P326" s="1135" t="inlineStr">
        <is>
          <t>No lead permit threshold hit on this date.</t>
        </is>
      </c>
    </row>
    <row r="327">
      <c r="A327" s="1142" t="n">
        <v>45983</v>
      </c>
      <c r="B327" s="1143" t="n">
        <v>0.05060603478482818</v>
      </c>
      <c r="C327" s="1143" t="n">
        <v>0.05828265293309851</v>
      </c>
      <c r="D327" s="1143" t="n">
        <v>0.03807349401017039</v>
      </c>
      <c r="E327" s="1143" t="n">
        <v>0.04039431214957401</v>
      </c>
      <c r="F327" s="1143" t="n">
        <v>0.05828265293309851</v>
      </c>
      <c r="G327" s="1143" t="inlineStr">
        <is>
          <t>NO</t>
        </is>
      </c>
      <c r="H327" s="1143" t="inlineStr"/>
      <c r="I327" s="1143" t="n">
        <v>0.02482025274679478</v>
      </c>
      <c r="J327" s="1143" t="n">
        <v>0.0306630461999066</v>
      </c>
      <c r="K327" s="1143" t="n">
        <v>0.01385824939777828</v>
      </c>
      <c r="L327" s="1143" t="n">
        <v>0.0258394434373231</v>
      </c>
      <c r="M327" s="1143" t="n">
        <v>0.0306630461999066</v>
      </c>
      <c r="N327" s="1135" t="inlineStr">
        <is>
          <t>NO</t>
        </is>
      </c>
      <c r="O327" s="1135" t="inlineStr"/>
      <c r="P327" s="1135" t="inlineStr">
        <is>
          <t>No lead permit threshold hit on this date.</t>
        </is>
      </c>
    </row>
    <row r="328">
      <c r="A328" s="1142" t="n">
        <v>45984</v>
      </c>
      <c r="B328" s="1143" t="n">
        <v>0.04945747316541552</v>
      </c>
      <c r="C328" s="1143" t="n">
        <v>0.05582160970217315</v>
      </c>
      <c r="D328" s="1143" t="n">
        <v>0.0368811986010791</v>
      </c>
      <c r="E328" s="1143" t="n">
        <v>0.04025512302457105</v>
      </c>
      <c r="F328" s="1143" t="n">
        <v>0.05582160970217315</v>
      </c>
      <c r="G328" s="1143" t="inlineStr">
        <is>
          <t>NO</t>
        </is>
      </c>
      <c r="H328" s="1143" t="inlineStr"/>
      <c r="I328" s="1143" t="n">
        <v>0.0224794101051126</v>
      </c>
      <c r="J328" s="1143" t="n">
        <v>0.01480494558454367</v>
      </c>
      <c r="K328" s="1143" t="n">
        <v>0.00968023591057284</v>
      </c>
      <c r="L328" s="1143" t="n">
        <v>0.02728831612234924</v>
      </c>
      <c r="M328" s="1143" t="n">
        <v>0.02728831612234924</v>
      </c>
      <c r="N328" s="1135" t="inlineStr">
        <is>
          <t>NO</t>
        </is>
      </c>
      <c r="O328" s="1135" t="inlineStr"/>
      <c r="P328" s="1135" t="inlineStr">
        <is>
          <t>No lead permit threshold hit on this date.</t>
        </is>
      </c>
    </row>
    <row r="329">
      <c r="A329" s="1142" t="n">
        <v>45985</v>
      </c>
      <c r="B329" s="1143" t="n">
        <v>0.05009104530231522</v>
      </c>
      <c r="C329" s="1143" t="n">
        <v>0.0566592141251939</v>
      </c>
      <c r="D329" s="1143" t="n">
        <v>0.03850994870430949</v>
      </c>
      <c r="E329" s="1143" t="n">
        <v>0.04084970645753398</v>
      </c>
      <c r="F329" s="1143" t="n">
        <v>0.0566592141251939</v>
      </c>
      <c r="G329" s="1143" t="inlineStr">
        <is>
          <t>NO</t>
        </is>
      </c>
      <c r="H329" s="1143" t="inlineStr"/>
      <c r="I329" s="1143" t="n">
        <v>0.03162511892203581</v>
      </c>
      <c r="J329" s="1143" t="n">
        <v>0.06653160778937146</v>
      </c>
      <c r="K329" s="1143" t="n">
        <v>0.06438295682312377</v>
      </c>
      <c r="L329" s="1143" t="n">
        <v>0.03635162844852111</v>
      </c>
      <c r="M329" s="1143" t="n">
        <v>0.06653160778937146</v>
      </c>
      <c r="N329" s="1135" t="inlineStr">
        <is>
          <t>NO</t>
        </is>
      </c>
      <c r="O329" s="1135" t="inlineStr"/>
      <c r="P329" s="1135" t="inlineStr">
        <is>
          <t>No lead permit threshold hit on this date.</t>
        </is>
      </c>
    </row>
    <row r="330">
      <c r="A330" s="1144" t="n">
        <v>45986</v>
      </c>
      <c r="B330" s="1145" t="n">
        <v>0.05257860441020959</v>
      </c>
      <c r="C330" s="1145" t="n">
        <v>0.05740448383104475</v>
      </c>
      <c r="D330" s="1145" t="n">
        <v>0.0417589969743098</v>
      </c>
      <c r="E330" s="1145" t="n">
        <v>0.04251665353310248</v>
      </c>
      <c r="F330" s="1145" t="n">
        <v>0.05740448383104475</v>
      </c>
      <c r="G330" s="1145" t="inlineStr">
        <is>
          <t>NO</t>
        </is>
      </c>
      <c r="H330" s="1145" t="inlineStr"/>
      <c r="I330" s="1145" t="n">
        <v>0.09893083715101589</v>
      </c>
      <c r="J330" s="1145" t="n">
        <v>0.05961973269357961</v>
      </c>
      <c r="K330" s="1145" t="n">
        <v>0.1049134828771668</v>
      </c>
      <c r="L330" s="1145" t="n">
        <v>0.06497217709132423</v>
      </c>
      <c r="M330" s="1145" t="n">
        <v>0.1049134828771668</v>
      </c>
      <c r="N330" s="1138" t="inlineStr">
        <is>
          <t>NO</t>
        </is>
      </c>
      <c r="O330" s="1138" t="inlineStr"/>
      <c r="P330" s="1138" t="inlineStr">
        <is>
          <t>No lead permit threshold hit on this date.</t>
        </is>
      </c>
    </row>
    <row r="331">
      <c r="A331" s="1144" t="n">
        <v>45987</v>
      </c>
      <c r="B331" s="1145" t="n">
        <v>0.05368146722774363</v>
      </c>
      <c r="C331" s="1145" t="n">
        <v>0.05707981495155855</v>
      </c>
      <c r="D331" s="1145" t="n">
        <v>0.04196009231708243</v>
      </c>
      <c r="E331" s="1145" t="n">
        <v>0.04471758492706052</v>
      </c>
      <c r="F331" s="1145" t="n">
        <v>0.05707981495155855</v>
      </c>
      <c r="G331" s="1145" t="inlineStr">
        <is>
          <t>NO</t>
        </is>
      </c>
      <c r="H331" s="1145" t="inlineStr"/>
      <c r="I331" s="1145" t="n">
        <v>0.06576066746421282</v>
      </c>
      <c r="J331" s="1145" t="n">
        <v>0.04080805192663003</v>
      </c>
      <c r="K331" s="1145" t="n">
        <v>0.06176258186704523</v>
      </c>
      <c r="L331" s="1145" t="n">
        <v>0.100738757767567</v>
      </c>
      <c r="M331" s="1145" t="n">
        <v>0.100738757767567</v>
      </c>
      <c r="N331" s="1138" t="inlineStr">
        <is>
          <t>NO</t>
        </is>
      </c>
      <c r="O331" s="1138" t="inlineStr"/>
      <c r="P331" s="1138" t="inlineStr">
        <is>
          <t>No lead permit threshold hit on this date.</t>
        </is>
      </c>
    </row>
    <row r="332">
      <c r="A332" s="1142" t="n">
        <v>45988</v>
      </c>
      <c r="B332" s="1143" t="n">
        <v>0.05278508701475707</v>
      </c>
      <c r="C332" s="1143" t="n">
        <v>0.05414003843633741</v>
      </c>
      <c r="D332" s="1143" t="n">
        <v>0.04073989616979288</v>
      </c>
      <c r="E332" s="1143" t="n">
        <v>0.04449343421901242</v>
      </c>
      <c r="F332" s="1143" t="n">
        <v>0.05414003843633741</v>
      </c>
      <c r="G332" s="1143" t="inlineStr">
        <is>
          <t>NO</t>
        </is>
      </c>
      <c r="H332" s="1143" t="inlineStr"/>
      <c r="I332" s="1143" t="n">
        <v>0.02812705858381393</v>
      </c>
      <c r="J332" s="1143" t="n">
        <v>0.01468041107100507</v>
      </c>
      <c r="K332" s="1143" t="n">
        <v>0.02043667726855148</v>
      </c>
      <c r="L332" s="1143" t="n">
        <v>0.03821784722351013</v>
      </c>
      <c r="M332" s="1143" t="n">
        <v>0.03821784722351013</v>
      </c>
      <c r="N332" s="1135" t="inlineStr">
        <is>
          <t>NO</t>
        </is>
      </c>
      <c r="O332" s="1135" t="inlineStr"/>
      <c r="P332" s="1135" t="inlineStr">
        <is>
          <t>No lead permit threshold hit on this date.</t>
        </is>
      </c>
    </row>
    <row r="333">
      <c r="A333" s="1142" t="n">
        <v>45989</v>
      </c>
      <c r="B333" s="1143" t="n">
        <v>0.05010640238287711</v>
      </c>
      <c r="C333" s="1143" t="n">
        <v>0.05135603058232889</v>
      </c>
      <c r="D333" s="1143" t="n">
        <v>0.03903076549589635</v>
      </c>
      <c r="E333" s="1143" t="n">
        <v>0.04291224074757449</v>
      </c>
      <c r="F333" s="1143" t="n">
        <v>0.05135603058232889</v>
      </c>
      <c r="G333" s="1143" t="inlineStr">
        <is>
          <t>NO</t>
        </is>
      </c>
      <c r="H333" s="1143" t="inlineStr"/>
      <c r="I333" s="1143" t="n">
        <v>0.02088645298200958</v>
      </c>
      <c r="J333" s="1143" t="n">
        <v>0.01296173537248053</v>
      </c>
      <c r="K333" s="1143" t="n">
        <v>0.02701563120610573</v>
      </c>
      <c r="L333" s="1143" t="n">
        <v>0.04403241543834127</v>
      </c>
      <c r="M333" s="1143" t="n">
        <v>0.04403241543834127</v>
      </c>
      <c r="N333" s="1135" t="inlineStr">
        <is>
          <t>NO</t>
        </is>
      </c>
      <c r="O333" s="1135" t="inlineStr"/>
      <c r="P333" s="1135" t="inlineStr">
        <is>
          <t>No lead permit threshold hit on this date.</t>
        </is>
      </c>
    </row>
    <row r="334">
      <c r="A334" s="1142" t="n">
        <v>45990</v>
      </c>
      <c r="B334" s="1143" t="n">
        <v>0.04707452960578073</v>
      </c>
      <c r="C334" s="1143" t="n">
        <v>0.04911427934655338</v>
      </c>
      <c r="D334" s="1143" t="n">
        <v>0.03811372525786363</v>
      </c>
      <c r="E334" s="1143" t="n">
        <v>0.04155222222219692</v>
      </c>
      <c r="F334" s="1143" t="n">
        <v>0.04911427934655338</v>
      </c>
      <c r="G334" s="1143" t="inlineStr">
        <is>
          <t>NO</t>
        </is>
      </c>
      <c r="H334" s="1143" t="inlineStr"/>
      <c r="I334" s="1143" t="n">
        <v>0.01978158941677747</v>
      </c>
      <c r="J334" s="1143" t="n">
        <v>0.01834137615518755</v>
      </c>
      <c r="K334" s="1143" t="n">
        <v>0.02026091086247534</v>
      </c>
      <c r="L334" s="1143" t="n">
        <v>0.0260446237199766</v>
      </c>
      <c r="M334" s="1143" t="n">
        <v>0.0260446237199766</v>
      </c>
      <c r="N334" s="1135" t="inlineStr">
        <is>
          <t>NO</t>
        </is>
      </c>
      <c r="O334" s="1135" t="inlineStr"/>
      <c r="P334" s="1135" t="inlineStr">
        <is>
          <t>No lead permit threshold hit on this date.</t>
        </is>
      </c>
    </row>
    <row r="335">
      <c r="A335" s="1142" t="n">
        <v>45991</v>
      </c>
      <c r="B335" s="1143" t="n">
        <v>0.04663573083721022</v>
      </c>
      <c r="C335" s="1143" t="n">
        <v>0.04862631433013528</v>
      </c>
      <c r="D335" s="1143" t="n">
        <v>0.03716088711958156</v>
      </c>
      <c r="E335" s="1143" t="n">
        <v>0.04113871132230709</v>
      </c>
      <c r="F335" s="1143" t="n">
        <v>0.04862631433013528</v>
      </c>
      <c r="G335" s="1143" t="inlineStr">
        <is>
          <t>NO</t>
        </is>
      </c>
      <c r="H335" s="1143" t="inlineStr"/>
      <c r="I335" s="1143" t="n">
        <v>0.01703082049732788</v>
      </c>
      <c r="J335" s="1143" t="n">
        <v>0.02342766716569079</v>
      </c>
      <c r="K335" s="1143" t="n">
        <v>0.01395136441132252</v>
      </c>
      <c r="L335" s="1143" t="n">
        <v>0.0233213773554597</v>
      </c>
      <c r="M335" s="1143" t="n">
        <v>0.02342766716569079</v>
      </c>
      <c r="N335" s="1135" t="inlineStr">
        <is>
          <t>NO</t>
        </is>
      </c>
      <c r="O335" s="1135" t="inlineStr"/>
      <c r="P335" s="1135" t="inlineStr">
        <is>
          <t>No lead permit threshold hit on this date.</t>
        </is>
      </c>
    </row>
    <row r="336">
      <c r="A336" s="1142" t="n">
        <v>45992</v>
      </c>
      <c r="B336" s="1143" t="n">
        <v>0.04754755544088062</v>
      </c>
      <c r="C336" s="1143" t="n">
        <v>0.04810948635261874</v>
      </c>
      <c r="D336" s="1143" t="n">
        <v>0.03856639566951212</v>
      </c>
      <c r="E336" s="1143" t="n">
        <v>0.04191734910398156</v>
      </c>
      <c r="F336" s="1143" t="n">
        <v>0.04810948635261874</v>
      </c>
      <c r="G336" s="1143" t="inlineStr">
        <is>
          <t>NO</t>
        </is>
      </c>
      <c r="H336" s="1143" t="inlineStr"/>
      <c r="I336" s="1143" t="n">
        <v>0.0477031803408857</v>
      </c>
      <c r="J336" s="1143" t="n">
        <v>0.02633942421242089</v>
      </c>
      <c r="K336" s="1143" t="n">
        <v>0.05770877671106878</v>
      </c>
      <c r="L336" s="1143" t="n">
        <v>0.03923163700097682</v>
      </c>
      <c r="M336" s="1143" t="n">
        <v>0.05770877671106878</v>
      </c>
      <c r="N336" s="1135" t="inlineStr">
        <is>
          <t>NO</t>
        </is>
      </c>
      <c r="O336" s="1135" t="inlineStr"/>
      <c r="P336" s="1135" t="inlineStr">
        <is>
          <t>No lead permit threshold hit on this date.</t>
        </is>
      </c>
    </row>
    <row r="337">
      <c r="A337" s="1144" t="n">
        <v>45993</v>
      </c>
      <c r="B337" s="1145" t="n">
        <v>0.04856896434599779</v>
      </c>
      <c r="C337" s="1145" t="n">
        <v>0.04844683944017177</v>
      </c>
      <c r="D337" s="1145" t="n">
        <v>0.04082552320090627</v>
      </c>
      <c r="E337" s="1145" t="n">
        <v>0.04310061645204515</v>
      </c>
      <c r="F337" s="1145" t="n">
        <v>0.04856896434599779</v>
      </c>
      <c r="G337" s="1145" t="inlineStr">
        <is>
          <t>NO</t>
        </is>
      </c>
      <c r="H337" s="1145" t="inlineStr"/>
      <c r="I337" s="1145" t="n">
        <v>0.05147284199664653</v>
      </c>
      <c r="J337" s="1145" t="n">
        <v>0.04143071475370971</v>
      </c>
      <c r="K337" s="1145" t="n">
        <v>0.07883423352099578</v>
      </c>
      <c r="L337" s="1145" t="n">
        <v>0.05566092701696295</v>
      </c>
      <c r="M337" s="1145" t="n">
        <v>0.07883423352099578</v>
      </c>
      <c r="N337" s="1138" t="inlineStr">
        <is>
          <t>NO</t>
        </is>
      </c>
      <c r="O337" s="1138" t="inlineStr"/>
      <c r="P337" s="1138" t="inlineStr">
        <is>
          <t>No lead permit threshold hit on this date.</t>
        </is>
      </c>
    </row>
    <row r="338">
      <c r="A338" s="1142" t="n">
        <v>45994</v>
      </c>
      <c r="B338" s="1143" t="n">
        <v>0.04865673778620726</v>
      </c>
      <c r="C338" s="1143" t="n">
        <v>0.04815990490217304</v>
      </c>
      <c r="D338" s="1143" t="n">
        <v>0.0413692783061294</v>
      </c>
      <c r="E338" s="1143" t="n">
        <v>0.04332955740176837</v>
      </c>
      <c r="F338" s="1143" t="n">
        <v>0.04865673778620726</v>
      </c>
      <c r="G338" s="1143" t="inlineStr">
        <is>
          <t>NO</t>
        </is>
      </c>
      <c r="H338" s="1143" t="inlineStr"/>
      <c r="I338" s="1143" t="n">
        <v>0.03319118664874387</v>
      </c>
      <c r="J338" s="1143" t="n">
        <v>0.04064207377308497</v>
      </c>
      <c r="K338" s="1143" t="n">
        <v>0.06939542034765818</v>
      </c>
      <c r="L338" s="1143" t="n">
        <v>0.03473313372411959</v>
      </c>
      <c r="M338" s="1143" t="n">
        <v>0.06939542034765818</v>
      </c>
      <c r="N338" s="1135" t="inlineStr">
        <is>
          <t>NO</t>
        </is>
      </c>
      <c r="O338" s="1135" t="inlineStr"/>
      <c r="P338" s="1135" t="inlineStr">
        <is>
          <t>No lead permit threshold hit on this date.</t>
        </is>
      </c>
    </row>
    <row r="339">
      <c r="A339" s="1144" t="n">
        <v>45995</v>
      </c>
      <c r="B339" s="1145" t="n">
        <v>0.05040492320976104</v>
      </c>
      <c r="C339" s="1145" t="n">
        <v>0.04898674262140884</v>
      </c>
      <c r="D339" s="1145" t="n">
        <v>0.04158884291244422</v>
      </c>
      <c r="E339" s="1145" t="n">
        <v>0.04417692885178207</v>
      </c>
      <c r="F339" s="1145" t="n">
        <v>0.05040492320976104</v>
      </c>
      <c r="G339" s="1145" t="inlineStr">
        <is>
          <t>NO</t>
        </is>
      </c>
      <c r="H339" s="1145" t="inlineStr"/>
      <c r="I339" s="1145" t="n">
        <v>0.08455468712994679</v>
      </c>
      <c r="J339" s="1145" t="n">
        <v>0.07489858323122442</v>
      </c>
      <c r="K339" s="1145" t="n">
        <v>0.06309942663741662</v>
      </c>
      <c r="L339" s="1145" t="n">
        <v>0.05836386575719534</v>
      </c>
      <c r="M339" s="1145" t="n">
        <v>0.08455468712994679</v>
      </c>
      <c r="N339" s="1138" t="inlineStr">
        <is>
          <t>NO</t>
        </is>
      </c>
      <c r="O339" s="1138" t="inlineStr"/>
      <c r="P339" s="1138" t="inlineStr">
        <is>
          <t>No lead permit threshold hit on this date.</t>
        </is>
      </c>
    </row>
    <row r="340">
      <c r="A340" s="1144" t="n">
        <v>45996</v>
      </c>
      <c r="B340" s="1145" t="n">
        <v>0.05182523267526616</v>
      </c>
      <c r="C340" s="1145" t="n">
        <v>0.04833646804009411</v>
      </c>
      <c r="D340" s="1145" t="n">
        <v>0.04150892595340758</v>
      </c>
      <c r="E340" s="1145" t="n">
        <v>0.04573807650814756</v>
      </c>
      <c r="F340" s="1145" t="n">
        <v>0.05182523267526616</v>
      </c>
      <c r="G340" s="1145" t="inlineStr">
        <is>
          <t>NO</t>
        </is>
      </c>
      <c r="H340" s="1145" t="inlineStr"/>
      <c r="I340" s="1145" t="n">
        <v>0.08228544349136362</v>
      </c>
      <c r="J340" s="1145" t="n">
        <v>0.04881311059037979</v>
      </c>
      <c r="K340" s="1145" t="n">
        <v>0.06349457427098211</v>
      </c>
      <c r="L340" s="1145" t="n">
        <v>0.07724309427438332</v>
      </c>
      <c r="M340" s="1145" t="n">
        <v>0.08228544349136362</v>
      </c>
      <c r="N340" s="1138" t="inlineStr">
        <is>
          <t>NO</t>
        </is>
      </c>
      <c r="O340" s="1138" t="inlineStr"/>
      <c r="P340" s="1138" t="inlineStr">
        <is>
          <t>No lead permit threshold hit on this date.</t>
        </is>
      </c>
    </row>
    <row r="341">
      <c r="A341" s="1142" t="n">
        <v>45997</v>
      </c>
      <c r="B341" s="1143" t="n">
        <v>0.05186441724956037</v>
      </c>
      <c r="C341" s="1143" t="n">
        <v>0.04661117914861473</v>
      </c>
      <c r="D341" s="1143" t="n">
        <v>0.04015687291594973</v>
      </c>
      <c r="E341" s="1143" t="n">
        <v>0.04552111699610881</v>
      </c>
      <c r="F341" s="1143" t="n">
        <v>0.05186441724956037</v>
      </c>
      <c r="G341" s="1143" t="inlineStr">
        <is>
          <t>NO</t>
        </is>
      </c>
      <c r="H341" s="1143" t="inlineStr"/>
      <c r="I341" s="1143" t="n">
        <v>0.04497387626610083</v>
      </c>
      <c r="J341" s="1143" t="n">
        <v>0.02078268407330636</v>
      </c>
      <c r="K341" s="1143" t="n">
        <v>0.0216526970301136</v>
      </c>
      <c r="L341" s="1143" t="n">
        <v>0.04858018016124802</v>
      </c>
      <c r="M341" s="1143" t="n">
        <v>0.04858018016124802</v>
      </c>
      <c r="N341" s="1135" t="inlineStr">
        <is>
          <t>NO</t>
        </is>
      </c>
      <c r="O341" s="1135" t="inlineStr"/>
      <c r="P341" s="1135" t="inlineStr">
        <is>
          <t>No lead permit threshold hit on this date.</t>
        </is>
      </c>
    </row>
    <row r="342">
      <c r="A342" s="1142" t="n">
        <v>45998</v>
      </c>
      <c r="B342" s="1143" t="n">
        <v>0.05235992009804695</v>
      </c>
      <c r="C342" s="1143" t="n">
        <v>0.04600378834148322</v>
      </c>
      <c r="D342" s="1143" t="n">
        <v>0.03940099962941453</v>
      </c>
      <c r="E342" s="1143" t="n">
        <v>0.04554493678766382</v>
      </c>
      <c r="F342" s="1143" t="n">
        <v>0.05235992009804695</v>
      </c>
      <c r="G342" s="1143" t="inlineStr">
        <is>
          <t>NO</t>
        </is>
      </c>
      <c r="H342" s="1143" t="inlineStr"/>
      <c r="I342" s="1143" t="n">
        <v>0.04376398085643907</v>
      </c>
      <c r="J342" s="1143" t="n">
        <v>0.02553955317543259</v>
      </c>
      <c r="K342" s="1143" t="n">
        <v>0.01610514204381309</v>
      </c>
      <c r="L342" s="1143" t="n">
        <v>0.03067332955241575</v>
      </c>
      <c r="M342" s="1143" t="n">
        <v>0.04376398085643907</v>
      </c>
      <c r="N342" s="1135" t="inlineStr">
        <is>
          <t>NO</t>
        </is>
      </c>
      <c r="O342" s="1135" t="inlineStr"/>
      <c r="P342" s="1135" t="inlineStr">
        <is>
          <t>No lead permit threshold hit on this date.</t>
        </is>
      </c>
    </row>
    <row r="343">
      <c r="A343" s="1142" t="n">
        <v>45999</v>
      </c>
      <c r="B343" s="1143" t="n">
        <v>0.05245108920230004</v>
      </c>
      <c r="C343" s="1143" t="n">
        <v>0.04578461347861532</v>
      </c>
      <c r="D343" s="1143" t="n">
        <v>0.04071836405079914</v>
      </c>
      <c r="E343" s="1143" t="n">
        <v>0.04686834950400948</v>
      </c>
      <c r="F343" s="1143" t="n">
        <v>0.05245108920230004</v>
      </c>
      <c r="G343" s="1143" t="inlineStr">
        <is>
          <t>NO</t>
        </is>
      </c>
      <c r="H343" s="1143" t="inlineStr"/>
      <c r="I343" s="1143" t="n">
        <v>0.06757819176778193</v>
      </c>
      <c r="J343" s="1143" t="n">
        <v>0.05194595451754305</v>
      </c>
      <c r="K343" s="1143" t="n">
        <v>0.05248420282927501</v>
      </c>
      <c r="L343" s="1143" t="n">
        <v>0.07114060904223449</v>
      </c>
      <c r="M343" s="1143" t="n">
        <v>0.07114060904223449</v>
      </c>
      <c r="N343" s="1135" t="inlineStr">
        <is>
          <t>NO</t>
        </is>
      </c>
      <c r="O343" s="1135" t="inlineStr"/>
      <c r="P343" s="1135" t="inlineStr">
        <is>
          <t>No lead permit threshold hit on this date.</t>
        </is>
      </c>
    </row>
    <row r="344">
      <c r="A344" s="1144" t="n">
        <v>46000</v>
      </c>
      <c r="B344" s="1145" t="n">
        <v>0.05196343128897694</v>
      </c>
      <c r="C344" s="1145" t="n">
        <v>0.04626039841352004</v>
      </c>
      <c r="D344" s="1145" t="n">
        <v>0.04279079988994312</v>
      </c>
      <c r="E344" s="1145" t="n">
        <v>0.04956345560171273</v>
      </c>
      <c r="F344" s="1145" t="n">
        <v>0.05196343128897694</v>
      </c>
      <c r="G344" s="1145" t="inlineStr">
        <is>
          <t>NO</t>
        </is>
      </c>
      <c r="H344" s="1145" t="inlineStr"/>
      <c r="I344" s="1145" t="n">
        <v>0.09119427882807554</v>
      </c>
      <c r="J344" s="1145" t="n">
        <v>0.05001485624879942</v>
      </c>
      <c r="K344" s="1145" t="n">
        <v>0.07529004053661845</v>
      </c>
      <c r="L344" s="1145" t="n">
        <v>0.1013367500910602</v>
      </c>
      <c r="M344" s="1145" t="n">
        <v>0.1013367500910602</v>
      </c>
      <c r="N344" s="1138" t="inlineStr">
        <is>
          <t>NO</t>
        </is>
      </c>
      <c r="O344" s="1138" t="inlineStr"/>
      <c r="P344" s="1138" t="inlineStr">
        <is>
          <t>No lead permit threshold hit on this date.</t>
        </is>
      </c>
    </row>
    <row r="345">
      <c r="A345" s="1142" t="n">
        <v>46001</v>
      </c>
      <c r="B345" s="1143" t="n">
        <v>0.05187931662858614</v>
      </c>
      <c r="C345" s="1143" t="n">
        <v>0.04497684628367806</v>
      </c>
      <c r="D345" s="1143" t="n">
        <v>0.04237878236165724</v>
      </c>
      <c r="E345" s="1143" t="n">
        <v>0.04898180120584205</v>
      </c>
      <c r="F345" s="1143" t="n">
        <v>0.05187931662858614</v>
      </c>
      <c r="G345" s="1143" t="inlineStr">
        <is>
          <t>NO</t>
        </is>
      </c>
      <c r="H345" s="1143" t="inlineStr"/>
      <c r="I345" s="1143" t="n">
        <v>0.06083123548757506</v>
      </c>
      <c r="J345" s="1143" t="n">
        <v>0.04462216358234645</v>
      </c>
      <c r="K345" s="1143" t="n">
        <v>0.06008714274648608</v>
      </c>
      <c r="L345" s="1143" t="n">
        <v>0.05934914146361417</v>
      </c>
      <c r="M345" s="1143" t="n">
        <v>0.06083123548757506</v>
      </c>
      <c r="N345" s="1135" t="inlineStr">
        <is>
          <t>NO</t>
        </is>
      </c>
      <c r="O345" s="1135" t="inlineStr"/>
      <c r="P345" s="1135" t="inlineStr">
        <is>
          <t>No lead permit threshold hit on this date.</t>
        </is>
      </c>
    </row>
    <row r="346">
      <c r="A346" s="1144" t="n">
        <v>46002</v>
      </c>
      <c r="B346" s="1145" t="n">
        <v>0.05252730853630647</v>
      </c>
      <c r="C346" s="1145" t="n">
        <v>0.03859464763403542</v>
      </c>
      <c r="D346" s="1145" t="n">
        <v>0.04285254235641671</v>
      </c>
      <c r="E346" s="1145" t="n">
        <v>0.04947124771409706</v>
      </c>
      <c r="F346" s="1145" t="n">
        <v>0.05252730853630647</v>
      </c>
      <c r="G346" s="1145" t="inlineStr">
        <is>
          <t>NO</t>
        </is>
      </c>
      <c r="H346" s="1145" t="inlineStr"/>
      <c r="I346" s="1145" t="n">
        <v>0.08236388424510953</v>
      </c>
      <c r="J346" s="1145" t="n">
        <v>0.05820140591899971</v>
      </c>
      <c r="K346" s="1145" t="n">
        <v>0.06048460260831803</v>
      </c>
      <c r="L346" s="1145" t="n">
        <v>0.08057069025173522</v>
      </c>
      <c r="M346" s="1145" t="n">
        <v>0.08236388424510953</v>
      </c>
      <c r="N346" s="1138" t="inlineStr">
        <is>
          <t>NO</t>
        </is>
      </c>
      <c r="O346" s="1138" t="inlineStr"/>
      <c r="P346" s="1138" t="inlineStr">
        <is>
          <t>No lead permit threshold hit on this date.</t>
        </is>
      </c>
    </row>
    <row r="347">
      <c r="A347" s="1142" t="n">
        <v>46003</v>
      </c>
      <c r="B347" s="1143" t="n">
        <v>0.05038288097225477</v>
      </c>
      <c r="C347" s="1143" t="n">
        <v>0.03773284141282604</v>
      </c>
      <c r="D347" s="1143" t="n">
        <v>0.04306174545952567</v>
      </c>
      <c r="E347" s="1143" t="n">
        <v>0.04879531699494764</v>
      </c>
      <c r="F347" s="1143" t="n">
        <v>0.05038288097225477</v>
      </c>
      <c r="G347" s="1143" t="inlineStr">
        <is>
          <t>NO</t>
        </is>
      </c>
      <c r="H347" s="1143" t="inlineStr"/>
      <c r="I347" s="1143" t="n">
        <v>0.0372324980641476</v>
      </c>
      <c r="J347" s="1143" t="n">
        <v>0.06647487282505433</v>
      </c>
      <c r="K347" s="1143" t="n">
        <v>0.05716683727128854</v>
      </c>
      <c r="L347" s="1143" t="n">
        <v>0.04320724351393192</v>
      </c>
      <c r="M347" s="1143" t="n">
        <v>0.06647487282505433</v>
      </c>
      <c r="N347" s="1135" t="inlineStr">
        <is>
          <t>NO</t>
        </is>
      </c>
      <c r="O347" s="1135" t="inlineStr"/>
      <c r="P347" s="1135" t="inlineStr">
        <is>
          <t>No lead permit threshold hit on this date.</t>
        </is>
      </c>
    </row>
    <row r="348">
      <c r="A348" s="1142" t="n">
        <v>46004</v>
      </c>
      <c r="B348" s="1143" t="n">
        <v>0.04715121803813789</v>
      </c>
      <c r="C348" s="1143" t="n">
        <v>0.03545075613599116</v>
      </c>
      <c r="D348" s="1143" t="n">
        <v>0.04135719094440668</v>
      </c>
      <c r="E348" s="1143" t="n">
        <v>0.04613190510727377</v>
      </c>
      <c r="F348" s="1143" t="n">
        <v>0.04715121803813789</v>
      </c>
      <c r="G348" s="1143" t="inlineStr">
        <is>
          <t>NO</t>
        </is>
      </c>
      <c r="H348" s="1143" t="inlineStr"/>
      <c r="I348" s="1143" t="n">
        <v>0.01398492422409496</v>
      </c>
      <c r="J348" s="1143" t="n">
        <v>0.0208821735076756</v>
      </c>
      <c r="K348" s="1143" t="n">
        <v>0.01623150342486581</v>
      </c>
      <c r="L348" s="1143" t="n">
        <v>0.01570860333491882</v>
      </c>
      <c r="M348" s="1143" t="n">
        <v>0.0208821735076756</v>
      </c>
      <c r="N348" s="1135" t="inlineStr">
        <is>
          <t>NO</t>
        </is>
      </c>
      <c r="O348" s="1135" t="inlineStr"/>
      <c r="P348" s="1135" t="inlineStr">
        <is>
          <t>No lead permit threshold hit on this date.</t>
        </is>
      </c>
    </row>
    <row r="349">
      <c r="A349" s="1142" t="n">
        <v>46005</v>
      </c>
      <c r="B349" s="1143" t="n">
        <v>0.04701750893038671</v>
      </c>
      <c r="C349" s="1143" t="n">
        <v>0.0355988312707111</v>
      </c>
      <c r="D349" s="1143" t="n">
        <v>0.04140093834907169</v>
      </c>
      <c r="E349" s="1143" t="n">
        <v>0.04584972889415016</v>
      </c>
      <c r="F349" s="1143" t="n">
        <v>0.04701750893038671</v>
      </c>
      <c r="G349" s="1143" t="inlineStr">
        <is>
          <t>NO</t>
        </is>
      </c>
      <c r="H349" s="1143" t="inlineStr"/>
      <c r="I349" s="1143" t="n">
        <v>0.0135361802417887</v>
      </c>
      <c r="J349" s="1143" t="n">
        <v>0.02122881328148933</v>
      </c>
      <c r="K349" s="1143" t="n">
        <v>0.01192572305923181</v>
      </c>
      <c r="L349" s="1143" t="n">
        <v>0.01926993864722025</v>
      </c>
      <c r="M349" s="1143" t="n">
        <v>0.02122881328148933</v>
      </c>
      <c r="N349" s="1135" t="inlineStr">
        <is>
          <t>NO</t>
        </is>
      </c>
      <c r="O349" s="1135" t="inlineStr"/>
      <c r="P349" s="1135" t="inlineStr">
        <is>
          <t>No lead permit threshold hit on this date.</t>
        </is>
      </c>
    </row>
    <row r="350">
      <c r="A350" s="1142" t="n">
        <v>46006</v>
      </c>
      <c r="B350" s="1143" t="n">
        <v>0.04759634039273281</v>
      </c>
      <c r="C350" s="1143" t="n">
        <v>0.03637483068746385</v>
      </c>
      <c r="D350" s="1143" t="n">
        <v>0.04251128477589867</v>
      </c>
      <c r="E350" s="1143" t="n">
        <v>0.04714684788293631</v>
      </c>
      <c r="F350" s="1143" t="n">
        <v>0.04759634039273281</v>
      </c>
      <c r="G350" s="1143" t="inlineStr">
        <is>
          <t>NO</t>
        </is>
      </c>
      <c r="H350" s="1143" t="inlineStr"/>
      <c r="I350" s="1143" t="n">
        <v>0.02860775646475147</v>
      </c>
      <c r="J350" s="1143" t="n">
        <v>0.03752418305097947</v>
      </c>
      <c r="K350" s="1143" t="n">
        <v>0.03949872643352394</v>
      </c>
      <c r="L350" s="1143" t="n">
        <v>0.05078923353205781</v>
      </c>
      <c r="M350" s="1143" t="n">
        <v>0.05078923353205781</v>
      </c>
      <c r="N350" s="1135" t="inlineStr">
        <is>
          <t>NO</t>
        </is>
      </c>
      <c r="O350" s="1135" t="inlineStr"/>
      <c r="P350" s="1135" t="inlineStr">
        <is>
          <t>No lead permit threshold hit on this date.</t>
        </is>
      </c>
    </row>
    <row r="351">
      <c r="A351" s="1144" t="n">
        <v>46007</v>
      </c>
      <c r="B351" s="1145" t="n">
        <v>0.04857291859830849</v>
      </c>
      <c r="C351" s="1145" t="n">
        <v>0.03903504575793639</v>
      </c>
      <c r="D351" s="1145" t="n">
        <v>0.04515676432612425</v>
      </c>
      <c r="E351" s="1145" t="n">
        <v>0.04941005890151119</v>
      </c>
      <c r="F351" s="1145" t="n">
        <v>0.04941005890151119</v>
      </c>
      <c r="G351" s="1145" t="inlineStr">
        <is>
          <t>NO</t>
        </is>
      </c>
      <c r="H351" s="1145" t="inlineStr"/>
      <c r="I351" s="1145" t="n">
        <v>0.03802676910810601</v>
      </c>
      <c r="J351" s="1145" t="n">
        <v>0.1009300658355546</v>
      </c>
      <c r="K351" s="1145" t="n">
        <v>0.08797434253472075</v>
      </c>
      <c r="L351" s="1145" t="n">
        <v>0.07492305467288486</v>
      </c>
      <c r="M351" s="1145" t="n">
        <v>0.1009300658355546</v>
      </c>
      <c r="N351" s="1138" t="inlineStr">
        <is>
          <t>NO</t>
        </is>
      </c>
      <c r="O351" s="1138" t="inlineStr"/>
      <c r="P351" s="1138" t="inlineStr">
        <is>
          <t>No lead permit threshold hit on this date.</t>
        </is>
      </c>
    </row>
    <row r="352">
      <c r="A352" s="1142" t="n">
        <v>46008</v>
      </c>
      <c r="B352" s="1143" t="n">
        <v>0.04801750718697009</v>
      </c>
      <c r="C352" s="1143" t="n">
        <v>0.03993615032804299</v>
      </c>
      <c r="D352" s="1143" t="n">
        <v>0.04592162411176314</v>
      </c>
      <c r="E352" s="1143" t="n">
        <v>0.04860467966272412</v>
      </c>
      <c r="F352" s="1143" t="n">
        <v>0.04860467966272412</v>
      </c>
      <c r="G352" s="1143" t="inlineStr">
        <is>
          <t>NO</t>
        </is>
      </c>
      <c r="H352" s="1143" t="inlineStr"/>
      <c r="I352" s="1143" t="n">
        <v>0.03264794820479137</v>
      </c>
      <c r="J352" s="1143" t="n">
        <v>0.03858663852066926</v>
      </c>
      <c r="K352" s="1143" t="n">
        <v>0.03546840999334019</v>
      </c>
      <c r="L352" s="1143" t="n">
        <v>0.03707373305554712</v>
      </c>
      <c r="M352" s="1143" t="n">
        <v>0.03858663852066926</v>
      </c>
      <c r="N352" s="1135" t="inlineStr">
        <is>
          <t>NO</t>
        </is>
      </c>
      <c r="O352" s="1135" t="inlineStr"/>
      <c r="P352" s="1135" t="inlineStr">
        <is>
          <t>No lead permit threshold hit on this date.</t>
        </is>
      </c>
    </row>
    <row r="353">
      <c r="A353" s="1142" t="n">
        <v>46009</v>
      </c>
      <c r="B353" s="1143" t="n">
        <v>0.04752344436589891</v>
      </c>
      <c r="C353" s="1143" t="n">
        <v>0.03962801986423502</v>
      </c>
      <c r="D353" s="1143" t="n">
        <v>0.04573173838952001</v>
      </c>
      <c r="E353" s="1143" t="n">
        <v>0.04811981788717044</v>
      </c>
      <c r="F353" s="1143" t="n">
        <v>0.04811981788717044</v>
      </c>
      <c r="G353" s="1143" t="inlineStr">
        <is>
          <t>NO</t>
        </is>
      </c>
      <c r="H353" s="1143" t="inlineStr"/>
      <c r="I353" s="1143" t="n">
        <v>0.05419149221453924</v>
      </c>
      <c r="J353" s="1143" t="n">
        <v>0.0380448240323492</v>
      </c>
      <c r="K353" s="1143" t="n">
        <v>0.03902579476515013</v>
      </c>
      <c r="L353" s="1143" t="n">
        <v>0.05662787954888415</v>
      </c>
      <c r="M353" s="1143" t="n">
        <v>0.05662787954888415</v>
      </c>
      <c r="N353" s="1135" t="inlineStr">
        <is>
          <t>NO</t>
        </is>
      </c>
      <c r="O353" s="1135" t="inlineStr"/>
      <c r="P353" s="1135" t="inlineStr">
        <is>
          <t>No lead permit threshold hit on this date.</t>
        </is>
      </c>
    </row>
    <row r="354">
      <c r="A354" s="1142" t="n">
        <v>46010</v>
      </c>
      <c r="B354" s="1143" t="n">
        <v>0.04504177977634932</v>
      </c>
      <c r="C354" s="1143" t="n">
        <v>0.03875320375573706</v>
      </c>
      <c r="D354" s="1143" t="n">
        <v>0.0446063307189092</v>
      </c>
      <c r="E354" s="1143" t="n">
        <v>0.04807397856412714</v>
      </c>
      <c r="F354" s="1143" t="n">
        <v>0.04807397856412714</v>
      </c>
      <c r="G354" s="1143" t="inlineStr">
        <is>
          <t>NO</t>
        </is>
      </c>
      <c r="H354" s="1143" t="inlineStr"/>
      <c r="I354" s="1143" t="n">
        <v>0.04298776316855231</v>
      </c>
      <c r="J354" s="1143" t="n">
        <v>0.03552477830019685</v>
      </c>
      <c r="K354" s="1143" t="n">
        <v>0.04790424483081586</v>
      </c>
      <c r="L354" s="1143" t="n">
        <v>0.04394332945008742</v>
      </c>
      <c r="M354" s="1143" t="n">
        <v>0.04790424483081586</v>
      </c>
      <c r="N354" s="1135" t="inlineStr">
        <is>
          <t>NO</t>
        </is>
      </c>
      <c r="O354" s="1135" t="inlineStr"/>
      <c r="P354" s="1135" t="inlineStr">
        <is>
          <t>No lead permit threshold hit on this date.</t>
        </is>
      </c>
    </row>
    <row r="355">
      <c r="A355" s="1142" t="n">
        <v>46011</v>
      </c>
      <c r="B355" s="1143" t="n">
        <v>0.04394882718124549</v>
      </c>
      <c r="C355" s="1143" t="n">
        <v>0.03805058432044824</v>
      </c>
      <c r="D355" s="1143" t="n">
        <v>0.04393373539572831</v>
      </c>
      <c r="E355" s="1143" t="n">
        <v>0.04811373443536696</v>
      </c>
      <c r="F355" s="1143" t="n">
        <v>0.04811373443536696</v>
      </c>
      <c r="G355" s="1143" t="inlineStr">
        <is>
          <t>NO</t>
        </is>
      </c>
      <c r="H355" s="1143" t="inlineStr"/>
      <c r="I355" s="1143" t="n">
        <v>0.01896563599162799</v>
      </c>
      <c r="J355" s="1143" t="n">
        <v>0.01850399032085809</v>
      </c>
      <c r="K355" s="1143" t="n">
        <v>0.01215933590414047</v>
      </c>
      <c r="L355" s="1143" t="n">
        <v>0.02844067435461535</v>
      </c>
      <c r="M355" s="1143" t="n">
        <v>0.02844067435461535</v>
      </c>
      <c r="N355" s="1135" t="inlineStr">
        <is>
          <t>NO</t>
        </is>
      </c>
      <c r="O355" s="1135" t="inlineStr"/>
      <c r="P355" s="1135" t="inlineStr">
        <is>
          <t>No lead permit threshold hit on this date.</t>
        </is>
      </c>
    </row>
    <row r="356">
      <c r="A356" s="1142" t="n">
        <v>46012</v>
      </c>
      <c r="B356" s="1143" t="n">
        <v>0.04506105119581708</v>
      </c>
      <c r="C356" s="1143" t="n">
        <v>0.03839568580625754</v>
      </c>
      <c r="D356" s="1143" t="n">
        <v>0.04397482125718825</v>
      </c>
      <c r="E356" s="1143" t="n">
        <v>0.04809363925335538</v>
      </c>
      <c r="F356" s="1143" t="n">
        <v>0.04809363925335538</v>
      </c>
      <c r="G356" s="1143" t="inlineStr">
        <is>
          <t>NO</t>
        </is>
      </c>
      <c r="H356" s="1143" t="inlineStr"/>
      <c r="I356" s="1143" t="n">
        <v>0.05229557326434384</v>
      </c>
      <c r="J356" s="1143" t="n">
        <v>0.02233208873876463</v>
      </c>
      <c r="K356" s="1143" t="n">
        <v>0.01699136959168191</v>
      </c>
      <c r="L356" s="1143" t="n">
        <v>0.02913554255019532</v>
      </c>
      <c r="M356" s="1143" t="n">
        <v>0.05229557326434384</v>
      </c>
      <c r="N356" s="1135" t="inlineStr">
        <is>
          <t>NO</t>
        </is>
      </c>
      <c r="O356" s="1135" t="inlineStr"/>
      <c r="P356" s="1135" t="inlineStr">
        <is>
          <t>No lead permit threshold hit on this date.</t>
        </is>
      </c>
    </row>
    <row r="357">
      <c r="A357" s="1142" t="n">
        <v>46013</v>
      </c>
      <c r="B357" s="1143" t="n">
        <v>0.04647762101655975</v>
      </c>
      <c r="C357" s="1143" t="n">
        <v>0.0389552075357348</v>
      </c>
      <c r="D357" s="1143" t="n">
        <v>0.04531564944543694</v>
      </c>
      <c r="E357" s="1143" t="n">
        <v>0.04859836928899164</v>
      </c>
      <c r="F357" s="1143" t="n">
        <v>0.04859836928899164</v>
      </c>
      <c r="G357" s="1143" t="inlineStr">
        <is>
          <t>NO</t>
        </is>
      </c>
      <c r="H357" s="1143" t="inlineStr"/>
      <c r="I357" s="1143" t="n">
        <v>0.06731734736907484</v>
      </c>
      <c r="J357" s="1143" t="n">
        <v>0.05024630673161089</v>
      </c>
      <c r="K357" s="1143" t="n">
        <v>0.05408309504523894</v>
      </c>
      <c r="L357" s="1143" t="n">
        <v>0.04098134450641115</v>
      </c>
      <c r="M357" s="1143" t="n">
        <v>0.06731734736907484</v>
      </c>
      <c r="N357" s="1135" t="inlineStr">
        <is>
          <t>NO</t>
        </is>
      </c>
      <c r="O357" s="1135" t="inlineStr"/>
      <c r="P357" s="1135" t="inlineStr">
        <is>
          <t>No lead permit threshold hit on this date.</t>
        </is>
      </c>
    </row>
    <row r="358">
      <c r="A358" s="1142" t="n">
        <v>46014</v>
      </c>
      <c r="B358" s="1143" t="n">
        <v>0.04658660911229825</v>
      </c>
      <c r="C358" s="1143" t="n">
        <v>0.03935987379389541</v>
      </c>
      <c r="D358" s="1143" t="n">
        <v>0.04591071216451063</v>
      </c>
      <c r="E358" s="1143" t="n">
        <v>0.04883149572957508</v>
      </c>
      <c r="F358" s="1143" t="n">
        <v>0.04883149572957508</v>
      </c>
      <c r="G358" s="1143" t="inlineStr">
        <is>
          <t>NO</t>
        </is>
      </c>
      <c r="H358" s="1143" t="inlineStr"/>
      <c r="I358" s="1143" t="n">
        <v>0.0257490529772672</v>
      </c>
      <c r="J358" s="1143" t="n">
        <v>0.02188660510235418</v>
      </c>
      <c r="K358" s="1143" t="n">
        <v>0.02753211748278387</v>
      </c>
      <c r="L358" s="1143" t="n">
        <v>0.03428210933985229</v>
      </c>
      <c r="M358" s="1143" t="n">
        <v>0.03428210933985229</v>
      </c>
      <c r="N358" s="1135" t="inlineStr">
        <is>
          <t>NO</t>
        </is>
      </c>
      <c r="O358" s="1135" t="inlineStr"/>
      <c r="P358" s="1135" t="inlineStr">
        <is>
          <t>No lead permit threshold hit on this date.</t>
        </is>
      </c>
    </row>
    <row r="359">
      <c r="A359" s="1142" t="n">
        <v>46015</v>
      </c>
      <c r="B359" s="1143" t="n">
        <v>0.04597301741602159</v>
      </c>
      <c r="C359" s="1143" t="n">
        <v>0.03762439622910892</v>
      </c>
      <c r="D359" s="1143" t="n">
        <v>0.04391076634454568</v>
      </c>
      <c r="E359" s="1143" t="n">
        <v>0.04832404648215611</v>
      </c>
      <c r="F359" s="1143" t="n">
        <v>0.04832404648215611</v>
      </c>
      <c r="G359" s="1143" t="inlineStr">
        <is>
          <t>NO</t>
        </is>
      </c>
      <c r="H359" s="1143" t="inlineStr"/>
      <c r="I359" s="1143" t="n">
        <v>0.01321736803373616</v>
      </c>
      <c r="J359" s="1143" t="n">
        <v>0.005789893021844552</v>
      </c>
      <c r="K359" s="1143" t="n">
        <v>0.004384582224175182</v>
      </c>
      <c r="L359" s="1143" t="n">
        <v>0.02112815102595193</v>
      </c>
      <c r="M359" s="1143" t="n">
        <v>0.02112815102595193</v>
      </c>
      <c r="N359" s="1135" t="inlineStr">
        <is>
          <t>NO</t>
        </is>
      </c>
      <c r="O359" s="1135" t="inlineStr"/>
      <c r="P359" s="1135" t="inlineStr">
        <is>
          <t>No lead permit threshold hit on this date.</t>
        </is>
      </c>
    </row>
    <row r="360">
      <c r="A360" s="1142" t="n">
        <v>46016</v>
      </c>
      <c r="B360" s="1143" t="n">
        <v>0.04416817201842002</v>
      </c>
      <c r="C360" s="1143" t="n">
        <v>0.03598630942173559</v>
      </c>
      <c r="D360" s="1143" t="n">
        <v>0.04056504648530137</v>
      </c>
      <c r="E360" s="1143" t="n">
        <v>0.04652643341340523</v>
      </c>
      <c r="F360" s="1143" t="n">
        <v>0.04652643341340523</v>
      </c>
      <c r="G360" s="1143" t="inlineStr">
        <is>
          <t>NO</t>
        </is>
      </c>
      <c r="H360" s="1143" t="inlineStr"/>
      <c r="I360" s="1143" t="n">
        <v>0.04478547522296879</v>
      </c>
      <c r="J360" s="1143" t="n">
        <v>0.002286694435512753</v>
      </c>
      <c r="K360" s="1143" t="n">
        <v>0.004541887099837581</v>
      </c>
      <c r="L360" s="1143" t="n">
        <v>0.0110437850287976</v>
      </c>
      <c r="M360" s="1143" t="n">
        <v>0.04478547522296879</v>
      </c>
      <c r="N360" s="1135" t="inlineStr">
        <is>
          <t>NO</t>
        </is>
      </c>
      <c r="O360" s="1135" t="inlineStr"/>
      <c r="P360" s="1135" t="inlineStr">
        <is>
          <t>No lead permit threshold hit on this date.</t>
        </is>
      </c>
    </row>
    <row r="361">
      <c r="A361" s="1142" t="n">
        <v>46017</v>
      </c>
      <c r="B361" s="1143" t="n">
        <v>0.04258524858403207</v>
      </c>
      <c r="C361" s="1143" t="n">
        <v>0.03507876784032911</v>
      </c>
      <c r="D361" s="1143" t="n">
        <v>0.03870222674951066</v>
      </c>
      <c r="E361" s="1143" t="n">
        <v>0.04359648097404138</v>
      </c>
      <c r="F361" s="1143" t="n">
        <v>0.04359648097404138</v>
      </c>
      <c r="G361" s="1143" t="inlineStr">
        <is>
          <t>NO</t>
        </is>
      </c>
      <c r="H361" s="1143" t="inlineStr"/>
      <c r="I361" s="1143" t="n">
        <v>0.01827296443257439</v>
      </c>
      <c r="J361" s="1143" t="n">
        <v>0.009044096577403484</v>
      </c>
      <c r="K361" s="1143" t="n">
        <v>0.005877989793324027</v>
      </c>
      <c r="L361" s="1143" t="n">
        <v>0.01284018458665192</v>
      </c>
      <c r="M361" s="1143" t="n">
        <v>0.01827296443257439</v>
      </c>
      <c r="N361" s="1135" t="inlineStr">
        <is>
          <t>NO</t>
        </is>
      </c>
      <c r="O361" s="1135" t="inlineStr"/>
      <c r="P361" s="1135" t="inlineStr">
        <is>
          <t>No lead permit threshold hit on this date.</t>
        </is>
      </c>
    </row>
    <row r="362">
      <c r="A362" s="1142" t="n">
        <v>46018</v>
      </c>
      <c r="B362" s="1143" t="n">
        <v>0.04281766088546785</v>
      </c>
      <c r="C362" s="1143" t="n">
        <v>0.03483276660269941</v>
      </c>
      <c r="D362" s="1143" t="n">
        <v>0.03824309061124534</v>
      </c>
      <c r="E362" s="1143" t="n">
        <v>0.04294609427267426</v>
      </c>
      <c r="F362" s="1143" t="n">
        <v>0.04294609427267426</v>
      </c>
      <c r="G362" s="1143" t="inlineStr">
        <is>
          <t>NO</t>
        </is>
      </c>
      <c r="H362" s="1143" t="inlineStr"/>
      <c r="I362" s="1143" t="n">
        <v>0.03509942762688724</v>
      </c>
      <c r="J362" s="1143" t="n">
        <v>0.006070367753965658</v>
      </c>
      <c r="K362" s="1143" t="n">
        <v>0.006662593120591837</v>
      </c>
      <c r="L362" s="1143" t="n">
        <v>0.0187062461824965</v>
      </c>
      <c r="M362" s="1143" t="n">
        <v>0.03509942762688724</v>
      </c>
      <c r="N362" s="1135" t="inlineStr">
        <is>
          <t>NO</t>
        </is>
      </c>
      <c r="O362" s="1135" t="inlineStr"/>
      <c r="P362" s="1135" t="inlineStr">
        <is>
          <t>No lead permit threshold hit on this date.</t>
        </is>
      </c>
    </row>
    <row r="363">
      <c r="A363" s="1144" t="n">
        <v>46019</v>
      </c>
      <c r="B363" s="1145" t="n">
        <v>0.04507798068428268</v>
      </c>
      <c r="C363" s="1145" t="n">
        <v>0.03571823618404188</v>
      </c>
      <c r="D363" s="1145" t="n">
        <v>0.03967960617030195</v>
      </c>
      <c r="E363" s="1145" t="n">
        <v>0.04188354379991777</v>
      </c>
      <c r="F363" s="1145" t="n">
        <v>0.04507798068428268</v>
      </c>
      <c r="G363" s="1145" t="inlineStr">
        <is>
          <t>NO</t>
        </is>
      </c>
      <c r="H363" s="1145" t="inlineStr"/>
      <c r="I363" s="1145" t="n">
        <v>0.0886960469464545</v>
      </c>
      <c r="J363" s="1145" t="n">
        <v>0.04395317071946684</v>
      </c>
      <c r="K363" s="1145" t="n">
        <v>0.07011109797780363</v>
      </c>
      <c r="L363" s="1145" t="n">
        <v>0.0121559012556465</v>
      </c>
      <c r="M363" s="1145" t="n">
        <v>0.0886960469464545</v>
      </c>
      <c r="N363" s="1138" t="inlineStr">
        <is>
          <t>NO</t>
        </is>
      </c>
      <c r="O363" s="1138" t="inlineStr"/>
      <c r="P363" s="1138" t="inlineStr">
        <is>
          <t>No lead permit threshold hit on this date.</t>
        </is>
      </c>
    </row>
    <row r="364">
      <c r="A364" s="1142" t="n">
        <v>46020</v>
      </c>
      <c r="B364" s="1143" t="n">
        <v>0.04655803933725459</v>
      </c>
      <c r="C364" s="1143" t="n">
        <v>0.03754152018671607</v>
      </c>
      <c r="D364" s="1143" t="n">
        <v>0.04051851998071163</v>
      </c>
      <c r="E364" s="1143" t="n">
        <v>0.04262590225901433</v>
      </c>
      <c r="F364" s="1143" t="n">
        <v>0.04655803933725459</v>
      </c>
      <c r="G364" s="1143" t="inlineStr">
        <is>
          <t>NO</t>
        </is>
      </c>
      <c r="H364" s="1143" t="inlineStr"/>
      <c r="I364" s="1143" t="n">
        <v>0.06418334900593475</v>
      </c>
      <c r="J364" s="1143" t="n">
        <v>0.05024884620198584</v>
      </c>
      <c r="K364" s="1143" t="n">
        <v>0.04542832517476601</v>
      </c>
      <c r="L364" s="1143" t="n">
        <v>0.04831537749287344</v>
      </c>
      <c r="M364" s="1143" t="n">
        <v>0.06418334900593475</v>
      </c>
      <c r="N364" s="1135" t="inlineStr">
        <is>
          <t>NO</t>
        </is>
      </c>
      <c r="O364" s="1135" t="inlineStr"/>
      <c r="P364" s="1135" t="inlineStr">
        <is>
          <t>No lead permit threshold hit on this date.</t>
        </is>
      </c>
    </row>
    <row r="365">
      <c r="A365" s="1144" t="n">
        <v>46021</v>
      </c>
      <c r="B365" s="1145" t="n">
        <v>0.04731942153384579</v>
      </c>
      <c r="C365" s="1145" t="n">
        <v>0.04030732245476861</v>
      </c>
      <c r="D365" s="1145" t="n">
        <v>0.04341861460375153</v>
      </c>
      <c r="E365" s="1145" t="n">
        <v>0.04340471822576052</v>
      </c>
      <c r="F365" s="1145" t="n">
        <v>0.04731942153384579</v>
      </c>
      <c r="G365" s="1145" t="inlineStr">
        <is>
          <t>NO</t>
        </is>
      </c>
      <c r="H365" s="1145" t="inlineStr"/>
      <c r="I365" s="1145" t="n">
        <v>0.03987228639506378</v>
      </c>
      <c r="J365" s="1145" t="n">
        <v>0.12023074654753</v>
      </c>
      <c r="K365" s="1145" t="n">
        <v>0.1009542031025194</v>
      </c>
      <c r="L365" s="1145" t="n">
        <v>0.04668585635784523</v>
      </c>
      <c r="M365" s="1145" t="n">
        <v>0.12023074654753</v>
      </c>
      <c r="N365" s="1138" t="inlineStr">
        <is>
          <t>NO</t>
        </is>
      </c>
      <c r="O365" s="1138" t="inlineStr"/>
      <c r="P365" s="1138" t="inlineStr">
        <is>
          <t>No lead permit threshold hit on this date.</t>
        </is>
      </c>
    </row>
    <row r="366">
      <c r="A366" s="1142" t="n">
        <v>46022</v>
      </c>
      <c r="B366" s="1143" t="n">
        <v>0.04658187484242093</v>
      </c>
      <c r="C366" s="1143" t="n">
        <v>0.04013552435312418</v>
      </c>
      <c r="D366" s="1143" t="n">
        <v>0.04271911629525692</v>
      </c>
      <c r="E366" s="1143" t="n">
        <v>0.04353465802598148</v>
      </c>
      <c r="F366" s="1143" t="n">
        <v>0.04658187484242093</v>
      </c>
      <c r="G366" s="1143" t="inlineStr">
        <is>
          <t>NO</t>
        </is>
      </c>
      <c r="H366" s="1143" t="inlineStr"/>
      <c r="I366" s="1143" t="n">
        <v>0.02557677959814002</v>
      </c>
      <c r="J366" s="1143" t="n">
        <v>0.02032649065486557</v>
      </c>
      <c r="K366" s="1143" t="n">
        <v>0.03672382745623066</v>
      </c>
      <c r="L366" s="1143" t="n">
        <v>0.04312983100760572</v>
      </c>
      <c r="M366" s="1143" t="n">
        <v>0.04312983100760572</v>
      </c>
      <c r="N366" s="1135" t="inlineStr">
        <is>
          <t>NO</t>
        </is>
      </c>
      <c r="O366" s="1135" t="inlineStr"/>
      <c r="P366" s="1135" t="inlineStr">
        <is>
          <t>No lead permit threshold hit on this date.</t>
        </is>
      </c>
    </row>
  </sheetData>
  <autoFilter ref="A1:P36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  <col width="44" customWidth="1" min="9" max="9"/>
  </cols>
  <sheetData>
    <row r="1">
      <c r="A1" s="1130" t="inlineStr">
        <is>
          <t>Date</t>
        </is>
      </c>
      <c r="B1" s="1130" t="inlineStr">
        <is>
          <t>24-Hour Avg S1</t>
        </is>
      </c>
      <c r="C1" s="1130" t="inlineStr">
        <is>
          <t>24-Hour Avg S2</t>
        </is>
      </c>
      <c r="D1" s="1130" t="inlineStr">
        <is>
          <t>24-Hour Avg S4</t>
        </is>
      </c>
      <c r="E1" s="1130" t="inlineStr">
        <is>
          <t>24-Hour Avg S5</t>
        </is>
      </c>
      <c r="F1" s="1130" t="inlineStr">
        <is>
          <t>Max 24-Hour Avg</t>
        </is>
      </c>
      <c r="G1" s="1130" t="inlineStr">
        <is>
          <t>&gt;= 10.0 ng/m3 Trigger?</t>
        </is>
      </c>
      <c r="H1" s="1130" t="inlineStr">
        <is>
          <t>Trigger Station(s)</t>
        </is>
      </c>
      <c r="I1" s="1130" t="inlineStr">
        <is>
          <t>Notes</t>
        </is>
      </c>
    </row>
    <row r="2">
      <c r="A2" s="1142" t="n">
        <v>45658</v>
      </c>
      <c r="B2" s="1143" t="n">
        <v>1.491</v>
      </c>
      <c r="C2" s="1143" t="n">
        <v>1.367</v>
      </c>
      <c r="D2" s="1143" t="n">
        <v>1.156</v>
      </c>
      <c r="E2" s="1143" t="n">
        <v>1.713</v>
      </c>
      <c r="F2" s="1143" t="n">
        <v>1.713</v>
      </c>
      <c r="G2" s="1135" t="inlineStr">
        <is>
          <t>NO</t>
        </is>
      </c>
      <c r="H2" s="1135" t="inlineStr"/>
      <c r="I2" s="1135" t="inlineStr">
        <is>
          <t>No arsenic permit threshold hit on this date.</t>
        </is>
      </c>
    </row>
    <row r="3">
      <c r="A3" s="1142" t="n">
        <v>45659</v>
      </c>
      <c r="B3" s="1143" t="n">
        <v>2.079</v>
      </c>
      <c r="C3" s="1143" t="n">
        <v>1.896</v>
      </c>
      <c r="D3" s="1143" t="n">
        <v>1.805</v>
      </c>
      <c r="E3" s="1143" t="n">
        <v>2.503</v>
      </c>
      <c r="F3" s="1143" t="n">
        <v>2.503</v>
      </c>
      <c r="G3" s="1135" t="inlineStr">
        <is>
          <t>NO</t>
        </is>
      </c>
      <c r="H3" s="1135" t="inlineStr"/>
      <c r="I3" s="1135" t="inlineStr">
        <is>
          <t>No arsenic permit threshold hit on this date.</t>
        </is>
      </c>
    </row>
    <row r="4">
      <c r="A4" s="1142" t="n">
        <v>45660</v>
      </c>
      <c r="B4" s="1143" t="n">
        <v>1.524</v>
      </c>
      <c r="C4" s="1143" t="n">
        <v>1.495</v>
      </c>
      <c r="D4" s="1143" t="n">
        <v>1.555</v>
      </c>
      <c r="E4" s="1143" t="n">
        <v>1.874</v>
      </c>
      <c r="F4" s="1143" t="n">
        <v>1.874</v>
      </c>
      <c r="G4" s="1135" t="inlineStr">
        <is>
          <t>NO</t>
        </is>
      </c>
      <c r="H4" s="1135" t="inlineStr"/>
      <c r="I4" s="1135" t="inlineStr">
        <is>
          <t>No arsenic permit threshold hit on this date.</t>
        </is>
      </c>
    </row>
    <row r="5">
      <c r="A5" s="1142" t="n">
        <v>45661</v>
      </c>
      <c r="B5" s="1143" t="n">
        <v>0.8666</v>
      </c>
      <c r="C5" s="1143" t="n">
        <v>0.8222</v>
      </c>
      <c r="D5" s="1143" t="n">
        <v>0.9179</v>
      </c>
      <c r="E5" s="1143" t="n">
        <v>1.652</v>
      </c>
      <c r="F5" s="1143" t="n">
        <v>1.652</v>
      </c>
      <c r="G5" s="1135" t="inlineStr">
        <is>
          <t>NO</t>
        </is>
      </c>
      <c r="H5" s="1135" t="inlineStr"/>
      <c r="I5" s="1135" t="inlineStr">
        <is>
          <t>No arsenic permit threshold hit on this date.</t>
        </is>
      </c>
    </row>
    <row r="6">
      <c r="A6" s="1142" t="n">
        <v>45662</v>
      </c>
      <c r="B6" s="1143" t="n">
        <v>1.452</v>
      </c>
      <c r="C6" s="1143" t="n">
        <v>1.004</v>
      </c>
      <c r="D6" s="1143" t="n">
        <v>0.8290999999999999</v>
      </c>
      <c r="E6" s="1143" t="n">
        <v>1.463</v>
      </c>
      <c r="F6" s="1143" t="n">
        <v>1.463</v>
      </c>
      <c r="G6" s="1135" t="inlineStr">
        <is>
          <t>NO</t>
        </is>
      </c>
      <c r="H6" s="1135" t="inlineStr"/>
      <c r="I6" s="1135" t="inlineStr">
        <is>
          <t>No arsenic permit threshold hit on this date.</t>
        </is>
      </c>
    </row>
    <row r="7">
      <c r="A7" s="1146" t="n">
        <v>45663</v>
      </c>
      <c r="B7" s="1147" t="n">
        <v>1.973</v>
      </c>
      <c r="C7" s="1147" t="n">
        <v>1.247</v>
      </c>
      <c r="D7" s="1147" t="n">
        <v>1.261</v>
      </c>
      <c r="E7" s="1147" t="n">
        <v>11.11</v>
      </c>
      <c r="F7" s="1147" t="n">
        <v>11.11</v>
      </c>
      <c r="G7" s="1141" t="inlineStr">
        <is>
          <t>YES</t>
        </is>
      </c>
      <c r="H7" s="1141" t="inlineStr">
        <is>
          <t>Station 5</t>
        </is>
      </c>
      <c r="I7" s="1141" t="inlineStr">
        <is>
          <t>24-hour arsenic threshold met or exceeded; maintenance/wastewater linkage not assessed here.</t>
        </is>
      </c>
    </row>
    <row r="8">
      <c r="A8" s="1142" t="n">
        <v>45664</v>
      </c>
      <c r="B8" s="1143" t="n">
        <v>2.326</v>
      </c>
      <c r="C8" s="1143" t="n">
        <v>5.025</v>
      </c>
      <c r="D8" s="1143" t="n">
        <v>3.163</v>
      </c>
      <c r="E8" s="1143" t="n">
        <v>2.737</v>
      </c>
      <c r="F8" s="1143" t="n">
        <v>5.025</v>
      </c>
      <c r="G8" s="1135" t="inlineStr">
        <is>
          <t>NO</t>
        </is>
      </c>
      <c r="H8" s="1135" t="inlineStr"/>
      <c r="I8" s="1135" t="inlineStr">
        <is>
          <t>No arsenic permit threshold hit on this date.</t>
        </is>
      </c>
    </row>
    <row r="9">
      <c r="A9" s="1142" t="n">
        <v>45665</v>
      </c>
      <c r="B9" s="1143" t="n">
        <v>3.515</v>
      </c>
      <c r="C9" s="1143" t="n">
        <v>3.58</v>
      </c>
      <c r="D9" s="1143" t="n">
        <v>3.25</v>
      </c>
      <c r="E9" s="1143" t="n">
        <v>4.375</v>
      </c>
      <c r="F9" s="1143" t="n">
        <v>4.375</v>
      </c>
      <c r="G9" s="1135" t="inlineStr">
        <is>
          <t>NO</t>
        </is>
      </c>
      <c r="H9" s="1135" t="inlineStr"/>
      <c r="I9" s="1135" t="inlineStr">
        <is>
          <t>No arsenic permit threshold hit on this date.</t>
        </is>
      </c>
    </row>
    <row r="10">
      <c r="A10" s="1142" t="n">
        <v>45666</v>
      </c>
      <c r="B10" s="1143" t="n">
        <v>4.011</v>
      </c>
      <c r="C10" s="1143" t="n">
        <v>3.774</v>
      </c>
      <c r="D10" s="1143" t="n">
        <v>3.083</v>
      </c>
      <c r="E10" s="1143" t="n">
        <v>4.52</v>
      </c>
      <c r="F10" s="1143" t="n">
        <v>4.52</v>
      </c>
      <c r="G10" s="1135" t="inlineStr">
        <is>
          <t>NO</t>
        </is>
      </c>
      <c r="H10" s="1135" t="inlineStr"/>
      <c r="I10" s="1135" t="inlineStr">
        <is>
          <t>No arsenic permit threshold hit on this date.</t>
        </is>
      </c>
    </row>
    <row r="11">
      <c r="A11" s="1142" t="n">
        <v>45667</v>
      </c>
      <c r="B11" s="1143" t="n">
        <v>2.753</v>
      </c>
      <c r="C11" s="1143" t="n">
        <v>2.717</v>
      </c>
      <c r="D11" s="1143" t="n">
        <v>2.663</v>
      </c>
      <c r="E11" s="1143" t="n">
        <v>3.896</v>
      </c>
      <c r="F11" s="1143" t="n">
        <v>3.896</v>
      </c>
      <c r="G11" s="1135" t="inlineStr">
        <is>
          <t>NO</t>
        </is>
      </c>
      <c r="H11" s="1135" t="inlineStr"/>
      <c r="I11" s="1135" t="inlineStr">
        <is>
          <t>No arsenic permit threshold hit on this date.</t>
        </is>
      </c>
    </row>
    <row r="12">
      <c r="A12" s="1142" t="n">
        <v>45668</v>
      </c>
      <c r="B12" s="1143" t="n">
        <v>1.73</v>
      </c>
      <c r="C12" s="1143" t="n">
        <v>1.584</v>
      </c>
      <c r="D12" s="1143" t="n">
        <v>1.618</v>
      </c>
      <c r="E12" s="1143" t="n">
        <v>1.717</v>
      </c>
      <c r="F12" s="1143" t="n">
        <v>1.73</v>
      </c>
      <c r="G12" s="1135" t="inlineStr">
        <is>
          <t>NO</t>
        </is>
      </c>
      <c r="H12" s="1135" t="inlineStr"/>
      <c r="I12" s="1135" t="inlineStr">
        <is>
          <t>No arsenic permit threshold hit on this date.</t>
        </is>
      </c>
    </row>
    <row r="13">
      <c r="A13" s="1142" t="n">
        <v>45669</v>
      </c>
      <c r="B13" s="1143" t="n">
        <v>1.282</v>
      </c>
      <c r="C13" s="1143" t="n">
        <v>1.088</v>
      </c>
      <c r="D13" s="1143" t="n">
        <v>1.046</v>
      </c>
      <c r="E13" s="1143" t="n">
        <v>1.626</v>
      </c>
      <c r="F13" s="1143" t="n">
        <v>1.626</v>
      </c>
      <c r="G13" s="1135" t="inlineStr">
        <is>
          <t>NO</t>
        </is>
      </c>
      <c r="H13" s="1135" t="inlineStr"/>
      <c r="I13" s="1135" t="inlineStr">
        <is>
          <t>No arsenic permit threshold hit on this date.</t>
        </is>
      </c>
    </row>
    <row r="14">
      <c r="A14" s="1142" t="n">
        <v>45670</v>
      </c>
      <c r="B14" s="1143" t="n">
        <v>1.391</v>
      </c>
      <c r="C14" s="1143" t="n">
        <v>1.328</v>
      </c>
      <c r="D14" s="1143" t="n">
        <v>1.46</v>
      </c>
      <c r="E14" s="1143" t="n">
        <v>2.3</v>
      </c>
      <c r="F14" s="1143" t="n">
        <v>2.3</v>
      </c>
      <c r="G14" s="1135" t="inlineStr">
        <is>
          <t>NO</t>
        </is>
      </c>
      <c r="H14" s="1135" t="inlineStr"/>
      <c r="I14" s="1135" t="inlineStr">
        <is>
          <t>No arsenic permit threshold hit on this date.</t>
        </is>
      </c>
    </row>
    <row r="15">
      <c r="A15" s="1142" t="n">
        <v>45671</v>
      </c>
      <c r="B15" s="1143" t="n">
        <v>1.255</v>
      </c>
      <c r="C15" s="1143" t="n">
        <v>1.354</v>
      </c>
      <c r="D15" s="1143" t="n">
        <v>1.672</v>
      </c>
      <c r="E15" s="1143" t="n">
        <v>1.428</v>
      </c>
      <c r="F15" s="1143" t="n">
        <v>1.672</v>
      </c>
      <c r="G15" s="1135" t="inlineStr">
        <is>
          <t>NO</t>
        </is>
      </c>
      <c r="H15" s="1135" t="inlineStr"/>
      <c r="I15" s="1135" t="inlineStr">
        <is>
          <t>No arsenic permit threshold hit on this date.</t>
        </is>
      </c>
    </row>
    <row r="16">
      <c r="A16" s="1142" t="n">
        <v>45672</v>
      </c>
      <c r="B16" s="1143" t="n">
        <v>1.632</v>
      </c>
      <c r="C16" s="1143" t="n">
        <v>1.264</v>
      </c>
      <c r="D16" s="1143" t="n">
        <v>1.512</v>
      </c>
      <c r="E16" s="1143" t="n">
        <v>1.722</v>
      </c>
      <c r="F16" s="1143" t="n">
        <v>1.722</v>
      </c>
      <c r="G16" s="1135" t="inlineStr">
        <is>
          <t>NO</t>
        </is>
      </c>
      <c r="H16" s="1135" t="inlineStr"/>
      <c r="I16" s="1135" t="inlineStr">
        <is>
          <t>No arsenic permit threshold hit on this date.</t>
        </is>
      </c>
    </row>
    <row r="17">
      <c r="A17" s="1142" t="n">
        <v>45673</v>
      </c>
      <c r="B17" s="1143" t="n">
        <v>2.506</v>
      </c>
      <c r="C17" s="1143" t="n">
        <v>1.44</v>
      </c>
      <c r="D17" s="1143" t="n">
        <v>1.497</v>
      </c>
      <c r="E17" s="1143" t="n">
        <v>1.836</v>
      </c>
      <c r="F17" s="1143" t="n">
        <v>2.506</v>
      </c>
      <c r="G17" s="1135" t="inlineStr">
        <is>
          <t>NO</t>
        </is>
      </c>
      <c r="H17" s="1135" t="inlineStr"/>
      <c r="I17" s="1135" t="inlineStr">
        <is>
          <t>No arsenic permit threshold hit on this date.</t>
        </is>
      </c>
    </row>
    <row r="18">
      <c r="A18" s="1142" t="n">
        <v>45674</v>
      </c>
      <c r="B18" s="1143" t="n">
        <v>1.252</v>
      </c>
      <c r="C18" s="1143" t="n">
        <v>0.8263</v>
      </c>
      <c r="D18" s="1143" t="n">
        <v>1.186</v>
      </c>
      <c r="E18" s="1143" t="n">
        <v>1.024</v>
      </c>
      <c r="F18" s="1143" t="n">
        <v>1.252</v>
      </c>
      <c r="G18" s="1135" t="inlineStr">
        <is>
          <t>NO</t>
        </is>
      </c>
      <c r="H18" s="1135" t="inlineStr"/>
      <c r="I18" s="1135" t="inlineStr">
        <is>
          <t>No arsenic permit threshold hit on this date.</t>
        </is>
      </c>
    </row>
    <row r="19">
      <c r="A19" s="1142" t="n">
        <v>45675</v>
      </c>
      <c r="B19" s="1143" t="n">
        <v>0.9839</v>
      </c>
      <c r="C19" s="1143" t="n">
        <v>0.7631</v>
      </c>
      <c r="D19" s="1143" t="n">
        <v>0.7272</v>
      </c>
      <c r="E19" s="1143" t="n">
        <v>0.8935</v>
      </c>
      <c r="F19" s="1143" t="n">
        <v>0.9839</v>
      </c>
      <c r="G19" s="1135" t="inlineStr">
        <is>
          <t>NO</t>
        </is>
      </c>
      <c r="H19" s="1135" t="inlineStr"/>
      <c r="I19" s="1135" t="inlineStr">
        <is>
          <t>No arsenic permit threshold hit on this date.</t>
        </is>
      </c>
    </row>
    <row r="20">
      <c r="A20" s="1142" t="n">
        <v>45676</v>
      </c>
      <c r="B20" s="1143" t="n">
        <v>1.119</v>
      </c>
      <c r="C20" s="1143" t="n">
        <v>1.001</v>
      </c>
      <c r="D20" s="1143" t="n">
        <v>1.044</v>
      </c>
      <c r="E20" s="1143" t="n">
        <v>1.02</v>
      </c>
      <c r="F20" s="1143" t="n">
        <v>1.119</v>
      </c>
      <c r="G20" s="1135" t="inlineStr">
        <is>
          <t>NO</t>
        </is>
      </c>
      <c r="H20" s="1135" t="inlineStr"/>
      <c r="I20" s="1135" t="inlineStr">
        <is>
          <t>No arsenic permit threshold hit on this date.</t>
        </is>
      </c>
    </row>
    <row r="21">
      <c r="A21" s="1142" t="n">
        <v>45677</v>
      </c>
      <c r="B21" s="1143" t="n">
        <v>1.592</v>
      </c>
      <c r="C21" s="1143" t="n">
        <v>2.028</v>
      </c>
      <c r="D21" s="1143" t="n">
        <v>1.58</v>
      </c>
      <c r="E21" s="1143" t="n">
        <v>1.697</v>
      </c>
      <c r="F21" s="1143" t="n">
        <v>2.028</v>
      </c>
      <c r="G21" s="1135" t="inlineStr">
        <is>
          <t>NO</t>
        </is>
      </c>
      <c r="H21" s="1135" t="inlineStr"/>
      <c r="I21" s="1135" t="inlineStr">
        <is>
          <t>No arsenic permit threshold hit on this date.</t>
        </is>
      </c>
    </row>
    <row r="22">
      <c r="A22" s="1142" t="n">
        <v>45678</v>
      </c>
      <c r="B22" s="1143" t="n">
        <v>2.036</v>
      </c>
      <c r="C22" s="1143" t="n">
        <v>1.803</v>
      </c>
      <c r="D22" s="1143" t="n">
        <v>1.933</v>
      </c>
      <c r="E22" s="1143" t="n">
        <v>2.247</v>
      </c>
      <c r="F22" s="1143" t="n">
        <v>2.247</v>
      </c>
      <c r="G22" s="1135" t="inlineStr">
        <is>
          <t>NO</t>
        </is>
      </c>
      <c r="H22" s="1135" t="inlineStr"/>
      <c r="I22" s="1135" t="inlineStr">
        <is>
          <t>No arsenic permit threshold hit on this date.</t>
        </is>
      </c>
    </row>
    <row r="23">
      <c r="A23" s="1142" t="n">
        <v>45679</v>
      </c>
      <c r="B23" s="1143" t="n">
        <v>1.682</v>
      </c>
      <c r="C23" s="1143" t="n">
        <v>1.599</v>
      </c>
      <c r="D23" s="1143" t="n">
        <v>1.74</v>
      </c>
      <c r="E23" s="1143" t="n">
        <v>1.979</v>
      </c>
      <c r="F23" s="1143" t="n">
        <v>1.979</v>
      </c>
      <c r="G23" s="1135" t="inlineStr">
        <is>
          <t>NO</t>
        </is>
      </c>
      <c r="H23" s="1135" t="inlineStr"/>
      <c r="I23" s="1135" t="inlineStr">
        <is>
          <t>No arsenic permit threshold hit on this date.</t>
        </is>
      </c>
    </row>
    <row r="24">
      <c r="A24" s="1142" t="n">
        <v>45680</v>
      </c>
      <c r="B24" s="1143" t="n">
        <v>2.2</v>
      </c>
      <c r="C24" s="1143" t="n">
        <v>2.27</v>
      </c>
      <c r="D24" s="1143" t="n">
        <v>2.022</v>
      </c>
      <c r="E24" s="1143" t="n">
        <v>2.309</v>
      </c>
      <c r="F24" s="1143" t="n">
        <v>2.309</v>
      </c>
      <c r="G24" s="1135" t="inlineStr">
        <is>
          <t>NO</t>
        </is>
      </c>
      <c r="H24" s="1135" t="inlineStr"/>
      <c r="I24" s="1135" t="inlineStr">
        <is>
          <t>No arsenic permit threshold hit on this date.</t>
        </is>
      </c>
    </row>
    <row r="25">
      <c r="A25" s="1142" t="n">
        <v>45681</v>
      </c>
      <c r="B25" s="1143" t="n">
        <v>1.612</v>
      </c>
      <c r="C25" s="1143" t="n">
        <v>1.779</v>
      </c>
      <c r="D25" s="1143" t="n">
        <v>1.75</v>
      </c>
      <c r="E25" s="1143" t="n">
        <v>1.904</v>
      </c>
      <c r="F25" s="1143" t="n">
        <v>1.904</v>
      </c>
      <c r="G25" s="1135" t="inlineStr">
        <is>
          <t>NO</t>
        </is>
      </c>
      <c r="H25" s="1135" t="inlineStr"/>
      <c r="I25" s="1135" t="inlineStr">
        <is>
          <t>No arsenic permit threshold hit on this date.</t>
        </is>
      </c>
    </row>
    <row r="26">
      <c r="A26" s="1142" t="n">
        <v>45682</v>
      </c>
      <c r="B26" s="1143" t="n">
        <v>1.043</v>
      </c>
      <c r="C26" s="1143" t="n">
        <v>0.9237</v>
      </c>
      <c r="D26" s="1143" t="n">
        <v>0.9708</v>
      </c>
      <c r="E26" s="1143" t="n">
        <v>1.489</v>
      </c>
      <c r="F26" s="1143" t="n">
        <v>1.489</v>
      </c>
      <c r="G26" s="1135" t="inlineStr">
        <is>
          <t>NO</t>
        </is>
      </c>
      <c r="H26" s="1135" t="inlineStr"/>
      <c r="I26" s="1135" t="inlineStr">
        <is>
          <t>No arsenic permit threshold hit on this date.</t>
        </is>
      </c>
    </row>
    <row r="27">
      <c r="A27" s="1142" t="n">
        <v>45683</v>
      </c>
      <c r="B27" s="1143" t="n">
        <v>0.1</v>
      </c>
      <c r="C27" s="1143" t="n">
        <v>0.3539</v>
      </c>
      <c r="D27" s="1143" t="n">
        <v>0.1</v>
      </c>
      <c r="E27" s="1143" t="n">
        <v>0.1131</v>
      </c>
      <c r="F27" s="1143" t="n">
        <v>0.3539</v>
      </c>
      <c r="G27" s="1135" t="inlineStr">
        <is>
          <t>NO</t>
        </is>
      </c>
      <c r="H27" s="1135" t="inlineStr"/>
      <c r="I27" s="1135" t="inlineStr">
        <is>
          <t>No arsenic permit threshold hit on this date.</t>
        </is>
      </c>
    </row>
    <row r="28">
      <c r="A28" s="1142" t="n">
        <v>45684</v>
      </c>
      <c r="B28" s="1143" t="n">
        <v>0.496</v>
      </c>
      <c r="C28" s="1143" t="n">
        <v>0.5297499999999999</v>
      </c>
      <c r="D28" s="1143" t="n">
        <v>0.5167</v>
      </c>
      <c r="E28" s="1143" t="n">
        <v>0.5407</v>
      </c>
      <c r="F28" s="1143" t="n">
        <v>0.5407</v>
      </c>
      <c r="G28" s="1135" t="inlineStr">
        <is>
          <t>NO</t>
        </is>
      </c>
      <c r="H28" s="1135" t="inlineStr"/>
      <c r="I28" s="1135" t="inlineStr">
        <is>
          <t>No arsenic permit threshold hit on this date.</t>
        </is>
      </c>
    </row>
    <row r="29">
      <c r="A29" s="1142" t="n">
        <v>45685</v>
      </c>
      <c r="B29" s="1143" t="n">
        <v>0.9213</v>
      </c>
      <c r="C29" s="1143" t="n">
        <v>0.9596</v>
      </c>
      <c r="D29" s="1143" t="n">
        <v>0.9360000000000001</v>
      </c>
      <c r="E29" s="1143" t="n">
        <v>1.079</v>
      </c>
      <c r="F29" s="1143" t="n">
        <v>1.079</v>
      </c>
      <c r="G29" s="1135" t="inlineStr">
        <is>
          <t>NO</t>
        </is>
      </c>
      <c r="H29" s="1135" t="inlineStr"/>
      <c r="I29" s="1135" t="inlineStr">
        <is>
          <t>No arsenic permit threshold hit on this date.</t>
        </is>
      </c>
    </row>
    <row r="30">
      <c r="A30" s="1142" t="n">
        <v>45686</v>
      </c>
      <c r="B30" s="1143" t="n">
        <v>1.061</v>
      </c>
      <c r="C30" s="1143" t="n">
        <v>1.075</v>
      </c>
      <c r="D30" s="1143" t="n">
        <v>1.326</v>
      </c>
      <c r="E30" s="1143" t="n">
        <v>0.3591</v>
      </c>
      <c r="F30" s="1143" t="n">
        <v>1.326</v>
      </c>
      <c r="G30" s="1135" t="inlineStr">
        <is>
          <t>NO</t>
        </is>
      </c>
      <c r="H30" s="1135" t="inlineStr"/>
      <c r="I30" s="1135" t="inlineStr">
        <is>
          <t>No arsenic permit threshold hit on this date.</t>
        </is>
      </c>
    </row>
    <row r="31">
      <c r="A31" s="1142" t="n">
        <v>45687</v>
      </c>
      <c r="B31" s="1143" t="n">
        <v>0.9399999999999999</v>
      </c>
      <c r="C31" s="1143" t="n">
        <v>1.046</v>
      </c>
      <c r="D31" s="1143" t="n">
        <v>1.051</v>
      </c>
      <c r="E31" s="1143" t="n">
        <v>1.1</v>
      </c>
      <c r="F31" s="1143" t="n">
        <v>1.1</v>
      </c>
      <c r="G31" s="1135" t="inlineStr">
        <is>
          <t>NO</t>
        </is>
      </c>
      <c r="H31" s="1135" t="inlineStr"/>
      <c r="I31" s="1135" t="inlineStr">
        <is>
          <t>No arsenic permit threshold hit on this date.</t>
        </is>
      </c>
    </row>
    <row r="32">
      <c r="A32" s="1142" t="n">
        <v>45688</v>
      </c>
      <c r="B32" s="1143" t="n">
        <v>1.773</v>
      </c>
      <c r="C32" s="1143" t="n">
        <v>2.077</v>
      </c>
      <c r="D32" s="1143" t="n">
        <v>1.334</v>
      </c>
      <c r="E32" s="1143" t="n">
        <v>1.283</v>
      </c>
      <c r="F32" s="1143" t="n">
        <v>2.077</v>
      </c>
      <c r="G32" s="1135" t="inlineStr">
        <is>
          <t>NO</t>
        </is>
      </c>
      <c r="H32" s="1135" t="inlineStr"/>
      <c r="I32" s="1135" t="inlineStr">
        <is>
          <t>No arsenic permit threshold hit on this date.</t>
        </is>
      </c>
    </row>
    <row r="33">
      <c r="A33" s="1142" t="n">
        <v>45689</v>
      </c>
      <c r="B33" s="1143" t="n">
        <v>1.253</v>
      </c>
      <c r="C33" s="1143" t="n">
        <v>1.208</v>
      </c>
      <c r="D33" s="1143" t="n">
        <v>1.113</v>
      </c>
      <c r="E33" s="1143" t="n">
        <v>1.19</v>
      </c>
      <c r="F33" s="1143" t="n">
        <v>1.253</v>
      </c>
      <c r="G33" s="1135" t="inlineStr">
        <is>
          <t>NO</t>
        </is>
      </c>
      <c r="H33" s="1135" t="inlineStr"/>
      <c r="I33" s="1135" t="inlineStr">
        <is>
          <t>No arsenic permit threshold hit on this date.</t>
        </is>
      </c>
    </row>
    <row r="34">
      <c r="A34" s="1142" t="n">
        <v>45690</v>
      </c>
      <c r="B34" s="1143" t="n">
        <v>1.235</v>
      </c>
      <c r="C34" s="1143" t="n">
        <v>1.139</v>
      </c>
      <c r="D34" s="1143" t="n">
        <v>0.9651</v>
      </c>
      <c r="E34" s="1143" t="n">
        <v>1.117</v>
      </c>
      <c r="F34" s="1143" t="n">
        <v>1.235</v>
      </c>
      <c r="G34" s="1135" t="inlineStr">
        <is>
          <t>NO</t>
        </is>
      </c>
      <c r="H34" s="1135" t="inlineStr"/>
      <c r="I34" s="1135" t="inlineStr">
        <is>
          <t>No arsenic permit threshold hit on this date.</t>
        </is>
      </c>
    </row>
    <row r="35">
      <c r="A35" s="1142" t="n">
        <v>45691</v>
      </c>
      <c r="B35" s="1143" t="n">
        <v>1.397</v>
      </c>
      <c r="C35" s="1143" t="n">
        <v>2.552</v>
      </c>
      <c r="D35" s="1143" t="n">
        <v>1.31</v>
      </c>
      <c r="E35" s="1143" t="n">
        <v>1.266</v>
      </c>
      <c r="F35" s="1143" t="n">
        <v>2.552</v>
      </c>
      <c r="G35" s="1135" t="inlineStr">
        <is>
          <t>NO</t>
        </is>
      </c>
      <c r="H35" s="1135" t="inlineStr"/>
      <c r="I35" s="1135" t="inlineStr">
        <is>
          <t>No arsenic permit threshold hit on this date.</t>
        </is>
      </c>
    </row>
    <row r="36">
      <c r="A36" s="1142" t="n">
        <v>45692</v>
      </c>
      <c r="B36" s="1143" t="n">
        <v>0.7991</v>
      </c>
      <c r="C36" s="1143" t="n">
        <v>0.6259</v>
      </c>
      <c r="D36" s="1143" t="n">
        <v>0.6704</v>
      </c>
      <c r="E36" s="1143" t="n">
        <v>0.7212</v>
      </c>
      <c r="F36" s="1143" t="n">
        <v>0.7991</v>
      </c>
      <c r="G36" s="1135" t="inlineStr">
        <is>
          <t>NO</t>
        </is>
      </c>
      <c r="H36" s="1135" t="inlineStr"/>
      <c r="I36" s="1135" t="inlineStr">
        <is>
          <t>No arsenic permit threshold hit on this date.</t>
        </is>
      </c>
    </row>
    <row r="37">
      <c r="A37" s="1142" t="n">
        <v>45693</v>
      </c>
      <c r="B37" s="1143" t="n">
        <v>0.5006</v>
      </c>
      <c r="C37" s="1143" t="n">
        <v>0.4698</v>
      </c>
      <c r="D37" s="1143" t="n">
        <v>0.4764</v>
      </c>
      <c r="E37" s="1143" t="n">
        <v>0.506</v>
      </c>
      <c r="F37" s="1143" t="n">
        <v>0.506</v>
      </c>
      <c r="G37" s="1135" t="inlineStr">
        <is>
          <t>NO</t>
        </is>
      </c>
      <c r="H37" s="1135" t="inlineStr"/>
      <c r="I37" s="1135" t="inlineStr">
        <is>
          <t>No arsenic permit threshold hit on this date.</t>
        </is>
      </c>
    </row>
    <row r="38">
      <c r="A38" s="1142" t="n">
        <v>45694</v>
      </c>
      <c r="B38" s="1143" t="n">
        <v>0.4786</v>
      </c>
      <c r="C38" s="1143" t="n">
        <v>0.1</v>
      </c>
      <c r="D38" s="1143" t="n">
        <v>0.4797</v>
      </c>
      <c r="E38" s="1143" t="n">
        <v>0.4053</v>
      </c>
      <c r="F38" s="1143" t="n">
        <v>0.4797</v>
      </c>
      <c r="G38" s="1135" t="inlineStr">
        <is>
          <t>NO</t>
        </is>
      </c>
      <c r="H38" s="1135" t="inlineStr"/>
      <c r="I38" s="1135" t="inlineStr">
        <is>
          <t>No arsenic permit threshold hit on this date.</t>
        </is>
      </c>
    </row>
    <row r="39">
      <c r="A39" s="1142" t="n">
        <v>45695</v>
      </c>
      <c r="B39" s="1143" t="n">
        <v>0.385</v>
      </c>
      <c r="C39" s="1143" t="n">
        <v>0.3118</v>
      </c>
      <c r="D39" s="1143" t="n">
        <v>0.3815</v>
      </c>
      <c r="E39" s="1143" t="n">
        <v>0.391</v>
      </c>
      <c r="F39" s="1143" t="n">
        <v>0.391</v>
      </c>
      <c r="G39" s="1135" t="inlineStr">
        <is>
          <t>NO</t>
        </is>
      </c>
      <c r="H39" s="1135" t="inlineStr"/>
      <c r="I39" s="1135" t="inlineStr">
        <is>
          <t>No arsenic permit threshold hit on this date.</t>
        </is>
      </c>
    </row>
    <row r="40">
      <c r="A40" s="1142" t="n">
        <v>45696</v>
      </c>
      <c r="B40" s="1143" t="n">
        <v>0.7091</v>
      </c>
      <c r="C40" s="1143" t="n">
        <v>0.6026</v>
      </c>
      <c r="D40" s="1143" t="n">
        <v>0.5983000000000001</v>
      </c>
      <c r="E40" s="1143" t="n">
        <v>0.5714</v>
      </c>
      <c r="F40" s="1143" t="n">
        <v>0.7091</v>
      </c>
      <c r="G40" s="1135" t="inlineStr">
        <is>
          <t>NO</t>
        </is>
      </c>
      <c r="H40" s="1135" t="inlineStr"/>
      <c r="I40" s="1135" t="inlineStr">
        <is>
          <t>No arsenic permit threshold hit on this date.</t>
        </is>
      </c>
    </row>
    <row r="41">
      <c r="A41" s="1142" t="n">
        <v>45697</v>
      </c>
      <c r="B41" s="1143" t="n">
        <v>0.9207</v>
      </c>
      <c r="C41" s="1143" t="n">
        <v>0.772</v>
      </c>
      <c r="D41" s="1143" t="n">
        <v>0.7622</v>
      </c>
      <c r="E41" s="1143" t="n">
        <v>0.8604000000000001</v>
      </c>
      <c r="F41" s="1143" t="n">
        <v>0.9207</v>
      </c>
      <c r="G41" s="1135" t="inlineStr">
        <is>
          <t>NO</t>
        </is>
      </c>
      <c r="H41" s="1135" t="inlineStr"/>
      <c r="I41" s="1135" t="inlineStr">
        <is>
          <t>No arsenic permit threshold hit on this date.</t>
        </is>
      </c>
    </row>
    <row r="42">
      <c r="A42" s="1142" t="n">
        <v>45698</v>
      </c>
      <c r="B42" s="1143" t="n">
        <v>0.7112000000000001</v>
      </c>
      <c r="C42" s="1143" t="n">
        <v>0.5972</v>
      </c>
      <c r="D42" s="1143" t="n">
        <v>1.074</v>
      </c>
      <c r="E42" s="1143" t="n">
        <v>0.6792</v>
      </c>
      <c r="F42" s="1143" t="n">
        <v>1.074</v>
      </c>
      <c r="G42" s="1135" t="inlineStr">
        <is>
          <t>NO</t>
        </is>
      </c>
      <c r="H42" s="1135" t="inlineStr"/>
      <c r="I42" s="1135" t="inlineStr">
        <is>
          <t>No arsenic permit threshold hit on this date.</t>
        </is>
      </c>
    </row>
    <row r="43">
      <c r="A43" s="1142" t="n">
        <v>45699</v>
      </c>
      <c r="B43" s="1143" t="n">
        <v>0.8149999999999999</v>
      </c>
      <c r="C43" s="1143" t="n">
        <v>0.5721000000000001</v>
      </c>
      <c r="D43" s="1143" t="n">
        <v>0.8365</v>
      </c>
      <c r="E43" s="1143" t="n">
        <v>0.7217</v>
      </c>
      <c r="F43" s="1143" t="n">
        <v>0.8365</v>
      </c>
      <c r="G43" s="1135" t="inlineStr">
        <is>
          <t>NO</t>
        </is>
      </c>
      <c r="H43" s="1135" t="inlineStr"/>
      <c r="I43" s="1135" t="inlineStr">
        <is>
          <t>No arsenic permit threshold hit on this date.</t>
        </is>
      </c>
    </row>
    <row r="44">
      <c r="A44" s="1142" t="n">
        <v>45700</v>
      </c>
      <c r="B44" s="1143" t="n">
        <v>0.4781</v>
      </c>
      <c r="C44" s="1143" t="n">
        <v>0.3076</v>
      </c>
      <c r="D44" s="1143" t="n">
        <v>0.5414</v>
      </c>
      <c r="E44" s="1143" t="n">
        <v>0.4557</v>
      </c>
      <c r="F44" s="1143" t="n">
        <v>0.5414</v>
      </c>
      <c r="G44" s="1135" t="inlineStr">
        <is>
          <t>NO</t>
        </is>
      </c>
      <c r="H44" s="1135" t="inlineStr"/>
      <c r="I44" s="1135" t="inlineStr">
        <is>
          <t>No arsenic permit threshold hit on this date.</t>
        </is>
      </c>
    </row>
    <row r="45">
      <c r="A45" s="1142" t="n">
        <v>45701</v>
      </c>
      <c r="B45" s="1143" t="n">
        <v>0.1</v>
      </c>
      <c r="C45" s="1143" t="n">
        <v>0.365</v>
      </c>
      <c r="D45" s="1143" t="n">
        <v>0.1198</v>
      </c>
      <c r="E45" s="1143" t="n">
        <v>0.318</v>
      </c>
      <c r="F45" s="1143" t="n">
        <v>0.365</v>
      </c>
      <c r="G45" s="1135" t="inlineStr">
        <is>
          <t>NO</t>
        </is>
      </c>
      <c r="H45" s="1135" t="inlineStr"/>
      <c r="I45" s="1135" t="inlineStr">
        <is>
          <t>No arsenic permit threshold hit on this date.</t>
        </is>
      </c>
    </row>
    <row r="46">
      <c r="A46" s="1142" t="n">
        <v>45702</v>
      </c>
      <c r="B46" s="1143" t="n">
        <v>0.5404</v>
      </c>
      <c r="C46" s="1143" t="n">
        <v>0.34505</v>
      </c>
      <c r="D46" s="1143" t="n">
        <v>0.3484</v>
      </c>
      <c r="E46" s="1143" t="n">
        <v>0.4214</v>
      </c>
      <c r="F46" s="1143" t="n">
        <v>0.5404</v>
      </c>
      <c r="G46" s="1135" t="inlineStr">
        <is>
          <t>NO</t>
        </is>
      </c>
      <c r="H46" s="1135" t="inlineStr"/>
      <c r="I46" s="1135" t="inlineStr">
        <is>
          <t>No arsenic permit threshold hit on this date.</t>
        </is>
      </c>
    </row>
    <row r="47">
      <c r="A47" s="1142" t="n">
        <v>45703</v>
      </c>
      <c r="B47" s="1143" t="n">
        <v>0.6986</v>
      </c>
      <c r="C47" s="1143" t="n">
        <v>0.7803</v>
      </c>
      <c r="D47" s="1143" t="n">
        <v>0.6362</v>
      </c>
      <c r="E47" s="1143" t="n">
        <v>0.6665</v>
      </c>
      <c r="F47" s="1143" t="n">
        <v>0.7803</v>
      </c>
      <c r="G47" s="1135" t="inlineStr">
        <is>
          <t>NO</t>
        </is>
      </c>
      <c r="H47" s="1135" t="inlineStr"/>
      <c r="I47" s="1135" t="inlineStr">
        <is>
          <t>No arsenic permit threshold hit on this date.</t>
        </is>
      </c>
    </row>
    <row r="48">
      <c r="A48" s="1142" t="n">
        <v>45704</v>
      </c>
      <c r="B48" s="1143" t="n">
        <v>0.9212</v>
      </c>
      <c r="C48" s="1143" t="n">
        <v>1.007</v>
      </c>
      <c r="D48" s="1143" t="n">
        <v>0.8101</v>
      </c>
      <c r="E48" s="1143" t="n">
        <v>0.7732</v>
      </c>
      <c r="F48" s="1143" t="n">
        <v>1.007</v>
      </c>
      <c r="G48" s="1135" t="inlineStr">
        <is>
          <t>NO</t>
        </is>
      </c>
      <c r="H48" s="1135" t="inlineStr"/>
      <c r="I48" s="1135" t="inlineStr">
        <is>
          <t>No arsenic permit threshold hit on this date.</t>
        </is>
      </c>
    </row>
    <row r="49">
      <c r="A49" s="1142" t="n">
        <v>45705</v>
      </c>
      <c r="B49" s="1143" t="n">
        <v>0.8246</v>
      </c>
      <c r="C49" s="1143" t="n">
        <v>0.8002</v>
      </c>
      <c r="D49" s="1143" t="n">
        <v>0.902</v>
      </c>
      <c r="E49" s="1143" t="n">
        <v>0.8649</v>
      </c>
      <c r="F49" s="1143" t="n">
        <v>0.902</v>
      </c>
      <c r="G49" s="1135" t="inlineStr">
        <is>
          <t>NO</t>
        </is>
      </c>
      <c r="H49" s="1135" t="inlineStr"/>
      <c r="I49" s="1135" t="inlineStr">
        <is>
          <t>No arsenic permit threshold hit on this date.</t>
        </is>
      </c>
    </row>
    <row r="50">
      <c r="A50" s="1142" t="n">
        <v>45706</v>
      </c>
      <c r="B50" s="1143" t="n">
        <v>0.6622</v>
      </c>
      <c r="C50" s="1143" t="n">
        <v>0.8847</v>
      </c>
      <c r="D50" s="1143" t="n">
        <v>0.925</v>
      </c>
      <c r="E50" s="1143" t="n">
        <v>0.7487</v>
      </c>
      <c r="F50" s="1143" t="n">
        <v>0.925</v>
      </c>
      <c r="G50" s="1135" t="inlineStr">
        <is>
          <t>NO</t>
        </is>
      </c>
      <c r="H50" s="1135" t="inlineStr"/>
      <c r="I50" s="1135" t="inlineStr">
        <is>
          <t>No arsenic permit threshold hit on this date.</t>
        </is>
      </c>
    </row>
    <row r="51">
      <c r="A51" s="1142" t="n">
        <v>45707</v>
      </c>
      <c r="B51" s="1143" t="n">
        <v>1.291</v>
      </c>
      <c r="C51" s="1143" t="n">
        <v>1.688</v>
      </c>
      <c r="D51" s="1143" t="n">
        <v>1.435</v>
      </c>
      <c r="E51" s="1143" t="n">
        <v>2.473</v>
      </c>
      <c r="F51" s="1143" t="n">
        <v>2.473</v>
      </c>
      <c r="G51" s="1135" t="inlineStr">
        <is>
          <t>NO</t>
        </is>
      </c>
      <c r="H51" s="1135" t="inlineStr"/>
      <c r="I51" s="1135" t="inlineStr">
        <is>
          <t>No arsenic permit threshold hit on this date.</t>
        </is>
      </c>
    </row>
    <row r="52">
      <c r="A52" s="1142" t="n">
        <v>45708</v>
      </c>
      <c r="B52" s="1143" t="n">
        <v>1.48</v>
      </c>
      <c r="C52" s="1143" t="n">
        <v>1.3485</v>
      </c>
      <c r="D52" s="1143" t="n">
        <v>1.794</v>
      </c>
      <c r="E52" s="1143" t="n">
        <v>1.634</v>
      </c>
      <c r="F52" s="1143" t="n">
        <v>1.794</v>
      </c>
      <c r="G52" s="1135" t="inlineStr">
        <is>
          <t>NO</t>
        </is>
      </c>
      <c r="H52" s="1135" t="inlineStr"/>
      <c r="I52" s="1135" t="inlineStr">
        <is>
          <t>No arsenic permit threshold hit on this date.</t>
        </is>
      </c>
    </row>
    <row r="53">
      <c r="A53" s="1142" t="n">
        <v>45709</v>
      </c>
      <c r="B53" s="1143" t="n">
        <v>1.356</v>
      </c>
      <c r="C53" s="1143" t="n">
        <v>1.278</v>
      </c>
      <c r="D53" s="1143" t="n">
        <v>1.138</v>
      </c>
      <c r="E53" s="1143" t="n">
        <v>1.525</v>
      </c>
      <c r="F53" s="1143" t="n">
        <v>1.525</v>
      </c>
      <c r="G53" s="1135" t="inlineStr">
        <is>
          <t>NO</t>
        </is>
      </c>
      <c r="H53" s="1135" t="inlineStr"/>
      <c r="I53" s="1135" t="inlineStr">
        <is>
          <t>No arsenic permit threshold hit on this date.</t>
        </is>
      </c>
    </row>
    <row r="54">
      <c r="A54" s="1142" t="n">
        <v>45710</v>
      </c>
      <c r="B54" s="1143" t="n">
        <v>1.272</v>
      </c>
      <c r="C54" s="1143" t="n">
        <v>1.596</v>
      </c>
      <c r="D54" s="1143" t="n">
        <v>0.9849</v>
      </c>
      <c r="E54" s="1143" t="n">
        <v>1.192</v>
      </c>
      <c r="F54" s="1143" t="n">
        <v>1.596</v>
      </c>
      <c r="G54" s="1135" t="inlineStr">
        <is>
          <t>NO</t>
        </is>
      </c>
      <c r="H54" s="1135" t="inlineStr"/>
      <c r="I54" s="1135" t="inlineStr">
        <is>
          <t>No arsenic permit threshold hit on this date.</t>
        </is>
      </c>
    </row>
    <row r="55">
      <c r="A55" s="1142" t="n">
        <v>45711</v>
      </c>
      <c r="B55" s="1143" t="n">
        <v>1.249</v>
      </c>
      <c r="C55" s="1143" t="n">
        <v>1.077</v>
      </c>
      <c r="D55" s="1143" t="n">
        <v>0.8228</v>
      </c>
      <c r="E55" s="1143" t="n">
        <v>2.404</v>
      </c>
      <c r="F55" s="1143" t="n">
        <v>2.404</v>
      </c>
      <c r="G55" s="1135" t="inlineStr">
        <is>
          <t>NO</t>
        </is>
      </c>
      <c r="H55" s="1135" t="inlineStr"/>
      <c r="I55" s="1135" t="inlineStr">
        <is>
          <t>No arsenic permit threshold hit on this date.</t>
        </is>
      </c>
    </row>
    <row r="56">
      <c r="A56" s="1142" t="n">
        <v>45712</v>
      </c>
      <c r="B56" s="1143" t="n">
        <v>1.884</v>
      </c>
      <c r="C56" s="1143" t="n">
        <v>1.437</v>
      </c>
      <c r="D56" s="1143" t="n">
        <v>1.363</v>
      </c>
      <c r="E56" s="1143" t="n">
        <v>1.172</v>
      </c>
      <c r="F56" s="1143" t="n">
        <v>1.884</v>
      </c>
      <c r="G56" s="1135" t="inlineStr">
        <is>
          <t>NO</t>
        </is>
      </c>
      <c r="H56" s="1135" t="inlineStr"/>
      <c r="I56" s="1135" t="inlineStr">
        <is>
          <t>No arsenic permit threshold hit on this date.</t>
        </is>
      </c>
    </row>
    <row r="57">
      <c r="A57" s="1142" t="n">
        <v>45713</v>
      </c>
      <c r="B57" s="1143" t="n">
        <v>3.668</v>
      </c>
      <c r="C57" s="1143" t="n">
        <v>2.266</v>
      </c>
      <c r="D57" s="1143" t="n">
        <v>1.607</v>
      </c>
      <c r="E57" s="1143" t="n">
        <v>2.176</v>
      </c>
      <c r="F57" s="1143" t="n">
        <v>3.668</v>
      </c>
      <c r="G57" s="1135" t="inlineStr">
        <is>
          <t>NO</t>
        </is>
      </c>
      <c r="H57" s="1135" t="inlineStr"/>
      <c r="I57" s="1135" t="inlineStr">
        <is>
          <t>No arsenic permit threshold hit on this date.</t>
        </is>
      </c>
    </row>
    <row r="58">
      <c r="A58" s="1142" t="n">
        <v>45714</v>
      </c>
      <c r="B58" s="1143" t="n">
        <v>2.124</v>
      </c>
      <c r="C58" s="1143" t="n">
        <v>2.007</v>
      </c>
      <c r="D58" s="1143" t="n">
        <v>1.719</v>
      </c>
      <c r="E58" s="1143" t="n">
        <v>1.563</v>
      </c>
      <c r="F58" s="1143" t="n">
        <v>2.124</v>
      </c>
      <c r="G58" s="1135" t="inlineStr">
        <is>
          <t>NO</t>
        </is>
      </c>
      <c r="H58" s="1135" t="inlineStr"/>
      <c r="I58" s="1135" t="inlineStr">
        <is>
          <t>No arsenic permit threshold hit on this date.</t>
        </is>
      </c>
    </row>
    <row r="59">
      <c r="A59" s="1142" t="n">
        <v>45715</v>
      </c>
      <c r="B59" s="1143" t="n">
        <v>2.133</v>
      </c>
      <c r="C59" s="1143" t="n">
        <v>1.755</v>
      </c>
      <c r="D59" s="1143" t="n">
        <v>1.115</v>
      </c>
      <c r="E59" s="1143" t="n">
        <v>1.555</v>
      </c>
      <c r="F59" s="1143" t="n">
        <v>2.133</v>
      </c>
      <c r="G59" s="1135" t="inlineStr">
        <is>
          <t>NO</t>
        </is>
      </c>
      <c r="H59" s="1135" t="inlineStr"/>
      <c r="I59" s="1135" t="inlineStr">
        <is>
          <t>No arsenic permit threshold hit on this date.</t>
        </is>
      </c>
    </row>
    <row r="60">
      <c r="A60" s="1142" t="n">
        <v>45716</v>
      </c>
      <c r="B60" s="1143" t="n">
        <v>1.721</v>
      </c>
      <c r="C60" s="1143" t="n">
        <v>0.8862</v>
      </c>
      <c r="D60" s="1143" t="n">
        <v>1.041</v>
      </c>
      <c r="E60" s="1143" t="n">
        <v>1.289</v>
      </c>
      <c r="F60" s="1143" t="n">
        <v>1.721</v>
      </c>
      <c r="G60" s="1135" t="inlineStr">
        <is>
          <t>NO</t>
        </is>
      </c>
      <c r="H60" s="1135" t="inlineStr"/>
      <c r="I60" s="1135" t="inlineStr">
        <is>
          <t>No arsenic permit threshold hit on this date.</t>
        </is>
      </c>
    </row>
    <row r="61">
      <c r="A61" s="1142" t="n">
        <v>45717</v>
      </c>
      <c r="B61" s="1143" t="n">
        <v>0.6012</v>
      </c>
      <c r="C61" s="1143" t="n">
        <v>0.4562</v>
      </c>
      <c r="D61" s="1143" t="n">
        <v>0.4654</v>
      </c>
      <c r="E61" s="1143" t="n">
        <v>0.6211</v>
      </c>
      <c r="F61" s="1143" t="n">
        <v>0.6211</v>
      </c>
      <c r="G61" s="1135" t="inlineStr">
        <is>
          <t>NO</t>
        </is>
      </c>
      <c r="H61" s="1135" t="inlineStr"/>
      <c r="I61" s="1135" t="inlineStr">
        <is>
          <t>No arsenic permit threshold hit on this date.</t>
        </is>
      </c>
    </row>
    <row r="62">
      <c r="A62" s="1142" t="n">
        <v>45718</v>
      </c>
      <c r="B62" s="1143" t="n">
        <v>1.003</v>
      </c>
      <c r="C62" s="1143" t="n">
        <v>0.636</v>
      </c>
      <c r="D62" s="1143" t="n">
        <v>0.664</v>
      </c>
      <c r="E62" s="1143" t="n">
        <v>0.8329</v>
      </c>
      <c r="F62" s="1143" t="n">
        <v>1.003</v>
      </c>
      <c r="G62" s="1135" t="inlineStr">
        <is>
          <t>NO</t>
        </is>
      </c>
      <c r="H62" s="1135" t="inlineStr"/>
      <c r="I62" s="1135" t="inlineStr">
        <is>
          <t>No arsenic permit threshold hit on this date.</t>
        </is>
      </c>
    </row>
    <row r="63">
      <c r="A63" s="1142" t="n">
        <v>45719</v>
      </c>
      <c r="B63" s="1143" t="n">
        <v>2.711</v>
      </c>
      <c r="C63" s="1143" t="n">
        <v>1.055</v>
      </c>
      <c r="D63" s="1143" t="n">
        <v>0.6662</v>
      </c>
      <c r="E63" s="1143" t="n">
        <v>0.9518</v>
      </c>
      <c r="F63" s="1143" t="n">
        <v>2.711</v>
      </c>
      <c r="G63" s="1135" t="inlineStr">
        <is>
          <t>NO</t>
        </is>
      </c>
      <c r="H63" s="1135" t="inlineStr"/>
      <c r="I63" s="1135" t="inlineStr">
        <is>
          <t>No arsenic permit threshold hit on this date.</t>
        </is>
      </c>
    </row>
    <row r="64">
      <c r="A64" s="1142" t="n">
        <v>45720</v>
      </c>
      <c r="B64" s="1143" t="n">
        <v>1.148</v>
      </c>
      <c r="C64" s="1143" t="n">
        <v>1.48</v>
      </c>
      <c r="D64" s="1143" t="n">
        <v>1.263</v>
      </c>
      <c r="E64" s="1143" t="n">
        <v>0.9727</v>
      </c>
      <c r="F64" s="1143" t="n">
        <v>1.48</v>
      </c>
      <c r="G64" s="1135" t="inlineStr">
        <is>
          <t>NO</t>
        </is>
      </c>
      <c r="H64" s="1135" t="inlineStr"/>
      <c r="I64" s="1135" t="inlineStr">
        <is>
          <t>No arsenic permit threshold hit on this date.</t>
        </is>
      </c>
    </row>
    <row r="65">
      <c r="A65" s="1142" t="n">
        <v>45721</v>
      </c>
      <c r="B65" s="1143" t="n">
        <v>1.908</v>
      </c>
      <c r="C65" s="1143" t="n">
        <v>1.427</v>
      </c>
      <c r="D65" s="1143" t="n">
        <v>0.8995</v>
      </c>
      <c r="E65" s="1143" t="n">
        <v>0.9562</v>
      </c>
      <c r="F65" s="1143" t="n">
        <v>1.908</v>
      </c>
      <c r="G65" s="1135" t="inlineStr">
        <is>
          <t>NO</t>
        </is>
      </c>
      <c r="H65" s="1135" t="inlineStr"/>
      <c r="I65" s="1135" t="inlineStr">
        <is>
          <t>No arsenic permit threshold hit on this date.</t>
        </is>
      </c>
    </row>
    <row r="66">
      <c r="A66" s="1142" t="n">
        <v>45722</v>
      </c>
      <c r="B66" s="1143" t="n">
        <v>1.946</v>
      </c>
      <c r="C66" s="1143" t="n">
        <v>0.7186</v>
      </c>
      <c r="D66" s="1143" t="n">
        <v>0.4596</v>
      </c>
      <c r="E66" s="1143" t="n">
        <v>0.4702</v>
      </c>
      <c r="F66" s="1143" t="n">
        <v>1.946</v>
      </c>
      <c r="G66" s="1135" t="inlineStr">
        <is>
          <t>NO</t>
        </is>
      </c>
      <c r="H66" s="1135" t="inlineStr"/>
      <c r="I66" s="1135" t="inlineStr">
        <is>
          <t>No arsenic permit threshold hit on this date.</t>
        </is>
      </c>
    </row>
    <row r="67">
      <c r="A67" s="1142" t="n">
        <v>45723</v>
      </c>
      <c r="B67" s="1143" t="n">
        <v>1.26</v>
      </c>
      <c r="C67" s="1143" t="n">
        <v>0.8217</v>
      </c>
      <c r="D67" s="1143" t="n">
        <v>0.8356</v>
      </c>
      <c r="E67" s="1143" t="n">
        <v>0.9233</v>
      </c>
      <c r="F67" s="1143" t="n">
        <v>1.26</v>
      </c>
      <c r="G67" s="1135" t="inlineStr">
        <is>
          <t>NO</t>
        </is>
      </c>
      <c r="H67" s="1135" t="inlineStr"/>
      <c r="I67" s="1135" t="inlineStr">
        <is>
          <t>No arsenic permit threshold hit on this date.</t>
        </is>
      </c>
    </row>
    <row r="68">
      <c r="A68" s="1142" t="n">
        <v>45724</v>
      </c>
      <c r="B68" s="1143" t="n">
        <v>1.153</v>
      </c>
      <c r="C68" s="1143" t="n">
        <v>0.8482</v>
      </c>
      <c r="D68" s="1143" t="n">
        <v>1.184</v>
      </c>
      <c r="E68" s="1143" t="n">
        <v>1.292</v>
      </c>
      <c r="F68" s="1143" t="n">
        <v>1.292</v>
      </c>
      <c r="G68" s="1135" t="inlineStr">
        <is>
          <t>NO</t>
        </is>
      </c>
      <c r="H68" s="1135" t="inlineStr"/>
      <c r="I68" s="1135" t="inlineStr">
        <is>
          <t>No arsenic permit threshold hit on this date.</t>
        </is>
      </c>
    </row>
    <row r="69">
      <c r="A69" s="1142" t="n">
        <v>45725</v>
      </c>
      <c r="B69" s="1143" t="n">
        <v>1.292</v>
      </c>
      <c r="C69" s="1143" t="n">
        <v>0.704</v>
      </c>
      <c r="D69" s="1143" t="n">
        <v>0.5629</v>
      </c>
      <c r="E69" s="1143" t="n">
        <v>5.011</v>
      </c>
      <c r="F69" s="1143" t="n">
        <v>5.011</v>
      </c>
      <c r="G69" s="1135" t="inlineStr">
        <is>
          <t>NO</t>
        </is>
      </c>
      <c r="H69" s="1135" t="inlineStr"/>
      <c r="I69" s="1135" t="inlineStr">
        <is>
          <t>No arsenic permit threshold hit on this date.</t>
        </is>
      </c>
    </row>
    <row r="70">
      <c r="A70" s="1142" t="n">
        <v>45726</v>
      </c>
      <c r="B70" s="1143" t="n">
        <v>1.415</v>
      </c>
      <c r="C70" s="1143" t="n">
        <v>0.8363499999999999</v>
      </c>
      <c r="D70" s="1143" t="n">
        <v>0.9464</v>
      </c>
      <c r="E70" s="1143" t="n">
        <v>3.903</v>
      </c>
      <c r="F70" s="1143" t="n">
        <v>3.903</v>
      </c>
      <c r="G70" s="1135" t="inlineStr">
        <is>
          <t>NO</t>
        </is>
      </c>
      <c r="H70" s="1135" t="inlineStr"/>
      <c r="I70" s="1135" t="inlineStr">
        <is>
          <t>No arsenic permit threshold hit on this date.</t>
        </is>
      </c>
    </row>
    <row r="71">
      <c r="A71" s="1142" t="n">
        <v>45727</v>
      </c>
      <c r="B71" s="1143" t="n">
        <v>1.739</v>
      </c>
      <c r="C71" s="1143" t="n">
        <v>0.7322</v>
      </c>
      <c r="D71" s="1143" t="n">
        <v>0.7941</v>
      </c>
      <c r="E71" s="1143" t="n">
        <v>1.605</v>
      </c>
      <c r="F71" s="1143" t="n">
        <v>1.739</v>
      </c>
      <c r="G71" s="1135" t="inlineStr">
        <is>
          <t>NO</t>
        </is>
      </c>
      <c r="H71" s="1135" t="inlineStr"/>
      <c r="I71" s="1135" t="inlineStr">
        <is>
          <t>No arsenic permit threshold hit on this date.</t>
        </is>
      </c>
    </row>
    <row r="72">
      <c r="A72" s="1142" t="n">
        <v>45728</v>
      </c>
      <c r="B72" s="1143" t="n">
        <v>4.579</v>
      </c>
      <c r="C72" s="1143" t="n">
        <v>0.3934</v>
      </c>
      <c r="D72" s="1143" t="n">
        <v>0.4922</v>
      </c>
      <c r="E72" s="1143" t="n">
        <v>1.47</v>
      </c>
      <c r="F72" s="1143" t="n">
        <v>4.579</v>
      </c>
      <c r="G72" s="1135" t="inlineStr">
        <is>
          <t>NO</t>
        </is>
      </c>
      <c r="H72" s="1135" t="inlineStr"/>
      <c r="I72" s="1135" t="inlineStr">
        <is>
          <t>No arsenic permit threshold hit on this date.</t>
        </is>
      </c>
    </row>
    <row r="73">
      <c r="A73" s="1142" t="n">
        <v>45729</v>
      </c>
      <c r="B73" s="1143" t="n">
        <v>1.224</v>
      </c>
      <c r="C73" s="1143" t="n">
        <v>0.6432</v>
      </c>
      <c r="D73" s="1143" t="n">
        <v>0.3916</v>
      </c>
      <c r="E73" s="1143" t="n">
        <v>0.8239</v>
      </c>
      <c r="F73" s="1143" t="n">
        <v>1.224</v>
      </c>
      <c r="G73" s="1135" t="inlineStr">
        <is>
          <t>NO</t>
        </is>
      </c>
      <c r="H73" s="1135" t="inlineStr"/>
      <c r="I73" s="1135" t="inlineStr">
        <is>
          <t>No arsenic permit threshold hit on this date.</t>
        </is>
      </c>
    </row>
    <row r="74">
      <c r="A74" s="1142" t="n">
        <v>45730</v>
      </c>
      <c r="B74" s="1143" t="n">
        <v>0.7109</v>
      </c>
      <c r="C74" s="1143" t="n">
        <v>0.4774</v>
      </c>
      <c r="D74" s="1143" t="n">
        <v>0.6004</v>
      </c>
      <c r="E74" s="1143" t="n">
        <v>0.5599</v>
      </c>
      <c r="F74" s="1143" t="n">
        <v>0.7109</v>
      </c>
      <c r="G74" s="1135" t="inlineStr">
        <is>
          <t>NO</t>
        </is>
      </c>
      <c r="H74" s="1135" t="inlineStr"/>
      <c r="I74" s="1135" t="inlineStr">
        <is>
          <t>No arsenic permit threshold hit on this date.</t>
        </is>
      </c>
    </row>
    <row r="75">
      <c r="A75" s="1142" t="n">
        <v>45731</v>
      </c>
      <c r="B75" s="1143" t="n">
        <v>0.6931</v>
      </c>
      <c r="C75" s="1143" t="n">
        <v>0.5665</v>
      </c>
      <c r="D75" s="1143" t="n">
        <v>0.529</v>
      </c>
      <c r="E75" s="1143" t="n">
        <v>0.5883</v>
      </c>
      <c r="F75" s="1143" t="n">
        <v>0.6931</v>
      </c>
      <c r="G75" s="1135" t="inlineStr">
        <is>
          <t>NO</t>
        </is>
      </c>
      <c r="H75" s="1135" t="inlineStr"/>
      <c r="I75" s="1135" t="inlineStr">
        <is>
          <t>No arsenic permit threshold hit on this date.</t>
        </is>
      </c>
    </row>
    <row r="76">
      <c r="A76" s="1142" t="n">
        <v>45732</v>
      </c>
      <c r="B76" s="1143" t="n">
        <v>1.105</v>
      </c>
      <c r="C76" s="1143" t="n">
        <v>0.6253500000000001</v>
      </c>
      <c r="D76" s="1143" t="n">
        <v>0.6165</v>
      </c>
      <c r="E76" s="1143" t="n">
        <v>0.7161999999999999</v>
      </c>
      <c r="F76" s="1143" t="n">
        <v>1.105</v>
      </c>
      <c r="G76" s="1135" t="inlineStr">
        <is>
          <t>NO</t>
        </is>
      </c>
      <c r="H76" s="1135" t="inlineStr"/>
      <c r="I76" s="1135" t="inlineStr">
        <is>
          <t>No arsenic permit threshold hit on this date.</t>
        </is>
      </c>
    </row>
    <row r="77">
      <c r="A77" s="1142" t="n">
        <v>45733</v>
      </c>
      <c r="B77" s="1143" t="n">
        <v>1.231</v>
      </c>
      <c r="C77" s="1143" t="n">
        <v>0.9997</v>
      </c>
      <c r="D77" s="1143" t="n">
        <v>0.9181</v>
      </c>
      <c r="E77" s="1143" t="n">
        <v>0.9748</v>
      </c>
      <c r="F77" s="1143" t="n">
        <v>1.231</v>
      </c>
      <c r="G77" s="1135" t="inlineStr">
        <is>
          <t>NO</t>
        </is>
      </c>
      <c r="H77" s="1135" t="inlineStr"/>
      <c r="I77" s="1135" t="inlineStr">
        <is>
          <t>No arsenic permit threshold hit on this date.</t>
        </is>
      </c>
    </row>
    <row r="78">
      <c r="A78" s="1142" t="n">
        <v>45734</v>
      </c>
      <c r="B78" s="1143" t="n">
        <v>1.081</v>
      </c>
      <c r="C78" s="1143" t="n">
        <v>0.9373</v>
      </c>
      <c r="D78" s="1143" t="n">
        <v>0.8369</v>
      </c>
      <c r="E78" s="1143" t="n">
        <v>0.8754999999999999</v>
      </c>
      <c r="F78" s="1143" t="n">
        <v>1.081</v>
      </c>
      <c r="G78" s="1135" t="inlineStr">
        <is>
          <t>NO</t>
        </is>
      </c>
      <c r="H78" s="1135" t="inlineStr"/>
      <c r="I78" s="1135" t="inlineStr">
        <is>
          <t>No arsenic permit threshold hit on this date.</t>
        </is>
      </c>
    </row>
    <row r="79">
      <c r="A79" s="1142" t="n">
        <v>45735</v>
      </c>
      <c r="B79" s="1143" t="n">
        <v>1.012</v>
      </c>
      <c r="C79" s="1143" t="n">
        <v>0.9312</v>
      </c>
      <c r="D79" s="1143" t="n">
        <v>0.8889</v>
      </c>
      <c r="E79" s="1143" t="n">
        <v>0.8476</v>
      </c>
      <c r="F79" s="1143" t="n">
        <v>1.012</v>
      </c>
      <c r="G79" s="1135" t="inlineStr">
        <is>
          <t>NO</t>
        </is>
      </c>
      <c r="H79" s="1135" t="inlineStr"/>
      <c r="I79" s="1135" t="inlineStr">
        <is>
          <t>No arsenic permit threshold hit on this date.</t>
        </is>
      </c>
    </row>
    <row r="80">
      <c r="A80" s="1142" t="n">
        <v>45736</v>
      </c>
      <c r="B80" s="1143" t="n">
        <v>1.516</v>
      </c>
      <c r="C80" s="1143" t="n">
        <v>1.453</v>
      </c>
      <c r="D80" s="1143" t="n">
        <v>1.31</v>
      </c>
      <c r="E80" s="1143" t="n">
        <v>1.319</v>
      </c>
      <c r="F80" s="1143" t="n">
        <v>1.516</v>
      </c>
      <c r="G80" s="1135" t="inlineStr">
        <is>
          <t>NO</t>
        </is>
      </c>
      <c r="H80" s="1135" t="inlineStr"/>
      <c r="I80" s="1135" t="inlineStr">
        <is>
          <t>No arsenic permit threshold hit on this date.</t>
        </is>
      </c>
    </row>
    <row r="81">
      <c r="A81" s="1142" t="n">
        <v>45737</v>
      </c>
      <c r="B81" s="1143" t="n">
        <v>2.016</v>
      </c>
      <c r="C81" s="1143" t="n">
        <v>1.479</v>
      </c>
      <c r="D81" s="1143" t="n">
        <v>1.206</v>
      </c>
      <c r="E81" s="1143" t="n">
        <v>1.317</v>
      </c>
      <c r="F81" s="1143" t="n">
        <v>2.016</v>
      </c>
      <c r="G81" s="1135" t="inlineStr">
        <is>
          <t>NO</t>
        </is>
      </c>
      <c r="H81" s="1135" t="inlineStr"/>
      <c r="I81" s="1135" t="inlineStr">
        <is>
          <t>No arsenic permit threshold hit on this date.</t>
        </is>
      </c>
    </row>
    <row r="82">
      <c r="A82" s="1142" t="n">
        <v>45738</v>
      </c>
      <c r="B82" s="1143" t="n">
        <v>0.7281</v>
      </c>
      <c r="C82" s="1143" t="n">
        <v>0.69075</v>
      </c>
      <c r="D82" s="1143" t="n">
        <v>0.6827</v>
      </c>
      <c r="E82" s="1143" t="n">
        <v>1.085</v>
      </c>
      <c r="F82" s="1143" t="n">
        <v>1.085</v>
      </c>
      <c r="G82" s="1135" t="inlineStr">
        <is>
          <t>NO</t>
        </is>
      </c>
      <c r="H82" s="1135" t="inlineStr"/>
      <c r="I82" s="1135" t="inlineStr">
        <is>
          <t>No arsenic permit threshold hit on this date.</t>
        </is>
      </c>
    </row>
    <row r="83">
      <c r="A83" s="1142" t="n">
        <v>45739</v>
      </c>
      <c r="B83" s="1143" t="n">
        <v>0.7762</v>
      </c>
      <c r="C83" s="1143" t="n">
        <v>0.8178</v>
      </c>
      <c r="D83" s="1143" t="n">
        <v>0.7323</v>
      </c>
      <c r="E83" s="1143" t="n">
        <v>0.7771</v>
      </c>
      <c r="F83" s="1143" t="n">
        <v>0.8178</v>
      </c>
      <c r="G83" s="1135" t="inlineStr">
        <is>
          <t>NO</t>
        </is>
      </c>
      <c r="H83" s="1135" t="inlineStr"/>
      <c r="I83" s="1135" t="inlineStr">
        <is>
          <t>No arsenic permit threshold hit on this date.</t>
        </is>
      </c>
    </row>
    <row r="84">
      <c r="A84" s="1142" t="n">
        <v>45740</v>
      </c>
      <c r="B84" s="1143" t="n">
        <v>1.239</v>
      </c>
      <c r="C84" s="1143" t="n">
        <v>1.585</v>
      </c>
      <c r="D84" s="1143" t="n">
        <v>1.468</v>
      </c>
      <c r="E84" s="1143" t="n">
        <v>1.692</v>
      </c>
      <c r="F84" s="1143" t="n">
        <v>1.692</v>
      </c>
      <c r="G84" s="1135" t="inlineStr">
        <is>
          <t>NO</t>
        </is>
      </c>
      <c r="H84" s="1135" t="inlineStr"/>
      <c r="I84" s="1135" t="inlineStr">
        <is>
          <t>No arsenic permit threshold hit on this date.</t>
        </is>
      </c>
    </row>
    <row r="85">
      <c r="A85" s="1142" t="n">
        <v>45741</v>
      </c>
      <c r="B85" s="1143" t="n">
        <v>1.141</v>
      </c>
      <c r="C85" s="1143" t="n">
        <v>1.363</v>
      </c>
      <c r="D85" s="1143" t="n">
        <v>1.245</v>
      </c>
      <c r="E85" s="1143" t="n">
        <v>1.252</v>
      </c>
      <c r="F85" s="1143" t="n">
        <v>1.363</v>
      </c>
      <c r="G85" s="1135" t="inlineStr">
        <is>
          <t>NO</t>
        </is>
      </c>
      <c r="H85" s="1135" t="inlineStr"/>
      <c r="I85" s="1135" t="inlineStr">
        <is>
          <t>No arsenic permit threshold hit on this date.</t>
        </is>
      </c>
    </row>
    <row r="86">
      <c r="A86" s="1142" t="n">
        <v>45742</v>
      </c>
      <c r="B86" s="1143" t="n">
        <v>0.6562</v>
      </c>
      <c r="C86" s="1143" t="n">
        <v>0.5756</v>
      </c>
      <c r="D86" s="1143" t="n">
        <v>0.7887</v>
      </c>
      <c r="E86" s="1143" t="n">
        <v>0.586</v>
      </c>
      <c r="F86" s="1143" t="n">
        <v>0.7887</v>
      </c>
      <c r="G86" s="1135" t="inlineStr">
        <is>
          <t>NO</t>
        </is>
      </c>
      <c r="H86" s="1135" t="inlineStr"/>
      <c r="I86" s="1135" t="inlineStr">
        <is>
          <t>No arsenic permit threshold hit on this date.</t>
        </is>
      </c>
    </row>
    <row r="87">
      <c r="A87" s="1142" t="n">
        <v>45743</v>
      </c>
      <c r="B87" s="1143" t="n">
        <v>0.9799</v>
      </c>
      <c r="C87" s="1143" t="n">
        <v>0.8103</v>
      </c>
      <c r="D87" s="1143" t="n">
        <v>0.6758</v>
      </c>
      <c r="E87" s="1143" t="n">
        <v>0.7867</v>
      </c>
      <c r="F87" s="1143" t="n">
        <v>0.9799</v>
      </c>
      <c r="G87" s="1135" t="inlineStr">
        <is>
          <t>NO</t>
        </is>
      </c>
      <c r="H87" s="1135" t="inlineStr"/>
      <c r="I87" s="1135" t="inlineStr">
        <is>
          <t>No arsenic permit threshold hit on this date.</t>
        </is>
      </c>
    </row>
    <row r="88">
      <c r="A88" s="1142" t="n">
        <v>45744</v>
      </c>
      <c r="B88" s="1143" t="n">
        <v>0.6635</v>
      </c>
      <c r="C88" s="1143" t="n">
        <v>0.5036</v>
      </c>
      <c r="D88" s="1143" t="n">
        <v>0.7629</v>
      </c>
      <c r="E88" s="1143" t="n">
        <v>0.6447000000000001</v>
      </c>
      <c r="F88" s="1143" t="n">
        <v>0.7629</v>
      </c>
      <c r="G88" s="1135" t="inlineStr">
        <is>
          <t>NO</t>
        </is>
      </c>
      <c r="H88" s="1135" t="inlineStr"/>
      <c r="I88" s="1135" t="inlineStr">
        <is>
          <t>No arsenic permit threshold hit on this date.</t>
        </is>
      </c>
    </row>
    <row r="89">
      <c r="A89" s="1142" t="n">
        <v>45745</v>
      </c>
      <c r="B89" s="1143" t="n">
        <v>0.7583</v>
      </c>
      <c r="C89" s="1143" t="n">
        <v>0.5556</v>
      </c>
      <c r="D89" s="1143" t="n">
        <v>0.6268</v>
      </c>
      <c r="E89" s="1143" t="n">
        <v>0.6858</v>
      </c>
      <c r="F89" s="1143" t="n">
        <v>0.7583</v>
      </c>
      <c r="G89" s="1135" t="inlineStr">
        <is>
          <t>NO</t>
        </is>
      </c>
      <c r="H89" s="1135" t="inlineStr"/>
      <c r="I89" s="1135" t="inlineStr">
        <is>
          <t>No arsenic permit threshold hit on this date.</t>
        </is>
      </c>
    </row>
    <row r="90">
      <c r="A90" s="1142" t="n">
        <v>45746</v>
      </c>
      <c r="B90" s="1143" t="n">
        <v>0.4868</v>
      </c>
      <c r="C90" s="1143" t="n">
        <v>0.5548999999999999</v>
      </c>
      <c r="D90" s="1143" t="n">
        <v>0.3154</v>
      </c>
      <c r="E90" s="1143" t="n">
        <v>0.4915</v>
      </c>
      <c r="F90" s="1143" t="n">
        <v>0.5548999999999999</v>
      </c>
      <c r="G90" s="1135" t="inlineStr">
        <is>
          <t>NO</t>
        </is>
      </c>
      <c r="H90" s="1135" t="inlineStr"/>
      <c r="I90" s="1135" t="inlineStr">
        <is>
          <t>No arsenic permit threshold hit on this date.</t>
        </is>
      </c>
    </row>
    <row r="91">
      <c r="A91" s="1142" t="n">
        <v>45747</v>
      </c>
      <c r="B91" s="1143" t="n">
        <v>0.5703</v>
      </c>
      <c r="C91" s="1143" t="n">
        <v>0.3796</v>
      </c>
      <c r="D91" s="1143" t="n">
        <v>0.1156</v>
      </c>
      <c r="E91" s="1143" t="n">
        <v>0.464</v>
      </c>
      <c r="F91" s="1143" t="n">
        <v>0.5703</v>
      </c>
      <c r="G91" s="1135" t="inlineStr">
        <is>
          <t>NO</t>
        </is>
      </c>
      <c r="H91" s="1135" t="inlineStr"/>
      <c r="I91" s="1135" t="inlineStr">
        <is>
          <t>No arsenic permit threshold hit on this date.</t>
        </is>
      </c>
    </row>
    <row r="92">
      <c r="A92" s="1142" t="n">
        <v>45748</v>
      </c>
      <c r="B92" s="1143" t="n">
        <v>1.65024</v>
      </c>
      <c r="C92" s="1143" t="n">
        <v>0.8548</v>
      </c>
      <c r="D92" s="1143" t="n">
        <v>0.77277</v>
      </c>
      <c r="E92" s="1143" t="n">
        <v>2.77092</v>
      </c>
      <c r="F92" s="1143" t="n">
        <v>2.77092</v>
      </c>
      <c r="G92" s="1135" t="inlineStr">
        <is>
          <t>NO</t>
        </is>
      </c>
      <c r="H92" s="1135" t="inlineStr"/>
      <c r="I92" s="1135" t="inlineStr">
        <is>
          <t>No arsenic permit threshold hit on this date.</t>
        </is>
      </c>
    </row>
    <row r="93">
      <c r="A93" s="1142" t="n">
        <v>45749</v>
      </c>
      <c r="B93" s="1143" t="n">
        <v>1.3902</v>
      </c>
      <c r="C93" s="1143" t="n">
        <v>1.21157</v>
      </c>
      <c r="D93" s="1143" t="n">
        <v>0.71975</v>
      </c>
      <c r="E93" s="1143" t="n">
        <v>4.21593</v>
      </c>
      <c r="F93" s="1143" t="n">
        <v>4.21593</v>
      </c>
      <c r="G93" s="1135" t="inlineStr">
        <is>
          <t>NO</t>
        </is>
      </c>
      <c r="H93" s="1135" t="inlineStr"/>
      <c r="I93" s="1135" t="inlineStr">
        <is>
          <t>No arsenic permit threshold hit on this date.</t>
        </is>
      </c>
    </row>
    <row r="94">
      <c r="A94" s="1142" t="n">
        <v>45750</v>
      </c>
      <c r="B94" s="1143" t="n">
        <v>1.12682</v>
      </c>
      <c r="C94" s="1143" t="n">
        <v>0.8800950000000001</v>
      </c>
      <c r="D94" s="1143" t="n">
        <v>0.95152</v>
      </c>
      <c r="E94" s="1143" t="n">
        <v>0.95369</v>
      </c>
      <c r="F94" s="1143" t="n">
        <v>1.12682</v>
      </c>
      <c r="G94" s="1135" t="inlineStr">
        <is>
          <t>NO</t>
        </is>
      </c>
      <c r="H94" s="1135" t="inlineStr"/>
      <c r="I94" s="1135" t="inlineStr">
        <is>
          <t>No arsenic permit threshold hit on this date.</t>
        </is>
      </c>
    </row>
    <row r="95">
      <c r="A95" s="1142" t="n">
        <v>45751</v>
      </c>
      <c r="B95" s="1143" t="n">
        <v>1.61421</v>
      </c>
      <c r="C95" s="1143" t="n">
        <v>1.31981</v>
      </c>
      <c r="D95" s="1143" t="n">
        <v>1.05429</v>
      </c>
      <c r="E95" s="1143" t="n">
        <v>1.14977</v>
      </c>
      <c r="F95" s="1143" t="n">
        <v>1.61421</v>
      </c>
      <c r="G95" s="1135" t="inlineStr">
        <is>
          <t>NO</t>
        </is>
      </c>
      <c r="H95" s="1135" t="inlineStr"/>
      <c r="I95" s="1135" t="inlineStr">
        <is>
          <t>No arsenic permit threshold hit on this date.</t>
        </is>
      </c>
    </row>
    <row r="96">
      <c r="A96" s="1142" t="n">
        <v>45752</v>
      </c>
      <c r="B96" s="1143" t="n">
        <v>2.61693</v>
      </c>
      <c r="C96" s="1143" t="n">
        <v>0.89322</v>
      </c>
      <c r="D96" s="1143" t="n">
        <v>0.78861</v>
      </c>
      <c r="E96" s="1143" t="n">
        <v>1.24468</v>
      </c>
      <c r="F96" s="1143" t="n">
        <v>2.61693</v>
      </c>
      <c r="G96" s="1135" t="inlineStr">
        <is>
          <t>NO</t>
        </is>
      </c>
      <c r="H96" s="1135" t="inlineStr"/>
      <c r="I96" s="1135" t="inlineStr">
        <is>
          <t>No arsenic permit threshold hit on this date.</t>
        </is>
      </c>
    </row>
    <row r="97">
      <c r="A97" s="1142" t="n">
        <v>45753</v>
      </c>
      <c r="B97" s="1143" t="n">
        <v>2.48183</v>
      </c>
      <c r="C97" s="1143" t="n">
        <v>0.95168</v>
      </c>
      <c r="D97" s="1143" t="n">
        <v>0.75706</v>
      </c>
      <c r="E97" s="1143" t="n">
        <v>1.46592</v>
      </c>
      <c r="F97" s="1143" t="n">
        <v>2.48183</v>
      </c>
      <c r="G97" s="1135" t="inlineStr">
        <is>
          <t>NO</t>
        </is>
      </c>
      <c r="H97" s="1135" t="inlineStr"/>
      <c r="I97" s="1135" t="inlineStr">
        <is>
          <t>No arsenic permit threshold hit on this date.</t>
        </is>
      </c>
    </row>
    <row r="98">
      <c r="A98" s="1142" t="n">
        <v>45754</v>
      </c>
      <c r="B98" s="1143" t="n">
        <v>2.15689</v>
      </c>
      <c r="C98" s="1143" t="n">
        <v>1.28215</v>
      </c>
      <c r="D98" s="1143" t="n">
        <v>1.37877</v>
      </c>
      <c r="E98" s="1143" t="n">
        <v>2.21586</v>
      </c>
      <c r="F98" s="1143" t="n">
        <v>2.21586</v>
      </c>
      <c r="G98" s="1135" t="inlineStr">
        <is>
          <t>NO</t>
        </is>
      </c>
      <c r="H98" s="1135" t="inlineStr"/>
      <c r="I98" s="1135" t="inlineStr">
        <is>
          <t>No arsenic permit threshold hit on this date.</t>
        </is>
      </c>
    </row>
    <row r="99">
      <c r="A99" s="1142" t="n">
        <v>45755</v>
      </c>
      <c r="B99" s="1143" t="n">
        <v>2.91486</v>
      </c>
      <c r="C99" s="1143" t="n">
        <v>1.59541</v>
      </c>
      <c r="D99" s="1143" t="n">
        <v>1.43268</v>
      </c>
      <c r="E99" s="1143" t="n">
        <v>2.04005</v>
      </c>
      <c r="F99" s="1143" t="n">
        <v>2.91486</v>
      </c>
      <c r="G99" s="1135" t="inlineStr">
        <is>
          <t>NO</t>
        </is>
      </c>
      <c r="H99" s="1135" t="inlineStr"/>
      <c r="I99" s="1135" t="inlineStr">
        <is>
          <t>No arsenic permit threshold hit on this date.</t>
        </is>
      </c>
    </row>
    <row r="100">
      <c r="A100" s="1142" t="n">
        <v>45756</v>
      </c>
      <c r="B100" s="1143" t="n">
        <v>2.55328</v>
      </c>
      <c r="C100" s="1143" t="n">
        <v>1.694345</v>
      </c>
      <c r="D100" s="1143" t="n">
        <v>1.61691</v>
      </c>
      <c r="E100" s="1143" t="n">
        <v>1.72395</v>
      </c>
      <c r="F100" s="1143" t="n">
        <v>2.55328</v>
      </c>
      <c r="G100" s="1135" t="inlineStr">
        <is>
          <t>NO</t>
        </is>
      </c>
      <c r="H100" s="1135" t="inlineStr"/>
      <c r="I100" s="1135" t="inlineStr">
        <is>
          <t>No arsenic permit threshold hit on this date.</t>
        </is>
      </c>
    </row>
    <row r="101">
      <c r="A101" s="1142" t="n">
        <v>45757</v>
      </c>
      <c r="B101" s="1143" t="n">
        <v>2.40761</v>
      </c>
      <c r="C101" s="1143" t="n">
        <v>1.58765</v>
      </c>
      <c r="D101" s="1143" t="n">
        <v>1.59805</v>
      </c>
      <c r="E101" s="1143" t="n">
        <v>1.64134</v>
      </c>
      <c r="F101" s="1143" t="n">
        <v>2.40761</v>
      </c>
      <c r="G101" s="1135" t="inlineStr">
        <is>
          <t>NO</t>
        </is>
      </c>
      <c r="H101" s="1135" t="inlineStr"/>
      <c r="I101" s="1135" t="inlineStr">
        <is>
          <t>No arsenic permit threshold hit on this date.</t>
        </is>
      </c>
    </row>
    <row r="102">
      <c r="A102" s="1142" t="n">
        <v>45758</v>
      </c>
      <c r="B102" s="1143" t="n">
        <v>3.30516</v>
      </c>
      <c r="C102" s="1143" t="n">
        <v>1.74027</v>
      </c>
      <c r="D102" s="1143" t="n">
        <v>1.65739</v>
      </c>
      <c r="E102" s="1143" t="n">
        <v>1.85239</v>
      </c>
      <c r="F102" s="1143" t="n">
        <v>3.30516</v>
      </c>
      <c r="G102" s="1135" t="inlineStr">
        <is>
          <t>NO</t>
        </is>
      </c>
      <c r="H102" s="1135" t="inlineStr"/>
      <c r="I102" s="1135" t="inlineStr">
        <is>
          <t>No arsenic permit threshold hit on this date.</t>
        </is>
      </c>
    </row>
    <row r="103">
      <c r="A103" s="1142" t="n">
        <v>45759</v>
      </c>
      <c r="B103" s="1143" t="n">
        <v>0.9982</v>
      </c>
      <c r="C103" s="1143" t="n">
        <v>1.07664</v>
      </c>
      <c r="D103" s="1143" t="n">
        <v>0.91128</v>
      </c>
      <c r="E103" s="1143" t="n">
        <v>1.3621</v>
      </c>
      <c r="F103" s="1143" t="n">
        <v>1.3621</v>
      </c>
      <c r="G103" s="1135" t="inlineStr">
        <is>
          <t>NO</t>
        </is>
      </c>
      <c r="H103" s="1135" t="inlineStr"/>
      <c r="I103" s="1135" t="inlineStr">
        <is>
          <t>No arsenic permit threshold hit on this date.</t>
        </is>
      </c>
    </row>
    <row r="104">
      <c r="A104" s="1142" t="n">
        <v>45760</v>
      </c>
      <c r="B104" s="1143" t="n">
        <v>1.13045</v>
      </c>
      <c r="C104" s="1143" t="n">
        <v>0.103</v>
      </c>
      <c r="D104" s="1143" t="n">
        <v>0.6728499999999999</v>
      </c>
      <c r="E104" s="1143" t="n">
        <v>1.94486</v>
      </c>
      <c r="F104" s="1143" t="n">
        <v>1.94486</v>
      </c>
      <c r="G104" s="1135" t="inlineStr">
        <is>
          <t>NO</t>
        </is>
      </c>
      <c r="H104" s="1135" t="inlineStr"/>
      <c r="I104" s="1135" t="inlineStr">
        <is>
          <t>No arsenic permit threshold hit on this date.</t>
        </is>
      </c>
    </row>
    <row r="105">
      <c r="A105" s="1142" t="n">
        <v>45761</v>
      </c>
      <c r="B105" s="1143" t="n">
        <v>0.9618</v>
      </c>
      <c r="C105" s="1143" t="n">
        <v>1.03772</v>
      </c>
      <c r="D105" s="1143" t="n">
        <v>0.9094100000000001</v>
      </c>
      <c r="E105" s="1143" t="n">
        <v>1.25558</v>
      </c>
      <c r="F105" s="1143" t="n">
        <v>1.25558</v>
      </c>
      <c r="G105" s="1135" t="inlineStr">
        <is>
          <t>NO</t>
        </is>
      </c>
      <c r="H105" s="1135" t="inlineStr"/>
      <c r="I105" s="1135" t="inlineStr">
        <is>
          <t>No arsenic permit threshold hit on this date.</t>
        </is>
      </c>
    </row>
    <row r="106">
      <c r="A106" s="1142" t="n">
        <v>45762</v>
      </c>
      <c r="B106" s="1143" t="n">
        <v>1.69484</v>
      </c>
      <c r="C106" s="1143" t="n">
        <v>1.11503</v>
      </c>
      <c r="D106" s="1143" t="n">
        <v>0.69524</v>
      </c>
      <c r="E106" s="1143" t="n">
        <v>1.03189</v>
      </c>
      <c r="F106" s="1143" t="n">
        <v>1.69484</v>
      </c>
      <c r="G106" s="1135" t="inlineStr">
        <is>
          <t>NO</t>
        </is>
      </c>
      <c r="H106" s="1135" t="inlineStr"/>
      <c r="I106" s="1135" t="inlineStr">
        <is>
          <t>No arsenic permit threshold hit on this date.</t>
        </is>
      </c>
    </row>
    <row r="107">
      <c r="A107" s="1142" t="n">
        <v>45763</v>
      </c>
      <c r="B107" s="1143" t="n">
        <v>0.95412</v>
      </c>
      <c r="C107" s="1143" t="n">
        <v>1.18101</v>
      </c>
      <c r="D107" s="1143" t="n">
        <v>0.92691</v>
      </c>
      <c r="E107" s="1143" t="n">
        <v>0.86396</v>
      </c>
      <c r="F107" s="1143" t="n">
        <v>1.18101</v>
      </c>
      <c r="G107" s="1135" t="inlineStr">
        <is>
          <t>NO</t>
        </is>
      </c>
      <c r="H107" s="1135" t="inlineStr"/>
      <c r="I107" s="1135" t="inlineStr">
        <is>
          <t>No arsenic permit threshold hit on this date.</t>
        </is>
      </c>
    </row>
    <row r="108">
      <c r="A108" s="1142" t="n">
        <v>45764</v>
      </c>
      <c r="B108" s="1143" t="n">
        <v>0.11</v>
      </c>
      <c r="C108" s="1143" t="n">
        <v>0.849</v>
      </c>
      <c r="D108" s="1143" t="n">
        <v>0.727</v>
      </c>
      <c r="E108" s="1143" t="n">
        <v>0.675</v>
      </c>
      <c r="F108" s="1143" t="n">
        <v>0.849</v>
      </c>
      <c r="G108" s="1135" t="inlineStr">
        <is>
          <t>NO</t>
        </is>
      </c>
      <c r="H108" s="1135" t="inlineStr"/>
      <c r="I108" s="1135" t="inlineStr">
        <is>
          <t>No arsenic permit threshold hit on this date.</t>
        </is>
      </c>
    </row>
    <row r="109">
      <c r="A109" s="1142" t="n">
        <v>45765</v>
      </c>
      <c r="B109" s="1143" t="n">
        <v>0.102</v>
      </c>
      <c r="C109" s="1143" t="n">
        <v>0.104</v>
      </c>
      <c r="D109" s="1143" t="n">
        <v>0.704</v>
      </c>
      <c r="E109" s="1143" t="n">
        <v>0.608</v>
      </c>
      <c r="F109" s="1143" t="n">
        <v>0.704</v>
      </c>
      <c r="G109" s="1135" t="inlineStr">
        <is>
          <t>NO</t>
        </is>
      </c>
      <c r="H109" s="1135" t="inlineStr"/>
      <c r="I109" s="1135" t="inlineStr">
        <is>
          <t>No arsenic permit threshold hit on this date.</t>
        </is>
      </c>
    </row>
    <row r="110">
      <c r="A110" s="1142" t="n">
        <v>45766</v>
      </c>
      <c r="B110" s="1143" t="n">
        <v>0.9496599999999999</v>
      </c>
      <c r="C110" s="1143" t="n">
        <v>0.77696</v>
      </c>
      <c r="D110" s="1143" t="n">
        <v>0.82866</v>
      </c>
      <c r="E110" s="1143" t="n">
        <v>0.76107</v>
      </c>
      <c r="F110" s="1143" t="n">
        <v>0.9496599999999999</v>
      </c>
      <c r="G110" s="1135" t="inlineStr">
        <is>
          <t>NO</t>
        </is>
      </c>
      <c r="H110" s="1135" t="inlineStr"/>
      <c r="I110" s="1135" t="inlineStr">
        <is>
          <t>No arsenic permit threshold hit on this date.</t>
        </is>
      </c>
    </row>
    <row r="111">
      <c r="A111" s="1142" t="n">
        <v>45767</v>
      </c>
      <c r="B111" s="1143" t="n">
        <v>0.83274</v>
      </c>
      <c r="C111" s="1143" t="n">
        <v>0.73767</v>
      </c>
      <c r="D111" s="1143" t="n">
        <v>0.98655</v>
      </c>
      <c r="E111" s="1143" t="n">
        <v>0.88041</v>
      </c>
      <c r="F111" s="1143" t="n">
        <v>0.98655</v>
      </c>
      <c r="G111" s="1135" t="inlineStr">
        <is>
          <t>NO</t>
        </is>
      </c>
      <c r="H111" s="1135" t="inlineStr"/>
      <c r="I111" s="1135" t="inlineStr">
        <is>
          <t>No arsenic permit threshold hit on this date.</t>
        </is>
      </c>
    </row>
    <row r="112">
      <c r="A112" s="1142" t="n">
        <v>45768</v>
      </c>
      <c r="B112" s="1143" t="n">
        <v>1.1144</v>
      </c>
      <c r="C112" s="1143" t="n">
        <v>1.64612</v>
      </c>
      <c r="D112" s="1143" t="n">
        <v>1.38748</v>
      </c>
      <c r="E112" s="1143" t="n">
        <v>1.05538</v>
      </c>
      <c r="F112" s="1143" t="n">
        <v>1.64612</v>
      </c>
      <c r="G112" s="1135" t="inlineStr">
        <is>
          <t>NO</t>
        </is>
      </c>
      <c r="H112" s="1135" t="inlineStr"/>
      <c r="I112" s="1135" t="inlineStr">
        <is>
          <t>No arsenic permit threshold hit on this date.</t>
        </is>
      </c>
    </row>
    <row r="113">
      <c r="A113" s="1142" t="n">
        <v>45769</v>
      </c>
      <c r="B113" s="1143" t="n">
        <v>1.47878</v>
      </c>
      <c r="C113" s="1143" t="n">
        <v>1.09696</v>
      </c>
      <c r="D113" s="1143" t="n">
        <v>0.99174</v>
      </c>
      <c r="E113" s="1143" t="n">
        <v>1.29522</v>
      </c>
      <c r="F113" s="1143" t="n">
        <v>1.47878</v>
      </c>
      <c r="G113" s="1135" t="inlineStr">
        <is>
          <t>NO</t>
        </is>
      </c>
      <c r="H113" s="1135" t="inlineStr"/>
      <c r="I113" s="1135" t="inlineStr">
        <is>
          <t>No arsenic permit threshold hit on this date.</t>
        </is>
      </c>
    </row>
    <row r="114">
      <c r="A114" s="1142" t="n">
        <v>45770</v>
      </c>
      <c r="B114" s="1143" t="n">
        <v>1.21909</v>
      </c>
      <c r="C114" s="1143" t="n">
        <v>0.68129</v>
      </c>
      <c r="D114" s="1143" t="n">
        <v>0.85984</v>
      </c>
      <c r="E114" s="1143" t="n">
        <v>0.68936</v>
      </c>
      <c r="F114" s="1143" t="n">
        <v>1.21909</v>
      </c>
      <c r="G114" s="1135" t="inlineStr">
        <is>
          <t>NO</t>
        </is>
      </c>
      <c r="H114" s="1135" t="inlineStr"/>
      <c r="I114" s="1135" t="inlineStr">
        <is>
          <t>No arsenic permit threshold hit on this date.</t>
        </is>
      </c>
    </row>
    <row r="115">
      <c r="A115" s="1142" t="n">
        <v>45771</v>
      </c>
      <c r="B115" s="1143" t="n">
        <v>0.86515</v>
      </c>
      <c r="C115" s="1143" t="n">
        <v>0.72868</v>
      </c>
      <c r="D115" s="1143" t="n">
        <v>0.75763</v>
      </c>
      <c r="E115" s="1143" t="n">
        <v>0.79986</v>
      </c>
      <c r="F115" s="1143" t="n">
        <v>0.86515</v>
      </c>
      <c r="G115" s="1135" t="inlineStr">
        <is>
          <t>NO</t>
        </is>
      </c>
      <c r="H115" s="1135" t="inlineStr"/>
      <c r="I115" s="1135" t="inlineStr">
        <is>
          <t>No arsenic permit threshold hit on this date.</t>
        </is>
      </c>
    </row>
    <row r="116">
      <c r="A116" s="1142" t="n">
        <v>45772</v>
      </c>
      <c r="B116" s="1143" t="n">
        <v>1.15328</v>
      </c>
      <c r="C116" s="1143" t="n">
        <v>0.1</v>
      </c>
      <c r="D116" s="1143" t="n">
        <v>0.7727000000000001</v>
      </c>
      <c r="E116" s="1143" t="n">
        <v>1.76751</v>
      </c>
      <c r="F116" s="1143" t="n">
        <v>1.76751</v>
      </c>
      <c r="G116" s="1135" t="inlineStr">
        <is>
          <t>NO</t>
        </is>
      </c>
      <c r="H116" s="1135" t="inlineStr"/>
      <c r="I116" s="1135" t="inlineStr">
        <is>
          <t>No arsenic permit threshold hit on this date.</t>
        </is>
      </c>
    </row>
    <row r="117">
      <c r="A117" s="1142" t="n">
        <v>45773</v>
      </c>
      <c r="B117" s="1143" t="n">
        <v>0.6568000000000001</v>
      </c>
      <c r="C117" s="1143" t="n">
        <v>0.104</v>
      </c>
      <c r="D117" s="1143" t="n">
        <v>0.109</v>
      </c>
      <c r="E117" s="1143" t="n">
        <v>1.53142</v>
      </c>
      <c r="F117" s="1143" t="n">
        <v>1.53142</v>
      </c>
      <c r="G117" s="1135" t="inlineStr">
        <is>
          <t>NO</t>
        </is>
      </c>
      <c r="H117" s="1135" t="inlineStr"/>
      <c r="I117" s="1135" t="inlineStr">
        <is>
          <t>No arsenic permit threshold hit on this date.</t>
        </is>
      </c>
    </row>
    <row r="118">
      <c r="A118" s="1142" t="n">
        <v>45774</v>
      </c>
      <c r="B118" s="1143" t="n">
        <v>0.111</v>
      </c>
      <c r="C118" s="1143" t="n">
        <v>0.108</v>
      </c>
      <c r="D118" s="1143" t="n">
        <v>0.1</v>
      </c>
      <c r="E118" s="1143" t="n">
        <v>0.72797</v>
      </c>
      <c r="F118" s="1143" t="n">
        <v>0.72797</v>
      </c>
      <c r="G118" s="1135" t="inlineStr">
        <is>
          <t>NO</t>
        </is>
      </c>
      <c r="H118" s="1135" t="inlineStr"/>
      <c r="I118" s="1135" t="inlineStr">
        <is>
          <t>No arsenic permit threshold hit on this date.</t>
        </is>
      </c>
    </row>
    <row r="119">
      <c r="A119" s="1142" t="n">
        <v>45775</v>
      </c>
      <c r="B119" s="1143" t="n">
        <v>0.8607399999999999</v>
      </c>
      <c r="C119" s="1143" t="n">
        <v>0.65356</v>
      </c>
      <c r="D119" s="1143" t="n">
        <v>0.67805</v>
      </c>
      <c r="E119" s="1143" t="n">
        <v>1.05374</v>
      </c>
      <c r="F119" s="1143" t="n">
        <v>1.05374</v>
      </c>
      <c r="G119" s="1135" t="inlineStr">
        <is>
          <t>NO</t>
        </is>
      </c>
      <c r="H119" s="1135" t="inlineStr"/>
      <c r="I119" s="1135" t="inlineStr">
        <is>
          <t>No arsenic permit threshold hit on this date.</t>
        </is>
      </c>
    </row>
    <row r="120">
      <c r="A120" s="1142" t="n">
        <v>45776</v>
      </c>
      <c r="B120" s="1143" t="n">
        <v>1.45199</v>
      </c>
      <c r="C120" s="1143" t="n">
        <v>1.19877</v>
      </c>
      <c r="D120" s="1143" t="n">
        <v>1.06943</v>
      </c>
      <c r="E120" s="1143" t="n">
        <v>1.02448</v>
      </c>
      <c r="F120" s="1143" t="n">
        <v>1.45199</v>
      </c>
      <c r="G120" s="1135" t="inlineStr">
        <is>
          <t>NO</t>
        </is>
      </c>
      <c r="H120" s="1135" t="inlineStr"/>
      <c r="I120" s="1135" t="inlineStr">
        <is>
          <t>No arsenic permit threshold hit on this date.</t>
        </is>
      </c>
    </row>
    <row r="121">
      <c r="A121" s="1142" t="n">
        <v>45777</v>
      </c>
      <c r="B121" s="1143" t="n">
        <v>1.02218</v>
      </c>
      <c r="C121" s="1143" t="n">
        <v>0.75842</v>
      </c>
      <c r="D121" s="1143" t="n">
        <v>0.81978</v>
      </c>
      <c r="E121" s="1143" t="n">
        <v>1.22908</v>
      </c>
      <c r="F121" s="1143" t="n">
        <v>1.22908</v>
      </c>
      <c r="G121" s="1135" t="inlineStr">
        <is>
          <t>NO</t>
        </is>
      </c>
      <c r="H121" s="1135" t="inlineStr"/>
      <c r="I121" s="1135" t="inlineStr">
        <is>
          <t>No arsenic permit threshold hit on this date.</t>
        </is>
      </c>
    </row>
    <row r="122">
      <c r="A122" s="1142" t="n">
        <v>45778</v>
      </c>
      <c r="B122" s="1143" t="n">
        <v>0.93359</v>
      </c>
      <c r="C122" s="1143" t="n">
        <v>0.77535</v>
      </c>
      <c r="D122" s="1143" t="n">
        <v>0.70869</v>
      </c>
      <c r="E122" s="1143" t="n">
        <v>0.91518</v>
      </c>
      <c r="F122" s="1143" t="n">
        <v>0.93359</v>
      </c>
      <c r="G122" s="1135" t="inlineStr">
        <is>
          <t>NO</t>
        </is>
      </c>
      <c r="H122" s="1135" t="inlineStr"/>
      <c r="I122" s="1135" t="inlineStr">
        <is>
          <t>No arsenic permit threshold hit on this date.</t>
        </is>
      </c>
    </row>
    <row r="123">
      <c r="A123" s="1142" t="n">
        <v>45779</v>
      </c>
      <c r="B123" s="1143" t="n">
        <v>0.7832895475209154</v>
      </c>
      <c r="C123" s="1143" t="n">
        <v>0.9167796160709313</v>
      </c>
      <c r="D123" s="1143" t="n">
        <v>0.6530003196739972</v>
      </c>
      <c r="E123" s="1143" t="n">
        <v>0.8984274971597072</v>
      </c>
      <c r="F123" s="1143" t="n">
        <v>0.9167796160709313</v>
      </c>
      <c r="G123" s="1135" t="inlineStr">
        <is>
          <t>NO</t>
        </is>
      </c>
      <c r="H123" s="1135" t="inlineStr"/>
      <c r="I123" s="1135" t="inlineStr">
        <is>
          <t>No arsenic permit threshold hit on this date.</t>
        </is>
      </c>
    </row>
    <row r="124">
      <c r="A124" s="1142" t="n">
        <v>45780</v>
      </c>
      <c r="B124" s="1143" t="n">
        <v>0.4098428636830513</v>
      </c>
      <c r="C124" s="1143" t="n">
        <v>0.367093467108777</v>
      </c>
      <c r="D124" s="1143" t="n">
        <v>0.403249449302024</v>
      </c>
      <c r="E124" s="1143" t="n">
        <v>0.7327575205450659</v>
      </c>
      <c r="F124" s="1143" t="n">
        <v>0.7327575205450659</v>
      </c>
      <c r="G124" s="1135" t="inlineStr">
        <is>
          <t>NO</t>
        </is>
      </c>
      <c r="H124" s="1135" t="inlineStr"/>
      <c r="I124" s="1135" t="inlineStr">
        <is>
          <t>No arsenic permit threshold hit on this date.</t>
        </is>
      </c>
    </row>
    <row r="125">
      <c r="A125" s="1142" t="n">
        <v>45781</v>
      </c>
      <c r="B125" s="1143" t="n">
        <v>0.441739972557703</v>
      </c>
      <c r="C125" s="1143" t="n">
        <v>0.2787311082784074</v>
      </c>
      <c r="D125" s="1143" t="n">
        <v>0.2934951679027419</v>
      </c>
      <c r="E125" s="1143" t="n">
        <v>1.234920383072614</v>
      </c>
      <c r="F125" s="1143" t="n">
        <v>1.234920383072614</v>
      </c>
      <c r="G125" s="1135" t="inlineStr">
        <is>
          <t>NO</t>
        </is>
      </c>
      <c r="H125" s="1135" t="inlineStr"/>
      <c r="I125" s="1135" t="inlineStr">
        <is>
          <t>No arsenic permit threshold hit on this date.</t>
        </is>
      </c>
    </row>
    <row r="126">
      <c r="A126" s="1142" t="n">
        <v>45782</v>
      </c>
      <c r="B126" s="1143" t="n">
        <v>1.210608744714138</v>
      </c>
      <c r="C126" s="1143" t="n">
        <v>0.4980032332299887</v>
      </c>
      <c r="D126" s="1143" t="n">
        <v>0.4720695524796957</v>
      </c>
      <c r="E126" s="1143" t="n">
        <v>1.715310165610343</v>
      </c>
      <c r="F126" s="1143" t="n">
        <v>1.715310165610343</v>
      </c>
      <c r="G126" s="1135" t="inlineStr">
        <is>
          <t>NO</t>
        </is>
      </c>
      <c r="H126" s="1135" t="inlineStr"/>
      <c r="I126" s="1135" t="inlineStr">
        <is>
          <t>No arsenic permit threshold hit on this date.</t>
        </is>
      </c>
    </row>
    <row r="127">
      <c r="A127" s="1142" t="n">
        <v>45783</v>
      </c>
      <c r="B127" s="1143" t="n">
        <v>0.7043256384041713</v>
      </c>
      <c r="C127" s="1143" t="n">
        <v>1.517511994386628</v>
      </c>
      <c r="D127" s="1143" t="n">
        <v>0.6530126565879399</v>
      </c>
      <c r="E127" s="1143" t="n">
        <v>0.7494180085761054</v>
      </c>
      <c r="F127" s="1143" t="n">
        <v>1.517511994386628</v>
      </c>
      <c r="G127" s="1135" t="inlineStr">
        <is>
          <t>NO</t>
        </is>
      </c>
      <c r="H127" s="1135" t="inlineStr"/>
      <c r="I127" s="1135" t="inlineStr">
        <is>
          <t>No arsenic permit threshold hit on this date.</t>
        </is>
      </c>
    </row>
    <row r="128">
      <c r="A128" s="1142" t="n">
        <v>45784</v>
      </c>
      <c r="B128" s="1143" t="n">
        <v>0.8246809992795776</v>
      </c>
      <c r="C128" s="1143" t="n">
        <v>1.373872300739709</v>
      </c>
      <c r="D128" s="1143" t="n">
        <v>0.9010696367695852</v>
      </c>
      <c r="E128" s="1143" t="n">
        <v>0.7715846223281552</v>
      </c>
      <c r="F128" s="1143" t="n">
        <v>1.373872300739709</v>
      </c>
      <c r="G128" s="1135" t="inlineStr">
        <is>
          <t>NO</t>
        </is>
      </c>
      <c r="H128" s="1135" t="inlineStr"/>
      <c r="I128" s="1135" t="inlineStr">
        <is>
          <t>No arsenic permit threshold hit on this date.</t>
        </is>
      </c>
    </row>
    <row r="129">
      <c r="A129" s="1142" t="n">
        <v>45785</v>
      </c>
      <c r="B129" s="1143" t="n">
        <v>1.489179734837154</v>
      </c>
      <c r="C129" s="1143" t="n">
        <v>1.661820354759246</v>
      </c>
      <c r="D129" s="1143" t="n">
        <v>1.145377783583738</v>
      </c>
      <c r="E129" s="1143" t="n">
        <v>1.290803860346847</v>
      </c>
      <c r="F129" s="1143" t="n">
        <v>1.661820354759246</v>
      </c>
      <c r="G129" s="1135" t="inlineStr">
        <is>
          <t>NO</t>
        </is>
      </c>
      <c r="H129" s="1135" t="inlineStr"/>
      <c r="I129" s="1135" t="inlineStr">
        <is>
          <t>No arsenic permit threshold hit on this date.</t>
        </is>
      </c>
    </row>
    <row r="130">
      <c r="A130" s="1142" t="n">
        <v>45786</v>
      </c>
      <c r="B130" s="1143" t="n">
        <v>1.224684190143104</v>
      </c>
      <c r="C130" s="1143" t="n">
        <v>1.971466424140391</v>
      </c>
      <c r="D130" s="1143" t="n">
        <v>1.339347698185186</v>
      </c>
      <c r="E130" s="1143" t="n">
        <v>1.473666138154931</v>
      </c>
      <c r="F130" s="1143" t="n">
        <v>1.971466424140391</v>
      </c>
      <c r="G130" s="1135" t="inlineStr">
        <is>
          <t>NO</t>
        </is>
      </c>
      <c r="H130" s="1135" t="inlineStr"/>
      <c r="I130" s="1135" t="inlineStr">
        <is>
          <t>No arsenic permit threshold hit on this date.</t>
        </is>
      </c>
    </row>
    <row r="131">
      <c r="A131" s="1142" t="n">
        <v>45787</v>
      </c>
      <c r="B131" s="1143" t="n">
        <v>1.069792398364067</v>
      </c>
      <c r="C131" s="1143" t="n">
        <v>1.206914131083807</v>
      </c>
      <c r="D131" s="1143" t="n">
        <v>0.9186751797899806</v>
      </c>
      <c r="E131" s="1143" t="n">
        <v>1.045332412064232</v>
      </c>
      <c r="F131" s="1143" t="n">
        <v>1.206914131083807</v>
      </c>
      <c r="G131" s="1135" t="inlineStr">
        <is>
          <t>NO</t>
        </is>
      </c>
      <c r="H131" s="1135" t="inlineStr"/>
      <c r="I131" s="1135" t="inlineStr">
        <is>
          <t>No arsenic permit threshold hit on this date.</t>
        </is>
      </c>
    </row>
    <row r="132">
      <c r="A132" s="1142" t="n">
        <v>45788</v>
      </c>
      <c r="B132" s="1143" t="n">
        <v>0.6411699604312463</v>
      </c>
      <c r="C132" s="1143" t="n">
        <v>0.8149083154790234</v>
      </c>
      <c r="D132" s="1143" t="n">
        <v>0.5846284366664133</v>
      </c>
      <c r="E132" s="1143" t="n">
        <v>1.290586299425807</v>
      </c>
      <c r="F132" s="1143" t="n">
        <v>1.290586299425807</v>
      </c>
      <c r="G132" s="1135" t="inlineStr">
        <is>
          <t>NO</t>
        </is>
      </c>
      <c r="H132" s="1135" t="inlineStr"/>
      <c r="I132" s="1135" t="inlineStr">
        <is>
          <t>No arsenic permit threshold hit on this date.</t>
        </is>
      </c>
    </row>
    <row r="133">
      <c r="A133" s="1142" t="n">
        <v>45789</v>
      </c>
      <c r="B133" s="1143" t="n">
        <v>0.4333844485551842</v>
      </c>
      <c r="C133" s="1143" t="n">
        <v>0.4023590818060276</v>
      </c>
      <c r="D133" s="1143" t="n">
        <v>0.4075965946757394</v>
      </c>
      <c r="E133" s="1143" t="n">
        <v>0.4789845982369042</v>
      </c>
      <c r="F133" s="1143" t="n">
        <v>0.4789845982369042</v>
      </c>
      <c r="G133" s="1135" t="inlineStr">
        <is>
          <t>NO</t>
        </is>
      </c>
      <c r="H133" s="1135" t="inlineStr"/>
      <c r="I133" s="1135" t="inlineStr">
        <is>
          <t>No arsenic permit threshold hit on this date.</t>
        </is>
      </c>
    </row>
    <row r="134">
      <c r="A134" s="1142" t="n">
        <v>45790</v>
      </c>
      <c r="B134" s="1143" t="n">
        <v>0.5191866006184722</v>
      </c>
      <c r="C134" s="1143" t="n">
        <v>0.4249562586669762</v>
      </c>
      <c r="D134" s="1143" t="n">
        <v>0.4637971840608791</v>
      </c>
      <c r="E134" s="1143" t="n">
        <v>0.5972927619472443</v>
      </c>
      <c r="F134" s="1143" t="n">
        <v>0.5972927619472443</v>
      </c>
      <c r="G134" s="1135" t="inlineStr">
        <is>
          <t>NO</t>
        </is>
      </c>
      <c r="H134" s="1135" t="inlineStr"/>
      <c r="I134" s="1135" t="inlineStr">
        <is>
          <t>No arsenic permit threshold hit on this date.</t>
        </is>
      </c>
    </row>
    <row r="135">
      <c r="A135" s="1142" t="n">
        <v>45791</v>
      </c>
      <c r="B135" s="1143" t="n">
        <v>0.8140644097111736</v>
      </c>
      <c r="C135" s="1143" t="n">
        <v>0.8257225813837084</v>
      </c>
      <c r="D135" s="1143" t="n">
        <v>0.7152916300355779</v>
      </c>
      <c r="E135" s="1143" t="n">
        <v>0.8223002287917672</v>
      </c>
      <c r="F135" s="1143" t="n">
        <v>0.8257225813837084</v>
      </c>
      <c r="G135" s="1135" t="inlineStr">
        <is>
          <t>NO</t>
        </is>
      </c>
      <c r="H135" s="1135" t="inlineStr"/>
      <c r="I135" s="1135" t="inlineStr">
        <is>
          <t>No arsenic permit threshold hit on this date.</t>
        </is>
      </c>
    </row>
    <row r="136">
      <c r="A136" s="1142" t="n">
        <v>45792</v>
      </c>
      <c r="B136" s="1143" t="n">
        <v>0.7096693084724671</v>
      </c>
      <c r="C136" s="1143" t="n">
        <v>0.8084788719171411</v>
      </c>
      <c r="D136" s="1143" t="n">
        <v>0.7208604241735567</v>
      </c>
      <c r="E136" s="1143" t="n">
        <v>0.8137772956370886</v>
      </c>
      <c r="F136" s="1143" t="n">
        <v>0.8137772956370886</v>
      </c>
      <c r="G136" s="1135" t="inlineStr">
        <is>
          <t>NO</t>
        </is>
      </c>
      <c r="H136" s="1135" t="inlineStr"/>
      <c r="I136" s="1135" t="inlineStr">
        <is>
          <t>No arsenic permit threshold hit on this date.</t>
        </is>
      </c>
    </row>
    <row r="137">
      <c r="A137" s="1142" t="n">
        <v>45793</v>
      </c>
      <c r="B137" s="1143" t="n">
        <v>0.8522304014705916</v>
      </c>
      <c r="C137" s="1143" t="n">
        <v>0.6689964571453018</v>
      </c>
      <c r="D137" s="1143" t="n">
        <v>0.8215385851840955</v>
      </c>
      <c r="E137" s="1143" t="n">
        <v>0.747806137568674</v>
      </c>
      <c r="F137" s="1143" t="n">
        <v>0.8522304014705916</v>
      </c>
      <c r="G137" s="1135" t="inlineStr">
        <is>
          <t>NO</t>
        </is>
      </c>
      <c r="H137" s="1135" t="inlineStr"/>
      <c r="I137" s="1135" t="inlineStr">
        <is>
          <t>No arsenic permit threshold hit on this date.</t>
        </is>
      </c>
    </row>
    <row r="138">
      <c r="A138" s="1142" t="n">
        <v>45794</v>
      </c>
      <c r="B138" s="1143" t="n">
        <v>0.4812399067762141</v>
      </c>
      <c r="C138" s="1143" t="n">
        <v>0.302099819704633</v>
      </c>
      <c r="D138" s="1143" t="n">
        <v>0.3223895228655983</v>
      </c>
      <c r="E138" s="1143" t="n">
        <v>0.3795850298473127</v>
      </c>
      <c r="F138" s="1143" t="n">
        <v>0.4812399067762141</v>
      </c>
      <c r="G138" s="1135" t="inlineStr">
        <is>
          <t>NO</t>
        </is>
      </c>
      <c r="H138" s="1135" t="inlineStr"/>
      <c r="I138" s="1135" t="inlineStr">
        <is>
          <t>No arsenic permit threshold hit on this date.</t>
        </is>
      </c>
    </row>
    <row r="139">
      <c r="A139" s="1142" t="n">
        <v>45795</v>
      </c>
      <c r="B139" s="1143" t="n">
        <v>0.5331989368139621</v>
      </c>
      <c r="C139" s="1143" t="n">
        <v>0.3691459523427777</v>
      </c>
      <c r="D139" s="1143" t="n">
        <v>0.3253787839031038</v>
      </c>
      <c r="E139" s="1143" t="n">
        <v>0.6773686947137363</v>
      </c>
      <c r="F139" s="1143" t="n">
        <v>0.6773686947137363</v>
      </c>
      <c r="G139" s="1135" t="inlineStr">
        <is>
          <t>NO</t>
        </is>
      </c>
      <c r="H139" s="1135" t="inlineStr"/>
      <c r="I139" s="1135" t="inlineStr">
        <is>
          <t>No arsenic permit threshold hit on this date.</t>
        </is>
      </c>
    </row>
    <row r="140">
      <c r="A140" s="1142" t="n">
        <v>45796</v>
      </c>
      <c r="B140" s="1143" t="n">
        <v>0.9458550134226374</v>
      </c>
      <c r="C140" s="1143" t="n">
        <v>1.080203732525794</v>
      </c>
      <c r="D140" s="1143" t="n">
        <v>1.00276053511136</v>
      </c>
      <c r="E140" s="1143" t="n">
        <v>0.9915222279882343</v>
      </c>
      <c r="F140" s="1143" t="n">
        <v>1.080203732525794</v>
      </c>
      <c r="G140" s="1135" t="inlineStr">
        <is>
          <t>NO</t>
        </is>
      </c>
      <c r="H140" s="1135" t="inlineStr"/>
      <c r="I140" s="1135" t="inlineStr">
        <is>
          <t>No arsenic permit threshold hit on this date.</t>
        </is>
      </c>
    </row>
    <row r="141">
      <c r="A141" s="1142" t="n">
        <v>45797</v>
      </c>
      <c r="B141" s="1143" t="n">
        <v>1.328010552966954</v>
      </c>
      <c r="C141" s="1143" t="n">
        <v>1.268859027313291</v>
      </c>
      <c r="D141" s="1143" t="n">
        <v>1.128444715104517</v>
      </c>
      <c r="E141" s="1143" t="n">
        <v>1.647990358314953</v>
      </c>
      <c r="F141" s="1143" t="n">
        <v>1.647990358314953</v>
      </c>
      <c r="G141" s="1135" t="inlineStr">
        <is>
          <t>NO</t>
        </is>
      </c>
      <c r="H141" s="1135" t="inlineStr"/>
      <c r="I141" s="1135" t="inlineStr">
        <is>
          <t>No arsenic permit threshold hit on this date.</t>
        </is>
      </c>
    </row>
    <row r="142">
      <c r="A142" s="1142" t="n">
        <v>45798</v>
      </c>
      <c r="B142" s="1143" t="n">
        <v>1.224787347612508</v>
      </c>
      <c r="C142" s="1143" t="n">
        <v>1.314140701280413</v>
      </c>
      <c r="D142" s="1143" t="n">
        <v>1.240070298179096</v>
      </c>
      <c r="E142" s="1143" t="n">
        <v>1.431106480254244</v>
      </c>
      <c r="F142" s="1143" t="n">
        <v>1.431106480254244</v>
      </c>
      <c r="G142" s="1135" t="inlineStr">
        <is>
          <t>NO</t>
        </is>
      </c>
      <c r="H142" s="1135" t="inlineStr"/>
      <c r="I142" s="1135" t="inlineStr">
        <is>
          <t>No arsenic permit threshold hit on this date.</t>
        </is>
      </c>
    </row>
    <row r="143">
      <c r="A143" s="1142" t="n">
        <v>45799</v>
      </c>
      <c r="B143" s="1143" t="n">
        <v>1.079131359542994</v>
      </c>
      <c r="C143" s="1143" t="n">
        <v>1.69930121230655</v>
      </c>
      <c r="D143" s="1143" t="n">
        <v>1.00111527506291</v>
      </c>
      <c r="E143" s="1143" t="n">
        <v>0.9956467984348187</v>
      </c>
      <c r="F143" s="1143" t="n">
        <v>1.69930121230655</v>
      </c>
      <c r="G143" s="1135" t="inlineStr">
        <is>
          <t>NO</t>
        </is>
      </c>
      <c r="H143" s="1135" t="inlineStr"/>
      <c r="I143" s="1135" t="inlineStr">
        <is>
          <t>No arsenic permit threshold hit on this date.</t>
        </is>
      </c>
    </row>
    <row r="144">
      <c r="A144" s="1142" t="n">
        <v>45800</v>
      </c>
      <c r="B144" s="1143" t="n">
        <v>1.12811536549849</v>
      </c>
      <c r="C144" s="1143" t="n">
        <v>0.9216110686894309</v>
      </c>
      <c r="D144" s="1143" t="n">
        <v>0.9276848050689992</v>
      </c>
      <c r="E144" s="1143" t="n">
        <v>1.036133108851031</v>
      </c>
      <c r="F144" s="1143" t="n">
        <v>1.12811536549849</v>
      </c>
      <c r="G144" s="1135" t="inlineStr">
        <is>
          <t>NO</t>
        </is>
      </c>
      <c r="H144" s="1135" t="inlineStr"/>
      <c r="I144" s="1135" t="inlineStr">
        <is>
          <t>No arsenic permit threshold hit on this date.</t>
        </is>
      </c>
    </row>
    <row r="145">
      <c r="A145" s="1142" t="n">
        <v>45801</v>
      </c>
      <c r="B145" s="1143" t="n">
        <v>0.5817756060442528</v>
      </c>
      <c r="C145" s="1143" t="n">
        <v>0.3883595975847539</v>
      </c>
      <c r="D145" s="1143" t="n">
        <v>0.3710995236586423</v>
      </c>
      <c r="E145" s="1143" t="n">
        <v>0.6039385070959145</v>
      </c>
      <c r="F145" s="1143" t="n">
        <v>0.6039385070959145</v>
      </c>
      <c r="G145" s="1135" t="inlineStr">
        <is>
          <t>NO</t>
        </is>
      </c>
      <c r="H145" s="1135" t="inlineStr"/>
      <c r="I145" s="1135" t="inlineStr">
        <is>
          <t>No arsenic permit threshold hit on this date.</t>
        </is>
      </c>
    </row>
    <row r="146">
      <c r="A146" s="1142" t="n">
        <v>45802</v>
      </c>
      <c r="B146" s="1143" t="n">
        <v>0.6064291992402608</v>
      </c>
      <c r="C146" s="1143" t="n">
        <v>0.3654055648381072</v>
      </c>
      <c r="D146" s="1143" t="n">
        <v>0.323319750395915</v>
      </c>
      <c r="E146" s="1143" t="n">
        <v>0.5742359910088373</v>
      </c>
      <c r="F146" s="1143" t="n">
        <v>0.6064291992402608</v>
      </c>
      <c r="G146" s="1135" t="inlineStr">
        <is>
          <t>NO</t>
        </is>
      </c>
      <c r="H146" s="1135" t="inlineStr"/>
      <c r="I146" s="1135" t="inlineStr">
        <is>
          <t>No arsenic permit threshold hit on this date.</t>
        </is>
      </c>
    </row>
    <row r="147">
      <c r="A147" s="1142" t="n">
        <v>45803</v>
      </c>
      <c r="B147" s="1143" t="n">
        <v>0.5540850103490977</v>
      </c>
      <c r="C147" s="1143" t="n">
        <v>0.6111264602406636</v>
      </c>
      <c r="D147" s="1143" t="n">
        <v>0.440137800249791</v>
      </c>
      <c r="E147" s="1143" t="n">
        <v>0.997066928432301</v>
      </c>
      <c r="F147" s="1143" t="n">
        <v>0.997066928432301</v>
      </c>
      <c r="G147" s="1135" t="inlineStr">
        <is>
          <t>NO</t>
        </is>
      </c>
      <c r="H147" s="1135" t="inlineStr"/>
      <c r="I147" s="1135" t="inlineStr">
        <is>
          <t>No arsenic permit threshold hit on this date.</t>
        </is>
      </c>
    </row>
    <row r="148">
      <c r="A148" s="1142" t="n">
        <v>45804</v>
      </c>
      <c r="B148" s="1143" t="n">
        <v>0.7787697764486453</v>
      </c>
      <c r="C148" s="1143" t="n">
        <v>0.6822286885208131</v>
      </c>
      <c r="D148" s="1143" t="n">
        <v>0.8286069804223237</v>
      </c>
      <c r="E148" s="1143" t="n">
        <v>1.723592727939141</v>
      </c>
      <c r="F148" s="1143" t="n">
        <v>1.723592727939141</v>
      </c>
      <c r="G148" s="1135" t="inlineStr">
        <is>
          <t>NO</t>
        </is>
      </c>
      <c r="H148" s="1135" t="inlineStr"/>
      <c r="I148" s="1135" t="inlineStr">
        <is>
          <t>No arsenic permit threshold hit on this date.</t>
        </is>
      </c>
    </row>
    <row r="149">
      <c r="A149" s="1142" t="n">
        <v>45805</v>
      </c>
      <c r="B149" s="1143" t="n">
        <v>1.0839974981197</v>
      </c>
      <c r="C149" s="1143" t="n">
        <v>0.9224490092751439</v>
      </c>
      <c r="D149" s="1143" t="n">
        <v>0.7649823207164488</v>
      </c>
      <c r="E149" s="1143" t="n">
        <v>0.9546506677534251</v>
      </c>
      <c r="F149" s="1143" t="n">
        <v>1.0839974981197</v>
      </c>
      <c r="G149" s="1135" t="inlineStr">
        <is>
          <t>NO</t>
        </is>
      </c>
      <c r="H149" s="1135" t="inlineStr"/>
      <c r="I149" s="1135" t="inlineStr">
        <is>
          <t>No arsenic permit threshold hit on this date.</t>
        </is>
      </c>
    </row>
    <row r="150">
      <c r="A150" s="1142" t="n">
        <v>45806</v>
      </c>
      <c r="B150" s="1143" t="n">
        <v>1.148966404375475</v>
      </c>
      <c r="C150" s="1143" t="n">
        <v>1.053661074073933</v>
      </c>
      <c r="D150" s="1143" t="n">
        <v>0.8670590607923226</v>
      </c>
      <c r="E150" s="1143" t="n">
        <v>0.7945369867416547</v>
      </c>
      <c r="F150" s="1143" t="n">
        <v>1.148966404375475</v>
      </c>
      <c r="G150" s="1135" t="inlineStr">
        <is>
          <t>NO</t>
        </is>
      </c>
      <c r="H150" s="1135" t="inlineStr"/>
      <c r="I150" s="1135" t="inlineStr">
        <is>
          <t>No arsenic permit threshold hit on this date.</t>
        </is>
      </c>
    </row>
    <row r="151">
      <c r="A151" s="1142" t="n">
        <v>45807</v>
      </c>
      <c r="B151" s="1143" t="n">
        <v>1.655863215521164</v>
      </c>
      <c r="C151" s="1143" t="n">
        <v>1.475270298053168</v>
      </c>
      <c r="D151" s="1143" t="n">
        <v>1.029093446542039</v>
      </c>
      <c r="E151" s="1143" t="n">
        <v>1.3438727479579</v>
      </c>
      <c r="F151" s="1143" t="n">
        <v>1.655863215521164</v>
      </c>
      <c r="G151" s="1135" t="inlineStr">
        <is>
          <t>NO</t>
        </is>
      </c>
      <c r="H151" s="1135" t="inlineStr"/>
      <c r="I151" s="1135" t="inlineStr">
        <is>
          <t>No arsenic permit threshold hit on this date.</t>
        </is>
      </c>
    </row>
    <row r="152">
      <c r="A152" s="1142" t="n">
        <v>45808</v>
      </c>
      <c r="B152" s="1143" t="n">
        <v>1.168612360484975</v>
      </c>
      <c r="C152" s="1143" t="n">
        <v>1.086227398266782</v>
      </c>
      <c r="D152" s="1143" t="n">
        <v>1.03508296359939</v>
      </c>
      <c r="E152" s="1143" t="n">
        <v>1.213850101911091</v>
      </c>
      <c r="F152" s="1143" t="n">
        <v>1.213850101911091</v>
      </c>
      <c r="G152" s="1135" t="inlineStr">
        <is>
          <t>NO</t>
        </is>
      </c>
      <c r="H152" s="1135" t="inlineStr"/>
      <c r="I152" s="1135" t="inlineStr">
        <is>
          <t>No arsenic permit threshold hit on this date.</t>
        </is>
      </c>
    </row>
    <row r="153">
      <c r="A153" s="1142" t="n">
        <v>45809</v>
      </c>
      <c r="B153" s="1143" t="n">
        <v>0.7635599960983348</v>
      </c>
      <c r="C153" s="1143" t="n">
        <v>1.065945194964508</v>
      </c>
      <c r="D153" s="1143" t="n">
        <v>0.7053970493159474</v>
      </c>
      <c r="E153" s="1143" t="n">
        <v>0.8869953366695011</v>
      </c>
      <c r="F153" s="1143" t="n">
        <v>1.065945194964508</v>
      </c>
      <c r="G153" s="1135" t="inlineStr">
        <is>
          <t>NO</t>
        </is>
      </c>
      <c r="H153" s="1135" t="inlineStr"/>
      <c r="I153" s="1135" t="inlineStr">
        <is>
          <t>No arsenic permit threshold hit on this date.</t>
        </is>
      </c>
    </row>
    <row r="154">
      <c r="A154" s="1142" t="n">
        <v>45810</v>
      </c>
      <c r="B154" s="1143" t="n">
        <v>0.8736860991324105</v>
      </c>
      <c r="C154" s="1143" t="n">
        <v>0.8496038111962743</v>
      </c>
      <c r="D154" s="1143" t="n">
        <v>0.8609714018216045</v>
      </c>
      <c r="E154" s="1143" t="n">
        <v>0.9081368077108153</v>
      </c>
      <c r="F154" s="1143" t="n">
        <v>0.9081368077108153</v>
      </c>
      <c r="G154" s="1135" t="inlineStr">
        <is>
          <t>NO</t>
        </is>
      </c>
      <c r="H154" s="1135" t="inlineStr"/>
      <c r="I154" s="1135" t="inlineStr">
        <is>
          <t>No arsenic permit threshold hit on this date.</t>
        </is>
      </c>
    </row>
    <row r="155">
      <c r="A155" s="1142" t="n">
        <v>45811</v>
      </c>
      <c r="B155" s="1143" t="n">
        <v>0.809872973384659</v>
      </c>
      <c r="C155" s="1143" t="n">
        <v>1.003989748409643</v>
      </c>
      <c r="D155" s="1143" t="n">
        <v>0.729453707228452</v>
      </c>
      <c r="E155" s="1143" t="n">
        <v>0.9470679359333724</v>
      </c>
      <c r="F155" s="1143" t="n">
        <v>1.003989748409643</v>
      </c>
      <c r="G155" s="1135" t="inlineStr">
        <is>
          <t>NO</t>
        </is>
      </c>
      <c r="H155" s="1135" t="inlineStr"/>
      <c r="I155" s="1135" t="inlineStr">
        <is>
          <t>No arsenic permit threshold hit on this date.</t>
        </is>
      </c>
    </row>
    <row r="156">
      <c r="A156" s="1142" t="n">
        <v>45812</v>
      </c>
      <c r="B156" s="1143" t="n">
        <v>0.8385575001188268</v>
      </c>
      <c r="C156" s="1143" t="n">
        <v>0.6573199317794325</v>
      </c>
      <c r="D156" s="1143" t="n">
        <v>0.7496894943831375</v>
      </c>
      <c r="E156" s="1143" t="n">
        <v>0.7679294212363081</v>
      </c>
      <c r="F156" s="1143" t="n">
        <v>0.8385575001188268</v>
      </c>
      <c r="G156" s="1135" t="inlineStr">
        <is>
          <t>NO</t>
        </is>
      </c>
      <c r="H156" s="1135" t="inlineStr"/>
      <c r="I156" s="1135" t="inlineStr">
        <is>
          <t>No arsenic permit threshold hit on this date.</t>
        </is>
      </c>
    </row>
    <row r="157">
      <c r="A157" s="1142" t="n">
        <v>45813</v>
      </c>
      <c r="B157" s="1143" t="n">
        <v>0.7135915066529418</v>
      </c>
      <c r="C157" s="1143" t="n">
        <v>0.6967324972093091</v>
      </c>
      <c r="D157" s="1143" t="n">
        <v>0.628294789798308</v>
      </c>
      <c r="E157" s="1143" t="n">
        <v>0.760360071000496</v>
      </c>
      <c r="F157" s="1143" t="n">
        <v>0.760360071000496</v>
      </c>
      <c r="G157" s="1135" t="inlineStr">
        <is>
          <t>NO</t>
        </is>
      </c>
      <c r="H157" s="1135" t="inlineStr"/>
      <c r="I157" s="1135" t="inlineStr">
        <is>
          <t>No arsenic permit threshold hit on this date.</t>
        </is>
      </c>
    </row>
    <row r="158">
      <c r="A158" s="1142" t="n">
        <v>45814</v>
      </c>
      <c r="B158" s="1143" t="n">
        <v>0.7704401587967565</v>
      </c>
      <c r="C158" s="1143" t="n">
        <v>0.8088055491646472</v>
      </c>
      <c r="D158" s="1143" t="n">
        <v>0.6904843571160814</v>
      </c>
      <c r="E158" s="1143" t="n">
        <v>0.6533802831698696</v>
      </c>
      <c r="F158" s="1143" t="n">
        <v>0.8088055491646472</v>
      </c>
      <c r="G158" s="1135" t="inlineStr">
        <is>
          <t>NO</t>
        </is>
      </c>
      <c r="H158" s="1135" t="inlineStr"/>
      <c r="I158" s="1135" t="inlineStr">
        <is>
          <t>No arsenic permit threshold hit on this date.</t>
        </is>
      </c>
    </row>
    <row r="159">
      <c r="A159" s="1142" t="n">
        <v>45815</v>
      </c>
      <c r="B159" s="1143" t="n">
        <v>0.7055963329999237</v>
      </c>
      <c r="C159" s="1143" t="n">
        <v>0.5386353931590162</v>
      </c>
      <c r="D159" s="1143" t="n">
        <v>0.415084939293351</v>
      </c>
      <c r="E159" s="1143" t="n">
        <v>1.053068840294981</v>
      </c>
      <c r="F159" s="1143" t="n">
        <v>1.053068840294981</v>
      </c>
      <c r="G159" s="1135" t="inlineStr">
        <is>
          <t>NO</t>
        </is>
      </c>
      <c r="H159" s="1135" t="inlineStr"/>
      <c r="I159" s="1135" t="inlineStr">
        <is>
          <t>No arsenic permit threshold hit on this date.</t>
        </is>
      </c>
    </row>
    <row r="160">
      <c r="A160" s="1142" t="n">
        <v>45816</v>
      </c>
      <c r="B160" s="1143" t="n">
        <v>0.5451828426726051</v>
      </c>
      <c r="C160" s="1143" t="n">
        <v>0.5445056614872964</v>
      </c>
      <c r="D160" s="1143" t="n">
        <v>0.402842244895709</v>
      </c>
      <c r="E160" s="1143" t="n">
        <v>0.7832432212486717</v>
      </c>
      <c r="F160" s="1143" t="n">
        <v>0.7832432212486717</v>
      </c>
      <c r="G160" s="1135" t="inlineStr">
        <is>
          <t>NO</t>
        </is>
      </c>
      <c r="H160" s="1135" t="inlineStr"/>
      <c r="I160" s="1135" t="inlineStr">
        <is>
          <t>No arsenic permit threshold hit on this date.</t>
        </is>
      </c>
    </row>
    <row r="161">
      <c r="A161" s="1142" t="n">
        <v>45817</v>
      </c>
      <c r="B161" s="1143" t="n">
        <v>1.399929269381802</v>
      </c>
      <c r="C161" s="1143" t="n">
        <v>0.5767043217486549</v>
      </c>
      <c r="D161" s="1143" t="n">
        <v>0.6062096332242962</v>
      </c>
      <c r="E161" s="1143" t="n">
        <v>0.8665968892657411</v>
      </c>
      <c r="F161" s="1143" t="n">
        <v>1.399929269381802</v>
      </c>
      <c r="G161" s="1135" t="inlineStr">
        <is>
          <t>NO</t>
        </is>
      </c>
      <c r="H161" s="1135" t="inlineStr"/>
      <c r="I161" s="1135" t="inlineStr">
        <is>
          <t>No arsenic permit threshold hit on this date.</t>
        </is>
      </c>
    </row>
    <row r="162">
      <c r="A162" s="1142" t="n">
        <v>45818</v>
      </c>
      <c r="B162" s="1143" t="n">
        <v>1.03208411328321</v>
      </c>
      <c r="C162" s="1143" t="n">
        <v>0.7966696717963768</v>
      </c>
      <c r="D162" s="1143" t="n">
        <v>0.7699304132466112</v>
      </c>
      <c r="E162" s="1143" t="n">
        <v>0.9315300906694077</v>
      </c>
      <c r="F162" s="1143" t="n">
        <v>1.03208411328321</v>
      </c>
      <c r="G162" s="1135" t="inlineStr">
        <is>
          <t>NO</t>
        </is>
      </c>
      <c r="H162" s="1135" t="inlineStr"/>
      <c r="I162" s="1135" t="inlineStr">
        <is>
          <t>No arsenic permit threshold hit on this date.</t>
        </is>
      </c>
    </row>
    <row r="163">
      <c r="A163" s="1142" t="n">
        <v>45819</v>
      </c>
      <c r="B163" s="1143" t="n">
        <v>1.503713838128422</v>
      </c>
      <c r="C163" s="1143" t="n">
        <v>1.09953090765988</v>
      </c>
      <c r="D163" s="1143" t="n">
        <v>1.012724612696871</v>
      </c>
      <c r="E163" s="1143" t="n">
        <v>2.862027021737856</v>
      </c>
      <c r="F163" s="1143" t="n">
        <v>2.862027021737856</v>
      </c>
      <c r="G163" s="1135" t="inlineStr">
        <is>
          <t>NO</t>
        </is>
      </c>
      <c r="H163" s="1135" t="inlineStr"/>
      <c r="I163" s="1135" t="inlineStr">
        <is>
          <t>No arsenic permit threshold hit on this date.</t>
        </is>
      </c>
    </row>
    <row r="164">
      <c r="A164" s="1142" t="n">
        <v>45820</v>
      </c>
      <c r="B164" s="1143" t="n">
        <v>1.045897744672245</v>
      </c>
      <c r="C164" s="1143" t="n">
        <v>0.9973400738167044</v>
      </c>
      <c r="D164" s="1143" t="n">
        <v>0.9092711863788874</v>
      </c>
      <c r="E164" s="1143" t="n">
        <v>1.098860933892472</v>
      </c>
      <c r="F164" s="1143" t="n">
        <v>1.098860933892472</v>
      </c>
      <c r="G164" s="1135" t="inlineStr">
        <is>
          <t>NO</t>
        </is>
      </c>
      <c r="H164" s="1135" t="inlineStr"/>
      <c r="I164" s="1135" t="inlineStr">
        <is>
          <t>No arsenic permit threshold hit on this date.</t>
        </is>
      </c>
    </row>
    <row r="165">
      <c r="A165" s="1142" t="n">
        <v>45821</v>
      </c>
      <c r="B165" s="1143" t="n">
        <v>1.050483543110461</v>
      </c>
      <c r="C165" s="1143" t="n">
        <v>1.096123705560558</v>
      </c>
      <c r="D165" s="1143" t="n">
        <v>0.836349370103407</v>
      </c>
      <c r="E165" s="1143" t="n">
        <v>1.266139359577132</v>
      </c>
      <c r="F165" s="1143" t="n">
        <v>1.266139359577132</v>
      </c>
      <c r="G165" s="1135" t="inlineStr">
        <is>
          <t>NO</t>
        </is>
      </c>
      <c r="H165" s="1135" t="inlineStr"/>
      <c r="I165" s="1135" t="inlineStr">
        <is>
          <t>No arsenic permit threshold hit on this date.</t>
        </is>
      </c>
    </row>
    <row r="166">
      <c r="A166" s="1142" t="n">
        <v>45822</v>
      </c>
      <c r="B166" s="1143" t="n">
        <v>0.909420226809742</v>
      </c>
      <c r="C166" s="1143" t="n">
        <v>1.139766754941634</v>
      </c>
      <c r="D166" s="1143" t="n">
        <v>0.6113667722606154</v>
      </c>
      <c r="E166" s="1143" t="n">
        <v>0.7273712589963569</v>
      </c>
      <c r="F166" s="1143" t="n">
        <v>1.139766754941634</v>
      </c>
      <c r="G166" s="1135" t="inlineStr">
        <is>
          <t>NO</t>
        </is>
      </c>
      <c r="H166" s="1135" t="inlineStr"/>
      <c r="I166" s="1135" t="inlineStr">
        <is>
          <t>No arsenic permit threshold hit on this date.</t>
        </is>
      </c>
    </row>
    <row r="167">
      <c r="A167" s="1142" t="n">
        <v>45823</v>
      </c>
      <c r="B167" s="1143" t="n">
        <v>0.7362265875141127</v>
      </c>
      <c r="C167" s="1143" t="n">
        <v>0.8893310775112396</v>
      </c>
      <c r="D167" s="1143" t="n">
        <v>0.68154618990024</v>
      </c>
      <c r="E167" s="1143" t="n">
        <v>0.8437691928167672</v>
      </c>
      <c r="F167" s="1143" t="n">
        <v>0.8893310775112396</v>
      </c>
      <c r="G167" s="1135" t="inlineStr">
        <is>
          <t>NO</t>
        </is>
      </c>
      <c r="H167" s="1135" t="inlineStr"/>
      <c r="I167" s="1135" t="inlineStr">
        <is>
          <t>No arsenic permit threshold hit on this date.</t>
        </is>
      </c>
    </row>
    <row r="168">
      <c r="A168" s="1142" t="n">
        <v>45824</v>
      </c>
      <c r="B168" s="1143" t="n">
        <v>1.040370082731801</v>
      </c>
      <c r="C168" s="1143" t="n">
        <v>1.321978957949691</v>
      </c>
      <c r="D168" s="1143" t="n">
        <v>1.05212212930344</v>
      </c>
      <c r="E168" s="1143" t="n">
        <v>1.063802810082023</v>
      </c>
      <c r="F168" s="1143" t="n">
        <v>1.321978957949691</v>
      </c>
      <c r="G168" s="1135" t="inlineStr">
        <is>
          <t>NO</t>
        </is>
      </c>
      <c r="H168" s="1135" t="inlineStr"/>
      <c r="I168" s="1135" t="inlineStr">
        <is>
          <t>No arsenic permit threshold hit on this date.</t>
        </is>
      </c>
    </row>
    <row r="169">
      <c r="A169" s="1142" t="n">
        <v>45825</v>
      </c>
      <c r="B169" s="1143" t="n">
        <v>1.234378702913686</v>
      </c>
      <c r="C169" s="1143" t="n">
        <v>1.341456412122718</v>
      </c>
      <c r="D169" s="1143" t="n">
        <v>1.279204878931223</v>
      </c>
      <c r="E169" s="1143" t="n">
        <v>1.365837536096697</v>
      </c>
      <c r="F169" s="1143" t="n">
        <v>1.365837536096697</v>
      </c>
      <c r="G169" s="1135" t="inlineStr">
        <is>
          <t>NO</t>
        </is>
      </c>
      <c r="H169" s="1135" t="inlineStr"/>
      <c r="I169" s="1135" t="inlineStr">
        <is>
          <t>No arsenic permit threshold hit on this date.</t>
        </is>
      </c>
    </row>
    <row r="170">
      <c r="A170" s="1142" t="n">
        <v>45826</v>
      </c>
      <c r="B170" s="1143" t="n">
        <v>1.452394506742623</v>
      </c>
      <c r="C170" s="1143" t="n">
        <v>1.313042489817481</v>
      </c>
      <c r="D170" s="1143" t="n">
        <v>1.313448671891662</v>
      </c>
      <c r="E170" s="1143" t="n">
        <v>1.278316350496857</v>
      </c>
      <c r="F170" s="1143" t="n">
        <v>1.452394506742623</v>
      </c>
      <c r="G170" s="1135" t="inlineStr">
        <is>
          <t>NO</t>
        </is>
      </c>
      <c r="H170" s="1135" t="inlineStr"/>
      <c r="I170" s="1135" t="inlineStr">
        <is>
          <t>No arsenic permit threshold hit on this date.</t>
        </is>
      </c>
    </row>
    <row r="171">
      <c r="A171" s="1142" t="n">
        <v>45827</v>
      </c>
      <c r="B171" s="1143" t="n">
        <v>2.175638158330446</v>
      </c>
      <c r="C171" s="1143" t="n">
        <v>1.044199034420468</v>
      </c>
      <c r="D171" s="1143" t="n">
        <v>0.86045877630632</v>
      </c>
      <c r="E171" s="1143" t="n">
        <v>1.07851527558878</v>
      </c>
      <c r="F171" s="1143" t="n">
        <v>2.175638158330446</v>
      </c>
      <c r="G171" s="1135" t="inlineStr">
        <is>
          <t>NO</t>
        </is>
      </c>
      <c r="H171" s="1135" t="inlineStr"/>
      <c r="I171" s="1135" t="inlineStr">
        <is>
          <t>No arsenic permit threshold hit on this date.</t>
        </is>
      </c>
    </row>
    <row r="172">
      <c r="A172" s="1142" t="n">
        <v>45828</v>
      </c>
      <c r="B172" s="1143" t="n">
        <v>0.898050386530923</v>
      </c>
      <c r="C172" s="1143" t="n">
        <v>0.7551686152498367</v>
      </c>
      <c r="D172" s="1143" t="n">
        <v>0.7204098071000179</v>
      </c>
      <c r="E172" s="1143" t="n">
        <v>0.7768650461139087</v>
      </c>
      <c r="F172" s="1143" t="n">
        <v>0.898050386530923</v>
      </c>
      <c r="G172" s="1135" t="inlineStr">
        <is>
          <t>NO</t>
        </is>
      </c>
      <c r="H172" s="1135" t="inlineStr"/>
      <c r="I172" s="1135" t="inlineStr">
        <is>
          <t>No arsenic permit threshold hit on this date.</t>
        </is>
      </c>
    </row>
    <row r="173">
      <c r="A173" s="1142" t="n">
        <v>45829</v>
      </c>
      <c r="B173" s="1143" t="n">
        <v>0.5534713135249206</v>
      </c>
      <c r="C173" s="1143" t="n">
        <v>0.4841572298864962</v>
      </c>
      <c r="D173" s="1143" t="n">
        <v>0.4421087387120393</v>
      </c>
      <c r="E173" s="1143" t="n">
        <v>0.5898185072379476</v>
      </c>
      <c r="F173" s="1143" t="n">
        <v>0.5898185072379476</v>
      </c>
      <c r="G173" s="1135" t="inlineStr">
        <is>
          <t>NO</t>
        </is>
      </c>
      <c r="H173" s="1135" t="inlineStr"/>
      <c r="I173" s="1135" t="inlineStr">
        <is>
          <t>No arsenic permit threshold hit on this date.</t>
        </is>
      </c>
    </row>
    <row r="174">
      <c r="A174" s="1142" t="n">
        <v>45830</v>
      </c>
      <c r="B174" s="1143" t="n">
        <v>0.7123612579682514</v>
      </c>
      <c r="C174" s="1143" t="n">
        <v>0.7046109508096552</v>
      </c>
      <c r="D174" s="1143" t="n">
        <v>0.938521084698572</v>
      </c>
      <c r="E174" s="1143" t="n">
        <v>0.7073241098095153</v>
      </c>
      <c r="F174" s="1143" t="n">
        <v>0.938521084698572</v>
      </c>
      <c r="G174" s="1135" t="inlineStr">
        <is>
          <t>NO</t>
        </is>
      </c>
      <c r="H174" s="1135" t="inlineStr"/>
      <c r="I174" s="1135" t="inlineStr">
        <is>
          <t>No arsenic permit threshold hit on this date.</t>
        </is>
      </c>
    </row>
    <row r="175">
      <c r="A175" s="1142" t="n">
        <v>45831</v>
      </c>
      <c r="B175" s="1143" t="n">
        <v>0.7000713051942382</v>
      </c>
      <c r="C175" s="1143" t="n">
        <v>0.8910801157312948</v>
      </c>
      <c r="D175" s="1143" t="n">
        <v>0.7127430587792172</v>
      </c>
      <c r="E175" s="1143" t="n">
        <v>1.039017507833067</v>
      </c>
      <c r="F175" s="1143" t="n">
        <v>1.039017507833067</v>
      </c>
      <c r="G175" s="1135" t="inlineStr">
        <is>
          <t>NO</t>
        </is>
      </c>
      <c r="H175" s="1135" t="inlineStr"/>
      <c r="I175" s="1135" t="inlineStr">
        <is>
          <t>No arsenic permit threshold hit on this date.</t>
        </is>
      </c>
    </row>
    <row r="176">
      <c r="A176" s="1142" t="n">
        <v>45832</v>
      </c>
      <c r="B176" s="1143" t="n">
        <v>0.6647612370219533</v>
      </c>
      <c r="C176" s="1143" t="n">
        <v>0.861224964046262</v>
      </c>
      <c r="D176" s="1143" t="n">
        <v>0.6246943497773092</v>
      </c>
      <c r="E176" s="1143" t="n">
        <v>0.7649571923137777</v>
      </c>
      <c r="F176" s="1143" t="n">
        <v>0.861224964046262</v>
      </c>
      <c r="G176" s="1135" t="inlineStr">
        <is>
          <t>NO</t>
        </is>
      </c>
      <c r="H176" s="1135" t="inlineStr"/>
      <c r="I176" s="1135" t="inlineStr">
        <is>
          <t>No arsenic permit threshold hit on this date.</t>
        </is>
      </c>
    </row>
    <row r="177">
      <c r="A177" s="1142" t="n">
        <v>45833</v>
      </c>
      <c r="B177" s="1143" t="n">
        <v>0.8220574802906315</v>
      </c>
      <c r="C177" s="1143" t="n">
        <v>0.9041939158030986</v>
      </c>
      <c r="D177" s="1143" t="n">
        <v>0.8761024601434619</v>
      </c>
      <c r="E177" s="1143" t="n">
        <v>0.9807371949162808</v>
      </c>
      <c r="F177" s="1143" t="n">
        <v>0.9807371949162808</v>
      </c>
      <c r="G177" s="1135" t="inlineStr">
        <is>
          <t>NO</t>
        </is>
      </c>
      <c r="H177" s="1135" t="inlineStr"/>
      <c r="I177" s="1135" t="inlineStr">
        <is>
          <t>No arsenic permit threshold hit on this date.</t>
        </is>
      </c>
    </row>
    <row r="178">
      <c r="A178" s="1142" t="n">
        <v>45834</v>
      </c>
      <c r="B178" s="1143" t="n">
        <v>1.382348323767457</v>
      </c>
      <c r="C178" s="1143" t="n">
        <v>1.023484422871735</v>
      </c>
      <c r="D178" s="1143" t="n">
        <v>0.9306231633938341</v>
      </c>
      <c r="E178" s="1143" t="n">
        <v>0.8046157746868499</v>
      </c>
      <c r="F178" s="1143" t="n">
        <v>1.382348323767457</v>
      </c>
      <c r="G178" s="1135" t="inlineStr">
        <is>
          <t>NO</t>
        </is>
      </c>
      <c r="H178" s="1135" t="inlineStr"/>
      <c r="I178" s="1135" t="inlineStr">
        <is>
          <t>No arsenic permit threshold hit on this date.</t>
        </is>
      </c>
    </row>
    <row r="179">
      <c r="A179" s="1142" t="n">
        <v>45835</v>
      </c>
      <c r="B179" s="1143" t="n">
        <v>1.375654393547255</v>
      </c>
      <c r="C179" s="1143" t="n">
        <v>0.9907995534552269</v>
      </c>
      <c r="D179" s="1143" t="n">
        <v>1.135911424647476</v>
      </c>
      <c r="E179" s="1143" t="n">
        <v>1.094630384548394</v>
      </c>
      <c r="F179" s="1143" t="n">
        <v>1.375654393547255</v>
      </c>
      <c r="G179" s="1135" t="inlineStr">
        <is>
          <t>NO</t>
        </is>
      </c>
      <c r="H179" s="1135" t="inlineStr"/>
      <c r="I179" s="1135" t="inlineStr">
        <is>
          <t>No arsenic permit threshold hit on this date.</t>
        </is>
      </c>
    </row>
    <row r="180">
      <c r="A180" s="1142" t="n">
        <v>45836</v>
      </c>
      <c r="B180" s="1143" t="n">
        <v>0.808898643075086</v>
      </c>
      <c r="C180" s="1143" t="n">
        <v>0.642032672685052</v>
      </c>
      <c r="D180" s="1143" t="n">
        <v>0.6760920188278208</v>
      </c>
      <c r="E180" s="1143" t="n">
        <v>0.6456749381165007</v>
      </c>
      <c r="F180" s="1143" t="n">
        <v>0.808898643075086</v>
      </c>
      <c r="G180" s="1135" t="inlineStr">
        <is>
          <t>NO</t>
        </is>
      </c>
      <c r="H180" s="1135" t="inlineStr"/>
      <c r="I180" s="1135" t="inlineStr">
        <is>
          <t>No arsenic permit threshold hit on this date.</t>
        </is>
      </c>
    </row>
    <row r="181">
      <c r="A181" s="1142" t="n">
        <v>45837</v>
      </c>
      <c r="B181" s="1143" t="n">
        <v>0.511266174982959</v>
      </c>
      <c r="C181" s="1143" t="n">
        <v>0.6267073026871726</v>
      </c>
      <c r="D181" s="1143" t="n">
        <v>0.4780813982846986</v>
      </c>
      <c r="E181" s="1143" t="n">
        <v>0.5772201425153139</v>
      </c>
      <c r="F181" s="1143" t="n">
        <v>0.6267073026871726</v>
      </c>
      <c r="G181" s="1135" t="inlineStr">
        <is>
          <t>NO</t>
        </is>
      </c>
      <c r="H181" s="1135" t="inlineStr"/>
      <c r="I181" s="1135" t="inlineStr">
        <is>
          <t>No arsenic permit threshold hit on this date.</t>
        </is>
      </c>
    </row>
    <row r="182">
      <c r="A182" s="1142" t="n">
        <v>45838</v>
      </c>
      <c r="B182" s="1143" t="n">
        <v>0.7487106273761106</v>
      </c>
      <c r="C182" s="1143" t="n">
        <v>1.205234713865528</v>
      </c>
      <c r="D182" s="1143" t="n">
        <v>1.085066487030508</v>
      </c>
      <c r="E182" s="1143" t="n">
        <v>0.7828468019768281</v>
      </c>
      <c r="F182" s="1143" t="n">
        <v>1.205234713865528</v>
      </c>
      <c r="G182" s="1135" t="inlineStr">
        <is>
          <t>NO</t>
        </is>
      </c>
      <c r="H182" s="1135" t="inlineStr"/>
      <c r="I182" s="1135" t="inlineStr">
        <is>
          <t>No arsenic permit threshold hit on this date.</t>
        </is>
      </c>
    </row>
    <row r="183">
      <c r="A183" s="1142" t="n">
        <v>45839</v>
      </c>
      <c r="B183" s="1143" t="n">
        <v>1.001957764752015</v>
      </c>
      <c r="C183" s="1143" t="n">
        <v>1.21641501228982</v>
      </c>
      <c r="D183" s="1143" t="n">
        <v>1.052295227096509</v>
      </c>
      <c r="E183" s="1143" t="n">
        <v>0.8943623110249566</v>
      </c>
      <c r="F183" s="1143" t="n">
        <v>1.21641501228982</v>
      </c>
      <c r="G183" s="1135" t="inlineStr">
        <is>
          <t>NO</t>
        </is>
      </c>
      <c r="H183" s="1135" t="inlineStr"/>
      <c r="I183" s="1135" t="inlineStr">
        <is>
          <t>No arsenic permit threshold hit on this date.</t>
        </is>
      </c>
    </row>
    <row r="184">
      <c r="A184" s="1142" t="n">
        <v>45840</v>
      </c>
      <c r="B184" s="1143" t="n">
        <v>1.068923001205633</v>
      </c>
      <c r="C184" s="1143" t="n">
        <v>1.045715189568368</v>
      </c>
      <c r="D184" s="1143" t="n">
        <v>0.8932614780287427</v>
      </c>
      <c r="E184" s="1143" t="n">
        <v>0.8123034596304107</v>
      </c>
      <c r="F184" s="1143" t="n">
        <v>1.068923001205633</v>
      </c>
      <c r="G184" s="1135" t="inlineStr">
        <is>
          <t>NO</t>
        </is>
      </c>
      <c r="H184" s="1135" t="inlineStr"/>
      <c r="I184" s="1135" t="inlineStr">
        <is>
          <t>No arsenic permit threshold hit on this date.</t>
        </is>
      </c>
    </row>
    <row r="185">
      <c r="A185" s="1142" t="n">
        <v>45841</v>
      </c>
      <c r="B185" s="1143" t="n">
        <v>1.197142750638485</v>
      </c>
      <c r="C185" s="1143" t="n">
        <v>1.074338286980543</v>
      </c>
      <c r="D185" s="1143" t="n">
        <v>0.7313320864411316</v>
      </c>
      <c r="E185" s="1143" t="n">
        <v>0.7566009503842427</v>
      </c>
      <c r="F185" s="1143" t="n">
        <v>1.197142750638485</v>
      </c>
      <c r="G185" s="1135" t="inlineStr">
        <is>
          <t>NO</t>
        </is>
      </c>
      <c r="H185" s="1135" t="inlineStr"/>
      <c r="I185" s="1135" t="inlineStr">
        <is>
          <t>No arsenic permit threshold hit on this date.</t>
        </is>
      </c>
    </row>
    <row r="186">
      <c r="A186" s="1142" t="n">
        <v>45842</v>
      </c>
      <c r="B186" s="1143" t="n">
        <v>0.9656589845454097</v>
      </c>
      <c r="C186" s="1143" t="n">
        <v>1.16312746694757</v>
      </c>
      <c r="D186" s="1143" t="n">
        <v>0.8426866887782909</v>
      </c>
      <c r="E186" s="1143" t="n">
        <v>0.9142116436475121</v>
      </c>
      <c r="F186" s="1143" t="n">
        <v>1.16312746694757</v>
      </c>
      <c r="G186" s="1135" t="inlineStr">
        <is>
          <t>NO</t>
        </is>
      </c>
      <c r="H186" s="1135" t="inlineStr"/>
      <c r="I186" s="1135" t="inlineStr">
        <is>
          <t>No arsenic permit threshold hit on this date.</t>
        </is>
      </c>
    </row>
    <row r="187">
      <c r="A187" s="1142" t="n">
        <v>45843</v>
      </c>
      <c r="B187" s="1143" t="n">
        <v>2.23226961701816</v>
      </c>
      <c r="C187" s="1143" t="n">
        <v>2.129222757353688</v>
      </c>
      <c r="D187" s="1143" t="n">
        <v>1.938757339376768</v>
      </c>
      <c r="E187" s="1143" t="n">
        <v>2.213675836974379</v>
      </c>
      <c r="F187" s="1143" t="n">
        <v>2.23226961701816</v>
      </c>
      <c r="G187" s="1135" t="inlineStr">
        <is>
          <t>NO</t>
        </is>
      </c>
      <c r="H187" s="1135" t="inlineStr"/>
      <c r="I187" s="1135" t="inlineStr">
        <is>
          <t>No arsenic permit threshold hit on this date.</t>
        </is>
      </c>
    </row>
    <row r="188">
      <c r="A188" s="1142" t="n">
        <v>45844</v>
      </c>
      <c r="B188" s="1143" t="n">
        <v>0.842749332271314</v>
      </c>
      <c r="C188" s="1143" t="n">
        <v>0.7449881653848838</v>
      </c>
      <c r="D188" s="1143" t="n">
        <v>0.5964952590462828</v>
      </c>
      <c r="E188" s="1143" t="n">
        <v>0.6671832660875078</v>
      </c>
      <c r="F188" s="1143" t="n">
        <v>0.842749332271314</v>
      </c>
      <c r="G188" s="1135" t="inlineStr">
        <is>
          <t>NO</t>
        </is>
      </c>
      <c r="H188" s="1135" t="inlineStr"/>
      <c r="I188" s="1135" t="inlineStr">
        <is>
          <t>No arsenic permit threshold hit on this date.</t>
        </is>
      </c>
    </row>
    <row r="189">
      <c r="A189" s="1142" t="n">
        <v>45845</v>
      </c>
      <c r="B189" s="1143" t="n">
        <v>0.9818208965663506</v>
      </c>
      <c r="C189" s="1143" t="n">
        <v>1.533183303792995</v>
      </c>
      <c r="D189" s="1143" t="n">
        <v>1.081508195560684</v>
      </c>
      <c r="E189" s="1143" t="n">
        <v>0.9014967526128759</v>
      </c>
      <c r="F189" s="1143" t="n">
        <v>1.533183303792995</v>
      </c>
      <c r="G189" s="1135" t="inlineStr">
        <is>
          <t>NO</t>
        </is>
      </c>
      <c r="H189" s="1135" t="inlineStr"/>
      <c r="I189" s="1135" t="inlineStr">
        <is>
          <t>No arsenic permit threshold hit on this date.</t>
        </is>
      </c>
    </row>
    <row r="190">
      <c r="A190" s="1142" t="n">
        <v>45846</v>
      </c>
      <c r="B190" s="1143" t="n">
        <v>0.8546425907595415</v>
      </c>
      <c r="C190" s="1143" t="n">
        <v>2.773141404325057</v>
      </c>
      <c r="D190" s="1143" t="n">
        <v>1.018718773114659</v>
      </c>
      <c r="E190" s="1143" t="n">
        <v>0.9637869149706805</v>
      </c>
      <c r="F190" s="1143" t="n">
        <v>2.773141404325057</v>
      </c>
      <c r="G190" s="1135" t="inlineStr">
        <is>
          <t>NO</t>
        </is>
      </c>
      <c r="H190" s="1135" t="inlineStr"/>
      <c r="I190" s="1135" t="inlineStr">
        <is>
          <t>No arsenic permit threshold hit on this date.</t>
        </is>
      </c>
    </row>
    <row r="191">
      <c r="A191" s="1142" t="n">
        <v>45847</v>
      </c>
      <c r="B191" s="1143" t="n">
        <v>1.412475739872884</v>
      </c>
      <c r="C191" s="1143" t="n">
        <v>1.978489521645556</v>
      </c>
      <c r="D191" s="1143" t="n">
        <v>1.127544762500497</v>
      </c>
      <c r="E191" s="1143" t="n">
        <v>1.154882825052786</v>
      </c>
      <c r="F191" s="1143" t="n">
        <v>1.978489521645556</v>
      </c>
      <c r="G191" s="1135" t="inlineStr">
        <is>
          <t>NO</t>
        </is>
      </c>
      <c r="H191" s="1135" t="inlineStr"/>
      <c r="I191" s="1135" t="inlineStr">
        <is>
          <t>No arsenic permit threshold hit on this date.</t>
        </is>
      </c>
    </row>
    <row r="192">
      <c r="A192" s="1142" t="n">
        <v>45848</v>
      </c>
      <c r="B192" s="1143" t="n">
        <v>1.351868467591764</v>
      </c>
      <c r="C192" s="1143" t="n">
        <v>2.815836404342134</v>
      </c>
      <c r="D192" s="1143" t="n">
        <v>1.556614174099</v>
      </c>
      <c r="E192" s="1143" t="n">
        <v>1.314766490815058</v>
      </c>
      <c r="F192" s="1143" t="n">
        <v>2.815836404342134</v>
      </c>
      <c r="G192" s="1135" t="inlineStr">
        <is>
          <t>NO</t>
        </is>
      </c>
      <c r="H192" s="1135" t="inlineStr"/>
      <c r="I192" s="1135" t="inlineStr">
        <is>
          <t>No arsenic permit threshold hit on this date.</t>
        </is>
      </c>
    </row>
    <row r="193">
      <c r="A193" s="1142" t="n">
        <v>45849</v>
      </c>
      <c r="B193" s="1143" t="n">
        <v>4.170709248309586</v>
      </c>
      <c r="C193" s="1143" t="n">
        <v>1.569358373640648</v>
      </c>
      <c r="D193" s="1143" t="n">
        <v>0.9169284041834233</v>
      </c>
      <c r="E193" s="1143" t="n">
        <v>1.236550168455765</v>
      </c>
      <c r="F193" s="1143" t="n">
        <v>4.170709248309586</v>
      </c>
      <c r="G193" s="1135" t="inlineStr">
        <is>
          <t>NO</t>
        </is>
      </c>
      <c r="H193" s="1135" t="inlineStr"/>
      <c r="I193" s="1135" t="inlineStr">
        <is>
          <t>No arsenic permit threshold hit on this date.</t>
        </is>
      </c>
    </row>
    <row r="194">
      <c r="A194" s="1142" t="n">
        <v>45850</v>
      </c>
      <c r="B194" s="1143" t="n">
        <v>1.017172829784643</v>
      </c>
      <c r="C194" s="1143" t="n">
        <v>0.6175913664186785</v>
      </c>
      <c r="D194" s="1143" t="n">
        <v>0.5449858808686933</v>
      </c>
      <c r="E194" s="1143" t="n">
        <v>0.6354831222996945</v>
      </c>
      <c r="F194" s="1143" t="n">
        <v>1.017172829784643</v>
      </c>
      <c r="G194" s="1135" t="inlineStr">
        <is>
          <t>NO</t>
        </is>
      </c>
      <c r="H194" s="1135" t="inlineStr"/>
      <c r="I194" s="1135" t="inlineStr">
        <is>
          <t>No arsenic permit threshold hit on this date.</t>
        </is>
      </c>
    </row>
    <row r="195">
      <c r="A195" s="1142" t="n">
        <v>45851</v>
      </c>
      <c r="B195" s="1143" t="n">
        <v>0.6219585568195146</v>
      </c>
      <c r="C195" s="1143" t="n">
        <v>0.6262909089926348</v>
      </c>
      <c r="D195" s="1143" t="n">
        <v>0.4679491801650983</v>
      </c>
      <c r="E195" s="1143" t="n">
        <v>0.6538241227642758</v>
      </c>
      <c r="F195" s="1143" t="n">
        <v>0.6538241227642758</v>
      </c>
      <c r="G195" s="1135" t="inlineStr">
        <is>
          <t>NO</t>
        </is>
      </c>
      <c r="H195" s="1135" t="inlineStr"/>
      <c r="I195" s="1135" t="inlineStr">
        <is>
          <t>No arsenic permit threshold hit on this date.</t>
        </is>
      </c>
    </row>
    <row r="196">
      <c r="A196" s="1142" t="n">
        <v>45852</v>
      </c>
      <c r="B196" s="1143" t="n">
        <v>0.988808666476925</v>
      </c>
      <c r="C196" s="1143" t="n">
        <v>0.8881882566266573</v>
      </c>
      <c r="D196" s="1143" t="n">
        <v>0.7520923490669321</v>
      </c>
      <c r="E196" s="1143" t="n">
        <v>0.7691473376179351</v>
      </c>
      <c r="F196" s="1143" t="n">
        <v>0.988808666476925</v>
      </c>
      <c r="G196" s="1135" t="inlineStr">
        <is>
          <t>NO</t>
        </is>
      </c>
      <c r="H196" s="1135" t="inlineStr"/>
      <c r="I196" s="1135" t="inlineStr">
        <is>
          <t>No arsenic permit threshold hit on this date.</t>
        </is>
      </c>
    </row>
    <row r="197">
      <c r="A197" s="1142" t="n">
        <v>45853</v>
      </c>
      <c r="B197" s="1143" t="n">
        <v>0.881165183910063</v>
      </c>
      <c r="C197" s="1143" t="n">
        <v>0.7220176666325745</v>
      </c>
      <c r="D197" s="1143" t="n">
        <v>0.7185076370609598</v>
      </c>
      <c r="E197" s="1143" t="n">
        <v>0.8198494634524185</v>
      </c>
      <c r="F197" s="1143" t="n">
        <v>0.881165183910063</v>
      </c>
      <c r="G197" s="1135" t="inlineStr">
        <is>
          <t>NO</t>
        </is>
      </c>
      <c r="H197" s="1135" t="inlineStr"/>
      <c r="I197" s="1135" t="inlineStr">
        <is>
          <t>No arsenic permit threshold hit on this date.</t>
        </is>
      </c>
    </row>
    <row r="198">
      <c r="A198" s="1142" t="n">
        <v>45854</v>
      </c>
      <c r="B198" s="1143" t="n">
        <v>0.8929311049633414</v>
      </c>
      <c r="C198" s="1143" t="n">
        <v>0.8557486614347471</v>
      </c>
      <c r="D198" s="1143" t="n">
        <v>0.8484363958490818</v>
      </c>
      <c r="E198" s="1143" t="n">
        <v>0.7473375488091689</v>
      </c>
      <c r="F198" s="1143" t="n">
        <v>0.8929311049633414</v>
      </c>
      <c r="G198" s="1135" t="inlineStr">
        <is>
          <t>NO</t>
        </is>
      </c>
      <c r="H198" s="1135" t="inlineStr"/>
      <c r="I198" s="1135" t="inlineStr">
        <is>
          <t>No arsenic permit threshold hit on this date.</t>
        </is>
      </c>
    </row>
    <row r="199">
      <c r="A199" s="1142" t="n">
        <v>45855</v>
      </c>
      <c r="B199" s="1143" t="n">
        <v>1.001121035173649</v>
      </c>
      <c r="C199" s="1143" t="n">
        <v>1.350876223363208</v>
      </c>
      <c r="D199" s="1143" t="n">
        <v>0.940887367370845</v>
      </c>
      <c r="E199" s="1143" t="n">
        <v>0.9924584562965163</v>
      </c>
      <c r="F199" s="1143" t="n">
        <v>1.350876223363208</v>
      </c>
      <c r="G199" s="1135" t="inlineStr">
        <is>
          <t>NO</t>
        </is>
      </c>
      <c r="H199" s="1135" t="inlineStr"/>
      <c r="I199" s="1135" t="inlineStr">
        <is>
          <t>No arsenic permit threshold hit on this date.</t>
        </is>
      </c>
    </row>
    <row r="200">
      <c r="A200" s="1142" t="n">
        <v>45856</v>
      </c>
      <c r="B200" s="1143" t="n">
        <v>0.9734772145746576</v>
      </c>
      <c r="C200" s="1143" t="n">
        <v>0.8109184359191767</v>
      </c>
      <c r="D200" s="1143" t="n">
        <v>0.8195017433160418</v>
      </c>
      <c r="E200" s="1143" t="n">
        <v>0.8172421453034208</v>
      </c>
      <c r="F200" s="1143" t="n">
        <v>0.9734772145746576</v>
      </c>
      <c r="G200" s="1135" t="inlineStr">
        <is>
          <t>NO</t>
        </is>
      </c>
      <c r="H200" s="1135" t="inlineStr"/>
      <c r="I200" s="1135" t="inlineStr">
        <is>
          <t>No arsenic permit threshold hit on this date.</t>
        </is>
      </c>
    </row>
    <row r="201">
      <c r="A201" s="1142" t="n">
        <v>45857</v>
      </c>
      <c r="B201" s="1143" t="n">
        <v>0.5417803724616117</v>
      </c>
      <c r="C201" s="1143" t="n">
        <v>0.5533128538661609</v>
      </c>
      <c r="D201" s="1143" t="n">
        <v>0.4933908199351612</v>
      </c>
      <c r="E201" s="1143" t="n">
        <v>1.634216723889429</v>
      </c>
      <c r="F201" s="1143" t="n">
        <v>1.634216723889429</v>
      </c>
      <c r="G201" s="1135" t="inlineStr">
        <is>
          <t>NO</t>
        </is>
      </c>
      <c r="H201" s="1135" t="inlineStr"/>
      <c r="I201" s="1135" t="inlineStr">
        <is>
          <t>No arsenic permit threshold hit on this date.</t>
        </is>
      </c>
    </row>
    <row r="202">
      <c r="A202" s="1142" t="n">
        <v>45858</v>
      </c>
      <c r="B202" s="1143" t="n">
        <v>0.5639415455980276</v>
      </c>
      <c r="C202" s="1143" t="n">
        <v>0.4796851177046476</v>
      </c>
      <c r="D202" s="1143" t="n">
        <v>0.4478926338332107</v>
      </c>
      <c r="E202" s="1143" t="n">
        <v>0.8041282073848222</v>
      </c>
      <c r="F202" s="1143" t="n">
        <v>0.8041282073848222</v>
      </c>
      <c r="G202" s="1135" t="inlineStr">
        <is>
          <t>NO</t>
        </is>
      </c>
      <c r="H202" s="1135" t="inlineStr"/>
      <c r="I202" s="1135" t="inlineStr">
        <is>
          <t>No arsenic permit threshold hit on this date.</t>
        </is>
      </c>
    </row>
    <row r="203">
      <c r="A203" s="1142" t="n">
        <v>45859</v>
      </c>
      <c r="B203" s="1143" t="n">
        <v>1.156983080671883</v>
      </c>
      <c r="C203" s="1143" t="n">
        <v>0.8086922977549248</v>
      </c>
      <c r="D203" s="1143" t="n">
        <v>0.6679173039460689</v>
      </c>
      <c r="E203" s="1143" t="n">
        <v>0.8848439374005037</v>
      </c>
      <c r="F203" s="1143" t="n">
        <v>1.156983080671883</v>
      </c>
      <c r="G203" s="1135" t="inlineStr">
        <is>
          <t>NO</t>
        </is>
      </c>
      <c r="H203" s="1135" t="inlineStr"/>
      <c r="I203" s="1135" t="inlineStr">
        <is>
          <t>No arsenic permit threshold hit on this date.</t>
        </is>
      </c>
    </row>
    <row r="204">
      <c r="A204" s="1142" t="n">
        <v>45860</v>
      </c>
      <c r="B204" s="1143" t="n">
        <v>0.8428833064270486</v>
      </c>
      <c r="C204" s="1143" t="n">
        <v>1.035370532296383</v>
      </c>
      <c r="D204" s="1143" t="n">
        <v>0.8022815464087495</v>
      </c>
      <c r="E204" s="1143" t="n">
        <v>0.6805832730887366</v>
      </c>
      <c r="F204" s="1143" t="n">
        <v>1.035370532296383</v>
      </c>
      <c r="G204" s="1135" t="inlineStr">
        <is>
          <t>NO</t>
        </is>
      </c>
      <c r="H204" s="1135" t="inlineStr"/>
      <c r="I204" s="1135" t="inlineStr">
        <is>
          <t>No arsenic permit threshold hit on this date.</t>
        </is>
      </c>
    </row>
    <row r="205">
      <c r="A205" s="1142" t="n">
        <v>45861</v>
      </c>
      <c r="B205" s="1143" t="n">
        <v>0.6172239162404445</v>
      </c>
      <c r="C205" s="1143" t="n">
        <v>0.8469215487711498</v>
      </c>
      <c r="D205" s="1143" t="n">
        <v>0.7908441705676018</v>
      </c>
      <c r="E205" s="1143" t="n">
        <v>0.6739824775440632</v>
      </c>
      <c r="F205" s="1143" t="n">
        <v>0.8469215487711498</v>
      </c>
      <c r="G205" s="1135" t="inlineStr">
        <is>
          <t>NO</t>
        </is>
      </c>
      <c r="H205" s="1135" t="inlineStr"/>
      <c r="I205" s="1135" t="inlineStr">
        <is>
          <t>No arsenic permit threshold hit on this date.</t>
        </is>
      </c>
    </row>
    <row r="206">
      <c r="A206" s="1142" t="n">
        <v>45862</v>
      </c>
      <c r="B206" s="1143" t="n">
        <v>1.114105827549388</v>
      </c>
      <c r="C206" s="1143" t="n">
        <v>1.860704263159099</v>
      </c>
      <c r="D206" s="1143" t="n">
        <v>0.853634386447746</v>
      </c>
      <c r="E206" s="1143" t="n">
        <v>0.8276969287692687</v>
      </c>
      <c r="F206" s="1143" t="n">
        <v>1.860704263159099</v>
      </c>
      <c r="G206" s="1135" t="inlineStr">
        <is>
          <t>NO</t>
        </is>
      </c>
      <c r="H206" s="1135" t="inlineStr"/>
      <c r="I206" s="1135" t="inlineStr">
        <is>
          <t>No arsenic permit threshold hit on this date.</t>
        </is>
      </c>
    </row>
    <row r="207">
      <c r="A207" s="1142" t="n">
        <v>45863</v>
      </c>
      <c r="B207" s="1143" t="n">
        <v>1.938291725262227</v>
      </c>
      <c r="C207" s="1143" t="n">
        <v>0.9874798838219493</v>
      </c>
      <c r="D207" s="1143" t="n">
        <v>0.7532031675736429</v>
      </c>
      <c r="E207" s="1143" t="n">
        <v>0.9327303058008964</v>
      </c>
      <c r="F207" s="1143" t="n">
        <v>1.938291725262227</v>
      </c>
      <c r="G207" s="1135" t="inlineStr">
        <is>
          <t>NO</t>
        </is>
      </c>
      <c r="H207" s="1135" t="inlineStr"/>
      <c r="I207" s="1135" t="inlineStr">
        <is>
          <t>No arsenic permit threshold hit on this date.</t>
        </is>
      </c>
    </row>
    <row r="208">
      <c r="A208" s="1142" t="n">
        <v>45864</v>
      </c>
      <c r="B208" s="1143" t="n">
        <v>0.7286957303451748</v>
      </c>
      <c r="C208" s="1143" t="n">
        <v>1.504402181835788</v>
      </c>
      <c r="D208" s="1143" t="n">
        <v>0.6996393031228394</v>
      </c>
      <c r="E208" s="1143" t="n">
        <v>0.6315606533609645</v>
      </c>
      <c r="F208" s="1143" t="n">
        <v>1.504402181835788</v>
      </c>
      <c r="G208" s="1135" t="inlineStr">
        <is>
          <t>NO</t>
        </is>
      </c>
      <c r="H208" s="1135" t="inlineStr"/>
      <c r="I208" s="1135" t="inlineStr">
        <is>
          <t>No arsenic permit threshold hit on this date.</t>
        </is>
      </c>
    </row>
    <row r="209">
      <c r="A209" s="1142" t="n">
        <v>45865</v>
      </c>
      <c r="B209" s="1143" t="n">
        <v>0.631972585988522</v>
      </c>
      <c r="C209" s="1143" t="n">
        <v>0.690735461979616</v>
      </c>
      <c r="D209" s="1143" t="n">
        <v>0.5431189738541464</v>
      </c>
      <c r="E209" s="1143" t="n">
        <v>0.7587133574427309</v>
      </c>
      <c r="F209" s="1143" t="n">
        <v>0.7587133574427309</v>
      </c>
      <c r="G209" s="1135" t="inlineStr">
        <is>
          <t>NO</t>
        </is>
      </c>
      <c r="H209" s="1135" t="inlineStr"/>
      <c r="I209" s="1135" t="inlineStr">
        <is>
          <t>No arsenic permit threshold hit on this date.</t>
        </is>
      </c>
    </row>
    <row r="210">
      <c r="A210" s="1142" t="n">
        <v>45866</v>
      </c>
      <c r="B210" s="1143" t="n">
        <v>1.247980559960944</v>
      </c>
      <c r="C210" s="1143" t="n">
        <v>1.422739821720006</v>
      </c>
      <c r="D210" s="1143" t="n">
        <v>1.119640497830267</v>
      </c>
      <c r="E210" s="1143" t="n">
        <v>1.647464210683705</v>
      </c>
      <c r="F210" s="1143" t="n">
        <v>1.647464210683705</v>
      </c>
      <c r="G210" s="1135" t="inlineStr">
        <is>
          <t>NO</t>
        </is>
      </c>
      <c r="H210" s="1135" t="inlineStr"/>
      <c r="I210" s="1135" t="inlineStr">
        <is>
          <t>No arsenic permit threshold hit on this date.</t>
        </is>
      </c>
    </row>
    <row r="211">
      <c r="A211" s="1142" t="n">
        <v>45867</v>
      </c>
      <c r="B211" s="1143" t="n">
        <v>1.539277641098396</v>
      </c>
      <c r="C211" s="1143" t="n">
        <v>1.646805775397141</v>
      </c>
      <c r="D211" s="1143" t="n">
        <v>1.330010256827422</v>
      </c>
      <c r="E211" s="1143" t="n">
        <v>1.440704386796201</v>
      </c>
      <c r="F211" s="1143" t="n">
        <v>1.646805775397141</v>
      </c>
      <c r="G211" s="1135" t="inlineStr">
        <is>
          <t>NO</t>
        </is>
      </c>
      <c r="H211" s="1135" t="inlineStr"/>
      <c r="I211" s="1135" t="inlineStr">
        <is>
          <t>No arsenic permit threshold hit on this date.</t>
        </is>
      </c>
    </row>
    <row r="212">
      <c r="A212" s="1142" t="n">
        <v>45868</v>
      </c>
      <c r="B212" s="1143" t="n">
        <v>1.123529952974737</v>
      </c>
      <c r="C212" s="1143" t="n">
        <v>1.577697748693466</v>
      </c>
      <c r="D212" s="1143" t="n">
        <v>1.117956507576791</v>
      </c>
      <c r="E212" s="1143" t="n">
        <v>1.183220334547774</v>
      </c>
      <c r="F212" s="1143" t="n">
        <v>1.577697748693466</v>
      </c>
      <c r="G212" s="1135" t="inlineStr">
        <is>
          <t>NO</t>
        </is>
      </c>
      <c r="H212" s="1135" t="inlineStr"/>
      <c r="I212" s="1135" t="inlineStr">
        <is>
          <t>No arsenic permit threshold hit on this date.</t>
        </is>
      </c>
    </row>
    <row r="213">
      <c r="A213" s="1142" t="n">
        <v>45869</v>
      </c>
      <c r="B213" s="1143" t="n">
        <v>1.788871876078768</v>
      </c>
      <c r="C213" s="1143" t="n">
        <v>1.432901434598981</v>
      </c>
      <c r="D213" s="1143" t="n">
        <v>1.103712502393231</v>
      </c>
      <c r="E213" s="1143" t="n">
        <v>1.26416423414073</v>
      </c>
      <c r="F213" s="1143" t="n">
        <v>1.788871876078768</v>
      </c>
      <c r="G213" s="1135" t="inlineStr">
        <is>
          <t>NO</t>
        </is>
      </c>
      <c r="H213" s="1135" t="inlineStr"/>
      <c r="I213" s="1135" t="inlineStr">
        <is>
          <t>No arsenic permit threshold hit on this date.</t>
        </is>
      </c>
    </row>
    <row r="214">
      <c r="A214" s="1142" t="n">
        <v>45870</v>
      </c>
      <c r="B214" s="1143" t="n">
        <v>0.8351308335979566</v>
      </c>
      <c r="C214" s="1143" t="n">
        <v>1.030184744229593</v>
      </c>
      <c r="D214" s="1143" t="n">
        <v>0.9801962997288846</v>
      </c>
      <c r="E214" s="1143" t="n">
        <v>0.9212853794486979</v>
      </c>
      <c r="F214" s="1143" t="n">
        <v>1.030184744229593</v>
      </c>
      <c r="G214" s="1135" t="inlineStr">
        <is>
          <t>NO</t>
        </is>
      </c>
      <c r="H214" s="1135" t="inlineStr"/>
      <c r="I214" s="1135" t="inlineStr">
        <is>
          <t>No arsenic permit threshold hit on this date.</t>
        </is>
      </c>
    </row>
    <row r="215">
      <c r="A215" s="1142" t="n">
        <v>45871</v>
      </c>
      <c r="B215" s="1143" t="n">
        <v>0.8854442987410991</v>
      </c>
      <c r="C215" s="1143" t="n">
        <v>1.000699718396656</v>
      </c>
      <c r="D215" s="1143" t="n">
        <v>0.8117562649620492</v>
      </c>
      <c r="E215" s="1143" t="n">
        <v>0.9786964418362516</v>
      </c>
      <c r="F215" s="1143" t="n">
        <v>1.000699718396656</v>
      </c>
      <c r="G215" s="1135" t="inlineStr">
        <is>
          <t>NO</t>
        </is>
      </c>
      <c r="H215" s="1135" t="inlineStr"/>
      <c r="I215" s="1135" t="inlineStr">
        <is>
          <t>No arsenic permit threshold hit on this date.</t>
        </is>
      </c>
    </row>
    <row r="216">
      <c r="A216" s="1142" t="n">
        <v>45872</v>
      </c>
      <c r="B216" s="1143" t="n">
        <v>0.6995515267415297</v>
      </c>
      <c r="C216" s="1143" t="n">
        <v>0.7642552630420599</v>
      </c>
      <c r="D216" s="1143" t="n">
        <v>0.6872052715613856</v>
      </c>
      <c r="E216" s="1143" t="n">
        <v>0.750330686249824</v>
      </c>
      <c r="F216" s="1143" t="n">
        <v>0.7642552630420599</v>
      </c>
      <c r="G216" s="1135" t="inlineStr">
        <is>
          <t>NO</t>
        </is>
      </c>
      <c r="H216" s="1135" t="inlineStr"/>
      <c r="I216" s="1135" t="inlineStr">
        <is>
          <t>No arsenic permit threshold hit on this date.</t>
        </is>
      </c>
    </row>
    <row r="217">
      <c r="A217" s="1142" t="n">
        <v>45873</v>
      </c>
      <c r="B217" s="1143" t="n">
        <v>1.361798702625741</v>
      </c>
      <c r="C217" s="1143" t="n">
        <v>1.350319381553713</v>
      </c>
      <c r="D217" s="1143" t="n">
        <v>0.9738106006634314</v>
      </c>
      <c r="E217" s="1143" t="n">
        <v>1.278136710471423</v>
      </c>
      <c r="F217" s="1143" t="n">
        <v>1.361798702625741</v>
      </c>
      <c r="G217" s="1135" t="inlineStr">
        <is>
          <t>NO</t>
        </is>
      </c>
      <c r="H217" s="1135" t="inlineStr"/>
      <c r="I217" s="1135" t="inlineStr">
        <is>
          <t>No arsenic permit threshold hit on this date.</t>
        </is>
      </c>
    </row>
    <row r="218">
      <c r="A218" s="1142" t="n">
        <v>45874</v>
      </c>
      <c r="B218" s="1143" t="n">
        <v>1.687719986333244</v>
      </c>
      <c r="C218" s="1143" t="n">
        <v>1.787998535208752</v>
      </c>
      <c r="D218" s="1143" t="n">
        <v>1.457666354638038</v>
      </c>
      <c r="E218" s="1143" t="n">
        <v>1.580422378391616</v>
      </c>
      <c r="F218" s="1143" t="n">
        <v>1.787998535208752</v>
      </c>
      <c r="G218" s="1135" t="inlineStr">
        <is>
          <t>NO</t>
        </is>
      </c>
      <c r="H218" s="1135" t="inlineStr"/>
      <c r="I218" s="1135" t="inlineStr">
        <is>
          <t>No arsenic permit threshold hit on this date.</t>
        </is>
      </c>
    </row>
    <row r="219">
      <c r="A219" s="1142" t="n">
        <v>45875</v>
      </c>
      <c r="B219" s="1143" t="n">
        <v>1.703598993272918</v>
      </c>
      <c r="C219" s="1143" t="n">
        <v>1.916688626098414</v>
      </c>
      <c r="D219" s="1143" t="n">
        <v>1.685519002990558</v>
      </c>
      <c r="E219" s="1143" t="n">
        <v>1.655726515806225</v>
      </c>
      <c r="F219" s="1143" t="n">
        <v>1.916688626098414</v>
      </c>
      <c r="G219" s="1135" t="inlineStr">
        <is>
          <t>NO</t>
        </is>
      </c>
      <c r="H219" s="1135" t="inlineStr"/>
      <c r="I219" s="1135" t="inlineStr">
        <is>
          <t>No arsenic permit threshold hit on this date.</t>
        </is>
      </c>
    </row>
    <row r="220">
      <c r="A220" s="1142" t="n">
        <v>45876</v>
      </c>
      <c r="B220" s="1143" t="n">
        <v>1.622973396352611</v>
      </c>
      <c r="C220" s="1143" t="n">
        <v>2.833230307275239</v>
      </c>
      <c r="D220" s="1143" t="n">
        <v>1.67467601203002</v>
      </c>
      <c r="E220" s="1143" t="n">
        <v>1.600497882783692</v>
      </c>
      <c r="F220" s="1143" t="n">
        <v>2.833230307275239</v>
      </c>
      <c r="G220" s="1135" t="inlineStr">
        <is>
          <t>NO</t>
        </is>
      </c>
      <c r="H220" s="1135" t="inlineStr"/>
      <c r="I220" s="1135" t="inlineStr">
        <is>
          <t>No arsenic permit threshold hit on this date.</t>
        </is>
      </c>
    </row>
    <row r="221">
      <c r="A221" s="1142" t="n">
        <v>45877</v>
      </c>
      <c r="B221" s="1143" t="n">
        <v>2.144376298780118</v>
      </c>
      <c r="C221" s="1143" t="n">
        <v>2.107622889713787</v>
      </c>
      <c r="D221" s="1143" t="n">
        <v>1.495485330874962</v>
      </c>
      <c r="E221" s="1143" t="n">
        <v>1.639575614409956</v>
      </c>
      <c r="F221" s="1143" t="n">
        <v>2.144376298780118</v>
      </c>
      <c r="G221" s="1135" t="inlineStr">
        <is>
          <t>NO</t>
        </is>
      </c>
      <c r="H221" s="1135" t="inlineStr"/>
      <c r="I221" s="1135" t="inlineStr">
        <is>
          <t>No arsenic permit threshold hit on this date.</t>
        </is>
      </c>
    </row>
    <row r="222">
      <c r="A222" s="1142" t="n">
        <v>45878</v>
      </c>
      <c r="B222" s="1143" t="n">
        <v>1.208271343045623</v>
      </c>
      <c r="C222" s="1143" t="n">
        <v>1.286893449481346</v>
      </c>
      <c r="D222" s="1143" t="n">
        <v>1.586441121805141</v>
      </c>
      <c r="E222" s="1143" t="n">
        <v>1.218205032437681</v>
      </c>
      <c r="F222" s="1143" t="n">
        <v>1.586441121805141</v>
      </c>
      <c r="G222" s="1135" t="inlineStr">
        <is>
          <t>NO</t>
        </is>
      </c>
      <c r="H222" s="1135" t="inlineStr"/>
      <c r="I222" s="1135" t="inlineStr">
        <is>
          <t>No arsenic permit threshold hit on this date.</t>
        </is>
      </c>
    </row>
    <row r="223">
      <c r="A223" s="1142" t="n">
        <v>45879</v>
      </c>
      <c r="B223" s="1143" t="n">
        <v>0.7460286382433512</v>
      </c>
      <c r="C223" s="1143" t="n">
        <v>1.21076826607307</v>
      </c>
      <c r="D223" s="1143" t="n">
        <v>0.6462778002823105</v>
      </c>
      <c r="E223" s="1143" t="n">
        <v>0.7659437966818766</v>
      </c>
      <c r="F223" s="1143" t="n">
        <v>1.21076826607307</v>
      </c>
      <c r="G223" s="1135" t="inlineStr">
        <is>
          <t>NO</t>
        </is>
      </c>
      <c r="H223" s="1135" t="inlineStr"/>
      <c r="I223" s="1135" t="inlineStr">
        <is>
          <t>No arsenic permit threshold hit on this date.</t>
        </is>
      </c>
    </row>
    <row r="224">
      <c r="A224" s="1142" t="n">
        <v>45880</v>
      </c>
      <c r="B224" s="1143" t="n">
        <v>1.079763760793136</v>
      </c>
      <c r="C224" s="1143" t="n">
        <v>1.141703283150219</v>
      </c>
      <c r="D224" s="1143" t="n">
        <v>1.048754517906464</v>
      </c>
      <c r="E224" s="1143" t="n">
        <v>0.976999942398759</v>
      </c>
      <c r="F224" s="1143" t="n">
        <v>1.141703283150219</v>
      </c>
      <c r="G224" s="1135" t="inlineStr">
        <is>
          <t>NO</t>
        </is>
      </c>
      <c r="H224" s="1135" t="inlineStr"/>
      <c r="I224" s="1135" t="inlineStr">
        <is>
          <t>No arsenic permit threshold hit on this date.</t>
        </is>
      </c>
    </row>
    <row r="225">
      <c r="A225" s="1142" t="n">
        <v>45881</v>
      </c>
      <c r="B225" s="1143" t="n">
        <v>1.362910780322507</v>
      </c>
      <c r="C225" s="1143" t="n">
        <v>1.254604606905986</v>
      </c>
      <c r="D225" s="1143" t="n">
        <v>1.089907925341766</v>
      </c>
      <c r="E225" s="1143" t="n">
        <v>1.479081062966198</v>
      </c>
      <c r="F225" s="1143" t="n">
        <v>1.479081062966198</v>
      </c>
      <c r="G225" s="1135" t="inlineStr">
        <is>
          <t>NO</t>
        </is>
      </c>
      <c r="H225" s="1135" t="inlineStr"/>
      <c r="I225" s="1135" t="inlineStr">
        <is>
          <t>No arsenic permit threshold hit on this date.</t>
        </is>
      </c>
    </row>
    <row r="226">
      <c r="A226" s="1142" t="n">
        <v>45882</v>
      </c>
      <c r="B226" s="1143" t="n">
        <v>1.343844219128229</v>
      </c>
      <c r="C226" s="1143" t="n">
        <v>1.609015163540411</v>
      </c>
      <c r="D226" s="1143" t="n">
        <v>1.210456252919995</v>
      </c>
      <c r="E226" s="1143" t="n">
        <v>1.264174107692021</v>
      </c>
      <c r="F226" s="1143" t="n">
        <v>1.609015163540411</v>
      </c>
      <c r="G226" s="1135" t="inlineStr">
        <is>
          <t>NO</t>
        </is>
      </c>
      <c r="H226" s="1135" t="inlineStr"/>
      <c r="I226" s="1135" t="inlineStr">
        <is>
          <t>No arsenic permit threshold hit on this date.</t>
        </is>
      </c>
    </row>
    <row r="227">
      <c r="A227" s="1142" t="n">
        <v>45883</v>
      </c>
      <c r="B227" s="1143" t="n">
        <v>1.457934591501521</v>
      </c>
      <c r="C227" s="1143" t="n">
        <v>1.160759588677743</v>
      </c>
      <c r="D227" s="1143" t="n">
        <v>1.150637496365666</v>
      </c>
      <c r="E227" s="1143" t="n">
        <v>1.535383699481538</v>
      </c>
      <c r="F227" s="1143" t="n">
        <v>1.535383699481538</v>
      </c>
      <c r="G227" s="1135" t="inlineStr">
        <is>
          <t>NO</t>
        </is>
      </c>
      <c r="H227" s="1135" t="inlineStr"/>
      <c r="I227" s="1135" t="inlineStr">
        <is>
          <t>No arsenic permit threshold hit on this date.</t>
        </is>
      </c>
    </row>
    <row r="228">
      <c r="A228" s="1142" t="n">
        <v>45884</v>
      </c>
      <c r="B228" s="1143" t="n">
        <v>0.774595269013855</v>
      </c>
      <c r="C228" s="1143" t="n">
        <v>0.6761557355242874</v>
      </c>
      <c r="D228" s="1143" t="n">
        <v>0.7885380571306432</v>
      </c>
      <c r="E228" s="1143" t="n">
        <v>1.66147476030145</v>
      </c>
      <c r="F228" s="1143" t="n">
        <v>1.66147476030145</v>
      </c>
      <c r="G228" s="1135" t="inlineStr">
        <is>
          <t>NO</t>
        </is>
      </c>
      <c r="H228" s="1135" t="inlineStr"/>
      <c r="I228" s="1135" t="inlineStr">
        <is>
          <t>No arsenic permit threshold hit on this date.</t>
        </is>
      </c>
    </row>
    <row r="229">
      <c r="A229" s="1142" t="n">
        <v>45885</v>
      </c>
      <c r="B229" s="1143" t="n">
        <v>0.7213576961724505</v>
      </c>
      <c r="C229" s="1143" t="n">
        <v>0.6704383112033158</v>
      </c>
      <c r="D229" s="1143" t="n">
        <v>0.457700769383084</v>
      </c>
      <c r="E229" s="1143" t="n">
        <v>0.9399074525841885</v>
      </c>
      <c r="F229" s="1143" t="n">
        <v>0.9399074525841885</v>
      </c>
      <c r="G229" s="1135" t="inlineStr">
        <is>
          <t>NO</t>
        </is>
      </c>
      <c r="H229" s="1135" t="inlineStr"/>
      <c r="I229" s="1135" t="inlineStr">
        <is>
          <t>No arsenic permit threshold hit on this date.</t>
        </is>
      </c>
    </row>
    <row r="230">
      <c r="A230" s="1142" t="n">
        <v>45886</v>
      </c>
      <c r="B230" s="1143" t="n">
        <v>0.5509165185770754</v>
      </c>
      <c r="C230" s="1143" t="n">
        <v>1.39178420523177</v>
      </c>
      <c r="D230" s="1143" t="n">
        <v>0.5250338811395118</v>
      </c>
      <c r="E230" s="1143" t="n">
        <v>0.5811968904447723</v>
      </c>
      <c r="F230" s="1143" t="n">
        <v>1.39178420523177</v>
      </c>
      <c r="G230" s="1135" t="inlineStr">
        <is>
          <t>NO</t>
        </is>
      </c>
      <c r="H230" s="1135" t="inlineStr"/>
      <c r="I230" s="1135" t="inlineStr">
        <is>
          <t>No arsenic permit threshold hit on this date.</t>
        </is>
      </c>
    </row>
    <row r="231">
      <c r="A231" s="1142" t="n">
        <v>45887</v>
      </c>
      <c r="B231" s="1143" t="n">
        <v>1.319298648004786</v>
      </c>
      <c r="C231" s="1143" t="n">
        <v>1.246936042464978</v>
      </c>
      <c r="D231" s="1143" t="n">
        <v>0.9397347266546664</v>
      </c>
      <c r="E231" s="1143" t="n">
        <v>1.764996873136691</v>
      </c>
      <c r="F231" s="1143" t="n">
        <v>1.764996873136691</v>
      </c>
      <c r="G231" s="1135" t="inlineStr">
        <is>
          <t>NO</t>
        </is>
      </c>
      <c r="H231" s="1135" t="inlineStr"/>
      <c r="I231" s="1135" t="inlineStr">
        <is>
          <t>No arsenic permit threshold hit on this date.</t>
        </is>
      </c>
    </row>
    <row r="232">
      <c r="A232" s="1142" t="n">
        <v>45888</v>
      </c>
      <c r="B232" s="1143" t="n">
        <v>1.405106451599791</v>
      </c>
      <c r="C232" s="1143" t="n">
        <v>1.955809304451822</v>
      </c>
      <c r="D232" s="1143" t="n">
        <v>1.219483793256482</v>
      </c>
      <c r="E232" s="1143" t="n">
        <v>1.25068762175807</v>
      </c>
      <c r="F232" s="1143" t="n">
        <v>1.955809304451822</v>
      </c>
      <c r="G232" s="1135" t="inlineStr">
        <is>
          <t>NO</t>
        </is>
      </c>
      <c r="H232" s="1135" t="inlineStr"/>
      <c r="I232" s="1135" t="inlineStr">
        <is>
          <t>No arsenic permit threshold hit on this date.</t>
        </is>
      </c>
    </row>
    <row r="233">
      <c r="A233" s="1142" t="n">
        <v>45889</v>
      </c>
      <c r="B233" s="1143" t="n">
        <v>1.738062392556012</v>
      </c>
      <c r="C233" s="1143" t="n">
        <v>1.984351194651818</v>
      </c>
      <c r="D233" s="1143" t="n">
        <v>1.484285517976608</v>
      </c>
      <c r="E233" s="1143" t="n">
        <v>1.829161814413744</v>
      </c>
      <c r="F233" s="1143" t="n">
        <v>1.984351194651818</v>
      </c>
      <c r="G233" s="1135" t="inlineStr">
        <is>
          <t>NO</t>
        </is>
      </c>
      <c r="H233" s="1135" t="inlineStr"/>
      <c r="I233" s="1135" t="inlineStr">
        <is>
          <t>No arsenic permit threshold hit on this date.</t>
        </is>
      </c>
    </row>
    <row r="234">
      <c r="A234" s="1142" t="n">
        <v>45890</v>
      </c>
      <c r="B234" s="1143" t="n">
        <v>1.762659825542531</v>
      </c>
      <c r="C234" s="1143" t="n">
        <v>2.096528224053623</v>
      </c>
      <c r="D234" s="1143" t="n">
        <v>1.723625998633765</v>
      </c>
      <c r="E234" s="1143" t="n">
        <v>1.685634148100812</v>
      </c>
      <c r="F234" s="1143" t="n">
        <v>2.096528224053623</v>
      </c>
      <c r="G234" s="1135" t="inlineStr">
        <is>
          <t>NO</t>
        </is>
      </c>
      <c r="H234" s="1135" t="inlineStr"/>
      <c r="I234" s="1135" t="inlineStr">
        <is>
          <t>No arsenic permit threshold hit on this date.</t>
        </is>
      </c>
    </row>
    <row r="235">
      <c r="A235" s="1142" t="n">
        <v>45891</v>
      </c>
      <c r="B235" s="1143" t="n">
        <v>1.650141388876322</v>
      </c>
      <c r="C235" s="1143" t="n">
        <v>1.759792473141683</v>
      </c>
      <c r="D235" s="1143" t="n">
        <v>1.622512730124727</v>
      </c>
      <c r="E235" s="1143" t="n">
        <v>1.584501561871259</v>
      </c>
      <c r="F235" s="1143" t="n">
        <v>1.759792473141683</v>
      </c>
      <c r="G235" s="1135" t="inlineStr">
        <is>
          <t>NO</t>
        </is>
      </c>
      <c r="H235" s="1135" t="inlineStr"/>
      <c r="I235" s="1135" t="inlineStr">
        <is>
          <t>No arsenic permit threshold hit on this date.</t>
        </is>
      </c>
    </row>
    <row r="236">
      <c r="A236" s="1142" t="n">
        <v>45892</v>
      </c>
      <c r="B236" s="1143" t="n">
        <v>1.435412284726731</v>
      </c>
      <c r="C236" s="1143" t="n">
        <v>1.550763712651394</v>
      </c>
      <c r="D236" s="1143" t="n">
        <v>1.212072970068744</v>
      </c>
      <c r="E236" s="1143" t="n">
        <v>1.327229757706032</v>
      </c>
      <c r="F236" s="1143" t="n">
        <v>1.550763712651394</v>
      </c>
      <c r="G236" s="1135" t="inlineStr">
        <is>
          <t>NO</t>
        </is>
      </c>
      <c r="H236" s="1135" t="inlineStr"/>
      <c r="I236" s="1135" t="inlineStr">
        <is>
          <t>No arsenic permit threshold hit on this date.</t>
        </is>
      </c>
    </row>
    <row r="237">
      <c r="A237" s="1142" t="n">
        <v>45893</v>
      </c>
      <c r="B237" s="1143" t="n">
        <v>0.8870025983959032</v>
      </c>
      <c r="C237" s="1143" t="n">
        <v>1.16820685718915</v>
      </c>
      <c r="D237" s="1143" t="n">
        <v>0.8114304925800959</v>
      </c>
      <c r="E237" s="1143" t="n">
        <v>1.058125421702118</v>
      </c>
      <c r="F237" s="1143" t="n">
        <v>1.16820685718915</v>
      </c>
      <c r="G237" s="1135" t="inlineStr">
        <is>
          <t>NO</t>
        </is>
      </c>
      <c r="H237" s="1135" t="inlineStr"/>
      <c r="I237" s="1135" t="inlineStr">
        <is>
          <t>No arsenic permit threshold hit on this date.</t>
        </is>
      </c>
    </row>
    <row r="238">
      <c r="A238" s="1142" t="n">
        <v>45894</v>
      </c>
      <c r="B238" s="1143" t="n">
        <v>1.054430646257539</v>
      </c>
      <c r="C238" s="1143" t="n">
        <v>1.255628536108941</v>
      </c>
      <c r="D238" s="1143" t="n">
        <v>1.262359233488593</v>
      </c>
      <c r="E238" s="1143" t="n">
        <v>1.250219674199274</v>
      </c>
      <c r="F238" s="1143" t="n">
        <v>1.262359233488593</v>
      </c>
      <c r="G238" s="1135" t="inlineStr">
        <is>
          <t>NO</t>
        </is>
      </c>
      <c r="H238" s="1135" t="inlineStr"/>
      <c r="I238" s="1135" t="inlineStr">
        <is>
          <t>No arsenic permit threshold hit on this date.</t>
        </is>
      </c>
    </row>
    <row r="239">
      <c r="A239" s="1142" t="n">
        <v>45895</v>
      </c>
      <c r="B239" s="1143" t="n">
        <v>1.058859358943019</v>
      </c>
      <c r="C239" s="1143" t="n">
        <v>1.026921286498481</v>
      </c>
      <c r="D239" s="1143" t="n">
        <v>0.9742236779234213</v>
      </c>
      <c r="E239" s="1143" t="n">
        <v>1.109383231578742</v>
      </c>
      <c r="F239" s="1143" t="n">
        <v>1.109383231578742</v>
      </c>
      <c r="G239" s="1135" t="inlineStr">
        <is>
          <t>NO</t>
        </is>
      </c>
      <c r="H239" s="1135" t="inlineStr"/>
      <c r="I239" s="1135" t="inlineStr">
        <is>
          <t>No arsenic permit threshold hit on this date.</t>
        </is>
      </c>
    </row>
    <row r="240">
      <c r="A240" s="1142" t="n">
        <v>45896</v>
      </c>
      <c r="B240" s="1143" t="n">
        <v>1.439246706552458</v>
      </c>
      <c r="C240" s="1143" t="n">
        <v>1.791903296516425</v>
      </c>
      <c r="D240" s="1143" t="n">
        <v>1.421455930698386</v>
      </c>
      <c r="E240" s="1143" t="n">
        <v>1.310335402917737</v>
      </c>
      <c r="F240" s="1143" t="n">
        <v>1.791903296516425</v>
      </c>
      <c r="G240" s="1135" t="inlineStr">
        <is>
          <t>NO</t>
        </is>
      </c>
      <c r="H240" s="1135" t="inlineStr"/>
      <c r="I240" s="1135" t="inlineStr">
        <is>
          <t>No arsenic permit threshold hit on this date.</t>
        </is>
      </c>
    </row>
    <row r="241">
      <c r="A241" s="1142" t="n">
        <v>45897</v>
      </c>
      <c r="B241" s="1143" t="n">
        <v>1.516298927103369</v>
      </c>
      <c r="C241" s="1143" t="n">
        <v>1.774088977427715</v>
      </c>
      <c r="D241" s="1143" t="n">
        <v>1.04688615718815</v>
      </c>
      <c r="E241" s="1143" t="n">
        <v>1.240144228683394</v>
      </c>
      <c r="F241" s="1143" t="n">
        <v>1.774088977427715</v>
      </c>
      <c r="G241" s="1135" t="inlineStr">
        <is>
          <t>NO</t>
        </is>
      </c>
      <c r="H241" s="1135" t="inlineStr"/>
      <c r="I241" s="1135" t="inlineStr">
        <is>
          <t>No arsenic permit threshold hit on this date.</t>
        </is>
      </c>
    </row>
    <row r="242">
      <c r="A242" s="1142" t="n">
        <v>45898</v>
      </c>
      <c r="B242" s="1143" t="n">
        <v>1.408452815131785</v>
      </c>
      <c r="C242" s="1143" t="n">
        <v>1.373441275357275</v>
      </c>
      <c r="D242" s="1143" t="n">
        <v>1.161113077790175</v>
      </c>
      <c r="E242" s="1143" t="n">
        <v>1.125591398564628</v>
      </c>
      <c r="F242" s="1143" t="n">
        <v>1.408452815131785</v>
      </c>
      <c r="G242" s="1135" t="inlineStr">
        <is>
          <t>NO</t>
        </is>
      </c>
      <c r="H242" s="1135" t="inlineStr"/>
      <c r="I242" s="1135" t="inlineStr">
        <is>
          <t>No arsenic permit threshold hit on this date.</t>
        </is>
      </c>
    </row>
    <row r="243">
      <c r="A243" s="1142" t="n">
        <v>45899</v>
      </c>
      <c r="B243" s="1143" t="n">
        <v>1.029762630893265</v>
      </c>
      <c r="C243" s="1143" t="n">
        <v>1.205493148081713</v>
      </c>
      <c r="D243" s="1143" t="n">
        <v>0.8170862865277413</v>
      </c>
      <c r="E243" s="1143" t="n">
        <v>0.9516209636833125</v>
      </c>
      <c r="F243" s="1143" t="n">
        <v>1.205493148081713</v>
      </c>
      <c r="G243" s="1135" t="inlineStr">
        <is>
          <t>NO</t>
        </is>
      </c>
      <c r="H243" s="1135" t="inlineStr"/>
      <c r="I243" s="1135" t="inlineStr">
        <is>
          <t>No arsenic permit threshold hit on this date.</t>
        </is>
      </c>
    </row>
    <row r="244">
      <c r="A244" s="1142" t="n">
        <v>45900</v>
      </c>
      <c r="B244" s="1143" t="n">
        <v>1.152298782635543</v>
      </c>
      <c r="C244" s="1143" t="n">
        <v>1.296339593570768</v>
      </c>
      <c r="D244" s="1143" t="n">
        <v>0.8780110981161271</v>
      </c>
      <c r="E244" s="1143" t="n">
        <v>0.9875821718479123</v>
      </c>
      <c r="F244" s="1143" t="n">
        <v>1.296339593570768</v>
      </c>
      <c r="G244" s="1135" t="inlineStr">
        <is>
          <t>NO</t>
        </is>
      </c>
      <c r="H244" s="1135" t="inlineStr"/>
      <c r="I244" s="1135" t="inlineStr">
        <is>
          <t>No arsenic permit threshold hit on this date.</t>
        </is>
      </c>
    </row>
    <row r="245">
      <c r="A245" s="1142" t="n">
        <v>45901</v>
      </c>
      <c r="B245" s="1143" t="n">
        <v>0.7354451937335887</v>
      </c>
      <c r="C245" s="1143" t="n">
        <v>0.9442484801958529</v>
      </c>
      <c r="D245" s="1143" t="n">
        <v>0.7013181078786144</v>
      </c>
      <c r="E245" s="1143" t="n">
        <v>0.7207065211479137</v>
      </c>
      <c r="F245" s="1143" t="n">
        <v>0.9442484801958529</v>
      </c>
      <c r="G245" s="1135" t="inlineStr">
        <is>
          <t>NO</t>
        </is>
      </c>
      <c r="H245" s="1135" t="inlineStr"/>
      <c r="I245" s="1135" t="inlineStr">
        <is>
          <t>No arsenic permit threshold hit on this date.</t>
        </is>
      </c>
    </row>
    <row r="246">
      <c r="A246" s="1142" t="n">
        <v>45902</v>
      </c>
      <c r="B246" s="1143" t="n">
        <v>1.569941101836061</v>
      </c>
      <c r="C246" s="1143" t="n">
        <v>2.11109560012531</v>
      </c>
      <c r="D246" s="1143" t="n">
        <v>1.468470873237204</v>
      </c>
      <c r="E246" s="1143" t="n">
        <v>1.460752322374336</v>
      </c>
      <c r="F246" s="1143" t="n">
        <v>2.11109560012531</v>
      </c>
      <c r="G246" s="1135" t="inlineStr">
        <is>
          <t>NO</t>
        </is>
      </c>
      <c r="H246" s="1135" t="inlineStr"/>
      <c r="I246" s="1135" t="inlineStr">
        <is>
          <t>No arsenic permit threshold hit on this date.</t>
        </is>
      </c>
    </row>
    <row r="247">
      <c r="A247" s="1142" t="n">
        <v>45903</v>
      </c>
      <c r="B247" s="1143" t="n">
        <v>1.103944371036459</v>
      </c>
      <c r="C247" s="1143" t="n">
        <v>1.676210201078737</v>
      </c>
      <c r="D247" s="1143" t="n">
        <v>1.317777813851094</v>
      </c>
      <c r="E247" s="1143" t="n">
        <v>1.180260995390016</v>
      </c>
      <c r="F247" s="1143" t="n">
        <v>1.676210201078737</v>
      </c>
      <c r="G247" s="1135" t="inlineStr">
        <is>
          <t>NO</t>
        </is>
      </c>
      <c r="H247" s="1135" t="inlineStr"/>
      <c r="I247" s="1135" t="inlineStr">
        <is>
          <t>No arsenic permit threshold hit on this date.</t>
        </is>
      </c>
    </row>
    <row r="248">
      <c r="A248" s="1142" t="n">
        <v>45904</v>
      </c>
      <c r="B248" s="1143" t="n">
        <v>1.070549485053742</v>
      </c>
      <c r="C248" s="1143" t="n">
        <v>1.516241949164526</v>
      </c>
      <c r="D248" s="1143" t="n">
        <v>1.358769419848853</v>
      </c>
      <c r="E248" s="1143" t="n">
        <v>1.126802369406659</v>
      </c>
      <c r="F248" s="1143" t="n">
        <v>1.516241949164526</v>
      </c>
      <c r="G248" s="1135" t="inlineStr">
        <is>
          <t>NO</t>
        </is>
      </c>
      <c r="H248" s="1135" t="inlineStr"/>
      <c r="I248" s="1135" t="inlineStr">
        <is>
          <t>No arsenic permit threshold hit on this date.</t>
        </is>
      </c>
    </row>
    <row r="249">
      <c r="A249" s="1142" t="n">
        <v>45905</v>
      </c>
      <c r="B249" s="1143" t="n">
        <v>1.117126071610606</v>
      </c>
      <c r="C249" s="1143" t="n">
        <v>1.403089830076324</v>
      </c>
      <c r="D249" s="1143" t="n">
        <v>1.148401222349221</v>
      </c>
      <c r="E249" s="1143" t="n">
        <v>1.184217818692087</v>
      </c>
      <c r="F249" s="1143" t="n">
        <v>1.403089830076324</v>
      </c>
      <c r="G249" s="1135" t="inlineStr">
        <is>
          <t>NO</t>
        </is>
      </c>
      <c r="H249" s="1135" t="inlineStr"/>
      <c r="I249" s="1135" t="inlineStr">
        <is>
          <t>No arsenic permit threshold hit on this date.</t>
        </is>
      </c>
    </row>
    <row r="250">
      <c r="A250" s="1142" t="n">
        <v>45906</v>
      </c>
      <c r="B250" s="1143" t="n">
        <v>0.7025235603874336</v>
      </c>
      <c r="C250" s="1143" t="n">
        <v>0.6517813556692369</v>
      </c>
      <c r="D250" s="1143" t="n">
        <v>0.4691702026045908</v>
      </c>
      <c r="E250" s="1143" t="n">
        <v>0.8986365028231138</v>
      </c>
      <c r="F250" s="1143" t="n">
        <v>0.8986365028231138</v>
      </c>
      <c r="G250" s="1135" t="inlineStr">
        <is>
          <t>NO</t>
        </is>
      </c>
      <c r="H250" s="1135" t="inlineStr"/>
      <c r="I250" s="1135" t="inlineStr">
        <is>
          <t>No arsenic permit threshold hit on this date.</t>
        </is>
      </c>
    </row>
    <row r="251">
      <c r="A251" s="1142" t="n">
        <v>45907</v>
      </c>
      <c r="B251" s="1143" t="n">
        <v>0.8093926876018804</v>
      </c>
      <c r="C251" s="1143" t="n">
        <v>1.037092141603122</v>
      </c>
      <c r="D251" s="1143" t="n">
        <v>0.9610468990208577</v>
      </c>
      <c r="E251" s="1143" t="n">
        <v>0.8831420998260864</v>
      </c>
      <c r="F251" s="1143" t="n">
        <v>1.037092141603122</v>
      </c>
      <c r="G251" s="1135" t="inlineStr">
        <is>
          <t>NO</t>
        </is>
      </c>
      <c r="H251" s="1135" t="inlineStr"/>
      <c r="I251" s="1135" t="inlineStr">
        <is>
          <t>No arsenic permit threshold hit on this date.</t>
        </is>
      </c>
    </row>
    <row r="252">
      <c r="A252" s="1142" t="n">
        <v>45908</v>
      </c>
      <c r="B252" s="1143" t="n">
        <v>0.7831250043225571</v>
      </c>
      <c r="C252" s="1143" t="n">
        <v>0.6425185258879459</v>
      </c>
      <c r="D252" s="1143" t="n">
        <v>0.4678000819076474</v>
      </c>
      <c r="E252" s="1143" t="n">
        <v>1.070639125158267</v>
      </c>
      <c r="F252" s="1143" t="n">
        <v>1.070639125158267</v>
      </c>
      <c r="G252" s="1135" t="inlineStr">
        <is>
          <t>NO</t>
        </is>
      </c>
      <c r="H252" s="1135" t="inlineStr"/>
      <c r="I252" s="1135" t="inlineStr">
        <is>
          <t>No arsenic permit threshold hit on this date.</t>
        </is>
      </c>
    </row>
    <row r="253">
      <c r="A253" s="1142" t="n">
        <v>45909</v>
      </c>
      <c r="B253" s="1143" t="n">
        <v>1.060336751561719</v>
      </c>
      <c r="C253" s="1143" t="n">
        <v>0.7984981462912617</v>
      </c>
      <c r="D253" s="1143" t="n">
        <v>0.8776922313364817</v>
      </c>
      <c r="E253" s="1143" t="n">
        <v>0.8591135066203125</v>
      </c>
      <c r="F253" s="1143" t="n">
        <v>1.060336751561719</v>
      </c>
      <c r="G253" s="1135" t="inlineStr">
        <is>
          <t>NO</t>
        </is>
      </c>
      <c r="H253" s="1135" t="inlineStr"/>
      <c r="I253" s="1135" t="inlineStr">
        <is>
          <t>No arsenic permit threshold hit on this date.</t>
        </is>
      </c>
    </row>
    <row r="254">
      <c r="A254" s="1142" t="n">
        <v>45910</v>
      </c>
      <c r="B254" s="1143" t="n">
        <v>0.8528829874228022</v>
      </c>
      <c r="C254" s="1143" t="n">
        <v>0.5778164939978538</v>
      </c>
      <c r="D254" s="1143" t="n">
        <v>0.6112854931053545</v>
      </c>
      <c r="E254" s="1143" t="n">
        <v>0.6804926726912828</v>
      </c>
      <c r="F254" s="1143" t="n">
        <v>0.8528829874228022</v>
      </c>
      <c r="G254" s="1135" t="inlineStr">
        <is>
          <t>NO</t>
        </is>
      </c>
      <c r="H254" s="1135" t="inlineStr"/>
      <c r="I254" s="1135" t="inlineStr">
        <is>
          <t>No arsenic permit threshold hit on this date.</t>
        </is>
      </c>
    </row>
    <row r="255">
      <c r="A255" s="1142" t="n">
        <v>45911</v>
      </c>
      <c r="B255" s="1143" t="n">
        <v>0.7389446008840106</v>
      </c>
      <c r="C255" s="1143" t="n">
        <v>0.7400911366433993</v>
      </c>
      <c r="D255" s="1143" t="n">
        <v>0.7782336520796264</v>
      </c>
      <c r="E255" s="1143" t="n">
        <v>0.7656176766718292</v>
      </c>
      <c r="F255" s="1143" t="n">
        <v>0.7782336520796264</v>
      </c>
      <c r="G255" s="1135" t="inlineStr">
        <is>
          <t>NO</t>
        </is>
      </c>
      <c r="H255" s="1135" t="inlineStr"/>
      <c r="I255" s="1135" t="inlineStr">
        <is>
          <t>No arsenic permit threshold hit on this date.</t>
        </is>
      </c>
    </row>
    <row r="256">
      <c r="A256" s="1142" t="n">
        <v>45912</v>
      </c>
      <c r="B256" s="1143" t="n">
        <v>0.9653106267182214</v>
      </c>
      <c r="C256" s="1143" t="n">
        <v>0.7481301218648011</v>
      </c>
      <c r="D256" s="1143" t="n">
        <v>0.7897337254426199</v>
      </c>
      <c r="E256" s="1143" t="n">
        <v>0.8272429650749101</v>
      </c>
      <c r="F256" s="1143" t="n">
        <v>0.9653106267182214</v>
      </c>
      <c r="G256" s="1135" t="inlineStr">
        <is>
          <t>NO</t>
        </is>
      </c>
      <c r="H256" s="1135" t="inlineStr"/>
      <c r="I256" s="1135" t="inlineStr">
        <is>
          <t>No arsenic permit threshold hit on this date.</t>
        </is>
      </c>
    </row>
    <row r="257">
      <c r="A257" s="1142" t="n">
        <v>45913</v>
      </c>
      <c r="B257" s="1143" t="n">
        <v>0.8352665837888333</v>
      </c>
      <c r="C257" s="1143" t="n">
        <v>0.9504928672271585</v>
      </c>
      <c r="D257" s="1143" t="n">
        <v>0.6801136470491927</v>
      </c>
      <c r="E257" s="1143" t="n">
        <v>0.8597566585950283</v>
      </c>
      <c r="F257" s="1143" t="n">
        <v>0.9504928672271585</v>
      </c>
      <c r="G257" s="1135" t="inlineStr">
        <is>
          <t>NO</t>
        </is>
      </c>
      <c r="H257" s="1135" t="inlineStr"/>
      <c r="I257" s="1135" t="inlineStr">
        <is>
          <t>No arsenic permit threshold hit on this date.</t>
        </is>
      </c>
    </row>
    <row r="258">
      <c r="A258" s="1142" t="n">
        <v>45914</v>
      </c>
      <c r="B258" s="1143" t="n">
        <v>0.845364047581417</v>
      </c>
      <c r="C258" s="1143" t="n">
        <v>0.9229002840846851</v>
      </c>
      <c r="D258" s="1143" t="n">
        <v>0.6882484203718233</v>
      </c>
      <c r="E258" s="1143" t="n">
        <v>0.7728094877145262</v>
      </c>
      <c r="F258" s="1143" t="n">
        <v>0.9229002840846851</v>
      </c>
      <c r="G258" s="1135" t="inlineStr">
        <is>
          <t>NO</t>
        </is>
      </c>
      <c r="H258" s="1135" t="inlineStr"/>
      <c r="I258" s="1135" t="inlineStr">
        <is>
          <t>No arsenic permit threshold hit on this date.</t>
        </is>
      </c>
    </row>
    <row r="259">
      <c r="A259" s="1142" t="n">
        <v>45915</v>
      </c>
      <c r="B259" s="1143" t="n">
        <v>1.625540844404203</v>
      </c>
      <c r="C259" s="1143" t="n">
        <v>2.965066383172362</v>
      </c>
      <c r="D259" s="1143" t="n">
        <v>1.414396072645163</v>
      </c>
      <c r="E259" s="1143" t="n">
        <v>1.355744508406244</v>
      </c>
      <c r="F259" s="1143" t="n">
        <v>2.965066383172362</v>
      </c>
      <c r="G259" s="1135" t="inlineStr">
        <is>
          <t>NO</t>
        </is>
      </c>
      <c r="H259" s="1135" t="inlineStr"/>
      <c r="I259" s="1135" t="inlineStr">
        <is>
          <t>No arsenic permit threshold hit on this date.</t>
        </is>
      </c>
    </row>
    <row r="260">
      <c r="A260" s="1142" t="n">
        <v>45916</v>
      </c>
      <c r="B260" s="1143" t="n">
        <v>1.528702037259442</v>
      </c>
      <c r="C260" s="1143" t="n">
        <v>1.741527574850255</v>
      </c>
      <c r="D260" s="1143" t="n">
        <v>1.427739496939408</v>
      </c>
      <c r="E260" s="1143" t="n">
        <v>1.343935583626731</v>
      </c>
      <c r="F260" s="1143" t="n">
        <v>1.741527574850255</v>
      </c>
      <c r="G260" s="1135" t="inlineStr">
        <is>
          <t>NO</t>
        </is>
      </c>
      <c r="H260" s="1135" t="inlineStr"/>
      <c r="I260" s="1135" t="inlineStr">
        <is>
          <t>No arsenic permit threshold hit on this date.</t>
        </is>
      </c>
    </row>
    <row r="261">
      <c r="A261" s="1142" t="n">
        <v>45917</v>
      </c>
      <c r="B261" s="1143" t="n">
        <v>1.657436913384424</v>
      </c>
      <c r="C261" s="1143" t="n">
        <v>3.160606170808289</v>
      </c>
      <c r="D261" s="1143" t="n">
        <v>1.194126147017579</v>
      </c>
      <c r="E261" s="1143" t="n">
        <v>1.288558461215618</v>
      </c>
      <c r="F261" s="1143" t="n">
        <v>3.160606170808289</v>
      </c>
      <c r="G261" s="1135" t="inlineStr">
        <is>
          <t>NO</t>
        </is>
      </c>
      <c r="H261" s="1135" t="inlineStr"/>
      <c r="I261" s="1135" t="inlineStr">
        <is>
          <t>No arsenic permit threshold hit on this date.</t>
        </is>
      </c>
    </row>
    <row r="262">
      <c r="A262" s="1142" t="n">
        <v>45918</v>
      </c>
      <c r="B262" s="1143" t="n">
        <v>1.170254460603938</v>
      </c>
      <c r="C262" s="1143" t="n">
        <v>1.235544058818919</v>
      </c>
      <c r="D262" s="1143" t="n">
        <v>0.9579795072927202</v>
      </c>
      <c r="E262" s="1143" t="n">
        <v>1.627537992574076</v>
      </c>
      <c r="F262" s="1143" t="n">
        <v>1.627537992574076</v>
      </c>
      <c r="G262" s="1135" t="inlineStr">
        <is>
          <t>NO</t>
        </is>
      </c>
      <c r="H262" s="1135" t="inlineStr"/>
      <c r="I262" s="1135" t="inlineStr">
        <is>
          <t>No arsenic permit threshold hit on this date.</t>
        </is>
      </c>
    </row>
    <row r="263">
      <c r="A263" s="1142" t="n">
        <v>45919</v>
      </c>
      <c r="B263" s="1143" t="n">
        <v>1.014811372156748</v>
      </c>
      <c r="C263" s="1143" t="n">
        <v>0.9203246462560839</v>
      </c>
      <c r="D263" s="1143" t="n">
        <v>0.7234779099603272</v>
      </c>
      <c r="E263" s="1143" t="n">
        <v>0.7991885421220098</v>
      </c>
      <c r="F263" s="1143" t="n">
        <v>1.014811372156748</v>
      </c>
      <c r="G263" s="1135" t="inlineStr">
        <is>
          <t>NO</t>
        </is>
      </c>
      <c r="H263" s="1135" t="inlineStr"/>
      <c r="I263" s="1135" t="inlineStr">
        <is>
          <t>No arsenic permit threshold hit on this date.</t>
        </is>
      </c>
    </row>
    <row r="264">
      <c r="A264" s="1142" t="n">
        <v>45920</v>
      </c>
      <c r="B264" s="1143" t="n">
        <v>0.7452551066505939</v>
      </c>
      <c r="C264" s="1143" t="n">
        <v>1.4915818121646</v>
      </c>
      <c r="D264" s="1143" t="n">
        <v>0.8125860122127189</v>
      </c>
      <c r="E264" s="1143" t="n">
        <v>0.7911215004951254</v>
      </c>
      <c r="F264" s="1143" t="n">
        <v>1.4915818121646</v>
      </c>
      <c r="G264" s="1135" t="inlineStr">
        <is>
          <t>NO</t>
        </is>
      </c>
      <c r="H264" s="1135" t="inlineStr"/>
      <c r="I264" s="1135" t="inlineStr">
        <is>
          <t>No arsenic permit threshold hit on this date.</t>
        </is>
      </c>
    </row>
    <row r="265">
      <c r="A265" s="1142" t="n">
        <v>45921</v>
      </c>
      <c r="B265" s="1143" t="n">
        <v>1.357669548997106</v>
      </c>
      <c r="C265" s="1143" t="n">
        <v>1.695903569558972</v>
      </c>
      <c r="D265" s="1143" t="n">
        <v>0.7479705266998629</v>
      </c>
      <c r="E265" s="1143" t="n">
        <v>0.9054872304875685</v>
      </c>
      <c r="F265" s="1143" t="n">
        <v>1.695903569558972</v>
      </c>
      <c r="G265" s="1135" t="inlineStr">
        <is>
          <t>NO</t>
        </is>
      </c>
      <c r="H265" s="1135" t="inlineStr"/>
      <c r="I265" s="1135" t="inlineStr">
        <is>
          <t>No arsenic permit threshold hit on this date.</t>
        </is>
      </c>
    </row>
    <row r="266">
      <c r="A266" s="1142" t="n">
        <v>45922</v>
      </c>
      <c r="B266" s="1143" t="n">
        <v>1.400893619395937</v>
      </c>
      <c r="C266" s="1143" t="n">
        <v>1.586127618843411</v>
      </c>
      <c r="D266" s="1143" t="n">
        <v>1.385251441789921</v>
      </c>
      <c r="E266" s="1143" t="n">
        <v>1.227281972219033</v>
      </c>
      <c r="F266" s="1143" t="n">
        <v>1.586127618843411</v>
      </c>
      <c r="G266" s="1135" t="inlineStr">
        <is>
          <t>NO</t>
        </is>
      </c>
      <c r="H266" s="1135" t="inlineStr"/>
      <c r="I266" s="1135" t="inlineStr">
        <is>
          <t>No arsenic permit threshold hit on this date.</t>
        </is>
      </c>
    </row>
    <row r="267">
      <c r="A267" s="1142" t="n">
        <v>45923</v>
      </c>
      <c r="B267" s="1143" t="n">
        <v>1.277390237834961</v>
      </c>
      <c r="C267" s="1143" t="n">
        <v>1.918518544794751</v>
      </c>
      <c r="D267" s="1143" t="n">
        <v>1.464346317062249</v>
      </c>
      <c r="E267" s="1143" t="n">
        <v>1.468460729696694</v>
      </c>
      <c r="F267" s="1143" t="n">
        <v>1.918518544794751</v>
      </c>
      <c r="G267" s="1135" t="inlineStr">
        <is>
          <t>NO</t>
        </is>
      </c>
      <c r="H267" s="1135" t="inlineStr"/>
      <c r="I267" s="1135" t="inlineStr">
        <is>
          <t>No arsenic permit threshold hit on this date.</t>
        </is>
      </c>
    </row>
    <row r="268">
      <c r="A268" s="1142" t="n">
        <v>45924</v>
      </c>
      <c r="B268" s="1143" t="n">
        <v>1.24135375641241</v>
      </c>
      <c r="C268" s="1143" t="n">
        <v>2.323096596419717</v>
      </c>
      <c r="D268" s="1143" t="n">
        <v>1.186119455425595</v>
      </c>
      <c r="E268" s="1143" t="n">
        <v>0.9624227521992667</v>
      </c>
      <c r="F268" s="1143" t="n">
        <v>2.323096596419717</v>
      </c>
      <c r="G268" s="1135" t="inlineStr">
        <is>
          <t>NO</t>
        </is>
      </c>
      <c r="H268" s="1135" t="inlineStr"/>
      <c r="I268" s="1135" t="inlineStr">
        <is>
          <t>No arsenic permit threshold hit on this date.</t>
        </is>
      </c>
    </row>
    <row r="269">
      <c r="A269" s="1142" t="n">
        <v>45925</v>
      </c>
      <c r="B269" s="1143" t="n">
        <v>1.400356867360415</v>
      </c>
      <c r="C269" s="1143" t="n">
        <v>1.128568390532334</v>
      </c>
      <c r="D269" s="1143" t="n">
        <v>0.9826201244739073</v>
      </c>
      <c r="E269" s="1143" t="n">
        <v>1.132201468259546</v>
      </c>
      <c r="F269" s="1143" t="n">
        <v>1.400356867360415</v>
      </c>
      <c r="G269" s="1135" t="inlineStr">
        <is>
          <t>NO</t>
        </is>
      </c>
      <c r="H269" s="1135" t="inlineStr"/>
      <c r="I269" s="1135" t="inlineStr">
        <is>
          <t>No arsenic permit threshold hit on this date.</t>
        </is>
      </c>
    </row>
    <row r="270">
      <c r="A270" s="1142" t="n">
        <v>45926</v>
      </c>
      <c r="B270" s="1143" t="n">
        <v>2.429467751861256</v>
      </c>
      <c r="C270" s="1143" t="n">
        <v>0.600974893924841</v>
      </c>
      <c r="D270" s="1143" t="n">
        <v>0.5536886986450081</v>
      </c>
      <c r="E270" s="1143" t="n">
        <v>1.094095734877369</v>
      </c>
      <c r="F270" s="1143" t="n">
        <v>2.429467751861256</v>
      </c>
      <c r="G270" s="1135" t="inlineStr">
        <is>
          <t>NO</t>
        </is>
      </c>
      <c r="H270" s="1135" t="inlineStr"/>
      <c r="I270" s="1135" t="inlineStr">
        <is>
          <t>No arsenic permit threshold hit on this date.</t>
        </is>
      </c>
    </row>
    <row r="271">
      <c r="A271" s="1142" t="n">
        <v>45927</v>
      </c>
      <c r="B271" s="1143" t="n">
        <v>1.252953247924182</v>
      </c>
      <c r="C271" s="1143" t="n">
        <v>0.620051596375676</v>
      </c>
      <c r="D271" s="1143" t="n">
        <v>0.3643199825137984</v>
      </c>
      <c r="E271" s="1143" t="n">
        <v>0.4851179270793392</v>
      </c>
      <c r="F271" s="1143" t="n">
        <v>1.252953247924182</v>
      </c>
      <c r="G271" s="1135" t="inlineStr">
        <is>
          <t>NO</t>
        </is>
      </c>
      <c r="H271" s="1135" t="inlineStr"/>
      <c r="I271" s="1135" t="inlineStr">
        <is>
          <t>No arsenic permit threshold hit on this date.</t>
        </is>
      </c>
    </row>
    <row r="272">
      <c r="A272" s="1142" t="n">
        <v>45928</v>
      </c>
      <c r="B272" s="1143" t="n">
        <v>0.5400188907416555</v>
      </c>
      <c r="C272" s="1143" t="n">
        <v>0.5238088730524981</v>
      </c>
      <c r="D272" s="1143" t="n">
        <v>0.3777348620006769</v>
      </c>
      <c r="E272" s="1143" t="n">
        <v>0.4491513291829489</v>
      </c>
      <c r="F272" s="1143" t="n">
        <v>0.5400188907416555</v>
      </c>
      <c r="G272" s="1135" t="inlineStr">
        <is>
          <t>NO</t>
        </is>
      </c>
      <c r="H272" s="1135" t="inlineStr"/>
      <c r="I272" s="1135" t="inlineStr">
        <is>
          <t>No arsenic permit threshold hit on this date.</t>
        </is>
      </c>
    </row>
    <row r="273">
      <c r="A273" s="1142" t="n">
        <v>45929</v>
      </c>
      <c r="B273" s="1143" t="n">
        <v>0.828854484789054</v>
      </c>
      <c r="C273" s="1143" t="n">
        <v>0.7891574307064165</v>
      </c>
      <c r="D273" s="1143" t="n">
        <v>0.7873617177369465</v>
      </c>
      <c r="E273" s="1143" t="n">
        <v>0.8685204777529166</v>
      </c>
      <c r="F273" s="1143" t="n">
        <v>0.8685204777529166</v>
      </c>
      <c r="G273" s="1135" t="inlineStr">
        <is>
          <t>NO</t>
        </is>
      </c>
      <c r="H273" s="1135" t="inlineStr"/>
      <c r="I273" s="1135" t="inlineStr">
        <is>
          <t>No arsenic permit threshold hit on this date.</t>
        </is>
      </c>
    </row>
    <row r="274">
      <c r="A274" s="1142" t="n">
        <v>45930</v>
      </c>
      <c r="B274" s="1143" t="n">
        <v>0.763692446234592</v>
      </c>
      <c r="C274" s="1143" t="n">
        <v>0.9263941263183149</v>
      </c>
      <c r="D274" s="1143" t="n">
        <v>0.8933506831661534</v>
      </c>
      <c r="E274" s="1143" t="n">
        <v>0.762028008435365</v>
      </c>
      <c r="F274" s="1143" t="n">
        <v>0.9263941263183149</v>
      </c>
      <c r="G274" s="1135" t="inlineStr">
        <is>
          <t>NO</t>
        </is>
      </c>
      <c r="H274" s="1135" t="inlineStr"/>
      <c r="I274" s="1135" t="inlineStr">
        <is>
          <t>No arsenic permit threshold hit on this date.</t>
        </is>
      </c>
    </row>
    <row r="275">
      <c r="A275" s="1142" t="n">
        <v>45931</v>
      </c>
      <c r="B275" s="1143" t="n">
        <v>0.7558467948257934</v>
      </c>
      <c r="C275" s="1143" t="n">
        <v>0.8629897354672055</v>
      </c>
      <c r="D275" s="1143" t="n">
        <v>0.9000995031171637</v>
      </c>
      <c r="E275" s="1143" t="n">
        <v>0.9709955600755323</v>
      </c>
      <c r="F275" s="1143" t="n">
        <v>0.9709955600755323</v>
      </c>
      <c r="G275" s="1135" t="inlineStr">
        <is>
          <t>NO</t>
        </is>
      </c>
      <c r="H275" s="1135" t="inlineStr"/>
      <c r="I275" s="1135" t="inlineStr">
        <is>
          <t>No arsenic permit threshold hit on this date.</t>
        </is>
      </c>
    </row>
    <row r="276">
      <c r="A276" s="1142" t="n">
        <v>45932</v>
      </c>
      <c r="B276" s="1143" t="n">
        <v>1.113146782172603</v>
      </c>
      <c r="C276" s="1143" t="n">
        <v>1.316209123842516</v>
      </c>
      <c r="D276" s="1143" t="n">
        <v>1.172123187684261</v>
      </c>
      <c r="E276" s="1143" t="n">
        <v>1.001759691457752</v>
      </c>
      <c r="F276" s="1143" t="n">
        <v>1.316209123842516</v>
      </c>
      <c r="G276" s="1135" t="inlineStr">
        <is>
          <t>NO</t>
        </is>
      </c>
      <c r="H276" s="1135" t="inlineStr"/>
      <c r="I276" s="1135" t="inlineStr">
        <is>
          <t>No arsenic permit threshold hit on this date.</t>
        </is>
      </c>
    </row>
    <row r="277">
      <c r="A277" s="1142" t="n">
        <v>45933</v>
      </c>
      <c r="B277" s="1143" t="n">
        <v>1.504694538185548</v>
      </c>
      <c r="C277" s="1143" t="n">
        <v>0.9375196079885649</v>
      </c>
      <c r="D277" s="1143" t="n">
        <v>0.8202744723069669</v>
      </c>
      <c r="E277" s="1143" t="n">
        <v>0.8454085286639305</v>
      </c>
      <c r="F277" s="1143" t="n">
        <v>1.504694538185548</v>
      </c>
      <c r="G277" s="1135" t="inlineStr">
        <is>
          <t>NO</t>
        </is>
      </c>
      <c r="H277" s="1135" t="inlineStr"/>
      <c r="I277" s="1135" t="inlineStr">
        <is>
          <t>No arsenic permit threshold hit on this date.</t>
        </is>
      </c>
    </row>
    <row r="278">
      <c r="A278" s="1142" t="n">
        <v>45934</v>
      </c>
      <c r="B278" s="1143" t="n">
        <v>1.908972401032146</v>
      </c>
      <c r="C278" s="1143" t="n">
        <v>0.8059429783562868</v>
      </c>
      <c r="D278" s="1143" t="n">
        <v>0.6472083508603886</v>
      </c>
      <c r="E278" s="1143" t="n">
        <v>0.9800933624774099</v>
      </c>
      <c r="F278" s="1143" t="n">
        <v>1.908972401032146</v>
      </c>
      <c r="G278" s="1135" t="inlineStr">
        <is>
          <t>NO</t>
        </is>
      </c>
      <c r="H278" s="1135" t="inlineStr"/>
      <c r="I278" s="1135" t="inlineStr">
        <is>
          <t>No arsenic permit threshold hit on this date.</t>
        </is>
      </c>
    </row>
    <row r="279">
      <c r="A279" s="1142" t="n">
        <v>45935</v>
      </c>
      <c r="B279" s="1143" t="n">
        <v>0.9918850649292994</v>
      </c>
      <c r="C279" s="1143" t="n">
        <v>0.7890606243871701</v>
      </c>
      <c r="D279" s="1143" t="n">
        <v>0.67042625410829</v>
      </c>
      <c r="E279" s="1143" t="n">
        <v>0.8125194270789114</v>
      </c>
      <c r="F279" s="1143" t="n">
        <v>0.9918850649292994</v>
      </c>
      <c r="G279" s="1135" t="inlineStr">
        <is>
          <t>NO</t>
        </is>
      </c>
      <c r="H279" s="1135" t="inlineStr"/>
      <c r="I279" s="1135" t="inlineStr">
        <is>
          <t>No arsenic permit threshold hit on this date.</t>
        </is>
      </c>
    </row>
    <row r="280">
      <c r="A280" s="1142" t="n">
        <v>45936</v>
      </c>
      <c r="B280" s="1143" t="n">
        <v>1.071800114887543</v>
      </c>
      <c r="C280" s="1143" t="n">
        <v>1.661521718981645</v>
      </c>
      <c r="D280" s="1143" t="n">
        <v>0.9684689594558882</v>
      </c>
      <c r="E280" s="1143" t="n">
        <v>0.8087869774459592</v>
      </c>
      <c r="F280" s="1143" t="n">
        <v>1.661521718981645</v>
      </c>
      <c r="G280" s="1135" t="inlineStr">
        <is>
          <t>NO</t>
        </is>
      </c>
      <c r="H280" s="1135" t="inlineStr"/>
      <c r="I280" s="1135" t="inlineStr">
        <is>
          <t>No arsenic permit threshold hit on this date.</t>
        </is>
      </c>
    </row>
    <row r="281">
      <c r="A281" s="1142" t="n">
        <v>45937</v>
      </c>
      <c r="B281" s="1143" t="n">
        <v>1.623740673983002</v>
      </c>
      <c r="C281" s="1143" t="n">
        <v>1.178962137208694</v>
      </c>
      <c r="D281" s="1143" t="n">
        <v>0.9630738882468762</v>
      </c>
      <c r="E281" s="1143" t="n">
        <v>1.107459833478765</v>
      </c>
      <c r="F281" s="1143" t="n">
        <v>1.623740673983002</v>
      </c>
      <c r="G281" s="1135" t="inlineStr">
        <is>
          <t>NO</t>
        </is>
      </c>
      <c r="H281" s="1135" t="inlineStr"/>
      <c r="I281" s="1135" t="inlineStr">
        <is>
          <t>No arsenic permit threshold hit on this date.</t>
        </is>
      </c>
    </row>
    <row r="282">
      <c r="A282" s="1142" t="n">
        <v>45938</v>
      </c>
      <c r="B282" s="1143" t="n">
        <v>1.221757348443121</v>
      </c>
      <c r="C282" s="1143" t="n">
        <v>1.480638754436185</v>
      </c>
      <c r="D282" s="1143" t="n">
        <v>1.052438417528969</v>
      </c>
      <c r="E282" s="1143" t="n">
        <v>1.021006126196986</v>
      </c>
      <c r="F282" s="1143" t="n">
        <v>1.480638754436185</v>
      </c>
      <c r="G282" s="1135" t="inlineStr">
        <is>
          <t>NO</t>
        </is>
      </c>
      <c r="H282" s="1135" t="inlineStr"/>
      <c r="I282" s="1135" t="inlineStr">
        <is>
          <t>No arsenic permit threshold hit on this date.</t>
        </is>
      </c>
    </row>
    <row r="283">
      <c r="A283" s="1142" t="n">
        <v>45939</v>
      </c>
      <c r="B283" s="1143" t="n">
        <v>1.543515491722329</v>
      </c>
      <c r="C283" s="1143" t="n">
        <v>1.235890582195531</v>
      </c>
      <c r="D283" s="1143" t="n">
        <v>0.9545369865260436</v>
      </c>
      <c r="E283" s="1143" t="n">
        <v>1.067081256072653</v>
      </c>
      <c r="F283" s="1143" t="n">
        <v>1.543515491722329</v>
      </c>
      <c r="G283" s="1135" t="inlineStr">
        <is>
          <t>NO</t>
        </is>
      </c>
      <c r="H283" s="1135" t="inlineStr"/>
      <c r="I283" s="1135" t="inlineStr">
        <is>
          <t>No arsenic permit threshold hit on this date.</t>
        </is>
      </c>
    </row>
    <row r="284">
      <c r="A284" s="1142" t="n">
        <v>45940</v>
      </c>
      <c r="B284" s="1143" t="n">
        <v>1.180516559758646</v>
      </c>
      <c r="C284" s="1143" t="n">
        <v>2.060708116161568</v>
      </c>
      <c r="D284" s="1143" t="n">
        <v>1.205964015773154</v>
      </c>
      <c r="E284" s="1143" t="n">
        <v>1.214316074368009</v>
      </c>
      <c r="F284" s="1143" t="n">
        <v>2.060708116161568</v>
      </c>
      <c r="G284" s="1135" t="inlineStr">
        <is>
          <t>NO</t>
        </is>
      </c>
      <c r="H284" s="1135" t="inlineStr"/>
      <c r="I284" s="1135" t="inlineStr">
        <is>
          <t>No arsenic permit threshold hit on this date.</t>
        </is>
      </c>
    </row>
    <row r="285">
      <c r="A285" s="1142" t="n">
        <v>45941</v>
      </c>
      <c r="B285" s="1143" t="n">
        <v>1.594396572377635</v>
      </c>
      <c r="C285" s="1143" t="n">
        <v>0.9412339933370392</v>
      </c>
      <c r="D285" s="1143" t="n">
        <v>0.6205173012361287</v>
      </c>
      <c r="E285" s="1143" t="n">
        <v>0.9041835064200952</v>
      </c>
      <c r="F285" s="1143" t="n">
        <v>1.594396572377635</v>
      </c>
      <c r="G285" s="1135" t="inlineStr">
        <is>
          <t>NO</t>
        </is>
      </c>
      <c r="H285" s="1135" t="inlineStr"/>
      <c r="I285" s="1135" t="inlineStr">
        <is>
          <t>No arsenic permit threshold hit on this date.</t>
        </is>
      </c>
    </row>
    <row r="286">
      <c r="A286" s="1142" t="n">
        <v>45942</v>
      </c>
      <c r="B286" s="1143" t="n">
        <v>0.7698425731989524</v>
      </c>
      <c r="C286" s="1143" t="n">
        <v>0.7480803631465134</v>
      </c>
      <c r="D286" s="1143" t="n">
        <v>0.7710068651922194</v>
      </c>
      <c r="E286" s="1143" t="n">
        <v>0.7400266169733148</v>
      </c>
      <c r="F286" s="1143" t="n">
        <v>0.7710068651922194</v>
      </c>
      <c r="G286" s="1135" t="inlineStr">
        <is>
          <t>NO</t>
        </is>
      </c>
      <c r="H286" s="1135" t="inlineStr"/>
      <c r="I286" s="1135" t="inlineStr">
        <is>
          <t>No arsenic permit threshold hit on this date.</t>
        </is>
      </c>
    </row>
    <row r="287">
      <c r="A287" s="1142" t="n">
        <v>45943</v>
      </c>
      <c r="B287" s="1143" t="n">
        <v>2.965345435700661</v>
      </c>
      <c r="C287" s="1143" t="n">
        <v>1.073804495913882</v>
      </c>
      <c r="D287" s="1143" t="n">
        <v>0.8128795742317975</v>
      </c>
      <c r="E287" s="1143" t="n">
        <v>1.389687008714878</v>
      </c>
      <c r="F287" s="1143" t="n">
        <v>2.965345435700661</v>
      </c>
      <c r="G287" s="1135" t="inlineStr">
        <is>
          <t>NO</t>
        </is>
      </c>
      <c r="H287" s="1135" t="inlineStr"/>
      <c r="I287" s="1135" t="inlineStr">
        <is>
          <t>No arsenic permit threshold hit on this date.</t>
        </is>
      </c>
    </row>
    <row r="288">
      <c r="A288" s="1142" t="n">
        <v>45944</v>
      </c>
      <c r="B288" s="1143" t="n">
        <v>1.759248650274292</v>
      </c>
      <c r="C288" s="1143" t="n">
        <v>0.7306232974924987</v>
      </c>
      <c r="D288" s="1143" t="n">
        <v>0.3858749168332724</v>
      </c>
      <c r="E288" s="1143" t="n">
        <v>1.083778994721096</v>
      </c>
      <c r="F288" s="1143" t="n">
        <v>1.759248650274292</v>
      </c>
      <c r="G288" s="1135" t="inlineStr">
        <is>
          <t>NO</t>
        </is>
      </c>
      <c r="H288" s="1135" t="inlineStr"/>
      <c r="I288" s="1135" t="inlineStr">
        <is>
          <t>No arsenic permit threshold hit on this date.</t>
        </is>
      </c>
    </row>
    <row r="289">
      <c r="A289" s="1142" t="n">
        <v>45945</v>
      </c>
      <c r="B289" s="1143" t="n">
        <v>1.223754924001662</v>
      </c>
      <c r="C289" s="1143" t="n">
        <v>0.9113547336573224</v>
      </c>
      <c r="D289" s="1143" t="n">
        <v>0.8875432887721244</v>
      </c>
      <c r="E289" s="1143" t="n">
        <v>1.078994858567748</v>
      </c>
      <c r="F289" s="1143" t="n">
        <v>1.223754924001662</v>
      </c>
      <c r="G289" s="1135" t="inlineStr">
        <is>
          <t>NO</t>
        </is>
      </c>
      <c r="H289" s="1135" t="inlineStr"/>
      <c r="I289" s="1135" t="inlineStr">
        <is>
          <t>No arsenic permit threshold hit on this date.</t>
        </is>
      </c>
    </row>
    <row r="290">
      <c r="A290" s="1142" t="n">
        <v>45946</v>
      </c>
      <c r="B290" s="1143" t="n">
        <v>1.460020625131613</v>
      </c>
      <c r="C290" s="1143" t="n">
        <v>1.188138688150949</v>
      </c>
      <c r="D290" s="1143" t="n">
        <v>0.9969613951294216</v>
      </c>
      <c r="E290" s="1143" t="n">
        <v>1.309130723491285</v>
      </c>
      <c r="F290" s="1143" t="n">
        <v>1.460020625131613</v>
      </c>
      <c r="G290" s="1135" t="inlineStr">
        <is>
          <t>NO</t>
        </is>
      </c>
      <c r="H290" s="1135" t="inlineStr"/>
      <c r="I290" s="1135" t="inlineStr">
        <is>
          <t>No arsenic permit threshold hit on this date.</t>
        </is>
      </c>
    </row>
    <row r="291">
      <c r="A291" s="1142" t="n">
        <v>45947</v>
      </c>
      <c r="B291" s="1143" t="n">
        <v>0.987492879145989</v>
      </c>
      <c r="C291" s="1143" t="n">
        <v>1.227042121370816</v>
      </c>
      <c r="D291" s="1143" t="n">
        <v>1.068765504882577</v>
      </c>
      <c r="E291" s="1143" t="n">
        <v>1.215845403018337</v>
      </c>
      <c r="F291" s="1143" t="n">
        <v>1.227042121370816</v>
      </c>
      <c r="G291" s="1135" t="inlineStr">
        <is>
          <t>NO</t>
        </is>
      </c>
      <c r="H291" s="1135" t="inlineStr"/>
      <c r="I291" s="1135" t="inlineStr">
        <is>
          <t>No arsenic permit threshold hit on this date.</t>
        </is>
      </c>
    </row>
    <row r="292">
      <c r="A292" s="1142" t="n">
        <v>45948</v>
      </c>
      <c r="B292" s="1143" t="n">
        <v>0.9115303809287244</v>
      </c>
      <c r="C292" s="1143" t="n">
        <v>0.9301018866883387</v>
      </c>
      <c r="D292" s="1143" t="n">
        <v>0.7269052198154813</v>
      </c>
      <c r="E292" s="1143" t="n">
        <v>0.8413539521758375</v>
      </c>
      <c r="F292" s="1143" t="n">
        <v>0.9301018866883387</v>
      </c>
      <c r="G292" s="1135" t="inlineStr">
        <is>
          <t>NO</t>
        </is>
      </c>
      <c r="H292" s="1135" t="inlineStr"/>
      <c r="I292" s="1135" t="inlineStr">
        <is>
          <t>No arsenic permit threshold hit on this date.</t>
        </is>
      </c>
    </row>
    <row r="293">
      <c r="A293" s="1142" t="n">
        <v>45949</v>
      </c>
      <c r="B293" s="1143" t="n">
        <v>0.8981057282572352</v>
      </c>
      <c r="C293" s="1143" t="n">
        <v>0.8329030307814275</v>
      </c>
      <c r="D293" s="1143" t="n">
        <v>0.716483123928383</v>
      </c>
      <c r="E293" s="1143" t="n">
        <v>0.7617761401464542</v>
      </c>
      <c r="F293" s="1143" t="n">
        <v>0.8981057282572352</v>
      </c>
      <c r="G293" s="1135" t="inlineStr">
        <is>
          <t>NO</t>
        </is>
      </c>
      <c r="H293" s="1135" t="inlineStr"/>
      <c r="I293" s="1135" t="inlineStr">
        <is>
          <t>No arsenic permit threshold hit on this date.</t>
        </is>
      </c>
    </row>
    <row r="294">
      <c r="A294" s="1142" t="n">
        <v>45950</v>
      </c>
      <c r="B294" s="1143" t="n">
        <v>1.011760132378728</v>
      </c>
      <c r="C294" s="1143" t="n">
        <v>1.229187827951221</v>
      </c>
      <c r="D294" s="1143" t="n">
        <v>1.314059808505303</v>
      </c>
      <c r="E294" s="1143" t="n">
        <v>1.104843646561896</v>
      </c>
      <c r="F294" s="1143" t="n">
        <v>1.314059808505303</v>
      </c>
      <c r="G294" s="1135" t="inlineStr">
        <is>
          <t>NO</t>
        </is>
      </c>
      <c r="H294" s="1135" t="inlineStr"/>
      <c r="I294" s="1135" t="inlineStr">
        <is>
          <t>No arsenic permit threshold hit on this date.</t>
        </is>
      </c>
    </row>
    <row r="295">
      <c r="A295" s="1142" t="n">
        <v>45951</v>
      </c>
      <c r="B295" s="1143" t="n">
        <v>1.205416850552298</v>
      </c>
      <c r="C295" s="1143" t="n">
        <v>2.064853675749886</v>
      </c>
      <c r="D295" s="1143" t="n">
        <v>1.43887682593165</v>
      </c>
      <c r="E295" s="1143" t="n">
        <v>1.261354221044686</v>
      </c>
      <c r="F295" s="1143" t="n">
        <v>2.064853675749886</v>
      </c>
      <c r="G295" s="1135" t="inlineStr">
        <is>
          <t>NO</t>
        </is>
      </c>
      <c r="H295" s="1135" t="inlineStr"/>
      <c r="I295" s="1135" t="inlineStr">
        <is>
          <t>No arsenic permit threshold hit on this date.</t>
        </is>
      </c>
    </row>
    <row r="296">
      <c r="A296" s="1142" t="n">
        <v>45952</v>
      </c>
      <c r="B296" s="1143" t="n">
        <v>0.6571047981085526</v>
      </c>
      <c r="C296" s="1143" t="n">
        <v>0.7291278618088641</v>
      </c>
      <c r="D296" s="1143" t="n">
        <v>0.7461240765136469</v>
      </c>
      <c r="E296" s="1143" t="n">
        <v>0.647745931013323</v>
      </c>
      <c r="F296" s="1143" t="n">
        <v>0.7461240765136469</v>
      </c>
      <c r="G296" s="1135" t="inlineStr">
        <is>
          <t>NO</t>
        </is>
      </c>
      <c r="H296" s="1135" t="inlineStr"/>
      <c r="I296" s="1135" t="inlineStr">
        <is>
          <t>No arsenic permit threshold hit on this date.</t>
        </is>
      </c>
    </row>
    <row r="297">
      <c r="A297" s="1142" t="n">
        <v>45953</v>
      </c>
      <c r="B297" s="1143" t="n">
        <v>0.7447425817127963</v>
      </c>
      <c r="C297" s="1143" t="n">
        <v>1.02830080463542</v>
      </c>
      <c r="D297" s="1143" t="n">
        <v>0.8682792724579541</v>
      </c>
      <c r="E297" s="1143" t="n">
        <v>0.8947794249571114</v>
      </c>
      <c r="F297" s="1143" t="n">
        <v>1.02830080463542</v>
      </c>
      <c r="G297" s="1135" t="inlineStr">
        <is>
          <t>NO</t>
        </is>
      </c>
      <c r="H297" s="1135" t="inlineStr"/>
      <c r="I297" s="1135" t="inlineStr">
        <is>
          <t>No arsenic permit threshold hit on this date.</t>
        </is>
      </c>
    </row>
    <row r="298">
      <c r="A298" s="1142" t="n">
        <v>45954</v>
      </c>
      <c r="B298" s="1143" t="n">
        <v>1.606985992861933</v>
      </c>
      <c r="C298" s="1143" t="n">
        <v>1.552694038223028</v>
      </c>
      <c r="D298" s="1143" t="n">
        <v>1.544336517517315</v>
      </c>
      <c r="E298" s="1143" t="n">
        <v>1.765942477939818</v>
      </c>
      <c r="F298" s="1143" t="n">
        <v>1.765942477939818</v>
      </c>
      <c r="G298" s="1135" t="inlineStr">
        <is>
          <t>NO</t>
        </is>
      </c>
      <c r="H298" s="1135" t="inlineStr"/>
      <c r="I298" s="1135" t="inlineStr">
        <is>
          <t>No arsenic permit threshold hit on this date.</t>
        </is>
      </c>
    </row>
    <row r="299">
      <c r="A299" s="1142" t="n">
        <v>45955</v>
      </c>
      <c r="B299" s="1143" t="n">
        <v>0.9163038615687319</v>
      </c>
      <c r="C299" s="1143" t="n">
        <v>1.149915682078928</v>
      </c>
      <c r="D299" s="1143" t="n">
        <v>0.9355534824511008</v>
      </c>
      <c r="E299" s="1143" t="n">
        <v>1.094748288047867</v>
      </c>
      <c r="F299" s="1143" t="n">
        <v>1.149915682078928</v>
      </c>
      <c r="G299" s="1135" t="inlineStr">
        <is>
          <t>NO</t>
        </is>
      </c>
      <c r="H299" s="1135" t="inlineStr"/>
      <c r="I299" s="1135" t="inlineStr">
        <is>
          <t>No arsenic permit threshold hit on this date.</t>
        </is>
      </c>
    </row>
    <row r="300">
      <c r="A300" s="1142" t="n">
        <v>45956</v>
      </c>
      <c r="B300" s="1143" t="n">
        <v>1.93572190466959</v>
      </c>
      <c r="C300" s="1143" t="n">
        <v>1.945807923823417</v>
      </c>
      <c r="D300" s="1143" t="n">
        <v>1.316667691343283</v>
      </c>
      <c r="E300" s="1143" t="n">
        <v>1.610683019279003</v>
      </c>
      <c r="F300" s="1143" t="n">
        <v>1.945807923823417</v>
      </c>
      <c r="G300" s="1135" t="inlineStr">
        <is>
          <t>NO</t>
        </is>
      </c>
      <c r="H300" s="1135" t="inlineStr"/>
      <c r="I300" s="1135" t="inlineStr">
        <is>
          <t>No arsenic permit threshold hit on this date.</t>
        </is>
      </c>
    </row>
    <row r="301">
      <c r="A301" s="1142" t="n">
        <v>45957</v>
      </c>
      <c r="B301" s="1143" t="n">
        <v>0.8593367989860701</v>
      </c>
      <c r="C301" s="1143" t="n">
        <v>0.965172060109962</v>
      </c>
      <c r="D301" s="1143" t="n">
        <v>1.076719863610619</v>
      </c>
      <c r="E301" s="1143" t="n">
        <v>0.9558824699753521</v>
      </c>
      <c r="F301" s="1143" t="n">
        <v>1.076719863610619</v>
      </c>
      <c r="G301" s="1135" t="inlineStr">
        <is>
          <t>NO</t>
        </is>
      </c>
      <c r="H301" s="1135" t="inlineStr"/>
      <c r="I301" s="1135" t="inlineStr">
        <is>
          <t>No arsenic permit threshold hit on this date.</t>
        </is>
      </c>
    </row>
    <row r="302">
      <c r="A302" s="1142" t="n">
        <v>45958</v>
      </c>
      <c r="B302" s="1143" t="n">
        <v>1.513007786768799</v>
      </c>
      <c r="C302" s="1143" t="n">
        <v>1.600437446390187</v>
      </c>
      <c r="D302" s="1143" t="n">
        <v>1.654748185882046</v>
      </c>
      <c r="E302" s="1143" t="n">
        <v>1.480997090806328</v>
      </c>
      <c r="F302" s="1143" t="n">
        <v>1.654748185882046</v>
      </c>
      <c r="G302" s="1135" t="inlineStr">
        <is>
          <t>NO</t>
        </is>
      </c>
      <c r="H302" s="1135" t="inlineStr"/>
      <c r="I302" s="1135" t="inlineStr">
        <is>
          <t>No arsenic permit threshold hit on this date.</t>
        </is>
      </c>
    </row>
    <row r="303">
      <c r="A303" s="1142" t="n">
        <v>45959</v>
      </c>
      <c r="B303" s="1143" t="n">
        <v>1.456360672217502</v>
      </c>
      <c r="C303" s="1143" t="n">
        <v>1.430561259743048</v>
      </c>
      <c r="D303" s="1143" t="n">
        <v>1.448622992316769</v>
      </c>
      <c r="E303" s="1143" t="n">
        <v>1.406389965819277</v>
      </c>
      <c r="F303" s="1143" t="n">
        <v>1.456360672217502</v>
      </c>
      <c r="G303" s="1135" t="inlineStr">
        <is>
          <t>NO</t>
        </is>
      </c>
      <c r="H303" s="1135" t="inlineStr"/>
      <c r="I303" s="1135" t="inlineStr">
        <is>
          <t>No arsenic permit threshold hit on this date.</t>
        </is>
      </c>
    </row>
    <row r="304">
      <c r="A304" s="1142" t="n">
        <v>45960</v>
      </c>
      <c r="B304" s="1143" t="n">
        <v>1.951094090951305</v>
      </c>
      <c r="C304" s="1143" t="n">
        <v>1.311030823743113</v>
      </c>
      <c r="D304" s="1143" t="n">
        <v>1.383956208254651</v>
      </c>
      <c r="E304" s="1143" t="n">
        <v>1.44405998421442</v>
      </c>
      <c r="F304" s="1143" t="n">
        <v>1.951094090951305</v>
      </c>
      <c r="G304" s="1135" t="inlineStr">
        <is>
          <t>NO</t>
        </is>
      </c>
      <c r="H304" s="1135" t="inlineStr"/>
      <c r="I304" s="1135" t="inlineStr">
        <is>
          <t>No arsenic permit threshold hit on this date.</t>
        </is>
      </c>
    </row>
    <row r="305">
      <c r="A305" s="1142" t="n">
        <v>45961</v>
      </c>
      <c r="B305" s="1143" t="n">
        <v>0.9063442493124698</v>
      </c>
      <c r="C305" s="1143" t="n">
        <v>1.054420287828014</v>
      </c>
      <c r="D305" s="1143" t="n">
        <v>1.027114176348777</v>
      </c>
      <c r="E305" s="1143" t="n">
        <v>1.016919747373081</v>
      </c>
      <c r="F305" s="1143" t="n">
        <v>1.054420287828014</v>
      </c>
      <c r="G305" s="1135" t="inlineStr">
        <is>
          <t>NO</t>
        </is>
      </c>
      <c r="H305" s="1135" t="inlineStr"/>
      <c r="I305" s="1135" t="inlineStr">
        <is>
          <t>No arsenic permit threshold hit on this date.</t>
        </is>
      </c>
    </row>
    <row r="306">
      <c r="A306" s="1142" t="n">
        <v>45962</v>
      </c>
      <c r="B306" s="1143" t="n">
        <v>0.7143602059739756</v>
      </c>
      <c r="C306" s="1143" t="n">
        <v>1.010746177930129</v>
      </c>
      <c r="D306" s="1143" t="n">
        <v>0.899340801630548</v>
      </c>
      <c r="E306" s="1143" t="n">
        <v>0.9159215163707294</v>
      </c>
      <c r="F306" s="1143" t="n">
        <v>1.010746177930129</v>
      </c>
      <c r="G306" s="1135" t="inlineStr">
        <is>
          <t>NO</t>
        </is>
      </c>
      <c r="H306" s="1135" t="inlineStr"/>
      <c r="I306" s="1135" t="inlineStr">
        <is>
          <t>No arsenic permit threshold hit on this date.</t>
        </is>
      </c>
    </row>
    <row r="307">
      <c r="A307" s="1142" t="n">
        <v>45963</v>
      </c>
      <c r="B307" s="1143" t="n">
        <v>0.7611171577297979</v>
      </c>
      <c r="C307" s="1143" t="n">
        <v>0.9090765544880964</v>
      </c>
      <c r="D307" s="1143" t="n">
        <v>0.7985074740084234</v>
      </c>
      <c r="E307" s="1143" t="n">
        <v>0.9008958256939473</v>
      </c>
      <c r="F307" s="1143" t="n">
        <v>0.9090765544880964</v>
      </c>
      <c r="G307" s="1135" t="inlineStr">
        <is>
          <t>NO</t>
        </is>
      </c>
      <c r="H307" s="1135" t="inlineStr"/>
      <c r="I307" s="1135" t="inlineStr">
        <is>
          <t>No arsenic permit threshold hit on this date.</t>
        </is>
      </c>
    </row>
    <row r="308">
      <c r="A308" s="1142" t="n">
        <v>45964</v>
      </c>
      <c r="B308" s="1143" t="n">
        <v>0.7774469285714145</v>
      </c>
      <c r="C308" s="1143" t="n">
        <v>0.8791717776493977</v>
      </c>
      <c r="D308" s="1143" t="n">
        <v>1.082472115266727</v>
      </c>
      <c r="E308" s="1143" t="n">
        <v>0.8870849980359443</v>
      </c>
      <c r="F308" s="1143" t="n">
        <v>1.082472115266727</v>
      </c>
      <c r="G308" s="1135" t="inlineStr">
        <is>
          <t>NO</t>
        </is>
      </c>
      <c r="H308" s="1135" t="inlineStr"/>
      <c r="I308" s="1135" t="inlineStr">
        <is>
          <t>No arsenic permit threshold hit on this date.</t>
        </is>
      </c>
    </row>
    <row r="309">
      <c r="A309" s="1142" t="n">
        <v>45965</v>
      </c>
      <c r="B309" s="1143" t="n">
        <v>0.8579156681859453</v>
      </c>
      <c r="C309" s="1143" t="n">
        <v>0.95901312880373</v>
      </c>
      <c r="D309" s="1143" t="n">
        <v>1.124815875839436</v>
      </c>
      <c r="E309" s="1143" t="n">
        <v>0.985603397601358</v>
      </c>
      <c r="F309" s="1143" t="n">
        <v>1.124815875839436</v>
      </c>
      <c r="G309" s="1135" t="inlineStr">
        <is>
          <t>NO</t>
        </is>
      </c>
      <c r="H309" s="1135" t="inlineStr"/>
      <c r="I309" s="1135" t="inlineStr">
        <is>
          <t>No arsenic permit threshold hit on this date.</t>
        </is>
      </c>
    </row>
    <row r="310">
      <c r="A310" s="1142" t="n">
        <v>45966</v>
      </c>
      <c r="B310" s="1143" t="n">
        <v>0.5261167454982337</v>
      </c>
      <c r="C310" s="1143" t="n">
        <v>0.6265259435676829</v>
      </c>
      <c r="D310" s="1143" t="n">
        <v>0.8576429856270903</v>
      </c>
      <c r="E310" s="1143" t="n">
        <v>0.6237674786342254</v>
      </c>
      <c r="F310" s="1143" t="n">
        <v>0.8576429856270903</v>
      </c>
      <c r="G310" s="1135" t="inlineStr">
        <is>
          <t>NO</t>
        </is>
      </c>
      <c r="H310" s="1135" t="inlineStr"/>
      <c r="I310" s="1135" t="inlineStr">
        <is>
          <t>No arsenic permit threshold hit on this date.</t>
        </is>
      </c>
    </row>
    <row r="311">
      <c r="A311" s="1142" t="n">
        <v>45967</v>
      </c>
      <c r="B311" s="1143" t="n">
        <v>0.8779735774940488</v>
      </c>
      <c r="C311" s="1143" t="n">
        <v>1.22537187705612</v>
      </c>
      <c r="D311" s="1143" t="n">
        <v>1.087397558167275</v>
      </c>
      <c r="E311" s="1143" t="n">
        <v>1.032249548138373</v>
      </c>
      <c r="F311" s="1143" t="n">
        <v>1.22537187705612</v>
      </c>
      <c r="G311" s="1135" t="inlineStr">
        <is>
          <t>NO</t>
        </is>
      </c>
      <c r="H311" s="1135" t="inlineStr"/>
      <c r="I311" s="1135" t="inlineStr">
        <is>
          <t>No arsenic permit threshold hit on this date.</t>
        </is>
      </c>
    </row>
    <row r="312">
      <c r="A312" s="1142" t="n">
        <v>45968</v>
      </c>
      <c r="B312" s="1143" t="n">
        <v>0.9721994386571523</v>
      </c>
      <c r="C312" s="1143" t="n">
        <v>1.142998279044632</v>
      </c>
      <c r="D312" s="1143" t="n">
        <v>1.216157788571943</v>
      </c>
      <c r="E312" s="1143" t="n">
        <v>1.075154630786352</v>
      </c>
      <c r="F312" s="1143" t="n">
        <v>1.216157788571943</v>
      </c>
      <c r="G312" s="1135" t="inlineStr">
        <is>
          <t>NO</t>
        </is>
      </c>
      <c r="H312" s="1135" t="inlineStr"/>
      <c r="I312" s="1135" t="inlineStr">
        <is>
          <t>No arsenic permit threshold hit on this date.</t>
        </is>
      </c>
    </row>
    <row r="313">
      <c r="A313" s="1142" t="n">
        <v>45969</v>
      </c>
      <c r="B313" s="1143" t="n">
        <v>0.8662248673307701</v>
      </c>
      <c r="C313" s="1143" t="n">
        <v>1.094692837492836</v>
      </c>
      <c r="D313" s="1143" t="n">
        <v>0.8858234628286654</v>
      </c>
      <c r="E313" s="1143" t="n">
        <v>0.9677239425573972</v>
      </c>
      <c r="F313" s="1143" t="n">
        <v>1.094692837492836</v>
      </c>
      <c r="G313" s="1135" t="inlineStr">
        <is>
          <t>NO</t>
        </is>
      </c>
      <c r="H313" s="1135" t="inlineStr"/>
      <c r="I313" s="1135" t="inlineStr">
        <is>
          <t>No arsenic permit threshold hit on this date.</t>
        </is>
      </c>
    </row>
    <row r="314">
      <c r="A314" s="1142" t="n">
        <v>45970</v>
      </c>
      <c r="B314" s="1143" t="n">
        <v>1.143754518825377</v>
      </c>
      <c r="C314" s="1143" t="n">
        <v>1.129267695895262</v>
      </c>
      <c r="D314" s="1143" t="n">
        <v>0.9076940030711248</v>
      </c>
      <c r="E314" s="1143" t="n">
        <v>1.156058858891052</v>
      </c>
      <c r="F314" s="1143" t="n">
        <v>1.156058858891052</v>
      </c>
      <c r="G314" s="1135" t="inlineStr">
        <is>
          <t>NO</t>
        </is>
      </c>
      <c r="H314" s="1135" t="inlineStr"/>
      <c r="I314" s="1135" t="inlineStr">
        <is>
          <t>No arsenic permit threshold hit on this date.</t>
        </is>
      </c>
    </row>
    <row r="315">
      <c r="A315" s="1142" t="n">
        <v>45971</v>
      </c>
      <c r="B315" s="1143" t="n">
        <v>1.371034770148889</v>
      </c>
      <c r="C315" s="1143" t="n">
        <v>1.559344017380754</v>
      </c>
      <c r="D315" s="1143" t="n">
        <v>1.265130929197356</v>
      </c>
      <c r="E315" s="1143" t="n">
        <v>1.315818983220783</v>
      </c>
      <c r="F315" s="1143" t="n">
        <v>1.559344017380754</v>
      </c>
      <c r="G315" s="1135" t="inlineStr">
        <is>
          <t>NO</t>
        </is>
      </c>
      <c r="H315" s="1135" t="inlineStr"/>
      <c r="I315" s="1135" t="inlineStr">
        <is>
          <t>No arsenic permit threshold hit on this date.</t>
        </is>
      </c>
    </row>
    <row r="316">
      <c r="A316" s="1142" t="n">
        <v>45972</v>
      </c>
      <c r="B316" s="1143" t="n">
        <v>1.775740194533501</v>
      </c>
      <c r="C316" s="1143" t="n">
        <v>2.394712299610167</v>
      </c>
      <c r="D316" s="1143" t="n">
        <v>1.659974987104362</v>
      </c>
      <c r="E316" s="1143" t="n">
        <v>1.775606763669398</v>
      </c>
      <c r="F316" s="1143" t="n">
        <v>2.394712299610167</v>
      </c>
      <c r="G316" s="1135" t="inlineStr">
        <is>
          <t>NO</t>
        </is>
      </c>
      <c r="H316" s="1135" t="inlineStr"/>
      <c r="I316" s="1135" t="inlineStr">
        <is>
          <t>No arsenic permit threshold hit on this date.</t>
        </is>
      </c>
    </row>
    <row r="317">
      <c r="A317" s="1142" t="n">
        <v>45973</v>
      </c>
      <c r="B317" s="1143" t="n">
        <v>1.7059030313132</v>
      </c>
      <c r="C317" s="1143" t="n">
        <v>1.948182783246707</v>
      </c>
      <c r="D317" s="1143" t="n">
        <v>1.613079084404688</v>
      </c>
      <c r="E317" s="1143" t="n">
        <v>1.622967526857052</v>
      </c>
      <c r="F317" s="1143" t="n">
        <v>1.948182783246707</v>
      </c>
      <c r="G317" s="1135" t="inlineStr">
        <is>
          <t>NO</t>
        </is>
      </c>
      <c r="H317" s="1135" t="inlineStr"/>
      <c r="I317" s="1135" t="inlineStr">
        <is>
          <t>No arsenic permit threshold hit on this date.</t>
        </is>
      </c>
    </row>
    <row r="318">
      <c r="A318" s="1142" t="n">
        <v>45974</v>
      </c>
      <c r="B318" s="1143" t="n">
        <v>1.67716611881445</v>
      </c>
      <c r="C318" s="1143" t="n">
        <v>1.621528327231299</v>
      </c>
      <c r="D318" s="1143" t="n">
        <v>1.681592303787308</v>
      </c>
      <c r="E318" s="1143" t="n">
        <v>1.628721585452583</v>
      </c>
      <c r="F318" s="1143" t="n">
        <v>1.681592303787308</v>
      </c>
      <c r="G318" s="1135" t="inlineStr">
        <is>
          <t>NO</t>
        </is>
      </c>
      <c r="H318" s="1135" t="inlineStr"/>
      <c r="I318" s="1135" t="inlineStr">
        <is>
          <t>No arsenic permit threshold hit on this date.</t>
        </is>
      </c>
    </row>
    <row r="319">
      <c r="A319" s="1142" t="n">
        <v>45975</v>
      </c>
      <c r="B319" s="1143" t="n">
        <v>0.6259906155166115</v>
      </c>
      <c r="C319" s="1143" t="n">
        <v>0.7023409420389558</v>
      </c>
      <c r="D319" s="1143" t="n">
        <v>0.5001858228112619</v>
      </c>
      <c r="E319" s="1143" t="n">
        <v>0.7457353325921935</v>
      </c>
      <c r="F319" s="1143" t="n">
        <v>0.7457353325921935</v>
      </c>
      <c r="G319" s="1135" t="inlineStr">
        <is>
          <t>NO</t>
        </is>
      </c>
      <c r="H319" s="1135" t="inlineStr"/>
      <c r="I319" s="1135" t="inlineStr">
        <is>
          <t>No arsenic permit threshold hit on this date.</t>
        </is>
      </c>
    </row>
    <row r="320">
      <c r="A320" s="1142" t="n">
        <v>45976</v>
      </c>
      <c r="B320" s="1143" t="n">
        <v>0.3007179485192766</v>
      </c>
      <c r="C320" s="1143" t="n">
        <v>0.3552704570712548</v>
      </c>
      <c r="D320" s="1143" t="n">
        <v>0.2040052357262779</v>
      </c>
      <c r="E320" s="1143" t="n">
        <v>0.4885987420171907</v>
      </c>
      <c r="F320" s="1143" t="n">
        <v>0.4885987420171907</v>
      </c>
      <c r="G320" s="1135" t="inlineStr">
        <is>
          <t>NO</t>
        </is>
      </c>
      <c r="H320" s="1135" t="inlineStr"/>
      <c r="I320" s="1135" t="inlineStr">
        <is>
          <t>No arsenic permit threshold hit on this date.</t>
        </is>
      </c>
    </row>
    <row r="321">
      <c r="A321" s="1142" t="n">
        <v>45977</v>
      </c>
      <c r="B321" s="1143" t="n">
        <v>0.2226994829792676</v>
      </c>
      <c r="C321" s="1143" t="n">
        <v>0.3612777588847868</v>
      </c>
      <c r="D321" s="1143" t="n">
        <v>0.1738443350866987</v>
      </c>
      <c r="E321" s="1143" t="n">
        <v>0.1918244393612241</v>
      </c>
      <c r="F321" s="1143" t="n">
        <v>0.3612777588847868</v>
      </c>
      <c r="G321" s="1135" t="inlineStr">
        <is>
          <t>NO</t>
        </is>
      </c>
      <c r="H321" s="1135" t="inlineStr"/>
      <c r="I321" s="1135" t="inlineStr">
        <is>
          <t>No arsenic permit threshold hit on this date.</t>
        </is>
      </c>
    </row>
    <row r="322">
      <c r="A322" s="1142" t="n">
        <v>45978</v>
      </c>
      <c r="B322" s="1143" t="n">
        <v>0.7418362294372035</v>
      </c>
      <c r="C322" s="1143" t="n">
        <v>0.3344104889150805</v>
      </c>
      <c r="D322" s="1143" t="n">
        <v>0.3362164661784384</v>
      </c>
      <c r="E322" s="1143" t="n">
        <v>0.549415016688565</v>
      </c>
      <c r="F322" s="1143" t="n">
        <v>0.7418362294372035</v>
      </c>
      <c r="G322" s="1135" t="inlineStr">
        <is>
          <t>NO</t>
        </is>
      </c>
      <c r="H322" s="1135" t="inlineStr"/>
      <c r="I322" s="1135" t="inlineStr">
        <is>
          <t>No arsenic permit threshold hit on this date.</t>
        </is>
      </c>
    </row>
    <row r="323">
      <c r="A323" s="1142" t="n">
        <v>45979</v>
      </c>
      <c r="B323" s="1143" t="n">
        <v>1.523223817544468</v>
      </c>
      <c r="C323" s="1143" t="n">
        <v>0.763439574982011</v>
      </c>
      <c r="D323" s="1143" t="n">
        <v>0.8846182371252732</v>
      </c>
      <c r="E323" s="1143" t="n">
        <v>1.126490735209271</v>
      </c>
      <c r="F323" s="1143" t="n">
        <v>1.523223817544468</v>
      </c>
      <c r="G323" s="1135" t="inlineStr">
        <is>
          <t>NO</t>
        </is>
      </c>
      <c r="H323" s="1135" t="inlineStr"/>
      <c r="I323" s="1135" t="inlineStr">
        <is>
          <t>No arsenic permit threshold hit on this date.</t>
        </is>
      </c>
    </row>
    <row r="324">
      <c r="A324" s="1142" t="n">
        <v>45980</v>
      </c>
      <c r="B324" s="1143" t="n">
        <v>1.383890277681453</v>
      </c>
      <c r="C324" s="1143" t="n">
        <v>0.9134080575386369</v>
      </c>
      <c r="D324" s="1143" t="n">
        <v>1.243437941161094</v>
      </c>
      <c r="E324" s="1143" t="n">
        <v>1.005822272714056</v>
      </c>
      <c r="F324" s="1143" t="n">
        <v>1.383890277681453</v>
      </c>
      <c r="G324" s="1135" t="inlineStr">
        <is>
          <t>NO</t>
        </is>
      </c>
      <c r="H324" s="1135" t="inlineStr"/>
      <c r="I324" s="1135" t="inlineStr">
        <is>
          <t>No arsenic permit threshold hit on this date.</t>
        </is>
      </c>
    </row>
    <row r="325">
      <c r="A325" s="1142" t="n">
        <v>45981</v>
      </c>
      <c r="B325" s="1143" t="n">
        <v>0.6767858733543292</v>
      </c>
      <c r="C325" s="1143" t="n">
        <v>0.7532774758296233</v>
      </c>
      <c r="D325" s="1143" t="n">
        <v>0.7252693110864098</v>
      </c>
      <c r="E325" s="1143" t="n">
        <v>0.6570078074854707</v>
      </c>
      <c r="F325" s="1143" t="n">
        <v>0.7532774758296233</v>
      </c>
      <c r="G325" s="1135" t="inlineStr">
        <is>
          <t>NO</t>
        </is>
      </c>
      <c r="H325" s="1135" t="inlineStr"/>
      <c r="I325" s="1135" t="inlineStr">
        <is>
          <t>No arsenic permit threshold hit on this date.</t>
        </is>
      </c>
    </row>
    <row r="326">
      <c r="A326" s="1142" t="n">
        <v>45982</v>
      </c>
      <c r="B326" s="1143" t="n">
        <v>0.5836850871786675</v>
      </c>
      <c r="C326" s="1143" t="n">
        <v>0.3655385846184077</v>
      </c>
      <c r="D326" s="1143" t="n">
        <v>0.4338921211917348</v>
      </c>
      <c r="E326" s="1143" t="n">
        <v>1.128591954859323</v>
      </c>
      <c r="F326" s="1143" t="n">
        <v>1.128591954859323</v>
      </c>
      <c r="G326" s="1135" t="inlineStr">
        <is>
          <t>NO</t>
        </is>
      </c>
      <c r="H326" s="1135" t="inlineStr"/>
      <c r="I326" s="1135" t="inlineStr">
        <is>
          <t>No arsenic permit threshold hit on this date.</t>
        </is>
      </c>
    </row>
    <row r="327">
      <c r="A327" s="1142" t="n">
        <v>45983</v>
      </c>
      <c r="B327" s="1143" t="n">
        <v>0.8867914654044441</v>
      </c>
      <c r="C327" s="1143" t="n">
        <v>0.8241653486118469</v>
      </c>
      <c r="D327" s="1143" t="n">
        <v>0.5695331187103818</v>
      </c>
      <c r="E327" s="1143" t="n">
        <v>1.413094562978607</v>
      </c>
      <c r="F327" s="1143" t="n">
        <v>1.413094562978607</v>
      </c>
      <c r="G327" s="1135" t="inlineStr">
        <is>
          <t>NO</t>
        </is>
      </c>
      <c r="H327" s="1135" t="inlineStr"/>
      <c r="I327" s="1135" t="inlineStr">
        <is>
          <t>No arsenic permit threshold hit on this date.</t>
        </is>
      </c>
    </row>
    <row r="328">
      <c r="A328" s="1142" t="n">
        <v>45984</v>
      </c>
      <c r="B328" s="1143" t="n">
        <v>1.000306268736062</v>
      </c>
      <c r="C328" s="1143" t="n">
        <v>0.644788854800127</v>
      </c>
      <c r="D328" s="1143" t="n">
        <v>0.6997127044055369</v>
      </c>
      <c r="E328" s="1143" t="n">
        <v>1.296195015811589</v>
      </c>
      <c r="F328" s="1143" t="n">
        <v>1.296195015811589</v>
      </c>
      <c r="G328" s="1135" t="inlineStr">
        <is>
          <t>NO</t>
        </is>
      </c>
      <c r="H328" s="1135" t="inlineStr"/>
      <c r="I328" s="1135" t="inlineStr">
        <is>
          <t>No arsenic permit threshold hit on this date.</t>
        </is>
      </c>
    </row>
    <row r="329">
      <c r="A329" s="1142" t="n">
        <v>45985</v>
      </c>
      <c r="B329" s="1143" t="n">
        <v>1.311664768405747</v>
      </c>
      <c r="C329" s="1143" t="n">
        <v>1.689691626396736</v>
      </c>
      <c r="D329" s="1143" t="n">
        <v>1.617689419337311</v>
      </c>
      <c r="E329" s="1143" t="n">
        <v>1.498707488667098</v>
      </c>
      <c r="F329" s="1143" t="n">
        <v>1.689691626396736</v>
      </c>
      <c r="G329" s="1135" t="inlineStr">
        <is>
          <t>NO</t>
        </is>
      </c>
      <c r="H329" s="1135" t="inlineStr"/>
      <c r="I329" s="1135" t="inlineStr">
        <is>
          <t>No arsenic permit threshold hit on this date.</t>
        </is>
      </c>
    </row>
    <row r="330">
      <c r="A330" s="1142" t="n">
        <v>45986</v>
      </c>
      <c r="B330" s="1143" t="n">
        <v>1.810108174246609</v>
      </c>
      <c r="C330" s="1143" t="n">
        <v>1.261596129319497</v>
      </c>
      <c r="D330" s="1143" t="n">
        <v>1.903584843956842</v>
      </c>
      <c r="E330" s="1143" t="n">
        <v>1.570631759251142</v>
      </c>
      <c r="F330" s="1143" t="n">
        <v>1.903584843956842</v>
      </c>
      <c r="G330" s="1135" t="inlineStr">
        <is>
          <t>NO</t>
        </is>
      </c>
      <c r="H330" s="1135" t="inlineStr"/>
      <c r="I330" s="1135" t="inlineStr">
        <is>
          <t>No arsenic permit threshold hit on this date.</t>
        </is>
      </c>
    </row>
    <row r="331">
      <c r="A331" s="1142" t="n">
        <v>45987</v>
      </c>
      <c r="B331" s="1143" t="n">
        <v>1.628604030168396</v>
      </c>
      <c r="C331" s="1143" t="n">
        <v>1.100321818964108</v>
      </c>
      <c r="D331" s="1143" t="n">
        <v>1.277846521387143</v>
      </c>
      <c r="E331" s="1143" t="n">
        <v>1.623608702317701</v>
      </c>
      <c r="F331" s="1143" t="n">
        <v>1.628604030168396</v>
      </c>
      <c r="G331" s="1135" t="inlineStr">
        <is>
          <t>NO</t>
        </is>
      </c>
      <c r="H331" s="1135" t="inlineStr"/>
      <c r="I331" s="1135" t="inlineStr">
        <is>
          <t>No arsenic permit threshold hit on this date.</t>
        </is>
      </c>
    </row>
    <row r="332">
      <c r="A332" s="1142" t="n">
        <v>45988</v>
      </c>
      <c r="B332" s="1143" t="n">
        <v>1.186015236222715</v>
      </c>
      <c r="C332" s="1143" t="n">
        <v>0.7631693841966534</v>
      </c>
      <c r="D332" s="1143" t="n">
        <v>0.896822273752924</v>
      </c>
      <c r="E332" s="1143" t="n">
        <v>1.103312851393001</v>
      </c>
      <c r="F332" s="1143" t="n">
        <v>1.186015236222715</v>
      </c>
      <c r="G332" s="1135" t="inlineStr">
        <is>
          <t>NO</t>
        </is>
      </c>
      <c r="H332" s="1135" t="inlineStr"/>
      <c r="I332" s="1135" t="inlineStr">
        <is>
          <t>No arsenic permit threshold hit on this date.</t>
        </is>
      </c>
    </row>
    <row r="333">
      <c r="A333" s="1142" t="n">
        <v>45989</v>
      </c>
      <c r="B333" s="1143" t="n">
        <v>1.276104982691359</v>
      </c>
      <c r="C333" s="1143" t="n">
        <v>1.008134973415153</v>
      </c>
      <c r="D333" s="1143" t="n">
        <v>1.147897373381963</v>
      </c>
      <c r="E333" s="1143" t="n">
        <v>1.212486801925339</v>
      </c>
      <c r="F333" s="1143" t="n">
        <v>1.276104982691359</v>
      </c>
      <c r="G333" s="1135" t="inlineStr">
        <is>
          <t>NO</t>
        </is>
      </c>
      <c r="H333" s="1135" t="inlineStr"/>
      <c r="I333" s="1135" t="inlineStr">
        <is>
          <t>No arsenic permit threshold hit on this date.</t>
        </is>
      </c>
    </row>
    <row r="334">
      <c r="A334" s="1142" t="n">
        <v>45990</v>
      </c>
      <c r="B334" s="1143" t="n">
        <v>1.364436499938391</v>
      </c>
      <c r="C334" s="1143" t="n">
        <v>1.478686626755383</v>
      </c>
      <c r="D334" s="1143" t="n">
        <v>1.236704948748495</v>
      </c>
      <c r="E334" s="1143" t="n">
        <v>1.168887251920518</v>
      </c>
      <c r="F334" s="1143" t="n">
        <v>1.478686626755383</v>
      </c>
      <c r="G334" s="1135" t="inlineStr">
        <is>
          <t>NO</t>
        </is>
      </c>
      <c r="H334" s="1135" t="inlineStr"/>
      <c r="I334" s="1135" t="inlineStr">
        <is>
          <t>No arsenic permit threshold hit on this date.</t>
        </is>
      </c>
    </row>
    <row r="335">
      <c r="A335" s="1142" t="n">
        <v>45991</v>
      </c>
      <c r="B335" s="1143" t="n">
        <v>1.13877725116461</v>
      </c>
      <c r="C335" s="1143" t="n">
        <v>1.100628658790843</v>
      </c>
      <c r="D335" s="1143" t="n">
        <v>0.826350045901411</v>
      </c>
      <c r="E335" s="1143" t="n">
        <v>1.820841319251775</v>
      </c>
      <c r="F335" s="1143" t="n">
        <v>1.820841319251775</v>
      </c>
      <c r="G335" s="1135" t="inlineStr">
        <is>
          <t>NO</t>
        </is>
      </c>
      <c r="H335" s="1135" t="inlineStr"/>
      <c r="I335" s="1135" t="inlineStr">
        <is>
          <t>No arsenic permit threshold hit on this date.</t>
        </is>
      </c>
    </row>
    <row r="336">
      <c r="A336" s="1142" t="n">
        <v>45992</v>
      </c>
      <c r="B336" s="1143" t="n">
        <v>1.638744548181015</v>
      </c>
      <c r="C336" s="1143" t="n">
        <v>1.34406938367909</v>
      </c>
      <c r="D336" s="1143" t="n">
        <v>1.715083270478493</v>
      </c>
      <c r="E336" s="1143" t="n">
        <v>1.661974247591813</v>
      </c>
      <c r="F336" s="1143" t="n">
        <v>1.715083270478493</v>
      </c>
      <c r="G336" s="1135" t="inlineStr">
        <is>
          <t>NO</t>
        </is>
      </c>
      <c r="H336" s="1135" t="inlineStr"/>
      <c r="I336" s="1135" t="inlineStr">
        <is>
          <t>No arsenic permit threshold hit on this date.</t>
        </is>
      </c>
    </row>
    <row r="337">
      <c r="A337" s="1142" t="n">
        <v>45993</v>
      </c>
      <c r="B337" s="1143" t="n">
        <v>1.356728833312011</v>
      </c>
      <c r="C337" s="1143" t="n">
        <v>1.250338706122185</v>
      </c>
      <c r="D337" s="1143" t="n">
        <v>1.523055940133524</v>
      </c>
      <c r="E337" s="1143" t="n">
        <v>1.579710119148091</v>
      </c>
      <c r="F337" s="1143" t="n">
        <v>1.579710119148091</v>
      </c>
      <c r="G337" s="1135" t="inlineStr">
        <is>
          <t>NO</t>
        </is>
      </c>
      <c r="H337" s="1135" t="inlineStr"/>
      <c r="I337" s="1135" t="inlineStr">
        <is>
          <t>No arsenic permit threshold hit on this date.</t>
        </is>
      </c>
    </row>
    <row r="338">
      <c r="A338" s="1142" t="n">
        <v>45994</v>
      </c>
      <c r="B338" s="1143" t="n">
        <v>1.400780589074106</v>
      </c>
      <c r="C338" s="1143" t="n">
        <v>1.282600509981773</v>
      </c>
      <c r="D338" s="1143" t="n">
        <v>1.570811065233813</v>
      </c>
      <c r="E338" s="1143" t="n">
        <v>1.669213708100893</v>
      </c>
      <c r="F338" s="1143" t="n">
        <v>1.669213708100893</v>
      </c>
      <c r="G338" s="1135" t="inlineStr">
        <is>
          <t>NO</t>
        </is>
      </c>
      <c r="H338" s="1135" t="inlineStr"/>
      <c r="I338" s="1135" t="inlineStr">
        <is>
          <t>No arsenic permit threshold hit on this date.</t>
        </is>
      </c>
    </row>
    <row r="339">
      <c r="A339" s="1142" t="n">
        <v>45995</v>
      </c>
      <c r="B339" s="1143" t="n">
        <v>1.541576308039884</v>
      </c>
      <c r="C339" s="1143" t="n">
        <v>1.168630376657402</v>
      </c>
      <c r="D339" s="1143" t="n">
        <v>1.128303306821602</v>
      </c>
      <c r="E339" s="1143" t="n">
        <v>1.34767471839342</v>
      </c>
      <c r="F339" s="1143" t="n">
        <v>1.541576308039884</v>
      </c>
      <c r="G339" s="1135" t="inlineStr">
        <is>
          <t>NO</t>
        </is>
      </c>
      <c r="H339" s="1135" t="inlineStr"/>
      <c r="I339" s="1135" t="inlineStr">
        <is>
          <t>No arsenic permit threshold hit on this date.</t>
        </is>
      </c>
    </row>
    <row r="340">
      <c r="A340" s="1142" t="n">
        <v>45996</v>
      </c>
      <c r="B340" s="1143" t="n">
        <v>1.456235809156369</v>
      </c>
      <c r="C340" s="1143" t="n">
        <v>1.226941163719466</v>
      </c>
      <c r="D340" s="1143" t="n">
        <v>1.280050617302999</v>
      </c>
      <c r="E340" s="1143" t="n">
        <v>1.477693977422985</v>
      </c>
      <c r="F340" s="1143" t="n">
        <v>1.477693977422985</v>
      </c>
      <c r="G340" s="1135" t="inlineStr">
        <is>
          <t>NO</t>
        </is>
      </c>
      <c r="H340" s="1135" t="inlineStr"/>
      <c r="I340" s="1135" t="inlineStr">
        <is>
          <t>No arsenic permit threshold hit on this date.</t>
        </is>
      </c>
    </row>
    <row r="341">
      <c r="A341" s="1142" t="n">
        <v>45997</v>
      </c>
      <c r="B341" s="1143" t="n">
        <v>1.533316876119059</v>
      </c>
      <c r="C341" s="1143" t="n">
        <v>0.9446674578775618</v>
      </c>
      <c r="D341" s="1143" t="n">
        <v>1.010459194738635</v>
      </c>
      <c r="E341" s="1143" t="n">
        <v>1.328733576302243</v>
      </c>
      <c r="F341" s="1143" t="n">
        <v>1.533316876119059</v>
      </c>
      <c r="G341" s="1135" t="inlineStr">
        <is>
          <t>NO</t>
        </is>
      </c>
      <c r="H341" s="1135" t="inlineStr"/>
      <c r="I341" s="1135" t="inlineStr">
        <is>
          <t>No arsenic permit threshold hit on this date.</t>
        </is>
      </c>
    </row>
    <row r="342">
      <c r="A342" s="1142" t="n">
        <v>45998</v>
      </c>
      <c r="B342" s="1143" t="n">
        <v>1.347413203708099</v>
      </c>
      <c r="C342" s="1143" t="n">
        <v>1.037712371128103</v>
      </c>
      <c r="D342" s="1143" t="n">
        <v>1.016603650606142</v>
      </c>
      <c r="E342" s="1143" t="n">
        <v>1.199768609799287</v>
      </c>
      <c r="F342" s="1143" t="n">
        <v>1.347413203708099</v>
      </c>
      <c r="G342" s="1135" t="inlineStr">
        <is>
          <t>NO</t>
        </is>
      </c>
      <c r="H342" s="1135" t="inlineStr"/>
      <c r="I342" s="1135" t="inlineStr">
        <is>
          <t>No arsenic permit threshold hit on this date.</t>
        </is>
      </c>
    </row>
    <row r="343">
      <c r="A343" s="1142" t="n">
        <v>45999</v>
      </c>
      <c r="B343" s="1143" t="n">
        <v>1.692034114491028</v>
      </c>
      <c r="C343" s="1143" t="n">
        <v>1.44619238779649</v>
      </c>
      <c r="D343" s="1143" t="n">
        <v>1.382849291229118</v>
      </c>
      <c r="E343" s="1143" t="n">
        <v>1.465284186243039</v>
      </c>
      <c r="F343" s="1143" t="n">
        <v>1.692034114491028</v>
      </c>
      <c r="G343" s="1135" t="inlineStr">
        <is>
          <t>NO</t>
        </is>
      </c>
      <c r="H343" s="1135" t="inlineStr"/>
      <c r="I343" s="1135" t="inlineStr">
        <is>
          <t>No arsenic permit threshold hit on this date.</t>
        </is>
      </c>
    </row>
    <row r="344">
      <c r="A344" s="1142" t="n">
        <v>46000</v>
      </c>
      <c r="B344" s="1143" t="n">
        <v>1.61467517219122</v>
      </c>
      <c r="C344" s="1143" t="n">
        <v>1.119656760796777</v>
      </c>
      <c r="D344" s="1143" t="n">
        <v>1.532690110924019</v>
      </c>
      <c r="E344" s="1143" t="n">
        <v>1.409656467747151</v>
      </c>
      <c r="F344" s="1143" t="n">
        <v>1.61467517219122</v>
      </c>
      <c r="G344" s="1135" t="inlineStr">
        <is>
          <t>NO</t>
        </is>
      </c>
      <c r="H344" s="1135" t="inlineStr"/>
      <c r="I344" s="1135" t="inlineStr">
        <is>
          <t>No arsenic permit threshold hit on this date.</t>
        </is>
      </c>
    </row>
    <row r="345">
      <c r="A345" s="1142" t="n">
        <v>46001</v>
      </c>
      <c r="B345" s="1143" t="n">
        <v>1.175383194166705</v>
      </c>
      <c r="C345" s="1143" t="n">
        <v>1.228726243571858</v>
      </c>
      <c r="D345" s="1143" t="n">
        <v>1.419758151620512</v>
      </c>
      <c r="E345" s="1143" t="n">
        <v>1.19232959877351</v>
      </c>
      <c r="F345" s="1143" t="n">
        <v>1.419758151620512</v>
      </c>
      <c r="G345" s="1135" t="inlineStr">
        <is>
          <t>NO</t>
        </is>
      </c>
      <c r="H345" s="1135" t="inlineStr"/>
      <c r="I345" s="1135" t="inlineStr">
        <is>
          <t>No arsenic permit threshold hit on this date.</t>
        </is>
      </c>
    </row>
    <row r="346">
      <c r="A346" s="1142" t="n">
        <v>46002</v>
      </c>
      <c r="B346" s="1143" t="n">
        <v>2.37999535643336</v>
      </c>
      <c r="C346" s="1143" t="n">
        <v>2.10686372355241</v>
      </c>
      <c r="D346" s="1143" t="n">
        <v>2.217768762304995</v>
      </c>
      <c r="E346" s="1143" t="n">
        <v>2.322658518981056</v>
      </c>
      <c r="F346" s="1143" t="n">
        <v>2.37999535643336</v>
      </c>
      <c r="G346" s="1135" t="inlineStr">
        <is>
          <t>NO</t>
        </is>
      </c>
      <c r="H346" s="1135" t="inlineStr"/>
      <c r="I346" s="1135" t="inlineStr">
        <is>
          <t>No arsenic permit threshold hit on this date.</t>
        </is>
      </c>
    </row>
    <row r="347">
      <c r="A347" s="1142" t="n">
        <v>46003</v>
      </c>
      <c r="B347" s="1143" t="n">
        <v>2.315996392832612</v>
      </c>
      <c r="C347" s="1143" t="n">
        <v>2.444559839372965</v>
      </c>
      <c r="D347" s="1143" t="n">
        <v>2.623263280392773</v>
      </c>
      <c r="E347" s="1143" t="n">
        <v>2.345077157261732</v>
      </c>
      <c r="F347" s="1143" t="n">
        <v>2.623263280392773</v>
      </c>
      <c r="G347" s="1135" t="inlineStr">
        <is>
          <t>NO</t>
        </is>
      </c>
      <c r="H347" s="1135" t="inlineStr"/>
      <c r="I347" s="1135" t="inlineStr">
        <is>
          <t>No arsenic permit threshold hit on this date.</t>
        </is>
      </c>
    </row>
    <row r="348">
      <c r="A348" s="1142" t="n">
        <v>46004</v>
      </c>
      <c r="B348" s="1143" t="n">
        <v>1.355626754289665</v>
      </c>
      <c r="C348" s="1143" t="n">
        <v>1.612894219774433</v>
      </c>
      <c r="D348" s="1143" t="n">
        <v>1.52000700968643</v>
      </c>
      <c r="E348" s="1143" t="n">
        <v>1.519636626964973</v>
      </c>
      <c r="F348" s="1143" t="n">
        <v>1.612894219774433</v>
      </c>
      <c r="G348" s="1135" t="inlineStr">
        <is>
          <t>NO</t>
        </is>
      </c>
      <c r="H348" s="1135" t="inlineStr"/>
      <c r="I348" s="1135" t="inlineStr">
        <is>
          <t>No arsenic permit threshold hit on this date.</t>
        </is>
      </c>
    </row>
    <row r="349">
      <c r="A349" s="1142" t="n">
        <v>46005</v>
      </c>
      <c r="B349" s="1143" t="n">
        <v>0.9690674491280549</v>
      </c>
      <c r="C349" s="1143" t="n">
        <v>1.301464934845074</v>
      </c>
      <c r="D349" s="1143" t="n">
        <v>1.037692785673417</v>
      </c>
      <c r="E349" s="1143" t="n">
        <v>1.185842378290477</v>
      </c>
      <c r="F349" s="1143" t="n">
        <v>1.301464934845074</v>
      </c>
      <c r="G349" s="1135" t="inlineStr">
        <is>
          <t>NO</t>
        </is>
      </c>
      <c r="H349" s="1135" t="inlineStr"/>
      <c r="I349" s="1135" t="inlineStr">
        <is>
          <t>No arsenic permit threshold hit on this date.</t>
        </is>
      </c>
    </row>
    <row r="350">
      <c r="A350" s="1142" t="n">
        <v>46006</v>
      </c>
      <c r="B350" s="1143" t="n">
        <v>1.446642230319819</v>
      </c>
      <c r="C350" s="1143" t="n">
        <v>1.570655090562427</v>
      </c>
      <c r="D350" s="1143" t="n">
        <v>1.399817502726535</v>
      </c>
      <c r="E350" s="1143" t="n">
        <v>1.515068661295284</v>
      </c>
      <c r="F350" s="1143" t="n">
        <v>1.570655090562427</v>
      </c>
      <c r="G350" s="1135" t="inlineStr">
        <is>
          <t>NO</t>
        </is>
      </c>
      <c r="H350" s="1135" t="inlineStr"/>
      <c r="I350" s="1135" t="inlineStr">
        <is>
          <t>No arsenic permit threshold hit on this date.</t>
        </is>
      </c>
    </row>
    <row r="351">
      <c r="A351" s="1142" t="n">
        <v>46007</v>
      </c>
      <c r="B351" s="1143" t="n">
        <v>1.985785520046451</v>
      </c>
      <c r="C351" s="1143" t="n">
        <v>2.180521208425886</v>
      </c>
      <c r="D351" s="1143" t="n">
        <v>2.070615623073305</v>
      </c>
      <c r="E351" s="1143" t="n">
        <v>1.942449565593311</v>
      </c>
      <c r="F351" s="1143" t="n">
        <v>2.180521208425886</v>
      </c>
      <c r="G351" s="1135" t="inlineStr">
        <is>
          <t>NO</t>
        </is>
      </c>
      <c r="H351" s="1135" t="inlineStr"/>
      <c r="I351" s="1135" t="inlineStr">
        <is>
          <t>No arsenic permit threshold hit on this date.</t>
        </is>
      </c>
    </row>
    <row r="352">
      <c r="A352" s="1142" t="n">
        <v>46008</v>
      </c>
      <c r="B352" s="1143" t="n">
        <v>1.69985184867922</v>
      </c>
      <c r="C352" s="1143" t="n">
        <v>1.884860434992674</v>
      </c>
      <c r="D352" s="1143" t="n">
        <v>1.858564145055686</v>
      </c>
      <c r="E352" s="1143" t="n">
        <v>1.767790858702471</v>
      </c>
      <c r="F352" s="1143" t="n">
        <v>1.884860434992674</v>
      </c>
      <c r="G352" s="1135" t="inlineStr">
        <is>
          <t>NO</t>
        </is>
      </c>
      <c r="H352" s="1135" t="inlineStr"/>
      <c r="I352" s="1135" t="inlineStr">
        <is>
          <t>No arsenic permit threshold hit on this date.</t>
        </is>
      </c>
    </row>
    <row r="353">
      <c r="A353" s="1142" t="n">
        <v>46009</v>
      </c>
      <c r="B353" s="1143" t="n">
        <v>2.574095880190614</v>
      </c>
      <c r="C353" s="1143" t="n">
        <v>1.987020753778684</v>
      </c>
      <c r="D353" s="1143" t="n">
        <v>1.933340949600736</v>
      </c>
      <c r="E353" s="1143" t="n">
        <v>2.06929914987044</v>
      </c>
      <c r="F353" s="1143" t="n">
        <v>2.574095880190614</v>
      </c>
      <c r="G353" s="1135" t="inlineStr">
        <is>
          <t>NO</t>
        </is>
      </c>
      <c r="H353" s="1135" t="inlineStr"/>
      <c r="I353" s="1135" t="inlineStr">
        <is>
          <t>No arsenic permit threshold hit on this date.</t>
        </is>
      </c>
    </row>
    <row r="354">
      <c r="A354" s="1142" t="n">
        <v>46010</v>
      </c>
      <c r="B354" s="1143" t="n">
        <v>1.992518600130081</v>
      </c>
      <c r="C354" s="1143" t="n">
        <v>1.83233067022068</v>
      </c>
      <c r="D354" s="1143" t="n">
        <v>1.876159475879583</v>
      </c>
      <c r="E354" s="1143" t="n">
        <v>1.920358098015631</v>
      </c>
      <c r="F354" s="1143" t="n">
        <v>1.992518600130081</v>
      </c>
      <c r="G354" s="1135" t="inlineStr">
        <is>
          <t>NO</t>
        </is>
      </c>
      <c r="H354" s="1135" t="inlineStr"/>
      <c r="I354" s="1135" t="inlineStr">
        <is>
          <t>No arsenic permit threshold hit on this date.</t>
        </is>
      </c>
    </row>
    <row r="355">
      <c r="A355" s="1142" t="n">
        <v>46011</v>
      </c>
      <c r="B355" s="1143" t="n">
        <v>0.7821407834822326</v>
      </c>
      <c r="C355" s="1143" t="n">
        <v>0.9647379568994392</v>
      </c>
      <c r="D355" s="1143" t="n">
        <v>0.7832365019333729</v>
      </c>
      <c r="E355" s="1143" t="n">
        <v>0.9058881461099705</v>
      </c>
      <c r="F355" s="1143" t="n">
        <v>0.9647379568994392</v>
      </c>
      <c r="G355" s="1135" t="inlineStr">
        <is>
          <t>NO</t>
        </is>
      </c>
      <c r="H355" s="1135" t="inlineStr"/>
      <c r="I355" s="1135" t="inlineStr">
        <is>
          <t>No arsenic permit threshold hit on this date.</t>
        </is>
      </c>
    </row>
    <row r="356">
      <c r="A356" s="1142" t="n">
        <v>46012</v>
      </c>
      <c r="B356" s="1143" t="n">
        <v>1.153578822007585</v>
      </c>
      <c r="C356" s="1143" t="n">
        <v>1.090393065179118</v>
      </c>
      <c r="D356" s="1143" t="n">
        <v>1.132757972778794</v>
      </c>
      <c r="E356" s="1143" t="n">
        <v>1.20070302306469</v>
      </c>
      <c r="F356" s="1143" t="n">
        <v>1.20070302306469</v>
      </c>
      <c r="G356" s="1135" t="inlineStr">
        <is>
          <t>NO</t>
        </is>
      </c>
      <c r="H356" s="1135" t="inlineStr"/>
      <c r="I356" s="1135" t="inlineStr">
        <is>
          <t>No arsenic permit threshold hit on this date.</t>
        </is>
      </c>
    </row>
    <row r="357">
      <c r="A357" s="1142" t="n">
        <v>46013</v>
      </c>
      <c r="B357" s="1143" t="n">
        <v>1.900420498803882</v>
      </c>
      <c r="C357" s="1143" t="n">
        <v>1.994756812306441</v>
      </c>
      <c r="D357" s="1143" t="n">
        <v>2.319406195179268</v>
      </c>
      <c r="E357" s="1143" t="n">
        <v>1.995426722039915</v>
      </c>
      <c r="F357" s="1143" t="n">
        <v>2.319406195179268</v>
      </c>
      <c r="G357" s="1135" t="inlineStr">
        <is>
          <t>NO</t>
        </is>
      </c>
      <c r="H357" s="1135" t="inlineStr"/>
      <c r="I357" s="1135" t="inlineStr">
        <is>
          <t>No arsenic permit threshold hit on this date.</t>
        </is>
      </c>
    </row>
    <row r="358">
      <c r="A358" s="1142" t="n">
        <v>46014</v>
      </c>
      <c r="B358" s="1143" t="n">
        <v>1.072877207386133</v>
      </c>
      <c r="C358" s="1143" t="n">
        <v>0.8769911426342606</v>
      </c>
      <c r="D358" s="1143" t="n">
        <v>1.14412404719728</v>
      </c>
      <c r="E358" s="1143" t="n">
        <v>1.031296512372416</v>
      </c>
      <c r="F358" s="1143" t="n">
        <v>1.14412404719728</v>
      </c>
      <c r="G358" s="1135" t="inlineStr">
        <is>
          <t>NO</t>
        </is>
      </c>
      <c r="H358" s="1135" t="inlineStr"/>
      <c r="I358" s="1135" t="inlineStr">
        <is>
          <t>No arsenic permit threshold hit on this date.</t>
        </is>
      </c>
    </row>
    <row r="359">
      <c r="A359" s="1142" t="n">
        <v>46015</v>
      </c>
      <c r="B359" s="1143" t="n">
        <v>0.4571006445000422</v>
      </c>
      <c r="C359" s="1143" t="n">
        <v>0.4863510138349424</v>
      </c>
      <c r="D359" s="1143" t="n">
        <v>0.3389075342011338</v>
      </c>
      <c r="E359" s="1143" t="n">
        <v>0.4725212101370531</v>
      </c>
      <c r="F359" s="1143" t="n">
        <v>0.4863510138349424</v>
      </c>
      <c r="G359" s="1135" t="inlineStr">
        <is>
          <t>NO</t>
        </is>
      </c>
      <c r="H359" s="1135" t="inlineStr"/>
      <c r="I359" s="1135" t="inlineStr">
        <is>
          <t>No arsenic permit threshold hit on this date.</t>
        </is>
      </c>
    </row>
    <row r="360">
      <c r="A360" s="1142" t="n">
        <v>46016</v>
      </c>
      <c r="B360" s="1143" t="n">
        <v>0.4046746895919677</v>
      </c>
      <c r="C360" s="1143" t="n">
        <v>0.3055902861188668</v>
      </c>
      <c r="D360" s="1143" t="n">
        <v>0.2941963949952731</v>
      </c>
      <c r="E360" s="1143" t="n">
        <v>0.3387140253677615</v>
      </c>
      <c r="F360" s="1143" t="n">
        <v>0.4046746895919677</v>
      </c>
      <c r="G360" s="1135" t="inlineStr">
        <is>
          <t>NO</t>
        </is>
      </c>
      <c r="H360" s="1135" t="inlineStr"/>
      <c r="I360" s="1135" t="inlineStr">
        <is>
          <t>No arsenic permit threshold hit on this date.</t>
        </is>
      </c>
    </row>
    <row r="361">
      <c r="A361" s="1142" t="n">
        <v>46017</v>
      </c>
      <c r="B361" s="1143" t="n">
        <v>0.3603975256507746</v>
      </c>
      <c r="C361" s="1143" t="n">
        <v>0.4043552481408884</v>
      </c>
      <c r="D361" s="1143" t="n">
        <v>0.2774191444512742</v>
      </c>
      <c r="E361" s="1143" t="n">
        <v>0.3605733467598579</v>
      </c>
      <c r="F361" s="1143" t="n">
        <v>0.4043552481408884</v>
      </c>
      <c r="G361" s="1135" t="inlineStr">
        <is>
          <t>NO</t>
        </is>
      </c>
      <c r="H361" s="1135" t="inlineStr"/>
      <c r="I361" s="1135" t="inlineStr">
        <is>
          <t>No arsenic permit threshold hit on this date.</t>
        </is>
      </c>
    </row>
    <row r="362">
      <c r="A362" s="1142" t="n">
        <v>46018</v>
      </c>
      <c r="B362" s="1143" t="n">
        <v>0.4874920503734339</v>
      </c>
      <c r="C362" s="1143" t="n">
        <v>0.4737973475764722</v>
      </c>
      <c r="D362" s="1143" t="n">
        <v>0.4346548845338484</v>
      </c>
      <c r="E362" s="1143" t="n">
        <v>0.7322322664708109</v>
      </c>
      <c r="F362" s="1143" t="n">
        <v>0.7322322664708109</v>
      </c>
      <c r="G362" s="1135" t="inlineStr">
        <is>
          <t>NO</t>
        </is>
      </c>
      <c r="H362" s="1135" t="inlineStr"/>
      <c r="I362" s="1135" t="inlineStr">
        <is>
          <t>No arsenic permit threshold hit on this date.</t>
        </is>
      </c>
    </row>
    <row r="363">
      <c r="A363" s="1142" t="n">
        <v>46019</v>
      </c>
      <c r="B363" s="1143" t="n">
        <v>0.8818921239247476</v>
      </c>
      <c r="C363" s="1143" t="n">
        <v>1.135456910252894</v>
      </c>
      <c r="D363" s="1143" t="n">
        <v>1.444713534088075</v>
      </c>
      <c r="E363" s="1143" t="n">
        <v>0.6156207502859598</v>
      </c>
      <c r="F363" s="1143" t="n">
        <v>1.444713534088075</v>
      </c>
      <c r="G363" s="1135" t="inlineStr">
        <is>
          <t>NO</t>
        </is>
      </c>
      <c r="H363" s="1135" t="inlineStr"/>
      <c r="I363" s="1135" t="inlineStr">
        <is>
          <t>No arsenic permit threshold hit on this date.</t>
        </is>
      </c>
    </row>
    <row r="364">
      <c r="A364" s="1142" t="n">
        <v>46020</v>
      </c>
      <c r="B364" s="1143" t="n">
        <v>2.327344046563026</v>
      </c>
      <c r="C364" s="1143" t="n">
        <v>1.055512109900709</v>
      </c>
      <c r="D364" s="1143" t="n">
        <v>0.8331146139316951</v>
      </c>
      <c r="E364" s="1143" t="n">
        <v>1.630922304770958</v>
      </c>
      <c r="F364" s="1143" t="n">
        <v>2.327344046563026</v>
      </c>
      <c r="G364" s="1135" t="inlineStr">
        <is>
          <t>NO</t>
        </is>
      </c>
      <c r="H364" s="1135" t="inlineStr"/>
      <c r="I364" s="1135" t="inlineStr">
        <is>
          <t>No arsenic permit threshold hit on this date.</t>
        </is>
      </c>
    </row>
    <row r="365">
      <c r="A365" s="1142" t="n">
        <v>46021</v>
      </c>
      <c r="B365" s="1143" t="n">
        <v>1.17060943390636</v>
      </c>
      <c r="C365" s="1143" t="n">
        <v>2.66827884881799</v>
      </c>
      <c r="D365" s="1143" t="n">
        <v>1.758892816940802</v>
      </c>
      <c r="E365" s="1143" t="n">
        <v>1.305081893639764</v>
      </c>
      <c r="F365" s="1143" t="n">
        <v>2.66827884881799</v>
      </c>
      <c r="G365" s="1135" t="inlineStr">
        <is>
          <t>NO</t>
        </is>
      </c>
      <c r="H365" s="1135" t="inlineStr"/>
      <c r="I365" s="1135" t="inlineStr">
        <is>
          <t>No arsenic permit threshold hit on this date.</t>
        </is>
      </c>
    </row>
    <row r="366">
      <c r="A366" s="1142" t="n">
        <v>46022</v>
      </c>
      <c r="B366" s="1143" t="n">
        <v>0.8068211589971208</v>
      </c>
      <c r="C366" s="1143" t="n">
        <v>0.6302787799958318</v>
      </c>
      <c r="D366" s="1143" t="n">
        <v>0.9722567268987685</v>
      </c>
      <c r="E366" s="1143" t="n">
        <v>1.551059430621115</v>
      </c>
      <c r="F366" s="1143" t="n">
        <v>1.551059430621115</v>
      </c>
      <c r="G366" s="1135" t="inlineStr">
        <is>
          <t>NO</t>
        </is>
      </c>
      <c r="H366" s="1135" t="inlineStr"/>
      <c r="I366" s="1135" t="inlineStr">
        <is>
          <t>No arsenic permit threshold hit on this date.</t>
        </is>
      </c>
    </row>
  </sheetData>
  <autoFilter ref="A1:I36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0" customWidth="1" min="4" max="4"/>
    <col width="12" customWidth="1" min="5" max="5"/>
    <col width="12" customWidth="1" min="6" max="6"/>
    <col width="56" customWidth="1" min="7" max="7"/>
    <col width="22" customWidth="1" min="8" max="8"/>
  </cols>
  <sheetData>
    <row r="1">
      <c r="A1" s="1130" t="inlineStr">
        <is>
          <t>Date</t>
        </is>
      </c>
      <c r="B1" s="1130" t="inlineStr">
        <is>
          <t>Pollutant</t>
        </is>
      </c>
      <c r="C1" s="1130" t="inlineStr">
        <is>
          <t>Threshold</t>
        </is>
      </c>
      <c r="D1" s="1130" t="inlineStr">
        <is>
          <t>Averaging Basis</t>
        </is>
      </c>
      <c r="E1" s="1130" t="inlineStr">
        <is>
          <t>Station</t>
        </is>
      </c>
      <c r="F1" s="1130" t="inlineStr">
        <is>
          <t>Value</t>
        </is>
      </c>
      <c r="G1" s="1130" t="inlineStr">
        <is>
          <t>Interpretation</t>
        </is>
      </c>
      <c r="H1" s="1130" t="inlineStr">
        <is>
          <t>Permit Reference</t>
        </is>
      </c>
    </row>
    <row r="2">
      <c r="A2" s="1146" t="n">
        <v>45663</v>
      </c>
      <c r="B2" s="1141" t="inlineStr">
        <is>
          <t>Arsenic</t>
        </is>
      </c>
      <c r="C2" s="1141" t="inlineStr">
        <is>
          <t>10.0 ng/m3</t>
        </is>
      </c>
      <c r="D2" s="1141" t="inlineStr">
        <is>
          <t>24-hour average</t>
        </is>
      </c>
      <c r="E2" s="1141" t="inlineStr">
        <is>
          <t>Station 5</t>
        </is>
      </c>
      <c r="F2" s="1147" t="n">
        <v>11.11</v>
      </c>
      <c r="G2" s="1141" t="inlineStr">
        <is>
          <t>Potential permit trigger only if linked to qualifying maintenance or wastewater activity</t>
        </is>
      </c>
      <c r="H2" s="1141" t="inlineStr">
        <is>
          <t>Permit pages 224-225</t>
        </is>
      </c>
    </row>
  </sheetData>
  <autoFilter ref="A1:H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22" customWidth="1" min="4" max="4"/>
    <col width="58" customWidth="1" min="5" max="5"/>
  </cols>
  <sheetData>
    <row r="1">
      <c r="A1" s="1130" t="inlineStr">
        <is>
          <t>Year</t>
        </is>
      </c>
      <c r="B1" s="1130" t="inlineStr">
        <is>
          <t>Lead &gt;= 0.100 ug/m3 Rolling 30-Day Avg Hits</t>
        </is>
      </c>
      <c r="C1" s="1130" t="inlineStr">
        <is>
          <t>Lead &gt;= 1.0 ug/m3 Investigation Hits</t>
        </is>
      </c>
      <c r="D1" s="1130" t="inlineStr">
        <is>
          <t>Arsenic &gt;= 10.0 ng/m3 24-Hour Hits</t>
        </is>
      </c>
      <c r="E1" s="1130" t="inlineStr">
        <is>
          <t>Notes</t>
        </is>
      </c>
    </row>
    <row r="2">
      <c r="A2" s="1148" t="n">
        <v>2018</v>
      </c>
      <c r="B2" s="1135" t="n">
        <v>0</v>
      </c>
      <c r="C2" s="1135" t="n">
        <v>0</v>
      </c>
      <c r="D2" s="1135" t="n">
        <v>0</v>
      </c>
      <c r="E2" s="1135" t="inlineStr">
        <is>
          <t>Potential permit triggers only; maintenance/wastewater linkage not assessed.</t>
        </is>
      </c>
    </row>
    <row r="3">
      <c r="A3" s="1149" t="n">
        <v>2019</v>
      </c>
      <c r="B3" s="1141" t="n">
        <v>30</v>
      </c>
      <c r="C3" s="1141" t="n">
        <v>0</v>
      </c>
      <c r="D3" s="1141" t="n">
        <v>0</v>
      </c>
      <c r="E3" s="1141" t="inlineStr">
        <is>
          <t>Potential permit triggers only; maintenance/wastewater linkage not assessed.</t>
        </is>
      </c>
    </row>
    <row r="4">
      <c r="A4" s="1148" t="n">
        <v>2020</v>
      </c>
      <c r="B4" s="1135" t="n">
        <v>0</v>
      </c>
      <c r="C4" s="1135" t="n">
        <v>0</v>
      </c>
      <c r="D4" s="1135" t="n">
        <v>0</v>
      </c>
      <c r="E4" s="1135" t="inlineStr">
        <is>
          <t>Potential permit triggers only; maintenance/wastewater linkage not assessed.</t>
        </is>
      </c>
    </row>
    <row r="5">
      <c r="A5" s="1148" t="n">
        <v>2021</v>
      </c>
      <c r="B5" s="1135" t="n">
        <v>0</v>
      </c>
      <c r="C5" s="1135" t="n">
        <v>0</v>
      </c>
      <c r="D5" s="1135" t="n">
        <v>0</v>
      </c>
      <c r="E5" s="1135" t="inlineStr">
        <is>
          <t>Potential permit triggers only; maintenance/wastewater linkage not assessed.</t>
        </is>
      </c>
    </row>
    <row r="6">
      <c r="A6" s="1148" t="n">
        <v>2022</v>
      </c>
      <c r="B6" s="1135" t="n">
        <v>0</v>
      </c>
      <c r="C6" s="1135" t="n">
        <v>0</v>
      </c>
      <c r="D6" s="1135" t="n">
        <v>0</v>
      </c>
      <c r="E6" s="1135" t="inlineStr">
        <is>
          <t>Potential permit triggers only; maintenance/wastewater linkage not assessed.</t>
        </is>
      </c>
    </row>
    <row r="7">
      <c r="A7" s="1148" t="n">
        <v>2023</v>
      </c>
      <c r="B7" s="1135" t="n">
        <v>0</v>
      </c>
      <c r="C7" s="1135" t="n">
        <v>0</v>
      </c>
      <c r="D7" s="1135" t="n">
        <v>0</v>
      </c>
      <c r="E7" s="1135" t="inlineStr">
        <is>
          <t>Potential permit triggers only; maintenance/wastewater linkage not assessed.</t>
        </is>
      </c>
    </row>
    <row r="8">
      <c r="A8" s="1148" t="n">
        <v>2024</v>
      </c>
      <c r="B8" s="1135" t="n">
        <v>0</v>
      </c>
      <c r="C8" s="1135" t="n">
        <v>0</v>
      </c>
      <c r="D8" s="1135" t="n">
        <v>0</v>
      </c>
      <c r="E8" s="1135" t="inlineStr">
        <is>
          <t>Potential permit triggers only; maintenance/wastewater linkage not assessed.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6" customWidth="1" min="4" max="4"/>
    <col width="20" customWidth="1" min="5" max="5"/>
    <col width="12" customWidth="1" min="6" max="6"/>
    <col width="12" customWidth="1" min="7" max="7"/>
    <col width="58" customWidth="1" min="8" max="8"/>
  </cols>
  <sheetData>
    <row r="1">
      <c r="A1" s="1130" t="inlineStr">
        <is>
          <t>Date</t>
        </is>
      </c>
      <c r="B1" s="1130" t="inlineStr">
        <is>
          <t>Year</t>
        </is>
      </c>
      <c r="C1" s="1130" t="inlineStr">
        <is>
          <t>Pollutant</t>
        </is>
      </c>
      <c r="D1" s="1130" t="inlineStr">
        <is>
          <t>Threshold</t>
        </is>
      </c>
      <c r="E1" s="1130" t="inlineStr">
        <is>
          <t>Averaging Basis</t>
        </is>
      </c>
      <c r="F1" s="1130" t="inlineStr">
        <is>
          <t>Station</t>
        </is>
      </c>
      <c r="G1" s="1130" t="inlineStr">
        <is>
          <t>Value</t>
        </is>
      </c>
      <c r="H1" s="1130" t="inlineStr">
        <is>
          <t>Interpretation</t>
        </is>
      </c>
    </row>
    <row r="2">
      <c r="A2" s="1146" t="n">
        <v>43570</v>
      </c>
      <c r="B2" s="1141" t="n">
        <v>2019</v>
      </c>
      <c r="C2" s="1141" t="inlineStr">
        <is>
          <t>Lead</t>
        </is>
      </c>
      <c r="D2" s="1141" t="inlineStr">
        <is>
          <t>0.100 ug/m3</t>
        </is>
      </c>
      <c r="E2" s="1141" t="inlineStr">
        <is>
          <t>Rolling 30-day average</t>
        </is>
      </c>
      <c r="F2" s="1141" t="inlineStr">
        <is>
          <t>Station 4</t>
        </is>
      </c>
      <c r="G2" s="1147" t="n">
        <v>0.1258766666666667</v>
      </c>
      <c r="H2" s="1141" t="inlineStr">
        <is>
          <t>Potential permit trigger only if linked to qualifying maintenance or wastewater activity</t>
        </is>
      </c>
    </row>
    <row r="3">
      <c r="A3" s="1146" t="n">
        <v>43571</v>
      </c>
      <c r="B3" s="1141" t="n">
        <v>2019</v>
      </c>
      <c r="C3" s="1141" t="inlineStr">
        <is>
          <t>Lead</t>
        </is>
      </c>
      <c r="D3" s="1141" t="inlineStr">
        <is>
          <t>0.100 ug/m3</t>
        </is>
      </c>
      <c r="E3" s="1141" t="inlineStr">
        <is>
          <t>Rolling 30-day average</t>
        </is>
      </c>
      <c r="F3" s="1141" t="inlineStr">
        <is>
          <t>Station 4</t>
        </is>
      </c>
      <c r="G3" s="1147" t="n">
        <v>0.1297803333333333</v>
      </c>
      <c r="H3" s="1141" t="inlineStr">
        <is>
          <t>Potential permit trigger only if linked to qualifying maintenance or wastewater activity</t>
        </is>
      </c>
    </row>
    <row r="4">
      <c r="A4" s="1146" t="n">
        <v>43572</v>
      </c>
      <c r="B4" s="1141" t="n">
        <v>2019</v>
      </c>
      <c r="C4" s="1141" t="inlineStr">
        <is>
          <t>Lead</t>
        </is>
      </c>
      <c r="D4" s="1141" t="inlineStr">
        <is>
          <t>0.100 ug/m3</t>
        </is>
      </c>
      <c r="E4" s="1141" t="inlineStr">
        <is>
          <t>Rolling 30-day average</t>
        </is>
      </c>
      <c r="F4" s="1141" t="inlineStr">
        <is>
          <t>Station 4</t>
        </is>
      </c>
      <c r="G4" s="1147" t="n">
        <v>0.130067</v>
      </c>
      <c r="H4" s="1141" t="inlineStr">
        <is>
          <t>Potential permit trigger only if linked to qualifying maintenance or wastewater activity</t>
        </is>
      </c>
    </row>
    <row r="5">
      <c r="A5" s="1146" t="n">
        <v>43573</v>
      </c>
      <c r="B5" s="1141" t="n">
        <v>2019</v>
      </c>
      <c r="C5" s="1141" t="inlineStr">
        <is>
          <t>Lead</t>
        </is>
      </c>
      <c r="D5" s="1141" t="inlineStr">
        <is>
          <t>0.100 ug/m3</t>
        </is>
      </c>
      <c r="E5" s="1141" t="inlineStr">
        <is>
          <t>Rolling 30-day average</t>
        </is>
      </c>
      <c r="F5" s="1141" t="inlineStr">
        <is>
          <t>Station 4</t>
        </is>
      </c>
      <c r="G5" s="1147" t="n">
        <v>0.130517</v>
      </c>
      <c r="H5" s="1141" t="inlineStr">
        <is>
          <t>Potential permit trigger only if linked to qualifying maintenance or wastewater activity</t>
        </is>
      </c>
    </row>
    <row r="6">
      <c r="A6" s="1146" t="n">
        <v>43574</v>
      </c>
      <c r="B6" s="1141" t="n">
        <v>2019</v>
      </c>
      <c r="C6" s="1141" t="inlineStr">
        <is>
          <t>Lead</t>
        </is>
      </c>
      <c r="D6" s="1141" t="inlineStr">
        <is>
          <t>0.100 ug/m3</t>
        </is>
      </c>
      <c r="E6" s="1141" t="inlineStr">
        <is>
          <t>Rolling 30-day average</t>
        </is>
      </c>
      <c r="F6" s="1141" t="inlineStr">
        <is>
          <t>Station 4</t>
        </is>
      </c>
      <c r="G6" s="1147" t="n">
        <v>0.1308036666666667</v>
      </c>
      <c r="H6" s="1141" t="inlineStr">
        <is>
          <t>Potential permit trigger only if linked to qualifying maintenance or wastewater activity</t>
        </is>
      </c>
    </row>
    <row r="7">
      <c r="A7" s="1146" t="n">
        <v>43575</v>
      </c>
      <c r="B7" s="1141" t="n">
        <v>2019</v>
      </c>
      <c r="C7" s="1141" t="inlineStr">
        <is>
          <t>Lead</t>
        </is>
      </c>
      <c r="D7" s="1141" t="inlineStr">
        <is>
          <t>0.100 ug/m3</t>
        </is>
      </c>
      <c r="E7" s="1141" t="inlineStr">
        <is>
          <t>Rolling 30-day average</t>
        </is>
      </c>
      <c r="F7" s="1141" t="inlineStr">
        <is>
          <t>Station 4</t>
        </is>
      </c>
      <c r="G7" s="1147" t="n">
        <v>0.129952</v>
      </c>
      <c r="H7" s="1141" t="inlineStr">
        <is>
          <t>Potential permit trigger only if linked to qualifying maintenance or wastewater activity</t>
        </is>
      </c>
    </row>
    <row r="8">
      <c r="A8" s="1146" t="n">
        <v>43576</v>
      </c>
      <c r="B8" s="1141" t="n">
        <v>2019</v>
      </c>
      <c r="C8" s="1141" t="inlineStr">
        <is>
          <t>Lead</t>
        </is>
      </c>
      <c r="D8" s="1141" t="inlineStr">
        <is>
          <t>0.100 ug/m3</t>
        </is>
      </c>
      <c r="E8" s="1141" t="inlineStr">
        <is>
          <t>Rolling 30-day average</t>
        </is>
      </c>
      <c r="F8" s="1141" t="inlineStr">
        <is>
          <t>Station 4</t>
        </is>
      </c>
      <c r="G8" s="1147" t="n">
        <v>0.1290006666666667</v>
      </c>
      <c r="H8" s="1141" t="inlineStr">
        <is>
          <t>Potential permit trigger only if linked to qualifying maintenance or wastewater activity</t>
        </is>
      </c>
    </row>
    <row r="9">
      <c r="A9" s="1146" t="n">
        <v>43577</v>
      </c>
      <c r="B9" s="1141" t="n">
        <v>2019</v>
      </c>
      <c r="C9" s="1141" t="inlineStr">
        <is>
          <t>Lead</t>
        </is>
      </c>
      <c r="D9" s="1141" t="inlineStr">
        <is>
          <t>0.100 ug/m3</t>
        </is>
      </c>
      <c r="E9" s="1141" t="inlineStr">
        <is>
          <t>Rolling 30-day average</t>
        </is>
      </c>
      <c r="F9" s="1141" t="inlineStr">
        <is>
          <t>Station 4</t>
        </is>
      </c>
      <c r="G9" s="1147" t="n">
        <v>0.1290906666666667</v>
      </c>
      <c r="H9" s="1141" t="inlineStr">
        <is>
          <t>Potential permit trigger only if linked to qualifying maintenance or wastewater activity</t>
        </is>
      </c>
    </row>
    <row r="10">
      <c r="A10" s="1146" t="n">
        <v>43578</v>
      </c>
      <c r="B10" s="1141" t="n">
        <v>2019</v>
      </c>
      <c r="C10" s="1141" t="inlineStr">
        <is>
          <t>Lead</t>
        </is>
      </c>
      <c r="D10" s="1141" t="inlineStr">
        <is>
          <t>0.100 ug/m3</t>
        </is>
      </c>
      <c r="E10" s="1141" t="inlineStr">
        <is>
          <t>Rolling 30-day average</t>
        </is>
      </c>
      <c r="F10" s="1141" t="inlineStr">
        <is>
          <t>Station 4</t>
        </is>
      </c>
      <c r="G10" s="1147" t="n">
        <v>0.1296773333333333</v>
      </c>
      <c r="H10" s="1141" t="inlineStr">
        <is>
          <t>Potential permit trigger only if linked to qualifying maintenance or wastewater activity</t>
        </is>
      </c>
    </row>
    <row r="11">
      <c r="A11" s="1146" t="n">
        <v>43579</v>
      </c>
      <c r="B11" s="1141" t="n">
        <v>2019</v>
      </c>
      <c r="C11" s="1141" t="inlineStr">
        <is>
          <t>Lead</t>
        </is>
      </c>
      <c r="D11" s="1141" t="inlineStr">
        <is>
          <t>0.100 ug/m3</t>
        </is>
      </c>
      <c r="E11" s="1141" t="inlineStr">
        <is>
          <t>Rolling 30-day average</t>
        </is>
      </c>
      <c r="F11" s="1141" t="inlineStr">
        <is>
          <t>Station 4</t>
        </is>
      </c>
      <c r="G11" s="1147" t="n">
        <v>0.1291006666666667</v>
      </c>
      <c r="H11" s="1141" t="inlineStr">
        <is>
          <t>Potential permit trigger only if linked to qualifying maintenance or wastewater activity</t>
        </is>
      </c>
    </row>
    <row r="12">
      <c r="A12" s="1146" t="n">
        <v>43580</v>
      </c>
      <c r="B12" s="1141" t="n">
        <v>2019</v>
      </c>
      <c r="C12" s="1141" t="inlineStr">
        <is>
          <t>Lead</t>
        </is>
      </c>
      <c r="D12" s="1141" t="inlineStr">
        <is>
          <t>0.100 ug/m3</t>
        </is>
      </c>
      <c r="E12" s="1141" t="inlineStr">
        <is>
          <t>Rolling 30-day average</t>
        </is>
      </c>
      <c r="F12" s="1141" t="inlineStr">
        <is>
          <t>Station 4</t>
        </is>
      </c>
      <c r="G12" s="1147" t="n">
        <v>0.1281073333333333</v>
      </c>
      <c r="H12" s="1141" t="inlineStr">
        <is>
          <t>Potential permit trigger only if linked to qualifying maintenance or wastewater activity</t>
        </is>
      </c>
    </row>
    <row r="13">
      <c r="A13" s="1146" t="n">
        <v>43581</v>
      </c>
      <c r="B13" s="1141" t="n">
        <v>2019</v>
      </c>
      <c r="C13" s="1141" t="inlineStr">
        <is>
          <t>Lead</t>
        </is>
      </c>
      <c r="D13" s="1141" t="inlineStr">
        <is>
          <t>0.100 ug/m3</t>
        </is>
      </c>
      <c r="E13" s="1141" t="inlineStr">
        <is>
          <t>Rolling 30-day average</t>
        </is>
      </c>
      <c r="F13" s="1141" t="inlineStr">
        <is>
          <t>Station 4</t>
        </is>
      </c>
      <c r="G13" s="1147" t="n">
        <v>0.1278306666666667</v>
      </c>
      <c r="H13" s="1141" t="inlineStr">
        <is>
          <t>Potential permit trigger only if linked to qualifying maintenance or wastewater activity</t>
        </is>
      </c>
    </row>
    <row r="14">
      <c r="A14" s="1146" t="n">
        <v>43582</v>
      </c>
      <c r="B14" s="1141" t="n">
        <v>2019</v>
      </c>
      <c r="C14" s="1141" t="inlineStr">
        <is>
          <t>Lead</t>
        </is>
      </c>
      <c r="D14" s="1141" t="inlineStr">
        <is>
          <t>0.100 ug/m3</t>
        </is>
      </c>
      <c r="E14" s="1141" t="inlineStr">
        <is>
          <t>Rolling 30-day average</t>
        </is>
      </c>
      <c r="F14" s="1141" t="inlineStr">
        <is>
          <t>Station 4</t>
        </is>
      </c>
      <c r="G14" s="1147" t="n">
        <v>0.1272806666666667</v>
      </c>
      <c r="H14" s="1141" t="inlineStr">
        <is>
          <t>Potential permit trigger only if linked to qualifying maintenance or wastewater activity</t>
        </is>
      </c>
    </row>
    <row r="15">
      <c r="A15" s="1146" t="n">
        <v>43583</v>
      </c>
      <c r="B15" s="1141" t="n">
        <v>2019</v>
      </c>
      <c r="C15" s="1141" t="inlineStr">
        <is>
          <t>Lead</t>
        </is>
      </c>
      <c r="D15" s="1141" t="inlineStr">
        <is>
          <t>0.100 ug/m3</t>
        </is>
      </c>
      <c r="E15" s="1141" t="inlineStr">
        <is>
          <t>Rolling 30-day average</t>
        </is>
      </c>
      <c r="F15" s="1141" t="inlineStr">
        <is>
          <t>Station 4</t>
        </is>
      </c>
      <c r="G15" s="1147" t="n">
        <v>0.126708</v>
      </c>
      <c r="H15" s="1141" t="inlineStr">
        <is>
          <t>Potential permit trigger only if linked to qualifying maintenance or wastewater activity</t>
        </is>
      </c>
    </row>
    <row r="16">
      <c r="A16" s="1146" t="n">
        <v>43584</v>
      </c>
      <c r="B16" s="1141" t="n">
        <v>2019</v>
      </c>
      <c r="C16" s="1141" t="inlineStr">
        <is>
          <t>Lead</t>
        </is>
      </c>
      <c r="D16" s="1141" t="inlineStr">
        <is>
          <t>0.100 ug/m3</t>
        </is>
      </c>
      <c r="E16" s="1141" t="inlineStr">
        <is>
          <t>Rolling 30-day average</t>
        </is>
      </c>
      <c r="F16" s="1141" t="inlineStr">
        <is>
          <t>Station 4</t>
        </is>
      </c>
      <c r="G16" s="1147" t="n">
        <v>0.1269046666666667</v>
      </c>
      <c r="H16" s="1141" t="inlineStr">
        <is>
          <t>Potential permit trigger only if linked to qualifying maintenance or wastewater activity</t>
        </is>
      </c>
    </row>
    <row r="17">
      <c r="A17" s="1146" t="n">
        <v>43585</v>
      </c>
      <c r="B17" s="1141" t="n">
        <v>2019</v>
      </c>
      <c r="C17" s="1141" t="inlineStr">
        <is>
          <t>Lead</t>
        </is>
      </c>
      <c r="D17" s="1141" t="inlineStr">
        <is>
          <t>0.100 ug/m3</t>
        </is>
      </c>
      <c r="E17" s="1141" t="inlineStr">
        <is>
          <t>Rolling 30-day average</t>
        </is>
      </c>
      <c r="F17" s="1141" t="inlineStr">
        <is>
          <t>Station 4</t>
        </is>
      </c>
      <c r="G17" s="1147" t="n">
        <v>0.1272316666666667</v>
      </c>
      <c r="H17" s="1141" t="inlineStr">
        <is>
          <t>Potential permit trigger only if linked to qualifying maintenance or wastewater activity</t>
        </is>
      </c>
    </row>
    <row r="18">
      <c r="A18" s="1146" t="n">
        <v>43586</v>
      </c>
      <c r="B18" s="1141" t="n">
        <v>2019</v>
      </c>
      <c r="C18" s="1141" t="inlineStr">
        <is>
          <t>Lead</t>
        </is>
      </c>
      <c r="D18" s="1141" t="inlineStr">
        <is>
          <t>0.100 ug/m3</t>
        </is>
      </c>
      <c r="E18" s="1141" t="inlineStr">
        <is>
          <t>Rolling 30-day average</t>
        </is>
      </c>
      <c r="F18" s="1141" t="inlineStr">
        <is>
          <t>Station 4</t>
        </is>
      </c>
      <c r="G18" s="1147" t="n">
        <v>0.1274383333333333</v>
      </c>
      <c r="H18" s="1141" t="inlineStr">
        <is>
          <t>Potential permit trigger only if linked to qualifying maintenance or wastewater activity</t>
        </is>
      </c>
    </row>
    <row r="19">
      <c r="A19" s="1146" t="n">
        <v>43587</v>
      </c>
      <c r="B19" s="1141" t="n">
        <v>2019</v>
      </c>
      <c r="C19" s="1141" t="inlineStr">
        <is>
          <t>Lead</t>
        </is>
      </c>
      <c r="D19" s="1141" t="inlineStr">
        <is>
          <t>0.100 ug/m3</t>
        </is>
      </c>
      <c r="E19" s="1141" t="inlineStr">
        <is>
          <t>Rolling 30-day average</t>
        </is>
      </c>
      <c r="F19" s="1141" t="inlineStr">
        <is>
          <t>Station 4</t>
        </is>
      </c>
      <c r="G19" s="1147" t="n">
        <v>0.1274416666666667</v>
      </c>
      <c r="H19" s="1141" t="inlineStr">
        <is>
          <t>Potential permit trigger only if linked to qualifying maintenance or wastewater activity</t>
        </is>
      </c>
    </row>
    <row r="20">
      <c r="A20" s="1146" t="n">
        <v>43588</v>
      </c>
      <c r="B20" s="1141" t="n">
        <v>2019</v>
      </c>
      <c r="C20" s="1141" t="inlineStr">
        <is>
          <t>Lead</t>
        </is>
      </c>
      <c r="D20" s="1141" t="inlineStr">
        <is>
          <t>0.100 ug/m3</t>
        </is>
      </c>
      <c r="E20" s="1141" t="inlineStr">
        <is>
          <t>Rolling 30-day average</t>
        </is>
      </c>
      <c r="F20" s="1141" t="inlineStr">
        <is>
          <t>Station 4</t>
        </is>
      </c>
      <c r="G20" s="1147" t="n">
        <v>0.1275983333333333</v>
      </c>
      <c r="H20" s="1141" t="inlineStr">
        <is>
          <t>Potential permit trigger only if linked to qualifying maintenance or wastewater activity</t>
        </is>
      </c>
    </row>
    <row r="21">
      <c r="A21" s="1146" t="n">
        <v>43589</v>
      </c>
      <c r="B21" s="1141" t="n">
        <v>2019</v>
      </c>
      <c r="C21" s="1141" t="inlineStr">
        <is>
          <t>Lead</t>
        </is>
      </c>
      <c r="D21" s="1141" t="inlineStr">
        <is>
          <t>0.100 ug/m3</t>
        </is>
      </c>
      <c r="E21" s="1141" t="inlineStr">
        <is>
          <t>Rolling 30-day average</t>
        </is>
      </c>
      <c r="F21" s="1141" t="inlineStr">
        <is>
          <t>Station 4</t>
        </is>
      </c>
      <c r="G21" s="1147" t="n">
        <v>0.1273783333333333</v>
      </c>
      <c r="H21" s="1141" t="inlineStr">
        <is>
          <t>Potential permit trigger only if linked to qualifying maintenance or wastewater activity</t>
        </is>
      </c>
    </row>
    <row r="22">
      <c r="A22" s="1146" t="n">
        <v>43590</v>
      </c>
      <c r="B22" s="1141" t="n">
        <v>2019</v>
      </c>
      <c r="C22" s="1141" t="inlineStr">
        <is>
          <t>Lead</t>
        </is>
      </c>
      <c r="D22" s="1141" t="inlineStr">
        <is>
          <t>0.100 ug/m3</t>
        </is>
      </c>
      <c r="E22" s="1141" t="inlineStr">
        <is>
          <t>Rolling 30-day average</t>
        </is>
      </c>
      <c r="F22" s="1141" t="inlineStr">
        <is>
          <t>Station 4</t>
        </is>
      </c>
      <c r="G22" s="1147" t="n">
        <v>0.1268483333333334</v>
      </c>
      <c r="H22" s="1141" t="inlineStr">
        <is>
          <t>Potential permit trigger only if linked to qualifying maintenance or wastewater activity</t>
        </is>
      </c>
    </row>
    <row r="23">
      <c r="A23" s="1146" t="n">
        <v>43591</v>
      </c>
      <c r="B23" s="1141" t="n">
        <v>2019</v>
      </c>
      <c r="C23" s="1141" t="inlineStr">
        <is>
          <t>Lead</t>
        </is>
      </c>
      <c r="D23" s="1141" t="inlineStr">
        <is>
          <t>0.100 ug/m3</t>
        </is>
      </c>
      <c r="E23" s="1141" t="inlineStr">
        <is>
          <t>Rolling 30-day average</t>
        </is>
      </c>
      <c r="F23" s="1141" t="inlineStr">
        <is>
          <t>Station 4</t>
        </is>
      </c>
      <c r="G23" s="1147" t="n">
        <v>0.1271116666666667</v>
      </c>
      <c r="H23" s="1141" t="inlineStr">
        <is>
          <t>Potential permit trigger only if linked to qualifying maintenance or wastewater activity</t>
        </is>
      </c>
    </row>
    <row r="24">
      <c r="A24" s="1146" t="n">
        <v>43592</v>
      </c>
      <c r="B24" s="1141" t="n">
        <v>2019</v>
      </c>
      <c r="C24" s="1141" t="inlineStr">
        <is>
          <t>Lead</t>
        </is>
      </c>
      <c r="D24" s="1141" t="inlineStr">
        <is>
          <t>0.100 ug/m3</t>
        </is>
      </c>
      <c r="E24" s="1141" t="inlineStr">
        <is>
          <t>Rolling 30-day average</t>
        </is>
      </c>
      <c r="F24" s="1141" t="inlineStr">
        <is>
          <t>Station 4</t>
        </is>
      </c>
      <c r="G24" s="1147" t="n">
        <v>0.127405</v>
      </c>
      <c r="H24" s="1141" t="inlineStr">
        <is>
          <t>Potential permit trigger only if linked to qualifying maintenance or wastewater activity</t>
        </is>
      </c>
    </row>
    <row r="25">
      <c r="A25" s="1146" t="n">
        <v>43593</v>
      </c>
      <c r="B25" s="1141" t="n">
        <v>2019</v>
      </c>
      <c r="C25" s="1141" t="inlineStr">
        <is>
          <t>Lead</t>
        </is>
      </c>
      <c r="D25" s="1141" t="inlineStr">
        <is>
          <t>0.100 ug/m3</t>
        </is>
      </c>
      <c r="E25" s="1141" t="inlineStr">
        <is>
          <t>Rolling 30-day average</t>
        </is>
      </c>
      <c r="F25" s="1141" t="inlineStr">
        <is>
          <t>Station 4</t>
        </is>
      </c>
      <c r="G25" s="1147" t="n">
        <v>0.126665</v>
      </c>
      <c r="H25" s="1141" t="inlineStr">
        <is>
          <t>Potential permit trigger only if linked to qualifying maintenance or wastewater activity</t>
        </is>
      </c>
    </row>
    <row r="26">
      <c r="A26" s="1146" t="n">
        <v>43594</v>
      </c>
      <c r="B26" s="1141" t="n">
        <v>2019</v>
      </c>
      <c r="C26" s="1141" t="inlineStr">
        <is>
          <t>Lead</t>
        </is>
      </c>
      <c r="D26" s="1141" t="inlineStr">
        <is>
          <t>0.100 ug/m3</t>
        </is>
      </c>
      <c r="E26" s="1141" t="inlineStr">
        <is>
          <t>Rolling 30-day average</t>
        </is>
      </c>
      <c r="F26" s="1141" t="inlineStr">
        <is>
          <t>Station 4</t>
        </is>
      </c>
      <c r="G26" s="1147" t="n">
        <v>0.1259016666666667</v>
      </c>
      <c r="H26" s="1141" t="inlineStr">
        <is>
          <t>Potential permit trigger only if linked to qualifying maintenance or wastewater activity</t>
        </is>
      </c>
    </row>
    <row r="27">
      <c r="A27" s="1146" t="n">
        <v>43595</v>
      </c>
      <c r="B27" s="1141" t="n">
        <v>2019</v>
      </c>
      <c r="C27" s="1141" t="inlineStr">
        <is>
          <t>Lead</t>
        </is>
      </c>
      <c r="D27" s="1141" t="inlineStr">
        <is>
          <t>0.100 ug/m3</t>
        </is>
      </c>
      <c r="E27" s="1141" t="inlineStr">
        <is>
          <t>Rolling 30-day average</t>
        </is>
      </c>
      <c r="F27" s="1141" t="inlineStr">
        <is>
          <t>Station 4</t>
        </is>
      </c>
      <c r="G27" s="1147" t="n">
        <v>0.1256116666666667</v>
      </c>
      <c r="H27" s="1141" t="inlineStr">
        <is>
          <t>Potential permit trigger only if linked to qualifying maintenance or wastewater activity</t>
        </is>
      </c>
    </row>
    <row r="28">
      <c r="A28" s="1146" t="n">
        <v>43596</v>
      </c>
      <c r="B28" s="1141" t="n">
        <v>2019</v>
      </c>
      <c r="C28" s="1141" t="inlineStr">
        <is>
          <t>Lead</t>
        </is>
      </c>
      <c r="D28" s="1141" t="inlineStr">
        <is>
          <t>0.100 ug/m3</t>
        </is>
      </c>
      <c r="E28" s="1141" t="inlineStr">
        <is>
          <t>Rolling 30-day average</t>
        </is>
      </c>
      <c r="F28" s="1141" t="inlineStr">
        <is>
          <t>Station 4</t>
        </is>
      </c>
      <c r="G28" s="1147" t="n">
        <v>0.125505</v>
      </c>
      <c r="H28" s="1141" t="inlineStr">
        <is>
          <t>Potential permit trigger only if linked to qualifying maintenance or wastewater activity</t>
        </is>
      </c>
    </row>
    <row r="29">
      <c r="A29" s="1146" t="n">
        <v>43597</v>
      </c>
      <c r="B29" s="1141" t="n">
        <v>2019</v>
      </c>
      <c r="C29" s="1141" t="inlineStr">
        <is>
          <t>Lead</t>
        </is>
      </c>
      <c r="D29" s="1141" t="inlineStr">
        <is>
          <t>0.100 ug/m3</t>
        </is>
      </c>
      <c r="E29" s="1141" t="inlineStr">
        <is>
          <t>Rolling 30-day average</t>
        </is>
      </c>
      <c r="F29" s="1141" t="inlineStr">
        <is>
          <t>Station 4</t>
        </is>
      </c>
      <c r="G29" s="1147" t="n">
        <v>0.12524</v>
      </c>
      <c r="H29" s="1141" t="inlineStr">
        <is>
          <t>Potential permit trigger only if linked to qualifying maintenance or wastewater activity</t>
        </is>
      </c>
    </row>
    <row r="30">
      <c r="A30" s="1146" t="n">
        <v>43598</v>
      </c>
      <c r="B30" s="1141" t="n">
        <v>2019</v>
      </c>
      <c r="C30" s="1141" t="inlineStr">
        <is>
          <t>Lead</t>
        </is>
      </c>
      <c r="D30" s="1141" t="inlineStr">
        <is>
          <t>0.100 ug/m3</t>
        </is>
      </c>
      <c r="E30" s="1141" t="inlineStr">
        <is>
          <t>Rolling 30-day average</t>
        </is>
      </c>
      <c r="F30" s="1141" t="inlineStr">
        <is>
          <t>Station 4</t>
        </is>
      </c>
      <c r="G30" s="1147" t="n">
        <v>0.1255653333333334</v>
      </c>
      <c r="H30" s="1141" t="inlineStr">
        <is>
          <t>Potential permit trigger only if linked to qualifying maintenance or wastewater activity</t>
        </is>
      </c>
    </row>
    <row r="31">
      <c r="A31" s="1146" t="n">
        <v>43599</v>
      </c>
      <c r="B31" s="1141" t="n">
        <v>2019</v>
      </c>
      <c r="C31" s="1141" t="inlineStr">
        <is>
          <t>Lead</t>
        </is>
      </c>
      <c r="D31" s="1141" t="inlineStr">
        <is>
          <t>0.100 ug/m3</t>
        </is>
      </c>
      <c r="E31" s="1141" t="inlineStr">
        <is>
          <t>Rolling 30-day average</t>
        </is>
      </c>
      <c r="F31" s="1141" t="inlineStr">
        <is>
          <t>Station 4</t>
        </is>
      </c>
      <c r="G31" s="1147" t="n">
        <v>0.1311393333333334</v>
      </c>
      <c r="H31" s="1141" t="inlineStr">
        <is>
          <t>Potential permit trigger only if linked to qualifying maintenance or wastewater activity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6" customWidth="1" min="7" max="7"/>
  </cols>
  <sheetData>
    <row r="1">
      <c r="A1" s="1150" t="inlineStr">
        <is>
          <t>February 19, 2025 Monitor Review</t>
        </is>
      </c>
    </row>
    <row r="3">
      <c r="A3" s="1131" t="inlineStr">
        <is>
          <t>Question</t>
        </is>
      </c>
      <c r="B3" s="1132" t="inlineStr">
        <is>
          <t>Does the workbook corroborate the Feb. 19, 2025 Monitor 5 lead exceedance noted in the violation summary?</t>
        </is>
      </c>
    </row>
    <row r="4">
      <c r="A4" s="1131" t="inlineStr">
        <is>
          <t>Answer</t>
        </is>
      </c>
      <c r="B4" s="1132" t="inlineStr">
        <is>
          <t>Yes. The Lead (30-Day_Avg) sheet shows a Station 5 daily/cycle lead result of 0.333 on 2025-02-19. The same row does not show a rolling 30-day lead average above 0.100 ug/m3.</t>
        </is>
      </c>
    </row>
    <row r="5">
      <c r="A5" s="1131" t="inlineStr">
        <is>
          <t>Caution</t>
        </is>
      </c>
      <c r="B5" s="1132" t="inlineStr">
        <is>
          <t>This workbook confirms the elevated Monitor 5 reading, but does not by itself prove a permit-triggered violation without the required maintenance/wastewater linkage analysis.</t>
        </is>
      </c>
    </row>
    <row r="8">
      <c r="A8" s="1130" t="inlineStr">
        <is>
          <t>Pollutant</t>
        </is>
      </c>
      <c r="B8" s="1130" t="inlineStr">
        <is>
          <t>Date</t>
        </is>
      </c>
      <c r="C8" s="1130" t="inlineStr">
        <is>
          <t>Station 1</t>
        </is>
      </c>
      <c r="D8" s="1130" t="inlineStr">
        <is>
          <t>Station 2</t>
        </is>
      </c>
      <c r="E8" s="1130" t="inlineStr">
        <is>
          <t>Station 4</t>
        </is>
      </c>
      <c r="F8" s="1130" t="inlineStr">
        <is>
          <t>Station 5</t>
        </is>
      </c>
      <c r="G8" s="1130" t="inlineStr">
        <is>
          <t>Average Type / Notes</t>
        </is>
      </c>
    </row>
    <row r="9">
      <c r="A9" s="1141" t="inlineStr">
        <is>
          <t>Lead</t>
        </is>
      </c>
      <c r="B9" s="1146" t="n">
        <v>45707</v>
      </c>
      <c r="C9" s="1147" t="n">
        <v>0.06</v>
      </c>
      <c r="D9" s="1147" t="n">
        <v>0.118</v>
      </c>
      <c r="E9" s="1147" t="n">
        <v>0.0638</v>
      </c>
      <c r="F9" s="1147" t="n">
        <v>0.333</v>
      </c>
      <c r="G9" s="1141" t="inlineStr">
        <is>
          <t>Daily / monitoring-cycle results from Lead (30-Day_Avg) columns Q:T</t>
        </is>
      </c>
    </row>
    <row r="10">
      <c r="A10" s="1135" t="inlineStr">
        <is>
          <t>Lead</t>
        </is>
      </c>
      <c r="B10" s="1142" t="n">
        <v>45707</v>
      </c>
      <c r="C10" s="1143" t="n">
        <v>0.027703</v>
      </c>
      <c r="D10" s="1143" t="n">
        <v>0.03373685714285714</v>
      </c>
      <c r="E10" s="1143" t="n">
        <v>0.029058</v>
      </c>
      <c r="F10" s="1143" t="n">
        <v>0.04660666666666667</v>
      </c>
      <c r="G10" s="1135" t="inlineStr">
        <is>
          <t>Rolling 30-day averages from Lead (30-Day_Avg) columns M:P</t>
        </is>
      </c>
    </row>
    <row r="11">
      <c r="A11" s="1135" t="inlineStr">
        <is>
          <t>Arsenic</t>
        </is>
      </c>
      <c r="B11" s="1142" t="n">
        <v>45707</v>
      </c>
      <c r="C11" s="1143" t="n">
        <v>1.291</v>
      </c>
      <c r="D11" s="1143" t="n">
        <v>1.688</v>
      </c>
      <c r="E11" s="1143" t="n">
        <v>1.435</v>
      </c>
      <c r="F11" s="1143" t="n">
        <v>2.473</v>
      </c>
      <c r="G11" s="1135" t="inlineStr">
        <is>
          <t>24-hour averages from Arsenic (Daily) columns M:P</t>
        </is>
      </c>
    </row>
    <row r="13">
      <c r="A13" s="1130" t="inlineStr">
        <is>
          <t>Screen</t>
        </is>
      </c>
      <c r="B13" s="1130" t="inlineStr">
        <is>
          <t>Threshold</t>
        </is>
      </c>
      <c r="C13" s="1130" t="inlineStr">
        <is>
          <t>Result on 2025-02-19</t>
        </is>
      </c>
      <c r="D13" s="1130" t="inlineStr">
        <is>
          <t>Outcome</t>
        </is>
      </c>
    </row>
    <row r="14">
      <c r="A14" s="1135" t="inlineStr">
        <is>
          <t>Lead rolling 30-day permit trigger</t>
        </is>
      </c>
      <c r="B14" s="1135" t="inlineStr">
        <is>
          <t>0.100 ug/m3</t>
        </is>
      </c>
      <c r="C14" s="1143" t="n">
        <v>0.04660666666666667</v>
      </c>
      <c r="D14" s="1135" t="inlineStr">
        <is>
          <t>Not met</t>
        </is>
      </c>
    </row>
    <row r="15">
      <c r="A15" s="1135" t="inlineStr">
        <is>
          <t>Lead investigation trigger</t>
        </is>
      </c>
      <c r="B15" s="1135" t="inlineStr">
        <is>
          <t>1.0 ug/m3</t>
        </is>
      </c>
      <c r="C15" s="1143" t="n">
        <v>0.333</v>
      </c>
      <c r="D15" s="1135" t="inlineStr">
        <is>
          <t>Not met</t>
        </is>
      </c>
    </row>
    <row r="16">
      <c r="A16" s="1135" t="inlineStr">
        <is>
          <t>Arsenic 24-hour permit trigger</t>
        </is>
      </c>
      <c r="B16" s="1135" t="inlineStr">
        <is>
          <t>10.0 ng/m3</t>
        </is>
      </c>
      <c r="C16" s="1143" t="n">
        <v>2.473</v>
      </c>
      <c r="D16" s="1135" t="inlineStr">
        <is>
          <t>Not met</t>
        </is>
      </c>
    </row>
    <row r="17">
      <c r="A17" s="1141" t="inlineStr">
        <is>
          <t>Monitor 5 lead reading corroboration</t>
        </is>
      </c>
      <c r="B17" s="1141" t="inlineStr">
        <is>
          <t>Elevated daily/cycle result</t>
        </is>
      </c>
      <c r="C17" s="1147" t="n">
        <v>0.333</v>
      </c>
      <c r="D17" s="1141" t="inlineStr">
        <is>
          <t>Corroborated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Dean Fahrney;BDavis</dc:creator>
  <dcterms:created xmlns:dcterms="http://purl.org/dc/terms/" xmlns:xsi="http://www.w3.org/2001/XMLSchema-instance" xsi:type="dcterms:W3CDTF">2001-07-10T15:52:12Z</dcterms:created>
  <dcterms:modified xmlns:dcterms="http://purl.org/dc/terms/" xmlns:xsi="http://www.w3.org/2001/XMLSchema-instance" xsi:type="dcterms:W3CDTF">2026-03-30T18:53:20Z</dcterms:modified>
  <cp:lastModifiedBy>Michael DiCostanzo</cp:lastModifiedBy>
  <cp:lastPrinted>2025-02-26T15:16:51Z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0x010100B15668F039B4DE48AC5D55980BFDD86C</vt:lpwstr>
  </property>
</Properties>
</file>